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10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11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2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13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4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5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32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drawings/drawing33.xml" ContentType="application/vnd.openxmlformats-officedocument.drawing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drawings/drawing34.xml" ContentType="application/vnd.openxmlformats-officedocument.drawing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drawings/drawing35.xml" ContentType="application/vnd.openxmlformats-officedocument.drawing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36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drawings/drawing37.xml" ContentType="application/vnd.openxmlformats-officedocument.drawing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drawings/drawing38.xml" ContentType="application/vnd.openxmlformats-officedocument.drawing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39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40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4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42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3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drawings/drawing44.xml" ContentType="application/vnd.openxmlformats-officedocument.drawing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drawings/drawing45.xml" ContentType="application/vnd.openxmlformats-officedocument.drawing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iufan/Documents/GitHub/DC-Testing-Data-Process/DC调试计划/"/>
    </mc:Choice>
  </mc:AlternateContent>
  <xr:revisionPtr revIDLastSave="0" documentId="13_ncr:1_{35DE460A-BEEA-114B-BAF1-F2A7A1709C79}" xr6:coauthVersionLast="47" xr6:coauthVersionMax="47" xr10:uidLastSave="{00000000-0000-0000-0000-000000000000}"/>
  <bookViews>
    <workbookView xWindow="0" yWindow="460" windowWidth="28800" windowHeight="16540" tabRatio="821" xr2:uid="{00000000-000D-0000-FFFF-FFFF00000000}"/>
  </bookViews>
  <sheets>
    <sheet name="A測定" sheetId="1" r:id="rId1"/>
    <sheet name="B測定" sheetId="2" r:id="rId2"/>
    <sheet name="AL被せ測定" sheetId="62" r:id="rId3"/>
    <sheet name="A測定_変化量" sheetId="60" r:id="rId4"/>
    <sheet name="B測定_変化量" sheetId="61" r:id="rId5"/>
    <sheet name="AL被せ測定_変化量" sheetId="63" r:id="rId6"/>
    <sheet name="OP端面（ｸﾞﾗﾌ2）" sheetId="46" r:id="rId7"/>
    <sheet name="GA端面（ｸﾞﾗﾌ2）" sheetId="47" r:id="rId8"/>
    <sheet name="天端面（ｸﾞﾗﾌ2）" sheetId="50" r:id="rId9"/>
    <sheet name="地端面（ｸﾞﾗﾌ2）" sheetId="49" r:id="rId10"/>
    <sheet name="TC端面（ｸﾞﾗﾌ2）" sheetId="51" r:id="rId11"/>
    <sheet name="C端面（ｸﾞﾗﾌ2）" sheetId="52" r:id="rId12"/>
    <sheet name="AL被せ量（ｸﾞﾗﾌ2）" sheetId="67" r:id="rId13"/>
    <sheet name="AL被せﾎﾞｱ内径端面（ｸﾞﾗﾌ2）" sheetId="53" r:id="rId14"/>
    <sheet name="ｽﾘｰﾌﾞ肉厚（ｸﾞﾗﾌ2）" sheetId="65" r:id="rId15"/>
    <sheet name="OP軸間（ｸﾞﾗﾌ2）" sheetId="54" r:id="rId16"/>
    <sheet name="GA軸間（ｸﾞﾗﾌ2）" sheetId="55" r:id="rId17"/>
    <sheet name="天軸間(ｸﾞﾗﾌ2）" sheetId="56" r:id="rId18"/>
    <sheet name="地軸間（ｸﾞﾗﾌ2）" sheetId="57" r:id="rId19"/>
    <sheet name="TC軸間（ｸﾞﾗﾌ2）" sheetId="58" r:id="rId20"/>
    <sheet name="C軸間（ｸﾞﾗﾌ2）" sheetId="59" r:id="rId21"/>
    <sheet name="OP端面" sheetId="3" r:id="rId22"/>
    <sheet name="GA端面" sheetId="9" r:id="rId23"/>
    <sheet name="天端面" sheetId="10" r:id="rId24"/>
    <sheet name="地端面" sheetId="11" r:id="rId25"/>
    <sheet name="TC端面" sheetId="12" r:id="rId26"/>
    <sheet name="C端面" sheetId="13" r:id="rId27"/>
    <sheet name="AL被せ量" sheetId="64" r:id="rId28"/>
    <sheet name="AL被せﾎﾞｱ内径端面" sheetId="44" r:id="rId29"/>
    <sheet name="ｽﾘｰﾌﾞ肉厚" sheetId="21" r:id="rId30"/>
    <sheet name="OP軸間" sheetId="14" r:id="rId31"/>
    <sheet name="GA軸間" sheetId="15" r:id="rId32"/>
    <sheet name="天軸間" sheetId="16" r:id="rId33"/>
    <sheet name="地軸間" sheetId="17" r:id="rId34"/>
    <sheet name="TC軸間" sheetId="18" r:id="rId35"/>
    <sheet name="C軸間" sheetId="19" r:id="rId36"/>
    <sheet name="OP端面（ｸﾞﾗﾌ）" sheetId="41" r:id="rId37"/>
    <sheet name="GA端面（ｸﾞﾗﾌ）" sheetId="22" r:id="rId38"/>
    <sheet name="天端面（ｸﾞﾗﾌ）" sheetId="25" r:id="rId39"/>
    <sheet name="地端面（ｸﾞﾗﾌ）" sheetId="26" r:id="rId40"/>
    <sheet name="TC端面（ｸﾞﾗﾌ）" sheetId="27" r:id="rId41"/>
    <sheet name="C端面（ｸﾞﾗﾌ）" sheetId="28" r:id="rId42"/>
    <sheet name="AL被せ量（ｸﾞﾗﾌ）" sheetId="66" r:id="rId43"/>
    <sheet name="AL被せﾎﾞｱ内径端面（ｸﾞﾗﾌ）" sheetId="45" r:id="rId44"/>
    <sheet name="ｽﾘｰﾌﾞ肉厚（ｸﾞﾗﾌ）" sheetId="42" r:id="rId45"/>
    <sheet name="OP軸間（ｸﾞﾗﾌ）" sheetId="32" r:id="rId46"/>
    <sheet name="GA軸間（ｸﾞﾗﾌ）" sheetId="33" r:id="rId47"/>
    <sheet name="天軸間（ｸﾞﾗﾌ）" sheetId="34" r:id="rId48"/>
    <sheet name="地軸間（ｸﾞﾗﾌ）" sheetId="36" r:id="rId49"/>
    <sheet name="TC軸間（ｸﾞﾗﾌ）" sheetId="38" r:id="rId50"/>
    <sheet name="C軸間（ｸﾞﾗﾌ）" sheetId="40" r:id="rId51"/>
  </sheets>
  <definedNames>
    <definedName name="_xlnm._FilterDatabase" localSheetId="0" hidden="1">A測定!$O$1:$O$463</definedName>
    <definedName name="_xlnm._FilterDatabase" localSheetId="1" hidden="1">B測定!$J$1:$J$184</definedName>
    <definedName name="_xlnm.Print_Area" localSheetId="28">AL被せﾎﾞｱ内径端面!$A$1:$AL$53</definedName>
    <definedName name="_xlnm.Print_Area" localSheetId="43">'AL被せﾎﾞｱ内径端面（ｸﾞﾗﾌ）'!$C$1:$AN$53</definedName>
    <definedName name="_xlnm.Print_Area" localSheetId="13">'AL被せﾎﾞｱ内径端面（ｸﾞﾗﾌ2）'!$E$1:$AP$53</definedName>
    <definedName name="_xlnm.Print_Area" localSheetId="2">AL被せ測定!$A$5:$M$34</definedName>
    <definedName name="_xlnm.Print_Area" localSheetId="5">AL被せ測定_変化量!$A$1:$B$31</definedName>
    <definedName name="_xlnm.Print_Area" localSheetId="27">AL被せ量!$A$1:$AL$53</definedName>
    <definedName name="_xlnm.Print_Area" localSheetId="42">'AL被せ量（ｸﾞﾗﾌ）'!$C$1:$AN$53</definedName>
    <definedName name="_xlnm.Print_Area" localSheetId="12">'AL被せ量（ｸﾞﾗﾌ2）'!$F$1:$AQ$53</definedName>
    <definedName name="_xlnm.Print_Area" localSheetId="0">A測定!$A$5:$O$431</definedName>
    <definedName name="_xlnm.Print_Area" localSheetId="3">A測定_変化量!$A$1:$B$411</definedName>
    <definedName name="_xlnm.Print_Area" localSheetId="1">B測定!$A$5:$O$153</definedName>
    <definedName name="_xlnm.Print_Area" localSheetId="4">B測定_変化量!$A$1:$B$94</definedName>
    <definedName name="_xlnm.Print_Area" localSheetId="26">C端面!$A$1:$AL$58</definedName>
    <definedName name="_xlnm.Print_Area" localSheetId="41">'C端面（ｸﾞﾗﾌ）'!$C$1:$AN$53</definedName>
    <definedName name="_xlnm.Print_Area" localSheetId="11">'C端面（ｸﾞﾗﾌ2）'!$F$1:$AQ$58</definedName>
    <definedName name="_xlnm.Print_Area" localSheetId="35">C軸間!$A$1:$AL$53</definedName>
    <definedName name="_xlnm.Print_Area" localSheetId="50">'C軸間（ｸﾞﾗﾌ）'!$A$1:$AL$53</definedName>
    <definedName name="_xlnm.Print_Area" localSheetId="20">'C軸間（ｸﾞﾗﾌ2）'!$F$1:$AX$53</definedName>
    <definedName name="_xlnm.Print_Area" localSheetId="22">GA端面!$A$1:$AL$58</definedName>
    <definedName name="_xlnm.Print_Area" localSheetId="37">'GA端面（ｸﾞﾗﾌ）'!$C$1:$AN$53</definedName>
    <definedName name="_xlnm.Print_Area" localSheetId="7">'GA端面（ｸﾞﾗﾌ2）'!$F$1:$AQ$58</definedName>
    <definedName name="_xlnm.Print_Area" localSheetId="31">GA軸間!$A$1:$AL$53</definedName>
    <definedName name="_xlnm.Print_Area" localSheetId="46">'GA軸間（ｸﾞﾗﾌ）'!$A$1:$AL$53</definedName>
    <definedName name="_xlnm.Print_Area" localSheetId="16">'GA軸間（ｸﾞﾗﾌ2）'!$F$1:$AX$53</definedName>
    <definedName name="_xlnm.Print_Area" localSheetId="21">OP端面!$A$1:$AL$58</definedName>
    <definedName name="_xlnm.Print_Area" localSheetId="36">'OP端面（ｸﾞﾗﾌ）'!$C$1:$AN$58</definedName>
    <definedName name="_xlnm.Print_Area" localSheetId="6">'OP端面（ｸﾞﾗﾌ2）'!$F$1:$AQ$58</definedName>
    <definedName name="_xlnm.Print_Area" localSheetId="30">OP軸間!$A$1:$AL$53</definedName>
    <definedName name="_xlnm.Print_Area" localSheetId="45">'OP軸間（ｸﾞﾗﾌ）'!$A$1:$AL$53</definedName>
    <definedName name="_xlnm.Print_Area" localSheetId="15">'OP軸間（ｸﾞﾗﾌ2）'!$F$1:$AV$53</definedName>
    <definedName name="_xlnm.Print_Area" localSheetId="25">TC端面!$A$1:$AL$58</definedName>
    <definedName name="_xlnm.Print_Area" localSheetId="40">'TC端面（ｸﾞﾗﾌ）'!$C$1:$AN$53</definedName>
    <definedName name="_xlnm.Print_Area" localSheetId="10">'TC端面（ｸﾞﾗﾌ2）'!$F$1:$AQ$58</definedName>
    <definedName name="_xlnm.Print_Area" localSheetId="34">TC軸間!$A$1:$AL$53</definedName>
    <definedName name="_xlnm.Print_Area" localSheetId="49">'TC軸間（ｸﾞﾗﾌ）'!$A$1:$AL$53</definedName>
    <definedName name="_xlnm.Print_Area" localSheetId="19">'TC軸間（ｸﾞﾗﾌ2）'!$F$1:$AX$53</definedName>
    <definedName name="_xlnm.Print_Area" localSheetId="29">ｽﾘｰﾌﾞ肉厚!$A$1:$AL$53</definedName>
    <definedName name="_xlnm.Print_Area" localSheetId="44">'ｽﾘｰﾌﾞ肉厚（ｸﾞﾗﾌ）'!$G$1:$AN$53</definedName>
    <definedName name="_xlnm.Print_Area" localSheetId="14">'ｽﾘｰﾌﾞ肉厚（ｸﾞﾗﾌ2）'!$D$1:$AK$53</definedName>
    <definedName name="_xlnm.Print_Area" localSheetId="24">地端面!$A$1:$AL$58</definedName>
    <definedName name="_xlnm.Print_Area" localSheetId="39">'地端面（ｸﾞﾗﾌ）'!$C$1:$AN$53</definedName>
    <definedName name="_xlnm.Print_Area" localSheetId="9">'地端面（ｸﾞﾗﾌ2）'!$F$1:$AQ$58</definedName>
    <definedName name="_xlnm.Print_Area" localSheetId="33">地軸間!$A$1:$AL$53</definedName>
    <definedName name="_xlnm.Print_Area" localSheetId="48">'地軸間（ｸﾞﾗﾌ）'!$A$1:$AL$53</definedName>
    <definedName name="_xlnm.Print_Area" localSheetId="18">'地軸間（ｸﾞﾗﾌ2）'!$F$1:$AX$53</definedName>
    <definedName name="_xlnm.Print_Area" localSheetId="23">天端面!$A$1:$AL$58</definedName>
    <definedName name="_xlnm.Print_Area" localSheetId="38">'天端面（ｸﾞﾗﾌ）'!$C$1:$AN$53</definedName>
    <definedName name="_xlnm.Print_Area" localSheetId="8">'天端面（ｸﾞﾗﾌ2）'!$F$1:$AQ$58</definedName>
    <definedName name="_xlnm.Print_Area" localSheetId="32">天軸間!$A$1:$AL$53</definedName>
    <definedName name="_xlnm.Print_Area" localSheetId="47">'天軸間（ｸﾞﾗﾌ）'!$A$1:$AL$53</definedName>
    <definedName name="_xlnm.Print_Area" localSheetId="17">'天軸間(ｸﾞﾗﾌ2）'!$F$1:$AX$53</definedName>
    <definedName name="_xlnm.Print_Titles" localSheetId="2">AL被せ測定!$5:$11</definedName>
    <definedName name="_xlnm.Print_Titles" localSheetId="5">AL被せ測定_変化量!$3:$8</definedName>
    <definedName name="_xlnm.Print_Titles" localSheetId="0">A測定!$5:$11</definedName>
    <definedName name="_xlnm.Print_Titles" localSheetId="3">A測定_変化量!$3:$8</definedName>
    <definedName name="_xlnm.Print_Titles" localSheetId="1">B測定!$5:$11</definedName>
    <definedName name="_xlnm.Print_Titles" localSheetId="4">B測定_変化量!$3:$8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S9" i="54" l="1"/>
  <c r="AR9" i="54"/>
  <c r="AS6" i="51"/>
  <c r="AR6" i="51"/>
  <c r="AS6" i="59" l="1"/>
  <c r="AS6" i="58"/>
  <c r="AS6" i="56"/>
  <c r="AS6" i="55"/>
  <c r="AS6" i="67"/>
  <c r="P6" i="67"/>
  <c r="O6" i="67"/>
  <c r="C7" i="67"/>
  <c r="B7" i="67"/>
  <c r="B6" i="67"/>
  <c r="AS6" i="52"/>
  <c r="AS23" i="49"/>
  <c r="AU23" i="49"/>
  <c r="AT23" i="49"/>
  <c r="AQ23" i="49" s="1"/>
  <c r="AP23" i="49"/>
  <c r="AO23" i="49"/>
  <c r="AH23" i="49"/>
  <c r="AG23" i="49"/>
  <c r="AU22" i="49"/>
  <c r="AQ22" i="49"/>
  <c r="AP22" i="49"/>
  <c r="AO22" i="49"/>
  <c r="AH22" i="49"/>
  <c r="AG22" i="49"/>
  <c r="AS6" i="49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T8" i="2"/>
  <c r="T9" i="2"/>
  <c r="T10" i="2"/>
  <c r="T11" i="2"/>
  <c r="E35" i="46" l="1"/>
  <c r="AU30" i="55" l="1"/>
  <c r="AT30" i="55"/>
  <c r="AU29" i="55"/>
  <c r="AT29" i="55"/>
  <c r="AU25" i="55"/>
  <c r="AT25" i="55"/>
  <c r="AU24" i="55"/>
  <c r="AT24" i="55"/>
  <c r="AU21" i="55"/>
  <c r="AT21" i="55"/>
  <c r="AU20" i="55"/>
  <c r="AT20" i="55"/>
  <c r="AU15" i="55"/>
  <c r="AT15" i="55"/>
  <c r="AU14" i="55"/>
  <c r="AT14" i="55"/>
  <c r="G8" i="46"/>
  <c r="D16" i="63"/>
  <c r="D17" i="63"/>
  <c r="F17" i="63" s="1"/>
  <c r="D18" i="63"/>
  <c r="D19" i="63"/>
  <c r="D20" i="63"/>
  <c r="D21" i="63"/>
  <c r="F21" i="63" s="1"/>
  <c r="D22" i="63"/>
  <c r="D23" i="63"/>
  <c r="D24" i="63"/>
  <c r="D25" i="63"/>
  <c r="F25" i="63" s="1"/>
  <c r="D26" i="63"/>
  <c r="D27" i="63"/>
  <c r="D28" i="63"/>
  <c r="D29" i="63"/>
  <c r="F29" i="63" s="1"/>
  <c r="D30" i="63"/>
  <c r="D31" i="63"/>
  <c r="C13" i="63"/>
  <c r="C14" i="63"/>
  <c r="C15" i="63"/>
  <c r="C16" i="63"/>
  <c r="C17" i="63"/>
  <c r="C18" i="63"/>
  <c r="C19" i="63"/>
  <c r="C20" i="63"/>
  <c r="C21" i="63"/>
  <c r="C22" i="63"/>
  <c r="C23" i="63"/>
  <c r="C24" i="63"/>
  <c r="C25" i="63"/>
  <c r="C26" i="63"/>
  <c r="C27" i="63"/>
  <c r="C28" i="63"/>
  <c r="C29" i="63"/>
  <c r="C30" i="63"/>
  <c r="C31" i="63"/>
  <c r="B13" i="63"/>
  <c r="B14" i="63"/>
  <c r="B15" i="63"/>
  <c r="B16" i="63"/>
  <c r="B17" i="63"/>
  <c r="B18" i="63"/>
  <c r="B19" i="63"/>
  <c r="B20" i="63"/>
  <c r="B21" i="63"/>
  <c r="B22" i="63"/>
  <c r="B23" i="63"/>
  <c r="B24" i="63"/>
  <c r="B25" i="63"/>
  <c r="B26" i="63"/>
  <c r="B27" i="63"/>
  <c r="B28" i="63"/>
  <c r="B29" i="63"/>
  <c r="B30" i="63"/>
  <c r="B31" i="63"/>
  <c r="A14" i="63"/>
  <c r="A15" i="63"/>
  <c r="A16" i="63"/>
  <c r="A17" i="63"/>
  <c r="A18" i="63"/>
  <c r="A19" i="63"/>
  <c r="A20" i="63"/>
  <c r="A21" i="63"/>
  <c r="A22" i="63"/>
  <c r="A23" i="63"/>
  <c r="A24" i="63"/>
  <c r="A25" i="63"/>
  <c r="A26" i="63"/>
  <c r="A27" i="63"/>
  <c r="A28" i="63"/>
  <c r="A29" i="63"/>
  <c r="A30" i="63"/>
  <c r="A31" i="63"/>
  <c r="D16" i="61"/>
  <c r="F16" i="61" s="1"/>
  <c r="D17" i="61"/>
  <c r="F17" i="61" s="1"/>
  <c r="D18" i="61"/>
  <c r="F18" i="61" s="1"/>
  <c r="D21" i="61"/>
  <c r="F21" i="61" s="1"/>
  <c r="D22" i="61"/>
  <c r="F22" i="61" s="1"/>
  <c r="D25" i="61"/>
  <c r="F25" i="61" s="1"/>
  <c r="D26" i="61"/>
  <c r="F26" i="61" s="1"/>
  <c r="D29" i="61"/>
  <c r="F29" i="61" s="1"/>
  <c r="D30" i="61"/>
  <c r="F30" i="61" s="1"/>
  <c r="D33" i="61"/>
  <c r="F33" i="61" s="1"/>
  <c r="D34" i="61"/>
  <c r="F34" i="61" s="1"/>
  <c r="D37" i="61"/>
  <c r="F37" i="61" s="1"/>
  <c r="D38" i="61"/>
  <c r="F38" i="61" s="1"/>
  <c r="D49" i="61"/>
  <c r="F49" i="61" s="1"/>
  <c r="D50" i="61"/>
  <c r="F50" i="61" s="1"/>
  <c r="D53" i="61"/>
  <c r="F53" i="61" s="1"/>
  <c r="D54" i="61"/>
  <c r="F54" i="61" s="1"/>
  <c r="D57" i="61"/>
  <c r="F57" i="61" s="1"/>
  <c r="D58" i="61"/>
  <c r="F58" i="61" s="1"/>
  <c r="D61" i="61"/>
  <c r="F61" i="61" s="1"/>
  <c r="D62" i="61"/>
  <c r="F62" i="61" s="1"/>
  <c r="D65" i="61"/>
  <c r="F65" i="61" s="1"/>
  <c r="D66" i="61"/>
  <c r="F66" i="61" s="1"/>
  <c r="D69" i="61"/>
  <c r="F69" i="61" s="1"/>
  <c r="D70" i="61"/>
  <c r="F70" i="61" s="1"/>
  <c r="C12" i="61"/>
  <c r="C13" i="61"/>
  <c r="C14" i="61"/>
  <c r="C15" i="61"/>
  <c r="C16" i="61"/>
  <c r="C17" i="61"/>
  <c r="C18" i="61"/>
  <c r="C19" i="61"/>
  <c r="C20" i="61"/>
  <c r="C21" i="61"/>
  <c r="C22" i="61"/>
  <c r="C23" i="61"/>
  <c r="C24" i="61"/>
  <c r="C25" i="61"/>
  <c r="C26" i="61"/>
  <c r="C27" i="61"/>
  <c r="C28" i="61"/>
  <c r="C29" i="61"/>
  <c r="C30" i="61"/>
  <c r="C31" i="61"/>
  <c r="C32" i="61"/>
  <c r="C33" i="61"/>
  <c r="C34" i="61"/>
  <c r="C35" i="61"/>
  <c r="C36" i="61"/>
  <c r="C37" i="61"/>
  <c r="C38" i="61"/>
  <c r="C39" i="61"/>
  <c r="C40" i="61"/>
  <c r="C41" i="61"/>
  <c r="C42" i="61"/>
  <c r="C43" i="61"/>
  <c r="C44" i="61"/>
  <c r="C45" i="61"/>
  <c r="C46" i="61"/>
  <c r="C47" i="61"/>
  <c r="C48" i="61"/>
  <c r="C49" i="61"/>
  <c r="C50" i="61"/>
  <c r="C51" i="61"/>
  <c r="C52" i="61"/>
  <c r="C53" i="61"/>
  <c r="C54" i="61"/>
  <c r="C55" i="61"/>
  <c r="C56" i="61"/>
  <c r="C57" i="61"/>
  <c r="C58" i="61"/>
  <c r="C59" i="61"/>
  <c r="C60" i="61"/>
  <c r="C61" i="61"/>
  <c r="C62" i="61"/>
  <c r="C63" i="61"/>
  <c r="C64" i="61"/>
  <c r="C65" i="61"/>
  <c r="C66" i="61"/>
  <c r="C67" i="61"/>
  <c r="C68" i="61"/>
  <c r="C69" i="61"/>
  <c r="C70" i="61"/>
  <c r="C71" i="61"/>
  <c r="C72" i="61"/>
  <c r="C73" i="61"/>
  <c r="C74" i="61"/>
  <c r="C75" i="61"/>
  <c r="C76" i="61"/>
  <c r="C77" i="61"/>
  <c r="C78" i="61"/>
  <c r="C79" i="61"/>
  <c r="C80" i="61"/>
  <c r="C81" i="61"/>
  <c r="C82" i="61"/>
  <c r="C83" i="61"/>
  <c r="C84" i="61"/>
  <c r="C85" i="61"/>
  <c r="C86" i="61"/>
  <c r="C87" i="61"/>
  <c r="C88" i="61"/>
  <c r="C89" i="61"/>
  <c r="C90" i="61"/>
  <c r="C91" i="61"/>
  <c r="C92" i="61"/>
  <c r="C93" i="61"/>
  <c r="C94" i="61"/>
  <c r="C95" i="61"/>
  <c r="C96" i="61"/>
  <c r="C97" i="61"/>
  <c r="C98" i="61"/>
  <c r="C99" i="61"/>
  <c r="C100" i="61"/>
  <c r="C101" i="61"/>
  <c r="C102" i="61"/>
  <c r="C103" i="61"/>
  <c r="C104" i="61"/>
  <c r="C105" i="61"/>
  <c r="C106" i="61"/>
  <c r="C107" i="61"/>
  <c r="C108" i="61"/>
  <c r="C109" i="61"/>
  <c r="C110" i="61"/>
  <c r="C111" i="61"/>
  <c r="C112" i="61"/>
  <c r="C113" i="61"/>
  <c r="C114" i="61"/>
  <c r="C115" i="61"/>
  <c r="C116" i="61"/>
  <c r="B12" i="61"/>
  <c r="B13" i="61"/>
  <c r="B14" i="61"/>
  <c r="B15" i="61"/>
  <c r="B16" i="61"/>
  <c r="B17" i="61"/>
  <c r="B18" i="61"/>
  <c r="B19" i="61"/>
  <c r="B20" i="61"/>
  <c r="B21" i="61"/>
  <c r="B22" i="61"/>
  <c r="B23" i="61"/>
  <c r="B24" i="61"/>
  <c r="B25" i="61"/>
  <c r="B26" i="61"/>
  <c r="B27" i="61"/>
  <c r="B28" i="61"/>
  <c r="B29" i="61"/>
  <c r="B30" i="61"/>
  <c r="B31" i="61"/>
  <c r="B32" i="61"/>
  <c r="B33" i="61"/>
  <c r="B34" i="61"/>
  <c r="B35" i="61"/>
  <c r="B36" i="61"/>
  <c r="B37" i="61"/>
  <c r="B38" i="61"/>
  <c r="B39" i="61"/>
  <c r="B40" i="61"/>
  <c r="B41" i="61"/>
  <c r="B42" i="61"/>
  <c r="B43" i="61"/>
  <c r="B44" i="61"/>
  <c r="B45" i="61"/>
  <c r="B46" i="61"/>
  <c r="B47" i="61"/>
  <c r="B48" i="61"/>
  <c r="B49" i="61"/>
  <c r="B50" i="61"/>
  <c r="B51" i="61"/>
  <c r="B52" i="61"/>
  <c r="B53" i="61"/>
  <c r="B54" i="61"/>
  <c r="B55" i="61"/>
  <c r="B56" i="61"/>
  <c r="B57" i="61"/>
  <c r="B58" i="61"/>
  <c r="B59" i="61"/>
  <c r="B60" i="61"/>
  <c r="B61" i="61"/>
  <c r="B62" i="61"/>
  <c r="B63" i="61"/>
  <c r="B64" i="61"/>
  <c r="B65" i="61"/>
  <c r="B66" i="61"/>
  <c r="B67" i="61"/>
  <c r="B68" i="61"/>
  <c r="B69" i="61"/>
  <c r="B70" i="61"/>
  <c r="B71" i="61"/>
  <c r="B72" i="61"/>
  <c r="B73" i="61"/>
  <c r="B74" i="61"/>
  <c r="B75" i="61"/>
  <c r="B76" i="61"/>
  <c r="B77" i="61"/>
  <c r="B78" i="61"/>
  <c r="B79" i="61"/>
  <c r="B80" i="61"/>
  <c r="B81" i="61"/>
  <c r="B82" i="61"/>
  <c r="B83" i="61"/>
  <c r="B84" i="61"/>
  <c r="B85" i="61"/>
  <c r="B86" i="61"/>
  <c r="B87" i="61"/>
  <c r="B88" i="61"/>
  <c r="B89" i="61"/>
  <c r="B90" i="61"/>
  <c r="B91" i="61"/>
  <c r="B92" i="61"/>
  <c r="B93" i="61"/>
  <c r="B94" i="61"/>
  <c r="B95" i="61"/>
  <c r="B96" i="61"/>
  <c r="B97" i="61"/>
  <c r="B98" i="61"/>
  <c r="B99" i="61"/>
  <c r="B100" i="61"/>
  <c r="B101" i="61"/>
  <c r="B102" i="61"/>
  <c r="B103" i="61"/>
  <c r="B104" i="61"/>
  <c r="B105" i="61"/>
  <c r="B106" i="61"/>
  <c r="B107" i="61"/>
  <c r="B108" i="61"/>
  <c r="B109" i="61"/>
  <c r="B110" i="61"/>
  <c r="B111" i="61"/>
  <c r="B112" i="61"/>
  <c r="B113" i="61"/>
  <c r="B114" i="61"/>
  <c r="B115" i="61"/>
  <c r="B116" i="61"/>
  <c r="A11" i="61"/>
  <c r="A12" i="61"/>
  <c r="A13" i="61"/>
  <c r="A14" i="61"/>
  <c r="A15" i="61"/>
  <c r="A16" i="61"/>
  <c r="A17" i="61"/>
  <c r="A18" i="61"/>
  <c r="A19" i="61"/>
  <c r="A20" i="61"/>
  <c r="A21" i="61"/>
  <c r="A22" i="61"/>
  <c r="A23" i="61"/>
  <c r="A24" i="61"/>
  <c r="A25" i="61"/>
  <c r="A26" i="61"/>
  <c r="A27" i="61"/>
  <c r="A28" i="61"/>
  <c r="A29" i="61"/>
  <c r="A30" i="61"/>
  <c r="A31" i="61"/>
  <c r="A32" i="61"/>
  <c r="A33" i="61"/>
  <c r="A34" i="61"/>
  <c r="A35" i="61"/>
  <c r="A36" i="61"/>
  <c r="A37" i="61"/>
  <c r="A38" i="61"/>
  <c r="A39" i="61"/>
  <c r="A40" i="61"/>
  <c r="A41" i="61"/>
  <c r="A42" i="61"/>
  <c r="A43" i="61"/>
  <c r="A44" i="61"/>
  <c r="A45" i="61"/>
  <c r="A46" i="61"/>
  <c r="A47" i="61"/>
  <c r="A48" i="61"/>
  <c r="A49" i="61"/>
  <c r="A50" i="61"/>
  <c r="A51" i="61"/>
  <c r="A52" i="61"/>
  <c r="A53" i="61"/>
  <c r="A54" i="61"/>
  <c r="A55" i="61"/>
  <c r="A56" i="61"/>
  <c r="A57" i="61"/>
  <c r="A58" i="61"/>
  <c r="A59" i="61"/>
  <c r="A60" i="61"/>
  <c r="A61" i="61"/>
  <c r="A62" i="61"/>
  <c r="A63" i="61"/>
  <c r="A64" i="61"/>
  <c r="A65" i="61"/>
  <c r="A66" i="61"/>
  <c r="A67" i="61"/>
  <c r="A68" i="61"/>
  <c r="A69" i="61"/>
  <c r="A70" i="61"/>
  <c r="A71" i="61"/>
  <c r="A72" i="61"/>
  <c r="A73" i="61"/>
  <c r="A74" i="61"/>
  <c r="A75" i="61"/>
  <c r="A76" i="61"/>
  <c r="A77" i="61"/>
  <c r="A78" i="61"/>
  <c r="A79" i="61"/>
  <c r="A80" i="61"/>
  <c r="A81" i="61"/>
  <c r="A82" i="61"/>
  <c r="A83" i="61"/>
  <c r="A84" i="61"/>
  <c r="A85" i="61"/>
  <c r="A86" i="61"/>
  <c r="A87" i="61"/>
  <c r="A88" i="61"/>
  <c r="A89" i="61"/>
  <c r="A90" i="61"/>
  <c r="A91" i="61"/>
  <c r="A92" i="61"/>
  <c r="A93" i="61"/>
  <c r="A94" i="61"/>
  <c r="A95" i="61"/>
  <c r="A96" i="61"/>
  <c r="A97" i="61"/>
  <c r="A98" i="61"/>
  <c r="A99" i="61"/>
  <c r="A100" i="61"/>
  <c r="A101" i="61"/>
  <c r="A102" i="61"/>
  <c r="A103" i="61"/>
  <c r="A104" i="61"/>
  <c r="A105" i="61"/>
  <c r="A106" i="61"/>
  <c r="A107" i="61"/>
  <c r="A108" i="61"/>
  <c r="A109" i="61"/>
  <c r="A110" i="61"/>
  <c r="A111" i="61"/>
  <c r="A112" i="61"/>
  <c r="A113" i="61"/>
  <c r="A114" i="61"/>
  <c r="A115" i="61"/>
  <c r="A116" i="61"/>
  <c r="M142" i="2"/>
  <c r="M138" i="2"/>
  <c r="M124" i="2"/>
  <c r="M123" i="2"/>
  <c r="M122" i="2"/>
  <c r="M121" i="2"/>
  <c r="M116" i="2"/>
  <c r="M115" i="2"/>
  <c r="M114" i="2"/>
  <c r="M113" i="2"/>
  <c r="M11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0" i="2"/>
  <c r="M67" i="2"/>
  <c r="M66" i="2"/>
  <c r="M62" i="2"/>
  <c r="M58" i="2"/>
  <c r="M54" i="2"/>
  <c r="M49" i="2"/>
  <c r="M48" i="2"/>
  <c r="M46" i="2"/>
  <c r="M39" i="2"/>
  <c r="M35" i="2"/>
  <c r="M18" i="2"/>
  <c r="M17" i="2"/>
  <c r="M71" i="2"/>
  <c r="D100" i="60"/>
  <c r="D101" i="60"/>
  <c r="D102" i="60"/>
  <c r="D103" i="60"/>
  <c r="D104" i="60"/>
  <c r="D105" i="60"/>
  <c r="D106" i="60"/>
  <c r="D107" i="60"/>
  <c r="D108" i="60"/>
  <c r="D111" i="60"/>
  <c r="D112" i="60"/>
  <c r="D117" i="60"/>
  <c r="D118" i="60"/>
  <c r="D121" i="60"/>
  <c r="D122" i="60"/>
  <c r="D125" i="60"/>
  <c r="D126" i="60"/>
  <c r="D129" i="60"/>
  <c r="D130" i="60"/>
  <c r="D133" i="60"/>
  <c r="D134" i="60"/>
  <c r="D137" i="60"/>
  <c r="D138" i="60"/>
  <c r="D141" i="60"/>
  <c r="D142" i="60"/>
  <c r="D171" i="60"/>
  <c r="D172" i="60"/>
  <c r="F172" i="60" s="1"/>
  <c r="D173" i="60"/>
  <c r="D174" i="60"/>
  <c r="D179" i="60"/>
  <c r="D180" i="60"/>
  <c r="D181" i="60"/>
  <c r="D182" i="60"/>
  <c r="D183" i="60"/>
  <c r="D184" i="60"/>
  <c r="D185" i="60"/>
  <c r="D186" i="60"/>
  <c r="D187" i="60"/>
  <c r="D188" i="60"/>
  <c r="F188" i="60" s="1"/>
  <c r="D191" i="60"/>
  <c r="D192" i="60"/>
  <c r="D195" i="60"/>
  <c r="D196" i="60"/>
  <c r="D199" i="60"/>
  <c r="D200" i="60"/>
  <c r="D203" i="60"/>
  <c r="D204" i="60"/>
  <c r="D207" i="60"/>
  <c r="D208" i="60"/>
  <c r="D211" i="60"/>
  <c r="D212" i="60"/>
  <c r="D217" i="60"/>
  <c r="D218" i="60"/>
  <c r="D221" i="60"/>
  <c r="D222" i="60"/>
  <c r="D236" i="60"/>
  <c r="D237" i="60"/>
  <c r="D240" i="60"/>
  <c r="D241" i="60"/>
  <c r="D244" i="60"/>
  <c r="D245" i="60"/>
  <c r="D248" i="60"/>
  <c r="D249" i="60"/>
  <c r="D252" i="60"/>
  <c r="F252" i="60" s="1"/>
  <c r="D253" i="60"/>
  <c r="D258" i="60"/>
  <c r="D259" i="60"/>
  <c r="D260" i="60"/>
  <c r="F260" i="60" s="1"/>
  <c r="C295" i="60"/>
  <c r="C296" i="60"/>
  <c r="C297" i="60"/>
  <c r="C298" i="60"/>
  <c r="C299" i="60"/>
  <c r="C300" i="60"/>
  <c r="C301" i="60"/>
  <c r="C302" i="60"/>
  <c r="C303" i="60"/>
  <c r="C304" i="60"/>
  <c r="C305" i="60"/>
  <c r="C306" i="60"/>
  <c r="C307" i="60"/>
  <c r="C308" i="60"/>
  <c r="C309" i="60"/>
  <c r="C310" i="60"/>
  <c r="C311" i="60"/>
  <c r="C312" i="60"/>
  <c r="C313" i="60"/>
  <c r="C314" i="60"/>
  <c r="C315" i="60"/>
  <c r="C316" i="60"/>
  <c r="C317" i="60"/>
  <c r="C318" i="60"/>
  <c r="C319" i="60"/>
  <c r="C320" i="60"/>
  <c r="C321" i="60"/>
  <c r="C322" i="60"/>
  <c r="C323" i="60"/>
  <c r="C324" i="60"/>
  <c r="C325" i="60"/>
  <c r="C326" i="60"/>
  <c r="C327" i="60"/>
  <c r="C328" i="60"/>
  <c r="C329" i="60"/>
  <c r="C330" i="60"/>
  <c r="C331" i="60"/>
  <c r="C332" i="60"/>
  <c r="C333" i="60"/>
  <c r="C334" i="60"/>
  <c r="C335" i="60"/>
  <c r="C336" i="60"/>
  <c r="C337" i="60"/>
  <c r="C338" i="60"/>
  <c r="C339" i="60"/>
  <c r="C340" i="60"/>
  <c r="C341" i="60"/>
  <c r="C342" i="60"/>
  <c r="C343" i="60"/>
  <c r="C344" i="60"/>
  <c r="C345" i="60"/>
  <c r="C346" i="60"/>
  <c r="C347" i="60"/>
  <c r="C348" i="60"/>
  <c r="C349" i="60"/>
  <c r="C350" i="60"/>
  <c r="C351" i="60"/>
  <c r="C352" i="60"/>
  <c r="C353" i="60"/>
  <c r="C354" i="60"/>
  <c r="C355" i="60"/>
  <c r="C356" i="60"/>
  <c r="C357" i="60"/>
  <c r="C358" i="60"/>
  <c r="C359" i="60"/>
  <c r="C360" i="60"/>
  <c r="C361" i="60"/>
  <c r="C362" i="60"/>
  <c r="C363" i="60"/>
  <c r="C364" i="60"/>
  <c r="C365" i="60"/>
  <c r="C366" i="60"/>
  <c r="C367" i="60"/>
  <c r="C368" i="60"/>
  <c r="C369" i="60"/>
  <c r="C370" i="60"/>
  <c r="C371" i="60"/>
  <c r="C372" i="60"/>
  <c r="C373" i="60"/>
  <c r="C374" i="60"/>
  <c r="C375" i="60"/>
  <c r="C376" i="60"/>
  <c r="C377" i="60"/>
  <c r="C378" i="60"/>
  <c r="C379" i="60"/>
  <c r="C380" i="60"/>
  <c r="C381" i="60"/>
  <c r="C382" i="60"/>
  <c r="C383" i="60"/>
  <c r="C384" i="60"/>
  <c r="C385" i="60"/>
  <c r="C386" i="60"/>
  <c r="C387" i="60"/>
  <c r="C388" i="60"/>
  <c r="C389" i="60"/>
  <c r="C390" i="60"/>
  <c r="C391" i="60"/>
  <c r="C392" i="60"/>
  <c r="C393" i="60"/>
  <c r="C394" i="60"/>
  <c r="C395" i="60"/>
  <c r="C396" i="60"/>
  <c r="C397" i="60"/>
  <c r="C398" i="60"/>
  <c r="C399" i="60"/>
  <c r="C400" i="60"/>
  <c r="C401" i="60"/>
  <c r="C402" i="60"/>
  <c r="C403" i="60"/>
  <c r="C404" i="60"/>
  <c r="C405" i="60"/>
  <c r="C406" i="60"/>
  <c r="C407" i="60"/>
  <c r="C408" i="60"/>
  <c r="C409" i="60"/>
  <c r="C410" i="60"/>
  <c r="C411" i="60"/>
  <c r="C412" i="60"/>
  <c r="C413" i="60"/>
  <c r="C414" i="60"/>
  <c r="C415" i="60"/>
  <c r="C416" i="60"/>
  <c r="C417" i="60"/>
  <c r="C418" i="60"/>
  <c r="C419" i="60"/>
  <c r="C420" i="60"/>
  <c r="C421" i="60"/>
  <c r="C422" i="60"/>
  <c r="C423" i="60"/>
  <c r="C424" i="60"/>
  <c r="C425" i="60"/>
  <c r="C426" i="60"/>
  <c r="C427" i="60"/>
  <c r="C428" i="60"/>
  <c r="C429" i="60"/>
  <c r="C430" i="60"/>
  <c r="C431" i="60"/>
  <c r="C432" i="60"/>
  <c r="C294" i="60"/>
  <c r="C293" i="60"/>
  <c r="C236" i="60"/>
  <c r="C237" i="60"/>
  <c r="C238" i="60"/>
  <c r="C239" i="60"/>
  <c r="C240" i="60"/>
  <c r="C241" i="60"/>
  <c r="C242" i="60"/>
  <c r="C243" i="60"/>
  <c r="C244" i="60"/>
  <c r="C245" i="60"/>
  <c r="C246" i="60"/>
  <c r="C247" i="60"/>
  <c r="C248" i="60"/>
  <c r="C249" i="60"/>
  <c r="C250" i="60"/>
  <c r="C251" i="60"/>
  <c r="C252" i="60"/>
  <c r="C253" i="60"/>
  <c r="C254" i="60"/>
  <c r="C255" i="60"/>
  <c r="C256" i="60"/>
  <c r="C257" i="60"/>
  <c r="C258" i="60"/>
  <c r="C259" i="60"/>
  <c r="C260" i="60"/>
  <c r="C261" i="60"/>
  <c r="C262" i="60"/>
  <c r="C263" i="60"/>
  <c r="C264" i="60"/>
  <c r="C265" i="60"/>
  <c r="C266" i="60"/>
  <c r="C267" i="60"/>
  <c r="C268" i="60"/>
  <c r="C269" i="60"/>
  <c r="C270" i="60"/>
  <c r="C271" i="60"/>
  <c r="C272" i="60"/>
  <c r="C273" i="60"/>
  <c r="C274" i="60"/>
  <c r="C275" i="60"/>
  <c r="C276" i="60"/>
  <c r="C277" i="60"/>
  <c r="C278" i="60"/>
  <c r="C279" i="60"/>
  <c r="C280" i="60"/>
  <c r="C281" i="60"/>
  <c r="C282" i="60"/>
  <c r="C283" i="60"/>
  <c r="C284" i="60"/>
  <c r="C285" i="60"/>
  <c r="C286" i="60"/>
  <c r="C287" i="60"/>
  <c r="C288" i="60"/>
  <c r="C289" i="60"/>
  <c r="C290" i="60"/>
  <c r="C291" i="60"/>
  <c r="C292" i="60"/>
  <c r="C235" i="60"/>
  <c r="C234" i="60"/>
  <c r="C191" i="60"/>
  <c r="C192" i="60"/>
  <c r="C193" i="60"/>
  <c r="C194" i="60"/>
  <c r="C195" i="60"/>
  <c r="C196" i="60"/>
  <c r="C197" i="60"/>
  <c r="C198" i="60"/>
  <c r="C199" i="60"/>
  <c r="C200" i="60"/>
  <c r="C201" i="60"/>
  <c r="C202" i="60"/>
  <c r="C203" i="60"/>
  <c r="C204" i="60"/>
  <c r="C205" i="60"/>
  <c r="C206" i="60"/>
  <c r="C207" i="60"/>
  <c r="C208" i="60"/>
  <c r="C209" i="60"/>
  <c r="C210" i="60"/>
  <c r="C211" i="60"/>
  <c r="C212" i="60"/>
  <c r="C213" i="60"/>
  <c r="C214" i="60"/>
  <c r="C215" i="60"/>
  <c r="C216" i="60"/>
  <c r="C217" i="60"/>
  <c r="C218" i="60"/>
  <c r="C219" i="60"/>
  <c r="C220" i="60"/>
  <c r="C221" i="60"/>
  <c r="C222" i="60"/>
  <c r="C223" i="60"/>
  <c r="C224" i="60"/>
  <c r="C225" i="60"/>
  <c r="C226" i="60"/>
  <c r="C227" i="60"/>
  <c r="C228" i="60"/>
  <c r="C229" i="60"/>
  <c r="C230" i="60"/>
  <c r="C231" i="60"/>
  <c r="C232" i="60"/>
  <c r="C233" i="60"/>
  <c r="C190" i="60"/>
  <c r="C189" i="60"/>
  <c r="C160" i="60"/>
  <c r="C161" i="60"/>
  <c r="C162" i="60"/>
  <c r="C163" i="60"/>
  <c r="C164" i="60"/>
  <c r="C165" i="60"/>
  <c r="C166" i="60"/>
  <c r="C167" i="60"/>
  <c r="C168" i="60"/>
  <c r="C169" i="60"/>
  <c r="C170" i="60"/>
  <c r="C171" i="60"/>
  <c r="C172" i="60"/>
  <c r="C173" i="60"/>
  <c r="C174" i="60"/>
  <c r="C175" i="60"/>
  <c r="C176" i="60"/>
  <c r="C177" i="60"/>
  <c r="C178" i="60"/>
  <c r="C179" i="60"/>
  <c r="C180" i="60"/>
  <c r="C181" i="60"/>
  <c r="C182" i="60"/>
  <c r="C183" i="60"/>
  <c r="C184" i="60"/>
  <c r="C185" i="60"/>
  <c r="C186" i="60"/>
  <c r="C187" i="60"/>
  <c r="C188" i="60"/>
  <c r="C159" i="60"/>
  <c r="C157" i="60"/>
  <c r="C158" i="60"/>
  <c r="C111" i="60"/>
  <c r="C112" i="60"/>
  <c r="C113" i="60"/>
  <c r="C114" i="60"/>
  <c r="C115" i="60"/>
  <c r="C116" i="60"/>
  <c r="C117" i="60"/>
  <c r="C118" i="60"/>
  <c r="C119" i="60"/>
  <c r="C120" i="60"/>
  <c r="C121" i="60"/>
  <c r="C122" i="60"/>
  <c r="C123" i="60"/>
  <c r="C124" i="60"/>
  <c r="C125" i="60"/>
  <c r="C126" i="60"/>
  <c r="C127" i="60"/>
  <c r="C128" i="60"/>
  <c r="C129" i="60"/>
  <c r="C130" i="60"/>
  <c r="C131" i="60"/>
  <c r="C132" i="60"/>
  <c r="C133" i="60"/>
  <c r="C134" i="60"/>
  <c r="C135" i="60"/>
  <c r="C136" i="60"/>
  <c r="C137" i="60"/>
  <c r="C138" i="60"/>
  <c r="C139" i="60"/>
  <c r="C140" i="60"/>
  <c r="C141" i="60"/>
  <c r="C142" i="60"/>
  <c r="C143" i="60"/>
  <c r="C144" i="60"/>
  <c r="C145" i="60"/>
  <c r="C146" i="60"/>
  <c r="C147" i="60"/>
  <c r="C148" i="60"/>
  <c r="C149" i="60"/>
  <c r="C150" i="60"/>
  <c r="C151" i="60"/>
  <c r="C152" i="60"/>
  <c r="C153" i="60"/>
  <c r="C154" i="60"/>
  <c r="C155" i="60"/>
  <c r="C156" i="60"/>
  <c r="C11" i="60"/>
  <c r="C12" i="60"/>
  <c r="C13" i="60"/>
  <c r="C14" i="60"/>
  <c r="C15" i="60"/>
  <c r="C16" i="60"/>
  <c r="C17" i="60"/>
  <c r="C18" i="60"/>
  <c r="C19" i="60"/>
  <c r="C20" i="60"/>
  <c r="C21" i="60"/>
  <c r="C22" i="60"/>
  <c r="C23" i="60"/>
  <c r="C24" i="60"/>
  <c r="C25" i="60"/>
  <c r="C26" i="60"/>
  <c r="C27" i="60"/>
  <c r="C28" i="60"/>
  <c r="C29" i="60"/>
  <c r="C30" i="60"/>
  <c r="C31" i="60"/>
  <c r="C32" i="60"/>
  <c r="C33" i="60"/>
  <c r="C34" i="60"/>
  <c r="C35" i="60"/>
  <c r="C36" i="60"/>
  <c r="C37" i="60"/>
  <c r="C38" i="60"/>
  <c r="C39" i="60"/>
  <c r="C40" i="60"/>
  <c r="C41" i="60"/>
  <c r="C42" i="60"/>
  <c r="C43" i="60"/>
  <c r="C44" i="60"/>
  <c r="C45" i="60"/>
  <c r="C46" i="60"/>
  <c r="C47" i="60"/>
  <c r="C48" i="60"/>
  <c r="C49" i="60"/>
  <c r="C50" i="60"/>
  <c r="C51" i="60"/>
  <c r="C52" i="60"/>
  <c r="C53" i="60"/>
  <c r="C54" i="60"/>
  <c r="C55" i="60"/>
  <c r="C56" i="60"/>
  <c r="C57" i="60"/>
  <c r="C58" i="60"/>
  <c r="C59" i="60"/>
  <c r="C60" i="60"/>
  <c r="C61" i="60"/>
  <c r="C62" i="60"/>
  <c r="C63" i="60"/>
  <c r="C64" i="60"/>
  <c r="C65" i="60"/>
  <c r="C66" i="60"/>
  <c r="C67" i="60"/>
  <c r="C68" i="60"/>
  <c r="C69" i="60"/>
  <c r="C70" i="60"/>
  <c r="C71" i="60"/>
  <c r="C72" i="60"/>
  <c r="C73" i="60"/>
  <c r="C74" i="60"/>
  <c r="C75" i="60"/>
  <c r="C76" i="60"/>
  <c r="C77" i="60"/>
  <c r="C78" i="60"/>
  <c r="C79" i="60"/>
  <c r="C80" i="60"/>
  <c r="C81" i="60"/>
  <c r="C82" i="60"/>
  <c r="C83" i="60"/>
  <c r="C84" i="60"/>
  <c r="C85" i="60"/>
  <c r="C86" i="60"/>
  <c r="C87" i="60"/>
  <c r="C88" i="60"/>
  <c r="C89" i="60"/>
  <c r="C90" i="60"/>
  <c r="C91" i="60"/>
  <c r="C92" i="60"/>
  <c r="C93" i="60"/>
  <c r="C94" i="60"/>
  <c r="C95" i="60"/>
  <c r="C96" i="60"/>
  <c r="C97" i="60"/>
  <c r="C98" i="60"/>
  <c r="C99" i="60"/>
  <c r="C100" i="60"/>
  <c r="C101" i="60"/>
  <c r="C102" i="60"/>
  <c r="C103" i="60"/>
  <c r="C104" i="60"/>
  <c r="C105" i="60"/>
  <c r="C106" i="60"/>
  <c r="C107" i="60"/>
  <c r="C108" i="60"/>
  <c r="M415" i="1"/>
  <c r="M413" i="1"/>
  <c r="M411" i="1"/>
  <c r="M409" i="1"/>
  <c r="M406" i="1"/>
  <c r="M404" i="1"/>
  <c r="M402" i="1"/>
  <c r="M400" i="1"/>
  <c r="M398" i="1"/>
  <c r="M396" i="1"/>
  <c r="M395" i="1"/>
  <c r="M394" i="1"/>
  <c r="M393" i="1"/>
  <c r="M392" i="1"/>
  <c r="M391" i="1"/>
  <c r="M390" i="1"/>
  <c r="M389" i="1"/>
  <c r="M388" i="1"/>
  <c r="M371" i="1"/>
  <c r="M369" i="1"/>
  <c r="M367" i="1"/>
  <c r="M365" i="1"/>
  <c r="M363" i="1"/>
  <c r="M361" i="1"/>
  <c r="M359" i="1"/>
  <c r="M357" i="1"/>
  <c r="M249" i="1"/>
  <c r="M245" i="1"/>
  <c r="M241" i="1"/>
  <c r="M232" i="1"/>
  <c r="M231" i="1"/>
  <c r="M230" i="1"/>
  <c r="M229" i="1"/>
  <c r="M228" i="1"/>
  <c r="M227" i="1"/>
  <c r="M226" i="1"/>
  <c r="M225" i="1"/>
  <c r="M224" i="1"/>
  <c r="M223" i="1"/>
  <c r="M222" i="1"/>
  <c r="M212" i="1"/>
  <c r="M204" i="1"/>
  <c r="M200" i="1"/>
  <c r="M196" i="1"/>
  <c r="M148" i="1"/>
  <c r="M142" i="1"/>
  <c r="M138" i="1"/>
  <c r="M134" i="1"/>
  <c r="M130" i="1"/>
  <c r="M127" i="1"/>
  <c r="M126" i="1"/>
  <c r="M122" i="1"/>
  <c r="M119" i="1"/>
  <c r="M118" i="1"/>
  <c r="M116" i="1"/>
  <c r="M112" i="1"/>
  <c r="M108" i="1"/>
  <c r="M107" i="1"/>
  <c r="M106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6" i="1"/>
  <c r="M85" i="1"/>
  <c r="M84" i="1"/>
  <c r="M83" i="1"/>
  <c r="M82" i="1"/>
  <c r="M81" i="1"/>
  <c r="M80" i="1"/>
  <c r="M79" i="1"/>
  <c r="M78" i="1"/>
  <c r="M77" i="1"/>
  <c r="M76" i="1"/>
  <c r="M74" i="1"/>
  <c r="M71" i="1"/>
  <c r="M24" i="1"/>
  <c r="M21" i="1"/>
  <c r="M20" i="1"/>
  <c r="M19" i="1"/>
  <c r="M16" i="1"/>
  <c r="M15" i="1"/>
  <c r="M12" i="1"/>
  <c r="M13" i="1"/>
  <c r="M14" i="1"/>
  <c r="M17" i="1"/>
  <c r="M18" i="1"/>
  <c r="M22" i="1"/>
  <c r="M23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87" i="1"/>
  <c r="K9" i="1"/>
  <c r="U11" i="1"/>
  <c r="V11" i="1" s="1"/>
  <c r="W11" i="1" s="1"/>
  <c r="X11" i="1" s="1"/>
  <c r="Y11" i="1" s="1"/>
  <c r="Z11" i="1" s="1"/>
  <c r="AA11" i="1" s="1"/>
  <c r="AB11" i="1" s="1"/>
  <c r="AC11" i="1" s="1"/>
  <c r="AD11" i="1" s="1"/>
  <c r="AE11" i="1" s="1"/>
  <c r="AF11" i="1" s="1"/>
  <c r="AG11" i="1" s="1"/>
  <c r="AH11" i="1" s="1"/>
  <c r="AI11" i="1" s="1"/>
  <c r="AJ11" i="1" s="1"/>
  <c r="AK11" i="1" s="1"/>
  <c r="AL11" i="1" s="1"/>
  <c r="AM11" i="1" s="1"/>
  <c r="AN11" i="1" s="1"/>
  <c r="AO11" i="1" s="1"/>
  <c r="AP11" i="1" s="1"/>
  <c r="AQ11" i="1" s="1"/>
  <c r="AR11" i="1" s="1"/>
  <c r="AS11" i="1" s="1"/>
  <c r="AT11" i="1" s="1"/>
  <c r="AU11" i="1" s="1"/>
  <c r="AV11" i="1" s="1"/>
  <c r="AW11" i="1" s="1"/>
  <c r="AX11" i="1" s="1"/>
  <c r="AY11" i="1" s="1"/>
  <c r="AZ11" i="1" s="1"/>
  <c r="BA11" i="1" s="1"/>
  <c r="BB11" i="1" s="1"/>
  <c r="BC11" i="1" s="1"/>
  <c r="BD11" i="1" s="1"/>
  <c r="BE11" i="1" s="1"/>
  <c r="BF11" i="1" s="1"/>
  <c r="BG11" i="1" s="1"/>
  <c r="BH11" i="1" s="1"/>
  <c r="BI11" i="1" s="1"/>
  <c r="BJ11" i="1" s="1"/>
  <c r="BK11" i="1" s="1"/>
  <c r="BL11" i="1" s="1"/>
  <c r="BM11" i="1" s="1"/>
  <c r="BN11" i="1" s="1"/>
  <c r="BO11" i="1" s="1"/>
  <c r="BP11" i="1" s="1"/>
  <c r="BQ11" i="1" s="1"/>
  <c r="BR11" i="1" s="1"/>
  <c r="BS11" i="1" s="1"/>
  <c r="BT11" i="1" s="1"/>
  <c r="BU11" i="1" s="1"/>
  <c r="BV11" i="1" s="1"/>
  <c r="BW11" i="1" s="1"/>
  <c r="BX11" i="1" s="1"/>
  <c r="BY11" i="1" s="1"/>
  <c r="BZ11" i="1" s="1"/>
  <c r="CA11" i="1" s="1"/>
  <c r="CB11" i="1" s="1"/>
  <c r="CC11" i="1" s="1"/>
  <c r="CD11" i="1" s="1"/>
  <c r="CE11" i="1" s="1"/>
  <c r="CF11" i="1" s="1"/>
  <c r="CG11" i="1" s="1"/>
  <c r="CH11" i="1" s="1"/>
  <c r="CI11" i="1" s="1"/>
  <c r="CJ11" i="1" s="1"/>
  <c r="CK11" i="1" s="1"/>
  <c r="CL11" i="1" s="1"/>
  <c r="CM11" i="1" s="1"/>
  <c r="CN11" i="1" s="1"/>
  <c r="CO11" i="1" s="1"/>
  <c r="CP11" i="1" s="1"/>
  <c r="CQ11" i="1" s="1"/>
  <c r="CR11" i="1" s="1"/>
  <c r="CS11" i="1" s="1"/>
  <c r="CT11" i="1" s="1"/>
  <c r="CU11" i="1" s="1"/>
  <c r="CV11" i="1" s="1"/>
  <c r="CW11" i="1" s="1"/>
  <c r="CX11" i="1" s="1"/>
  <c r="CY11" i="1" s="1"/>
  <c r="CZ11" i="1" s="1"/>
  <c r="DA11" i="1" s="1"/>
  <c r="DB11" i="1" s="1"/>
  <c r="DC11" i="1" s="1"/>
  <c r="DD11" i="1" s="1"/>
  <c r="DE11" i="1" s="1"/>
  <c r="DF11" i="1" s="1"/>
  <c r="DG11" i="1" s="1"/>
  <c r="DH11" i="1" s="1"/>
  <c r="DI11" i="1" s="1"/>
  <c r="DJ11" i="1" s="1"/>
  <c r="DK11" i="1" s="1"/>
  <c r="DL11" i="1" s="1"/>
  <c r="DM11" i="1" s="1"/>
  <c r="DN11" i="1" s="1"/>
  <c r="K10" i="1"/>
  <c r="E65" i="61" l="1"/>
  <c r="E33" i="61"/>
  <c r="E25" i="61"/>
  <c r="E17" i="61"/>
  <c r="E57" i="61"/>
  <c r="E49" i="61"/>
  <c r="E28" i="63"/>
  <c r="F28" i="63"/>
  <c r="E20" i="63"/>
  <c r="F20" i="63"/>
  <c r="E29" i="63"/>
  <c r="E27" i="63"/>
  <c r="F27" i="63"/>
  <c r="E19" i="63"/>
  <c r="F19" i="63"/>
  <c r="E25" i="63"/>
  <c r="E22" i="63"/>
  <c r="F22" i="63"/>
  <c r="E26" i="63"/>
  <c r="F26" i="63"/>
  <c r="E18" i="63"/>
  <c r="F18" i="63"/>
  <c r="E21" i="63"/>
  <c r="E30" i="63"/>
  <c r="F30" i="63"/>
  <c r="E17" i="63"/>
  <c r="E24" i="63"/>
  <c r="F24" i="63"/>
  <c r="E16" i="63"/>
  <c r="F16" i="63"/>
  <c r="E31" i="63"/>
  <c r="F31" i="63"/>
  <c r="E23" i="63"/>
  <c r="F23" i="63"/>
  <c r="E16" i="61"/>
  <c r="E70" i="61"/>
  <c r="E62" i="61"/>
  <c r="E54" i="61"/>
  <c r="E38" i="61"/>
  <c r="E30" i="61"/>
  <c r="E22" i="61"/>
  <c r="E69" i="61"/>
  <c r="E61" i="61"/>
  <c r="E53" i="61"/>
  <c r="E37" i="61"/>
  <c r="E29" i="61"/>
  <c r="E21" i="61"/>
  <c r="E66" i="61"/>
  <c r="E58" i="61"/>
  <c r="E50" i="61"/>
  <c r="E34" i="61"/>
  <c r="E26" i="61"/>
  <c r="E18" i="61"/>
  <c r="E252" i="60"/>
  <c r="E222" i="60"/>
  <c r="F222" i="60"/>
  <c r="E106" i="60"/>
  <c r="F106" i="60"/>
  <c r="E248" i="60"/>
  <c r="F248" i="60"/>
  <c r="E221" i="60"/>
  <c r="F221" i="60"/>
  <c r="E203" i="60"/>
  <c r="F203" i="60"/>
  <c r="E187" i="60"/>
  <c r="F187" i="60"/>
  <c r="E179" i="60"/>
  <c r="F179" i="60"/>
  <c r="E137" i="60"/>
  <c r="F137" i="60"/>
  <c r="E121" i="60"/>
  <c r="F121" i="60"/>
  <c r="E105" i="60"/>
  <c r="F105" i="60"/>
  <c r="E188" i="60"/>
  <c r="E245" i="60"/>
  <c r="F245" i="60"/>
  <c r="E218" i="60"/>
  <c r="F218" i="60"/>
  <c r="E200" i="60"/>
  <c r="F200" i="60"/>
  <c r="E186" i="60"/>
  <c r="F186" i="60"/>
  <c r="E174" i="60"/>
  <c r="F174" i="60"/>
  <c r="E134" i="60"/>
  <c r="F134" i="60"/>
  <c r="E118" i="60"/>
  <c r="F118" i="60"/>
  <c r="E104" i="60"/>
  <c r="F104" i="60"/>
  <c r="E172" i="60"/>
  <c r="E244" i="60"/>
  <c r="F244" i="60"/>
  <c r="E217" i="60"/>
  <c r="F217" i="60"/>
  <c r="E199" i="60"/>
  <c r="F199" i="60"/>
  <c r="E185" i="60"/>
  <c r="F185" i="60"/>
  <c r="E173" i="60"/>
  <c r="F173" i="60"/>
  <c r="E133" i="60"/>
  <c r="F133" i="60"/>
  <c r="E117" i="60"/>
  <c r="F117" i="60"/>
  <c r="E103" i="60"/>
  <c r="F103" i="60"/>
  <c r="E204" i="60"/>
  <c r="F204" i="60"/>
  <c r="E122" i="60"/>
  <c r="F122" i="60"/>
  <c r="E259" i="60"/>
  <c r="F259" i="60"/>
  <c r="E241" i="60"/>
  <c r="F241" i="60"/>
  <c r="E212" i="60"/>
  <c r="F212" i="60"/>
  <c r="E196" i="60"/>
  <c r="F196" i="60"/>
  <c r="E184" i="60"/>
  <c r="F184" i="60"/>
  <c r="E130" i="60"/>
  <c r="F130" i="60"/>
  <c r="E112" i="60"/>
  <c r="F112" i="60"/>
  <c r="E102" i="60"/>
  <c r="F102" i="60"/>
  <c r="E258" i="60"/>
  <c r="F258" i="60"/>
  <c r="E240" i="60"/>
  <c r="F240" i="60"/>
  <c r="E211" i="60"/>
  <c r="F211" i="60"/>
  <c r="E195" i="60"/>
  <c r="F195" i="60"/>
  <c r="E183" i="60"/>
  <c r="F183" i="60"/>
  <c r="E171" i="60"/>
  <c r="F171" i="60"/>
  <c r="E129" i="60"/>
  <c r="F129" i="60"/>
  <c r="E111" i="60"/>
  <c r="F111" i="60"/>
  <c r="E101" i="60"/>
  <c r="F101" i="60"/>
  <c r="E138" i="60"/>
  <c r="F138" i="60"/>
  <c r="E253" i="60"/>
  <c r="F253" i="60"/>
  <c r="E237" i="60"/>
  <c r="F237" i="60"/>
  <c r="E208" i="60"/>
  <c r="F208" i="60"/>
  <c r="E192" i="60"/>
  <c r="F192" i="60"/>
  <c r="E182" i="60"/>
  <c r="F182" i="60"/>
  <c r="E142" i="60"/>
  <c r="F142" i="60"/>
  <c r="E126" i="60"/>
  <c r="F126" i="60"/>
  <c r="E108" i="60"/>
  <c r="F108" i="60"/>
  <c r="E100" i="60"/>
  <c r="F100" i="60"/>
  <c r="E249" i="60"/>
  <c r="F249" i="60"/>
  <c r="E180" i="60"/>
  <c r="F180" i="60"/>
  <c r="E236" i="60"/>
  <c r="F236" i="60"/>
  <c r="E207" i="60"/>
  <c r="F207" i="60"/>
  <c r="E191" i="60"/>
  <c r="F191" i="60"/>
  <c r="E181" i="60"/>
  <c r="F181" i="60"/>
  <c r="E141" i="60"/>
  <c r="F141" i="60"/>
  <c r="E125" i="60"/>
  <c r="F125" i="60"/>
  <c r="E107" i="60"/>
  <c r="F107" i="60"/>
  <c r="E260" i="60"/>
  <c r="L112" i="1"/>
  <c r="L113" i="1"/>
  <c r="L116" i="1"/>
  <c r="L117" i="1"/>
  <c r="L118" i="1"/>
  <c r="L119" i="1"/>
  <c r="L122" i="1"/>
  <c r="L123" i="1"/>
  <c r="L126" i="1"/>
  <c r="L127" i="1"/>
  <c r="L130" i="1"/>
  <c r="L131" i="1"/>
  <c r="L134" i="1"/>
  <c r="L135" i="1"/>
  <c r="L138" i="1"/>
  <c r="L139" i="1"/>
  <c r="L142" i="1"/>
  <c r="L143" i="1"/>
  <c r="L146" i="1"/>
  <c r="L147" i="1"/>
  <c r="L148" i="1"/>
  <c r="L149" i="1"/>
  <c r="L109" i="1"/>
  <c r="J104" i="1"/>
  <c r="J105" i="1"/>
  <c r="O106" i="1"/>
  <c r="L107" i="1"/>
  <c r="O108" i="1"/>
  <c r="M109" i="1"/>
  <c r="O109" i="1" s="1"/>
  <c r="M110" i="1"/>
  <c r="O110" i="1" s="1"/>
  <c r="M111" i="1"/>
  <c r="O111" i="1" s="1"/>
  <c r="J103" i="1"/>
  <c r="R76" i="1"/>
  <c r="D73" i="60" s="1"/>
  <c r="R75" i="1"/>
  <c r="D72" i="60" s="1"/>
  <c r="O76" i="1"/>
  <c r="L76" i="1"/>
  <c r="M75" i="1"/>
  <c r="O75" i="1" s="1"/>
  <c r="L75" i="1"/>
  <c r="E73" i="60" l="1"/>
  <c r="F73" i="60"/>
  <c r="E72" i="60"/>
  <c r="F72" i="60"/>
  <c r="L105" i="1"/>
  <c r="M105" i="1"/>
  <c r="O105" i="1" s="1"/>
  <c r="L103" i="1"/>
  <c r="M103" i="1"/>
  <c r="O103" i="1" s="1"/>
  <c r="L104" i="1"/>
  <c r="M104" i="1"/>
  <c r="O104" i="1" s="1"/>
  <c r="L108" i="1"/>
  <c r="L111" i="1"/>
  <c r="O107" i="1"/>
  <c r="L106" i="1"/>
  <c r="L110" i="1"/>
  <c r="J5" i="1"/>
  <c r="L5" i="1"/>
  <c r="G5" i="1"/>
  <c r="AI12" i="9" l="1"/>
  <c r="AI10" i="9"/>
  <c r="A1" i="63" l="1"/>
  <c r="A1" i="61"/>
  <c r="Z9" i="19" l="1"/>
  <c r="AA9" i="19"/>
  <c r="AB9" i="19"/>
  <c r="AC9" i="19"/>
  <c r="AD9" i="19"/>
  <c r="Z9" i="18"/>
  <c r="AA9" i="18"/>
  <c r="AB9" i="18"/>
  <c r="AC9" i="18"/>
  <c r="AD9" i="18"/>
  <c r="Z9" i="17"/>
  <c r="AA9" i="17"/>
  <c r="AB9" i="17"/>
  <c r="AC9" i="17"/>
  <c r="AD9" i="17"/>
  <c r="Z9" i="15"/>
  <c r="AA9" i="15"/>
  <c r="AB9" i="15"/>
  <c r="AC9" i="15"/>
  <c r="AD9" i="15"/>
  <c r="AA9" i="16"/>
  <c r="AB9" i="16"/>
  <c r="AC9" i="16"/>
  <c r="AD9" i="16"/>
  <c r="Z9" i="16"/>
  <c r="C7" i="42" l="1"/>
  <c r="C6" i="42"/>
  <c r="AP12" i="67" l="1"/>
  <c r="AP13" i="67"/>
  <c r="AP10" i="67"/>
  <c r="AP11" i="67"/>
  <c r="AP8" i="67"/>
  <c r="AP9" i="67"/>
  <c r="AP14" i="67"/>
  <c r="G8" i="67"/>
  <c r="G12" i="67"/>
  <c r="G11" i="67"/>
  <c r="G10" i="67"/>
  <c r="G9" i="67"/>
  <c r="G15" i="67"/>
  <c r="G14" i="67"/>
  <c r="AP15" i="67"/>
  <c r="G13" i="67"/>
  <c r="AO6" i="67"/>
  <c r="AP6" i="67"/>
  <c r="F3" i="67"/>
  <c r="B15" i="67"/>
  <c r="C15" i="67"/>
  <c r="O15" i="67"/>
  <c r="P15" i="67"/>
  <c r="B14" i="67"/>
  <c r="C14" i="67"/>
  <c r="O14" i="67"/>
  <c r="P14" i="67"/>
  <c r="B8" i="67"/>
  <c r="C8" i="67"/>
  <c r="O8" i="67"/>
  <c r="P8" i="67"/>
  <c r="B12" i="67"/>
  <c r="C12" i="67"/>
  <c r="O12" i="67"/>
  <c r="P12" i="67"/>
  <c r="B11" i="67"/>
  <c r="C11" i="67"/>
  <c r="O11" i="67"/>
  <c r="P11" i="67"/>
  <c r="B10" i="67"/>
  <c r="C10" i="67"/>
  <c r="O10" i="67"/>
  <c r="P10" i="67"/>
  <c r="B9" i="67"/>
  <c r="C9" i="67"/>
  <c r="O9" i="67"/>
  <c r="P9" i="67"/>
  <c r="AG14" i="67"/>
  <c r="AH14" i="67"/>
  <c r="AT14" i="67"/>
  <c r="AU14" i="67"/>
  <c r="AG15" i="67"/>
  <c r="AH15" i="67"/>
  <c r="AT15" i="67"/>
  <c r="AU15" i="67"/>
  <c r="AG12" i="67"/>
  <c r="AH12" i="67"/>
  <c r="AT12" i="67"/>
  <c r="AU12" i="67"/>
  <c r="AG13" i="67"/>
  <c r="AH13" i="67"/>
  <c r="AT13" i="67"/>
  <c r="AU13" i="67"/>
  <c r="AG10" i="67"/>
  <c r="AH10" i="67"/>
  <c r="AT10" i="67"/>
  <c r="AU10" i="67"/>
  <c r="AG11" i="67"/>
  <c r="AH11" i="67"/>
  <c r="AT11" i="67"/>
  <c r="AU11" i="67"/>
  <c r="AG8" i="67"/>
  <c r="AH8" i="67"/>
  <c r="AT8" i="67"/>
  <c r="AU8" i="67"/>
  <c r="AG9" i="67"/>
  <c r="AH9" i="67"/>
  <c r="AT9" i="67"/>
  <c r="AU9" i="67"/>
  <c r="P13" i="67"/>
  <c r="O13" i="67"/>
  <c r="C13" i="67"/>
  <c r="B13" i="67"/>
  <c r="AG1" i="67"/>
  <c r="F1" i="67"/>
  <c r="C3" i="66"/>
  <c r="AD8" i="66"/>
  <c r="AO8" i="66"/>
  <c r="AP8" i="66"/>
  <c r="AD9" i="66"/>
  <c r="AO9" i="66"/>
  <c r="AP9" i="66"/>
  <c r="A9" i="66"/>
  <c r="B9" i="66"/>
  <c r="M9" i="66"/>
  <c r="A8" i="66"/>
  <c r="B8" i="66"/>
  <c r="M8" i="66"/>
  <c r="A15" i="66"/>
  <c r="B15" i="66"/>
  <c r="M15" i="66"/>
  <c r="A14" i="66"/>
  <c r="B14" i="66"/>
  <c r="M14" i="66"/>
  <c r="A13" i="66"/>
  <c r="B13" i="66"/>
  <c r="M13" i="66"/>
  <c r="A12" i="66"/>
  <c r="B12" i="66"/>
  <c r="M12" i="66"/>
  <c r="A11" i="66"/>
  <c r="B11" i="66"/>
  <c r="M11" i="66"/>
  <c r="A10" i="66"/>
  <c r="B10" i="66"/>
  <c r="M10" i="66"/>
  <c r="AD14" i="66"/>
  <c r="AO14" i="66"/>
  <c r="AP14" i="66"/>
  <c r="AD15" i="66"/>
  <c r="AO15" i="66"/>
  <c r="AP15" i="66"/>
  <c r="AD12" i="66"/>
  <c r="AO12" i="66"/>
  <c r="AP12" i="66"/>
  <c r="AD13" i="66"/>
  <c r="AO13" i="66"/>
  <c r="AP13" i="66"/>
  <c r="AO10" i="66"/>
  <c r="AP10" i="66"/>
  <c r="AO11" i="66"/>
  <c r="AP11" i="66"/>
  <c r="AD10" i="66"/>
  <c r="AD11" i="66"/>
  <c r="AD1" i="66"/>
  <c r="C1" i="66"/>
  <c r="H1" i="62"/>
  <c r="I1" i="62"/>
  <c r="L1" i="62"/>
  <c r="H2" i="62"/>
  <c r="I2" i="62"/>
  <c r="L2" i="62"/>
  <c r="H3" i="62"/>
  <c r="I3" i="62"/>
  <c r="L3" i="62"/>
  <c r="H4" i="62"/>
  <c r="I4" i="62"/>
  <c r="L4" i="62"/>
  <c r="H1" i="2"/>
  <c r="H2" i="2"/>
  <c r="H3" i="2"/>
  <c r="H4" i="2"/>
  <c r="I4" i="2"/>
  <c r="L4" i="2"/>
  <c r="A3" i="64"/>
  <c r="AB1" i="64"/>
  <c r="C6" i="64"/>
  <c r="AJ6" i="64" s="1"/>
  <c r="G6" i="64"/>
  <c r="AF6" i="64" s="1"/>
  <c r="H6" i="64"/>
  <c r="AE6" i="64" s="1"/>
  <c r="I6" i="64"/>
  <c r="AD6" i="64" s="1"/>
  <c r="C11" i="62"/>
  <c r="C6" i="65"/>
  <c r="AL6" i="65" s="1"/>
  <c r="B7" i="65"/>
  <c r="AM7" i="65" s="1"/>
  <c r="B6" i="65"/>
  <c r="AM6" i="65" s="1"/>
  <c r="AE31" i="65"/>
  <c r="AC31" i="65"/>
  <c r="L31" i="65"/>
  <c r="K31" i="65"/>
  <c r="AD31" i="65" s="1"/>
  <c r="J31" i="65"/>
  <c r="AE30" i="65"/>
  <c r="K30" i="65"/>
  <c r="AD30" i="65" s="1"/>
  <c r="J30" i="65"/>
  <c r="AE29" i="65"/>
  <c r="K29" i="65"/>
  <c r="AD29" i="65" s="1"/>
  <c r="J29" i="65"/>
  <c r="AE28" i="65"/>
  <c r="AC28" i="65"/>
  <c r="L28" i="65"/>
  <c r="K28" i="65"/>
  <c r="AD28" i="65" s="1"/>
  <c r="J28" i="65"/>
  <c r="AE27" i="65"/>
  <c r="K27" i="65"/>
  <c r="AD27" i="65" s="1"/>
  <c r="J27" i="65"/>
  <c r="AE26" i="65"/>
  <c r="L26" i="65"/>
  <c r="L29" i="65" s="1"/>
  <c r="K26" i="65"/>
  <c r="AD26" i="65" s="1"/>
  <c r="J26" i="65"/>
  <c r="AE25" i="65"/>
  <c r="AC25" i="65"/>
  <c r="L25" i="65"/>
  <c r="K25" i="65"/>
  <c r="AD25" i="65" s="1"/>
  <c r="J25" i="65"/>
  <c r="AE24" i="65"/>
  <c r="K24" i="65"/>
  <c r="AD24" i="65" s="1"/>
  <c r="J24" i="65"/>
  <c r="AE23" i="65"/>
  <c r="K23" i="65"/>
  <c r="AD23" i="65" s="1"/>
  <c r="J23" i="65"/>
  <c r="AE22" i="65"/>
  <c r="AC22" i="65"/>
  <c r="L22" i="65"/>
  <c r="K22" i="65"/>
  <c r="AD22" i="65" s="1"/>
  <c r="J22" i="65"/>
  <c r="AE21" i="65"/>
  <c r="K21" i="65"/>
  <c r="AD21" i="65" s="1"/>
  <c r="J21" i="65"/>
  <c r="AE20" i="65"/>
  <c r="L20" i="65"/>
  <c r="L23" i="65" s="1"/>
  <c r="K20" i="65"/>
  <c r="AD20" i="65" s="1"/>
  <c r="J20" i="65"/>
  <c r="AE19" i="65"/>
  <c r="AC19" i="65"/>
  <c r="L19" i="65"/>
  <c r="K19" i="65"/>
  <c r="AD19" i="65" s="1"/>
  <c r="J19" i="65"/>
  <c r="AE18" i="65"/>
  <c r="K18" i="65"/>
  <c r="AD18" i="65" s="1"/>
  <c r="J18" i="65"/>
  <c r="AE17" i="65"/>
  <c r="K17" i="65"/>
  <c r="AD17" i="65" s="1"/>
  <c r="J17" i="65"/>
  <c r="AE16" i="65"/>
  <c r="AC16" i="65"/>
  <c r="L16" i="65"/>
  <c r="K16" i="65"/>
  <c r="AD16" i="65" s="1"/>
  <c r="J16" i="65"/>
  <c r="AE15" i="65"/>
  <c r="K15" i="65"/>
  <c r="AD15" i="65" s="1"/>
  <c r="J15" i="65"/>
  <c r="AE14" i="65"/>
  <c r="L14" i="65"/>
  <c r="L17" i="65" s="1"/>
  <c r="K14" i="65"/>
  <c r="AD14" i="65" s="1"/>
  <c r="J14" i="65"/>
  <c r="AE13" i="65"/>
  <c r="AC13" i="65"/>
  <c r="L13" i="65"/>
  <c r="K13" i="65"/>
  <c r="AD13" i="65" s="1"/>
  <c r="J13" i="65"/>
  <c r="AE12" i="65"/>
  <c r="K12" i="65"/>
  <c r="AD12" i="65" s="1"/>
  <c r="J12" i="65"/>
  <c r="AE11" i="65"/>
  <c r="K11" i="65"/>
  <c r="AD11" i="65" s="1"/>
  <c r="J11" i="65"/>
  <c r="AE10" i="65"/>
  <c r="AC10" i="65"/>
  <c r="L10" i="65"/>
  <c r="K10" i="65"/>
  <c r="AD10" i="65" s="1"/>
  <c r="J10" i="65"/>
  <c r="AE9" i="65"/>
  <c r="K9" i="65"/>
  <c r="AD9" i="65" s="1"/>
  <c r="J9" i="65"/>
  <c r="AE8" i="65"/>
  <c r="L8" i="65"/>
  <c r="L11" i="65" s="1"/>
  <c r="K8" i="65"/>
  <c r="AD8" i="65" s="1"/>
  <c r="J8" i="65"/>
  <c r="L6" i="65"/>
  <c r="AC6" i="65" s="1"/>
  <c r="K6" i="65"/>
  <c r="AD6" i="65" s="1"/>
  <c r="J6" i="65"/>
  <c r="AE6" i="65" s="1"/>
  <c r="E6" i="65"/>
  <c r="AJ6" i="65" s="1"/>
  <c r="D6" i="65"/>
  <c r="AK6" i="65" s="1"/>
  <c r="M4" i="65"/>
  <c r="B9" i="65" s="1"/>
  <c r="I4" i="65"/>
  <c r="M3" i="65"/>
  <c r="I3" i="65"/>
  <c r="D3" i="65"/>
  <c r="AB1" i="65"/>
  <c r="D1" i="65"/>
  <c r="G3" i="42"/>
  <c r="AF31" i="42"/>
  <c r="AF28" i="42"/>
  <c r="AF25" i="42"/>
  <c r="AF22" i="42"/>
  <c r="AF19" i="42"/>
  <c r="AF16" i="42"/>
  <c r="AF13" i="42"/>
  <c r="AF10" i="42"/>
  <c r="O31" i="42"/>
  <c r="N31" i="42"/>
  <c r="AG31" i="42" s="1"/>
  <c r="N30" i="42"/>
  <c r="AG30" i="42" s="1"/>
  <c r="N29" i="42"/>
  <c r="AG29" i="42" s="1"/>
  <c r="O28" i="42"/>
  <c r="N28" i="42"/>
  <c r="AG28" i="42" s="1"/>
  <c r="N27" i="42"/>
  <c r="AG27" i="42" s="1"/>
  <c r="O26" i="42"/>
  <c r="O29" i="42" s="1"/>
  <c r="N26" i="42"/>
  <c r="AG26" i="42" s="1"/>
  <c r="O25" i="42"/>
  <c r="N25" i="42"/>
  <c r="AG25" i="42" s="1"/>
  <c r="N24" i="42"/>
  <c r="AG24" i="42" s="1"/>
  <c r="N23" i="42"/>
  <c r="AG23" i="42" s="1"/>
  <c r="O22" i="42"/>
  <c r="N22" i="42"/>
  <c r="AG22" i="42" s="1"/>
  <c r="N21" i="42"/>
  <c r="AG21" i="42" s="1"/>
  <c r="O20" i="42"/>
  <c r="O23" i="42" s="1"/>
  <c r="N20" i="42"/>
  <c r="AG20" i="42" s="1"/>
  <c r="O19" i="42"/>
  <c r="N19" i="42"/>
  <c r="AG19" i="42" s="1"/>
  <c r="N18" i="42"/>
  <c r="AG18" i="42" s="1"/>
  <c r="N17" i="42"/>
  <c r="AG17" i="42" s="1"/>
  <c r="O16" i="42"/>
  <c r="N16" i="42"/>
  <c r="AG16" i="42" s="1"/>
  <c r="N15" i="42"/>
  <c r="AG15" i="42" s="1"/>
  <c r="O14" i="42"/>
  <c r="O17" i="42" s="1"/>
  <c r="N14" i="42"/>
  <c r="AG14" i="42" s="1"/>
  <c r="O13" i="42"/>
  <c r="N13" i="42"/>
  <c r="AG13" i="42" s="1"/>
  <c r="N12" i="42"/>
  <c r="AG12" i="42" s="1"/>
  <c r="N11" i="42"/>
  <c r="AG11" i="42" s="1"/>
  <c r="O10" i="42"/>
  <c r="N10" i="42"/>
  <c r="AG10" i="42" s="1"/>
  <c r="N9" i="42"/>
  <c r="AG9" i="42" s="1"/>
  <c r="O8" i="42"/>
  <c r="O11" i="42" s="1"/>
  <c r="N8" i="42"/>
  <c r="AG8" i="42" s="1"/>
  <c r="H31" i="21"/>
  <c r="AA31" i="21" s="1"/>
  <c r="H30" i="21"/>
  <c r="AA30" i="21" s="1"/>
  <c r="H29" i="21"/>
  <c r="AA29" i="21" s="1"/>
  <c r="H28" i="21"/>
  <c r="AA28" i="21" s="1"/>
  <c r="H27" i="21"/>
  <c r="AA27" i="21" s="1"/>
  <c r="H26" i="21"/>
  <c r="AA26" i="21" s="1"/>
  <c r="H25" i="21"/>
  <c r="AA25" i="21" s="1"/>
  <c r="H24" i="21"/>
  <c r="AA24" i="21" s="1"/>
  <c r="H23" i="21"/>
  <c r="AA23" i="21" s="1"/>
  <c r="H22" i="21"/>
  <c r="AA22" i="21" s="1"/>
  <c r="H21" i="21"/>
  <c r="AA21" i="21" s="1"/>
  <c r="H20" i="21"/>
  <c r="AA20" i="21" s="1"/>
  <c r="H19" i="21"/>
  <c r="AA19" i="21" s="1"/>
  <c r="H18" i="21"/>
  <c r="AA18" i="21" s="1"/>
  <c r="H17" i="21"/>
  <c r="AA17" i="21" s="1"/>
  <c r="H16" i="21"/>
  <c r="AA16" i="21" s="1"/>
  <c r="H15" i="21"/>
  <c r="AA15" i="21" s="1"/>
  <c r="H14" i="21"/>
  <c r="AA14" i="21" s="1"/>
  <c r="H13" i="21"/>
  <c r="AA13" i="21" s="1"/>
  <c r="H12" i="21"/>
  <c r="AA12" i="21" s="1"/>
  <c r="H11" i="21"/>
  <c r="AA11" i="21" s="1"/>
  <c r="H10" i="21"/>
  <c r="AA10" i="21" s="1"/>
  <c r="H9" i="21"/>
  <c r="AA9" i="21" s="1"/>
  <c r="H8" i="21"/>
  <c r="AA8" i="21" s="1"/>
  <c r="E6" i="42"/>
  <c r="AP6" i="42" s="1"/>
  <c r="O6" i="42"/>
  <c r="AF6" i="42" s="1"/>
  <c r="N6" i="42"/>
  <c r="AG6" i="42" s="1"/>
  <c r="M6" i="42"/>
  <c r="AH6" i="42" s="1"/>
  <c r="H6" i="42"/>
  <c r="AM6" i="42" s="1"/>
  <c r="G6" i="42"/>
  <c r="AN6" i="42" s="1"/>
  <c r="L3" i="42"/>
  <c r="P3" i="42"/>
  <c r="L4" i="42"/>
  <c r="P4" i="42"/>
  <c r="AE1" i="42"/>
  <c r="Y1" i="21"/>
  <c r="Z31" i="21"/>
  <c r="Z28" i="21"/>
  <c r="Z25" i="21"/>
  <c r="Z22" i="21"/>
  <c r="Z19" i="21"/>
  <c r="Z16" i="21"/>
  <c r="I26" i="21"/>
  <c r="I29" i="21" s="1"/>
  <c r="I20" i="21"/>
  <c r="I23" i="21" s="1"/>
  <c r="I14" i="21"/>
  <c r="I17" i="21" s="1"/>
  <c r="I31" i="21"/>
  <c r="I28" i="21"/>
  <c r="I25" i="21"/>
  <c r="I22" i="21"/>
  <c r="I19" i="21"/>
  <c r="I16" i="21"/>
  <c r="Z10" i="21"/>
  <c r="I13" i="21"/>
  <c r="I10" i="21"/>
  <c r="Z13" i="21"/>
  <c r="I8" i="21"/>
  <c r="Z11" i="21" s="1"/>
  <c r="B6" i="21"/>
  <c r="A3" i="21"/>
  <c r="A6" i="21"/>
  <c r="AH6" i="21" s="1"/>
  <c r="C6" i="21"/>
  <c r="AF6" i="21" s="1"/>
  <c r="E6" i="21"/>
  <c r="AD6" i="21" s="1"/>
  <c r="G6" i="21"/>
  <c r="AB6" i="21" s="1"/>
  <c r="F6" i="21"/>
  <c r="AC6" i="21" s="1"/>
  <c r="H6" i="21"/>
  <c r="AA6" i="21" s="1"/>
  <c r="I6" i="21"/>
  <c r="Z6" i="21" s="1"/>
  <c r="U5" i="2"/>
  <c r="F3" i="59"/>
  <c r="F3" i="58"/>
  <c r="F3" i="57"/>
  <c r="F3" i="56"/>
  <c r="F3" i="55"/>
  <c r="F3" i="54"/>
  <c r="A3" i="40"/>
  <c r="A3" i="38"/>
  <c r="A3" i="36"/>
  <c r="A3" i="34"/>
  <c r="A3" i="33"/>
  <c r="A3" i="32"/>
  <c r="A3" i="19"/>
  <c r="A3" i="18"/>
  <c r="A3" i="17"/>
  <c r="A3" i="16"/>
  <c r="A3" i="15"/>
  <c r="A3" i="14"/>
  <c r="E3" i="53"/>
  <c r="C3" i="45"/>
  <c r="A3" i="44"/>
  <c r="F3" i="52"/>
  <c r="C3" i="28"/>
  <c r="F3" i="51"/>
  <c r="C3" i="27"/>
  <c r="F3" i="49"/>
  <c r="C3" i="26"/>
  <c r="F3" i="50"/>
  <c r="C3" i="25"/>
  <c r="F3" i="47"/>
  <c r="C3" i="22"/>
  <c r="F3" i="46"/>
  <c r="C3" i="41"/>
  <c r="A3" i="13"/>
  <c r="A1" i="13"/>
  <c r="A3" i="12"/>
  <c r="A3" i="11"/>
  <c r="A3" i="10"/>
  <c r="A3" i="9"/>
  <c r="A3" i="3"/>
  <c r="H3" i="36"/>
  <c r="H3" i="33"/>
  <c r="H3" i="38"/>
  <c r="H3" i="40"/>
  <c r="H3" i="34"/>
  <c r="H3" i="32"/>
  <c r="AG1" i="55"/>
  <c r="AG1" i="56"/>
  <c r="AG1" i="57"/>
  <c r="AG1" i="58"/>
  <c r="AG1" i="59"/>
  <c r="AG1" i="54"/>
  <c r="Y1" i="15"/>
  <c r="Y1" i="16"/>
  <c r="Y1" i="17"/>
  <c r="Y1" i="18"/>
  <c r="Y1" i="19"/>
  <c r="Y1" i="14"/>
  <c r="AG1" i="47"/>
  <c r="AG1" i="50"/>
  <c r="AG1" i="49"/>
  <c r="AG1" i="51"/>
  <c r="AG1" i="52"/>
  <c r="AF1" i="53"/>
  <c r="AG1" i="46"/>
  <c r="AD1" i="22"/>
  <c r="AD1" i="25"/>
  <c r="AD1" i="26"/>
  <c r="AD1" i="27"/>
  <c r="AD1" i="28"/>
  <c r="AD1" i="45"/>
  <c r="AD1" i="41"/>
  <c r="C7" i="57"/>
  <c r="B7" i="57"/>
  <c r="P6" i="57"/>
  <c r="O6" i="57"/>
  <c r="G6" i="57"/>
  <c r="F6" i="57"/>
  <c r="B6" i="57"/>
  <c r="C7" i="58"/>
  <c r="B7" i="58"/>
  <c r="P6" i="58"/>
  <c r="O6" i="58"/>
  <c r="G6" i="58"/>
  <c r="F6" i="58"/>
  <c r="B6" i="58"/>
  <c r="C7" i="59"/>
  <c r="B7" i="59"/>
  <c r="P6" i="59"/>
  <c r="O6" i="59"/>
  <c r="G6" i="59"/>
  <c r="F6" i="59"/>
  <c r="B6" i="59"/>
  <c r="C7" i="56"/>
  <c r="B7" i="56"/>
  <c r="P6" i="56"/>
  <c r="O6" i="56"/>
  <c r="G6" i="56"/>
  <c r="F6" i="56"/>
  <c r="B6" i="56"/>
  <c r="C7" i="55"/>
  <c r="B7" i="55"/>
  <c r="P6" i="55"/>
  <c r="O6" i="55"/>
  <c r="G6" i="55"/>
  <c r="F6" i="55"/>
  <c r="B6" i="55"/>
  <c r="P9" i="54"/>
  <c r="O9" i="54"/>
  <c r="G9" i="54"/>
  <c r="F9" i="54"/>
  <c r="C10" i="54"/>
  <c r="B10" i="54"/>
  <c r="B9" i="54"/>
  <c r="AY10" i="34"/>
  <c r="AX10" i="34"/>
  <c r="BB9" i="34"/>
  <c r="BA9" i="34"/>
  <c r="AZ9" i="34"/>
  <c r="AX9" i="34"/>
  <c r="AV9" i="34"/>
  <c r="AU9" i="34"/>
  <c r="AT9" i="34"/>
  <c r="AY10" i="36"/>
  <c r="AX10" i="36"/>
  <c r="BB9" i="36"/>
  <c r="BA9" i="36"/>
  <c r="AZ9" i="36"/>
  <c r="AX9" i="36"/>
  <c r="AV9" i="36"/>
  <c r="AU9" i="36"/>
  <c r="AT9" i="36"/>
  <c r="AY10" i="33"/>
  <c r="AX10" i="33"/>
  <c r="BB9" i="33"/>
  <c r="BA9" i="33"/>
  <c r="AZ9" i="33"/>
  <c r="AX9" i="33"/>
  <c r="AV9" i="33"/>
  <c r="AU9" i="33"/>
  <c r="AT9" i="33"/>
  <c r="AY10" i="38"/>
  <c r="AX10" i="38"/>
  <c r="BB9" i="38"/>
  <c r="BA9" i="38"/>
  <c r="AZ9" i="38"/>
  <c r="AX9" i="38"/>
  <c r="AV9" i="38"/>
  <c r="AU9" i="38"/>
  <c r="AT9" i="38"/>
  <c r="AY10" i="40"/>
  <c r="AX10" i="40"/>
  <c r="BB9" i="40"/>
  <c r="BA9" i="40"/>
  <c r="AZ9" i="40"/>
  <c r="AX9" i="40"/>
  <c r="AV9" i="40"/>
  <c r="AU9" i="40"/>
  <c r="AT9" i="40"/>
  <c r="AY10" i="32"/>
  <c r="AX10" i="32"/>
  <c r="BB9" i="32"/>
  <c r="BA9" i="32"/>
  <c r="AZ9" i="32"/>
  <c r="AX9" i="32"/>
  <c r="AV9" i="32"/>
  <c r="AU9" i="32"/>
  <c r="AT9" i="32"/>
  <c r="F7" i="17"/>
  <c r="E7" i="17"/>
  <c r="I6" i="17"/>
  <c r="H6" i="17"/>
  <c r="G6" i="17"/>
  <c r="E6" i="17"/>
  <c r="C6" i="17"/>
  <c r="B6" i="17"/>
  <c r="A6" i="17"/>
  <c r="F7" i="18"/>
  <c r="E7" i="18"/>
  <c r="I6" i="18"/>
  <c r="H6" i="18"/>
  <c r="G6" i="18"/>
  <c r="E6" i="18"/>
  <c r="C6" i="18"/>
  <c r="B6" i="18"/>
  <c r="A6" i="18"/>
  <c r="F7" i="19"/>
  <c r="E7" i="19"/>
  <c r="I6" i="19"/>
  <c r="H6" i="19"/>
  <c r="G6" i="19"/>
  <c r="E6" i="19"/>
  <c r="C6" i="19"/>
  <c r="B6" i="19"/>
  <c r="A6" i="19"/>
  <c r="F7" i="16"/>
  <c r="E7" i="16"/>
  <c r="I6" i="16"/>
  <c r="H6" i="16"/>
  <c r="G6" i="16"/>
  <c r="E6" i="16"/>
  <c r="C6" i="16"/>
  <c r="B6" i="16"/>
  <c r="A6" i="16"/>
  <c r="F7" i="15"/>
  <c r="E7" i="15"/>
  <c r="I6" i="15"/>
  <c r="H6" i="15"/>
  <c r="G6" i="15"/>
  <c r="E6" i="15"/>
  <c r="C6" i="15"/>
  <c r="B6" i="15"/>
  <c r="A6" i="15"/>
  <c r="F10" i="14"/>
  <c r="E10" i="14"/>
  <c r="E9" i="14"/>
  <c r="G9" i="14"/>
  <c r="A9" i="14"/>
  <c r="C9" i="14"/>
  <c r="I9" i="14"/>
  <c r="H9" i="14"/>
  <c r="C7" i="50"/>
  <c r="B7" i="50"/>
  <c r="P6" i="50"/>
  <c r="O6" i="50"/>
  <c r="F6" i="50"/>
  <c r="B6" i="50"/>
  <c r="C7" i="49"/>
  <c r="B7" i="49"/>
  <c r="P6" i="49"/>
  <c r="O6" i="49"/>
  <c r="F6" i="49"/>
  <c r="B6" i="49"/>
  <c r="C7" i="51"/>
  <c r="B7" i="51"/>
  <c r="P6" i="51"/>
  <c r="O6" i="51"/>
  <c r="F6" i="51"/>
  <c r="B6" i="51"/>
  <c r="C7" i="52"/>
  <c r="B7" i="52"/>
  <c r="P6" i="52"/>
  <c r="O6" i="52"/>
  <c r="F6" i="52"/>
  <c r="B6" i="52"/>
  <c r="C7" i="53"/>
  <c r="B7" i="53"/>
  <c r="O6" i="53"/>
  <c r="N6" i="53"/>
  <c r="E6" i="53"/>
  <c r="D6" i="53"/>
  <c r="B6" i="53"/>
  <c r="C7" i="47"/>
  <c r="B7" i="47"/>
  <c r="P6" i="47"/>
  <c r="O6" i="47"/>
  <c r="F6" i="47"/>
  <c r="B6" i="47"/>
  <c r="P6" i="46"/>
  <c r="O6" i="46"/>
  <c r="F6" i="46"/>
  <c r="C7" i="46"/>
  <c r="B7" i="46"/>
  <c r="B6" i="46"/>
  <c r="B7" i="26"/>
  <c r="A7" i="26"/>
  <c r="M6" i="26"/>
  <c r="D6" i="26"/>
  <c r="C6" i="26"/>
  <c r="A6" i="26"/>
  <c r="B7" i="27"/>
  <c r="A7" i="27"/>
  <c r="M6" i="27"/>
  <c r="D6" i="27"/>
  <c r="C6" i="27"/>
  <c r="A6" i="27"/>
  <c r="B7" i="28"/>
  <c r="A7" i="28"/>
  <c r="M6" i="28"/>
  <c r="D6" i="28"/>
  <c r="C6" i="28"/>
  <c r="A6" i="28"/>
  <c r="B7" i="45"/>
  <c r="A7" i="45"/>
  <c r="M6" i="45"/>
  <c r="D6" i="45"/>
  <c r="C6" i="45"/>
  <c r="A6" i="45"/>
  <c r="B7" i="25"/>
  <c r="A7" i="25"/>
  <c r="M6" i="25"/>
  <c r="D6" i="25"/>
  <c r="C6" i="25"/>
  <c r="A6" i="25"/>
  <c r="B7" i="22"/>
  <c r="A7" i="22"/>
  <c r="M6" i="22"/>
  <c r="D6" i="22"/>
  <c r="C6" i="22"/>
  <c r="A6" i="22"/>
  <c r="B7" i="41"/>
  <c r="A7" i="41"/>
  <c r="A6" i="41"/>
  <c r="D6" i="41"/>
  <c r="C6" i="41"/>
  <c r="M6" i="41"/>
  <c r="G7" i="13"/>
  <c r="F7" i="13"/>
  <c r="K6" i="13"/>
  <c r="J6" i="13"/>
  <c r="I6" i="13"/>
  <c r="H6" i="13"/>
  <c r="F6" i="13"/>
  <c r="C6" i="13"/>
  <c r="B6" i="13"/>
  <c r="A6" i="13"/>
  <c r="G7" i="44"/>
  <c r="AF7" i="44" s="1"/>
  <c r="F7" i="44"/>
  <c r="AG7" i="44" s="1"/>
  <c r="K6" i="44"/>
  <c r="AB6" i="44" s="1"/>
  <c r="J6" i="44"/>
  <c r="AC6" i="44" s="1"/>
  <c r="I6" i="44"/>
  <c r="AD6" i="44" s="1"/>
  <c r="H6" i="44"/>
  <c r="AE6" i="44" s="1"/>
  <c r="F6" i="44"/>
  <c r="AF6" i="44" s="1"/>
  <c r="C6" i="44"/>
  <c r="AJ6" i="44" s="1"/>
  <c r="B6" i="44"/>
  <c r="AK6" i="44" s="1"/>
  <c r="A6" i="44"/>
  <c r="AL6" i="44" s="1"/>
  <c r="G7" i="12"/>
  <c r="F7" i="12"/>
  <c r="K6" i="12"/>
  <c r="J6" i="12"/>
  <c r="I6" i="12"/>
  <c r="H6" i="12"/>
  <c r="F6" i="12"/>
  <c r="C6" i="12"/>
  <c r="B6" i="12"/>
  <c r="A6" i="12"/>
  <c r="G7" i="11"/>
  <c r="F7" i="11"/>
  <c r="K6" i="11"/>
  <c r="J6" i="11"/>
  <c r="I6" i="11"/>
  <c r="H6" i="11"/>
  <c r="F6" i="11"/>
  <c r="C6" i="11"/>
  <c r="B6" i="11"/>
  <c r="A6" i="11"/>
  <c r="G7" i="10"/>
  <c r="F7" i="10"/>
  <c r="K6" i="10"/>
  <c r="J6" i="10"/>
  <c r="I6" i="10"/>
  <c r="H6" i="10"/>
  <c r="F6" i="10"/>
  <c r="C6" i="10"/>
  <c r="B6" i="10"/>
  <c r="A6" i="10"/>
  <c r="G7" i="9"/>
  <c r="F7" i="9"/>
  <c r="K6" i="9"/>
  <c r="J6" i="9"/>
  <c r="I6" i="9"/>
  <c r="H6" i="9"/>
  <c r="F6" i="9"/>
  <c r="C6" i="9"/>
  <c r="B6" i="9"/>
  <c r="A6" i="9"/>
  <c r="K6" i="3"/>
  <c r="J6" i="3"/>
  <c r="I6" i="3"/>
  <c r="H6" i="3"/>
  <c r="G7" i="3"/>
  <c r="F7" i="3"/>
  <c r="F6" i="3"/>
  <c r="C6" i="3"/>
  <c r="B6" i="3"/>
  <c r="A6" i="3"/>
  <c r="AB1" i="44"/>
  <c r="AB1" i="10"/>
  <c r="AB1" i="11"/>
  <c r="AB1" i="12"/>
  <c r="AB1" i="13"/>
  <c r="AB1" i="9"/>
  <c r="AB1" i="3"/>
  <c r="AG9" i="59"/>
  <c r="AG9" i="58"/>
  <c r="AG9" i="57"/>
  <c r="AG9" i="56"/>
  <c r="AG9" i="55"/>
  <c r="AH9" i="59"/>
  <c r="AH9" i="58"/>
  <c r="AH9" i="57"/>
  <c r="AH9" i="56"/>
  <c r="AH9" i="55"/>
  <c r="AP9" i="59"/>
  <c r="AP9" i="58"/>
  <c r="AP9" i="57"/>
  <c r="AP9" i="56"/>
  <c r="AP9" i="55"/>
  <c r="B9" i="14"/>
  <c r="BK9" i="34" l="1"/>
  <c r="AG6" i="21"/>
  <c r="Z8" i="21"/>
  <c r="I11" i="21"/>
  <c r="Z14" i="21"/>
  <c r="Z20" i="21"/>
  <c r="Z26" i="21"/>
  <c r="Z17" i="21"/>
  <c r="Z23" i="21"/>
  <c r="Z29" i="21"/>
  <c r="AF14" i="42"/>
  <c r="AF26" i="42"/>
  <c r="AF11" i="42"/>
  <c r="AF17" i="42"/>
  <c r="AF23" i="42"/>
  <c r="AF29" i="42"/>
  <c r="AF8" i="42"/>
  <c r="AF20" i="42"/>
  <c r="AC8" i="65"/>
  <c r="AC14" i="65"/>
  <c r="AC20" i="65"/>
  <c r="AC26" i="65"/>
  <c r="B8" i="65"/>
  <c r="B30" i="65"/>
  <c r="B28" i="65"/>
  <c r="B26" i="65"/>
  <c r="B24" i="65"/>
  <c r="B22" i="65"/>
  <c r="B20" i="65"/>
  <c r="B18" i="65"/>
  <c r="B16" i="65"/>
  <c r="B14" i="65"/>
  <c r="B12" i="65"/>
  <c r="B10" i="65"/>
  <c r="B31" i="65"/>
  <c r="B29" i="65"/>
  <c r="B27" i="65"/>
  <c r="B25" i="65"/>
  <c r="B23" i="65"/>
  <c r="B21" i="65"/>
  <c r="B19" i="65"/>
  <c r="B17" i="65"/>
  <c r="B15" i="65"/>
  <c r="B13" i="65"/>
  <c r="B11" i="65"/>
  <c r="AC11" i="65"/>
  <c r="AC17" i="65"/>
  <c r="AC23" i="65"/>
  <c r="AC29" i="65"/>
  <c r="AG9" i="14"/>
  <c r="AF7" i="10"/>
  <c r="AG7" i="10"/>
  <c r="AB6" i="10"/>
  <c r="AC6" i="10"/>
  <c r="AD6" i="10"/>
  <c r="AE6" i="10"/>
  <c r="AF6" i="10"/>
  <c r="AJ6" i="10"/>
  <c r="AK6" i="10"/>
  <c r="AL6" i="10"/>
  <c r="AF7" i="11"/>
  <c r="AF37" i="11" s="1"/>
  <c r="AG7" i="11"/>
  <c r="AG37" i="11" s="1"/>
  <c r="AB6" i="11"/>
  <c r="AB36" i="11" s="1"/>
  <c r="AC6" i="11"/>
  <c r="AC36" i="11" s="1"/>
  <c r="AD6" i="11"/>
  <c r="AD36" i="11" s="1"/>
  <c r="AE6" i="11"/>
  <c r="AE36" i="11" s="1"/>
  <c r="AF6" i="11"/>
  <c r="AF36" i="11" s="1"/>
  <c r="AJ6" i="11"/>
  <c r="AJ36" i="11" s="1"/>
  <c r="AK6" i="11"/>
  <c r="AK36" i="11" s="1"/>
  <c r="AL6" i="11"/>
  <c r="AL36" i="11" s="1"/>
  <c r="AF7" i="12"/>
  <c r="AG7" i="12"/>
  <c r="AB6" i="12"/>
  <c r="AC6" i="12"/>
  <c r="AD6" i="12"/>
  <c r="AE6" i="12"/>
  <c r="AF6" i="12"/>
  <c r="AJ6" i="12"/>
  <c r="AK6" i="12"/>
  <c r="AL6" i="12"/>
  <c r="AF7" i="13"/>
  <c r="AG7" i="13"/>
  <c r="AB6" i="13"/>
  <c r="AC6" i="13"/>
  <c r="AD6" i="13"/>
  <c r="AE6" i="13"/>
  <c r="AF6" i="13"/>
  <c r="AJ6" i="13"/>
  <c r="AK6" i="13"/>
  <c r="AL6" i="13"/>
  <c r="AF7" i="9"/>
  <c r="AG7" i="9"/>
  <c r="AB6" i="9"/>
  <c r="AC6" i="9"/>
  <c r="AD6" i="9"/>
  <c r="AE6" i="9"/>
  <c r="AF6" i="9"/>
  <c r="AJ6" i="9"/>
  <c r="AK6" i="9"/>
  <c r="AL6" i="9"/>
  <c r="AU7" i="49"/>
  <c r="AF7" i="3"/>
  <c r="AF46" i="3" s="1"/>
  <c r="AT6" i="50"/>
  <c r="AG6" i="50"/>
  <c r="AC6" i="3"/>
  <c r="AC45" i="3" s="1"/>
  <c r="I35" i="3"/>
  <c r="H35" i="3"/>
  <c r="C35" i="3"/>
  <c r="AQ6" i="50"/>
  <c r="C9" i="63"/>
  <c r="C10" i="63"/>
  <c r="C11" i="63"/>
  <c r="C12" i="63"/>
  <c r="A6" i="63"/>
  <c r="C9" i="61"/>
  <c r="C10" i="61"/>
  <c r="C11" i="61"/>
  <c r="A6" i="61"/>
  <c r="C2" i="60"/>
  <c r="C3" i="60"/>
  <c r="D3" i="60"/>
  <c r="E3" i="60"/>
  <c r="F3" i="60"/>
  <c r="E4" i="60"/>
  <c r="F4" i="60"/>
  <c r="G4" i="60"/>
  <c r="H4" i="60"/>
  <c r="I4" i="60"/>
  <c r="J4" i="60"/>
  <c r="K4" i="60"/>
  <c r="L4" i="60"/>
  <c r="M4" i="60"/>
  <c r="N4" i="60"/>
  <c r="O4" i="60"/>
  <c r="P4" i="60"/>
  <c r="Q4" i="60"/>
  <c r="R4" i="60"/>
  <c r="S4" i="60"/>
  <c r="T4" i="60"/>
  <c r="U4" i="60"/>
  <c r="V4" i="60"/>
  <c r="W4" i="60"/>
  <c r="X4" i="60"/>
  <c r="Y4" i="60"/>
  <c r="Z4" i="60"/>
  <c r="AA4" i="60"/>
  <c r="AB4" i="60"/>
  <c r="AC4" i="60"/>
  <c r="AD4" i="60"/>
  <c r="AE4" i="60"/>
  <c r="AF4" i="60"/>
  <c r="AG4" i="60"/>
  <c r="AH4" i="60"/>
  <c r="AI4" i="60"/>
  <c r="AJ4" i="60"/>
  <c r="AK4" i="60"/>
  <c r="AL4" i="60"/>
  <c r="AM4" i="60"/>
  <c r="AN4" i="60"/>
  <c r="AO4" i="60"/>
  <c r="AP4" i="60"/>
  <c r="AQ4" i="60"/>
  <c r="AR4" i="60"/>
  <c r="AS4" i="60"/>
  <c r="AT4" i="60"/>
  <c r="AU4" i="60"/>
  <c r="AV4" i="60"/>
  <c r="AW4" i="60"/>
  <c r="AX4" i="60"/>
  <c r="AY4" i="60"/>
  <c r="AZ4" i="60"/>
  <c r="BA4" i="60"/>
  <c r="BB4" i="60"/>
  <c r="BC4" i="60"/>
  <c r="BD4" i="60"/>
  <c r="BE4" i="60"/>
  <c r="BF4" i="60"/>
  <c r="BG4" i="60"/>
  <c r="BH4" i="60"/>
  <c r="BI4" i="60"/>
  <c r="BJ4" i="60"/>
  <c r="BK4" i="60"/>
  <c r="BL4" i="60"/>
  <c r="BM4" i="60"/>
  <c r="BN4" i="60"/>
  <c r="BO4" i="60"/>
  <c r="BP4" i="60"/>
  <c r="BQ4" i="60"/>
  <c r="BR4" i="60"/>
  <c r="BS4" i="60"/>
  <c r="BT4" i="60"/>
  <c r="BU4" i="60"/>
  <c r="BV4" i="60"/>
  <c r="BW4" i="60"/>
  <c r="BX4" i="60"/>
  <c r="BY4" i="60"/>
  <c r="BZ4" i="60"/>
  <c r="CA4" i="60"/>
  <c r="CB4" i="60"/>
  <c r="CC4" i="60"/>
  <c r="CD4" i="60"/>
  <c r="CE4" i="60"/>
  <c r="CF4" i="60"/>
  <c r="CG4" i="60"/>
  <c r="CH4" i="60"/>
  <c r="CI4" i="60"/>
  <c r="CJ4" i="60"/>
  <c r="CK4" i="60"/>
  <c r="CL4" i="60"/>
  <c r="CM4" i="60"/>
  <c r="CN4" i="60"/>
  <c r="CO4" i="60"/>
  <c r="CP4" i="60"/>
  <c r="CQ4" i="60"/>
  <c r="CR4" i="60"/>
  <c r="CS4" i="60"/>
  <c r="CT4" i="60"/>
  <c r="CU4" i="60"/>
  <c r="CV4" i="60"/>
  <c r="CW4" i="60"/>
  <c r="CX4" i="60"/>
  <c r="CY4" i="60"/>
  <c r="CZ4" i="60"/>
  <c r="E5" i="60"/>
  <c r="F5" i="60"/>
  <c r="G5" i="60"/>
  <c r="H5" i="60"/>
  <c r="I5" i="60"/>
  <c r="J5" i="60"/>
  <c r="K5" i="60"/>
  <c r="L5" i="60"/>
  <c r="M5" i="60"/>
  <c r="N5" i="60"/>
  <c r="O5" i="60"/>
  <c r="P5" i="60"/>
  <c r="Q5" i="60"/>
  <c r="R5" i="60"/>
  <c r="S5" i="60"/>
  <c r="T5" i="60"/>
  <c r="U5" i="60"/>
  <c r="V5" i="60"/>
  <c r="W5" i="60"/>
  <c r="X5" i="60"/>
  <c r="Y5" i="60"/>
  <c r="Z5" i="60"/>
  <c r="AA5" i="60"/>
  <c r="AB5" i="60"/>
  <c r="AC5" i="60"/>
  <c r="AD5" i="60"/>
  <c r="AE5" i="60"/>
  <c r="AF5" i="60"/>
  <c r="AG5" i="60"/>
  <c r="AH5" i="60"/>
  <c r="AI5" i="60"/>
  <c r="AJ5" i="60"/>
  <c r="AK5" i="60"/>
  <c r="AL5" i="60"/>
  <c r="AM5" i="60"/>
  <c r="AN5" i="60"/>
  <c r="AO5" i="60"/>
  <c r="AP5" i="60"/>
  <c r="AQ5" i="60"/>
  <c r="AR5" i="60"/>
  <c r="AS5" i="60"/>
  <c r="AT5" i="60"/>
  <c r="AU5" i="60"/>
  <c r="AV5" i="60"/>
  <c r="AW5" i="60"/>
  <c r="AX5" i="60"/>
  <c r="AY5" i="60"/>
  <c r="AZ5" i="60"/>
  <c r="BA5" i="60"/>
  <c r="BB5" i="60"/>
  <c r="BC5" i="60"/>
  <c r="BD5" i="60"/>
  <c r="BE5" i="60"/>
  <c r="BF5" i="60"/>
  <c r="BG5" i="60"/>
  <c r="BH5" i="60"/>
  <c r="BI5" i="60"/>
  <c r="BJ5" i="60"/>
  <c r="BK5" i="60"/>
  <c r="BL5" i="60"/>
  <c r="BM5" i="60"/>
  <c r="BN5" i="60"/>
  <c r="BO5" i="60"/>
  <c r="BP5" i="60"/>
  <c r="BQ5" i="60"/>
  <c r="BR5" i="60"/>
  <c r="BS5" i="60"/>
  <c r="BT5" i="60"/>
  <c r="BU5" i="60"/>
  <c r="BV5" i="60"/>
  <c r="BW5" i="60"/>
  <c r="BX5" i="60"/>
  <c r="BY5" i="60"/>
  <c r="BZ5" i="60"/>
  <c r="CA5" i="60"/>
  <c r="CB5" i="60"/>
  <c r="CC5" i="60"/>
  <c r="CD5" i="60"/>
  <c r="CE5" i="60"/>
  <c r="CF5" i="60"/>
  <c r="CG5" i="60"/>
  <c r="CH5" i="60"/>
  <c r="CI5" i="60"/>
  <c r="CJ5" i="60"/>
  <c r="CK5" i="60"/>
  <c r="CL5" i="60"/>
  <c r="CM5" i="60"/>
  <c r="CN5" i="60"/>
  <c r="CO5" i="60"/>
  <c r="CP5" i="60"/>
  <c r="CQ5" i="60"/>
  <c r="CR5" i="60"/>
  <c r="CS5" i="60"/>
  <c r="CT5" i="60"/>
  <c r="CU5" i="60"/>
  <c r="CV5" i="60"/>
  <c r="CW5" i="60"/>
  <c r="CX5" i="60"/>
  <c r="CY5" i="60"/>
  <c r="CZ5" i="60"/>
  <c r="E6" i="60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BM6" i="60"/>
  <c r="BN6" i="60"/>
  <c r="BO6" i="60"/>
  <c r="BP6" i="60"/>
  <c r="BQ6" i="60"/>
  <c r="BR6" i="60"/>
  <c r="BS6" i="60"/>
  <c r="BT6" i="60"/>
  <c r="BU6" i="60"/>
  <c r="BV6" i="60"/>
  <c r="BW6" i="60"/>
  <c r="BX6" i="60"/>
  <c r="BY6" i="60"/>
  <c r="BZ6" i="60"/>
  <c r="CA6" i="60"/>
  <c r="CB6" i="60"/>
  <c r="CC6" i="60"/>
  <c r="CD6" i="60"/>
  <c r="CE6" i="60"/>
  <c r="CF6" i="60"/>
  <c r="CG6" i="60"/>
  <c r="CH6" i="60"/>
  <c r="CI6" i="60"/>
  <c r="CJ6" i="60"/>
  <c r="CK6" i="60"/>
  <c r="CL6" i="60"/>
  <c r="CM6" i="60"/>
  <c r="CN6" i="60"/>
  <c r="CO6" i="60"/>
  <c r="CP6" i="60"/>
  <c r="CQ6" i="60"/>
  <c r="CR6" i="60"/>
  <c r="CS6" i="60"/>
  <c r="CT6" i="60"/>
  <c r="CU6" i="60"/>
  <c r="CV6" i="60"/>
  <c r="CW6" i="60"/>
  <c r="CX6" i="60"/>
  <c r="CY6" i="60"/>
  <c r="CZ6" i="60"/>
  <c r="E7" i="60"/>
  <c r="F7" i="60"/>
  <c r="G7" i="60"/>
  <c r="H7" i="60"/>
  <c r="I7" i="60"/>
  <c r="J7" i="60"/>
  <c r="K7" i="60"/>
  <c r="L7" i="60"/>
  <c r="M7" i="60"/>
  <c r="N7" i="60"/>
  <c r="O7" i="60"/>
  <c r="P7" i="60"/>
  <c r="Q7" i="60"/>
  <c r="R7" i="60"/>
  <c r="S7" i="60"/>
  <c r="T7" i="60"/>
  <c r="U7" i="60"/>
  <c r="V7" i="60"/>
  <c r="W7" i="60"/>
  <c r="X7" i="60"/>
  <c r="Y7" i="60"/>
  <c r="Z7" i="60"/>
  <c r="AA7" i="60"/>
  <c r="AB7" i="60"/>
  <c r="AC7" i="60"/>
  <c r="AD7" i="60"/>
  <c r="AE7" i="60"/>
  <c r="AF7" i="60"/>
  <c r="AG7" i="60"/>
  <c r="AH7" i="60"/>
  <c r="AI7" i="60"/>
  <c r="AJ7" i="60"/>
  <c r="AK7" i="60"/>
  <c r="AL7" i="60"/>
  <c r="AM7" i="60"/>
  <c r="AN7" i="60"/>
  <c r="AO7" i="60"/>
  <c r="AP7" i="60"/>
  <c r="AQ7" i="60"/>
  <c r="AR7" i="60"/>
  <c r="AS7" i="60"/>
  <c r="AT7" i="60"/>
  <c r="AU7" i="60"/>
  <c r="AV7" i="60"/>
  <c r="AW7" i="60"/>
  <c r="AX7" i="60"/>
  <c r="AY7" i="60"/>
  <c r="AZ7" i="60"/>
  <c r="BA7" i="60"/>
  <c r="BB7" i="60"/>
  <c r="BC7" i="60"/>
  <c r="BD7" i="60"/>
  <c r="BE7" i="60"/>
  <c r="BF7" i="60"/>
  <c r="BG7" i="60"/>
  <c r="BH7" i="60"/>
  <c r="BI7" i="60"/>
  <c r="BJ7" i="60"/>
  <c r="BK7" i="60"/>
  <c r="BL7" i="60"/>
  <c r="BM7" i="60"/>
  <c r="BN7" i="60"/>
  <c r="BO7" i="60"/>
  <c r="BP7" i="60"/>
  <c r="BQ7" i="60"/>
  <c r="BR7" i="60"/>
  <c r="BS7" i="60"/>
  <c r="BT7" i="60"/>
  <c r="BU7" i="60"/>
  <c r="BV7" i="60"/>
  <c r="BW7" i="60"/>
  <c r="BX7" i="60"/>
  <c r="BY7" i="60"/>
  <c r="BZ7" i="60"/>
  <c r="CA7" i="60"/>
  <c r="CB7" i="60"/>
  <c r="CC7" i="60"/>
  <c r="CD7" i="60"/>
  <c r="CE7" i="60"/>
  <c r="CF7" i="60"/>
  <c r="CG7" i="60"/>
  <c r="CH7" i="60"/>
  <c r="CI7" i="60"/>
  <c r="CJ7" i="60"/>
  <c r="CK7" i="60"/>
  <c r="CL7" i="60"/>
  <c r="CM7" i="60"/>
  <c r="CN7" i="60"/>
  <c r="CO7" i="60"/>
  <c r="CP7" i="60"/>
  <c r="CQ7" i="60"/>
  <c r="CR7" i="60"/>
  <c r="CS7" i="60"/>
  <c r="CT7" i="60"/>
  <c r="CU7" i="60"/>
  <c r="CV7" i="60"/>
  <c r="CW7" i="60"/>
  <c r="CX7" i="60"/>
  <c r="CY7" i="60"/>
  <c r="CZ7" i="60"/>
  <c r="E8" i="60"/>
  <c r="C4" i="60"/>
  <c r="D4" i="60"/>
  <c r="C5" i="60"/>
  <c r="D5" i="60"/>
  <c r="C6" i="60"/>
  <c r="D6" i="60"/>
  <c r="C7" i="60"/>
  <c r="D7" i="60"/>
  <c r="C8" i="60"/>
  <c r="D8" i="60"/>
  <c r="C9" i="60"/>
  <c r="C10" i="60"/>
  <c r="C109" i="60"/>
  <c r="C110" i="60"/>
  <c r="A2" i="60"/>
  <c r="A6" i="60"/>
  <c r="A8" i="60"/>
  <c r="B8" i="60"/>
  <c r="O11" i="62"/>
  <c r="M11" i="62"/>
  <c r="I11" i="62"/>
  <c r="H11" i="62"/>
  <c r="F11" i="62"/>
  <c r="D11" i="62"/>
  <c r="B11" i="62"/>
  <c r="A11" i="62"/>
  <c r="F10" i="62"/>
  <c r="C10" i="62"/>
  <c r="F9" i="62"/>
  <c r="C9" i="62"/>
  <c r="K8" i="62"/>
  <c r="J8" i="62"/>
  <c r="F8" i="62"/>
  <c r="C8" i="62"/>
  <c r="L7" i="62"/>
  <c r="K7" i="62"/>
  <c r="J7" i="62"/>
  <c r="F7" i="62"/>
  <c r="C7" i="62"/>
  <c r="K5" i="62"/>
  <c r="I5" i="62"/>
  <c r="F5" i="62"/>
  <c r="C5" i="62"/>
  <c r="A5" i="62"/>
  <c r="A2" i="63" s="1"/>
  <c r="U5" i="62"/>
  <c r="Q5" i="62"/>
  <c r="C2" i="63" s="1"/>
  <c r="Q6" i="62"/>
  <c r="C3" i="63" s="1"/>
  <c r="R6" i="62"/>
  <c r="D3" i="63" s="1"/>
  <c r="S6" i="62"/>
  <c r="E3" i="63" s="1"/>
  <c r="T6" i="62"/>
  <c r="F3" i="63" s="1"/>
  <c r="Q7" i="62"/>
  <c r="C4" i="63" s="1"/>
  <c r="R7" i="62"/>
  <c r="D4" i="63" s="1"/>
  <c r="S7" i="62"/>
  <c r="E4" i="63" s="1"/>
  <c r="T7" i="62"/>
  <c r="F4" i="63" s="1"/>
  <c r="U7" i="62"/>
  <c r="G4" i="63" s="1"/>
  <c r="V7" i="62"/>
  <c r="H4" i="63" s="1"/>
  <c r="W7" i="62"/>
  <c r="I4" i="63" s="1"/>
  <c r="X7" i="62"/>
  <c r="J4" i="63" s="1"/>
  <c r="Y7" i="62"/>
  <c r="K4" i="63" s="1"/>
  <c r="Z7" i="62"/>
  <c r="L4" i="63" s="1"/>
  <c r="AA7" i="62"/>
  <c r="M4" i="63" s="1"/>
  <c r="AB7" i="62"/>
  <c r="N4" i="63" s="1"/>
  <c r="AC7" i="62"/>
  <c r="O4" i="63" s="1"/>
  <c r="AD7" i="62"/>
  <c r="P4" i="63" s="1"/>
  <c r="AE7" i="62"/>
  <c r="Q4" i="63" s="1"/>
  <c r="AF7" i="62"/>
  <c r="R4" i="63" s="1"/>
  <c r="AG7" i="62"/>
  <c r="S4" i="63" s="1"/>
  <c r="AH7" i="62"/>
  <c r="T4" i="63" s="1"/>
  <c r="AI7" i="62"/>
  <c r="U4" i="63" s="1"/>
  <c r="AJ7" i="62"/>
  <c r="V4" i="63" s="1"/>
  <c r="AK7" i="62"/>
  <c r="W4" i="63" s="1"/>
  <c r="AL7" i="62"/>
  <c r="X4" i="63" s="1"/>
  <c r="AM7" i="62"/>
  <c r="Y4" i="63" s="1"/>
  <c r="AN7" i="62"/>
  <c r="Z4" i="63" s="1"/>
  <c r="AO7" i="62"/>
  <c r="AA4" i="63" s="1"/>
  <c r="AP7" i="62"/>
  <c r="AB4" i="63" s="1"/>
  <c r="AQ7" i="62"/>
  <c r="AC4" i="63" s="1"/>
  <c r="AR7" i="62"/>
  <c r="AD4" i="63" s="1"/>
  <c r="AS7" i="62"/>
  <c r="AE4" i="63" s="1"/>
  <c r="AT7" i="62"/>
  <c r="AF4" i="63" s="1"/>
  <c r="AU7" i="62"/>
  <c r="AG4" i="63" s="1"/>
  <c r="AV7" i="62"/>
  <c r="AH4" i="63" s="1"/>
  <c r="AW7" i="62"/>
  <c r="AI4" i="63" s="1"/>
  <c r="AX7" i="62"/>
  <c r="AJ4" i="63" s="1"/>
  <c r="AY7" i="62"/>
  <c r="AK4" i="63" s="1"/>
  <c r="AZ7" i="62"/>
  <c r="AL4" i="63" s="1"/>
  <c r="BA7" i="62"/>
  <c r="AM4" i="63" s="1"/>
  <c r="BB7" i="62"/>
  <c r="AN4" i="63" s="1"/>
  <c r="BC7" i="62"/>
  <c r="AO4" i="63" s="1"/>
  <c r="BD7" i="62"/>
  <c r="AP4" i="63" s="1"/>
  <c r="BE7" i="62"/>
  <c r="AQ4" i="63" s="1"/>
  <c r="BF7" i="62"/>
  <c r="AR4" i="63" s="1"/>
  <c r="BG7" i="62"/>
  <c r="AS4" i="63" s="1"/>
  <c r="BH7" i="62"/>
  <c r="AT4" i="63" s="1"/>
  <c r="BI7" i="62"/>
  <c r="AU4" i="63" s="1"/>
  <c r="BJ7" i="62"/>
  <c r="AV4" i="63" s="1"/>
  <c r="BK7" i="62"/>
  <c r="AW4" i="63" s="1"/>
  <c r="BL7" i="62"/>
  <c r="AX4" i="63" s="1"/>
  <c r="BM7" i="62"/>
  <c r="AY4" i="63" s="1"/>
  <c r="BN7" i="62"/>
  <c r="AZ4" i="63" s="1"/>
  <c r="BO7" i="62"/>
  <c r="BA4" i="63" s="1"/>
  <c r="BP7" i="62"/>
  <c r="BB4" i="63" s="1"/>
  <c r="BQ7" i="62"/>
  <c r="BC4" i="63" s="1"/>
  <c r="BR7" i="62"/>
  <c r="BD4" i="63" s="1"/>
  <c r="BS7" i="62"/>
  <c r="BE4" i="63" s="1"/>
  <c r="BT7" i="62"/>
  <c r="BF4" i="63" s="1"/>
  <c r="BU7" i="62"/>
  <c r="BG4" i="63" s="1"/>
  <c r="BV7" i="62"/>
  <c r="BH4" i="63" s="1"/>
  <c r="BW7" i="62"/>
  <c r="BI4" i="63" s="1"/>
  <c r="BX7" i="62"/>
  <c r="BJ4" i="63" s="1"/>
  <c r="BY7" i="62"/>
  <c r="BK4" i="63" s="1"/>
  <c r="BZ7" i="62"/>
  <c r="BL4" i="63" s="1"/>
  <c r="CA7" i="62"/>
  <c r="BM4" i="63" s="1"/>
  <c r="CB7" i="62"/>
  <c r="BN4" i="63" s="1"/>
  <c r="CC7" i="62"/>
  <c r="BO4" i="63" s="1"/>
  <c r="CD7" i="62"/>
  <c r="BP4" i="63" s="1"/>
  <c r="CE7" i="62"/>
  <c r="BQ4" i="63" s="1"/>
  <c r="CF7" i="62"/>
  <c r="BR4" i="63" s="1"/>
  <c r="CG7" i="62"/>
  <c r="BS4" i="63" s="1"/>
  <c r="CH7" i="62"/>
  <c r="BT4" i="63" s="1"/>
  <c r="CI7" i="62"/>
  <c r="BU4" i="63" s="1"/>
  <c r="CJ7" i="62"/>
  <c r="BV4" i="63" s="1"/>
  <c r="CK7" i="62"/>
  <c r="BW4" i="63" s="1"/>
  <c r="CL7" i="62"/>
  <c r="BX4" i="63" s="1"/>
  <c r="CM7" i="62"/>
  <c r="BY4" i="63" s="1"/>
  <c r="CN7" i="62"/>
  <c r="BZ4" i="63" s="1"/>
  <c r="CO7" i="62"/>
  <c r="CA4" i="63" s="1"/>
  <c r="CP7" i="62"/>
  <c r="CB4" i="63" s="1"/>
  <c r="CQ7" i="62"/>
  <c r="CC4" i="63" s="1"/>
  <c r="CR7" i="62"/>
  <c r="CD4" i="63" s="1"/>
  <c r="CS7" i="62"/>
  <c r="CE4" i="63" s="1"/>
  <c r="CT7" i="62"/>
  <c r="CF4" i="63" s="1"/>
  <c r="CU7" i="62"/>
  <c r="CG4" i="63" s="1"/>
  <c r="CV7" i="62"/>
  <c r="CH4" i="63" s="1"/>
  <c r="CW7" i="62"/>
  <c r="CI4" i="63" s="1"/>
  <c r="CX7" i="62"/>
  <c r="CJ4" i="63" s="1"/>
  <c r="CY7" i="62"/>
  <c r="CK4" i="63" s="1"/>
  <c r="CZ7" i="62"/>
  <c r="CL4" i="63" s="1"/>
  <c r="DA7" i="62"/>
  <c r="CM4" i="63" s="1"/>
  <c r="DB7" i="62"/>
  <c r="CN4" i="63" s="1"/>
  <c r="DC7" i="62"/>
  <c r="CO4" i="63" s="1"/>
  <c r="DD7" i="62"/>
  <c r="CP4" i="63" s="1"/>
  <c r="DE7" i="62"/>
  <c r="CQ4" i="63" s="1"/>
  <c r="DF7" i="62"/>
  <c r="CR4" i="63" s="1"/>
  <c r="DG7" i="62"/>
  <c r="CS4" i="63" s="1"/>
  <c r="DH7" i="62"/>
  <c r="CT4" i="63" s="1"/>
  <c r="DI7" i="62"/>
  <c r="CU4" i="63" s="1"/>
  <c r="DJ7" i="62"/>
  <c r="CV4" i="63" s="1"/>
  <c r="DK7" i="62"/>
  <c r="CW4" i="63" s="1"/>
  <c r="DL7" i="62"/>
  <c r="CX4" i="63" s="1"/>
  <c r="DM7" i="62"/>
  <c r="CY4" i="63" s="1"/>
  <c r="DN7" i="62"/>
  <c r="CZ4" i="63" s="1"/>
  <c r="Q8" i="62"/>
  <c r="C5" i="63" s="1"/>
  <c r="R8" i="62"/>
  <c r="D5" i="63" s="1"/>
  <c r="S8" i="62"/>
  <c r="E5" i="63" s="1"/>
  <c r="T8" i="62"/>
  <c r="F5" i="63" s="1"/>
  <c r="U8" i="62"/>
  <c r="G5" i="63" s="1"/>
  <c r="V8" i="62"/>
  <c r="H5" i="63" s="1"/>
  <c r="W8" i="62"/>
  <c r="I5" i="63" s="1"/>
  <c r="X8" i="62"/>
  <c r="J5" i="63" s="1"/>
  <c r="Y8" i="62"/>
  <c r="K5" i="63" s="1"/>
  <c r="Z8" i="62"/>
  <c r="L5" i="63" s="1"/>
  <c r="AA8" i="62"/>
  <c r="M5" i="63" s="1"/>
  <c r="AB8" i="62"/>
  <c r="N5" i="63" s="1"/>
  <c r="AC8" i="62"/>
  <c r="O5" i="63" s="1"/>
  <c r="AD8" i="62"/>
  <c r="P5" i="63" s="1"/>
  <c r="AE8" i="62"/>
  <c r="Q5" i="63" s="1"/>
  <c r="AF8" i="62"/>
  <c r="R5" i="63" s="1"/>
  <c r="AG8" i="62"/>
  <c r="S5" i="63" s="1"/>
  <c r="AH8" i="62"/>
  <c r="T5" i="63" s="1"/>
  <c r="AI8" i="62"/>
  <c r="U5" i="63" s="1"/>
  <c r="AJ8" i="62"/>
  <c r="V5" i="63" s="1"/>
  <c r="AK8" i="62"/>
  <c r="W5" i="63" s="1"/>
  <c r="AL8" i="62"/>
  <c r="X5" i="63" s="1"/>
  <c r="AM8" i="62"/>
  <c r="Y5" i="63" s="1"/>
  <c r="AN8" i="62"/>
  <c r="Z5" i="63" s="1"/>
  <c r="AO8" i="62"/>
  <c r="AA5" i="63" s="1"/>
  <c r="AP8" i="62"/>
  <c r="AB5" i="63" s="1"/>
  <c r="AQ8" i="62"/>
  <c r="AC5" i="63" s="1"/>
  <c r="AR8" i="62"/>
  <c r="AD5" i="63" s="1"/>
  <c r="AS8" i="62"/>
  <c r="AE5" i="63" s="1"/>
  <c r="AT8" i="62"/>
  <c r="AF5" i="63" s="1"/>
  <c r="AU8" i="62"/>
  <c r="AG5" i="63" s="1"/>
  <c r="AV8" i="62"/>
  <c r="AH5" i="63" s="1"/>
  <c r="AW8" i="62"/>
  <c r="AI5" i="63" s="1"/>
  <c r="AX8" i="62"/>
  <c r="AJ5" i="63" s="1"/>
  <c r="AY8" i="62"/>
  <c r="AK5" i="63" s="1"/>
  <c r="AZ8" i="62"/>
  <c r="AL5" i="63" s="1"/>
  <c r="BA8" i="62"/>
  <c r="AM5" i="63" s="1"/>
  <c r="BB8" i="62"/>
  <c r="AN5" i="63" s="1"/>
  <c r="BC8" i="62"/>
  <c r="AO5" i="63" s="1"/>
  <c r="BD8" i="62"/>
  <c r="AP5" i="63" s="1"/>
  <c r="BE8" i="62"/>
  <c r="AQ5" i="63" s="1"/>
  <c r="BF8" i="62"/>
  <c r="AR5" i="63" s="1"/>
  <c r="BG8" i="62"/>
  <c r="AS5" i="63" s="1"/>
  <c r="BH8" i="62"/>
  <c r="AT5" i="63" s="1"/>
  <c r="BI8" i="62"/>
  <c r="AU5" i="63" s="1"/>
  <c r="BJ8" i="62"/>
  <c r="AV5" i="63" s="1"/>
  <c r="BK8" i="62"/>
  <c r="AW5" i="63" s="1"/>
  <c r="BL8" i="62"/>
  <c r="AX5" i="63" s="1"/>
  <c r="BM8" i="62"/>
  <c r="AY5" i="63" s="1"/>
  <c r="BN8" i="62"/>
  <c r="AZ5" i="63" s="1"/>
  <c r="BO8" i="62"/>
  <c r="BA5" i="63" s="1"/>
  <c r="BP8" i="62"/>
  <c r="BB5" i="63" s="1"/>
  <c r="BQ8" i="62"/>
  <c r="BC5" i="63" s="1"/>
  <c r="BR8" i="62"/>
  <c r="BD5" i="63" s="1"/>
  <c r="BS8" i="62"/>
  <c r="BE5" i="63" s="1"/>
  <c r="BT8" i="62"/>
  <c r="BF5" i="63" s="1"/>
  <c r="BU8" i="62"/>
  <c r="BG5" i="63" s="1"/>
  <c r="BV8" i="62"/>
  <c r="BH5" i="63" s="1"/>
  <c r="BW8" i="62"/>
  <c r="BI5" i="63" s="1"/>
  <c r="BX8" i="62"/>
  <c r="BJ5" i="63" s="1"/>
  <c r="BY8" i="62"/>
  <c r="BK5" i="63" s="1"/>
  <c r="BZ8" i="62"/>
  <c r="BL5" i="63" s="1"/>
  <c r="CA8" i="62"/>
  <c r="BM5" i="63" s="1"/>
  <c r="CB8" i="62"/>
  <c r="BN5" i="63" s="1"/>
  <c r="CC8" i="62"/>
  <c r="BO5" i="63" s="1"/>
  <c r="CD8" i="62"/>
  <c r="BP5" i="63" s="1"/>
  <c r="CE8" i="62"/>
  <c r="BQ5" i="63" s="1"/>
  <c r="CF8" i="62"/>
  <c r="BR5" i="63" s="1"/>
  <c r="CG8" i="62"/>
  <c r="BS5" i="63" s="1"/>
  <c r="CH8" i="62"/>
  <c r="BT5" i="63" s="1"/>
  <c r="CI8" i="62"/>
  <c r="BU5" i="63" s="1"/>
  <c r="CJ8" i="62"/>
  <c r="BV5" i="63" s="1"/>
  <c r="CK8" i="62"/>
  <c r="BW5" i="63" s="1"/>
  <c r="CL8" i="62"/>
  <c r="BX5" i="63" s="1"/>
  <c r="CM8" i="62"/>
  <c r="BY5" i="63" s="1"/>
  <c r="CN8" i="62"/>
  <c r="BZ5" i="63" s="1"/>
  <c r="CO8" i="62"/>
  <c r="CA5" i="63" s="1"/>
  <c r="CP8" i="62"/>
  <c r="CB5" i="63" s="1"/>
  <c r="CQ8" i="62"/>
  <c r="CC5" i="63" s="1"/>
  <c r="CR8" i="62"/>
  <c r="CD5" i="63" s="1"/>
  <c r="CS8" i="62"/>
  <c r="CE5" i="63" s="1"/>
  <c r="CT8" i="62"/>
  <c r="CF5" i="63" s="1"/>
  <c r="CU8" i="62"/>
  <c r="CG5" i="63" s="1"/>
  <c r="CV8" i="62"/>
  <c r="CH5" i="63" s="1"/>
  <c r="CW8" i="62"/>
  <c r="CI5" i="63" s="1"/>
  <c r="CX8" i="62"/>
  <c r="CJ5" i="63" s="1"/>
  <c r="CY8" i="62"/>
  <c r="CK5" i="63" s="1"/>
  <c r="CZ8" i="62"/>
  <c r="CL5" i="63" s="1"/>
  <c r="DA8" i="62"/>
  <c r="CM5" i="63" s="1"/>
  <c r="DB8" i="62"/>
  <c r="CN5" i="63" s="1"/>
  <c r="DC8" i="62"/>
  <c r="CO5" i="63" s="1"/>
  <c r="DD8" i="62"/>
  <c r="CP5" i="63" s="1"/>
  <c r="DE8" i="62"/>
  <c r="CQ5" i="63" s="1"/>
  <c r="DF8" i="62"/>
  <c r="CR5" i="63" s="1"/>
  <c r="DG8" i="62"/>
  <c r="CS5" i="63" s="1"/>
  <c r="DH8" i="62"/>
  <c r="CT5" i="63" s="1"/>
  <c r="DI8" i="62"/>
  <c r="CU5" i="63" s="1"/>
  <c r="DJ8" i="62"/>
  <c r="CV5" i="63" s="1"/>
  <c r="DK8" i="62"/>
  <c r="CW5" i="63" s="1"/>
  <c r="DL8" i="62"/>
  <c r="CX5" i="63" s="1"/>
  <c r="DM8" i="62"/>
  <c r="CY5" i="63" s="1"/>
  <c r="DN8" i="62"/>
  <c r="CZ5" i="63" s="1"/>
  <c r="Q9" i="62"/>
  <c r="C6" i="63" s="1"/>
  <c r="R9" i="62"/>
  <c r="D6" i="63" s="1"/>
  <c r="S9" i="62"/>
  <c r="E6" i="63" s="1"/>
  <c r="T9" i="62"/>
  <c r="F6" i="63" s="1"/>
  <c r="U9" i="62"/>
  <c r="G6" i="63" s="1"/>
  <c r="V9" i="62"/>
  <c r="H6" i="63" s="1"/>
  <c r="W9" i="62"/>
  <c r="I6" i="63" s="1"/>
  <c r="X9" i="62"/>
  <c r="J6" i="63" s="1"/>
  <c r="Y9" i="62"/>
  <c r="K6" i="63" s="1"/>
  <c r="Z9" i="62"/>
  <c r="L6" i="63" s="1"/>
  <c r="AA9" i="62"/>
  <c r="M6" i="63" s="1"/>
  <c r="AB9" i="62"/>
  <c r="N6" i="63" s="1"/>
  <c r="AC9" i="62"/>
  <c r="O6" i="63" s="1"/>
  <c r="AD9" i="62"/>
  <c r="P6" i="63" s="1"/>
  <c r="AE9" i="62"/>
  <c r="Q6" i="63" s="1"/>
  <c r="AF9" i="62"/>
  <c r="R6" i="63" s="1"/>
  <c r="AG9" i="62"/>
  <c r="S6" i="63" s="1"/>
  <c r="AH9" i="62"/>
  <c r="T6" i="63" s="1"/>
  <c r="AI9" i="62"/>
  <c r="U6" i="63" s="1"/>
  <c r="AJ9" i="62"/>
  <c r="V6" i="63" s="1"/>
  <c r="AK9" i="62"/>
  <c r="W6" i="63" s="1"/>
  <c r="AL9" i="62"/>
  <c r="X6" i="63" s="1"/>
  <c r="AM9" i="62"/>
  <c r="Y6" i="63" s="1"/>
  <c r="AN9" i="62"/>
  <c r="Z6" i="63" s="1"/>
  <c r="AO9" i="62"/>
  <c r="AA6" i="63" s="1"/>
  <c r="AP9" i="62"/>
  <c r="AB6" i="63" s="1"/>
  <c r="AQ9" i="62"/>
  <c r="AC6" i="63" s="1"/>
  <c r="AR9" i="62"/>
  <c r="AD6" i="63" s="1"/>
  <c r="AS9" i="62"/>
  <c r="AE6" i="63" s="1"/>
  <c r="AT9" i="62"/>
  <c r="AF6" i="63" s="1"/>
  <c r="AU9" i="62"/>
  <c r="AG6" i="63" s="1"/>
  <c r="AV9" i="62"/>
  <c r="AH6" i="63" s="1"/>
  <c r="AW9" i="62"/>
  <c r="AI6" i="63" s="1"/>
  <c r="AX9" i="62"/>
  <c r="AJ6" i="63" s="1"/>
  <c r="AY9" i="62"/>
  <c r="AK6" i="63" s="1"/>
  <c r="AZ9" i="62"/>
  <c r="AL6" i="63" s="1"/>
  <c r="BA9" i="62"/>
  <c r="AM6" i="63" s="1"/>
  <c r="BB9" i="62"/>
  <c r="AN6" i="63" s="1"/>
  <c r="BC9" i="62"/>
  <c r="AO6" i="63" s="1"/>
  <c r="BD9" i="62"/>
  <c r="AP6" i="63" s="1"/>
  <c r="BE9" i="62"/>
  <c r="AQ6" i="63" s="1"/>
  <c r="BF9" i="62"/>
  <c r="AR6" i="63" s="1"/>
  <c r="BG9" i="62"/>
  <c r="AS6" i="63" s="1"/>
  <c r="BH9" i="62"/>
  <c r="AT6" i="63" s="1"/>
  <c r="BI9" i="62"/>
  <c r="AU6" i="63" s="1"/>
  <c r="BJ9" i="62"/>
  <c r="AV6" i="63" s="1"/>
  <c r="BK9" i="62"/>
  <c r="AW6" i="63" s="1"/>
  <c r="BL9" i="62"/>
  <c r="AX6" i="63" s="1"/>
  <c r="BM9" i="62"/>
  <c r="AY6" i="63" s="1"/>
  <c r="BN9" i="62"/>
  <c r="AZ6" i="63" s="1"/>
  <c r="BO9" i="62"/>
  <c r="BA6" i="63" s="1"/>
  <c r="BP9" i="62"/>
  <c r="BB6" i="63" s="1"/>
  <c r="BQ9" i="62"/>
  <c r="BC6" i="63" s="1"/>
  <c r="BR9" i="62"/>
  <c r="BD6" i="63" s="1"/>
  <c r="BS9" i="62"/>
  <c r="BE6" i="63" s="1"/>
  <c r="BT9" i="62"/>
  <c r="BF6" i="63" s="1"/>
  <c r="BU9" i="62"/>
  <c r="BG6" i="63" s="1"/>
  <c r="BV9" i="62"/>
  <c r="BH6" i="63" s="1"/>
  <c r="BW9" i="62"/>
  <c r="BI6" i="63" s="1"/>
  <c r="BX9" i="62"/>
  <c r="BJ6" i="63" s="1"/>
  <c r="BY9" i="62"/>
  <c r="BK6" i="63" s="1"/>
  <c r="BZ9" i="62"/>
  <c r="BL6" i="63" s="1"/>
  <c r="CA9" i="62"/>
  <c r="BM6" i="63" s="1"/>
  <c r="CB9" i="62"/>
  <c r="BN6" i="63" s="1"/>
  <c r="CC9" i="62"/>
  <c r="BO6" i="63" s="1"/>
  <c r="CD9" i="62"/>
  <c r="BP6" i="63" s="1"/>
  <c r="CE9" i="62"/>
  <c r="BQ6" i="63" s="1"/>
  <c r="CF9" i="62"/>
  <c r="BR6" i="63" s="1"/>
  <c r="CG9" i="62"/>
  <c r="BS6" i="63" s="1"/>
  <c r="CH9" i="62"/>
  <c r="BT6" i="63" s="1"/>
  <c r="CI9" i="62"/>
  <c r="BU6" i="63" s="1"/>
  <c r="CJ9" i="62"/>
  <c r="BV6" i="63" s="1"/>
  <c r="CK9" i="62"/>
  <c r="BW6" i="63" s="1"/>
  <c r="CL9" i="62"/>
  <c r="BX6" i="63" s="1"/>
  <c r="CM9" i="62"/>
  <c r="BY6" i="63" s="1"/>
  <c r="CN9" i="62"/>
  <c r="BZ6" i="63" s="1"/>
  <c r="CO9" i="62"/>
  <c r="CA6" i="63" s="1"/>
  <c r="CP9" i="62"/>
  <c r="CB6" i="63" s="1"/>
  <c r="CQ9" i="62"/>
  <c r="CC6" i="63" s="1"/>
  <c r="CR9" i="62"/>
  <c r="CD6" i="63" s="1"/>
  <c r="CS9" i="62"/>
  <c r="CE6" i="63" s="1"/>
  <c r="CT9" i="62"/>
  <c r="CF6" i="63" s="1"/>
  <c r="CU9" i="62"/>
  <c r="CG6" i="63" s="1"/>
  <c r="CV9" i="62"/>
  <c r="CH6" i="63" s="1"/>
  <c r="CW9" i="62"/>
  <c r="CI6" i="63" s="1"/>
  <c r="CX9" i="62"/>
  <c r="CJ6" i="63" s="1"/>
  <c r="CY9" i="62"/>
  <c r="CK6" i="63" s="1"/>
  <c r="CZ9" i="62"/>
  <c r="CL6" i="63" s="1"/>
  <c r="DA9" i="62"/>
  <c r="CM6" i="63" s="1"/>
  <c r="DB9" i="62"/>
  <c r="CN6" i="63" s="1"/>
  <c r="DC9" i="62"/>
  <c r="CO6" i="63" s="1"/>
  <c r="DD9" i="62"/>
  <c r="CP6" i="63" s="1"/>
  <c r="DE9" i="62"/>
  <c r="CQ6" i="63" s="1"/>
  <c r="DF9" i="62"/>
  <c r="CR6" i="63" s="1"/>
  <c r="DG9" i="62"/>
  <c r="CS6" i="63" s="1"/>
  <c r="DH9" i="62"/>
  <c r="CT6" i="63" s="1"/>
  <c r="DI9" i="62"/>
  <c r="CU6" i="63" s="1"/>
  <c r="DJ9" i="62"/>
  <c r="CV6" i="63" s="1"/>
  <c r="DK9" i="62"/>
  <c r="CW6" i="63" s="1"/>
  <c r="DL9" i="62"/>
  <c r="CX6" i="63" s="1"/>
  <c r="DM9" i="62"/>
  <c r="CY6" i="63" s="1"/>
  <c r="DN9" i="62"/>
  <c r="CZ6" i="63" s="1"/>
  <c r="Q10" i="62"/>
  <c r="C7" i="63" s="1"/>
  <c r="R10" i="62"/>
  <c r="D7" i="63" s="1"/>
  <c r="S10" i="62"/>
  <c r="E7" i="63" s="1"/>
  <c r="T10" i="62"/>
  <c r="F7" i="63" s="1"/>
  <c r="U10" i="62"/>
  <c r="G7" i="63" s="1"/>
  <c r="V10" i="62"/>
  <c r="H7" i="63" s="1"/>
  <c r="W10" i="62"/>
  <c r="I7" i="63" s="1"/>
  <c r="X10" i="62"/>
  <c r="J7" i="63" s="1"/>
  <c r="Y10" i="62"/>
  <c r="K7" i="63" s="1"/>
  <c r="Z10" i="62"/>
  <c r="L7" i="63" s="1"/>
  <c r="AA10" i="62"/>
  <c r="M7" i="63" s="1"/>
  <c r="AB10" i="62"/>
  <c r="N7" i="63" s="1"/>
  <c r="AC10" i="62"/>
  <c r="O7" i="63" s="1"/>
  <c r="AD10" i="62"/>
  <c r="P7" i="63" s="1"/>
  <c r="AE10" i="62"/>
  <c r="Q7" i="63" s="1"/>
  <c r="AF10" i="62"/>
  <c r="R7" i="63" s="1"/>
  <c r="AG10" i="62"/>
  <c r="S7" i="63" s="1"/>
  <c r="AH10" i="62"/>
  <c r="T7" i="63" s="1"/>
  <c r="AI10" i="62"/>
  <c r="U7" i="63" s="1"/>
  <c r="AJ10" i="62"/>
  <c r="V7" i="63" s="1"/>
  <c r="AK10" i="62"/>
  <c r="W7" i="63" s="1"/>
  <c r="AL10" i="62"/>
  <c r="X7" i="63" s="1"/>
  <c r="AM10" i="62"/>
  <c r="Y7" i="63" s="1"/>
  <c r="AN10" i="62"/>
  <c r="Z7" i="63" s="1"/>
  <c r="AO10" i="62"/>
  <c r="AA7" i="63" s="1"/>
  <c r="AP10" i="62"/>
  <c r="AB7" i="63" s="1"/>
  <c r="AQ10" i="62"/>
  <c r="AC7" i="63" s="1"/>
  <c r="AR10" i="62"/>
  <c r="AD7" i="63" s="1"/>
  <c r="AS10" i="62"/>
  <c r="AE7" i="63" s="1"/>
  <c r="AT10" i="62"/>
  <c r="AF7" i="63" s="1"/>
  <c r="AU10" i="62"/>
  <c r="AG7" i="63" s="1"/>
  <c r="AV10" i="62"/>
  <c r="AH7" i="63" s="1"/>
  <c r="AW10" i="62"/>
  <c r="AI7" i="63" s="1"/>
  <c r="AX10" i="62"/>
  <c r="AJ7" i="63" s="1"/>
  <c r="AY10" i="62"/>
  <c r="AK7" i="63" s="1"/>
  <c r="AZ10" i="62"/>
  <c r="AL7" i="63" s="1"/>
  <c r="BA10" i="62"/>
  <c r="AM7" i="63" s="1"/>
  <c r="BB10" i="62"/>
  <c r="AN7" i="63" s="1"/>
  <c r="BC10" i="62"/>
  <c r="AO7" i="63" s="1"/>
  <c r="BD10" i="62"/>
  <c r="AP7" i="63" s="1"/>
  <c r="BE10" i="62"/>
  <c r="AQ7" i="63" s="1"/>
  <c r="BF10" i="62"/>
  <c r="AR7" i="63" s="1"/>
  <c r="BG10" i="62"/>
  <c r="AS7" i="63" s="1"/>
  <c r="BH10" i="62"/>
  <c r="AT7" i="63" s="1"/>
  <c r="BI10" i="62"/>
  <c r="AU7" i="63" s="1"/>
  <c r="BJ10" i="62"/>
  <c r="AV7" i="63" s="1"/>
  <c r="BK10" i="62"/>
  <c r="AW7" i="63" s="1"/>
  <c r="BL10" i="62"/>
  <c r="AX7" i="63" s="1"/>
  <c r="BM10" i="62"/>
  <c r="AY7" i="63" s="1"/>
  <c r="BN10" i="62"/>
  <c r="AZ7" i="63" s="1"/>
  <c r="BO10" i="62"/>
  <c r="BA7" i="63" s="1"/>
  <c r="BP10" i="62"/>
  <c r="BB7" i="63" s="1"/>
  <c r="BQ10" i="62"/>
  <c r="BC7" i="63" s="1"/>
  <c r="BR10" i="62"/>
  <c r="BD7" i="63" s="1"/>
  <c r="BS10" i="62"/>
  <c r="BE7" i="63" s="1"/>
  <c r="BT10" i="62"/>
  <c r="BF7" i="63" s="1"/>
  <c r="BU10" i="62"/>
  <c r="BG7" i="63" s="1"/>
  <c r="BV10" i="62"/>
  <c r="BH7" i="63" s="1"/>
  <c r="BW10" i="62"/>
  <c r="BI7" i="63" s="1"/>
  <c r="BX10" i="62"/>
  <c r="BJ7" i="63" s="1"/>
  <c r="BY10" i="62"/>
  <c r="BK7" i="63" s="1"/>
  <c r="BZ10" i="62"/>
  <c r="BL7" i="63" s="1"/>
  <c r="CA10" i="62"/>
  <c r="BM7" i="63" s="1"/>
  <c r="CB10" i="62"/>
  <c r="BN7" i="63" s="1"/>
  <c r="CC10" i="62"/>
  <c r="BO7" i="63" s="1"/>
  <c r="CD10" i="62"/>
  <c r="BP7" i="63" s="1"/>
  <c r="CE10" i="62"/>
  <c r="BQ7" i="63" s="1"/>
  <c r="CF10" i="62"/>
  <c r="BR7" i="63" s="1"/>
  <c r="CG10" i="62"/>
  <c r="BS7" i="63" s="1"/>
  <c r="CH10" i="62"/>
  <c r="BT7" i="63" s="1"/>
  <c r="CI10" i="62"/>
  <c r="BU7" i="63" s="1"/>
  <c r="CJ10" i="62"/>
  <c r="BV7" i="63" s="1"/>
  <c r="CK10" i="62"/>
  <c r="BW7" i="63" s="1"/>
  <c r="CL10" i="62"/>
  <c r="BX7" i="63" s="1"/>
  <c r="CM10" i="62"/>
  <c r="BY7" i="63" s="1"/>
  <c r="CN10" i="62"/>
  <c r="BZ7" i="63" s="1"/>
  <c r="CO10" i="62"/>
  <c r="CA7" i="63" s="1"/>
  <c r="CP10" i="62"/>
  <c r="CB7" i="63" s="1"/>
  <c r="CQ10" i="62"/>
  <c r="CC7" i="63" s="1"/>
  <c r="CR10" i="62"/>
  <c r="CD7" i="63" s="1"/>
  <c r="CS10" i="62"/>
  <c r="CE7" i="63" s="1"/>
  <c r="CT10" i="62"/>
  <c r="CF7" i="63" s="1"/>
  <c r="CU10" i="62"/>
  <c r="CG7" i="63" s="1"/>
  <c r="CV10" i="62"/>
  <c r="CH7" i="63" s="1"/>
  <c r="CW10" i="62"/>
  <c r="CI7" i="63" s="1"/>
  <c r="CX10" i="62"/>
  <c r="CJ7" i="63" s="1"/>
  <c r="CY10" i="62"/>
  <c r="CK7" i="63" s="1"/>
  <c r="CZ10" i="62"/>
  <c r="CL7" i="63" s="1"/>
  <c r="DA10" i="62"/>
  <c r="CM7" i="63" s="1"/>
  <c r="DB10" i="62"/>
  <c r="CN7" i="63" s="1"/>
  <c r="DC10" i="62"/>
  <c r="CO7" i="63" s="1"/>
  <c r="DD10" i="62"/>
  <c r="CP7" i="63" s="1"/>
  <c r="DE10" i="62"/>
  <c r="CQ7" i="63" s="1"/>
  <c r="DF10" i="62"/>
  <c r="CR7" i="63" s="1"/>
  <c r="DG10" i="62"/>
  <c r="CS7" i="63" s="1"/>
  <c r="DH10" i="62"/>
  <c r="CT7" i="63" s="1"/>
  <c r="DI10" i="62"/>
  <c r="CU7" i="63" s="1"/>
  <c r="DJ10" i="62"/>
  <c r="CV7" i="63" s="1"/>
  <c r="DK10" i="62"/>
  <c r="CW7" i="63" s="1"/>
  <c r="DL10" i="62"/>
  <c r="CX7" i="63" s="1"/>
  <c r="DM10" i="62"/>
  <c r="CY7" i="63" s="1"/>
  <c r="DN10" i="62"/>
  <c r="CZ7" i="63" s="1"/>
  <c r="Q11" i="62"/>
  <c r="C8" i="63" s="1"/>
  <c r="R11" i="62"/>
  <c r="D8" i="63" s="1"/>
  <c r="S11" i="62"/>
  <c r="E8" i="63" s="1"/>
  <c r="L13" i="62"/>
  <c r="L14" i="62"/>
  <c r="L15" i="62"/>
  <c r="L16" i="62"/>
  <c r="L17" i="62"/>
  <c r="L18" i="62"/>
  <c r="L12" i="62"/>
  <c r="R13" i="62"/>
  <c r="D10" i="63" s="1"/>
  <c r="R14" i="62"/>
  <c r="D11" i="63" s="1"/>
  <c r="R15" i="62"/>
  <c r="D12" i="63" s="1"/>
  <c r="R16" i="62"/>
  <c r="D13" i="63" s="1"/>
  <c r="R17" i="62"/>
  <c r="D14" i="63" s="1"/>
  <c r="R18" i="62"/>
  <c r="D15" i="63" s="1"/>
  <c r="R12" i="62"/>
  <c r="D9" i="63" s="1"/>
  <c r="Q5" i="2"/>
  <c r="C2" i="61" s="1"/>
  <c r="Q6" i="2"/>
  <c r="C3" i="61" s="1"/>
  <c r="R6" i="2"/>
  <c r="D3" i="61" s="1"/>
  <c r="S6" i="2"/>
  <c r="E3" i="61" s="1"/>
  <c r="T6" i="2"/>
  <c r="F3" i="61" s="1"/>
  <c r="Q7" i="2"/>
  <c r="C4" i="61" s="1"/>
  <c r="R7" i="2"/>
  <c r="D4" i="61" s="1"/>
  <c r="S7" i="2"/>
  <c r="E4" i="61" s="1"/>
  <c r="T7" i="2"/>
  <c r="F4" i="61" s="1"/>
  <c r="U7" i="2"/>
  <c r="G4" i="61" s="1"/>
  <c r="V7" i="2"/>
  <c r="H4" i="61" s="1"/>
  <c r="W7" i="2"/>
  <c r="I4" i="61" s="1"/>
  <c r="X7" i="2"/>
  <c r="J4" i="61" s="1"/>
  <c r="Y7" i="2"/>
  <c r="K4" i="61" s="1"/>
  <c r="Z7" i="2"/>
  <c r="L4" i="61" s="1"/>
  <c r="AA7" i="2"/>
  <c r="M4" i="61" s="1"/>
  <c r="AB7" i="2"/>
  <c r="N4" i="61" s="1"/>
  <c r="AC7" i="2"/>
  <c r="O4" i="61" s="1"/>
  <c r="AD7" i="2"/>
  <c r="P4" i="61" s="1"/>
  <c r="AE7" i="2"/>
  <c r="Q4" i="61" s="1"/>
  <c r="AF7" i="2"/>
  <c r="R4" i="61" s="1"/>
  <c r="AG7" i="2"/>
  <c r="S4" i="61" s="1"/>
  <c r="AH7" i="2"/>
  <c r="T4" i="61" s="1"/>
  <c r="AI7" i="2"/>
  <c r="U4" i="61" s="1"/>
  <c r="AJ7" i="2"/>
  <c r="V4" i="61" s="1"/>
  <c r="AK7" i="2"/>
  <c r="W4" i="61" s="1"/>
  <c r="AL7" i="2"/>
  <c r="X4" i="61" s="1"/>
  <c r="AM7" i="2"/>
  <c r="Y4" i="61" s="1"/>
  <c r="AN7" i="2"/>
  <c r="Z4" i="61" s="1"/>
  <c r="AO7" i="2"/>
  <c r="AA4" i="61" s="1"/>
  <c r="AP7" i="2"/>
  <c r="AB4" i="61" s="1"/>
  <c r="AQ7" i="2"/>
  <c r="AC4" i="61" s="1"/>
  <c r="AR7" i="2"/>
  <c r="AD4" i="61" s="1"/>
  <c r="AS7" i="2"/>
  <c r="AE4" i="61" s="1"/>
  <c r="AT7" i="2"/>
  <c r="AF4" i="61" s="1"/>
  <c r="AU7" i="2"/>
  <c r="AG4" i="61" s="1"/>
  <c r="AV7" i="2"/>
  <c r="AH4" i="61" s="1"/>
  <c r="AW7" i="2"/>
  <c r="AI4" i="61" s="1"/>
  <c r="AX7" i="2"/>
  <c r="AJ4" i="61" s="1"/>
  <c r="AY7" i="2"/>
  <c r="AK4" i="61" s="1"/>
  <c r="AZ7" i="2"/>
  <c r="AL4" i="61" s="1"/>
  <c r="BA7" i="2"/>
  <c r="AM4" i="61" s="1"/>
  <c r="BB7" i="2"/>
  <c r="AN4" i="61" s="1"/>
  <c r="BC7" i="2"/>
  <c r="AO4" i="61" s="1"/>
  <c r="BD7" i="2"/>
  <c r="AP4" i="61" s="1"/>
  <c r="BE7" i="2"/>
  <c r="AQ4" i="61" s="1"/>
  <c r="BF7" i="2"/>
  <c r="AR4" i="61" s="1"/>
  <c r="BG7" i="2"/>
  <c r="AS4" i="61" s="1"/>
  <c r="BH7" i="2"/>
  <c r="AT4" i="61" s="1"/>
  <c r="BI7" i="2"/>
  <c r="AU4" i="61" s="1"/>
  <c r="BJ7" i="2"/>
  <c r="AV4" i="61" s="1"/>
  <c r="BK7" i="2"/>
  <c r="AW4" i="61" s="1"/>
  <c r="BL7" i="2"/>
  <c r="AX4" i="61" s="1"/>
  <c r="BM7" i="2"/>
  <c r="AY4" i="61" s="1"/>
  <c r="BN7" i="2"/>
  <c r="AZ4" i="61" s="1"/>
  <c r="BO7" i="2"/>
  <c r="BA4" i="61" s="1"/>
  <c r="BP7" i="2"/>
  <c r="BB4" i="61" s="1"/>
  <c r="BQ7" i="2"/>
  <c r="BC4" i="61" s="1"/>
  <c r="BR7" i="2"/>
  <c r="BD4" i="61" s="1"/>
  <c r="BS7" i="2"/>
  <c r="BE4" i="61" s="1"/>
  <c r="BT7" i="2"/>
  <c r="BF4" i="61" s="1"/>
  <c r="BU7" i="2"/>
  <c r="BG4" i="61" s="1"/>
  <c r="BV7" i="2"/>
  <c r="BH4" i="61" s="1"/>
  <c r="BW7" i="2"/>
  <c r="BI4" i="61" s="1"/>
  <c r="BX7" i="2"/>
  <c r="BJ4" i="61" s="1"/>
  <c r="BY7" i="2"/>
  <c r="BK4" i="61" s="1"/>
  <c r="BZ7" i="2"/>
  <c r="BL4" i="61" s="1"/>
  <c r="CA7" i="2"/>
  <c r="BM4" i="61" s="1"/>
  <c r="CB7" i="2"/>
  <c r="BN4" i="61" s="1"/>
  <c r="CC7" i="2"/>
  <c r="BO4" i="61" s="1"/>
  <c r="CD7" i="2"/>
  <c r="BP4" i="61" s="1"/>
  <c r="CE7" i="2"/>
  <c r="BQ4" i="61" s="1"/>
  <c r="CF7" i="2"/>
  <c r="BR4" i="61" s="1"/>
  <c r="CG7" i="2"/>
  <c r="BS4" i="61" s="1"/>
  <c r="CH7" i="2"/>
  <c r="BT4" i="61" s="1"/>
  <c r="CI7" i="2"/>
  <c r="BU4" i="61" s="1"/>
  <c r="CJ7" i="2"/>
  <c r="BV4" i="61" s="1"/>
  <c r="CK7" i="2"/>
  <c r="BW4" i="61" s="1"/>
  <c r="CL7" i="2"/>
  <c r="BX4" i="61" s="1"/>
  <c r="CM7" i="2"/>
  <c r="BY4" i="61" s="1"/>
  <c r="CN7" i="2"/>
  <c r="BZ4" i="61" s="1"/>
  <c r="CO7" i="2"/>
  <c r="CA4" i="61" s="1"/>
  <c r="CP7" i="2"/>
  <c r="CB4" i="61" s="1"/>
  <c r="CQ7" i="2"/>
  <c r="CC4" i="61" s="1"/>
  <c r="CR7" i="2"/>
  <c r="CD4" i="61" s="1"/>
  <c r="CS7" i="2"/>
  <c r="CE4" i="61" s="1"/>
  <c r="CT7" i="2"/>
  <c r="CF4" i="61" s="1"/>
  <c r="CU7" i="2"/>
  <c r="CG4" i="61" s="1"/>
  <c r="CV7" i="2"/>
  <c r="CH4" i="61" s="1"/>
  <c r="CW7" i="2"/>
  <c r="CI4" i="61" s="1"/>
  <c r="CX7" i="2"/>
  <c r="CJ4" i="61" s="1"/>
  <c r="CY7" i="2"/>
  <c r="CK4" i="61" s="1"/>
  <c r="CZ7" i="2"/>
  <c r="CL4" i="61" s="1"/>
  <c r="DA7" i="2"/>
  <c r="CM4" i="61" s="1"/>
  <c r="DB7" i="2"/>
  <c r="CN4" i="61" s="1"/>
  <c r="DC7" i="2"/>
  <c r="CO4" i="61" s="1"/>
  <c r="DD7" i="2"/>
  <c r="CP4" i="61" s="1"/>
  <c r="DE7" i="2"/>
  <c r="CQ4" i="61" s="1"/>
  <c r="DF7" i="2"/>
  <c r="CR4" i="61" s="1"/>
  <c r="DG7" i="2"/>
  <c r="CS4" i="61" s="1"/>
  <c r="DH7" i="2"/>
  <c r="CT4" i="61" s="1"/>
  <c r="DI7" i="2"/>
  <c r="CU4" i="61" s="1"/>
  <c r="DJ7" i="2"/>
  <c r="CV4" i="61" s="1"/>
  <c r="DK7" i="2"/>
  <c r="CW4" i="61" s="1"/>
  <c r="DL7" i="2"/>
  <c r="CX4" i="61" s="1"/>
  <c r="DM7" i="2"/>
  <c r="CY4" i="61" s="1"/>
  <c r="DN7" i="2"/>
  <c r="CZ4" i="61" s="1"/>
  <c r="Q8" i="2"/>
  <c r="C5" i="61" s="1"/>
  <c r="R8" i="2"/>
  <c r="D5" i="61" s="1"/>
  <c r="S8" i="2"/>
  <c r="E5" i="61" s="1"/>
  <c r="F5" i="61"/>
  <c r="U8" i="2"/>
  <c r="G5" i="61" s="1"/>
  <c r="V8" i="2"/>
  <c r="H5" i="61" s="1"/>
  <c r="W8" i="2"/>
  <c r="I5" i="61" s="1"/>
  <c r="X8" i="2"/>
  <c r="J5" i="61" s="1"/>
  <c r="Y8" i="2"/>
  <c r="K5" i="61" s="1"/>
  <c r="Z8" i="2"/>
  <c r="L5" i="61" s="1"/>
  <c r="AA8" i="2"/>
  <c r="M5" i="61" s="1"/>
  <c r="AB8" i="2"/>
  <c r="N5" i="61" s="1"/>
  <c r="AC8" i="2"/>
  <c r="O5" i="61" s="1"/>
  <c r="AD8" i="2"/>
  <c r="P5" i="61" s="1"/>
  <c r="AE8" i="2"/>
  <c r="Q5" i="61" s="1"/>
  <c r="AF8" i="2"/>
  <c r="R5" i="61" s="1"/>
  <c r="AG8" i="2"/>
  <c r="S5" i="61" s="1"/>
  <c r="AH8" i="2"/>
  <c r="T5" i="61" s="1"/>
  <c r="AI8" i="2"/>
  <c r="U5" i="61" s="1"/>
  <c r="AJ8" i="2"/>
  <c r="V5" i="61" s="1"/>
  <c r="AK8" i="2"/>
  <c r="W5" i="61" s="1"/>
  <c r="AL8" i="2"/>
  <c r="X5" i="61" s="1"/>
  <c r="AM8" i="2"/>
  <c r="Y5" i="61" s="1"/>
  <c r="AN8" i="2"/>
  <c r="Z5" i="61" s="1"/>
  <c r="AO8" i="2"/>
  <c r="AA5" i="61" s="1"/>
  <c r="AP8" i="2"/>
  <c r="AB5" i="61" s="1"/>
  <c r="AQ8" i="2"/>
  <c r="AC5" i="61" s="1"/>
  <c r="AR8" i="2"/>
  <c r="AD5" i="61" s="1"/>
  <c r="AS8" i="2"/>
  <c r="AE5" i="61" s="1"/>
  <c r="AT8" i="2"/>
  <c r="AF5" i="61" s="1"/>
  <c r="AU8" i="2"/>
  <c r="AG5" i="61" s="1"/>
  <c r="AV8" i="2"/>
  <c r="AH5" i="61" s="1"/>
  <c r="AW8" i="2"/>
  <c r="AI5" i="61" s="1"/>
  <c r="AX8" i="2"/>
  <c r="AJ5" i="61" s="1"/>
  <c r="AY8" i="2"/>
  <c r="AK5" i="61" s="1"/>
  <c r="AZ8" i="2"/>
  <c r="AL5" i="61" s="1"/>
  <c r="BA8" i="2"/>
  <c r="AM5" i="61" s="1"/>
  <c r="BB8" i="2"/>
  <c r="AN5" i="61" s="1"/>
  <c r="BC8" i="2"/>
  <c r="AO5" i="61" s="1"/>
  <c r="BD8" i="2"/>
  <c r="AP5" i="61" s="1"/>
  <c r="BE8" i="2"/>
  <c r="AQ5" i="61" s="1"/>
  <c r="BF8" i="2"/>
  <c r="AR5" i="61" s="1"/>
  <c r="BG8" i="2"/>
  <c r="AS5" i="61" s="1"/>
  <c r="BH8" i="2"/>
  <c r="AT5" i="61" s="1"/>
  <c r="BI8" i="2"/>
  <c r="AU5" i="61" s="1"/>
  <c r="BJ8" i="2"/>
  <c r="AV5" i="61" s="1"/>
  <c r="BK8" i="2"/>
  <c r="AW5" i="61" s="1"/>
  <c r="BL8" i="2"/>
  <c r="AX5" i="61" s="1"/>
  <c r="BM8" i="2"/>
  <c r="AY5" i="61" s="1"/>
  <c r="BN8" i="2"/>
  <c r="AZ5" i="61" s="1"/>
  <c r="BO8" i="2"/>
  <c r="BA5" i="61" s="1"/>
  <c r="BP8" i="2"/>
  <c r="BB5" i="61" s="1"/>
  <c r="BQ8" i="2"/>
  <c r="BC5" i="61" s="1"/>
  <c r="BR8" i="2"/>
  <c r="BD5" i="61" s="1"/>
  <c r="BS8" i="2"/>
  <c r="BE5" i="61" s="1"/>
  <c r="BT8" i="2"/>
  <c r="BF5" i="61" s="1"/>
  <c r="BU8" i="2"/>
  <c r="BG5" i="61" s="1"/>
  <c r="BV8" i="2"/>
  <c r="BH5" i="61" s="1"/>
  <c r="BW8" i="2"/>
  <c r="BI5" i="61" s="1"/>
  <c r="BX8" i="2"/>
  <c r="BJ5" i="61" s="1"/>
  <c r="BY8" i="2"/>
  <c r="BK5" i="61" s="1"/>
  <c r="BZ8" i="2"/>
  <c r="BL5" i="61" s="1"/>
  <c r="CA8" i="2"/>
  <c r="BM5" i="61" s="1"/>
  <c r="CB8" i="2"/>
  <c r="BN5" i="61" s="1"/>
  <c r="CC8" i="2"/>
  <c r="BO5" i="61" s="1"/>
  <c r="CD8" i="2"/>
  <c r="BP5" i="61" s="1"/>
  <c r="CE8" i="2"/>
  <c r="BQ5" i="61" s="1"/>
  <c r="CF8" i="2"/>
  <c r="BR5" i="61" s="1"/>
  <c r="CG8" i="2"/>
  <c r="BS5" i="61" s="1"/>
  <c r="CH8" i="2"/>
  <c r="BT5" i="61" s="1"/>
  <c r="CI8" i="2"/>
  <c r="BU5" i="61" s="1"/>
  <c r="CJ8" i="2"/>
  <c r="BV5" i="61" s="1"/>
  <c r="CK8" i="2"/>
  <c r="BW5" i="61" s="1"/>
  <c r="CL8" i="2"/>
  <c r="BX5" i="61" s="1"/>
  <c r="CM8" i="2"/>
  <c r="BY5" i="61" s="1"/>
  <c r="CN8" i="2"/>
  <c r="BZ5" i="61" s="1"/>
  <c r="CO8" i="2"/>
  <c r="CA5" i="61" s="1"/>
  <c r="CP8" i="2"/>
  <c r="CB5" i="61" s="1"/>
  <c r="CQ8" i="2"/>
  <c r="CC5" i="61" s="1"/>
  <c r="CR8" i="2"/>
  <c r="CD5" i="61" s="1"/>
  <c r="CS8" i="2"/>
  <c r="CE5" i="61" s="1"/>
  <c r="CT8" i="2"/>
  <c r="CF5" i="61" s="1"/>
  <c r="CU8" i="2"/>
  <c r="CG5" i="61" s="1"/>
  <c r="CV8" i="2"/>
  <c r="CH5" i="61" s="1"/>
  <c r="CW8" i="2"/>
  <c r="CI5" i="61" s="1"/>
  <c r="CX8" i="2"/>
  <c r="CJ5" i="61" s="1"/>
  <c r="CY8" i="2"/>
  <c r="CK5" i="61" s="1"/>
  <c r="CZ8" i="2"/>
  <c r="CL5" i="61" s="1"/>
  <c r="DA8" i="2"/>
  <c r="CM5" i="61" s="1"/>
  <c r="DB8" i="2"/>
  <c r="CN5" i="61" s="1"/>
  <c r="DC8" i="2"/>
  <c r="CO5" i="61" s="1"/>
  <c r="DD8" i="2"/>
  <c r="CP5" i="61" s="1"/>
  <c r="DE8" i="2"/>
  <c r="CQ5" i="61" s="1"/>
  <c r="DF8" i="2"/>
  <c r="CR5" i="61" s="1"/>
  <c r="DG8" i="2"/>
  <c r="CS5" i="61" s="1"/>
  <c r="DH8" i="2"/>
  <c r="CT5" i="61" s="1"/>
  <c r="DI8" i="2"/>
  <c r="CU5" i="61" s="1"/>
  <c r="DJ8" i="2"/>
  <c r="CV5" i="61" s="1"/>
  <c r="DK8" i="2"/>
  <c r="CW5" i="61" s="1"/>
  <c r="DL8" i="2"/>
  <c r="CX5" i="61" s="1"/>
  <c r="DM8" i="2"/>
  <c r="CY5" i="61" s="1"/>
  <c r="DN8" i="2"/>
  <c r="CZ5" i="61" s="1"/>
  <c r="Q9" i="2"/>
  <c r="C6" i="61" s="1"/>
  <c r="R9" i="2"/>
  <c r="D6" i="61" s="1"/>
  <c r="S9" i="2"/>
  <c r="E6" i="61" s="1"/>
  <c r="F6" i="61"/>
  <c r="U9" i="2"/>
  <c r="G6" i="61" s="1"/>
  <c r="V9" i="2"/>
  <c r="H6" i="61" s="1"/>
  <c r="W9" i="2"/>
  <c r="I6" i="61" s="1"/>
  <c r="X9" i="2"/>
  <c r="J6" i="61" s="1"/>
  <c r="Y9" i="2"/>
  <c r="K6" i="61" s="1"/>
  <c r="Z9" i="2"/>
  <c r="L6" i="61" s="1"/>
  <c r="AA9" i="2"/>
  <c r="M6" i="61" s="1"/>
  <c r="AB9" i="2"/>
  <c r="N6" i="61" s="1"/>
  <c r="AC9" i="2"/>
  <c r="O6" i="61" s="1"/>
  <c r="AD9" i="2"/>
  <c r="P6" i="61" s="1"/>
  <c r="AE9" i="2"/>
  <c r="Q6" i="61" s="1"/>
  <c r="AF9" i="2"/>
  <c r="R6" i="61" s="1"/>
  <c r="AG9" i="2"/>
  <c r="S6" i="61" s="1"/>
  <c r="AH9" i="2"/>
  <c r="T6" i="61" s="1"/>
  <c r="AI9" i="2"/>
  <c r="U6" i="61" s="1"/>
  <c r="AJ9" i="2"/>
  <c r="V6" i="61" s="1"/>
  <c r="AK9" i="2"/>
  <c r="W6" i="61" s="1"/>
  <c r="AL9" i="2"/>
  <c r="X6" i="61" s="1"/>
  <c r="AM9" i="2"/>
  <c r="Y6" i="61" s="1"/>
  <c r="AN9" i="2"/>
  <c r="Z6" i="61" s="1"/>
  <c r="AO9" i="2"/>
  <c r="AA6" i="61" s="1"/>
  <c r="AP9" i="2"/>
  <c r="AB6" i="61" s="1"/>
  <c r="AQ9" i="2"/>
  <c r="AC6" i="61" s="1"/>
  <c r="AR9" i="2"/>
  <c r="AD6" i="61" s="1"/>
  <c r="AS9" i="2"/>
  <c r="AE6" i="61" s="1"/>
  <c r="AT9" i="2"/>
  <c r="AF6" i="61" s="1"/>
  <c r="AU9" i="2"/>
  <c r="AG6" i="61" s="1"/>
  <c r="AV9" i="2"/>
  <c r="AH6" i="61" s="1"/>
  <c r="AW9" i="2"/>
  <c r="AI6" i="61" s="1"/>
  <c r="AX9" i="2"/>
  <c r="AJ6" i="61" s="1"/>
  <c r="AY9" i="2"/>
  <c r="AK6" i="61" s="1"/>
  <c r="AZ9" i="2"/>
  <c r="AL6" i="61" s="1"/>
  <c r="BA9" i="2"/>
  <c r="AM6" i="61" s="1"/>
  <c r="BB9" i="2"/>
  <c r="AN6" i="61" s="1"/>
  <c r="BC9" i="2"/>
  <c r="AO6" i="61" s="1"/>
  <c r="BD9" i="2"/>
  <c r="AP6" i="61" s="1"/>
  <c r="BE9" i="2"/>
  <c r="AQ6" i="61" s="1"/>
  <c r="BF9" i="2"/>
  <c r="AR6" i="61" s="1"/>
  <c r="BG9" i="2"/>
  <c r="AS6" i="61" s="1"/>
  <c r="BH9" i="2"/>
  <c r="AT6" i="61" s="1"/>
  <c r="BI9" i="2"/>
  <c r="AU6" i="61" s="1"/>
  <c r="BJ9" i="2"/>
  <c r="AV6" i="61" s="1"/>
  <c r="BK9" i="2"/>
  <c r="AW6" i="61" s="1"/>
  <c r="BL9" i="2"/>
  <c r="AX6" i="61" s="1"/>
  <c r="BM9" i="2"/>
  <c r="AY6" i="61" s="1"/>
  <c r="BN9" i="2"/>
  <c r="AZ6" i="61" s="1"/>
  <c r="BO9" i="2"/>
  <c r="BA6" i="61" s="1"/>
  <c r="BP9" i="2"/>
  <c r="BB6" i="61" s="1"/>
  <c r="BQ9" i="2"/>
  <c r="BC6" i="61" s="1"/>
  <c r="BR9" i="2"/>
  <c r="BD6" i="61" s="1"/>
  <c r="BS9" i="2"/>
  <c r="BE6" i="61" s="1"/>
  <c r="BT9" i="2"/>
  <c r="BF6" i="61" s="1"/>
  <c r="BU9" i="2"/>
  <c r="BG6" i="61" s="1"/>
  <c r="BV9" i="2"/>
  <c r="BH6" i="61" s="1"/>
  <c r="BW9" i="2"/>
  <c r="BI6" i="61" s="1"/>
  <c r="BX9" i="2"/>
  <c r="BJ6" i="61" s="1"/>
  <c r="BY9" i="2"/>
  <c r="BK6" i="61" s="1"/>
  <c r="BZ9" i="2"/>
  <c r="BL6" i="61" s="1"/>
  <c r="CA9" i="2"/>
  <c r="BM6" i="61" s="1"/>
  <c r="CB9" i="2"/>
  <c r="BN6" i="61" s="1"/>
  <c r="CC9" i="2"/>
  <c r="BO6" i="61" s="1"/>
  <c r="CD9" i="2"/>
  <c r="BP6" i="61" s="1"/>
  <c r="CE9" i="2"/>
  <c r="BQ6" i="61" s="1"/>
  <c r="CF9" i="2"/>
  <c r="BR6" i="61" s="1"/>
  <c r="CG9" i="2"/>
  <c r="BS6" i="61" s="1"/>
  <c r="CH9" i="2"/>
  <c r="BT6" i="61" s="1"/>
  <c r="CI9" i="2"/>
  <c r="BU6" i="61" s="1"/>
  <c r="CJ9" i="2"/>
  <c r="BV6" i="61" s="1"/>
  <c r="CK9" i="2"/>
  <c r="BW6" i="61" s="1"/>
  <c r="CL9" i="2"/>
  <c r="BX6" i="61" s="1"/>
  <c r="CM9" i="2"/>
  <c r="BY6" i="61" s="1"/>
  <c r="CN9" i="2"/>
  <c r="BZ6" i="61" s="1"/>
  <c r="CO9" i="2"/>
  <c r="CA6" i="61" s="1"/>
  <c r="CP9" i="2"/>
  <c r="CB6" i="61" s="1"/>
  <c r="CQ9" i="2"/>
  <c r="CC6" i="61" s="1"/>
  <c r="CR9" i="2"/>
  <c r="CD6" i="61" s="1"/>
  <c r="CS9" i="2"/>
  <c r="CE6" i="61" s="1"/>
  <c r="CT9" i="2"/>
  <c r="CF6" i="61" s="1"/>
  <c r="CU9" i="2"/>
  <c r="CG6" i="61" s="1"/>
  <c r="CV9" i="2"/>
  <c r="CH6" i="61" s="1"/>
  <c r="CW9" i="2"/>
  <c r="CI6" i="61" s="1"/>
  <c r="CX9" i="2"/>
  <c r="CJ6" i="61" s="1"/>
  <c r="CY9" i="2"/>
  <c r="CK6" i="61" s="1"/>
  <c r="CZ9" i="2"/>
  <c r="CL6" i="61" s="1"/>
  <c r="DA9" i="2"/>
  <c r="CM6" i="61" s="1"/>
  <c r="DB9" i="2"/>
  <c r="CN6" i="61" s="1"/>
  <c r="DC9" i="2"/>
  <c r="CO6" i="61" s="1"/>
  <c r="DD9" i="2"/>
  <c r="CP6" i="61" s="1"/>
  <c r="DE9" i="2"/>
  <c r="CQ6" i="61" s="1"/>
  <c r="DF9" i="2"/>
  <c r="CR6" i="61" s="1"/>
  <c r="DG9" i="2"/>
  <c r="CS6" i="61" s="1"/>
  <c r="DH9" i="2"/>
  <c r="CT6" i="61" s="1"/>
  <c r="DI9" i="2"/>
  <c r="CU6" i="61" s="1"/>
  <c r="DJ9" i="2"/>
  <c r="CV6" i="61" s="1"/>
  <c r="DK9" i="2"/>
  <c r="CW6" i="61" s="1"/>
  <c r="DL9" i="2"/>
  <c r="CX6" i="61" s="1"/>
  <c r="DM9" i="2"/>
  <c r="CY6" i="61" s="1"/>
  <c r="DN9" i="2"/>
  <c r="CZ6" i="61" s="1"/>
  <c r="Q10" i="2"/>
  <c r="C7" i="61" s="1"/>
  <c r="R10" i="2"/>
  <c r="D7" i="61" s="1"/>
  <c r="S10" i="2"/>
  <c r="E7" i="61" s="1"/>
  <c r="F7" i="61"/>
  <c r="U10" i="2"/>
  <c r="G7" i="61" s="1"/>
  <c r="V10" i="2"/>
  <c r="H7" i="61" s="1"/>
  <c r="W10" i="2"/>
  <c r="I7" i="61" s="1"/>
  <c r="X10" i="2"/>
  <c r="J7" i="61" s="1"/>
  <c r="Y10" i="2"/>
  <c r="K7" i="61" s="1"/>
  <c r="Z10" i="2"/>
  <c r="L7" i="61" s="1"/>
  <c r="AA10" i="2"/>
  <c r="M7" i="61" s="1"/>
  <c r="AB10" i="2"/>
  <c r="N7" i="61" s="1"/>
  <c r="AC10" i="2"/>
  <c r="O7" i="61" s="1"/>
  <c r="AD10" i="2"/>
  <c r="P7" i="61" s="1"/>
  <c r="AE10" i="2"/>
  <c r="Q7" i="61" s="1"/>
  <c r="AF10" i="2"/>
  <c r="R7" i="61" s="1"/>
  <c r="AG10" i="2"/>
  <c r="S7" i="61" s="1"/>
  <c r="AH10" i="2"/>
  <c r="T7" i="61" s="1"/>
  <c r="AI10" i="2"/>
  <c r="U7" i="61" s="1"/>
  <c r="AJ10" i="2"/>
  <c r="V7" i="61" s="1"/>
  <c r="AK10" i="2"/>
  <c r="W7" i="61" s="1"/>
  <c r="AL10" i="2"/>
  <c r="X7" i="61" s="1"/>
  <c r="AM10" i="2"/>
  <c r="Y7" i="61" s="1"/>
  <c r="AN10" i="2"/>
  <c r="Z7" i="61" s="1"/>
  <c r="AO10" i="2"/>
  <c r="AA7" i="61" s="1"/>
  <c r="AP10" i="2"/>
  <c r="AB7" i="61" s="1"/>
  <c r="AQ10" i="2"/>
  <c r="AC7" i="61" s="1"/>
  <c r="AR10" i="2"/>
  <c r="AD7" i="61" s="1"/>
  <c r="AS10" i="2"/>
  <c r="AE7" i="61" s="1"/>
  <c r="AT10" i="2"/>
  <c r="AF7" i="61" s="1"/>
  <c r="AU10" i="2"/>
  <c r="AG7" i="61" s="1"/>
  <c r="AV10" i="2"/>
  <c r="AH7" i="61" s="1"/>
  <c r="AW10" i="2"/>
  <c r="AI7" i="61" s="1"/>
  <c r="AX10" i="2"/>
  <c r="AJ7" i="61" s="1"/>
  <c r="AY10" i="2"/>
  <c r="AK7" i="61" s="1"/>
  <c r="AZ10" i="2"/>
  <c r="AL7" i="61" s="1"/>
  <c r="BA10" i="2"/>
  <c r="AM7" i="61" s="1"/>
  <c r="BB10" i="2"/>
  <c r="AN7" i="61" s="1"/>
  <c r="BC10" i="2"/>
  <c r="AO7" i="61" s="1"/>
  <c r="BD10" i="2"/>
  <c r="AP7" i="61" s="1"/>
  <c r="BE10" i="2"/>
  <c r="AQ7" i="61" s="1"/>
  <c r="BF10" i="2"/>
  <c r="AR7" i="61" s="1"/>
  <c r="BG10" i="2"/>
  <c r="AS7" i="61" s="1"/>
  <c r="BH10" i="2"/>
  <c r="AT7" i="61" s="1"/>
  <c r="BI10" i="2"/>
  <c r="AU7" i="61" s="1"/>
  <c r="BJ10" i="2"/>
  <c r="AV7" i="61" s="1"/>
  <c r="BK10" i="2"/>
  <c r="AW7" i="61" s="1"/>
  <c r="BL10" i="2"/>
  <c r="AX7" i="61" s="1"/>
  <c r="BM10" i="2"/>
  <c r="AY7" i="61" s="1"/>
  <c r="BN10" i="2"/>
  <c r="AZ7" i="61" s="1"/>
  <c r="BO10" i="2"/>
  <c r="BA7" i="61" s="1"/>
  <c r="BP10" i="2"/>
  <c r="BB7" i="61" s="1"/>
  <c r="BQ10" i="2"/>
  <c r="BC7" i="61" s="1"/>
  <c r="BR10" i="2"/>
  <c r="BD7" i="61" s="1"/>
  <c r="BS10" i="2"/>
  <c r="BE7" i="61" s="1"/>
  <c r="BT10" i="2"/>
  <c r="BF7" i="61" s="1"/>
  <c r="BU10" i="2"/>
  <c r="BG7" i="61" s="1"/>
  <c r="BV10" i="2"/>
  <c r="BH7" i="61" s="1"/>
  <c r="BW10" i="2"/>
  <c r="BI7" i="61" s="1"/>
  <c r="BX10" i="2"/>
  <c r="BJ7" i="61" s="1"/>
  <c r="BY10" i="2"/>
  <c r="BK7" i="61" s="1"/>
  <c r="BZ10" i="2"/>
  <c r="BL7" i="61" s="1"/>
  <c r="CA10" i="2"/>
  <c r="BM7" i="61" s="1"/>
  <c r="CB10" i="2"/>
  <c r="BN7" i="61" s="1"/>
  <c r="CC10" i="2"/>
  <c r="BO7" i="61" s="1"/>
  <c r="CD10" i="2"/>
  <c r="BP7" i="61" s="1"/>
  <c r="CE10" i="2"/>
  <c r="BQ7" i="61" s="1"/>
  <c r="CF10" i="2"/>
  <c r="BR7" i="61" s="1"/>
  <c r="CG10" i="2"/>
  <c r="BS7" i="61" s="1"/>
  <c r="CH10" i="2"/>
  <c r="BT7" i="61" s="1"/>
  <c r="CI10" i="2"/>
  <c r="BU7" i="61" s="1"/>
  <c r="CJ10" i="2"/>
  <c r="BV7" i="61" s="1"/>
  <c r="CK10" i="2"/>
  <c r="BW7" i="61" s="1"/>
  <c r="CL10" i="2"/>
  <c r="BX7" i="61" s="1"/>
  <c r="CM10" i="2"/>
  <c r="BY7" i="61" s="1"/>
  <c r="CN10" i="2"/>
  <c r="BZ7" i="61" s="1"/>
  <c r="CO10" i="2"/>
  <c r="CA7" i="61" s="1"/>
  <c r="CP10" i="2"/>
  <c r="CB7" i="61" s="1"/>
  <c r="CQ10" i="2"/>
  <c r="CC7" i="61" s="1"/>
  <c r="CR10" i="2"/>
  <c r="CD7" i="61" s="1"/>
  <c r="CS10" i="2"/>
  <c r="CE7" i="61" s="1"/>
  <c r="CT10" i="2"/>
  <c r="CF7" i="61" s="1"/>
  <c r="CU10" i="2"/>
  <c r="CG7" i="61" s="1"/>
  <c r="CV10" i="2"/>
  <c r="CH7" i="61" s="1"/>
  <c r="CW10" i="2"/>
  <c r="CI7" i="61" s="1"/>
  <c r="CX10" i="2"/>
  <c r="CJ7" i="61" s="1"/>
  <c r="CY10" i="2"/>
  <c r="CK7" i="61" s="1"/>
  <c r="CZ10" i="2"/>
  <c r="CL7" i="61" s="1"/>
  <c r="DA10" i="2"/>
  <c r="CM7" i="61" s="1"/>
  <c r="DB10" i="2"/>
  <c r="CN7" i="61" s="1"/>
  <c r="DC10" i="2"/>
  <c r="CO7" i="61" s="1"/>
  <c r="DD10" i="2"/>
  <c r="CP7" i="61" s="1"/>
  <c r="DE10" i="2"/>
  <c r="CQ7" i="61" s="1"/>
  <c r="DF10" i="2"/>
  <c r="CR7" i="61" s="1"/>
  <c r="DG10" i="2"/>
  <c r="CS7" i="61" s="1"/>
  <c r="DH10" i="2"/>
  <c r="CT7" i="61" s="1"/>
  <c r="DI10" i="2"/>
  <c r="CU7" i="61" s="1"/>
  <c r="DJ10" i="2"/>
  <c r="CV7" i="61" s="1"/>
  <c r="DK10" i="2"/>
  <c r="CW7" i="61" s="1"/>
  <c r="DL10" i="2"/>
  <c r="CX7" i="61" s="1"/>
  <c r="DM10" i="2"/>
  <c r="CY7" i="61" s="1"/>
  <c r="DN10" i="2"/>
  <c r="CZ7" i="61" s="1"/>
  <c r="Q11" i="2"/>
  <c r="C8" i="61" s="1"/>
  <c r="R11" i="2"/>
  <c r="D8" i="61" s="1"/>
  <c r="S11" i="2"/>
  <c r="E8" i="61" s="1"/>
  <c r="R12" i="2"/>
  <c r="D9" i="61" s="1"/>
  <c r="F9" i="61" s="1"/>
  <c r="A11" i="2"/>
  <c r="A8" i="61" s="1"/>
  <c r="B11" i="2"/>
  <c r="B8" i="61" s="1"/>
  <c r="C11" i="2"/>
  <c r="D11" i="2"/>
  <c r="F11" i="2"/>
  <c r="G11" i="2"/>
  <c r="H11" i="2"/>
  <c r="I11" i="2"/>
  <c r="L11" i="2"/>
  <c r="O11" i="2"/>
  <c r="F7" i="2"/>
  <c r="F8" i="2"/>
  <c r="F9" i="2"/>
  <c r="F10" i="2"/>
  <c r="A5" i="2"/>
  <c r="A2" i="61" s="1"/>
  <c r="C5" i="2"/>
  <c r="F5" i="2"/>
  <c r="I5" i="2"/>
  <c r="K5" i="2"/>
  <c r="C7" i="2"/>
  <c r="J7" i="2"/>
  <c r="K7" i="2"/>
  <c r="L7" i="2"/>
  <c r="C8" i="2"/>
  <c r="J8" i="2"/>
  <c r="K8" i="2"/>
  <c r="C9" i="2"/>
  <c r="C10" i="2"/>
  <c r="L117" i="2"/>
  <c r="L118" i="2"/>
  <c r="L119" i="2"/>
  <c r="L120" i="2"/>
  <c r="L126" i="2"/>
  <c r="L127" i="2"/>
  <c r="L130" i="2"/>
  <c r="L131" i="2"/>
  <c r="L134" i="2"/>
  <c r="L135" i="2"/>
  <c r="L138" i="2"/>
  <c r="L139" i="2"/>
  <c r="L142" i="2"/>
  <c r="L143" i="2"/>
  <c r="L147" i="2"/>
  <c r="L149" i="2"/>
  <c r="L151" i="2"/>
  <c r="L153" i="2"/>
  <c r="L13" i="2"/>
  <c r="L14" i="2"/>
  <c r="L15" i="2"/>
  <c r="L16" i="2"/>
  <c r="L17" i="2"/>
  <c r="L18" i="2"/>
  <c r="L22" i="2"/>
  <c r="L23" i="2"/>
  <c r="L26" i="2"/>
  <c r="L27" i="2"/>
  <c r="L30" i="2"/>
  <c r="L31" i="2"/>
  <c r="L34" i="2"/>
  <c r="L35" i="2"/>
  <c r="L38" i="2"/>
  <c r="L39" i="2"/>
  <c r="L42" i="2"/>
  <c r="L43" i="2"/>
  <c r="L44" i="2"/>
  <c r="L45" i="2"/>
  <c r="L46" i="2"/>
  <c r="L47" i="2"/>
  <c r="L48" i="2"/>
  <c r="L49" i="2"/>
  <c r="L50" i="2"/>
  <c r="L51" i="2"/>
  <c r="L54" i="2"/>
  <c r="L55" i="2"/>
  <c r="L58" i="2"/>
  <c r="L59" i="2"/>
  <c r="L62" i="2"/>
  <c r="L63" i="2"/>
  <c r="L66" i="2"/>
  <c r="L67" i="2"/>
  <c r="L70" i="2"/>
  <c r="L71" i="2"/>
  <c r="L12" i="2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65" i="1"/>
  <c r="L66" i="1"/>
  <c r="L67" i="1"/>
  <c r="L68" i="1"/>
  <c r="L69" i="1"/>
  <c r="L70" i="1"/>
  <c r="L71" i="1"/>
  <c r="L72" i="1"/>
  <c r="L73" i="1"/>
  <c r="L74" i="1"/>
  <c r="L95" i="1"/>
  <c r="L151" i="1"/>
  <c r="L159" i="1"/>
  <c r="L162" i="1"/>
  <c r="L188" i="1"/>
  <c r="L189" i="1"/>
  <c r="L192" i="1"/>
  <c r="L193" i="1"/>
  <c r="L196" i="1"/>
  <c r="L197" i="1"/>
  <c r="L200" i="1"/>
  <c r="L201" i="1"/>
  <c r="L204" i="1"/>
  <c r="L205" i="1"/>
  <c r="L208" i="1"/>
  <c r="L209" i="1"/>
  <c r="L212" i="1"/>
  <c r="L213" i="1"/>
  <c r="L214" i="1"/>
  <c r="L215" i="1"/>
  <c r="L218" i="1"/>
  <c r="L219" i="1"/>
  <c r="L229" i="1"/>
  <c r="L230" i="1"/>
  <c r="L233" i="1"/>
  <c r="L234" i="1"/>
  <c r="L237" i="1"/>
  <c r="L238" i="1"/>
  <c r="L241" i="1"/>
  <c r="L242" i="1"/>
  <c r="L245" i="1"/>
  <c r="L246" i="1"/>
  <c r="L249" i="1"/>
  <c r="L250" i="1"/>
  <c r="L253" i="1"/>
  <c r="L254" i="1"/>
  <c r="L255" i="1"/>
  <c r="L256" i="1"/>
  <c r="L260" i="1"/>
  <c r="L261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13" i="1"/>
  <c r="L12" i="1"/>
  <c r="R139" i="1"/>
  <c r="D136" i="60" s="1"/>
  <c r="R142" i="1"/>
  <c r="D139" i="60" s="1"/>
  <c r="R143" i="1"/>
  <c r="D140" i="60" s="1"/>
  <c r="R146" i="1"/>
  <c r="D143" i="60" s="1"/>
  <c r="R147" i="1"/>
  <c r="D144" i="60" s="1"/>
  <c r="R148" i="1"/>
  <c r="D145" i="60" s="1"/>
  <c r="R149" i="1"/>
  <c r="D146" i="60" s="1"/>
  <c r="R150" i="1"/>
  <c r="D147" i="60" s="1"/>
  <c r="R151" i="1"/>
  <c r="D148" i="60" s="1"/>
  <c r="R152" i="1"/>
  <c r="D149" i="60" s="1"/>
  <c r="R153" i="1"/>
  <c r="D150" i="60" s="1"/>
  <c r="R154" i="1"/>
  <c r="D151" i="60" s="1"/>
  <c r="R155" i="1"/>
  <c r="D152" i="60" s="1"/>
  <c r="R156" i="1"/>
  <c r="D153" i="60" s="1"/>
  <c r="R157" i="1"/>
  <c r="D154" i="60" s="1"/>
  <c r="R158" i="1"/>
  <c r="D155" i="60" s="1"/>
  <c r="R159" i="1"/>
  <c r="D156" i="60" s="1"/>
  <c r="R160" i="1"/>
  <c r="D157" i="60" s="1"/>
  <c r="R161" i="1"/>
  <c r="D158" i="60" s="1"/>
  <c r="R162" i="1"/>
  <c r="D159" i="60" s="1"/>
  <c r="R163" i="1"/>
  <c r="D160" i="60" s="1"/>
  <c r="R164" i="1"/>
  <c r="D161" i="60" s="1"/>
  <c r="R165" i="1"/>
  <c r="D162" i="60" s="1"/>
  <c r="R166" i="1"/>
  <c r="D163" i="60" s="1"/>
  <c r="R167" i="1"/>
  <c r="D164" i="60" s="1"/>
  <c r="R168" i="1"/>
  <c r="D165" i="60" s="1"/>
  <c r="R169" i="1"/>
  <c r="D166" i="60" s="1"/>
  <c r="R170" i="1"/>
  <c r="D167" i="60" s="1"/>
  <c r="R171" i="1"/>
  <c r="D168" i="60" s="1"/>
  <c r="R172" i="1"/>
  <c r="D169" i="60" s="1"/>
  <c r="R173" i="1"/>
  <c r="D170" i="60" s="1"/>
  <c r="R174" i="1"/>
  <c r="D175" i="60" s="1"/>
  <c r="R175" i="1"/>
  <c r="D176" i="60" s="1"/>
  <c r="R176" i="1"/>
  <c r="D177" i="60" s="1"/>
  <c r="R177" i="1"/>
  <c r="D178" i="60" s="1"/>
  <c r="R188" i="1"/>
  <c r="D189" i="60" s="1"/>
  <c r="R189" i="1"/>
  <c r="D190" i="60" s="1"/>
  <c r="R192" i="1"/>
  <c r="D193" i="60" s="1"/>
  <c r="R193" i="1"/>
  <c r="D194" i="60" s="1"/>
  <c r="R196" i="1"/>
  <c r="D197" i="60" s="1"/>
  <c r="R197" i="1"/>
  <c r="D198" i="60" s="1"/>
  <c r="R200" i="1"/>
  <c r="D201" i="60" s="1"/>
  <c r="R201" i="1"/>
  <c r="D202" i="60" s="1"/>
  <c r="R204" i="1"/>
  <c r="D205" i="60" s="1"/>
  <c r="R205" i="1"/>
  <c r="D206" i="60" s="1"/>
  <c r="R208" i="1"/>
  <c r="D209" i="60" s="1"/>
  <c r="R209" i="1"/>
  <c r="D210" i="60" s="1"/>
  <c r="R212" i="1"/>
  <c r="D213" i="60" s="1"/>
  <c r="R213" i="1"/>
  <c r="D214" i="60" s="1"/>
  <c r="R214" i="1"/>
  <c r="D215" i="60" s="1"/>
  <c r="R215" i="1"/>
  <c r="D216" i="60" s="1"/>
  <c r="R218" i="1"/>
  <c r="D219" i="60" s="1"/>
  <c r="R219" i="1"/>
  <c r="D220" i="60" s="1"/>
  <c r="R222" i="1"/>
  <c r="D223" i="60" s="1"/>
  <c r="R223" i="1"/>
  <c r="D224" i="60" s="1"/>
  <c r="R224" i="1"/>
  <c r="D225" i="60" s="1"/>
  <c r="R225" i="1"/>
  <c r="D226" i="60" s="1"/>
  <c r="R226" i="1"/>
  <c r="D227" i="60" s="1"/>
  <c r="R227" i="1"/>
  <c r="D228" i="60" s="1"/>
  <c r="R228" i="1"/>
  <c r="D229" i="60" s="1"/>
  <c r="R229" i="1"/>
  <c r="D230" i="60" s="1"/>
  <c r="R230" i="1"/>
  <c r="D231" i="60" s="1"/>
  <c r="R231" i="1"/>
  <c r="D232" i="60" s="1"/>
  <c r="R232" i="1"/>
  <c r="D233" i="60" s="1"/>
  <c r="R233" i="1"/>
  <c r="D234" i="60" s="1"/>
  <c r="R234" i="1"/>
  <c r="D235" i="60" s="1"/>
  <c r="R237" i="1"/>
  <c r="D238" i="60" s="1"/>
  <c r="R238" i="1"/>
  <c r="D239" i="60" s="1"/>
  <c r="R241" i="1"/>
  <c r="D242" i="60" s="1"/>
  <c r="R242" i="1"/>
  <c r="D243" i="60" s="1"/>
  <c r="R245" i="1"/>
  <c r="D246" i="60" s="1"/>
  <c r="R246" i="1"/>
  <c r="D247" i="60" s="1"/>
  <c r="R249" i="1"/>
  <c r="D250" i="60" s="1"/>
  <c r="R250" i="1"/>
  <c r="D251" i="60" s="1"/>
  <c r="R253" i="1"/>
  <c r="D254" i="60" s="1"/>
  <c r="R254" i="1"/>
  <c r="D255" i="60" s="1"/>
  <c r="R255" i="1"/>
  <c r="D256" i="60" s="1"/>
  <c r="R256" i="1"/>
  <c r="D257" i="60" s="1"/>
  <c r="R260" i="1"/>
  <c r="D261" i="60" s="1"/>
  <c r="R261" i="1"/>
  <c r="D262" i="60" s="1"/>
  <c r="R262" i="1"/>
  <c r="D263" i="60" s="1"/>
  <c r="R263" i="1"/>
  <c r="D264" i="60" s="1"/>
  <c r="R264" i="1"/>
  <c r="D265" i="60" s="1"/>
  <c r="R265" i="1"/>
  <c r="D266" i="60" s="1"/>
  <c r="R266" i="1"/>
  <c r="D267" i="60" s="1"/>
  <c r="R267" i="1"/>
  <c r="D268" i="60" s="1"/>
  <c r="R268" i="1"/>
  <c r="D269" i="60" s="1"/>
  <c r="R269" i="1"/>
  <c r="D270" i="60" s="1"/>
  <c r="R270" i="1"/>
  <c r="D271" i="60" s="1"/>
  <c r="R271" i="1"/>
  <c r="D272" i="60" s="1"/>
  <c r="R272" i="1"/>
  <c r="D273" i="60" s="1"/>
  <c r="R273" i="1"/>
  <c r="D274" i="60" s="1"/>
  <c r="R274" i="1"/>
  <c r="D275" i="60" s="1"/>
  <c r="R275" i="1"/>
  <c r="D276" i="60" s="1"/>
  <c r="R276" i="1"/>
  <c r="D277" i="60" s="1"/>
  <c r="R277" i="1"/>
  <c r="D278" i="60" s="1"/>
  <c r="R278" i="1"/>
  <c r="D279" i="60" s="1"/>
  <c r="R279" i="1"/>
  <c r="D280" i="60" s="1"/>
  <c r="R280" i="1"/>
  <c r="D281" i="60" s="1"/>
  <c r="R281" i="1"/>
  <c r="D282" i="60" s="1"/>
  <c r="R282" i="1"/>
  <c r="D283" i="60" s="1"/>
  <c r="R283" i="1"/>
  <c r="D284" i="60" s="1"/>
  <c r="R284" i="1"/>
  <c r="D285" i="60" s="1"/>
  <c r="R285" i="1"/>
  <c r="D286" i="60" s="1"/>
  <c r="R286" i="1"/>
  <c r="D287" i="60" s="1"/>
  <c r="R287" i="1"/>
  <c r="D288" i="60" s="1"/>
  <c r="R288" i="1"/>
  <c r="D289" i="60" s="1"/>
  <c r="R289" i="1"/>
  <c r="D290" i="60" s="1"/>
  <c r="R290" i="1"/>
  <c r="D291" i="60" s="1"/>
  <c r="R291" i="1"/>
  <c r="D292" i="60" s="1"/>
  <c r="R292" i="1"/>
  <c r="D293" i="60" s="1"/>
  <c r="R293" i="1"/>
  <c r="D294" i="60" s="1"/>
  <c r="R294" i="1"/>
  <c r="D295" i="60" s="1"/>
  <c r="R295" i="1"/>
  <c r="D296" i="60" s="1"/>
  <c r="R296" i="1"/>
  <c r="D297" i="60" s="1"/>
  <c r="R297" i="1"/>
  <c r="D298" i="60" s="1"/>
  <c r="R298" i="1"/>
  <c r="D299" i="60" s="1"/>
  <c r="R299" i="1"/>
  <c r="D300" i="60" s="1"/>
  <c r="R300" i="1"/>
  <c r="D301" i="60" s="1"/>
  <c r="R301" i="1"/>
  <c r="D302" i="60" s="1"/>
  <c r="R302" i="1"/>
  <c r="D303" i="60" s="1"/>
  <c r="R303" i="1"/>
  <c r="D304" i="60" s="1"/>
  <c r="R304" i="1"/>
  <c r="D305" i="60" s="1"/>
  <c r="R305" i="1"/>
  <c r="D306" i="60" s="1"/>
  <c r="R306" i="1"/>
  <c r="D307" i="60" s="1"/>
  <c r="R307" i="1"/>
  <c r="D308" i="60" s="1"/>
  <c r="R308" i="1"/>
  <c r="D309" i="60" s="1"/>
  <c r="R309" i="1"/>
  <c r="D310" i="60" s="1"/>
  <c r="R310" i="1"/>
  <c r="D311" i="60" s="1"/>
  <c r="R311" i="1"/>
  <c r="D312" i="60" s="1"/>
  <c r="R312" i="1"/>
  <c r="D313" i="60" s="1"/>
  <c r="R313" i="1"/>
  <c r="D314" i="60" s="1"/>
  <c r="R314" i="1"/>
  <c r="D315" i="60" s="1"/>
  <c r="R315" i="1"/>
  <c r="D316" i="60" s="1"/>
  <c r="R316" i="1"/>
  <c r="D317" i="60" s="1"/>
  <c r="R317" i="1"/>
  <c r="D318" i="60" s="1"/>
  <c r="R318" i="1"/>
  <c r="D319" i="60" s="1"/>
  <c r="R319" i="1"/>
  <c r="D320" i="60" s="1"/>
  <c r="R320" i="1"/>
  <c r="D321" i="60" s="1"/>
  <c r="R321" i="1"/>
  <c r="D322" i="60" s="1"/>
  <c r="R322" i="1"/>
  <c r="D323" i="60" s="1"/>
  <c r="R323" i="1"/>
  <c r="D324" i="60" s="1"/>
  <c r="R324" i="1"/>
  <c r="D325" i="60" s="1"/>
  <c r="R325" i="1"/>
  <c r="D326" i="60" s="1"/>
  <c r="R326" i="1"/>
  <c r="D327" i="60" s="1"/>
  <c r="R327" i="1"/>
  <c r="D328" i="60" s="1"/>
  <c r="R328" i="1"/>
  <c r="D329" i="60" s="1"/>
  <c r="R329" i="1"/>
  <c r="D330" i="60" s="1"/>
  <c r="R330" i="1"/>
  <c r="D331" i="60" s="1"/>
  <c r="R331" i="1"/>
  <c r="D332" i="60" s="1"/>
  <c r="R332" i="1"/>
  <c r="D333" i="60" s="1"/>
  <c r="R333" i="1"/>
  <c r="D334" i="60" s="1"/>
  <c r="R334" i="1"/>
  <c r="D335" i="60" s="1"/>
  <c r="R335" i="1"/>
  <c r="D336" i="60" s="1"/>
  <c r="R336" i="1"/>
  <c r="D337" i="60" s="1"/>
  <c r="R337" i="1"/>
  <c r="D338" i="60" s="1"/>
  <c r="R338" i="1"/>
  <c r="D339" i="60" s="1"/>
  <c r="R339" i="1"/>
  <c r="D340" i="60" s="1"/>
  <c r="R340" i="1"/>
  <c r="D341" i="60" s="1"/>
  <c r="R341" i="1"/>
  <c r="D342" i="60" s="1"/>
  <c r="R342" i="1"/>
  <c r="D343" i="60" s="1"/>
  <c r="R343" i="1"/>
  <c r="D344" i="60" s="1"/>
  <c r="R344" i="1"/>
  <c r="D345" i="60" s="1"/>
  <c r="R345" i="1"/>
  <c r="D346" i="60" s="1"/>
  <c r="R346" i="1"/>
  <c r="D347" i="60" s="1"/>
  <c r="R347" i="1"/>
  <c r="D348" i="60" s="1"/>
  <c r="R348" i="1"/>
  <c r="D349" i="60" s="1"/>
  <c r="R349" i="1"/>
  <c r="D350" i="60" s="1"/>
  <c r="R350" i="1"/>
  <c r="D351" i="60" s="1"/>
  <c r="R351" i="1"/>
  <c r="D352" i="60" s="1"/>
  <c r="R352" i="1"/>
  <c r="D353" i="60" s="1"/>
  <c r="R353" i="1"/>
  <c r="D354" i="60" s="1"/>
  <c r="R354" i="1"/>
  <c r="D355" i="60" s="1"/>
  <c r="R355" i="1"/>
  <c r="D356" i="60" s="1"/>
  <c r="R356" i="1"/>
  <c r="D357" i="60" s="1"/>
  <c r="R357" i="1"/>
  <c r="D358" i="60" s="1"/>
  <c r="R358" i="1"/>
  <c r="D359" i="60" s="1"/>
  <c r="R359" i="1"/>
  <c r="D360" i="60" s="1"/>
  <c r="R360" i="1"/>
  <c r="D361" i="60" s="1"/>
  <c r="R361" i="1"/>
  <c r="D362" i="60" s="1"/>
  <c r="R362" i="1"/>
  <c r="D363" i="60" s="1"/>
  <c r="R363" i="1"/>
  <c r="D364" i="60" s="1"/>
  <c r="R364" i="1"/>
  <c r="D365" i="60" s="1"/>
  <c r="R365" i="1"/>
  <c r="D366" i="60" s="1"/>
  <c r="R366" i="1"/>
  <c r="D367" i="60" s="1"/>
  <c r="R367" i="1"/>
  <c r="D368" i="60" s="1"/>
  <c r="R368" i="1"/>
  <c r="D369" i="60" s="1"/>
  <c r="R369" i="1"/>
  <c r="D370" i="60" s="1"/>
  <c r="R370" i="1"/>
  <c r="D371" i="60" s="1"/>
  <c r="R371" i="1"/>
  <c r="D372" i="60" s="1"/>
  <c r="R372" i="1"/>
  <c r="D373" i="60" s="1"/>
  <c r="R373" i="1"/>
  <c r="D374" i="60" s="1"/>
  <c r="R374" i="1"/>
  <c r="D375" i="60" s="1"/>
  <c r="R375" i="1"/>
  <c r="D376" i="60" s="1"/>
  <c r="R376" i="1"/>
  <c r="D377" i="60" s="1"/>
  <c r="R377" i="1"/>
  <c r="D378" i="60" s="1"/>
  <c r="R378" i="1"/>
  <c r="D379" i="60" s="1"/>
  <c r="R379" i="1"/>
  <c r="D380" i="60" s="1"/>
  <c r="R380" i="1"/>
  <c r="D381" i="60" s="1"/>
  <c r="R381" i="1"/>
  <c r="D382" i="60" s="1"/>
  <c r="R382" i="1"/>
  <c r="D383" i="60" s="1"/>
  <c r="R383" i="1"/>
  <c r="D384" i="60" s="1"/>
  <c r="R384" i="1"/>
  <c r="D385" i="60" s="1"/>
  <c r="R385" i="1"/>
  <c r="D386" i="60" s="1"/>
  <c r="R386" i="1"/>
  <c r="D387" i="60" s="1"/>
  <c r="R387" i="1"/>
  <c r="D388" i="60" s="1"/>
  <c r="R388" i="1"/>
  <c r="D389" i="60" s="1"/>
  <c r="R389" i="1"/>
  <c r="D390" i="60" s="1"/>
  <c r="R390" i="1"/>
  <c r="D391" i="60" s="1"/>
  <c r="R391" i="1"/>
  <c r="D392" i="60" s="1"/>
  <c r="R392" i="1"/>
  <c r="D393" i="60" s="1"/>
  <c r="R393" i="1"/>
  <c r="D394" i="60" s="1"/>
  <c r="R394" i="1"/>
  <c r="D395" i="60" s="1"/>
  <c r="R395" i="1"/>
  <c r="D396" i="60" s="1"/>
  <c r="R396" i="1"/>
  <c r="D397" i="60" s="1"/>
  <c r="R397" i="1"/>
  <c r="D398" i="60" s="1"/>
  <c r="R398" i="1"/>
  <c r="D399" i="60" s="1"/>
  <c r="R399" i="1"/>
  <c r="D400" i="60" s="1"/>
  <c r="R400" i="1"/>
  <c r="D401" i="60" s="1"/>
  <c r="R401" i="1"/>
  <c r="D402" i="60" s="1"/>
  <c r="R402" i="1"/>
  <c r="D403" i="60" s="1"/>
  <c r="R403" i="1"/>
  <c r="D404" i="60" s="1"/>
  <c r="R404" i="1"/>
  <c r="D405" i="60" s="1"/>
  <c r="R405" i="1"/>
  <c r="D406" i="60" s="1"/>
  <c r="R406" i="1"/>
  <c r="D407" i="60" s="1"/>
  <c r="R407" i="1"/>
  <c r="D408" i="60" s="1"/>
  <c r="R408" i="1"/>
  <c r="D409" i="60" s="1"/>
  <c r="R409" i="1"/>
  <c r="D410" i="60" s="1"/>
  <c r="R410" i="1"/>
  <c r="D411" i="60" s="1"/>
  <c r="R411" i="1"/>
  <c r="D412" i="60" s="1"/>
  <c r="R412" i="1"/>
  <c r="D413" i="60" s="1"/>
  <c r="R413" i="1"/>
  <c r="D414" i="60" s="1"/>
  <c r="R414" i="1"/>
  <c r="D415" i="60" s="1"/>
  <c r="R415" i="1"/>
  <c r="D416" i="60" s="1"/>
  <c r="R416" i="1"/>
  <c r="D417" i="60" s="1"/>
  <c r="R417" i="1"/>
  <c r="D418" i="60" s="1"/>
  <c r="R418" i="1"/>
  <c r="D419" i="60" s="1"/>
  <c r="R419" i="1"/>
  <c r="D420" i="60" s="1"/>
  <c r="R420" i="1"/>
  <c r="D421" i="60" s="1"/>
  <c r="R421" i="1"/>
  <c r="D422" i="60" s="1"/>
  <c r="R422" i="1"/>
  <c r="D423" i="60" s="1"/>
  <c r="R423" i="1"/>
  <c r="D424" i="60" s="1"/>
  <c r="R424" i="1"/>
  <c r="D425" i="60" s="1"/>
  <c r="R425" i="1"/>
  <c r="D426" i="60" s="1"/>
  <c r="R426" i="1"/>
  <c r="D427" i="60" s="1"/>
  <c r="R427" i="1"/>
  <c r="D428" i="60" s="1"/>
  <c r="R428" i="1"/>
  <c r="D429" i="60" s="1"/>
  <c r="R429" i="1"/>
  <c r="D430" i="60" s="1"/>
  <c r="R430" i="1"/>
  <c r="D431" i="60" s="1"/>
  <c r="R431" i="1"/>
  <c r="D432" i="60" s="1"/>
  <c r="R27" i="1"/>
  <c r="D24" i="60" s="1"/>
  <c r="R28" i="1"/>
  <c r="D25" i="60" s="1"/>
  <c r="R29" i="1"/>
  <c r="D26" i="60" s="1"/>
  <c r="R30" i="1"/>
  <c r="D27" i="60" s="1"/>
  <c r="R31" i="1"/>
  <c r="D28" i="60" s="1"/>
  <c r="R32" i="1"/>
  <c r="D29" i="60" s="1"/>
  <c r="R33" i="1"/>
  <c r="D30" i="60" s="1"/>
  <c r="R34" i="1"/>
  <c r="D31" i="60" s="1"/>
  <c r="R35" i="1"/>
  <c r="D32" i="60" s="1"/>
  <c r="R36" i="1"/>
  <c r="D33" i="60" s="1"/>
  <c r="R37" i="1"/>
  <c r="D34" i="60" s="1"/>
  <c r="R38" i="1"/>
  <c r="D35" i="60" s="1"/>
  <c r="R39" i="1"/>
  <c r="D36" i="60" s="1"/>
  <c r="R40" i="1"/>
  <c r="D37" i="60" s="1"/>
  <c r="R41" i="1"/>
  <c r="D38" i="60" s="1"/>
  <c r="R42" i="1"/>
  <c r="D39" i="60" s="1"/>
  <c r="R43" i="1"/>
  <c r="D40" i="60" s="1"/>
  <c r="R44" i="1"/>
  <c r="D41" i="60" s="1"/>
  <c r="R45" i="1"/>
  <c r="D42" i="60" s="1"/>
  <c r="R46" i="1"/>
  <c r="D43" i="60" s="1"/>
  <c r="R47" i="1"/>
  <c r="D44" i="60" s="1"/>
  <c r="R48" i="1"/>
  <c r="D45" i="60" s="1"/>
  <c r="R49" i="1"/>
  <c r="D46" i="60" s="1"/>
  <c r="R50" i="1"/>
  <c r="D47" i="60" s="1"/>
  <c r="R51" i="1"/>
  <c r="D48" i="60" s="1"/>
  <c r="R52" i="1"/>
  <c r="D49" i="60" s="1"/>
  <c r="R53" i="1"/>
  <c r="D50" i="60" s="1"/>
  <c r="R54" i="1"/>
  <c r="D51" i="60" s="1"/>
  <c r="R55" i="1"/>
  <c r="D52" i="60" s="1"/>
  <c r="R56" i="1"/>
  <c r="D53" i="60" s="1"/>
  <c r="R57" i="1"/>
  <c r="D54" i="60" s="1"/>
  <c r="R58" i="1"/>
  <c r="D55" i="60" s="1"/>
  <c r="R59" i="1"/>
  <c r="D56" i="60" s="1"/>
  <c r="R60" i="1"/>
  <c r="D57" i="60" s="1"/>
  <c r="R61" i="1"/>
  <c r="D58" i="60" s="1"/>
  <c r="R62" i="1"/>
  <c r="D59" i="60" s="1"/>
  <c r="R63" i="1"/>
  <c r="D60" i="60" s="1"/>
  <c r="R64" i="1"/>
  <c r="D61" i="60" s="1"/>
  <c r="R65" i="1"/>
  <c r="D62" i="60" s="1"/>
  <c r="R66" i="1"/>
  <c r="D63" i="60" s="1"/>
  <c r="R67" i="1"/>
  <c r="D64" i="60" s="1"/>
  <c r="R68" i="1"/>
  <c r="D65" i="60" s="1"/>
  <c r="R69" i="1"/>
  <c r="D66" i="60" s="1"/>
  <c r="R70" i="1"/>
  <c r="D67" i="60" s="1"/>
  <c r="R71" i="1"/>
  <c r="D68" i="60" s="1"/>
  <c r="R72" i="1"/>
  <c r="D69" i="60" s="1"/>
  <c r="R73" i="1"/>
  <c r="D70" i="60" s="1"/>
  <c r="R74" i="1"/>
  <c r="D71" i="60" s="1"/>
  <c r="R77" i="1"/>
  <c r="D74" i="60" s="1"/>
  <c r="R78" i="1"/>
  <c r="D75" i="60" s="1"/>
  <c r="R79" i="1"/>
  <c r="D76" i="60" s="1"/>
  <c r="R80" i="1"/>
  <c r="D77" i="60" s="1"/>
  <c r="R81" i="1"/>
  <c r="D78" i="60" s="1"/>
  <c r="R82" i="1"/>
  <c r="D79" i="60" s="1"/>
  <c r="R83" i="1"/>
  <c r="D80" i="60" s="1"/>
  <c r="R84" i="1"/>
  <c r="D81" i="60" s="1"/>
  <c r="R85" i="1"/>
  <c r="D82" i="60" s="1"/>
  <c r="R86" i="1"/>
  <c r="D83" i="60" s="1"/>
  <c r="R87" i="1"/>
  <c r="D84" i="60" s="1"/>
  <c r="R88" i="1"/>
  <c r="D85" i="60" s="1"/>
  <c r="R89" i="1"/>
  <c r="D86" i="60" s="1"/>
  <c r="R90" i="1"/>
  <c r="D87" i="60" s="1"/>
  <c r="R91" i="1"/>
  <c r="D88" i="60" s="1"/>
  <c r="R92" i="1"/>
  <c r="D89" i="60" s="1"/>
  <c r="R93" i="1"/>
  <c r="D90" i="60" s="1"/>
  <c r="R94" i="1"/>
  <c r="D91" i="60" s="1"/>
  <c r="R95" i="1"/>
  <c r="D92" i="60" s="1"/>
  <c r="R96" i="1"/>
  <c r="D93" i="60" s="1"/>
  <c r="R97" i="1"/>
  <c r="D94" i="60" s="1"/>
  <c r="R98" i="1"/>
  <c r="D95" i="60" s="1"/>
  <c r="R99" i="1"/>
  <c r="D96" i="60" s="1"/>
  <c r="R100" i="1"/>
  <c r="D97" i="60" s="1"/>
  <c r="R101" i="1"/>
  <c r="D98" i="60" s="1"/>
  <c r="R102" i="1"/>
  <c r="D99" i="60" s="1"/>
  <c r="R112" i="1"/>
  <c r="D109" i="60" s="1"/>
  <c r="R113" i="1"/>
  <c r="D110" i="60" s="1"/>
  <c r="R116" i="1"/>
  <c r="D113" i="60" s="1"/>
  <c r="R117" i="1"/>
  <c r="D114" i="60" s="1"/>
  <c r="R118" i="1"/>
  <c r="D115" i="60" s="1"/>
  <c r="R119" i="1"/>
  <c r="D116" i="60" s="1"/>
  <c r="R122" i="1"/>
  <c r="D119" i="60" s="1"/>
  <c r="R123" i="1"/>
  <c r="D120" i="60" s="1"/>
  <c r="R126" i="1"/>
  <c r="D123" i="60" s="1"/>
  <c r="R127" i="1"/>
  <c r="D124" i="60" s="1"/>
  <c r="R130" i="1"/>
  <c r="D127" i="60" s="1"/>
  <c r="R131" i="1"/>
  <c r="D128" i="60" s="1"/>
  <c r="R134" i="1"/>
  <c r="D131" i="60" s="1"/>
  <c r="R135" i="1"/>
  <c r="D132" i="60" s="1"/>
  <c r="R138" i="1"/>
  <c r="D135" i="60" s="1"/>
  <c r="R19" i="1"/>
  <c r="D16" i="60" s="1"/>
  <c r="R20" i="1"/>
  <c r="D17" i="60" s="1"/>
  <c r="R21" i="1"/>
  <c r="D18" i="60" s="1"/>
  <c r="R22" i="1"/>
  <c r="D19" i="60" s="1"/>
  <c r="R23" i="1"/>
  <c r="D20" i="60" s="1"/>
  <c r="R24" i="1"/>
  <c r="D21" i="60" s="1"/>
  <c r="R25" i="1"/>
  <c r="D22" i="60" s="1"/>
  <c r="R26" i="1"/>
  <c r="D23" i="60" s="1"/>
  <c r="R13" i="1"/>
  <c r="D10" i="60" s="1"/>
  <c r="R14" i="1"/>
  <c r="D11" i="60" s="1"/>
  <c r="R15" i="1"/>
  <c r="D12" i="60" s="1"/>
  <c r="R16" i="1"/>
  <c r="D13" i="60" s="1"/>
  <c r="R17" i="1"/>
  <c r="D14" i="60" s="1"/>
  <c r="R18" i="1"/>
  <c r="D15" i="60" s="1"/>
  <c r="R12" i="1"/>
  <c r="D9" i="60" s="1"/>
  <c r="F9" i="60" s="1"/>
  <c r="R92" i="2"/>
  <c r="D89" i="61" s="1"/>
  <c r="R93" i="2"/>
  <c r="D90" i="61" s="1"/>
  <c r="R94" i="2"/>
  <c r="D91" i="61" s="1"/>
  <c r="R95" i="2"/>
  <c r="D92" i="61" s="1"/>
  <c r="R96" i="2"/>
  <c r="D93" i="61" s="1"/>
  <c r="R97" i="2"/>
  <c r="D94" i="61" s="1"/>
  <c r="R98" i="2"/>
  <c r="D95" i="61" s="1"/>
  <c r="R99" i="2"/>
  <c r="D96" i="61" s="1"/>
  <c r="R100" i="2"/>
  <c r="D97" i="61" s="1"/>
  <c r="R101" i="2"/>
  <c r="D98" i="61" s="1"/>
  <c r="R102" i="2"/>
  <c r="D99" i="61" s="1"/>
  <c r="R103" i="2"/>
  <c r="D100" i="61" s="1"/>
  <c r="R104" i="2"/>
  <c r="D101" i="61" s="1"/>
  <c r="R105" i="2"/>
  <c r="D102" i="61" s="1"/>
  <c r="R106" i="2"/>
  <c r="D103" i="61" s="1"/>
  <c r="R107" i="2"/>
  <c r="D104" i="61" s="1"/>
  <c r="R108" i="2"/>
  <c r="D105" i="61" s="1"/>
  <c r="R109" i="2"/>
  <c r="D106" i="61" s="1"/>
  <c r="R110" i="2"/>
  <c r="D107" i="61" s="1"/>
  <c r="R111" i="2"/>
  <c r="D108" i="61" s="1"/>
  <c r="R112" i="2"/>
  <c r="D109" i="61" s="1"/>
  <c r="R113" i="2"/>
  <c r="D110" i="61" s="1"/>
  <c r="R114" i="2"/>
  <c r="D111" i="61" s="1"/>
  <c r="R115" i="2"/>
  <c r="D112" i="61" s="1"/>
  <c r="R116" i="2"/>
  <c r="D113" i="61" s="1"/>
  <c r="R117" i="2"/>
  <c r="D114" i="61" s="1"/>
  <c r="R118" i="2"/>
  <c r="D115" i="61" s="1"/>
  <c r="R119" i="2"/>
  <c r="D116" i="61" s="1"/>
  <c r="R120" i="2"/>
  <c r="R121" i="2"/>
  <c r="R122" i="2"/>
  <c r="R123" i="2"/>
  <c r="R124" i="2"/>
  <c r="R126" i="2"/>
  <c r="R127" i="2"/>
  <c r="R130" i="2"/>
  <c r="R131" i="2"/>
  <c r="R134" i="2"/>
  <c r="R135" i="2"/>
  <c r="R138" i="2"/>
  <c r="R139" i="2"/>
  <c r="R142" i="2"/>
  <c r="R143" i="2"/>
  <c r="R146" i="2"/>
  <c r="R147" i="2"/>
  <c r="R148" i="2"/>
  <c r="R149" i="2"/>
  <c r="R150" i="2"/>
  <c r="R151" i="2"/>
  <c r="R152" i="2"/>
  <c r="R153" i="2"/>
  <c r="R66" i="2"/>
  <c r="D63" i="61" s="1"/>
  <c r="R67" i="2"/>
  <c r="D64" i="61" s="1"/>
  <c r="R70" i="2"/>
  <c r="D67" i="61" s="1"/>
  <c r="R71" i="2"/>
  <c r="D68" i="61" s="1"/>
  <c r="R74" i="2"/>
  <c r="D71" i="61" s="1"/>
  <c r="R75" i="2"/>
  <c r="D72" i="61" s="1"/>
  <c r="R76" i="2"/>
  <c r="D73" i="61" s="1"/>
  <c r="R77" i="2"/>
  <c r="D74" i="61" s="1"/>
  <c r="R78" i="2"/>
  <c r="D75" i="61" s="1"/>
  <c r="R79" i="2"/>
  <c r="D76" i="61" s="1"/>
  <c r="R80" i="2"/>
  <c r="D77" i="61" s="1"/>
  <c r="R81" i="2"/>
  <c r="D78" i="61" s="1"/>
  <c r="R82" i="2"/>
  <c r="D79" i="61" s="1"/>
  <c r="R83" i="2"/>
  <c r="D80" i="61" s="1"/>
  <c r="R84" i="2"/>
  <c r="D81" i="61" s="1"/>
  <c r="R85" i="2"/>
  <c r="D82" i="61" s="1"/>
  <c r="R86" i="2"/>
  <c r="D83" i="61" s="1"/>
  <c r="R87" i="2"/>
  <c r="D84" i="61" s="1"/>
  <c r="R88" i="2"/>
  <c r="D85" i="61" s="1"/>
  <c r="R89" i="2"/>
  <c r="D86" i="61" s="1"/>
  <c r="R90" i="2"/>
  <c r="D87" i="61" s="1"/>
  <c r="R91" i="2"/>
  <c r="D88" i="61" s="1"/>
  <c r="R13" i="2"/>
  <c r="D10" i="61" s="1"/>
  <c r="F10" i="61" s="1"/>
  <c r="R14" i="2"/>
  <c r="D11" i="61" s="1"/>
  <c r="R15" i="2"/>
  <c r="D12" i="61" s="1"/>
  <c r="R16" i="2"/>
  <c r="D13" i="61" s="1"/>
  <c r="R17" i="2"/>
  <c r="D14" i="61" s="1"/>
  <c r="R18" i="2"/>
  <c r="D15" i="61" s="1"/>
  <c r="R22" i="2"/>
  <c r="D19" i="61" s="1"/>
  <c r="R23" i="2"/>
  <c r="D20" i="61" s="1"/>
  <c r="R26" i="2"/>
  <c r="D23" i="61" s="1"/>
  <c r="R27" i="2"/>
  <c r="D24" i="61" s="1"/>
  <c r="R30" i="2"/>
  <c r="D27" i="61" s="1"/>
  <c r="R31" i="2"/>
  <c r="D28" i="61" s="1"/>
  <c r="R34" i="2"/>
  <c r="D31" i="61" s="1"/>
  <c r="R35" i="2"/>
  <c r="D32" i="61" s="1"/>
  <c r="R38" i="2"/>
  <c r="D35" i="61" s="1"/>
  <c r="R39" i="2"/>
  <c r="D36" i="61" s="1"/>
  <c r="R42" i="2"/>
  <c r="D39" i="61" s="1"/>
  <c r="R43" i="2"/>
  <c r="D40" i="61" s="1"/>
  <c r="R44" i="2"/>
  <c r="D41" i="61" s="1"/>
  <c r="R45" i="2"/>
  <c r="D42" i="61" s="1"/>
  <c r="R46" i="2"/>
  <c r="D43" i="61" s="1"/>
  <c r="R47" i="2"/>
  <c r="D44" i="61" s="1"/>
  <c r="R48" i="2"/>
  <c r="D45" i="61" s="1"/>
  <c r="R49" i="2"/>
  <c r="D46" i="61" s="1"/>
  <c r="R50" i="2"/>
  <c r="D47" i="61" s="1"/>
  <c r="R51" i="2"/>
  <c r="D48" i="61" s="1"/>
  <c r="R54" i="2"/>
  <c r="D51" i="61" s="1"/>
  <c r="R55" i="2"/>
  <c r="D52" i="61" s="1"/>
  <c r="R58" i="2"/>
  <c r="D55" i="61" s="1"/>
  <c r="R59" i="2"/>
  <c r="D56" i="61" s="1"/>
  <c r="R62" i="2"/>
  <c r="D59" i="61" s="1"/>
  <c r="R63" i="2"/>
  <c r="D60" i="61" s="1"/>
  <c r="F31" i="61" l="1"/>
  <c r="E31" i="61"/>
  <c r="F110" i="61"/>
  <c r="E110" i="61"/>
  <c r="F52" i="61"/>
  <c r="E52" i="61"/>
  <c r="F76" i="61"/>
  <c r="E76" i="61"/>
  <c r="F64" i="61"/>
  <c r="E64" i="61"/>
  <c r="F109" i="61"/>
  <c r="E109" i="61"/>
  <c r="F101" i="61"/>
  <c r="E101" i="61"/>
  <c r="F93" i="61"/>
  <c r="E93" i="61"/>
  <c r="F14" i="61"/>
  <c r="E14" i="61"/>
  <c r="F102" i="61"/>
  <c r="E102" i="61"/>
  <c r="F51" i="61"/>
  <c r="E51" i="61"/>
  <c r="F75" i="61"/>
  <c r="E75" i="61"/>
  <c r="F116" i="61"/>
  <c r="E116" i="61"/>
  <c r="F108" i="61"/>
  <c r="E108" i="61"/>
  <c r="F100" i="61"/>
  <c r="E100" i="61"/>
  <c r="F92" i="61"/>
  <c r="E92" i="61"/>
  <c r="E15" i="63"/>
  <c r="F15" i="63"/>
  <c r="F43" i="61"/>
  <c r="E43" i="61"/>
  <c r="F84" i="61"/>
  <c r="E84" i="61"/>
  <c r="F63" i="61"/>
  <c r="E63" i="61"/>
  <c r="F48" i="61"/>
  <c r="E48" i="61"/>
  <c r="F40" i="61"/>
  <c r="E40" i="61"/>
  <c r="F24" i="61"/>
  <c r="E24" i="61"/>
  <c r="F11" i="61"/>
  <c r="E11" i="61"/>
  <c r="F82" i="61"/>
  <c r="E82" i="61"/>
  <c r="F74" i="61"/>
  <c r="E74" i="61"/>
  <c r="F115" i="61"/>
  <c r="E115" i="61"/>
  <c r="F107" i="61"/>
  <c r="E107" i="61"/>
  <c r="F99" i="61"/>
  <c r="E99" i="61"/>
  <c r="F91" i="61"/>
  <c r="E91" i="61"/>
  <c r="E14" i="63"/>
  <c r="F14" i="63"/>
  <c r="F13" i="61"/>
  <c r="E13" i="61"/>
  <c r="F12" i="61"/>
  <c r="E12" i="61"/>
  <c r="F23" i="61"/>
  <c r="E23" i="61"/>
  <c r="F81" i="61"/>
  <c r="E81" i="61"/>
  <c r="F73" i="61"/>
  <c r="E73" i="61"/>
  <c r="F114" i="61"/>
  <c r="E114" i="61"/>
  <c r="F106" i="61"/>
  <c r="E106" i="61"/>
  <c r="F98" i="61"/>
  <c r="E98" i="61"/>
  <c r="F90" i="61"/>
  <c r="E90" i="61"/>
  <c r="F13" i="63"/>
  <c r="E13" i="63"/>
  <c r="F77" i="61"/>
  <c r="E77" i="61"/>
  <c r="F94" i="61"/>
  <c r="E94" i="61"/>
  <c r="F83" i="61"/>
  <c r="E83" i="61"/>
  <c r="F39" i="61"/>
  <c r="E39" i="61"/>
  <c r="F60" i="61"/>
  <c r="E60" i="61"/>
  <c r="F46" i="61"/>
  <c r="E46" i="61"/>
  <c r="F36" i="61"/>
  <c r="E36" i="61"/>
  <c r="F20" i="61"/>
  <c r="E20" i="61"/>
  <c r="F88" i="61"/>
  <c r="E88" i="61"/>
  <c r="F80" i="61"/>
  <c r="E80" i="61"/>
  <c r="F72" i="61"/>
  <c r="E72" i="61"/>
  <c r="F113" i="61"/>
  <c r="E113" i="61"/>
  <c r="F105" i="61"/>
  <c r="E105" i="61"/>
  <c r="F97" i="61"/>
  <c r="E97" i="61"/>
  <c r="F89" i="61"/>
  <c r="E89" i="61"/>
  <c r="F55" i="61"/>
  <c r="E55" i="61"/>
  <c r="F67" i="61"/>
  <c r="E67" i="61"/>
  <c r="F28" i="61"/>
  <c r="E28" i="61"/>
  <c r="F27" i="61"/>
  <c r="E27" i="61"/>
  <c r="F59" i="61"/>
  <c r="E59" i="61"/>
  <c r="F45" i="61"/>
  <c r="E45" i="61"/>
  <c r="F35" i="61"/>
  <c r="E35" i="61"/>
  <c r="F19" i="61"/>
  <c r="E19" i="61"/>
  <c r="F87" i="61"/>
  <c r="E87" i="61"/>
  <c r="F79" i="61"/>
  <c r="E79" i="61"/>
  <c r="F71" i="61"/>
  <c r="E71" i="61"/>
  <c r="F112" i="61"/>
  <c r="E112" i="61"/>
  <c r="F104" i="61"/>
  <c r="E104" i="61"/>
  <c r="F96" i="61"/>
  <c r="E96" i="61"/>
  <c r="F85" i="61"/>
  <c r="E85" i="61"/>
  <c r="F42" i="61"/>
  <c r="E42" i="61"/>
  <c r="F41" i="61"/>
  <c r="E41" i="61"/>
  <c r="F47" i="61"/>
  <c r="E47" i="61"/>
  <c r="F56" i="61"/>
  <c r="E56" i="61"/>
  <c r="F44" i="61"/>
  <c r="E44" i="61"/>
  <c r="F32" i="61"/>
  <c r="E32" i="61"/>
  <c r="F15" i="61"/>
  <c r="E15" i="61"/>
  <c r="F86" i="61"/>
  <c r="E86" i="61"/>
  <c r="F78" i="61"/>
  <c r="E78" i="61"/>
  <c r="F68" i="61"/>
  <c r="E68" i="61"/>
  <c r="F111" i="61"/>
  <c r="E111" i="61"/>
  <c r="F103" i="61"/>
  <c r="E103" i="61"/>
  <c r="F95" i="61"/>
  <c r="E95" i="61"/>
  <c r="E9" i="63"/>
  <c r="F9" i="63"/>
  <c r="E12" i="63"/>
  <c r="F12" i="63"/>
  <c r="E11" i="63"/>
  <c r="F11" i="63"/>
  <c r="E10" i="63"/>
  <c r="F10" i="63"/>
  <c r="E20" i="60"/>
  <c r="F20" i="60"/>
  <c r="E69" i="60"/>
  <c r="F69" i="60"/>
  <c r="E430" i="60"/>
  <c r="F430" i="60"/>
  <c r="E358" i="60"/>
  <c r="F358" i="60"/>
  <c r="E318" i="60"/>
  <c r="F318" i="60"/>
  <c r="E278" i="60"/>
  <c r="F278" i="60"/>
  <c r="E163" i="60"/>
  <c r="F163" i="60"/>
  <c r="E13" i="60"/>
  <c r="F13" i="60"/>
  <c r="E19" i="60"/>
  <c r="F19" i="60"/>
  <c r="E127" i="60"/>
  <c r="F127" i="60"/>
  <c r="E113" i="60"/>
  <c r="F113" i="60"/>
  <c r="E94" i="60"/>
  <c r="F94" i="60"/>
  <c r="E86" i="60"/>
  <c r="F86" i="60"/>
  <c r="E78" i="60"/>
  <c r="F78" i="60"/>
  <c r="E68" i="60"/>
  <c r="F68" i="60"/>
  <c r="E60" i="60"/>
  <c r="F60" i="60"/>
  <c r="E52" i="60"/>
  <c r="F52" i="60"/>
  <c r="E44" i="60"/>
  <c r="F44" i="60"/>
  <c r="E36" i="60"/>
  <c r="F36" i="60"/>
  <c r="E28" i="60"/>
  <c r="F28" i="60"/>
  <c r="E429" i="60"/>
  <c r="F429" i="60"/>
  <c r="E421" i="60"/>
  <c r="F421" i="60"/>
  <c r="E413" i="60"/>
  <c r="F413" i="60"/>
  <c r="E405" i="60"/>
  <c r="F405" i="60"/>
  <c r="E397" i="60"/>
  <c r="F397" i="60"/>
  <c r="E389" i="60"/>
  <c r="F389" i="60"/>
  <c r="E381" i="60"/>
  <c r="F381" i="60"/>
  <c r="E373" i="60"/>
  <c r="F373" i="60"/>
  <c r="E365" i="60"/>
  <c r="F365" i="60"/>
  <c r="E357" i="60"/>
  <c r="F357" i="60"/>
  <c r="E349" i="60"/>
  <c r="F349" i="60"/>
  <c r="E341" i="60"/>
  <c r="F341" i="60"/>
  <c r="E333" i="60"/>
  <c r="F333" i="60"/>
  <c r="E325" i="60"/>
  <c r="F325" i="60"/>
  <c r="E317" i="60"/>
  <c r="F317" i="60"/>
  <c r="E309" i="60"/>
  <c r="F309" i="60"/>
  <c r="E301" i="60"/>
  <c r="F301" i="60"/>
  <c r="E293" i="60"/>
  <c r="F293" i="60"/>
  <c r="E285" i="60"/>
  <c r="F285" i="60"/>
  <c r="E277" i="60"/>
  <c r="F277" i="60"/>
  <c r="E269" i="60"/>
  <c r="F269" i="60"/>
  <c r="E261" i="60"/>
  <c r="F261" i="60"/>
  <c r="E246" i="60"/>
  <c r="F246" i="60"/>
  <c r="E232" i="60"/>
  <c r="F232" i="60"/>
  <c r="E224" i="60"/>
  <c r="F224" i="60"/>
  <c r="E210" i="60"/>
  <c r="F210" i="60"/>
  <c r="E194" i="60"/>
  <c r="F194" i="60"/>
  <c r="E170" i="60"/>
  <c r="F170" i="60"/>
  <c r="E162" i="60"/>
  <c r="F162" i="60"/>
  <c r="E154" i="60"/>
  <c r="F154" i="60"/>
  <c r="E146" i="60"/>
  <c r="F146" i="60"/>
  <c r="E14" i="60"/>
  <c r="F14" i="60"/>
  <c r="E95" i="60"/>
  <c r="F95" i="60"/>
  <c r="E45" i="60"/>
  <c r="F45" i="60"/>
  <c r="E390" i="60"/>
  <c r="F390" i="60"/>
  <c r="E342" i="60"/>
  <c r="F342" i="60"/>
  <c r="E294" i="60"/>
  <c r="F294" i="60"/>
  <c r="E262" i="60"/>
  <c r="F262" i="60"/>
  <c r="E197" i="60"/>
  <c r="F197" i="60"/>
  <c r="E12" i="60"/>
  <c r="F12" i="60"/>
  <c r="E18" i="60"/>
  <c r="F18" i="60"/>
  <c r="E124" i="60"/>
  <c r="F124" i="60"/>
  <c r="E110" i="60"/>
  <c r="F110" i="60"/>
  <c r="E93" i="60"/>
  <c r="F93" i="60"/>
  <c r="E85" i="60"/>
  <c r="F85" i="60"/>
  <c r="E77" i="60"/>
  <c r="F77" i="60"/>
  <c r="E67" i="60"/>
  <c r="F67" i="60"/>
  <c r="E59" i="60"/>
  <c r="F59" i="60"/>
  <c r="E51" i="60"/>
  <c r="F51" i="60"/>
  <c r="E43" i="60"/>
  <c r="F43" i="60"/>
  <c r="E35" i="60"/>
  <c r="F35" i="60"/>
  <c r="E27" i="60"/>
  <c r="F27" i="60"/>
  <c r="E428" i="60"/>
  <c r="F428" i="60"/>
  <c r="E420" i="60"/>
  <c r="F420" i="60"/>
  <c r="E412" i="60"/>
  <c r="F412" i="60"/>
  <c r="E404" i="60"/>
  <c r="F404" i="60"/>
  <c r="E396" i="60"/>
  <c r="F396" i="60"/>
  <c r="E388" i="60"/>
  <c r="F388" i="60"/>
  <c r="E380" i="60"/>
  <c r="F380" i="60"/>
  <c r="E372" i="60"/>
  <c r="F372" i="60"/>
  <c r="E364" i="60"/>
  <c r="F364" i="60"/>
  <c r="E356" i="60"/>
  <c r="F356" i="60"/>
  <c r="E348" i="60"/>
  <c r="F348" i="60"/>
  <c r="E340" i="60"/>
  <c r="F340" i="60"/>
  <c r="E332" i="60"/>
  <c r="F332" i="60"/>
  <c r="E324" i="60"/>
  <c r="F324" i="60"/>
  <c r="E316" i="60"/>
  <c r="F316" i="60"/>
  <c r="E308" i="60"/>
  <c r="F308" i="60"/>
  <c r="E300" i="60"/>
  <c r="F300" i="60"/>
  <c r="E292" i="60"/>
  <c r="F292" i="60"/>
  <c r="E284" i="60"/>
  <c r="F284" i="60"/>
  <c r="E276" i="60"/>
  <c r="F276" i="60"/>
  <c r="E268" i="60"/>
  <c r="F268" i="60"/>
  <c r="E257" i="60"/>
  <c r="F257" i="60"/>
  <c r="E243" i="60"/>
  <c r="F243" i="60"/>
  <c r="E231" i="60"/>
  <c r="F231" i="60"/>
  <c r="E223" i="60"/>
  <c r="F223" i="60"/>
  <c r="E209" i="60"/>
  <c r="F209" i="60"/>
  <c r="E193" i="60"/>
  <c r="F193" i="60"/>
  <c r="E169" i="60"/>
  <c r="F169" i="60"/>
  <c r="E161" i="60"/>
  <c r="F161" i="60"/>
  <c r="E153" i="60"/>
  <c r="F153" i="60"/>
  <c r="E145" i="60"/>
  <c r="F145" i="60"/>
  <c r="E87" i="60"/>
  <c r="F87" i="60"/>
  <c r="E37" i="60"/>
  <c r="F37" i="60"/>
  <c r="E398" i="60"/>
  <c r="F398" i="60"/>
  <c r="E350" i="60"/>
  <c r="F350" i="60"/>
  <c r="E302" i="60"/>
  <c r="F302" i="60"/>
  <c r="E270" i="60"/>
  <c r="F270" i="60"/>
  <c r="E213" i="60"/>
  <c r="F213" i="60"/>
  <c r="E11" i="60"/>
  <c r="F11" i="60"/>
  <c r="E17" i="60"/>
  <c r="F17" i="60"/>
  <c r="E123" i="60"/>
  <c r="F123" i="60"/>
  <c r="E109" i="60"/>
  <c r="F109" i="60"/>
  <c r="E92" i="60"/>
  <c r="F92" i="60"/>
  <c r="E84" i="60"/>
  <c r="F84" i="60"/>
  <c r="E76" i="60"/>
  <c r="F76" i="60"/>
  <c r="E66" i="60"/>
  <c r="F66" i="60"/>
  <c r="E58" i="60"/>
  <c r="F58" i="60"/>
  <c r="E50" i="60"/>
  <c r="F50" i="60"/>
  <c r="E42" i="60"/>
  <c r="F42" i="60"/>
  <c r="E34" i="60"/>
  <c r="F34" i="60"/>
  <c r="E26" i="60"/>
  <c r="F26" i="60"/>
  <c r="E427" i="60"/>
  <c r="F427" i="60"/>
  <c r="E419" i="60"/>
  <c r="F419" i="60"/>
  <c r="E411" i="60"/>
  <c r="F411" i="60"/>
  <c r="E403" i="60"/>
  <c r="F403" i="60"/>
  <c r="E395" i="60"/>
  <c r="F395" i="60"/>
  <c r="E387" i="60"/>
  <c r="F387" i="60"/>
  <c r="E379" i="60"/>
  <c r="F379" i="60"/>
  <c r="E371" i="60"/>
  <c r="F371" i="60"/>
  <c r="E363" i="60"/>
  <c r="F363" i="60"/>
  <c r="E355" i="60"/>
  <c r="F355" i="60"/>
  <c r="E347" i="60"/>
  <c r="F347" i="60"/>
  <c r="E339" i="60"/>
  <c r="F339" i="60"/>
  <c r="E331" i="60"/>
  <c r="F331" i="60"/>
  <c r="E323" i="60"/>
  <c r="F323" i="60"/>
  <c r="E315" i="60"/>
  <c r="F315" i="60"/>
  <c r="E307" i="60"/>
  <c r="F307" i="60"/>
  <c r="E299" i="60"/>
  <c r="F299" i="60"/>
  <c r="E291" i="60"/>
  <c r="F291" i="60"/>
  <c r="E283" i="60"/>
  <c r="F283" i="60"/>
  <c r="E275" i="60"/>
  <c r="F275" i="60"/>
  <c r="E267" i="60"/>
  <c r="F267" i="60"/>
  <c r="E256" i="60"/>
  <c r="F256" i="60"/>
  <c r="E242" i="60"/>
  <c r="F242" i="60"/>
  <c r="E230" i="60"/>
  <c r="F230" i="60"/>
  <c r="E220" i="60"/>
  <c r="F220" i="60"/>
  <c r="E206" i="60"/>
  <c r="F206" i="60"/>
  <c r="E190" i="60"/>
  <c r="F190" i="60"/>
  <c r="E168" i="60"/>
  <c r="F168" i="60"/>
  <c r="E160" i="60"/>
  <c r="F160" i="60"/>
  <c r="E152" i="60"/>
  <c r="F152" i="60"/>
  <c r="E144" i="60"/>
  <c r="F144" i="60"/>
  <c r="E422" i="60"/>
  <c r="F422" i="60"/>
  <c r="E225" i="60"/>
  <c r="F225" i="60"/>
  <c r="E10" i="60"/>
  <c r="F10" i="60"/>
  <c r="E16" i="60"/>
  <c r="F16" i="60"/>
  <c r="E120" i="60"/>
  <c r="F120" i="60"/>
  <c r="E99" i="60"/>
  <c r="F99" i="60"/>
  <c r="E91" i="60"/>
  <c r="F91" i="60"/>
  <c r="E83" i="60"/>
  <c r="F83" i="60"/>
  <c r="E75" i="60"/>
  <c r="F75" i="60"/>
  <c r="E65" i="60"/>
  <c r="F65" i="60"/>
  <c r="E57" i="60"/>
  <c r="F57" i="60"/>
  <c r="E49" i="60"/>
  <c r="F49" i="60"/>
  <c r="E41" i="60"/>
  <c r="F41" i="60"/>
  <c r="E33" i="60"/>
  <c r="F33" i="60"/>
  <c r="E25" i="60"/>
  <c r="F25" i="60"/>
  <c r="E426" i="60"/>
  <c r="F426" i="60"/>
  <c r="E418" i="60"/>
  <c r="F418" i="60"/>
  <c r="E410" i="60"/>
  <c r="F410" i="60"/>
  <c r="E402" i="60"/>
  <c r="F402" i="60"/>
  <c r="E394" i="60"/>
  <c r="F394" i="60"/>
  <c r="E386" i="60"/>
  <c r="F386" i="60"/>
  <c r="E378" i="60"/>
  <c r="F378" i="60"/>
  <c r="E370" i="60"/>
  <c r="F370" i="60"/>
  <c r="E362" i="60"/>
  <c r="F362" i="60"/>
  <c r="E354" i="60"/>
  <c r="F354" i="60"/>
  <c r="E346" i="60"/>
  <c r="F346" i="60"/>
  <c r="E338" i="60"/>
  <c r="F338" i="60"/>
  <c r="E330" i="60"/>
  <c r="F330" i="60"/>
  <c r="E322" i="60"/>
  <c r="F322" i="60"/>
  <c r="E314" i="60"/>
  <c r="F314" i="60"/>
  <c r="E306" i="60"/>
  <c r="F306" i="60"/>
  <c r="E298" i="60"/>
  <c r="F298" i="60"/>
  <c r="E290" i="60"/>
  <c r="F290" i="60"/>
  <c r="E282" i="60"/>
  <c r="F282" i="60"/>
  <c r="E274" i="60"/>
  <c r="F274" i="60"/>
  <c r="E266" i="60"/>
  <c r="F266" i="60"/>
  <c r="E255" i="60"/>
  <c r="F255" i="60"/>
  <c r="E239" i="60"/>
  <c r="F239" i="60"/>
  <c r="E229" i="60"/>
  <c r="F229" i="60"/>
  <c r="E219" i="60"/>
  <c r="F219" i="60"/>
  <c r="E205" i="60"/>
  <c r="F205" i="60"/>
  <c r="E189" i="60"/>
  <c r="F189" i="60"/>
  <c r="E167" i="60"/>
  <c r="F167" i="60"/>
  <c r="E159" i="60"/>
  <c r="F159" i="60"/>
  <c r="E151" i="60"/>
  <c r="F151" i="60"/>
  <c r="E143" i="60"/>
  <c r="F143" i="60"/>
  <c r="E114" i="60"/>
  <c r="F114" i="60"/>
  <c r="E53" i="60"/>
  <c r="F53" i="60"/>
  <c r="E414" i="60"/>
  <c r="F414" i="60"/>
  <c r="E382" i="60"/>
  <c r="F382" i="60"/>
  <c r="E334" i="60"/>
  <c r="F334" i="60"/>
  <c r="E247" i="60"/>
  <c r="F247" i="60"/>
  <c r="E175" i="60"/>
  <c r="F175" i="60"/>
  <c r="E23" i="60"/>
  <c r="F23" i="60"/>
  <c r="E135" i="60"/>
  <c r="F135" i="60"/>
  <c r="E119" i="60"/>
  <c r="F119" i="60"/>
  <c r="E98" i="60"/>
  <c r="F98" i="60"/>
  <c r="E90" i="60"/>
  <c r="F90" i="60"/>
  <c r="E82" i="60"/>
  <c r="F82" i="60"/>
  <c r="E74" i="60"/>
  <c r="F74" i="60"/>
  <c r="E64" i="60"/>
  <c r="F64" i="60"/>
  <c r="E56" i="60"/>
  <c r="F56" i="60"/>
  <c r="E48" i="60"/>
  <c r="F48" i="60"/>
  <c r="E40" i="60"/>
  <c r="F40" i="60"/>
  <c r="E32" i="60"/>
  <c r="F32" i="60"/>
  <c r="E24" i="60"/>
  <c r="F24" i="60"/>
  <c r="E425" i="60"/>
  <c r="F425" i="60"/>
  <c r="E417" i="60"/>
  <c r="F417" i="60"/>
  <c r="E409" i="60"/>
  <c r="F409" i="60"/>
  <c r="E401" i="60"/>
  <c r="F401" i="60"/>
  <c r="E393" i="60"/>
  <c r="F393" i="60"/>
  <c r="E385" i="60"/>
  <c r="F385" i="60"/>
  <c r="E377" i="60"/>
  <c r="F377" i="60"/>
  <c r="E369" i="60"/>
  <c r="F369" i="60"/>
  <c r="E361" i="60"/>
  <c r="F361" i="60"/>
  <c r="E353" i="60"/>
  <c r="F353" i="60"/>
  <c r="E345" i="60"/>
  <c r="F345" i="60"/>
  <c r="E337" i="60"/>
  <c r="F337" i="60"/>
  <c r="E329" i="60"/>
  <c r="F329" i="60"/>
  <c r="E321" i="60"/>
  <c r="F321" i="60"/>
  <c r="E313" i="60"/>
  <c r="F313" i="60"/>
  <c r="E305" i="60"/>
  <c r="F305" i="60"/>
  <c r="E297" i="60"/>
  <c r="F297" i="60"/>
  <c r="E289" i="60"/>
  <c r="F289" i="60"/>
  <c r="E281" i="60"/>
  <c r="F281" i="60"/>
  <c r="E273" i="60"/>
  <c r="F273" i="60"/>
  <c r="E265" i="60"/>
  <c r="F265" i="60"/>
  <c r="E254" i="60"/>
  <c r="F254" i="60"/>
  <c r="E238" i="60"/>
  <c r="F238" i="60"/>
  <c r="E228" i="60"/>
  <c r="F228" i="60"/>
  <c r="E216" i="60"/>
  <c r="F216" i="60"/>
  <c r="E202" i="60"/>
  <c r="F202" i="60"/>
  <c r="E178" i="60"/>
  <c r="F178" i="60"/>
  <c r="E166" i="60"/>
  <c r="F166" i="60"/>
  <c r="E158" i="60"/>
  <c r="F158" i="60"/>
  <c r="E150" i="60"/>
  <c r="F150" i="60"/>
  <c r="E140" i="60"/>
  <c r="F140" i="60"/>
  <c r="E128" i="60"/>
  <c r="F128" i="60"/>
  <c r="E61" i="60"/>
  <c r="F61" i="60"/>
  <c r="E406" i="60"/>
  <c r="F406" i="60"/>
  <c r="E366" i="60"/>
  <c r="F366" i="60"/>
  <c r="E326" i="60"/>
  <c r="F326" i="60"/>
  <c r="E286" i="60"/>
  <c r="F286" i="60"/>
  <c r="E147" i="60"/>
  <c r="F147" i="60"/>
  <c r="E22" i="60"/>
  <c r="F22" i="60"/>
  <c r="E132" i="60"/>
  <c r="F132" i="60"/>
  <c r="E116" i="60"/>
  <c r="F116" i="60"/>
  <c r="E97" i="60"/>
  <c r="F97" i="60"/>
  <c r="E89" i="60"/>
  <c r="F89" i="60"/>
  <c r="E81" i="60"/>
  <c r="F81" i="60"/>
  <c r="E71" i="60"/>
  <c r="F71" i="60"/>
  <c r="E63" i="60"/>
  <c r="F63" i="60"/>
  <c r="E55" i="60"/>
  <c r="F55" i="60"/>
  <c r="E47" i="60"/>
  <c r="F47" i="60"/>
  <c r="E39" i="60"/>
  <c r="F39" i="60"/>
  <c r="E31" i="60"/>
  <c r="F31" i="60"/>
  <c r="E432" i="60"/>
  <c r="F432" i="60"/>
  <c r="E424" i="60"/>
  <c r="F424" i="60"/>
  <c r="E416" i="60"/>
  <c r="F416" i="60"/>
  <c r="E408" i="60"/>
  <c r="F408" i="60"/>
  <c r="E400" i="60"/>
  <c r="F400" i="60"/>
  <c r="E392" i="60"/>
  <c r="F392" i="60"/>
  <c r="E384" i="60"/>
  <c r="F384" i="60"/>
  <c r="E376" i="60"/>
  <c r="F376" i="60"/>
  <c r="E368" i="60"/>
  <c r="F368" i="60"/>
  <c r="E360" i="60"/>
  <c r="F360" i="60"/>
  <c r="E352" i="60"/>
  <c r="F352" i="60"/>
  <c r="E344" i="60"/>
  <c r="F344" i="60"/>
  <c r="E336" i="60"/>
  <c r="F336" i="60"/>
  <c r="E328" i="60"/>
  <c r="F328" i="60"/>
  <c r="E320" i="60"/>
  <c r="F320" i="60"/>
  <c r="E312" i="60"/>
  <c r="F312" i="60"/>
  <c r="E304" i="60"/>
  <c r="F304" i="60"/>
  <c r="E296" i="60"/>
  <c r="F296" i="60"/>
  <c r="E288" i="60"/>
  <c r="F288" i="60"/>
  <c r="E280" i="60"/>
  <c r="F280" i="60"/>
  <c r="E272" i="60"/>
  <c r="F272" i="60"/>
  <c r="E264" i="60"/>
  <c r="F264" i="60"/>
  <c r="E251" i="60"/>
  <c r="F251" i="60"/>
  <c r="E235" i="60"/>
  <c r="F235" i="60"/>
  <c r="E227" i="60"/>
  <c r="F227" i="60"/>
  <c r="E215" i="60"/>
  <c r="F215" i="60"/>
  <c r="E201" i="60"/>
  <c r="F201" i="60"/>
  <c r="E177" i="60"/>
  <c r="F177" i="60"/>
  <c r="E165" i="60"/>
  <c r="F165" i="60"/>
  <c r="E157" i="60"/>
  <c r="F157" i="60"/>
  <c r="E149" i="60"/>
  <c r="F149" i="60"/>
  <c r="E139" i="60"/>
  <c r="F139" i="60"/>
  <c r="E79" i="60"/>
  <c r="F79" i="60"/>
  <c r="E29" i="60"/>
  <c r="F29" i="60"/>
  <c r="E374" i="60"/>
  <c r="F374" i="60"/>
  <c r="E310" i="60"/>
  <c r="F310" i="60"/>
  <c r="E233" i="60"/>
  <c r="F233" i="60"/>
  <c r="E155" i="60"/>
  <c r="F155" i="60"/>
  <c r="E15" i="60"/>
  <c r="F15" i="60"/>
  <c r="E21" i="60"/>
  <c r="F21" i="60"/>
  <c r="E131" i="60"/>
  <c r="F131" i="60"/>
  <c r="E115" i="60"/>
  <c r="F115" i="60"/>
  <c r="E96" i="60"/>
  <c r="F96" i="60"/>
  <c r="E88" i="60"/>
  <c r="F88" i="60"/>
  <c r="E80" i="60"/>
  <c r="F80" i="60"/>
  <c r="E70" i="60"/>
  <c r="F70" i="60"/>
  <c r="E62" i="60"/>
  <c r="F62" i="60"/>
  <c r="E54" i="60"/>
  <c r="F54" i="60"/>
  <c r="E46" i="60"/>
  <c r="F46" i="60"/>
  <c r="E38" i="60"/>
  <c r="F38" i="60"/>
  <c r="E30" i="60"/>
  <c r="F30" i="60"/>
  <c r="E431" i="60"/>
  <c r="F431" i="60"/>
  <c r="E423" i="60"/>
  <c r="F423" i="60"/>
  <c r="E415" i="60"/>
  <c r="F415" i="60"/>
  <c r="E407" i="60"/>
  <c r="F407" i="60"/>
  <c r="E399" i="60"/>
  <c r="F399" i="60"/>
  <c r="E391" i="60"/>
  <c r="F391" i="60"/>
  <c r="E383" i="60"/>
  <c r="F383" i="60"/>
  <c r="E375" i="60"/>
  <c r="F375" i="60"/>
  <c r="E367" i="60"/>
  <c r="F367" i="60"/>
  <c r="E359" i="60"/>
  <c r="F359" i="60"/>
  <c r="E351" i="60"/>
  <c r="F351" i="60"/>
  <c r="E343" i="60"/>
  <c r="F343" i="60"/>
  <c r="E335" i="60"/>
  <c r="F335" i="60"/>
  <c r="E327" i="60"/>
  <c r="F327" i="60"/>
  <c r="E319" i="60"/>
  <c r="F319" i="60"/>
  <c r="E311" i="60"/>
  <c r="F311" i="60"/>
  <c r="E303" i="60"/>
  <c r="F303" i="60"/>
  <c r="E295" i="60"/>
  <c r="F295" i="60"/>
  <c r="E287" i="60"/>
  <c r="F287" i="60"/>
  <c r="E279" i="60"/>
  <c r="F279" i="60"/>
  <c r="E271" i="60"/>
  <c r="F271" i="60"/>
  <c r="E263" i="60"/>
  <c r="F263" i="60"/>
  <c r="E250" i="60"/>
  <c r="F250" i="60"/>
  <c r="E234" i="60"/>
  <c r="F234" i="60"/>
  <c r="E226" i="60"/>
  <c r="F226" i="60"/>
  <c r="E214" i="60"/>
  <c r="F214" i="60"/>
  <c r="E198" i="60"/>
  <c r="F198" i="60"/>
  <c r="E176" i="60"/>
  <c r="F176" i="60"/>
  <c r="E164" i="60"/>
  <c r="F164" i="60"/>
  <c r="E156" i="60"/>
  <c r="F156" i="60"/>
  <c r="E148" i="60"/>
  <c r="F148" i="60"/>
  <c r="E136" i="60"/>
  <c r="F136" i="60"/>
  <c r="K11" i="2"/>
  <c r="H6" i="56"/>
  <c r="H9" i="54"/>
  <c r="H6" i="46"/>
  <c r="D6" i="11"/>
  <c r="AI6" i="11" s="1"/>
  <c r="AI36" i="11" s="1"/>
  <c r="H6" i="52"/>
  <c r="AO6" i="52" s="1"/>
  <c r="G6" i="53"/>
  <c r="AN6" i="53" s="1"/>
  <c r="B6" i="42"/>
  <c r="AS6" i="42" s="1"/>
  <c r="D6" i="21"/>
  <c r="AE6" i="21" s="1"/>
  <c r="H6" i="57"/>
  <c r="H6" i="55"/>
  <c r="AW9" i="34"/>
  <c r="AW9" i="33"/>
  <c r="AW9" i="40"/>
  <c r="D6" i="17"/>
  <c r="D6" i="19"/>
  <c r="D6" i="15"/>
  <c r="D6" i="12"/>
  <c r="AI6" i="12" s="1"/>
  <c r="D6" i="3"/>
  <c r="D35" i="3" s="1"/>
  <c r="H6" i="58"/>
  <c r="H6" i="51"/>
  <c r="AO6" i="51" s="1"/>
  <c r="H6" i="47"/>
  <c r="AO6" i="47" s="1"/>
  <c r="D6" i="44"/>
  <c r="AI6" i="44" s="1"/>
  <c r="H6" i="59"/>
  <c r="AW9" i="36"/>
  <c r="AW9" i="38"/>
  <c r="AW9" i="32"/>
  <c r="D6" i="18"/>
  <c r="D6" i="16"/>
  <c r="D9" i="14"/>
  <c r="D6" i="13"/>
  <c r="AI6" i="13" s="1"/>
  <c r="D6" i="10"/>
  <c r="AI6" i="10" s="1"/>
  <c r="H6" i="50"/>
  <c r="AO6" i="50" s="1"/>
  <c r="H6" i="49"/>
  <c r="AO6" i="49" s="1"/>
  <c r="D6" i="9"/>
  <c r="AI6" i="9" s="1"/>
  <c r="F8" i="60"/>
  <c r="T11" i="62"/>
  <c r="F8" i="63" s="1"/>
  <c r="F8" i="61"/>
  <c r="AT6" i="67"/>
  <c r="B7" i="66"/>
  <c r="AO7" i="66" s="1"/>
  <c r="AT7" i="67"/>
  <c r="A6" i="66"/>
  <c r="AO6" i="66" s="1"/>
  <c r="D5" i="2"/>
  <c r="D5" i="62"/>
  <c r="E7" i="64"/>
  <c r="AH7" i="64" s="1"/>
  <c r="AU7" i="67"/>
  <c r="A7" i="66"/>
  <c r="AP7" i="66" s="1"/>
  <c r="J6" i="64"/>
  <c r="AC6" i="64" s="1"/>
  <c r="AH6" i="67"/>
  <c r="B6" i="64"/>
  <c r="AK6" i="64" s="1"/>
  <c r="D6" i="66"/>
  <c r="AM6" i="66" s="1"/>
  <c r="AR6" i="67"/>
  <c r="A6" i="64"/>
  <c r="AL6" i="64" s="1"/>
  <c r="C6" i="66"/>
  <c r="AN6" i="66" s="1"/>
  <c r="AQ6" i="67"/>
  <c r="J11" i="2"/>
  <c r="G6" i="49"/>
  <c r="AP6" i="49" s="1"/>
  <c r="G6" i="52"/>
  <c r="AP6" i="52" s="1"/>
  <c r="G6" i="47"/>
  <c r="AP6" i="47" s="1"/>
  <c r="G6" i="51"/>
  <c r="AP6" i="51" s="1"/>
  <c r="G6" i="46"/>
  <c r="G6" i="50"/>
  <c r="AP6" i="50" s="1"/>
  <c r="F6" i="53"/>
  <c r="AO6" i="53" s="1"/>
  <c r="E6" i="13"/>
  <c r="AH6" i="13" s="1"/>
  <c r="E6" i="44"/>
  <c r="AH6" i="44" s="1"/>
  <c r="E6" i="12"/>
  <c r="AH6" i="12" s="1"/>
  <c r="E6" i="11"/>
  <c r="AH6" i="11" s="1"/>
  <c r="AH36" i="11" s="1"/>
  <c r="E6" i="10"/>
  <c r="AH6" i="10" s="1"/>
  <c r="E6" i="9"/>
  <c r="AH6" i="9" s="1"/>
  <c r="E6" i="3"/>
  <c r="AH6" i="3" s="1"/>
  <c r="AH45" i="3" s="1"/>
  <c r="B8" i="63"/>
  <c r="A8" i="63"/>
  <c r="F7" i="64"/>
  <c r="AG7" i="64" s="1"/>
  <c r="E6" i="64"/>
  <c r="AG6" i="64" s="1"/>
  <c r="AQ6" i="53"/>
  <c r="AM6" i="45"/>
  <c r="AG6" i="53"/>
  <c r="AR7" i="53"/>
  <c r="AO7" i="45"/>
  <c r="AB6" i="3"/>
  <c r="AB45" i="3" s="1"/>
  <c r="AD6" i="3"/>
  <c r="AD45" i="3" s="1"/>
  <c r="AF6" i="3"/>
  <c r="AF45" i="3" s="1"/>
  <c r="AG7" i="3"/>
  <c r="AG46" i="3" s="1"/>
  <c r="AK6" i="3"/>
  <c r="AK45" i="3" s="1"/>
  <c r="G36" i="3"/>
  <c r="K35" i="3"/>
  <c r="F35" i="3"/>
  <c r="B35" i="3"/>
  <c r="AO6" i="22"/>
  <c r="AM6" i="22"/>
  <c r="AP7" i="22"/>
  <c r="AO6" i="28"/>
  <c r="AM6" i="28"/>
  <c r="AP7" i="28"/>
  <c r="AO6" i="27"/>
  <c r="AM6" i="27"/>
  <c r="AP7" i="27"/>
  <c r="AO6" i="26"/>
  <c r="AO36" i="26" s="1"/>
  <c r="AM6" i="26"/>
  <c r="AM36" i="26" s="1"/>
  <c r="AP7" i="26"/>
  <c r="AP37" i="26" s="1"/>
  <c r="AO6" i="25"/>
  <c r="AM6" i="25"/>
  <c r="AP7" i="25"/>
  <c r="AT6" i="47"/>
  <c r="AQ6" i="47"/>
  <c r="AG6" i="47"/>
  <c r="AT7" i="47"/>
  <c r="AR6" i="52"/>
  <c r="AH6" i="52"/>
  <c r="AU7" i="52"/>
  <c r="AT6" i="51"/>
  <c r="AQ6" i="51"/>
  <c r="AG6" i="51"/>
  <c r="AT7" i="51"/>
  <c r="AR6" i="49"/>
  <c r="AH6" i="49"/>
  <c r="AT7" i="50"/>
  <c r="AP6" i="53"/>
  <c r="AN6" i="45"/>
  <c r="AF6" i="53"/>
  <c r="AD6" i="45"/>
  <c r="AR6" i="53"/>
  <c r="AO6" i="45"/>
  <c r="AS7" i="53"/>
  <c r="AP7" i="45"/>
  <c r="AE6" i="3"/>
  <c r="AE45" i="3" s="1"/>
  <c r="AJ6" i="3"/>
  <c r="AJ45" i="3" s="1"/>
  <c r="AL6" i="3"/>
  <c r="AL45" i="3" s="1"/>
  <c r="F36" i="3"/>
  <c r="J35" i="3"/>
  <c r="A35" i="3"/>
  <c r="AN6" i="22"/>
  <c r="AD6" i="22"/>
  <c r="AO7" i="22"/>
  <c r="AN6" i="28"/>
  <c r="AD6" i="28"/>
  <c r="AO7" i="28"/>
  <c r="AN6" i="27"/>
  <c r="AD6" i="27"/>
  <c r="AO7" i="27"/>
  <c r="AN6" i="26"/>
  <c r="AN36" i="26" s="1"/>
  <c r="AD6" i="26"/>
  <c r="AD36" i="26" s="1"/>
  <c r="AO7" i="26"/>
  <c r="AO37" i="26" s="1"/>
  <c r="AN6" i="25"/>
  <c r="AD6" i="25"/>
  <c r="AO7" i="25"/>
  <c r="AH6" i="47"/>
  <c r="AU7" i="47"/>
  <c r="AT6" i="52"/>
  <c r="AQ6" i="52"/>
  <c r="AG6" i="52"/>
  <c r="AT7" i="52"/>
  <c r="AH6" i="51"/>
  <c r="AU7" i="51"/>
  <c r="AT6" i="49"/>
  <c r="AQ6" i="49"/>
  <c r="AG6" i="49"/>
  <c r="AT7" i="49"/>
  <c r="AH6" i="50"/>
  <c r="AU7" i="50"/>
  <c r="BK9" i="40"/>
  <c r="BK9" i="38"/>
  <c r="BK9" i="33"/>
  <c r="BK9" i="36"/>
  <c r="BK9" i="32"/>
  <c r="J11" i="62"/>
  <c r="K11" i="62"/>
  <c r="D6" i="64" l="1"/>
  <c r="AI6" i="64" s="1"/>
  <c r="AI6" i="3"/>
  <c r="AI45" i="3" s="1"/>
  <c r="G8" i="60"/>
  <c r="U11" i="62"/>
  <c r="G8" i="63" s="1"/>
  <c r="U11" i="2"/>
  <c r="G8" i="61" s="1"/>
  <c r="K6" i="64"/>
  <c r="AB6" i="64" s="1"/>
  <c r="AG6" i="67"/>
  <c r="M6" i="66"/>
  <c r="AD6" i="66" s="1"/>
  <c r="E35" i="3"/>
  <c r="AU7" i="46"/>
  <c r="AU46" i="46" s="1"/>
  <c r="B36" i="46"/>
  <c r="AP6" i="46"/>
  <c r="AP45" i="46" s="1"/>
  <c r="G35" i="46"/>
  <c r="AO6" i="41"/>
  <c r="AO45" i="41" s="1"/>
  <c r="A35" i="41"/>
  <c r="AM6" i="41"/>
  <c r="AM45" i="41" s="1"/>
  <c r="D35" i="41"/>
  <c r="AU7" i="58"/>
  <c r="AU7" i="56"/>
  <c r="AU10" i="54"/>
  <c r="AU7" i="59"/>
  <c r="AU7" i="57"/>
  <c r="AU7" i="55"/>
  <c r="AT6" i="59"/>
  <c r="AT6" i="57"/>
  <c r="AT6" i="55"/>
  <c r="AT9" i="54"/>
  <c r="AT6" i="58"/>
  <c r="AT6" i="56"/>
  <c r="AG6" i="59"/>
  <c r="AG6" i="57"/>
  <c r="AG6" i="55"/>
  <c r="AG9" i="54"/>
  <c r="AG6" i="58"/>
  <c r="AG6" i="56"/>
  <c r="AP6" i="58"/>
  <c r="AP6" i="56"/>
  <c r="AP6" i="59"/>
  <c r="AP6" i="57"/>
  <c r="AP6" i="55"/>
  <c r="AP9" i="54"/>
  <c r="AQ6" i="59"/>
  <c r="AQ6" i="57"/>
  <c r="AQ6" i="55"/>
  <c r="AQ9" i="54"/>
  <c r="AQ6" i="58"/>
  <c r="AQ6" i="56"/>
  <c r="AT7" i="46"/>
  <c r="AT46" i="46" s="1"/>
  <c r="C36" i="46"/>
  <c r="H35" i="46"/>
  <c r="AO6" i="46"/>
  <c r="AO45" i="46" s="1"/>
  <c r="A36" i="41"/>
  <c r="AP7" i="41"/>
  <c r="AP46" i="41" s="1"/>
  <c r="M35" i="41"/>
  <c r="AD6" i="41"/>
  <c r="AD45" i="41" s="1"/>
  <c r="BG10" i="34"/>
  <c r="AC10" i="14"/>
  <c r="AH6" i="58"/>
  <c r="AH6" i="56"/>
  <c r="AH6" i="59"/>
  <c r="AH6" i="57"/>
  <c r="AH6" i="55"/>
  <c r="AH9" i="54"/>
  <c r="BI9" i="34"/>
  <c r="AE9" i="14"/>
  <c r="BJ9" i="34"/>
  <c r="AF9" i="14"/>
  <c r="AH6" i="46"/>
  <c r="AH45" i="46" s="1"/>
  <c r="O35" i="46"/>
  <c r="B36" i="41"/>
  <c r="AO7" i="41"/>
  <c r="AO46" i="41" s="1"/>
  <c r="BH10" i="34"/>
  <c r="AD10" i="14"/>
  <c r="BG9" i="34"/>
  <c r="AC9" i="14"/>
  <c r="BD9" i="34"/>
  <c r="Z9" i="14"/>
  <c r="BF9" i="34"/>
  <c r="AB9" i="14"/>
  <c r="BL9" i="34"/>
  <c r="AH9" i="14"/>
  <c r="B35" i="46"/>
  <c r="AT6" i="46"/>
  <c r="AT45" i="46" s="1"/>
  <c r="F35" i="46"/>
  <c r="AQ6" i="46"/>
  <c r="AQ45" i="46" s="1"/>
  <c r="AG6" i="46"/>
  <c r="AG45" i="46" s="1"/>
  <c r="P35" i="46"/>
  <c r="C35" i="41"/>
  <c r="AN6" i="41"/>
  <c r="AN45" i="41" s="1"/>
  <c r="AT7" i="59"/>
  <c r="AT7" i="57"/>
  <c r="AT7" i="55"/>
  <c r="AT7" i="58"/>
  <c r="AT7" i="56"/>
  <c r="AT10" i="54"/>
  <c r="BE9" i="34"/>
  <c r="AA9" i="14"/>
  <c r="AO6" i="59"/>
  <c r="AO6" i="57"/>
  <c r="AO6" i="55"/>
  <c r="AO9" i="54"/>
  <c r="AO6" i="58"/>
  <c r="AO6" i="56"/>
  <c r="AR6" i="58"/>
  <c r="AR6" i="56"/>
  <c r="AR6" i="59"/>
  <c r="AR6" i="55"/>
  <c r="H8" i="60" l="1"/>
  <c r="V11" i="2"/>
  <c r="H8" i="61" s="1"/>
  <c r="V11" i="62"/>
  <c r="H8" i="63" s="1"/>
  <c r="BE9" i="40"/>
  <c r="BE9" i="38"/>
  <c r="BE9" i="33"/>
  <c r="BE9" i="36"/>
  <c r="BE9" i="32"/>
  <c r="BL9" i="40"/>
  <c r="BL9" i="38"/>
  <c r="BL9" i="33"/>
  <c r="BL9" i="36"/>
  <c r="BL9" i="32"/>
  <c r="BF9" i="40"/>
  <c r="BF9" i="38"/>
  <c r="BF9" i="33"/>
  <c r="BF9" i="36"/>
  <c r="BF9" i="32"/>
  <c r="BD9" i="40"/>
  <c r="BD9" i="38"/>
  <c r="BD9" i="33"/>
  <c r="BD9" i="36"/>
  <c r="BD9" i="32"/>
  <c r="BG9" i="40"/>
  <c r="BG9" i="38"/>
  <c r="BG9" i="33"/>
  <c r="BG9" i="36"/>
  <c r="BG9" i="32"/>
  <c r="BH10" i="40"/>
  <c r="BH10" i="38"/>
  <c r="BH10" i="33"/>
  <c r="BH10" i="36"/>
  <c r="BH10" i="32"/>
  <c r="BJ9" i="40"/>
  <c r="BJ9" i="38"/>
  <c r="BJ9" i="33"/>
  <c r="BJ9" i="36"/>
  <c r="BJ9" i="32"/>
  <c r="BI9" i="40"/>
  <c r="BI9" i="38"/>
  <c r="BI9" i="33"/>
  <c r="BI9" i="36"/>
  <c r="BI9" i="32"/>
  <c r="BG10" i="40"/>
  <c r="BG10" i="38"/>
  <c r="BG10" i="33"/>
  <c r="BG10" i="36"/>
  <c r="BG10" i="32"/>
  <c r="E9" i="64"/>
  <c r="F9" i="64"/>
  <c r="H9" i="64"/>
  <c r="I9" i="64"/>
  <c r="J9" i="64"/>
  <c r="K9" i="64"/>
  <c r="E8" i="64"/>
  <c r="F8" i="64"/>
  <c r="H8" i="64"/>
  <c r="I8" i="64"/>
  <c r="J8" i="64"/>
  <c r="K8" i="64"/>
  <c r="E13" i="64"/>
  <c r="F13" i="64"/>
  <c r="H13" i="64"/>
  <c r="I13" i="64"/>
  <c r="J13" i="64"/>
  <c r="K13" i="64"/>
  <c r="E12" i="64"/>
  <c r="F12" i="64"/>
  <c r="H12" i="64"/>
  <c r="I12" i="64"/>
  <c r="J12" i="64"/>
  <c r="K12" i="64"/>
  <c r="E11" i="64"/>
  <c r="F11" i="64"/>
  <c r="H11" i="64"/>
  <c r="I11" i="64"/>
  <c r="J11" i="64"/>
  <c r="K11" i="64"/>
  <c r="E10" i="64"/>
  <c r="F10" i="64"/>
  <c r="H10" i="64"/>
  <c r="I10" i="64"/>
  <c r="J10" i="64"/>
  <c r="K10" i="64"/>
  <c r="J15" i="64"/>
  <c r="I15" i="64"/>
  <c r="H15" i="64"/>
  <c r="F15" i="64"/>
  <c r="E15" i="64"/>
  <c r="J14" i="64"/>
  <c r="I14" i="64"/>
  <c r="H14" i="64"/>
  <c r="F14" i="64"/>
  <c r="E14" i="64"/>
  <c r="AC14" i="64"/>
  <c r="AD14" i="64"/>
  <c r="AE14" i="64"/>
  <c r="AG14" i="64"/>
  <c r="AH14" i="64"/>
  <c r="AC15" i="64"/>
  <c r="AD15" i="64"/>
  <c r="AE15" i="64"/>
  <c r="AG15" i="64"/>
  <c r="AH15" i="64"/>
  <c r="AC12" i="64"/>
  <c r="AD12" i="64"/>
  <c r="AE12" i="64"/>
  <c r="AG12" i="64"/>
  <c r="AH12" i="64"/>
  <c r="AC13" i="64"/>
  <c r="AD13" i="64"/>
  <c r="AE13" i="64"/>
  <c r="AG13" i="64"/>
  <c r="AH13" i="64"/>
  <c r="AC10" i="64"/>
  <c r="AD10" i="64"/>
  <c r="AE10" i="64"/>
  <c r="AG10" i="64"/>
  <c r="AH10" i="64"/>
  <c r="AC11" i="64"/>
  <c r="AD11" i="64"/>
  <c r="AE11" i="64"/>
  <c r="AG11" i="64"/>
  <c r="AH11" i="64"/>
  <c r="AC8" i="64"/>
  <c r="AD8" i="64"/>
  <c r="AE8" i="64"/>
  <c r="AG8" i="64"/>
  <c r="AH8" i="64"/>
  <c r="AC9" i="64"/>
  <c r="AD9" i="64"/>
  <c r="AE9" i="64"/>
  <c r="AG9" i="64"/>
  <c r="AH9" i="64"/>
  <c r="K15" i="64"/>
  <c r="K14" i="64"/>
  <c r="AB14" i="64"/>
  <c r="AB15" i="64"/>
  <c r="AB12" i="64"/>
  <c r="AB13" i="64"/>
  <c r="AB10" i="64"/>
  <c r="AB11" i="64"/>
  <c r="AB8" i="64"/>
  <c r="AB9" i="64"/>
  <c r="A1" i="64"/>
  <c r="I8" i="60" l="1"/>
  <c r="W11" i="62"/>
  <c r="I8" i="63" s="1"/>
  <c r="W11" i="2"/>
  <c r="I8" i="61" s="1"/>
  <c r="AU22" i="52"/>
  <c r="AT22" i="52"/>
  <c r="AH22" i="52"/>
  <c r="AG22" i="52"/>
  <c r="AU21" i="52"/>
  <c r="AT21" i="52"/>
  <c r="AH21" i="52"/>
  <c r="AG21" i="52"/>
  <c r="AU20" i="52"/>
  <c r="AT20" i="52"/>
  <c r="AH20" i="52"/>
  <c r="AG20" i="52"/>
  <c r="AU19" i="52"/>
  <c r="AT19" i="52"/>
  <c r="AH19" i="52"/>
  <c r="AG19" i="52"/>
  <c r="AU18" i="52"/>
  <c r="AT18" i="52"/>
  <c r="AH18" i="52"/>
  <c r="AG18" i="52"/>
  <c r="AU17" i="52"/>
  <c r="AT17" i="52"/>
  <c r="AH17" i="52"/>
  <c r="AG17" i="52"/>
  <c r="AU16" i="52"/>
  <c r="AT16" i="52"/>
  <c r="AH16" i="52"/>
  <c r="AG16" i="52"/>
  <c r="AU15" i="52"/>
  <c r="AT15" i="52"/>
  <c r="AH15" i="52"/>
  <c r="AG15" i="52"/>
  <c r="AU14" i="52"/>
  <c r="AT14" i="52"/>
  <c r="AH14" i="52"/>
  <c r="AG14" i="52"/>
  <c r="AU13" i="52"/>
  <c r="AT13" i="52"/>
  <c r="AH13" i="52"/>
  <c r="AG13" i="52"/>
  <c r="AU12" i="52"/>
  <c r="AT12" i="52"/>
  <c r="AH12" i="52"/>
  <c r="AG12" i="52"/>
  <c r="AU11" i="52"/>
  <c r="AT11" i="52"/>
  <c r="AH11" i="52"/>
  <c r="AG11" i="52"/>
  <c r="AU10" i="52"/>
  <c r="AT10" i="52"/>
  <c r="AH10" i="52"/>
  <c r="AG10" i="52"/>
  <c r="AU9" i="52"/>
  <c r="AT9" i="52"/>
  <c r="AH9" i="52"/>
  <c r="AG9" i="52"/>
  <c r="AU8" i="52"/>
  <c r="AT8" i="52"/>
  <c r="AH8" i="52"/>
  <c r="AG8" i="52"/>
  <c r="P22" i="52"/>
  <c r="O22" i="52"/>
  <c r="C22" i="52"/>
  <c r="B22" i="52"/>
  <c r="P21" i="52"/>
  <c r="O21" i="52"/>
  <c r="C21" i="52"/>
  <c r="B21" i="52"/>
  <c r="P20" i="52"/>
  <c r="O20" i="52"/>
  <c r="C20" i="52"/>
  <c r="B20" i="52"/>
  <c r="P19" i="52"/>
  <c r="O19" i="52"/>
  <c r="C19" i="52"/>
  <c r="B19" i="52"/>
  <c r="P18" i="52"/>
  <c r="O18" i="52"/>
  <c r="C18" i="52"/>
  <c r="B18" i="52"/>
  <c r="P17" i="52"/>
  <c r="O17" i="52"/>
  <c r="C17" i="52"/>
  <c r="B17" i="52"/>
  <c r="P16" i="52"/>
  <c r="O16" i="52"/>
  <c r="C16" i="52"/>
  <c r="B16" i="52"/>
  <c r="P15" i="52"/>
  <c r="O15" i="52"/>
  <c r="C15" i="52"/>
  <c r="B15" i="52"/>
  <c r="P14" i="52"/>
  <c r="O14" i="52"/>
  <c r="C14" i="52"/>
  <c r="B14" i="52"/>
  <c r="P13" i="52"/>
  <c r="O13" i="52"/>
  <c r="C13" i="52"/>
  <c r="B13" i="52"/>
  <c r="P12" i="52"/>
  <c r="O12" i="52"/>
  <c r="C12" i="52"/>
  <c r="B12" i="52"/>
  <c r="P11" i="52"/>
  <c r="O11" i="52"/>
  <c r="C11" i="52"/>
  <c r="B11" i="52"/>
  <c r="P10" i="52"/>
  <c r="O10" i="52"/>
  <c r="C10" i="52"/>
  <c r="B10" i="52"/>
  <c r="P9" i="52"/>
  <c r="O9" i="52"/>
  <c r="C9" i="52"/>
  <c r="B9" i="52"/>
  <c r="P8" i="52"/>
  <c r="O8" i="52"/>
  <c r="C8" i="52"/>
  <c r="B8" i="52"/>
  <c r="AP22" i="28"/>
  <c r="AO22" i="28"/>
  <c r="AD22" i="28"/>
  <c r="AP21" i="28"/>
  <c r="AO21" i="28"/>
  <c r="AD21" i="28"/>
  <c r="AP20" i="28"/>
  <c r="AO20" i="28"/>
  <c r="AD20" i="28"/>
  <c r="AP19" i="28"/>
  <c r="AO19" i="28"/>
  <c r="AD19" i="28"/>
  <c r="AP18" i="28"/>
  <c r="AO18" i="28"/>
  <c r="AD18" i="28"/>
  <c r="AP17" i="28"/>
  <c r="AO17" i="28"/>
  <c r="AD17" i="28"/>
  <c r="AP16" i="28"/>
  <c r="AO16" i="28"/>
  <c r="AD16" i="28"/>
  <c r="AP15" i="28"/>
  <c r="AO15" i="28"/>
  <c r="AD15" i="28"/>
  <c r="AP14" i="28"/>
  <c r="AO14" i="28"/>
  <c r="AD14" i="28"/>
  <c r="AP13" i="28"/>
  <c r="AO13" i="28"/>
  <c r="AD13" i="28"/>
  <c r="AP12" i="28"/>
  <c r="AO12" i="28"/>
  <c r="AD12" i="28"/>
  <c r="AP11" i="28"/>
  <c r="AO11" i="28"/>
  <c r="AD11" i="28"/>
  <c r="AP10" i="28"/>
  <c r="AO10" i="28"/>
  <c r="AD10" i="28"/>
  <c r="AP9" i="28"/>
  <c r="AO9" i="28"/>
  <c r="AD9" i="28"/>
  <c r="AP8" i="28"/>
  <c r="AO8" i="28"/>
  <c r="AD8" i="28"/>
  <c r="M22" i="28"/>
  <c r="B22" i="28"/>
  <c r="A22" i="28"/>
  <c r="M21" i="28"/>
  <c r="B21" i="28"/>
  <c r="A21" i="28"/>
  <c r="M20" i="28"/>
  <c r="B20" i="28"/>
  <c r="A20" i="28"/>
  <c r="M19" i="28"/>
  <c r="B19" i="28"/>
  <c r="A19" i="28"/>
  <c r="M18" i="28"/>
  <c r="B18" i="28"/>
  <c r="A18" i="28"/>
  <c r="M17" i="28"/>
  <c r="B17" i="28"/>
  <c r="A17" i="28"/>
  <c r="M16" i="28"/>
  <c r="B16" i="28"/>
  <c r="A16" i="28"/>
  <c r="M15" i="28"/>
  <c r="B15" i="28"/>
  <c r="A15" i="28"/>
  <c r="M14" i="28"/>
  <c r="B14" i="28"/>
  <c r="A14" i="28"/>
  <c r="M13" i="28"/>
  <c r="B13" i="28"/>
  <c r="A13" i="28"/>
  <c r="M12" i="28"/>
  <c r="B12" i="28"/>
  <c r="A12" i="28"/>
  <c r="M11" i="28"/>
  <c r="B11" i="28"/>
  <c r="A11" i="28"/>
  <c r="M10" i="28"/>
  <c r="B10" i="28"/>
  <c r="A10" i="28"/>
  <c r="M9" i="28"/>
  <c r="B9" i="28"/>
  <c r="A9" i="28"/>
  <c r="M8" i="28"/>
  <c r="B8" i="28"/>
  <c r="A8" i="28"/>
  <c r="AU20" i="51"/>
  <c r="AT20" i="51"/>
  <c r="AH20" i="51"/>
  <c r="AG20" i="51"/>
  <c r="AU19" i="51"/>
  <c r="AT19" i="51"/>
  <c r="AH19" i="51"/>
  <c r="AG19" i="51"/>
  <c r="AU18" i="51"/>
  <c r="AT18" i="51"/>
  <c r="AH18" i="51"/>
  <c r="AG18" i="51"/>
  <c r="AU17" i="51"/>
  <c r="AT17" i="51"/>
  <c r="AH17" i="51"/>
  <c r="AG17" i="51"/>
  <c r="AU16" i="51"/>
  <c r="AT16" i="51"/>
  <c r="AH16" i="51"/>
  <c r="AG16" i="51"/>
  <c r="AU15" i="51"/>
  <c r="AT15" i="51"/>
  <c r="AH15" i="51"/>
  <c r="AG15" i="51"/>
  <c r="AU14" i="51"/>
  <c r="AT14" i="51"/>
  <c r="AH14" i="51"/>
  <c r="AG14" i="51"/>
  <c r="AU13" i="51"/>
  <c r="AT13" i="51"/>
  <c r="AH13" i="51"/>
  <c r="AG13" i="51"/>
  <c r="AU12" i="51"/>
  <c r="AT12" i="51"/>
  <c r="AH12" i="51"/>
  <c r="AG12" i="51"/>
  <c r="AU11" i="51"/>
  <c r="AT11" i="51"/>
  <c r="AH11" i="51"/>
  <c r="AG11" i="51"/>
  <c r="AU10" i="51"/>
  <c r="AT10" i="51"/>
  <c r="AH10" i="51"/>
  <c r="AG10" i="51"/>
  <c r="AU9" i="51"/>
  <c r="AT9" i="51"/>
  <c r="AH9" i="51"/>
  <c r="AG9" i="51"/>
  <c r="AU8" i="51"/>
  <c r="AT8" i="51"/>
  <c r="AH8" i="51"/>
  <c r="AG8" i="51"/>
  <c r="P20" i="51"/>
  <c r="O20" i="51"/>
  <c r="C20" i="51"/>
  <c r="B20" i="51"/>
  <c r="P19" i="51"/>
  <c r="O19" i="51"/>
  <c r="C19" i="51"/>
  <c r="B19" i="51"/>
  <c r="P18" i="51"/>
  <c r="O18" i="51"/>
  <c r="C18" i="51"/>
  <c r="B18" i="51"/>
  <c r="P17" i="51"/>
  <c r="O17" i="51"/>
  <c r="C17" i="51"/>
  <c r="B17" i="51"/>
  <c r="P16" i="51"/>
  <c r="O16" i="51"/>
  <c r="C16" i="51"/>
  <c r="B16" i="51"/>
  <c r="P15" i="51"/>
  <c r="O15" i="51"/>
  <c r="C15" i="51"/>
  <c r="B15" i="51"/>
  <c r="P14" i="51"/>
  <c r="O14" i="51"/>
  <c r="C14" i="51"/>
  <c r="B14" i="51"/>
  <c r="P13" i="51"/>
  <c r="O13" i="51"/>
  <c r="C13" i="51"/>
  <c r="B13" i="51"/>
  <c r="P12" i="51"/>
  <c r="O12" i="51"/>
  <c r="C12" i="51"/>
  <c r="B12" i="51"/>
  <c r="P11" i="51"/>
  <c r="O11" i="51"/>
  <c r="C11" i="51"/>
  <c r="B11" i="51"/>
  <c r="P10" i="51"/>
  <c r="O10" i="51"/>
  <c r="C10" i="51"/>
  <c r="B10" i="51"/>
  <c r="P9" i="51"/>
  <c r="O9" i="51"/>
  <c r="C9" i="51"/>
  <c r="B9" i="51"/>
  <c r="P8" i="51"/>
  <c r="O8" i="51"/>
  <c r="C8" i="51"/>
  <c r="B8" i="51"/>
  <c r="AP20" i="27"/>
  <c r="AO20" i="27"/>
  <c r="AD20" i="27"/>
  <c r="AP19" i="27"/>
  <c r="AO19" i="27"/>
  <c r="AD19" i="27"/>
  <c r="AP18" i="27"/>
  <c r="AO18" i="27"/>
  <c r="AD18" i="27"/>
  <c r="AP17" i="27"/>
  <c r="AO17" i="27"/>
  <c r="AD17" i="27"/>
  <c r="AP16" i="27"/>
  <c r="AO16" i="27"/>
  <c r="AD16" i="27"/>
  <c r="AP15" i="27"/>
  <c r="AO15" i="27"/>
  <c r="AD15" i="27"/>
  <c r="AP14" i="27"/>
  <c r="AO14" i="27"/>
  <c r="AD14" i="27"/>
  <c r="AP13" i="27"/>
  <c r="AO13" i="27"/>
  <c r="AD13" i="27"/>
  <c r="AP12" i="27"/>
  <c r="AO12" i="27"/>
  <c r="AD12" i="27"/>
  <c r="AP11" i="27"/>
  <c r="AO11" i="27"/>
  <c r="AD11" i="27"/>
  <c r="AP10" i="27"/>
  <c r="AO10" i="27"/>
  <c r="AD10" i="27"/>
  <c r="AP9" i="27"/>
  <c r="AO9" i="27"/>
  <c r="AD9" i="27"/>
  <c r="AP8" i="27"/>
  <c r="AO8" i="27"/>
  <c r="AD8" i="27"/>
  <c r="M20" i="27"/>
  <c r="B20" i="27"/>
  <c r="A20" i="27"/>
  <c r="M19" i="27"/>
  <c r="B19" i="27"/>
  <c r="A19" i="27"/>
  <c r="M18" i="27"/>
  <c r="B18" i="27"/>
  <c r="A18" i="27"/>
  <c r="M17" i="27"/>
  <c r="B17" i="27"/>
  <c r="A17" i="27"/>
  <c r="M16" i="27"/>
  <c r="B16" i="27"/>
  <c r="A16" i="27"/>
  <c r="M15" i="27"/>
  <c r="B15" i="27"/>
  <c r="A15" i="27"/>
  <c r="M14" i="27"/>
  <c r="B14" i="27"/>
  <c r="A14" i="27"/>
  <c r="M13" i="27"/>
  <c r="B13" i="27"/>
  <c r="A13" i="27"/>
  <c r="M12" i="27"/>
  <c r="B12" i="27"/>
  <c r="A12" i="27"/>
  <c r="M11" i="27"/>
  <c r="B11" i="27"/>
  <c r="A11" i="27"/>
  <c r="M10" i="27"/>
  <c r="B10" i="27"/>
  <c r="A10" i="27"/>
  <c r="M9" i="27"/>
  <c r="B9" i="27"/>
  <c r="A9" i="27"/>
  <c r="M8" i="27"/>
  <c r="B8" i="27"/>
  <c r="A8" i="27"/>
  <c r="J8" i="60" l="1"/>
  <c r="X11" i="62"/>
  <c r="J8" i="63" s="1"/>
  <c r="X11" i="2"/>
  <c r="J8" i="61" s="1"/>
  <c r="AU21" i="49"/>
  <c r="AH21" i="49"/>
  <c r="AG21" i="49"/>
  <c r="AU20" i="49"/>
  <c r="AH20" i="49"/>
  <c r="AG20" i="49"/>
  <c r="AU19" i="49"/>
  <c r="AH19" i="49"/>
  <c r="AG19" i="49"/>
  <c r="AU18" i="49"/>
  <c r="AH18" i="49"/>
  <c r="AG18" i="49"/>
  <c r="AU17" i="49"/>
  <c r="AH17" i="49"/>
  <c r="AG17" i="49"/>
  <c r="AU16" i="49"/>
  <c r="AH16" i="49"/>
  <c r="AG16" i="49"/>
  <c r="AU15" i="49"/>
  <c r="AH15" i="49"/>
  <c r="AG15" i="49"/>
  <c r="AU14" i="49"/>
  <c r="AH14" i="49"/>
  <c r="AG14" i="49"/>
  <c r="AU13" i="49"/>
  <c r="AH13" i="49"/>
  <c r="AG13" i="49"/>
  <c r="AU12" i="49"/>
  <c r="AH12" i="49"/>
  <c r="AG12" i="49"/>
  <c r="AU11" i="49"/>
  <c r="AH11" i="49"/>
  <c r="AG11" i="49"/>
  <c r="AU10" i="49"/>
  <c r="AH10" i="49"/>
  <c r="AG10" i="49"/>
  <c r="AU9" i="49"/>
  <c r="AH9" i="49"/>
  <c r="AG9" i="49"/>
  <c r="AU8" i="49"/>
  <c r="AH8" i="49"/>
  <c r="AG8" i="49"/>
  <c r="P19" i="49"/>
  <c r="O19" i="49"/>
  <c r="C19" i="49"/>
  <c r="B19" i="49"/>
  <c r="P18" i="49"/>
  <c r="O18" i="49"/>
  <c r="C18" i="49"/>
  <c r="B18" i="49"/>
  <c r="P17" i="49"/>
  <c r="O17" i="49"/>
  <c r="C17" i="49"/>
  <c r="B17" i="49"/>
  <c r="P16" i="49"/>
  <c r="O16" i="49"/>
  <c r="C16" i="49"/>
  <c r="B16" i="49"/>
  <c r="P15" i="49"/>
  <c r="O15" i="49"/>
  <c r="C15" i="49"/>
  <c r="B15" i="49"/>
  <c r="P14" i="49"/>
  <c r="O14" i="49"/>
  <c r="C14" i="49"/>
  <c r="B14" i="49"/>
  <c r="P13" i="49"/>
  <c r="O13" i="49"/>
  <c r="C13" i="49"/>
  <c r="B13" i="49"/>
  <c r="P12" i="49"/>
  <c r="O12" i="49"/>
  <c r="C12" i="49"/>
  <c r="B12" i="49"/>
  <c r="P11" i="49"/>
  <c r="O11" i="49"/>
  <c r="C11" i="49"/>
  <c r="B11" i="49"/>
  <c r="P10" i="49"/>
  <c r="O10" i="49"/>
  <c r="B10" i="49"/>
  <c r="P9" i="49"/>
  <c r="O9" i="49"/>
  <c r="B9" i="49"/>
  <c r="P8" i="49"/>
  <c r="O8" i="49"/>
  <c r="B8" i="49"/>
  <c r="AP38" i="26"/>
  <c r="AO38" i="26"/>
  <c r="AD38" i="26"/>
  <c r="AP22" i="26"/>
  <c r="AO22" i="26"/>
  <c r="AD22" i="26"/>
  <c r="AP21" i="26"/>
  <c r="AO21" i="26"/>
  <c r="AD21" i="26"/>
  <c r="AP20" i="26"/>
  <c r="AO20" i="26"/>
  <c r="AD20" i="26"/>
  <c r="AP19" i="26"/>
  <c r="AO19" i="26"/>
  <c r="AD19" i="26"/>
  <c r="AP18" i="26"/>
  <c r="AO18" i="26"/>
  <c r="AD18" i="26"/>
  <c r="AP17" i="26"/>
  <c r="AO17" i="26"/>
  <c r="AD17" i="26"/>
  <c r="AP16" i="26"/>
  <c r="AO16" i="26"/>
  <c r="AD16" i="26"/>
  <c r="AP15" i="26"/>
  <c r="AO15" i="26"/>
  <c r="AD15" i="26"/>
  <c r="AP14" i="26"/>
  <c r="AO14" i="26"/>
  <c r="AD14" i="26"/>
  <c r="AP13" i="26"/>
  <c r="AO13" i="26"/>
  <c r="AD13" i="26"/>
  <c r="AP12" i="26"/>
  <c r="AO12" i="26"/>
  <c r="AD12" i="26"/>
  <c r="AP11" i="26"/>
  <c r="AO11" i="26"/>
  <c r="AD11" i="26"/>
  <c r="AP10" i="26"/>
  <c r="AO10" i="26"/>
  <c r="AD10" i="26"/>
  <c r="AP9" i="26"/>
  <c r="AO9" i="26"/>
  <c r="AD9" i="26"/>
  <c r="AP8" i="26"/>
  <c r="AO8" i="26"/>
  <c r="AD8" i="26"/>
  <c r="M19" i="26"/>
  <c r="B19" i="26"/>
  <c r="A19" i="26"/>
  <c r="M18" i="26"/>
  <c r="B18" i="26"/>
  <c r="A18" i="26"/>
  <c r="M17" i="26"/>
  <c r="B17" i="26"/>
  <c r="A17" i="26"/>
  <c r="M16" i="26"/>
  <c r="B16" i="26"/>
  <c r="A16" i="26"/>
  <c r="M15" i="26"/>
  <c r="B15" i="26"/>
  <c r="A15" i="26"/>
  <c r="M14" i="26"/>
  <c r="B14" i="26"/>
  <c r="A14" i="26"/>
  <c r="M13" i="26"/>
  <c r="B13" i="26"/>
  <c r="A13" i="26"/>
  <c r="M12" i="26"/>
  <c r="B12" i="26"/>
  <c r="A12" i="26"/>
  <c r="M11" i="26"/>
  <c r="B11" i="26"/>
  <c r="A11" i="26"/>
  <c r="M10" i="26"/>
  <c r="B10" i="26"/>
  <c r="A10" i="26"/>
  <c r="M9" i="26"/>
  <c r="B9" i="26"/>
  <c r="A9" i="26"/>
  <c r="M8" i="26"/>
  <c r="B8" i="26"/>
  <c r="A8" i="26"/>
  <c r="AT13" i="50"/>
  <c r="AH13" i="50"/>
  <c r="AG13" i="50"/>
  <c r="AT12" i="50"/>
  <c r="AH12" i="50"/>
  <c r="AG12" i="50"/>
  <c r="AU11" i="50"/>
  <c r="AT11" i="50"/>
  <c r="AH11" i="50"/>
  <c r="AG11" i="50"/>
  <c r="AU10" i="50"/>
  <c r="AT10" i="50"/>
  <c r="AH10" i="50"/>
  <c r="AG10" i="50"/>
  <c r="AU9" i="50"/>
  <c r="AT9" i="50"/>
  <c r="AH9" i="50"/>
  <c r="AG9" i="50"/>
  <c r="AT8" i="50"/>
  <c r="AH8" i="50"/>
  <c r="AG8" i="50"/>
  <c r="P12" i="50"/>
  <c r="O12" i="50"/>
  <c r="C12" i="50"/>
  <c r="P11" i="50"/>
  <c r="O11" i="50"/>
  <c r="C11" i="50"/>
  <c r="B11" i="50"/>
  <c r="P10" i="50"/>
  <c r="O10" i="50"/>
  <c r="C10" i="50"/>
  <c r="B10" i="50"/>
  <c r="P9" i="50"/>
  <c r="O9" i="50"/>
  <c r="C9" i="50"/>
  <c r="B9" i="50"/>
  <c r="P8" i="50"/>
  <c r="O8" i="50"/>
  <c r="C8" i="50"/>
  <c r="B8" i="50"/>
  <c r="AP13" i="25"/>
  <c r="AO13" i="25"/>
  <c r="AD13" i="25"/>
  <c r="AP12" i="25"/>
  <c r="AO12" i="25"/>
  <c r="AD12" i="25"/>
  <c r="AP11" i="25"/>
  <c r="AO11" i="25"/>
  <c r="AD11" i="25"/>
  <c r="AP10" i="25"/>
  <c r="AO10" i="25"/>
  <c r="AD10" i="25"/>
  <c r="AP9" i="25"/>
  <c r="AO9" i="25"/>
  <c r="AD9" i="25"/>
  <c r="AP8" i="25"/>
  <c r="AO8" i="25"/>
  <c r="AD8" i="25"/>
  <c r="M12" i="25"/>
  <c r="B12" i="25"/>
  <c r="A12" i="25"/>
  <c r="M11" i="25"/>
  <c r="B11" i="25"/>
  <c r="A11" i="25"/>
  <c r="M10" i="25"/>
  <c r="B10" i="25"/>
  <c r="A10" i="25"/>
  <c r="M9" i="25"/>
  <c r="B9" i="25"/>
  <c r="A9" i="25"/>
  <c r="M8" i="25"/>
  <c r="B8" i="25"/>
  <c r="A8" i="25"/>
  <c r="AU27" i="47"/>
  <c r="AT27" i="47"/>
  <c r="AH27" i="47"/>
  <c r="AG27" i="47"/>
  <c r="AU26" i="47"/>
  <c r="AT26" i="47"/>
  <c r="AH26" i="47"/>
  <c r="AG26" i="47"/>
  <c r="AU25" i="47"/>
  <c r="AT25" i="47"/>
  <c r="AH25" i="47"/>
  <c r="AG25" i="47"/>
  <c r="AU24" i="47"/>
  <c r="AT24" i="47"/>
  <c r="AH24" i="47"/>
  <c r="AG24" i="47"/>
  <c r="AU23" i="47"/>
  <c r="AT23" i="47"/>
  <c r="AH23" i="47"/>
  <c r="AG23" i="47"/>
  <c r="AU22" i="47"/>
  <c r="AT22" i="47"/>
  <c r="AH22" i="47"/>
  <c r="AG22" i="47"/>
  <c r="AU21" i="47"/>
  <c r="AT21" i="47"/>
  <c r="AH21" i="47"/>
  <c r="AG21" i="47"/>
  <c r="AU20" i="47"/>
  <c r="AT20" i="47"/>
  <c r="AH20" i="47"/>
  <c r="AG20" i="47"/>
  <c r="AU19" i="47"/>
  <c r="AT19" i="47"/>
  <c r="AH19" i="47"/>
  <c r="AG19" i="47"/>
  <c r="AU18" i="47"/>
  <c r="AT18" i="47"/>
  <c r="AH18" i="47"/>
  <c r="AG18" i="47"/>
  <c r="AU17" i="47"/>
  <c r="AT17" i="47"/>
  <c r="AH17" i="47"/>
  <c r="AG17" i="47"/>
  <c r="AU16" i="47"/>
  <c r="AT16" i="47"/>
  <c r="AH16" i="47"/>
  <c r="AG16" i="47"/>
  <c r="AU15" i="47"/>
  <c r="AT15" i="47"/>
  <c r="AH15" i="47"/>
  <c r="AG15" i="47"/>
  <c r="AU14" i="47"/>
  <c r="AT14" i="47"/>
  <c r="AH14" i="47"/>
  <c r="AG14" i="47"/>
  <c r="AU13" i="47"/>
  <c r="AT13" i="47"/>
  <c r="AH13" i="47"/>
  <c r="AG13" i="47"/>
  <c r="AU12" i="47"/>
  <c r="AT12" i="47"/>
  <c r="AH12" i="47"/>
  <c r="AG12" i="47"/>
  <c r="AU11" i="47"/>
  <c r="AT11" i="47"/>
  <c r="AH11" i="47"/>
  <c r="AG11" i="47"/>
  <c r="AU10" i="47"/>
  <c r="AT10" i="47"/>
  <c r="AH10" i="47"/>
  <c r="AG10" i="47"/>
  <c r="AU9" i="47"/>
  <c r="AT9" i="47"/>
  <c r="AH9" i="47"/>
  <c r="AG9" i="47"/>
  <c r="AU8" i="47"/>
  <c r="AT8" i="47"/>
  <c r="AH8" i="47"/>
  <c r="AG8" i="47"/>
  <c r="P28" i="47"/>
  <c r="O28" i="47"/>
  <c r="C28" i="47"/>
  <c r="B28" i="47"/>
  <c r="P27" i="47"/>
  <c r="O27" i="47"/>
  <c r="C27" i="47"/>
  <c r="B27" i="47"/>
  <c r="P26" i="47"/>
  <c r="O26" i="47"/>
  <c r="C26" i="47"/>
  <c r="B26" i="47"/>
  <c r="P25" i="47"/>
  <c r="O25" i="47"/>
  <c r="C25" i="47"/>
  <c r="B25" i="47"/>
  <c r="P24" i="47"/>
  <c r="O24" i="47"/>
  <c r="C24" i="47"/>
  <c r="B24" i="47"/>
  <c r="P23" i="47"/>
  <c r="O23" i="47"/>
  <c r="C23" i="47"/>
  <c r="B23" i="47"/>
  <c r="P22" i="47"/>
  <c r="O22" i="47"/>
  <c r="C22" i="47"/>
  <c r="B22" i="47"/>
  <c r="P21" i="47"/>
  <c r="O21" i="47"/>
  <c r="C21" i="47"/>
  <c r="B21" i="47"/>
  <c r="P20" i="47"/>
  <c r="O20" i="47"/>
  <c r="C20" i="47"/>
  <c r="B20" i="47"/>
  <c r="P19" i="47"/>
  <c r="O19" i="47"/>
  <c r="C19" i="47"/>
  <c r="B19" i="47"/>
  <c r="P18" i="47"/>
  <c r="O18" i="47"/>
  <c r="C18" i="47"/>
  <c r="B18" i="47"/>
  <c r="P17" i="47"/>
  <c r="O17" i="47"/>
  <c r="C17" i="47"/>
  <c r="B17" i="47"/>
  <c r="P16" i="47"/>
  <c r="O16" i="47"/>
  <c r="C16" i="47"/>
  <c r="B16" i="47"/>
  <c r="P15" i="47"/>
  <c r="O15" i="47"/>
  <c r="C15" i="47"/>
  <c r="B15" i="47"/>
  <c r="P14" i="47"/>
  <c r="O14" i="47"/>
  <c r="C14" i="47"/>
  <c r="B14" i="47"/>
  <c r="P13" i="47"/>
  <c r="O13" i="47"/>
  <c r="C13" i="47"/>
  <c r="B13" i="47"/>
  <c r="P12" i="47"/>
  <c r="O12" i="47"/>
  <c r="C12" i="47"/>
  <c r="B12" i="47"/>
  <c r="P11" i="47"/>
  <c r="O11" i="47"/>
  <c r="C11" i="47"/>
  <c r="B11" i="47"/>
  <c r="P10" i="47"/>
  <c r="O10" i="47"/>
  <c r="C10" i="47"/>
  <c r="B10" i="47"/>
  <c r="P9" i="47"/>
  <c r="O9" i="47"/>
  <c r="C9" i="47"/>
  <c r="B9" i="47"/>
  <c r="P8" i="47"/>
  <c r="O8" i="47"/>
  <c r="C8" i="47"/>
  <c r="B8" i="47"/>
  <c r="M28" i="22"/>
  <c r="B28" i="22"/>
  <c r="A28" i="22"/>
  <c r="M27" i="22"/>
  <c r="B27" i="22"/>
  <c r="A27" i="22"/>
  <c r="M26" i="22"/>
  <c r="B26" i="22"/>
  <c r="A26" i="22"/>
  <c r="M25" i="22"/>
  <c r="B25" i="22"/>
  <c r="A25" i="22"/>
  <c r="M24" i="22"/>
  <c r="B24" i="22"/>
  <c r="A24" i="22"/>
  <c r="M23" i="22"/>
  <c r="B23" i="22"/>
  <c r="A23" i="22"/>
  <c r="M22" i="22"/>
  <c r="B22" i="22"/>
  <c r="A22" i="22"/>
  <c r="M21" i="22"/>
  <c r="B21" i="22"/>
  <c r="A21" i="22"/>
  <c r="M20" i="22"/>
  <c r="B20" i="22"/>
  <c r="A20" i="22"/>
  <c r="M19" i="22"/>
  <c r="B19" i="22"/>
  <c r="A19" i="22"/>
  <c r="M18" i="22"/>
  <c r="B18" i="22"/>
  <c r="A18" i="22"/>
  <c r="M17" i="22"/>
  <c r="B17" i="22"/>
  <c r="A17" i="22"/>
  <c r="M16" i="22"/>
  <c r="B16" i="22"/>
  <c r="A16" i="22"/>
  <c r="M15" i="22"/>
  <c r="B15" i="22"/>
  <c r="A15" i="22"/>
  <c r="M14" i="22"/>
  <c r="B14" i="22"/>
  <c r="A14" i="22"/>
  <c r="M13" i="22"/>
  <c r="B13" i="22"/>
  <c r="A13" i="22"/>
  <c r="M12" i="22"/>
  <c r="B12" i="22"/>
  <c r="A12" i="22"/>
  <c r="M11" i="22"/>
  <c r="B11" i="22"/>
  <c r="A11" i="22"/>
  <c r="M10" i="22"/>
  <c r="B10" i="22"/>
  <c r="A10" i="22"/>
  <c r="M9" i="22"/>
  <c r="B9" i="22"/>
  <c r="A9" i="22"/>
  <c r="M8" i="22"/>
  <c r="B8" i="22"/>
  <c r="A8" i="22"/>
  <c r="AP27" i="22"/>
  <c r="AO27" i="22"/>
  <c r="AD27" i="22"/>
  <c r="AP26" i="22"/>
  <c r="AO26" i="22"/>
  <c r="AD26" i="22"/>
  <c r="AP25" i="22"/>
  <c r="AO25" i="22"/>
  <c r="AD25" i="22"/>
  <c r="AP24" i="22"/>
  <c r="AO24" i="22"/>
  <c r="AD24" i="22"/>
  <c r="AP23" i="22"/>
  <c r="AO23" i="22"/>
  <c r="AD23" i="22"/>
  <c r="AP22" i="22"/>
  <c r="AO22" i="22"/>
  <c r="AD22" i="22"/>
  <c r="AP21" i="22"/>
  <c r="AO21" i="22"/>
  <c r="AD21" i="22"/>
  <c r="AP20" i="22"/>
  <c r="AO20" i="22"/>
  <c r="AD20" i="22"/>
  <c r="AP19" i="22"/>
  <c r="AO19" i="22"/>
  <c r="AD19" i="22"/>
  <c r="AP18" i="22"/>
  <c r="AO18" i="22"/>
  <c r="AD18" i="22"/>
  <c r="AP17" i="22"/>
  <c r="AO17" i="22"/>
  <c r="AD17" i="22"/>
  <c r="AP16" i="22"/>
  <c r="AO16" i="22"/>
  <c r="AD16" i="22"/>
  <c r="AP15" i="22"/>
  <c r="AO15" i="22"/>
  <c r="AD15" i="22"/>
  <c r="AP14" i="22"/>
  <c r="AO14" i="22"/>
  <c r="AD14" i="22"/>
  <c r="AP13" i="22"/>
  <c r="AO13" i="22"/>
  <c r="AD13" i="22"/>
  <c r="AP12" i="22"/>
  <c r="AO12" i="22"/>
  <c r="AD12" i="22"/>
  <c r="AP11" i="22"/>
  <c r="AO11" i="22"/>
  <c r="AD11" i="22"/>
  <c r="AP10" i="22"/>
  <c r="AO10" i="22"/>
  <c r="AD10" i="22"/>
  <c r="AP9" i="22"/>
  <c r="AO9" i="22"/>
  <c r="AD9" i="22"/>
  <c r="AP8" i="22"/>
  <c r="AO8" i="22"/>
  <c r="AD8" i="22"/>
  <c r="P51" i="46"/>
  <c r="O51" i="46"/>
  <c r="C51" i="46"/>
  <c r="B51" i="46"/>
  <c r="P50" i="46"/>
  <c r="O50" i="46"/>
  <c r="C50" i="46"/>
  <c r="B50" i="46"/>
  <c r="P49" i="46"/>
  <c r="O49" i="46"/>
  <c r="C49" i="46"/>
  <c r="B49" i="46"/>
  <c r="P48" i="46"/>
  <c r="O48" i="46"/>
  <c r="C48" i="46"/>
  <c r="B48" i="46"/>
  <c r="P47" i="46"/>
  <c r="O47" i="46"/>
  <c r="C47" i="46"/>
  <c r="B47" i="46"/>
  <c r="P46" i="46"/>
  <c r="O46" i="46"/>
  <c r="C46" i="46"/>
  <c r="B46" i="46"/>
  <c r="P45" i="46"/>
  <c r="O45" i="46"/>
  <c r="C45" i="46"/>
  <c r="B45" i="46"/>
  <c r="P44" i="46"/>
  <c r="O44" i="46"/>
  <c r="C44" i="46"/>
  <c r="B44" i="46"/>
  <c r="P43" i="46"/>
  <c r="O43" i="46"/>
  <c r="C43" i="46"/>
  <c r="B43" i="46"/>
  <c r="P42" i="46"/>
  <c r="O42" i="46"/>
  <c r="C42" i="46"/>
  <c r="B42" i="46"/>
  <c r="P41" i="46"/>
  <c r="O41" i="46"/>
  <c r="C41" i="46"/>
  <c r="B41" i="46"/>
  <c r="P40" i="46"/>
  <c r="O40" i="46"/>
  <c r="C40" i="46"/>
  <c r="B40" i="46"/>
  <c r="P39" i="46"/>
  <c r="O39" i="46"/>
  <c r="C39" i="46"/>
  <c r="B39" i="46"/>
  <c r="P38" i="46"/>
  <c r="O38" i="46"/>
  <c r="C38" i="46"/>
  <c r="B38" i="46"/>
  <c r="P37" i="46"/>
  <c r="O37" i="46"/>
  <c r="C37" i="46"/>
  <c r="B37" i="46"/>
  <c r="P21" i="46"/>
  <c r="O21" i="46"/>
  <c r="C21" i="46"/>
  <c r="B21" i="46"/>
  <c r="P20" i="46"/>
  <c r="O20" i="46"/>
  <c r="C20" i="46"/>
  <c r="B20" i="46"/>
  <c r="P19" i="46"/>
  <c r="O19" i="46"/>
  <c r="C19" i="46"/>
  <c r="B19" i="46"/>
  <c r="P18" i="46"/>
  <c r="O18" i="46"/>
  <c r="C18" i="46"/>
  <c r="B18" i="46"/>
  <c r="P17" i="46"/>
  <c r="O17" i="46"/>
  <c r="C17" i="46"/>
  <c r="B17" i="46"/>
  <c r="P16" i="46"/>
  <c r="O16" i="46"/>
  <c r="C16" i="46"/>
  <c r="B16" i="46"/>
  <c r="P15" i="46"/>
  <c r="O15" i="46"/>
  <c r="C15" i="46"/>
  <c r="B15" i="46"/>
  <c r="P14" i="46"/>
  <c r="O14" i="46"/>
  <c r="C14" i="46"/>
  <c r="B14" i="46"/>
  <c r="P13" i="46"/>
  <c r="O13" i="46"/>
  <c r="C13" i="46"/>
  <c r="B13" i="46"/>
  <c r="P12" i="46"/>
  <c r="O12" i="46"/>
  <c r="C12" i="46"/>
  <c r="B12" i="46"/>
  <c r="P11" i="46"/>
  <c r="O11" i="46"/>
  <c r="C11" i="46"/>
  <c r="B11" i="46"/>
  <c r="P10" i="46"/>
  <c r="O10" i="46"/>
  <c r="C10" i="46"/>
  <c r="B10" i="46"/>
  <c r="P9" i="46"/>
  <c r="O9" i="46"/>
  <c r="C9" i="46"/>
  <c r="B9" i="46"/>
  <c r="P8" i="46"/>
  <c r="O8" i="46"/>
  <c r="C8" i="46"/>
  <c r="B8" i="46"/>
  <c r="AU50" i="46"/>
  <c r="AT50" i="46"/>
  <c r="AH50" i="46"/>
  <c r="AG50" i="46"/>
  <c r="AU49" i="46"/>
  <c r="AT49" i="46"/>
  <c r="AH49" i="46"/>
  <c r="AG49" i="46"/>
  <c r="AU48" i="46"/>
  <c r="AT48" i="46"/>
  <c r="AH48" i="46"/>
  <c r="AG48" i="46"/>
  <c r="AU47" i="46"/>
  <c r="AT47" i="46"/>
  <c r="AH47" i="46"/>
  <c r="AG47" i="46"/>
  <c r="AU29" i="46"/>
  <c r="AT29" i="46"/>
  <c r="AH29" i="46"/>
  <c r="AG29" i="46"/>
  <c r="AU28" i="46"/>
  <c r="AT28" i="46"/>
  <c r="AH28" i="46"/>
  <c r="AG28" i="46"/>
  <c r="AU26" i="46"/>
  <c r="AT26" i="46"/>
  <c r="AH26" i="46"/>
  <c r="AG26" i="46"/>
  <c r="AU27" i="46"/>
  <c r="AT27" i="46"/>
  <c r="AH27" i="46"/>
  <c r="AG27" i="46"/>
  <c r="AU25" i="46"/>
  <c r="AT25" i="46"/>
  <c r="AH25" i="46"/>
  <c r="AG25" i="46"/>
  <c r="AU24" i="46"/>
  <c r="AT24" i="46"/>
  <c r="AH24" i="46"/>
  <c r="AG24" i="46"/>
  <c r="AU22" i="46"/>
  <c r="AT22" i="46"/>
  <c r="AH22" i="46"/>
  <c r="AG22" i="46"/>
  <c r="AU23" i="46"/>
  <c r="AT23" i="46"/>
  <c r="AH23" i="46"/>
  <c r="AG23" i="46"/>
  <c r="AU21" i="46"/>
  <c r="AT21" i="46"/>
  <c r="AH21" i="46"/>
  <c r="AG21" i="46"/>
  <c r="AU20" i="46"/>
  <c r="AT20" i="46"/>
  <c r="AH20" i="46"/>
  <c r="AG20" i="46"/>
  <c r="AU19" i="46"/>
  <c r="AT19" i="46"/>
  <c r="AH19" i="46"/>
  <c r="AG19" i="46"/>
  <c r="AU18" i="46"/>
  <c r="AT18" i="46"/>
  <c r="AH18" i="46"/>
  <c r="AG18" i="46"/>
  <c r="AU17" i="46"/>
  <c r="AT17" i="46"/>
  <c r="AH17" i="46"/>
  <c r="AG17" i="46"/>
  <c r="AU16" i="46"/>
  <c r="AT16" i="46"/>
  <c r="AH16" i="46"/>
  <c r="AG16" i="46"/>
  <c r="AU15" i="46"/>
  <c r="AT15" i="46"/>
  <c r="AH15" i="46"/>
  <c r="AG15" i="46"/>
  <c r="AU14" i="46"/>
  <c r="AT14" i="46"/>
  <c r="AH14" i="46"/>
  <c r="AG14" i="46"/>
  <c r="AU13" i="46"/>
  <c r="AT13" i="46"/>
  <c r="AH13" i="46"/>
  <c r="AG13" i="46"/>
  <c r="AU12" i="46"/>
  <c r="AT12" i="46"/>
  <c r="AH12" i="46"/>
  <c r="AG12" i="46"/>
  <c r="AU11" i="46"/>
  <c r="AT11" i="46"/>
  <c r="AH11" i="46"/>
  <c r="AG11" i="46"/>
  <c r="AU10" i="46"/>
  <c r="AT10" i="46"/>
  <c r="AH10" i="46"/>
  <c r="AG10" i="46"/>
  <c r="AU9" i="46"/>
  <c r="AT9" i="46"/>
  <c r="AH9" i="46"/>
  <c r="AG9" i="46"/>
  <c r="AU8" i="46"/>
  <c r="AT8" i="46"/>
  <c r="AH8" i="46"/>
  <c r="AG8" i="46"/>
  <c r="AP50" i="41"/>
  <c r="AO50" i="41"/>
  <c r="AD50" i="41"/>
  <c r="AP49" i="41"/>
  <c r="AO49" i="41"/>
  <c r="AD49" i="41"/>
  <c r="AP48" i="41"/>
  <c r="AO48" i="41"/>
  <c r="AD48" i="41"/>
  <c r="AP47" i="41"/>
  <c r="AO47" i="41"/>
  <c r="AD47" i="41"/>
  <c r="M51" i="41"/>
  <c r="B51" i="41"/>
  <c r="A51" i="41"/>
  <c r="M50" i="41"/>
  <c r="B50" i="41"/>
  <c r="A50" i="41"/>
  <c r="M49" i="41"/>
  <c r="B49" i="41"/>
  <c r="A49" i="41"/>
  <c r="M48" i="41"/>
  <c r="B48" i="41"/>
  <c r="A48" i="41"/>
  <c r="M47" i="41"/>
  <c r="B47" i="41"/>
  <c r="A47" i="41"/>
  <c r="M46" i="41"/>
  <c r="B46" i="41"/>
  <c r="A46" i="41"/>
  <c r="M45" i="41"/>
  <c r="B45" i="41"/>
  <c r="A45" i="41"/>
  <c r="M44" i="41"/>
  <c r="B44" i="41"/>
  <c r="A44" i="41"/>
  <c r="M43" i="41"/>
  <c r="B43" i="41"/>
  <c r="A43" i="41"/>
  <c r="M42" i="41"/>
  <c r="B42" i="41"/>
  <c r="A42" i="41"/>
  <c r="M41" i="41"/>
  <c r="B41" i="41"/>
  <c r="A41" i="41"/>
  <c r="M40" i="41"/>
  <c r="B40" i="41"/>
  <c r="A40" i="41"/>
  <c r="M39" i="41"/>
  <c r="B39" i="41"/>
  <c r="A39" i="41"/>
  <c r="M38" i="41"/>
  <c r="B38" i="41"/>
  <c r="A38" i="41"/>
  <c r="M37" i="41"/>
  <c r="B37" i="41"/>
  <c r="A37" i="41"/>
  <c r="M21" i="41"/>
  <c r="B21" i="41"/>
  <c r="A21" i="41"/>
  <c r="M20" i="41"/>
  <c r="B20" i="41"/>
  <c r="A20" i="41"/>
  <c r="M19" i="41"/>
  <c r="B19" i="41"/>
  <c r="A19" i="41"/>
  <c r="M18" i="41"/>
  <c r="B18" i="41"/>
  <c r="A18" i="41"/>
  <c r="M17" i="41"/>
  <c r="B17" i="41"/>
  <c r="A17" i="41"/>
  <c r="M16" i="41"/>
  <c r="B16" i="41"/>
  <c r="A16" i="41"/>
  <c r="M15" i="41"/>
  <c r="B15" i="41"/>
  <c r="A15" i="41"/>
  <c r="M14" i="41"/>
  <c r="B14" i="41"/>
  <c r="A14" i="41"/>
  <c r="M13" i="41"/>
  <c r="B13" i="41"/>
  <c r="A13" i="41"/>
  <c r="M12" i="41"/>
  <c r="B12" i="41"/>
  <c r="A12" i="41"/>
  <c r="M11" i="41"/>
  <c r="B11" i="41"/>
  <c r="A11" i="41"/>
  <c r="M10" i="41"/>
  <c r="B10" i="41"/>
  <c r="A10" i="41"/>
  <c r="M9" i="41"/>
  <c r="B9" i="41"/>
  <c r="A9" i="41"/>
  <c r="M8" i="41"/>
  <c r="B8" i="41"/>
  <c r="A8" i="41"/>
  <c r="AP29" i="41"/>
  <c r="AO29" i="41"/>
  <c r="AD29" i="41"/>
  <c r="AP28" i="41"/>
  <c r="AO28" i="41"/>
  <c r="AD28" i="41"/>
  <c r="AP26" i="41"/>
  <c r="AO26" i="41"/>
  <c r="AD26" i="41"/>
  <c r="AP27" i="41"/>
  <c r="AO27" i="41"/>
  <c r="AD27" i="41"/>
  <c r="AP25" i="41"/>
  <c r="AO25" i="41"/>
  <c r="AD25" i="41"/>
  <c r="AP24" i="41"/>
  <c r="AO24" i="41"/>
  <c r="AD24" i="41"/>
  <c r="AP22" i="41"/>
  <c r="AO22" i="41"/>
  <c r="AD22" i="41"/>
  <c r="AP23" i="41"/>
  <c r="AO23" i="41"/>
  <c r="AD23" i="41"/>
  <c r="AP21" i="41"/>
  <c r="AO21" i="41"/>
  <c r="AD21" i="41"/>
  <c r="AP20" i="41"/>
  <c r="AO20" i="41"/>
  <c r="AD20" i="41"/>
  <c r="AP19" i="41"/>
  <c r="AO19" i="41"/>
  <c r="AD19" i="41"/>
  <c r="AP18" i="41"/>
  <c r="AO18" i="41"/>
  <c r="AD18" i="41"/>
  <c r="AP17" i="41"/>
  <c r="AO17" i="41"/>
  <c r="AD17" i="41"/>
  <c r="AP16" i="41"/>
  <c r="AO16" i="41"/>
  <c r="AD16" i="41"/>
  <c r="AP15" i="41"/>
  <c r="AO15" i="41"/>
  <c r="AD15" i="41"/>
  <c r="AP14" i="41"/>
  <c r="AO14" i="41"/>
  <c r="AD14" i="41"/>
  <c r="AP13" i="41"/>
  <c r="AO13" i="41"/>
  <c r="AD13" i="41"/>
  <c r="AP12" i="41"/>
  <c r="AO12" i="41"/>
  <c r="AD12" i="41"/>
  <c r="AP11" i="41"/>
  <c r="AO11" i="41"/>
  <c r="AD11" i="41"/>
  <c r="AP10" i="41"/>
  <c r="AO10" i="41"/>
  <c r="AD10" i="41"/>
  <c r="AP9" i="41"/>
  <c r="AO9" i="41"/>
  <c r="AD9" i="41"/>
  <c r="AP8" i="41"/>
  <c r="AO8" i="41"/>
  <c r="AD8" i="41"/>
  <c r="K8" i="60" l="1"/>
  <c r="Y11" i="62"/>
  <c r="K8" i="63" s="1"/>
  <c r="Y11" i="2"/>
  <c r="K8" i="61" s="1"/>
  <c r="AB12" i="13"/>
  <c r="AC12" i="13"/>
  <c r="AD12" i="13"/>
  <c r="AE12" i="13"/>
  <c r="AF12" i="13"/>
  <c r="AG12" i="13"/>
  <c r="AB8" i="13"/>
  <c r="AC8" i="13"/>
  <c r="AD8" i="13"/>
  <c r="AE8" i="13"/>
  <c r="AF8" i="13"/>
  <c r="AG8" i="13"/>
  <c r="L8" i="60" l="1"/>
  <c r="Z11" i="2"/>
  <c r="L8" i="61" s="1"/>
  <c r="Z11" i="62"/>
  <c r="L8" i="63" s="1"/>
  <c r="F43" i="3"/>
  <c r="G43" i="3"/>
  <c r="H43" i="3"/>
  <c r="I43" i="3"/>
  <c r="J43" i="3"/>
  <c r="K43" i="3"/>
  <c r="F47" i="3"/>
  <c r="G47" i="3"/>
  <c r="H47" i="3"/>
  <c r="I47" i="3"/>
  <c r="J47" i="3"/>
  <c r="K47" i="3"/>
  <c r="F50" i="3"/>
  <c r="G50" i="3"/>
  <c r="H50" i="3"/>
  <c r="I50" i="3"/>
  <c r="J50" i="3"/>
  <c r="K50" i="3"/>
  <c r="F51" i="3"/>
  <c r="G51" i="3"/>
  <c r="H51" i="3"/>
  <c r="I51" i="3"/>
  <c r="J51" i="3"/>
  <c r="K51" i="3"/>
  <c r="F48" i="3"/>
  <c r="G48" i="3"/>
  <c r="H48" i="3"/>
  <c r="I48" i="3"/>
  <c r="J48" i="3"/>
  <c r="K48" i="3"/>
  <c r="F44" i="3"/>
  <c r="G44" i="3"/>
  <c r="H44" i="3"/>
  <c r="I44" i="3"/>
  <c r="J44" i="3"/>
  <c r="K44" i="3"/>
  <c r="F41" i="3"/>
  <c r="G41" i="3"/>
  <c r="H41" i="3"/>
  <c r="I41" i="3"/>
  <c r="J41" i="3"/>
  <c r="K41" i="3"/>
  <c r="F38" i="3"/>
  <c r="G38" i="3"/>
  <c r="H38" i="3"/>
  <c r="I38" i="3"/>
  <c r="J38" i="3"/>
  <c r="K38" i="3"/>
  <c r="F49" i="3"/>
  <c r="G49" i="3"/>
  <c r="H49" i="3"/>
  <c r="I49" i="3"/>
  <c r="J49" i="3"/>
  <c r="K49" i="3"/>
  <c r="F46" i="3"/>
  <c r="G46" i="3"/>
  <c r="H46" i="3"/>
  <c r="I46" i="3"/>
  <c r="J46" i="3"/>
  <c r="K46" i="3"/>
  <c r="F45" i="3"/>
  <c r="G45" i="3"/>
  <c r="H45" i="3"/>
  <c r="I45" i="3"/>
  <c r="J45" i="3"/>
  <c r="K45" i="3"/>
  <c r="F42" i="3"/>
  <c r="G42" i="3"/>
  <c r="H42" i="3"/>
  <c r="I42" i="3"/>
  <c r="J42" i="3"/>
  <c r="K42" i="3"/>
  <c r="F39" i="3"/>
  <c r="G39" i="3"/>
  <c r="H39" i="3"/>
  <c r="I39" i="3"/>
  <c r="J39" i="3"/>
  <c r="K39" i="3"/>
  <c r="F37" i="3"/>
  <c r="G37" i="3"/>
  <c r="H37" i="3"/>
  <c r="I37" i="3"/>
  <c r="J37" i="3"/>
  <c r="K37" i="3"/>
  <c r="F40" i="3"/>
  <c r="G40" i="3"/>
  <c r="H40" i="3"/>
  <c r="I40" i="3"/>
  <c r="J40" i="3"/>
  <c r="K40" i="3"/>
  <c r="AB9" i="3"/>
  <c r="AC9" i="3"/>
  <c r="AD9" i="3"/>
  <c r="AE9" i="3"/>
  <c r="AF9" i="3"/>
  <c r="AG9" i="3"/>
  <c r="AB24" i="3"/>
  <c r="AC24" i="3"/>
  <c r="AD24" i="3"/>
  <c r="AE24" i="3"/>
  <c r="AF24" i="3"/>
  <c r="AG24" i="3"/>
  <c r="AB21" i="3"/>
  <c r="AC21" i="3"/>
  <c r="AD21" i="3"/>
  <c r="AE21" i="3"/>
  <c r="AF21" i="3"/>
  <c r="AG21" i="3"/>
  <c r="AB15" i="3"/>
  <c r="AC15" i="3"/>
  <c r="AD15" i="3"/>
  <c r="AE15" i="3"/>
  <c r="AF15" i="3"/>
  <c r="AG15" i="3"/>
  <c r="AB11" i="3"/>
  <c r="AC11" i="3"/>
  <c r="AD11" i="3"/>
  <c r="AE11" i="3"/>
  <c r="AF11" i="3"/>
  <c r="AG11" i="3"/>
  <c r="G9" i="60"/>
  <c r="H9" i="60"/>
  <c r="I9" i="60"/>
  <c r="J9" i="60"/>
  <c r="K9" i="60"/>
  <c r="L9" i="60"/>
  <c r="M9" i="60"/>
  <c r="N9" i="60"/>
  <c r="O9" i="60"/>
  <c r="P9" i="60"/>
  <c r="Q9" i="60"/>
  <c r="R9" i="60"/>
  <c r="S9" i="60"/>
  <c r="T9" i="60"/>
  <c r="U9" i="60"/>
  <c r="V9" i="60"/>
  <c r="W9" i="60"/>
  <c r="X9" i="60"/>
  <c r="Y9" i="60"/>
  <c r="Z9" i="60"/>
  <c r="AA9" i="60"/>
  <c r="AB9" i="60"/>
  <c r="AC9" i="60"/>
  <c r="AD9" i="60"/>
  <c r="AE9" i="60"/>
  <c r="AF9" i="60"/>
  <c r="AG9" i="60"/>
  <c r="AH9" i="60"/>
  <c r="AI9" i="60"/>
  <c r="AJ9" i="60"/>
  <c r="AK9" i="60"/>
  <c r="AL9" i="60"/>
  <c r="AM9" i="60"/>
  <c r="AN9" i="60"/>
  <c r="AO9" i="60"/>
  <c r="AP9" i="60"/>
  <c r="AQ9" i="60"/>
  <c r="AR9" i="60"/>
  <c r="AS9" i="60"/>
  <c r="AT9" i="60"/>
  <c r="AU9" i="60"/>
  <c r="AV9" i="60"/>
  <c r="AW9" i="60"/>
  <c r="AX9" i="60"/>
  <c r="AY9" i="60"/>
  <c r="AZ9" i="60"/>
  <c r="BA9" i="60"/>
  <c r="BB9" i="60"/>
  <c r="BC9" i="60"/>
  <c r="BD9" i="60"/>
  <c r="BE9" i="60"/>
  <c r="BF9" i="60"/>
  <c r="BG9" i="60"/>
  <c r="BH9" i="60"/>
  <c r="BI9" i="60"/>
  <c r="BJ9" i="60"/>
  <c r="BK9" i="60"/>
  <c r="BL9" i="60"/>
  <c r="BM9" i="60"/>
  <c r="BN9" i="60"/>
  <c r="BO9" i="60"/>
  <c r="BP9" i="60"/>
  <c r="BQ9" i="60"/>
  <c r="BR9" i="60"/>
  <c r="BS9" i="60"/>
  <c r="BT9" i="60"/>
  <c r="BU9" i="60"/>
  <c r="BV9" i="60"/>
  <c r="BW9" i="60"/>
  <c r="BX9" i="60"/>
  <c r="BY9" i="60"/>
  <c r="BZ9" i="60"/>
  <c r="CA9" i="60"/>
  <c r="CB9" i="60"/>
  <c r="CC9" i="60"/>
  <c r="CD9" i="60"/>
  <c r="CE9" i="60"/>
  <c r="CF9" i="60"/>
  <c r="CG9" i="60"/>
  <c r="CH9" i="60"/>
  <c r="CI9" i="60"/>
  <c r="CJ9" i="60"/>
  <c r="CK9" i="60"/>
  <c r="CL9" i="60"/>
  <c r="CM9" i="60"/>
  <c r="CN9" i="60"/>
  <c r="CO9" i="60"/>
  <c r="CP9" i="60"/>
  <c r="CQ9" i="60"/>
  <c r="CR9" i="60"/>
  <c r="CS9" i="60"/>
  <c r="CT9" i="60"/>
  <c r="CU9" i="60"/>
  <c r="CV9" i="60"/>
  <c r="CW9" i="60"/>
  <c r="CX9" i="60"/>
  <c r="CY9" i="60"/>
  <c r="CZ9" i="60"/>
  <c r="G10" i="60"/>
  <c r="H10" i="60"/>
  <c r="I10" i="60"/>
  <c r="J10" i="60"/>
  <c r="K10" i="60"/>
  <c r="L10" i="60"/>
  <c r="M10" i="60"/>
  <c r="N10" i="60"/>
  <c r="O10" i="60"/>
  <c r="P10" i="60"/>
  <c r="Q10" i="60"/>
  <c r="R10" i="60"/>
  <c r="S10" i="60"/>
  <c r="T10" i="60"/>
  <c r="U10" i="60"/>
  <c r="V10" i="60"/>
  <c r="W10" i="60"/>
  <c r="X10" i="60"/>
  <c r="Y10" i="60"/>
  <c r="Z10" i="60"/>
  <c r="AA10" i="60"/>
  <c r="AB10" i="60"/>
  <c r="AC10" i="60"/>
  <c r="AD10" i="60"/>
  <c r="AE10" i="60"/>
  <c r="AF10" i="60"/>
  <c r="AG10" i="60"/>
  <c r="AH10" i="60"/>
  <c r="AI10" i="60"/>
  <c r="AJ10" i="60"/>
  <c r="AK10" i="60"/>
  <c r="AL10" i="60"/>
  <c r="AM10" i="60"/>
  <c r="AN10" i="60"/>
  <c r="AO10" i="60"/>
  <c r="AP10" i="60"/>
  <c r="AQ10" i="60"/>
  <c r="AR10" i="60"/>
  <c r="AS10" i="60"/>
  <c r="AT10" i="60"/>
  <c r="AU10" i="60"/>
  <c r="AV10" i="60"/>
  <c r="AW10" i="60"/>
  <c r="AX10" i="60"/>
  <c r="AY10" i="60"/>
  <c r="AZ10" i="60"/>
  <c r="BA10" i="60"/>
  <c r="BB10" i="60"/>
  <c r="BC10" i="60"/>
  <c r="BD10" i="60"/>
  <c r="BE10" i="60"/>
  <c r="BF10" i="60"/>
  <c r="BG10" i="60"/>
  <c r="BH10" i="60"/>
  <c r="BI10" i="60"/>
  <c r="BJ10" i="60"/>
  <c r="BK10" i="60"/>
  <c r="BL10" i="60"/>
  <c r="BM10" i="60"/>
  <c r="BN10" i="60"/>
  <c r="BO10" i="60"/>
  <c r="BP10" i="60"/>
  <c r="BQ10" i="60"/>
  <c r="BR10" i="60"/>
  <c r="BS10" i="60"/>
  <c r="BT10" i="60"/>
  <c r="BU10" i="60"/>
  <c r="BV10" i="60"/>
  <c r="BW10" i="60"/>
  <c r="BX10" i="60"/>
  <c r="BY10" i="60"/>
  <c r="BZ10" i="60"/>
  <c r="CA10" i="60"/>
  <c r="CB10" i="60"/>
  <c r="CC10" i="60"/>
  <c r="CD10" i="60"/>
  <c r="CE10" i="60"/>
  <c r="CF10" i="60"/>
  <c r="CG10" i="60"/>
  <c r="CH10" i="60"/>
  <c r="CI10" i="60"/>
  <c r="CJ10" i="60"/>
  <c r="CK10" i="60"/>
  <c r="CL10" i="60"/>
  <c r="CM10" i="60"/>
  <c r="CN10" i="60"/>
  <c r="CO10" i="60"/>
  <c r="CP10" i="60"/>
  <c r="CQ10" i="60"/>
  <c r="CR10" i="60"/>
  <c r="CS10" i="60"/>
  <c r="CT10" i="60"/>
  <c r="CU10" i="60"/>
  <c r="CV10" i="60"/>
  <c r="CW10" i="60"/>
  <c r="CX10" i="60"/>
  <c r="CY10" i="60"/>
  <c r="CZ10" i="60"/>
  <c r="G11" i="60"/>
  <c r="H11" i="60"/>
  <c r="I11" i="60"/>
  <c r="J11" i="60"/>
  <c r="K11" i="60"/>
  <c r="L11" i="60"/>
  <c r="M11" i="60"/>
  <c r="N11" i="60"/>
  <c r="O11" i="60"/>
  <c r="P11" i="60"/>
  <c r="Q11" i="60"/>
  <c r="R11" i="60"/>
  <c r="S11" i="60"/>
  <c r="T11" i="60"/>
  <c r="U11" i="60"/>
  <c r="V11" i="60"/>
  <c r="W11" i="60"/>
  <c r="X11" i="60"/>
  <c r="Y11" i="60"/>
  <c r="Z11" i="60"/>
  <c r="AA11" i="60"/>
  <c r="AB11" i="60"/>
  <c r="AC11" i="60"/>
  <c r="AD11" i="60"/>
  <c r="AE11" i="60"/>
  <c r="AF11" i="60"/>
  <c r="AG11" i="60"/>
  <c r="AH11" i="60"/>
  <c r="AI11" i="60"/>
  <c r="AJ11" i="60"/>
  <c r="AK11" i="60"/>
  <c r="AL11" i="60"/>
  <c r="AM11" i="60"/>
  <c r="AN11" i="60"/>
  <c r="AO11" i="60"/>
  <c r="AP11" i="60"/>
  <c r="AQ11" i="60"/>
  <c r="AR11" i="60"/>
  <c r="AS11" i="60"/>
  <c r="AT11" i="60"/>
  <c r="AU11" i="60"/>
  <c r="AV11" i="60"/>
  <c r="AW11" i="60"/>
  <c r="AX11" i="60"/>
  <c r="AY11" i="60"/>
  <c r="AZ11" i="60"/>
  <c r="BA11" i="60"/>
  <c r="BB11" i="60"/>
  <c r="BC11" i="60"/>
  <c r="BD11" i="60"/>
  <c r="BE11" i="60"/>
  <c r="BF11" i="60"/>
  <c r="BG11" i="60"/>
  <c r="BH11" i="60"/>
  <c r="BI11" i="60"/>
  <c r="BJ11" i="60"/>
  <c r="BK11" i="60"/>
  <c r="BL11" i="60"/>
  <c r="BM11" i="60"/>
  <c r="BN11" i="60"/>
  <c r="BO11" i="60"/>
  <c r="BP11" i="60"/>
  <c r="BQ11" i="60"/>
  <c r="BR11" i="60"/>
  <c r="BS11" i="60"/>
  <c r="BT11" i="60"/>
  <c r="BU11" i="60"/>
  <c r="BV11" i="60"/>
  <c r="BW11" i="60"/>
  <c r="BX11" i="60"/>
  <c r="BY11" i="60"/>
  <c r="BZ11" i="60"/>
  <c r="CA11" i="60"/>
  <c r="CB11" i="60"/>
  <c r="CC11" i="60"/>
  <c r="CD11" i="60"/>
  <c r="CE11" i="60"/>
  <c r="CF11" i="60"/>
  <c r="CG11" i="60"/>
  <c r="CH11" i="60"/>
  <c r="CI11" i="60"/>
  <c r="CJ11" i="60"/>
  <c r="CK11" i="60"/>
  <c r="CL11" i="60"/>
  <c r="CM11" i="60"/>
  <c r="CN11" i="60"/>
  <c r="CO11" i="60"/>
  <c r="CP11" i="60"/>
  <c r="CQ11" i="60"/>
  <c r="CR11" i="60"/>
  <c r="CS11" i="60"/>
  <c r="CT11" i="60"/>
  <c r="CU11" i="60"/>
  <c r="CV11" i="60"/>
  <c r="CW11" i="60"/>
  <c r="CX11" i="60"/>
  <c r="CY11" i="60"/>
  <c r="CZ11" i="60"/>
  <c r="G12" i="60"/>
  <c r="H12" i="60"/>
  <c r="I12" i="60"/>
  <c r="J12" i="60"/>
  <c r="K12" i="60"/>
  <c r="L12" i="60"/>
  <c r="M12" i="60"/>
  <c r="N12" i="60"/>
  <c r="O12" i="60"/>
  <c r="P12" i="60"/>
  <c r="Q12" i="60"/>
  <c r="R12" i="60"/>
  <c r="S12" i="60"/>
  <c r="T12" i="60"/>
  <c r="U12" i="60"/>
  <c r="V12" i="60"/>
  <c r="W12" i="60"/>
  <c r="X12" i="60"/>
  <c r="Y12" i="60"/>
  <c r="Z12" i="60"/>
  <c r="AA12" i="60"/>
  <c r="AB12" i="60"/>
  <c r="AC12" i="60"/>
  <c r="AD12" i="60"/>
  <c r="AE12" i="60"/>
  <c r="AF12" i="60"/>
  <c r="AG12" i="60"/>
  <c r="AH12" i="60"/>
  <c r="AI12" i="60"/>
  <c r="AJ12" i="60"/>
  <c r="AK12" i="60"/>
  <c r="AL12" i="60"/>
  <c r="AM12" i="60"/>
  <c r="AN12" i="60"/>
  <c r="AO12" i="60"/>
  <c r="AP12" i="60"/>
  <c r="AQ12" i="60"/>
  <c r="AR12" i="60"/>
  <c r="AS12" i="60"/>
  <c r="AT12" i="60"/>
  <c r="AU12" i="60"/>
  <c r="AV12" i="60"/>
  <c r="AW12" i="60"/>
  <c r="AX12" i="60"/>
  <c r="AY12" i="60"/>
  <c r="AZ12" i="60"/>
  <c r="BA12" i="60"/>
  <c r="BB12" i="60"/>
  <c r="BC12" i="60"/>
  <c r="BD12" i="60"/>
  <c r="BE12" i="60"/>
  <c r="BF12" i="60"/>
  <c r="BG12" i="60"/>
  <c r="BH12" i="60"/>
  <c r="BI12" i="60"/>
  <c r="BJ12" i="60"/>
  <c r="BK12" i="60"/>
  <c r="BL12" i="60"/>
  <c r="BM12" i="60"/>
  <c r="BN12" i="60"/>
  <c r="BO12" i="60"/>
  <c r="BP12" i="60"/>
  <c r="BQ12" i="60"/>
  <c r="BR12" i="60"/>
  <c r="BS12" i="60"/>
  <c r="BT12" i="60"/>
  <c r="BU12" i="60"/>
  <c r="BV12" i="60"/>
  <c r="BW12" i="60"/>
  <c r="BX12" i="60"/>
  <c r="BY12" i="60"/>
  <c r="BZ12" i="60"/>
  <c r="CA12" i="60"/>
  <c r="CB12" i="60"/>
  <c r="CC12" i="60"/>
  <c r="CD12" i="60"/>
  <c r="CE12" i="60"/>
  <c r="CF12" i="60"/>
  <c r="CG12" i="60"/>
  <c r="CH12" i="60"/>
  <c r="CI12" i="60"/>
  <c r="CJ12" i="60"/>
  <c r="CK12" i="60"/>
  <c r="CL12" i="60"/>
  <c r="CM12" i="60"/>
  <c r="CN12" i="60"/>
  <c r="CO12" i="60"/>
  <c r="CP12" i="60"/>
  <c r="CQ12" i="60"/>
  <c r="CR12" i="60"/>
  <c r="CS12" i="60"/>
  <c r="CT12" i="60"/>
  <c r="CU12" i="60"/>
  <c r="CV12" i="60"/>
  <c r="CW12" i="60"/>
  <c r="CX12" i="60"/>
  <c r="CY12" i="60"/>
  <c r="CZ12" i="60"/>
  <c r="G13" i="60"/>
  <c r="H13" i="60"/>
  <c r="I13" i="60"/>
  <c r="J13" i="60"/>
  <c r="K13" i="60"/>
  <c r="L13" i="60"/>
  <c r="M13" i="60"/>
  <c r="N13" i="60"/>
  <c r="O13" i="60"/>
  <c r="P13" i="60"/>
  <c r="Q13" i="60"/>
  <c r="R13" i="60"/>
  <c r="S13" i="60"/>
  <c r="T13" i="60"/>
  <c r="U13" i="60"/>
  <c r="V13" i="60"/>
  <c r="W13" i="60"/>
  <c r="X13" i="60"/>
  <c r="Y13" i="60"/>
  <c r="Z13" i="60"/>
  <c r="AA13" i="60"/>
  <c r="AB13" i="60"/>
  <c r="AC13" i="60"/>
  <c r="AD13" i="60"/>
  <c r="AE13" i="60"/>
  <c r="AF13" i="60"/>
  <c r="AG13" i="60"/>
  <c r="AH13" i="60"/>
  <c r="AI13" i="60"/>
  <c r="AJ13" i="60"/>
  <c r="AK13" i="60"/>
  <c r="AL13" i="60"/>
  <c r="AM13" i="60"/>
  <c r="AN13" i="60"/>
  <c r="AO13" i="60"/>
  <c r="AP13" i="60"/>
  <c r="AQ13" i="60"/>
  <c r="AR13" i="60"/>
  <c r="AS13" i="60"/>
  <c r="AT13" i="60"/>
  <c r="AU13" i="60"/>
  <c r="AV13" i="60"/>
  <c r="AW13" i="60"/>
  <c r="AX13" i="60"/>
  <c r="AY13" i="60"/>
  <c r="AZ13" i="60"/>
  <c r="BA13" i="60"/>
  <c r="BB13" i="60"/>
  <c r="BC13" i="60"/>
  <c r="BD13" i="60"/>
  <c r="BE13" i="60"/>
  <c r="BF13" i="60"/>
  <c r="BG13" i="60"/>
  <c r="BH13" i="60"/>
  <c r="BI13" i="60"/>
  <c r="BJ13" i="60"/>
  <c r="BK13" i="60"/>
  <c r="BL13" i="60"/>
  <c r="BM13" i="60"/>
  <c r="BN13" i="60"/>
  <c r="BO13" i="60"/>
  <c r="BP13" i="60"/>
  <c r="BQ13" i="60"/>
  <c r="BR13" i="60"/>
  <c r="BS13" i="60"/>
  <c r="BT13" i="60"/>
  <c r="BU13" i="60"/>
  <c r="BV13" i="60"/>
  <c r="BW13" i="60"/>
  <c r="BX13" i="60"/>
  <c r="BY13" i="60"/>
  <c r="BZ13" i="60"/>
  <c r="CA13" i="60"/>
  <c r="CB13" i="60"/>
  <c r="CC13" i="60"/>
  <c r="CD13" i="60"/>
  <c r="CE13" i="60"/>
  <c r="CF13" i="60"/>
  <c r="CG13" i="60"/>
  <c r="CH13" i="60"/>
  <c r="CI13" i="60"/>
  <c r="CJ13" i="60"/>
  <c r="CK13" i="60"/>
  <c r="CL13" i="60"/>
  <c r="CM13" i="60"/>
  <c r="CN13" i="60"/>
  <c r="CO13" i="60"/>
  <c r="CP13" i="60"/>
  <c r="CQ13" i="60"/>
  <c r="CR13" i="60"/>
  <c r="CS13" i="60"/>
  <c r="CT13" i="60"/>
  <c r="CU13" i="60"/>
  <c r="CV13" i="60"/>
  <c r="CW13" i="60"/>
  <c r="CX13" i="60"/>
  <c r="CY13" i="60"/>
  <c r="CZ13" i="60"/>
  <c r="G9" i="63"/>
  <c r="H9" i="63"/>
  <c r="I9" i="63"/>
  <c r="J9" i="63"/>
  <c r="K9" i="63"/>
  <c r="L9" i="63"/>
  <c r="M9" i="63"/>
  <c r="N9" i="63"/>
  <c r="O9" i="63"/>
  <c r="P9" i="63"/>
  <c r="Q9" i="63"/>
  <c r="R9" i="63"/>
  <c r="S9" i="63"/>
  <c r="T9" i="63"/>
  <c r="U9" i="63"/>
  <c r="V9" i="63"/>
  <c r="W9" i="63"/>
  <c r="X9" i="63"/>
  <c r="Y9" i="63"/>
  <c r="Z9" i="63"/>
  <c r="AA9" i="63"/>
  <c r="AB9" i="63"/>
  <c r="AC9" i="63"/>
  <c r="AD9" i="63"/>
  <c r="AE9" i="63"/>
  <c r="AF9" i="63"/>
  <c r="AG9" i="63"/>
  <c r="AH9" i="63"/>
  <c r="AI9" i="63"/>
  <c r="AJ9" i="63"/>
  <c r="AK9" i="63"/>
  <c r="AL9" i="63"/>
  <c r="AM9" i="63"/>
  <c r="AN9" i="63"/>
  <c r="AO9" i="63"/>
  <c r="AP9" i="63"/>
  <c r="AQ9" i="63"/>
  <c r="AR9" i="63"/>
  <c r="AS9" i="63"/>
  <c r="AT9" i="63"/>
  <c r="AU9" i="63"/>
  <c r="AV9" i="63"/>
  <c r="AW9" i="63"/>
  <c r="AX9" i="63"/>
  <c r="AY9" i="63"/>
  <c r="AZ9" i="63"/>
  <c r="BA9" i="63"/>
  <c r="BB9" i="63"/>
  <c r="BC9" i="63"/>
  <c r="BD9" i="63"/>
  <c r="BE9" i="63"/>
  <c r="BF9" i="63"/>
  <c r="BG9" i="63"/>
  <c r="BH9" i="63"/>
  <c r="BI9" i="63"/>
  <c r="BJ9" i="63"/>
  <c r="BK9" i="63"/>
  <c r="BL9" i="63"/>
  <c r="BM9" i="63"/>
  <c r="BN9" i="63"/>
  <c r="BO9" i="63"/>
  <c r="BP9" i="63"/>
  <c r="BQ9" i="63"/>
  <c r="BR9" i="63"/>
  <c r="BS9" i="63"/>
  <c r="BT9" i="63"/>
  <c r="BU9" i="63"/>
  <c r="BV9" i="63"/>
  <c r="BW9" i="63"/>
  <c r="BX9" i="63"/>
  <c r="BY9" i="63"/>
  <c r="BZ9" i="63"/>
  <c r="CA9" i="63"/>
  <c r="CB9" i="63"/>
  <c r="CC9" i="63"/>
  <c r="CD9" i="63"/>
  <c r="CE9" i="63"/>
  <c r="CF9" i="63"/>
  <c r="CG9" i="63"/>
  <c r="CH9" i="63"/>
  <c r="CI9" i="63"/>
  <c r="CJ9" i="63"/>
  <c r="CK9" i="63"/>
  <c r="CL9" i="63"/>
  <c r="CM9" i="63"/>
  <c r="CN9" i="63"/>
  <c r="CO9" i="63"/>
  <c r="CP9" i="63"/>
  <c r="CQ9" i="63"/>
  <c r="CR9" i="63"/>
  <c r="CS9" i="63"/>
  <c r="CT9" i="63"/>
  <c r="CU9" i="63"/>
  <c r="CV9" i="63"/>
  <c r="CW9" i="63"/>
  <c r="CX9" i="63"/>
  <c r="CY9" i="63"/>
  <c r="CZ9" i="63"/>
  <c r="G10" i="63"/>
  <c r="H10" i="63"/>
  <c r="I10" i="63"/>
  <c r="J10" i="63"/>
  <c r="K10" i="63"/>
  <c r="L10" i="63"/>
  <c r="M10" i="63"/>
  <c r="N10" i="63"/>
  <c r="O10" i="63"/>
  <c r="P10" i="63"/>
  <c r="Q10" i="63"/>
  <c r="R10" i="63"/>
  <c r="S10" i="63"/>
  <c r="T10" i="63"/>
  <c r="U10" i="63"/>
  <c r="V10" i="63"/>
  <c r="W10" i="63"/>
  <c r="X10" i="63"/>
  <c r="Y10" i="63"/>
  <c r="Z10" i="63"/>
  <c r="AA10" i="63"/>
  <c r="AB10" i="63"/>
  <c r="AC10" i="63"/>
  <c r="AD10" i="63"/>
  <c r="AE10" i="63"/>
  <c r="AF10" i="63"/>
  <c r="AG10" i="63"/>
  <c r="AH10" i="63"/>
  <c r="AI10" i="63"/>
  <c r="AJ10" i="63"/>
  <c r="AK10" i="63"/>
  <c r="AL10" i="63"/>
  <c r="AM10" i="63"/>
  <c r="AN10" i="63"/>
  <c r="AO10" i="63"/>
  <c r="AP10" i="63"/>
  <c r="AQ10" i="63"/>
  <c r="AR10" i="63"/>
  <c r="AS10" i="63"/>
  <c r="AT10" i="63"/>
  <c r="AU10" i="63"/>
  <c r="AV10" i="63"/>
  <c r="AW10" i="63"/>
  <c r="AX10" i="63"/>
  <c r="AY10" i="63"/>
  <c r="AZ10" i="63"/>
  <c r="BA10" i="63"/>
  <c r="BB10" i="63"/>
  <c r="BC10" i="63"/>
  <c r="BD10" i="63"/>
  <c r="BE10" i="63"/>
  <c r="BF10" i="63"/>
  <c r="BG10" i="63"/>
  <c r="BH10" i="63"/>
  <c r="BI10" i="63"/>
  <c r="BJ10" i="63"/>
  <c r="BK10" i="63"/>
  <c r="BL10" i="63"/>
  <c r="BM10" i="63"/>
  <c r="BN10" i="63"/>
  <c r="BO10" i="63"/>
  <c r="BP10" i="63"/>
  <c r="BQ10" i="63"/>
  <c r="BR10" i="63"/>
  <c r="BS10" i="63"/>
  <c r="BT10" i="63"/>
  <c r="BU10" i="63"/>
  <c r="BV10" i="63"/>
  <c r="BW10" i="63"/>
  <c r="BX10" i="63"/>
  <c r="BY10" i="63"/>
  <c r="BZ10" i="63"/>
  <c r="CA10" i="63"/>
  <c r="CB10" i="63"/>
  <c r="CC10" i="63"/>
  <c r="CD10" i="63"/>
  <c r="CE10" i="63"/>
  <c r="CF10" i="63"/>
  <c r="CG10" i="63"/>
  <c r="CH10" i="63"/>
  <c r="CI10" i="63"/>
  <c r="CJ10" i="63"/>
  <c r="CK10" i="63"/>
  <c r="CL10" i="63"/>
  <c r="CM10" i="63"/>
  <c r="CN10" i="63"/>
  <c r="CO10" i="63"/>
  <c r="CP10" i="63"/>
  <c r="CQ10" i="63"/>
  <c r="CR10" i="63"/>
  <c r="CS10" i="63"/>
  <c r="CT10" i="63"/>
  <c r="CU10" i="63"/>
  <c r="CV10" i="63"/>
  <c r="CW10" i="63"/>
  <c r="CX10" i="63"/>
  <c r="CY10" i="63"/>
  <c r="CZ10" i="63"/>
  <c r="G11" i="63"/>
  <c r="H11" i="63"/>
  <c r="I11" i="63"/>
  <c r="J11" i="63"/>
  <c r="K11" i="63"/>
  <c r="L11" i="63"/>
  <c r="M11" i="63"/>
  <c r="N11" i="63"/>
  <c r="O11" i="63"/>
  <c r="P11" i="63"/>
  <c r="Q11" i="63"/>
  <c r="R11" i="63"/>
  <c r="S11" i="63"/>
  <c r="T11" i="63"/>
  <c r="U11" i="63"/>
  <c r="V11" i="63"/>
  <c r="W11" i="63"/>
  <c r="X11" i="63"/>
  <c r="Y11" i="63"/>
  <c r="Z11" i="63"/>
  <c r="AA11" i="63"/>
  <c r="AB11" i="63"/>
  <c r="AC11" i="63"/>
  <c r="AD11" i="63"/>
  <c r="AE11" i="63"/>
  <c r="AF11" i="63"/>
  <c r="AG11" i="63"/>
  <c r="AH11" i="63"/>
  <c r="AI11" i="63"/>
  <c r="AJ11" i="63"/>
  <c r="AK11" i="63"/>
  <c r="AL11" i="63"/>
  <c r="AM11" i="63"/>
  <c r="AN11" i="63"/>
  <c r="AO11" i="63"/>
  <c r="AP11" i="63"/>
  <c r="AQ11" i="63"/>
  <c r="AR11" i="63"/>
  <c r="AS11" i="63"/>
  <c r="AT11" i="63"/>
  <c r="AU11" i="63"/>
  <c r="AV11" i="63"/>
  <c r="AW11" i="63"/>
  <c r="AX11" i="63"/>
  <c r="AY11" i="63"/>
  <c r="AZ11" i="63"/>
  <c r="BA11" i="63"/>
  <c r="BB11" i="63"/>
  <c r="BC11" i="63"/>
  <c r="BD11" i="63"/>
  <c r="BE11" i="63"/>
  <c r="BF11" i="63"/>
  <c r="BG11" i="63"/>
  <c r="BH11" i="63"/>
  <c r="BI11" i="63"/>
  <c r="BJ11" i="63"/>
  <c r="BK11" i="63"/>
  <c r="BL11" i="63"/>
  <c r="BM11" i="63"/>
  <c r="BN11" i="63"/>
  <c r="BO11" i="63"/>
  <c r="BP11" i="63"/>
  <c r="BQ11" i="63"/>
  <c r="BR11" i="63"/>
  <c r="BS11" i="63"/>
  <c r="BT11" i="63"/>
  <c r="BU11" i="63"/>
  <c r="BV11" i="63"/>
  <c r="BW11" i="63"/>
  <c r="BX11" i="63"/>
  <c r="BY11" i="63"/>
  <c r="BZ11" i="63"/>
  <c r="CA11" i="63"/>
  <c r="CB11" i="63"/>
  <c r="CC11" i="63"/>
  <c r="CD11" i="63"/>
  <c r="CE11" i="63"/>
  <c r="CF11" i="63"/>
  <c r="CG11" i="63"/>
  <c r="CH11" i="63"/>
  <c r="CI11" i="63"/>
  <c r="CJ11" i="63"/>
  <c r="CK11" i="63"/>
  <c r="CL11" i="63"/>
  <c r="CM11" i="63"/>
  <c r="CN11" i="63"/>
  <c r="CO11" i="63"/>
  <c r="CP11" i="63"/>
  <c r="CQ11" i="63"/>
  <c r="CR11" i="63"/>
  <c r="CS11" i="63"/>
  <c r="CT11" i="63"/>
  <c r="CU11" i="63"/>
  <c r="CV11" i="63"/>
  <c r="CW11" i="63"/>
  <c r="CX11" i="63"/>
  <c r="CY11" i="63"/>
  <c r="CZ11" i="63"/>
  <c r="G12" i="63"/>
  <c r="H12" i="63"/>
  <c r="I12" i="63"/>
  <c r="J12" i="63"/>
  <c r="K12" i="63"/>
  <c r="L12" i="63"/>
  <c r="M12" i="63"/>
  <c r="N12" i="63"/>
  <c r="O12" i="63"/>
  <c r="P12" i="63"/>
  <c r="Q12" i="63"/>
  <c r="R12" i="63"/>
  <c r="S12" i="63"/>
  <c r="T12" i="63"/>
  <c r="U12" i="63"/>
  <c r="V12" i="63"/>
  <c r="W12" i="63"/>
  <c r="X12" i="63"/>
  <c r="Y12" i="63"/>
  <c r="Z12" i="63"/>
  <c r="AA12" i="63"/>
  <c r="AB12" i="63"/>
  <c r="AC12" i="63"/>
  <c r="AD12" i="63"/>
  <c r="AE12" i="63"/>
  <c r="AF12" i="63"/>
  <c r="AG12" i="63"/>
  <c r="AH12" i="63"/>
  <c r="AI12" i="63"/>
  <c r="AJ12" i="63"/>
  <c r="AK12" i="63"/>
  <c r="AL12" i="63"/>
  <c r="AM12" i="63"/>
  <c r="AN12" i="63"/>
  <c r="AO12" i="63"/>
  <c r="AP12" i="63"/>
  <c r="AQ12" i="63"/>
  <c r="AR12" i="63"/>
  <c r="AS12" i="63"/>
  <c r="AT12" i="63"/>
  <c r="AU12" i="63"/>
  <c r="AV12" i="63"/>
  <c r="AW12" i="63"/>
  <c r="AX12" i="63"/>
  <c r="AY12" i="63"/>
  <c r="AZ12" i="63"/>
  <c r="BA12" i="63"/>
  <c r="BB12" i="63"/>
  <c r="BC12" i="63"/>
  <c r="BD12" i="63"/>
  <c r="BE12" i="63"/>
  <c r="BF12" i="63"/>
  <c r="BG12" i="63"/>
  <c r="BH12" i="63"/>
  <c r="BI12" i="63"/>
  <c r="BJ12" i="63"/>
  <c r="BK12" i="63"/>
  <c r="BL12" i="63"/>
  <c r="BM12" i="63"/>
  <c r="BN12" i="63"/>
  <c r="BO12" i="63"/>
  <c r="BP12" i="63"/>
  <c r="BQ12" i="63"/>
  <c r="BR12" i="63"/>
  <c r="BS12" i="63"/>
  <c r="BT12" i="63"/>
  <c r="BU12" i="63"/>
  <c r="BV12" i="63"/>
  <c r="BW12" i="63"/>
  <c r="BX12" i="63"/>
  <c r="BY12" i="63"/>
  <c r="BZ12" i="63"/>
  <c r="CA12" i="63"/>
  <c r="CB12" i="63"/>
  <c r="CC12" i="63"/>
  <c r="CD12" i="63"/>
  <c r="CE12" i="63"/>
  <c r="CF12" i="63"/>
  <c r="CG12" i="63"/>
  <c r="CH12" i="63"/>
  <c r="CI12" i="63"/>
  <c r="CJ12" i="63"/>
  <c r="CK12" i="63"/>
  <c r="CL12" i="63"/>
  <c r="CM12" i="63"/>
  <c r="CN12" i="63"/>
  <c r="CO12" i="63"/>
  <c r="CP12" i="63"/>
  <c r="CQ12" i="63"/>
  <c r="CR12" i="63"/>
  <c r="CS12" i="63"/>
  <c r="CT12" i="63"/>
  <c r="CU12" i="63"/>
  <c r="CV12" i="63"/>
  <c r="CW12" i="63"/>
  <c r="CX12" i="63"/>
  <c r="CY12" i="63"/>
  <c r="CZ12" i="63"/>
  <c r="G13" i="63"/>
  <c r="H13" i="63"/>
  <c r="I13" i="63"/>
  <c r="J13" i="63"/>
  <c r="K13" i="63"/>
  <c r="L13" i="63"/>
  <c r="M13" i="63"/>
  <c r="N13" i="63"/>
  <c r="O13" i="63"/>
  <c r="P13" i="63"/>
  <c r="Q13" i="63"/>
  <c r="R13" i="63"/>
  <c r="S13" i="63"/>
  <c r="T13" i="63"/>
  <c r="U13" i="63"/>
  <c r="V13" i="63"/>
  <c r="W13" i="63"/>
  <c r="X13" i="63"/>
  <c r="Y13" i="63"/>
  <c r="Z13" i="63"/>
  <c r="AA13" i="63"/>
  <c r="AB13" i="63"/>
  <c r="AC13" i="63"/>
  <c r="AD13" i="63"/>
  <c r="AE13" i="63"/>
  <c r="AF13" i="63"/>
  <c r="AG13" i="63"/>
  <c r="AH13" i="63"/>
  <c r="AI13" i="63"/>
  <c r="AJ13" i="63"/>
  <c r="AK13" i="63"/>
  <c r="AL13" i="63"/>
  <c r="AM13" i="63"/>
  <c r="AN13" i="63"/>
  <c r="AO13" i="63"/>
  <c r="AP13" i="63"/>
  <c r="AQ13" i="63"/>
  <c r="AR13" i="63"/>
  <c r="AS13" i="63"/>
  <c r="AT13" i="63"/>
  <c r="AU13" i="63"/>
  <c r="AV13" i="63"/>
  <c r="AW13" i="63"/>
  <c r="AX13" i="63"/>
  <c r="AY13" i="63"/>
  <c r="AZ13" i="63"/>
  <c r="BA13" i="63"/>
  <c r="BB13" i="63"/>
  <c r="BC13" i="63"/>
  <c r="BD13" i="63"/>
  <c r="BE13" i="63"/>
  <c r="BF13" i="63"/>
  <c r="BG13" i="63"/>
  <c r="BH13" i="63"/>
  <c r="BI13" i="63"/>
  <c r="BJ13" i="63"/>
  <c r="BK13" i="63"/>
  <c r="BL13" i="63"/>
  <c r="BM13" i="63"/>
  <c r="BN13" i="63"/>
  <c r="BO13" i="63"/>
  <c r="BP13" i="63"/>
  <c r="BQ13" i="63"/>
  <c r="BR13" i="63"/>
  <c r="BS13" i="63"/>
  <c r="BT13" i="63"/>
  <c r="BU13" i="63"/>
  <c r="BV13" i="63"/>
  <c r="BW13" i="63"/>
  <c r="BX13" i="63"/>
  <c r="BY13" i="63"/>
  <c r="BZ13" i="63"/>
  <c r="CA13" i="63"/>
  <c r="CB13" i="63"/>
  <c r="CC13" i="63"/>
  <c r="CD13" i="63"/>
  <c r="CE13" i="63"/>
  <c r="CF13" i="63"/>
  <c r="CG13" i="63"/>
  <c r="CH13" i="63"/>
  <c r="CI13" i="63"/>
  <c r="CJ13" i="63"/>
  <c r="CK13" i="63"/>
  <c r="CL13" i="63"/>
  <c r="CM13" i="63"/>
  <c r="CN13" i="63"/>
  <c r="CO13" i="63"/>
  <c r="CP13" i="63"/>
  <c r="CQ13" i="63"/>
  <c r="CR13" i="63"/>
  <c r="CS13" i="63"/>
  <c r="CT13" i="63"/>
  <c r="CU13" i="63"/>
  <c r="CV13" i="63"/>
  <c r="CW13" i="63"/>
  <c r="CX13" i="63"/>
  <c r="CY13" i="63"/>
  <c r="CZ13" i="63"/>
  <c r="G18" i="63"/>
  <c r="H18" i="63"/>
  <c r="I18" i="63"/>
  <c r="J18" i="63"/>
  <c r="K18" i="63"/>
  <c r="L18" i="63"/>
  <c r="M18" i="63"/>
  <c r="N18" i="63"/>
  <c r="O18" i="63"/>
  <c r="P18" i="63"/>
  <c r="Q18" i="63"/>
  <c r="R18" i="63"/>
  <c r="S18" i="63"/>
  <c r="T18" i="63"/>
  <c r="U18" i="63"/>
  <c r="V18" i="63"/>
  <c r="W18" i="63"/>
  <c r="X18" i="63"/>
  <c r="Y18" i="63"/>
  <c r="Z18" i="63"/>
  <c r="AA18" i="63"/>
  <c r="AB18" i="63"/>
  <c r="AC18" i="63"/>
  <c r="AD18" i="63"/>
  <c r="AE18" i="63"/>
  <c r="AF18" i="63"/>
  <c r="AG18" i="63"/>
  <c r="AH18" i="63"/>
  <c r="AI18" i="63"/>
  <c r="AJ18" i="63"/>
  <c r="AK18" i="63"/>
  <c r="AL18" i="63"/>
  <c r="AM18" i="63"/>
  <c r="AN18" i="63"/>
  <c r="AO18" i="63"/>
  <c r="AP18" i="63"/>
  <c r="AQ18" i="63"/>
  <c r="AR18" i="63"/>
  <c r="AS18" i="63"/>
  <c r="AT18" i="63"/>
  <c r="AU18" i="63"/>
  <c r="AV18" i="63"/>
  <c r="AW18" i="63"/>
  <c r="AX18" i="63"/>
  <c r="AY18" i="63"/>
  <c r="AZ18" i="63"/>
  <c r="BA18" i="63"/>
  <c r="BB18" i="63"/>
  <c r="BC18" i="63"/>
  <c r="BD18" i="63"/>
  <c r="BE18" i="63"/>
  <c r="BF18" i="63"/>
  <c r="BG18" i="63"/>
  <c r="BH18" i="63"/>
  <c r="BI18" i="63"/>
  <c r="BJ18" i="63"/>
  <c r="BK18" i="63"/>
  <c r="BL18" i="63"/>
  <c r="BM18" i="63"/>
  <c r="BN18" i="63"/>
  <c r="BO18" i="63"/>
  <c r="BP18" i="63"/>
  <c r="BQ18" i="63"/>
  <c r="BR18" i="63"/>
  <c r="BS18" i="63"/>
  <c r="BT18" i="63"/>
  <c r="BU18" i="63"/>
  <c r="BV18" i="63"/>
  <c r="BW18" i="63"/>
  <c r="BX18" i="63"/>
  <c r="BY18" i="63"/>
  <c r="BZ18" i="63"/>
  <c r="CA18" i="63"/>
  <c r="CB18" i="63"/>
  <c r="CC18" i="63"/>
  <c r="CD18" i="63"/>
  <c r="CE18" i="63"/>
  <c r="CF18" i="63"/>
  <c r="CG18" i="63"/>
  <c r="CH18" i="63"/>
  <c r="CI18" i="63"/>
  <c r="CJ18" i="63"/>
  <c r="CK18" i="63"/>
  <c r="CL18" i="63"/>
  <c r="CM18" i="63"/>
  <c r="CN18" i="63"/>
  <c r="CO18" i="63"/>
  <c r="CP18" i="63"/>
  <c r="CQ18" i="63"/>
  <c r="CR18" i="63"/>
  <c r="CS18" i="63"/>
  <c r="CT18" i="63"/>
  <c r="CU18" i="63"/>
  <c r="CV18" i="63"/>
  <c r="CW18" i="63"/>
  <c r="CX18" i="63"/>
  <c r="CY18" i="63"/>
  <c r="CZ18" i="63"/>
  <c r="G19" i="63"/>
  <c r="H19" i="63"/>
  <c r="I19" i="63"/>
  <c r="J19" i="63"/>
  <c r="K19" i="63"/>
  <c r="L19" i="63"/>
  <c r="M19" i="63"/>
  <c r="N19" i="63"/>
  <c r="O19" i="63"/>
  <c r="P19" i="63"/>
  <c r="Q19" i="63"/>
  <c r="R19" i="63"/>
  <c r="S19" i="63"/>
  <c r="T19" i="63"/>
  <c r="U19" i="63"/>
  <c r="V19" i="63"/>
  <c r="W19" i="63"/>
  <c r="X19" i="63"/>
  <c r="Y19" i="63"/>
  <c r="Z19" i="63"/>
  <c r="AA19" i="63"/>
  <c r="AB19" i="63"/>
  <c r="AC19" i="63"/>
  <c r="AD19" i="63"/>
  <c r="AE19" i="63"/>
  <c r="AF19" i="63"/>
  <c r="AG19" i="63"/>
  <c r="AH19" i="63"/>
  <c r="AI19" i="63"/>
  <c r="AJ19" i="63"/>
  <c r="AK19" i="63"/>
  <c r="AL19" i="63"/>
  <c r="AM19" i="63"/>
  <c r="AN19" i="63"/>
  <c r="AO19" i="63"/>
  <c r="AP19" i="63"/>
  <c r="AQ19" i="63"/>
  <c r="AR19" i="63"/>
  <c r="AS19" i="63"/>
  <c r="AT19" i="63"/>
  <c r="AU19" i="63"/>
  <c r="AV19" i="63"/>
  <c r="AW19" i="63"/>
  <c r="AX19" i="63"/>
  <c r="AY19" i="63"/>
  <c r="AZ19" i="63"/>
  <c r="BA19" i="63"/>
  <c r="BB19" i="63"/>
  <c r="BC19" i="63"/>
  <c r="BD19" i="63"/>
  <c r="BE19" i="63"/>
  <c r="BF19" i="63"/>
  <c r="BG19" i="63"/>
  <c r="BH19" i="63"/>
  <c r="BI19" i="63"/>
  <c r="BJ19" i="63"/>
  <c r="BK19" i="63"/>
  <c r="BL19" i="63"/>
  <c r="BM19" i="63"/>
  <c r="BN19" i="63"/>
  <c r="BO19" i="63"/>
  <c r="BP19" i="63"/>
  <c r="BQ19" i="63"/>
  <c r="BR19" i="63"/>
  <c r="BS19" i="63"/>
  <c r="BT19" i="63"/>
  <c r="BU19" i="63"/>
  <c r="BV19" i="63"/>
  <c r="BW19" i="63"/>
  <c r="BX19" i="63"/>
  <c r="BY19" i="63"/>
  <c r="BZ19" i="63"/>
  <c r="CA19" i="63"/>
  <c r="CB19" i="63"/>
  <c r="CC19" i="63"/>
  <c r="CD19" i="63"/>
  <c r="CE19" i="63"/>
  <c r="CF19" i="63"/>
  <c r="CG19" i="63"/>
  <c r="CH19" i="63"/>
  <c r="CI19" i="63"/>
  <c r="CJ19" i="63"/>
  <c r="CK19" i="63"/>
  <c r="CL19" i="63"/>
  <c r="CM19" i="63"/>
  <c r="CN19" i="63"/>
  <c r="CO19" i="63"/>
  <c r="CP19" i="63"/>
  <c r="CQ19" i="63"/>
  <c r="CR19" i="63"/>
  <c r="CS19" i="63"/>
  <c r="CT19" i="63"/>
  <c r="CU19" i="63"/>
  <c r="CV19" i="63"/>
  <c r="CW19" i="63"/>
  <c r="CX19" i="63"/>
  <c r="CY19" i="63"/>
  <c r="CZ19" i="63"/>
  <c r="G20" i="63"/>
  <c r="H20" i="63"/>
  <c r="I20" i="63"/>
  <c r="J20" i="63"/>
  <c r="K20" i="63"/>
  <c r="L20" i="63"/>
  <c r="M20" i="63"/>
  <c r="N20" i="63"/>
  <c r="O20" i="63"/>
  <c r="P20" i="63"/>
  <c r="Q20" i="63"/>
  <c r="R20" i="63"/>
  <c r="S20" i="63"/>
  <c r="T20" i="63"/>
  <c r="U20" i="63"/>
  <c r="V20" i="63"/>
  <c r="W20" i="63"/>
  <c r="X20" i="63"/>
  <c r="Y20" i="63"/>
  <c r="Z20" i="63"/>
  <c r="AA20" i="63"/>
  <c r="AB20" i="63"/>
  <c r="AC20" i="63"/>
  <c r="AD20" i="63"/>
  <c r="AE20" i="63"/>
  <c r="AF20" i="63"/>
  <c r="AG20" i="63"/>
  <c r="AH20" i="63"/>
  <c r="AI20" i="63"/>
  <c r="AJ20" i="63"/>
  <c r="AK20" i="63"/>
  <c r="AL20" i="63"/>
  <c r="AM20" i="63"/>
  <c r="AN20" i="63"/>
  <c r="AO20" i="63"/>
  <c r="AP20" i="63"/>
  <c r="AQ20" i="63"/>
  <c r="AR20" i="63"/>
  <c r="AS20" i="63"/>
  <c r="AT20" i="63"/>
  <c r="AU20" i="63"/>
  <c r="AV20" i="63"/>
  <c r="AW20" i="63"/>
  <c r="AX20" i="63"/>
  <c r="AY20" i="63"/>
  <c r="AZ20" i="63"/>
  <c r="BA20" i="63"/>
  <c r="BB20" i="63"/>
  <c r="BC20" i="63"/>
  <c r="BD20" i="63"/>
  <c r="BE20" i="63"/>
  <c r="BF20" i="63"/>
  <c r="BG20" i="63"/>
  <c r="BH20" i="63"/>
  <c r="BI20" i="63"/>
  <c r="BJ20" i="63"/>
  <c r="BK20" i="63"/>
  <c r="BL20" i="63"/>
  <c r="BM20" i="63"/>
  <c r="BN20" i="63"/>
  <c r="BO20" i="63"/>
  <c r="BP20" i="63"/>
  <c r="BQ20" i="63"/>
  <c r="BR20" i="63"/>
  <c r="BS20" i="63"/>
  <c r="BT20" i="63"/>
  <c r="BU20" i="63"/>
  <c r="BV20" i="63"/>
  <c r="BW20" i="63"/>
  <c r="BX20" i="63"/>
  <c r="BY20" i="63"/>
  <c r="BZ20" i="63"/>
  <c r="CA20" i="63"/>
  <c r="CB20" i="63"/>
  <c r="CC20" i="63"/>
  <c r="CD20" i="63"/>
  <c r="CE20" i="63"/>
  <c r="CF20" i="63"/>
  <c r="CG20" i="63"/>
  <c r="CH20" i="63"/>
  <c r="CI20" i="63"/>
  <c r="CJ20" i="63"/>
  <c r="CK20" i="63"/>
  <c r="CL20" i="63"/>
  <c r="CM20" i="63"/>
  <c r="CN20" i="63"/>
  <c r="CO20" i="63"/>
  <c r="CP20" i="63"/>
  <c r="CQ20" i="63"/>
  <c r="CR20" i="63"/>
  <c r="CS20" i="63"/>
  <c r="CT20" i="63"/>
  <c r="CU20" i="63"/>
  <c r="CV20" i="63"/>
  <c r="CW20" i="63"/>
  <c r="CX20" i="63"/>
  <c r="CY20" i="63"/>
  <c r="CZ20" i="63"/>
  <c r="G21" i="63"/>
  <c r="H21" i="63"/>
  <c r="I21" i="63"/>
  <c r="J21" i="63"/>
  <c r="K21" i="63"/>
  <c r="L21" i="63"/>
  <c r="M21" i="63"/>
  <c r="N21" i="63"/>
  <c r="O21" i="63"/>
  <c r="P21" i="63"/>
  <c r="Q21" i="63"/>
  <c r="R21" i="63"/>
  <c r="S21" i="63"/>
  <c r="T21" i="63"/>
  <c r="U21" i="63"/>
  <c r="V21" i="63"/>
  <c r="W21" i="63"/>
  <c r="X21" i="63"/>
  <c r="Y21" i="63"/>
  <c r="Z21" i="63"/>
  <c r="AA21" i="63"/>
  <c r="AB21" i="63"/>
  <c r="AC21" i="63"/>
  <c r="AD21" i="63"/>
  <c r="AE21" i="63"/>
  <c r="AF21" i="63"/>
  <c r="AG21" i="63"/>
  <c r="AH21" i="63"/>
  <c r="AI21" i="63"/>
  <c r="AJ21" i="63"/>
  <c r="AK21" i="63"/>
  <c r="AL21" i="63"/>
  <c r="AM21" i="63"/>
  <c r="AN21" i="63"/>
  <c r="AO21" i="63"/>
  <c r="AP21" i="63"/>
  <c r="AQ21" i="63"/>
  <c r="AR21" i="63"/>
  <c r="AS21" i="63"/>
  <c r="AT21" i="63"/>
  <c r="AU21" i="63"/>
  <c r="AV21" i="63"/>
  <c r="AW21" i="63"/>
  <c r="AX21" i="63"/>
  <c r="AY21" i="63"/>
  <c r="AZ21" i="63"/>
  <c r="BA21" i="63"/>
  <c r="BB21" i="63"/>
  <c r="BC21" i="63"/>
  <c r="BD21" i="63"/>
  <c r="BE21" i="63"/>
  <c r="BF21" i="63"/>
  <c r="BG21" i="63"/>
  <c r="BH21" i="63"/>
  <c r="BI21" i="63"/>
  <c r="BJ21" i="63"/>
  <c r="BK21" i="63"/>
  <c r="BL21" i="63"/>
  <c r="BM21" i="63"/>
  <c r="BN21" i="63"/>
  <c r="BO21" i="63"/>
  <c r="BP21" i="63"/>
  <c r="BQ21" i="63"/>
  <c r="BR21" i="63"/>
  <c r="BS21" i="63"/>
  <c r="BT21" i="63"/>
  <c r="BU21" i="63"/>
  <c r="BV21" i="63"/>
  <c r="BW21" i="63"/>
  <c r="BX21" i="63"/>
  <c r="BY21" i="63"/>
  <c r="BZ21" i="63"/>
  <c r="CA21" i="63"/>
  <c r="CB21" i="63"/>
  <c r="CC21" i="63"/>
  <c r="CD21" i="63"/>
  <c r="CE21" i="63"/>
  <c r="CF21" i="63"/>
  <c r="CG21" i="63"/>
  <c r="CH21" i="63"/>
  <c r="CI21" i="63"/>
  <c r="CJ21" i="63"/>
  <c r="CK21" i="63"/>
  <c r="CL21" i="63"/>
  <c r="CM21" i="63"/>
  <c r="CN21" i="63"/>
  <c r="CO21" i="63"/>
  <c r="CP21" i="63"/>
  <c r="CQ21" i="63"/>
  <c r="CR21" i="63"/>
  <c r="CS21" i="63"/>
  <c r="CT21" i="63"/>
  <c r="CU21" i="63"/>
  <c r="CV21" i="63"/>
  <c r="CW21" i="63"/>
  <c r="CX21" i="63"/>
  <c r="CY21" i="63"/>
  <c r="CZ21" i="63"/>
  <c r="G22" i="63"/>
  <c r="H22" i="63"/>
  <c r="I22" i="63"/>
  <c r="J22" i="63"/>
  <c r="K22" i="63"/>
  <c r="L22" i="63"/>
  <c r="M22" i="63"/>
  <c r="N22" i="63"/>
  <c r="O22" i="63"/>
  <c r="P22" i="63"/>
  <c r="Q22" i="63"/>
  <c r="R22" i="63"/>
  <c r="S22" i="63"/>
  <c r="T22" i="63"/>
  <c r="U22" i="63"/>
  <c r="V22" i="63"/>
  <c r="W22" i="63"/>
  <c r="X22" i="63"/>
  <c r="Y22" i="63"/>
  <c r="Z22" i="63"/>
  <c r="AA22" i="63"/>
  <c r="AB22" i="63"/>
  <c r="AC22" i="63"/>
  <c r="AD22" i="63"/>
  <c r="AE22" i="63"/>
  <c r="AF22" i="63"/>
  <c r="AG22" i="63"/>
  <c r="AH22" i="63"/>
  <c r="AI22" i="63"/>
  <c r="AJ22" i="63"/>
  <c r="AK22" i="63"/>
  <c r="AL22" i="63"/>
  <c r="AM22" i="63"/>
  <c r="AN22" i="63"/>
  <c r="AO22" i="63"/>
  <c r="AP22" i="63"/>
  <c r="AQ22" i="63"/>
  <c r="AR22" i="63"/>
  <c r="AS22" i="63"/>
  <c r="AT22" i="63"/>
  <c r="AU22" i="63"/>
  <c r="AV22" i="63"/>
  <c r="AW22" i="63"/>
  <c r="AX22" i="63"/>
  <c r="AY22" i="63"/>
  <c r="AZ22" i="63"/>
  <c r="BA22" i="63"/>
  <c r="BB22" i="63"/>
  <c r="BC22" i="63"/>
  <c r="BD22" i="63"/>
  <c r="BE22" i="63"/>
  <c r="BF22" i="63"/>
  <c r="BG22" i="63"/>
  <c r="BH22" i="63"/>
  <c r="BI22" i="63"/>
  <c r="BJ22" i="63"/>
  <c r="BK22" i="63"/>
  <c r="BL22" i="63"/>
  <c r="BM22" i="63"/>
  <c r="BN22" i="63"/>
  <c r="BO22" i="63"/>
  <c r="BP22" i="63"/>
  <c r="BQ22" i="63"/>
  <c r="BR22" i="63"/>
  <c r="BS22" i="63"/>
  <c r="BT22" i="63"/>
  <c r="BU22" i="63"/>
  <c r="BV22" i="63"/>
  <c r="BW22" i="63"/>
  <c r="BX22" i="63"/>
  <c r="BY22" i="63"/>
  <c r="BZ22" i="63"/>
  <c r="CA22" i="63"/>
  <c r="CB22" i="63"/>
  <c r="CC22" i="63"/>
  <c r="CD22" i="63"/>
  <c r="CE22" i="63"/>
  <c r="CF22" i="63"/>
  <c r="CG22" i="63"/>
  <c r="CH22" i="63"/>
  <c r="CI22" i="63"/>
  <c r="CJ22" i="63"/>
  <c r="CK22" i="63"/>
  <c r="CL22" i="63"/>
  <c r="CM22" i="63"/>
  <c r="CN22" i="63"/>
  <c r="CO22" i="63"/>
  <c r="CP22" i="63"/>
  <c r="CQ22" i="63"/>
  <c r="CR22" i="63"/>
  <c r="CS22" i="63"/>
  <c r="CT22" i="63"/>
  <c r="CU22" i="63"/>
  <c r="CV22" i="63"/>
  <c r="CW22" i="63"/>
  <c r="CX22" i="63"/>
  <c r="CY22" i="63"/>
  <c r="CZ22" i="63"/>
  <c r="G23" i="63"/>
  <c r="H23" i="63"/>
  <c r="I23" i="63"/>
  <c r="J23" i="63"/>
  <c r="K23" i="63"/>
  <c r="L23" i="63"/>
  <c r="M23" i="63"/>
  <c r="N23" i="63"/>
  <c r="O23" i="63"/>
  <c r="P23" i="63"/>
  <c r="Q23" i="63"/>
  <c r="R23" i="63"/>
  <c r="S23" i="63"/>
  <c r="T23" i="63"/>
  <c r="U23" i="63"/>
  <c r="V23" i="63"/>
  <c r="W23" i="63"/>
  <c r="X23" i="63"/>
  <c r="Y23" i="63"/>
  <c r="Z23" i="63"/>
  <c r="AA23" i="63"/>
  <c r="AB23" i="63"/>
  <c r="AC23" i="63"/>
  <c r="AD23" i="63"/>
  <c r="AE23" i="63"/>
  <c r="AF23" i="63"/>
  <c r="AG23" i="63"/>
  <c r="AH23" i="63"/>
  <c r="AI23" i="63"/>
  <c r="AJ23" i="63"/>
  <c r="AK23" i="63"/>
  <c r="AL23" i="63"/>
  <c r="AM23" i="63"/>
  <c r="AN23" i="63"/>
  <c r="AO23" i="63"/>
  <c r="AP23" i="63"/>
  <c r="AQ23" i="63"/>
  <c r="AR23" i="63"/>
  <c r="AS23" i="63"/>
  <c r="AT23" i="63"/>
  <c r="AU23" i="63"/>
  <c r="AV23" i="63"/>
  <c r="AW23" i="63"/>
  <c r="AX23" i="63"/>
  <c r="AY23" i="63"/>
  <c r="AZ23" i="63"/>
  <c r="BA23" i="63"/>
  <c r="BB23" i="63"/>
  <c r="BC23" i="63"/>
  <c r="BD23" i="63"/>
  <c r="BE23" i="63"/>
  <c r="BF23" i="63"/>
  <c r="BG23" i="63"/>
  <c r="BH23" i="63"/>
  <c r="BI23" i="63"/>
  <c r="BJ23" i="63"/>
  <c r="BK23" i="63"/>
  <c r="BL23" i="63"/>
  <c r="BM23" i="63"/>
  <c r="BN23" i="63"/>
  <c r="BO23" i="63"/>
  <c r="BP23" i="63"/>
  <c r="BQ23" i="63"/>
  <c r="BR23" i="63"/>
  <c r="BS23" i="63"/>
  <c r="BT23" i="63"/>
  <c r="BU23" i="63"/>
  <c r="BV23" i="63"/>
  <c r="BW23" i="63"/>
  <c r="BX23" i="63"/>
  <c r="BY23" i="63"/>
  <c r="BZ23" i="63"/>
  <c r="CA23" i="63"/>
  <c r="CB23" i="63"/>
  <c r="CC23" i="63"/>
  <c r="CD23" i="63"/>
  <c r="CE23" i="63"/>
  <c r="CF23" i="63"/>
  <c r="CG23" i="63"/>
  <c r="CH23" i="63"/>
  <c r="CI23" i="63"/>
  <c r="CJ23" i="63"/>
  <c r="CK23" i="63"/>
  <c r="CL23" i="63"/>
  <c r="CM23" i="63"/>
  <c r="CN23" i="63"/>
  <c r="CO23" i="63"/>
  <c r="CP23" i="63"/>
  <c r="CQ23" i="63"/>
  <c r="CR23" i="63"/>
  <c r="CS23" i="63"/>
  <c r="CT23" i="63"/>
  <c r="CU23" i="63"/>
  <c r="CV23" i="63"/>
  <c r="CW23" i="63"/>
  <c r="CX23" i="63"/>
  <c r="CY23" i="63"/>
  <c r="CZ23" i="63"/>
  <c r="G24" i="63"/>
  <c r="H24" i="63"/>
  <c r="I24" i="63"/>
  <c r="J24" i="63"/>
  <c r="K24" i="63"/>
  <c r="L24" i="63"/>
  <c r="M24" i="63"/>
  <c r="N24" i="63"/>
  <c r="O24" i="63"/>
  <c r="P24" i="63"/>
  <c r="Q24" i="63"/>
  <c r="R24" i="63"/>
  <c r="S24" i="63"/>
  <c r="T24" i="63"/>
  <c r="U24" i="63"/>
  <c r="V24" i="63"/>
  <c r="W24" i="63"/>
  <c r="X24" i="63"/>
  <c r="Y24" i="63"/>
  <c r="Z24" i="63"/>
  <c r="AA24" i="63"/>
  <c r="AB24" i="63"/>
  <c r="AC24" i="63"/>
  <c r="AD24" i="63"/>
  <c r="AE24" i="63"/>
  <c r="AF24" i="63"/>
  <c r="AG24" i="63"/>
  <c r="AH24" i="63"/>
  <c r="AI24" i="63"/>
  <c r="AJ24" i="63"/>
  <c r="AK24" i="63"/>
  <c r="AL24" i="63"/>
  <c r="AM24" i="63"/>
  <c r="AN24" i="63"/>
  <c r="AO24" i="63"/>
  <c r="AP24" i="63"/>
  <c r="AQ24" i="63"/>
  <c r="AR24" i="63"/>
  <c r="AS24" i="63"/>
  <c r="AT24" i="63"/>
  <c r="AU24" i="63"/>
  <c r="AV24" i="63"/>
  <c r="AW24" i="63"/>
  <c r="AX24" i="63"/>
  <c r="AY24" i="63"/>
  <c r="AZ24" i="63"/>
  <c r="BA24" i="63"/>
  <c r="BB24" i="63"/>
  <c r="BC24" i="63"/>
  <c r="BD24" i="63"/>
  <c r="BE24" i="63"/>
  <c r="BF24" i="63"/>
  <c r="BG24" i="63"/>
  <c r="BH24" i="63"/>
  <c r="BI24" i="63"/>
  <c r="BJ24" i="63"/>
  <c r="BK24" i="63"/>
  <c r="BL24" i="63"/>
  <c r="BM24" i="63"/>
  <c r="BN24" i="63"/>
  <c r="BO24" i="63"/>
  <c r="BP24" i="63"/>
  <c r="BQ24" i="63"/>
  <c r="BR24" i="63"/>
  <c r="BS24" i="63"/>
  <c r="BT24" i="63"/>
  <c r="BU24" i="63"/>
  <c r="BV24" i="63"/>
  <c r="BW24" i="63"/>
  <c r="BX24" i="63"/>
  <c r="BY24" i="63"/>
  <c r="BZ24" i="63"/>
  <c r="CA24" i="63"/>
  <c r="CB24" i="63"/>
  <c r="CC24" i="63"/>
  <c r="CD24" i="63"/>
  <c r="CE24" i="63"/>
  <c r="CF24" i="63"/>
  <c r="CG24" i="63"/>
  <c r="CH24" i="63"/>
  <c r="CI24" i="63"/>
  <c r="CJ24" i="63"/>
  <c r="CK24" i="63"/>
  <c r="CL24" i="63"/>
  <c r="CM24" i="63"/>
  <c r="CN24" i="63"/>
  <c r="CO24" i="63"/>
  <c r="CP24" i="63"/>
  <c r="CQ24" i="63"/>
  <c r="CR24" i="63"/>
  <c r="CS24" i="63"/>
  <c r="CT24" i="63"/>
  <c r="CU24" i="63"/>
  <c r="CV24" i="63"/>
  <c r="CW24" i="63"/>
  <c r="CX24" i="63"/>
  <c r="CY24" i="63"/>
  <c r="CZ24" i="63"/>
  <c r="G25" i="63"/>
  <c r="H25" i="63"/>
  <c r="I25" i="63"/>
  <c r="J25" i="63"/>
  <c r="K25" i="63"/>
  <c r="L25" i="63"/>
  <c r="M25" i="63"/>
  <c r="N25" i="63"/>
  <c r="O25" i="63"/>
  <c r="P25" i="63"/>
  <c r="Q25" i="63"/>
  <c r="R25" i="63"/>
  <c r="S25" i="63"/>
  <c r="T25" i="63"/>
  <c r="U25" i="63"/>
  <c r="V25" i="63"/>
  <c r="W25" i="63"/>
  <c r="X25" i="63"/>
  <c r="Y25" i="63"/>
  <c r="Z25" i="63"/>
  <c r="AA25" i="63"/>
  <c r="AB25" i="63"/>
  <c r="AC25" i="63"/>
  <c r="AD25" i="63"/>
  <c r="AE25" i="63"/>
  <c r="AF25" i="63"/>
  <c r="AG25" i="63"/>
  <c r="AH25" i="63"/>
  <c r="AI25" i="63"/>
  <c r="AJ25" i="63"/>
  <c r="AK25" i="63"/>
  <c r="AL25" i="63"/>
  <c r="AM25" i="63"/>
  <c r="AN25" i="63"/>
  <c r="AO25" i="63"/>
  <c r="AP25" i="63"/>
  <c r="AQ25" i="63"/>
  <c r="AR25" i="63"/>
  <c r="AS25" i="63"/>
  <c r="AT25" i="63"/>
  <c r="AU25" i="63"/>
  <c r="AV25" i="63"/>
  <c r="AW25" i="63"/>
  <c r="AX25" i="63"/>
  <c r="AY25" i="63"/>
  <c r="AZ25" i="63"/>
  <c r="BA25" i="63"/>
  <c r="BB25" i="63"/>
  <c r="BC25" i="63"/>
  <c r="BD25" i="63"/>
  <c r="BE25" i="63"/>
  <c r="BF25" i="63"/>
  <c r="BG25" i="63"/>
  <c r="BH25" i="63"/>
  <c r="BI25" i="63"/>
  <c r="BJ25" i="63"/>
  <c r="BK25" i="63"/>
  <c r="BL25" i="63"/>
  <c r="BM25" i="63"/>
  <c r="BN25" i="63"/>
  <c r="BO25" i="63"/>
  <c r="BP25" i="63"/>
  <c r="BQ25" i="63"/>
  <c r="BR25" i="63"/>
  <c r="BS25" i="63"/>
  <c r="BT25" i="63"/>
  <c r="BU25" i="63"/>
  <c r="BV25" i="63"/>
  <c r="BW25" i="63"/>
  <c r="BX25" i="63"/>
  <c r="BY25" i="63"/>
  <c r="BZ25" i="63"/>
  <c r="CA25" i="63"/>
  <c r="CB25" i="63"/>
  <c r="CC25" i="63"/>
  <c r="CD25" i="63"/>
  <c r="CE25" i="63"/>
  <c r="CF25" i="63"/>
  <c r="CG25" i="63"/>
  <c r="CH25" i="63"/>
  <c r="CI25" i="63"/>
  <c r="CJ25" i="63"/>
  <c r="CK25" i="63"/>
  <c r="CL25" i="63"/>
  <c r="CM25" i="63"/>
  <c r="CN25" i="63"/>
  <c r="CO25" i="63"/>
  <c r="CP25" i="63"/>
  <c r="CQ25" i="63"/>
  <c r="CR25" i="63"/>
  <c r="CS25" i="63"/>
  <c r="CT25" i="63"/>
  <c r="CU25" i="63"/>
  <c r="CV25" i="63"/>
  <c r="CW25" i="63"/>
  <c r="CX25" i="63"/>
  <c r="CY25" i="63"/>
  <c r="CZ25" i="63"/>
  <c r="G26" i="63"/>
  <c r="H26" i="63"/>
  <c r="I26" i="63"/>
  <c r="J26" i="63"/>
  <c r="K26" i="63"/>
  <c r="L26" i="63"/>
  <c r="M26" i="63"/>
  <c r="N26" i="63"/>
  <c r="O26" i="63"/>
  <c r="P26" i="63"/>
  <c r="Q26" i="63"/>
  <c r="R26" i="63"/>
  <c r="S26" i="63"/>
  <c r="T26" i="63"/>
  <c r="U26" i="63"/>
  <c r="V26" i="63"/>
  <c r="W26" i="63"/>
  <c r="X26" i="63"/>
  <c r="Y26" i="63"/>
  <c r="Z26" i="63"/>
  <c r="AA26" i="63"/>
  <c r="AB26" i="63"/>
  <c r="AC26" i="63"/>
  <c r="AD26" i="63"/>
  <c r="AE26" i="63"/>
  <c r="AF26" i="63"/>
  <c r="AG26" i="63"/>
  <c r="AH26" i="63"/>
  <c r="AI26" i="63"/>
  <c r="AJ26" i="63"/>
  <c r="AK26" i="63"/>
  <c r="AL26" i="63"/>
  <c r="AM26" i="63"/>
  <c r="AN26" i="63"/>
  <c r="AO26" i="63"/>
  <c r="AP26" i="63"/>
  <c r="AQ26" i="63"/>
  <c r="AR26" i="63"/>
  <c r="AS26" i="63"/>
  <c r="AT26" i="63"/>
  <c r="AU26" i="63"/>
  <c r="AV26" i="63"/>
  <c r="AW26" i="63"/>
  <c r="AX26" i="63"/>
  <c r="AY26" i="63"/>
  <c r="AZ26" i="63"/>
  <c r="BA26" i="63"/>
  <c r="BB26" i="63"/>
  <c r="BC26" i="63"/>
  <c r="BD26" i="63"/>
  <c r="BE26" i="63"/>
  <c r="BF26" i="63"/>
  <c r="BG26" i="63"/>
  <c r="BH26" i="63"/>
  <c r="BI26" i="63"/>
  <c r="BJ26" i="63"/>
  <c r="BK26" i="63"/>
  <c r="BL26" i="63"/>
  <c r="BM26" i="63"/>
  <c r="BN26" i="63"/>
  <c r="BO26" i="63"/>
  <c r="BP26" i="63"/>
  <c r="BQ26" i="63"/>
  <c r="BR26" i="63"/>
  <c r="BS26" i="63"/>
  <c r="BT26" i="63"/>
  <c r="BU26" i="63"/>
  <c r="BV26" i="63"/>
  <c r="BW26" i="63"/>
  <c r="BX26" i="63"/>
  <c r="BY26" i="63"/>
  <c r="BZ26" i="63"/>
  <c r="CA26" i="63"/>
  <c r="CB26" i="63"/>
  <c r="CC26" i="63"/>
  <c r="CD26" i="63"/>
  <c r="CE26" i="63"/>
  <c r="CF26" i="63"/>
  <c r="CG26" i="63"/>
  <c r="CH26" i="63"/>
  <c r="CI26" i="63"/>
  <c r="CJ26" i="63"/>
  <c r="CK26" i="63"/>
  <c r="CL26" i="63"/>
  <c r="CM26" i="63"/>
  <c r="CN26" i="63"/>
  <c r="CO26" i="63"/>
  <c r="CP26" i="63"/>
  <c r="CQ26" i="63"/>
  <c r="CR26" i="63"/>
  <c r="CS26" i="63"/>
  <c r="CT26" i="63"/>
  <c r="CU26" i="63"/>
  <c r="CV26" i="63"/>
  <c r="CW26" i="63"/>
  <c r="CX26" i="63"/>
  <c r="CY26" i="63"/>
  <c r="CZ26" i="63"/>
  <c r="G27" i="63"/>
  <c r="H27" i="63"/>
  <c r="I27" i="63"/>
  <c r="J27" i="63"/>
  <c r="K27" i="63"/>
  <c r="L27" i="63"/>
  <c r="M27" i="63"/>
  <c r="N27" i="63"/>
  <c r="O27" i="63"/>
  <c r="P27" i="63"/>
  <c r="Q27" i="63"/>
  <c r="R27" i="63"/>
  <c r="S27" i="63"/>
  <c r="T27" i="63"/>
  <c r="U27" i="63"/>
  <c r="V27" i="63"/>
  <c r="W27" i="63"/>
  <c r="X27" i="63"/>
  <c r="Y27" i="63"/>
  <c r="Z27" i="63"/>
  <c r="AA27" i="63"/>
  <c r="AB27" i="63"/>
  <c r="AC27" i="63"/>
  <c r="AD27" i="63"/>
  <c r="AE27" i="63"/>
  <c r="AF27" i="63"/>
  <c r="AG27" i="63"/>
  <c r="AH27" i="63"/>
  <c r="AI27" i="63"/>
  <c r="AJ27" i="63"/>
  <c r="AK27" i="63"/>
  <c r="AL27" i="63"/>
  <c r="AM27" i="63"/>
  <c r="AN27" i="63"/>
  <c r="AO27" i="63"/>
  <c r="AP27" i="63"/>
  <c r="AQ27" i="63"/>
  <c r="AR27" i="63"/>
  <c r="AS27" i="63"/>
  <c r="AT27" i="63"/>
  <c r="AU27" i="63"/>
  <c r="AV27" i="63"/>
  <c r="AW27" i="63"/>
  <c r="AX27" i="63"/>
  <c r="AY27" i="63"/>
  <c r="AZ27" i="63"/>
  <c r="BA27" i="63"/>
  <c r="BB27" i="63"/>
  <c r="BC27" i="63"/>
  <c r="BD27" i="63"/>
  <c r="BE27" i="63"/>
  <c r="BF27" i="63"/>
  <c r="BG27" i="63"/>
  <c r="BH27" i="63"/>
  <c r="BI27" i="63"/>
  <c r="BJ27" i="63"/>
  <c r="BK27" i="63"/>
  <c r="BL27" i="63"/>
  <c r="BM27" i="63"/>
  <c r="BN27" i="63"/>
  <c r="BO27" i="63"/>
  <c r="BP27" i="63"/>
  <c r="BQ27" i="63"/>
  <c r="BR27" i="63"/>
  <c r="BS27" i="63"/>
  <c r="BT27" i="63"/>
  <c r="BU27" i="63"/>
  <c r="BV27" i="63"/>
  <c r="BW27" i="63"/>
  <c r="BX27" i="63"/>
  <c r="BY27" i="63"/>
  <c r="BZ27" i="63"/>
  <c r="CA27" i="63"/>
  <c r="CB27" i="63"/>
  <c r="CC27" i="63"/>
  <c r="CD27" i="63"/>
  <c r="CE27" i="63"/>
  <c r="CF27" i="63"/>
  <c r="CG27" i="63"/>
  <c r="CH27" i="63"/>
  <c r="CI27" i="63"/>
  <c r="CJ27" i="63"/>
  <c r="CK27" i="63"/>
  <c r="CL27" i="63"/>
  <c r="CM27" i="63"/>
  <c r="CN27" i="63"/>
  <c r="CO27" i="63"/>
  <c r="CP27" i="63"/>
  <c r="CQ27" i="63"/>
  <c r="CR27" i="63"/>
  <c r="CS27" i="63"/>
  <c r="CT27" i="63"/>
  <c r="CU27" i="63"/>
  <c r="CV27" i="63"/>
  <c r="CW27" i="63"/>
  <c r="CX27" i="63"/>
  <c r="CY27" i="63"/>
  <c r="CZ27" i="63"/>
  <c r="G28" i="63"/>
  <c r="H28" i="63"/>
  <c r="I28" i="63"/>
  <c r="J28" i="63"/>
  <c r="K28" i="63"/>
  <c r="L28" i="63"/>
  <c r="M28" i="63"/>
  <c r="N28" i="63"/>
  <c r="O28" i="63"/>
  <c r="P28" i="63"/>
  <c r="Q28" i="63"/>
  <c r="R28" i="63"/>
  <c r="S28" i="63"/>
  <c r="T28" i="63"/>
  <c r="U28" i="63"/>
  <c r="V28" i="63"/>
  <c r="W28" i="63"/>
  <c r="X28" i="63"/>
  <c r="Y28" i="63"/>
  <c r="Z28" i="63"/>
  <c r="AA28" i="63"/>
  <c r="AB28" i="63"/>
  <c r="AC28" i="63"/>
  <c r="AD28" i="63"/>
  <c r="AE28" i="63"/>
  <c r="AF28" i="63"/>
  <c r="AG28" i="63"/>
  <c r="AH28" i="63"/>
  <c r="AI28" i="63"/>
  <c r="AJ28" i="63"/>
  <c r="AK28" i="63"/>
  <c r="AL28" i="63"/>
  <c r="AM28" i="63"/>
  <c r="AN28" i="63"/>
  <c r="AO28" i="63"/>
  <c r="AP28" i="63"/>
  <c r="AQ28" i="63"/>
  <c r="AR28" i="63"/>
  <c r="AS28" i="63"/>
  <c r="AT28" i="63"/>
  <c r="AU28" i="63"/>
  <c r="AV28" i="63"/>
  <c r="AW28" i="63"/>
  <c r="AX28" i="63"/>
  <c r="AY28" i="63"/>
  <c r="AZ28" i="63"/>
  <c r="BA28" i="63"/>
  <c r="BB28" i="63"/>
  <c r="BC28" i="63"/>
  <c r="BD28" i="63"/>
  <c r="BE28" i="63"/>
  <c r="BF28" i="63"/>
  <c r="BG28" i="63"/>
  <c r="BH28" i="63"/>
  <c r="BI28" i="63"/>
  <c r="BJ28" i="63"/>
  <c r="BK28" i="63"/>
  <c r="BL28" i="63"/>
  <c r="BM28" i="63"/>
  <c r="BN28" i="63"/>
  <c r="BO28" i="63"/>
  <c r="BP28" i="63"/>
  <c r="BQ28" i="63"/>
  <c r="BR28" i="63"/>
  <c r="BS28" i="63"/>
  <c r="BT28" i="63"/>
  <c r="BU28" i="63"/>
  <c r="BV28" i="63"/>
  <c r="BW28" i="63"/>
  <c r="BX28" i="63"/>
  <c r="BY28" i="63"/>
  <c r="BZ28" i="63"/>
  <c r="CA28" i="63"/>
  <c r="CB28" i="63"/>
  <c r="CC28" i="63"/>
  <c r="CD28" i="63"/>
  <c r="CE28" i="63"/>
  <c r="CF28" i="63"/>
  <c r="CG28" i="63"/>
  <c r="CH28" i="63"/>
  <c r="CI28" i="63"/>
  <c r="CJ28" i="63"/>
  <c r="CK28" i="63"/>
  <c r="CL28" i="63"/>
  <c r="CM28" i="63"/>
  <c r="CN28" i="63"/>
  <c r="CO28" i="63"/>
  <c r="CP28" i="63"/>
  <c r="CQ28" i="63"/>
  <c r="CR28" i="63"/>
  <c r="CS28" i="63"/>
  <c r="CT28" i="63"/>
  <c r="CU28" i="63"/>
  <c r="CV28" i="63"/>
  <c r="CW28" i="63"/>
  <c r="CX28" i="63"/>
  <c r="CY28" i="63"/>
  <c r="CZ28" i="63"/>
  <c r="G29" i="63"/>
  <c r="H29" i="63"/>
  <c r="I29" i="63"/>
  <c r="J29" i="63"/>
  <c r="K29" i="63"/>
  <c r="L29" i="63"/>
  <c r="M29" i="63"/>
  <c r="N29" i="63"/>
  <c r="O29" i="63"/>
  <c r="P29" i="63"/>
  <c r="Q29" i="63"/>
  <c r="R29" i="63"/>
  <c r="S29" i="63"/>
  <c r="T29" i="63"/>
  <c r="U29" i="63"/>
  <c r="V29" i="63"/>
  <c r="W29" i="63"/>
  <c r="X29" i="63"/>
  <c r="Y29" i="63"/>
  <c r="Z29" i="63"/>
  <c r="AA29" i="63"/>
  <c r="AB29" i="63"/>
  <c r="AC29" i="63"/>
  <c r="AD29" i="63"/>
  <c r="AE29" i="63"/>
  <c r="AF29" i="63"/>
  <c r="AG29" i="63"/>
  <c r="AH29" i="63"/>
  <c r="AI29" i="63"/>
  <c r="AJ29" i="63"/>
  <c r="AK29" i="63"/>
  <c r="AL29" i="63"/>
  <c r="AM29" i="63"/>
  <c r="AN29" i="63"/>
  <c r="AO29" i="63"/>
  <c r="AP29" i="63"/>
  <c r="AQ29" i="63"/>
  <c r="AR29" i="63"/>
  <c r="AS29" i="63"/>
  <c r="AT29" i="63"/>
  <c r="AU29" i="63"/>
  <c r="AV29" i="63"/>
  <c r="AW29" i="63"/>
  <c r="AX29" i="63"/>
  <c r="AY29" i="63"/>
  <c r="AZ29" i="63"/>
  <c r="BA29" i="63"/>
  <c r="BB29" i="63"/>
  <c r="BC29" i="63"/>
  <c r="BD29" i="63"/>
  <c r="BE29" i="63"/>
  <c r="BF29" i="63"/>
  <c r="BG29" i="63"/>
  <c r="BH29" i="63"/>
  <c r="BI29" i="63"/>
  <c r="BJ29" i="63"/>
  <c r="BK29" i="63"/>
  <c r="BL29" i="63"/>
  <c r="BM29" i="63"/>
  <c r="BN29" i="63"/>
  <c r="BO29" i="63"/>
  <c r="BP29" i="63"/>
  <c r="BQ29" i="63"/>
  <c r="BR29" i="63"/>
  <c r="BS29" i="63"/>
  <c r="BT29" i="63"/>
  <c r="BU29" i="63"/>
  <c r="BV29" i="63"/>
  <c r="BW29" i="63"/>
  <c r="BX29" i="63"/>
  <c r="BY29" i="63"/>
  <c r="BZ29" i="63"/>
  <c r="CA29" i="63"/>
  <c r="CB29" i="63"/>
  <c r="CC29" i="63"/>
  <c r="CD29" i="63"/>
  <c r="CE29" i="63"/>
  <c r="CF29" i="63"/>
  <c r="CG29" i="63"/>
  <c r="CH29" i="63"/>
  <c r="CI29" i="63"/>
  <c r="CJ29" i="63"/>
  <c r="CK29" i="63"/>
  <c r="CL29" i="63"/>
  <c r="CM29" i="63"/>
  <c r="CN29" i="63"/>
  <c r="CO29" i="63"/>
  <c r="CP29" i="63"/>
  <c r="CQ29" i="63"/>
  <c r="CR29" i="63"/>
  <c r="CS29" i="63"/>
  <c r="CT29" i="63"/>
  <c r="CU29" i="63"/>
  <c r="CV29" i="63"/>
  <c r="CW29" i="63"/>
  <c r="CX29" i="63"/>
  <c r="CY29" i="63"/>
  <c r="CZ29" i="63"/>
  <c r="G30" i="63"/>
  <c r="H30" i="63"/>
  <c r="I30" i="63"/>
  <c r="J30" i="63"/>
  <c r="K30" i="63"/>
  <c r="L30" i="63"/>
  <c r="M30" i="63"/>
  <c r="N30" i="63"/>
  <c r="O30" i="63"/>
  <c r="P30" i="63"/>
  <c r="Q30" i="63"/>
  <c r="R30" i="63"/>
  <c r="S30" i="63"/>
  <c r="T30" i="63"/>
  <c r="U30" i="63"/>
  <c r="V30" i="63"/>
  <c r="W30" i="63"/>
  <c r="X30" i="63"/>
  <c r="Y30" i="63"/>
  <c r="Z30" i="63"/>
  <c r="AA30" i="63"/>
  <c r="AB30" i="63"/>
  <c r="AC30" i="63"/>
  <c r="AD30" i="63"/>
  <c r="AE30" i="63"/>
  <c r="AF30" i="63"/>
  <c r="AG30" i="63"/>
  <c r="AH30" i="63"/>
  <c r="AI30" i="63"/>
  <c r="AJ30" i="63"/>
  <c r="AK30" i="63"/>
  <c r="AL30" i="63"/>
  <c r="AM30" i="63"/>
  <c r="AN30" i="63"/>
  <c r="AO30" i="63"/>
  <c r="AP30" i="63"/>
  <c r="AQ30" i="63"/>
  <c r="AR30" i="63"/>
  <c r="AS30" i="63"/>
  <c r="AT30" i="63"/>
  <c r="AU30" i="63"/>
  <c r="AV30" i="63"/>
  <c r="AW30" i="63"/>
  <c r="AX30" i="63"/>
  <c r="AY30" i="63"/>
  <c r="AZ30" i="63"/>
  <c r="BA30" i="63"/>
  <c r="BB30" i="63"/>
  <c r="BC30" i="63"/>
  <c r="BD30" i="63"/>
  <c r="BE30" i="63"/>
  <c r="BF30" i="63"/>
  <c r="BG30" i="63"/>
  <c r="BH30" i="63"/>
  <c r="BI30" i="63"/>
  <c r="BJ30" i="63"/>
  <c r="BK30" i="63"/>
  <c r="BL30" i="63"/>
  <c r="BM30" i="63"/>
  <c r="BN30" i="63"/>
  <c r="BO30" i="63"/>
  <c r="BP30" i="63"/>
  <c r="BQ30" i="63"/>
  <c r="BR30" i="63"/>
  <c r="BS30" i="63"/>
  <c r="BT30" i="63"/>
  <c r="BU30" i="63"/>
  <c r="BV30" i="63"/>
  <c r="BW30" i="63"/>
  <c r="BX30" i="63"/>
  <c r="BY30" i="63"/>
  <c r="BZ30" i="63"/>
  <c r="CA30" i="63"/>
  <c r="CB30" i="63"/>
  <c r="CC30" i="63"/>
  <c r="CD30" i="63"/>
  <c r="CE30" i="63"/>
  <c r="CF30" i="63"/>
  <c r="CG30" i="63"/>
  <c r="CH30" i="63"/>
  <c r="CI30" i="63"/>
  <c r="CJ30" i="63"/>
  <c r="CK30" i="63"/>
  <c r="CL30" i="63"/>
  <c r="CM30" i="63"/>
  <c r="CN30" i="63"/>
  <c r="CO30" i="63"/>
  <c r="CP30" i="63"/>
  <c r="CQ30" i="63"/>
  <c r="CR30" i="63"/>
  <c r="CS30" i="63"/>
  <c r="CT30" i="63"/>
  <c r="CU30" i="63"/>
  <c r="CV30" i="63"/>
  <c r="CW30" i="63"/>
  <c r="CX30" i="63"/>
  <c r="CY30" i="63"/>
  <c r="CZ30" i="63"/>
  <c r="G31" i="63"/>
  <c r="H31" i="63"/>
  <c r="I31" i="63"/>
  <c r="J31" i="63"/>
  <c r="K31" i="63"/>
  <c r="L31" i="63"/>
  <c r="M31" i="63"/>
  <c r="N31" i="63"/>
  <c r="O31" i="63"/>
  <c r="P31" i="63"/>
  <c r="Q31" i="63"/>
  <c r="R31" i="63"/>
  <c r="S31" i="63"/>
  <c r="T31" i="63"/>
  <c r="U31" i="63"/>
  <c r="V31" i="63"/>
  <c r="W31" i="63"/>
  <c r="X31" i="63"/>
  <c r="Y31" i="63"/>
  <c r="Z31" i="63"/>
  <c r="AA31" i="63"/>
  <c r="AB31" i="63"/>
  <c r="AC31" i="63"/>
  <c r="AD31" i="63"/>
  <c r="AE31" i="63"/>
  <c r="AF31" i="63"/>
  <c r="AG31" i="63"/>
  <c r="AH31" i="63"/>
  <c r="AI31" i="63"/>
  <c r="AJ31" i="63"/>
  <c r="AK31" i="63"/>
  <c r="AL31" i="63"/>
  <c r="AM31" i="63"/>
  <c r="AN31" i="63"/>
  <c r="AO31" i="63"/>
  <c r="AP31" i="63"/>
  <c r="AQ31" i="63"/>
  <c r="AR31" i="63"/>
  <c r="AS31" i="63"/>
  <c r="AT31" i="63"/>
  <c r="AU31" i="63"/>
  <c r="AV31" i="63"/>
  <c r="AW31" i="63"/>
  <c r="AX31" i="63"/>
  <c r="AY31" i="63"/>
  <c r="AZ31" i="63"/>
  <c r="BA31" i="63"/>
  <c r="BB31" i="63"/>
  <c r="BC31" i="63"/>
  <c r="BD31" i="63"/>
  <c r="BE31" i="63"/>
  <c r="BF31" i="63"/>
  <c r="BG31" i="63"/>
  <c r="BH31" i="63"/>
  <c r="BI31" i="63"/>
  <c r="BJ31" i="63"/>
  <c r="BK31" i="63"/>
  <c r="BL31" i="63"/>
  <c r="BM31" i="63"/>
  <c r="BN31" i="63"/>
  <c r="BO31" i="63"/>
  <c r="BP31" i="63"/>
  <c r="BQ31" i="63"/>
  <c r="BR31" i="63"/>
  <c r="BS31" i="63"/>
  <c r="BT31" i="63"/>
  <c r="BU31" i="63"/>
  <c r="BV31" i="63"/>
  <c r="BW31" i="63"/>
  <c r="BX31" i="63"/>
  <c r="BY31" i="63"/>
  <c r="BZ31" i="63"/>
  <c r="CA31" i="63"/>
  <c r="CB31" i="63"/>
  <c r="CC31" i="63"/>
  <c r="CD31" i="63"/>
  <c r="CE31" i="63"/>
  <c r="CF31" i="63"/>
  <c r="CG31" i="63"/>
  <c r="CH31" i="63"/>
  <c r="CI31" i="63"/>
  <c r="CJ31" i="63"/>
  <c r="CK31" i="63"/>
  <c r="CL31" i="63"/>
  <c r="CM31" i="63"/>
  <c r="CN31" i="63"/>
  <c r="CO31" i="63"/>
  <c r="CP31" i="63"/>
  <c r="CQ31" i="63"/>
  <c r="CR31" i="63"/>
  <c r="CS31" i="63"/>
  <c r="CT31" i="63"/>
  <c r="CU31" i="63"/>
  <c r="CV31" i="63"/>
  <c r="CW31" i="63"/>
  <c r="CX31" i="63"/>
  <c r="CY31" i="63"/>
  <c r="CZ31" i="63"/>
  <c r="A9" i="63"/>
  <c r="B9" i="63"/>
  <c r="A10" i="63"/>
  <c r="B10" i="63"/>
  <c r="A11" i="63"/>
  <c r="B11" i="63"/>
  <c r="A12" i="63"/>
  <c r="B12" i="63"/>
  <c r="A13" i="63"/>
  <c r="A9" i="61"/>
  <c r="B9" i="61"/>
  <c r="A10" i="61"/>
  <c r="B10" i="61"/>
  <c r="B11" i="61"/>
  <c r="M8" i="60" l="1"/>
  <c r="AA11" i="62"/>
  <c r="M8" i="63" s="1"/>
  <c r="AA11" i="2"/>
  <c r="M8" i="61" s="1"/>
  <c r="O12" i="62" l="1"/>
  <c r="O14" i="62"/>
  <c r="O17" i="62"/>
  <c r="O16" i="62"/>
  <c r="N8" i="60"/>
  <c r="AB11" i="62"/>
  <c r="N8" i="63" s="1"/>
  <c r="AB11" i="2"/>
  <c r="N8" i="61" s="1"/>
  <c r="O18" i="62"/>
  <c r="O15" i="62"/>
  <c r="O13" i="62"/>
  <c r="B8" i="64"/>
  <c r="L32" i="62"/>
  <c r="H8" i="67" s="1"/>
  <c r="B10" i="64"/>
  <c r="A10" i="64" s="1"/>
  <c r="L28" i="62"/>
  <c r="H10" i="67" s="1"/>
  <c r="B12" i="64"/>
  <c r="A12" i="64" s="1"/>
  <c r="L24" i="62"/>
  <c r="H12" i="67" s="1"/>
  <c r="B9" i="64"/>
  <c r="A9" i="64" s="1"/>
  <c r="L31" i="62"/>
  <c r="H9" i="67" s="1"/>
  <c r="B11" i="64"/>
  <c r="A11" i="64" s="1"/>
  <c r="L27" i="62"/>
  <c r="H11" i="67" s="1"/>
  <c r="B13" i="64"/>
  <c r="A13" i="64" s="1"/>
  <c r="L23" i="62"/>
  <c r="H13" i="67" s="1"/>
  <c r="B15" i="64"/>
  <c r="A15" i="64" s="1"/>
  <c r="L19" i="62"/>
  <c r="AK9" i="64"/>
  <c r="AL9" i="64" s="1"/>
  <c r="L34" i="62"/>
  <c r="AK11" i="64"/>
  <c r="AL11" i="64" s="1"/>
  <c r="L30" i="62"/>
  <c r="AK13" i="64"/>
  <c r="AL13" i="64" s="1"/>
  <c r="L26" i="62"/>
  <c r="AK15" i="64"/>
  <c r="AL15" i="64" s="1"/>
  <c r="L22" i="62"/>
  <c r="B14" i="64"/>
  <c r="A14" i="64" s="1"/>
  <c r="L20" i="62"/>
  <c r="L33" i="62"/>
  <c r="AO8" i="67" s="1"/>
  <c r="L29" i="62"/>
  <c r="AO10" i="67" s="1"/>
  <c r="L25" i="62"/>
  <c r="AO12" i="67" s="1"/>
  <c r="L21" i="62"/>
  <c r="AO14" i="67" s="1"/>
  <c r="G9" i="64"/>
  <c r="G11" i="64"/>
  <c r="G13" i="64"/>
  <c r="G8" i="64"/>
  <c r="G10" i="64"/>
  <c r="G12" i="64"/>
  <c r="AI8" i="64"/>
  <c r="D9" i="64"/>
  <c r="AI10" i="64"/>
  <c r="D11" i="64"/>
  <c r="AI12" i="64"/>
  <c r="D13" i="64"/>
  <c r="AI14" i="64"/>
  <c r="D15" i="64"/>
  <c r="AI9" i="64"/>
  <c r="D8" i="64"/>
  <c r="AI11" i="64"/>
  <c r="D10" i="64"/>
  <c r="AI13" i="64"/>
  <c r="D12" i="64"/>
  <c r="AI15" i="64"/>
  <c r="D14" i="64"/>
  <c r="G14" i="64"/>
  <c r="AF8" i="64"/>
  <c r="AF10" i="64"/>
  <c r="AF12" i="64"/>
  <c r="AF14" i="64"/>
  <c r="AF9" i="64"/>
  <c r="AF11" i="64"/>
  <c r="AF13" i="64"/>
  <c r="AF15" i="64"/>
  <c r="G15" i="64"/>
  <c r="AH13" i="9"/>
  <c r="M177" i="1"/>
  <c r="M293" i="1"/>
  <c r="M295" i="1"/>
  <c r="M296" i="1"/>
  <c r="M297" i="1"/>
  <c r="M301" i="1"/>
  <c r="M303" i="1"/>
  <c r="M304" i="1"/>
  <c r="M305" i="1"/>
  <c r="M309" i="1"/>
  <c r="M311" i="1"/>
  <c r="M312" i="1"/>
  <c r="M313" i="1"/>
  <c r="M314" i="1"/>
  <c r="M317" i="1"/>
  <c r="M319" i="1"/>
  <c r="M321" i="1"/>
  <c r="M325" i="1"/>
  <c r="M327" i="1"/>
  <c r="M329" i="1"/>
  <c r="M333" i="1"/>
  <c r="M335" i="1"/>
  <c r="M337" i="1"/>
  <c r="M341" i="1"/>
  <c r="M343" i="1"/>
  <c r="M345" i="1"/>
  <c r="M349" i="1"/>
  <c r="M351" i="1"/>
  <c r="M353" i="1"/>
  <c r="H8" i="9"/>
  <c r="I8" i="9"/>
  <c r="J8" i="9"/>
  <c r="K8" i="9"/>
  <c r="C9" i="64" l="1"/>
  <c r="AJ14" i="64"/>
  <c r="M344" i="1"/>
  <c r="O344" i="1" s="1"/>
  <c r="M336" i="1"/>
  <c r="O336" i="1" s="1"/>
  <c r="M328" i="1"/>
  <c r="O328" i="1" s="1"/>
  <c r="M306" i="1"/>
  <c r="O306" i="1" s="1"/>
  <c r="M298" i="1"/>
  <c r="O298" i="1" s="1"/>
  <c r="O226" i="1"/>
  <c r="O98" i="1"/>
  <c r="M352" i="1"/>
  <c r="O352" i="1" s="1"/>
  <c r="M322" i="1"/>
  <c r="O322" i="1" s="1"/>
  <c r="M320" i="1"/>
  <c r="O320" i="1" s="1"/>
  <c r="O88" i="1"/>
  <c r="O81" i="1"/>
  <c r="M354" i="1"/>
  <c r="O354" i="1" s="1"/>
  <c r="M346" i="1"/>
  <c r="O346" i="1" s="1"/>
  <c r="M338" i="1"/>
  <c r="O338" i="1" s="1"/>
  <c r="M330" i="1"/>
  <c r="M350" i="1"/>
  <c r="O350" i="1" s="1"/>
  <c r="M342" i="1"/>
  <c r="O342" i="1" s="1"/>
  <c r="M334" i="1"/>
  <c r="O334" i="1" s="1"/>
  <c r="M326" i="1"/>
  <c r="O326" i="1" s="1"/>
  <c r="M318" i="1"/>
  <c r="O318" i="1" s="1"/>
  <c r="M310" i="1"/>
  <c r="O310" i="1" s="1"/>
  <c r="M302" i="1"/>
  <c r="O302" i="1" s="1"/>
  <c r="M294" i="1"/>
  <c r="O294" i="1" s="1"/>
  <c r="O225" i="1"/>
  <c r="O102" i="1"/>
  <c r="O94" i="1"/>
  <c r="O86" i="1"/>
  <c r="O78" i="1"/>
  <c r="M348" i="1"/>
  <c r="O348" i="1" s="1"/>
  <c r="M340" i="1"/>
  <c r="O340" i="1" s="1"/>
  <c r="M332" i="1"/>
  <c r="O332" i="1" s="1"/>
  <c r="M324" i="1"/>
  <c r="O324" i="1" s="1"/>
  <c r="M316" i="1"/>
  <c r="O316" i="1" s="1"/>
  <c r="M308" i="1"/>
  <c r="O308" i="1" s="1"/>
  <c r="M300" i="1"/>
  <c r="O300" i="1" s="1"/>
  <c r="M292" i="1"/>
  <c r="O292" i="1" s="1"/>
  <c r="O231" i="1"/>
  <c r="O223" i="1"/>
  <c r="O100" i="1"/>
  <c r="O92" i="1"/>
  <c r="O84" i="1"/>
  <c r="C11" i="64"/>
  <c r="AJ10" i="64"/>
  <c r="C13" i="64"/>
  <c r="M355" i="1"/>
  <c r="O355" i="1" s="1"/>
  <c r="M347" i="1"/>
  <c r="O347" i="1" s="1"/>
  <c r="M339" i="1"/>
  <c r="O339" i="1" s="1"/>
  <c r="M331" i="1"/>
  <c r="O331" i="1" s="1"/>
  <c r="M323" i="1"/>
  <c r="O323" i="1" s="1"/>
  <c r="M315" i="1"/>
  <c r="O315" i="1" s="1"/>
  <c r="M307" i="1"/>
  <c r="O307" i="1" s="1"/>
  <c r="M299" i="1"/>
  <c r="O299" i="1" s="1"/>
  <c r="O222" i="1"/>
  <c r="O99" i="1"/>
  <c r="O91" i="1"/>
  <c r="O83" i="1"/>
  <c r="M427" i="1"/>
  <c r="O427" i="1" s="1"/>
  <c r="M421" i="1"/>
  <c r="O421" i="1" s="1"/>
  <c r="M410" i="1"/>
  <c r="O410" i="1" s="1"/>
  <c r="M405" i="1"/>
  <c r="O405" i="1" s="1"/>
  <c r="O394" i="1"/>
  <c r="O389" i="1"/>
  <c r="O363" i="1"/>
  <c r="O357" i="1"/>
  <c r="AO15" i="52"/>
  <c r="M285" i="1"/>
  <c r="O285" i="1" s="1"/>
  <c r="AO22" i="52"/>
  <c r="M277" i="1"/>
  <c r="O277" i="1" s="1"/>
  <c r="H10" i="52"/>
  <c r="M269" i="1"/>
  <c r="O269" i="1" s="1"/>
  <c r="M261" i="1"/>
  <c r="O261" i="1" s="1"/>
  <c r="M246" i="1"/>
  <c r="O246" i="1" s="1"/>
  <c r="O212" i="1"/>
  <c r="O196" i="1"/>
  <c r="AO8" i="49"/>
  <c r="M174" i="1"/>
  <c r="O174" i="1" s="1"/>
  <c r="AO13" i="49"/>
  <c r="M166" i="1"/>
  <c r="O166" i="1" s="1"/>
  <c r="H11" i="49"/>
  <c r="M158" i="1"/>
  <c r="O158" i="1" s="1"/>
  <c r="H17" i="49"/>
  <c r="M150" i="1"/>
  <c r="O150" i="1" s="1"/>
  <c r="O138" i="1"/>
  <c r="O122" i="1"/>
  <c r="M67" i="1"/>
  <c r="O67" i="1" s="1"/>
  <c r="H14" i="47"/>
  <c r="O59" i="1"/>
  <c r="AO24" i="47"/>
  <c r="O51" i="1"/>
  <c r="H9" i="47"/>
  <c r="O43" i="1"/>
  <c r="AO15" i="47"/>
  <c r="O35" i="1"/>
  <c r="O230" i="1"/>
  <c r="M426" i="1"/>
  <c r="O426" i="1" s="1"/>
  <c r="M420" i="1"/>
  <c r="O420" i="1" s="1"/>
  <c r="O415" i="1"/>
  <c r="O404" i="1"/>
  <c r="M399" i="1"/>
  <c r="O399" i="1" s="1"/>
  <c r="O388" i="1"/>
  <c r="M362" i="1"/>
  <c r="O362" i="1" s="1"/>
  <c r="M356" i="1"/>
  <c r="O356" i="1" s="1"/>
  <c r="AO11" i="52"/>
  <c r="M284" i="1"/>
  <c r="O284" i="1" s="1"/>
  <c r="AO19" i="52"/>
  <c r="M276" i="1"/>
  <c r="O276" i="1" s="1"/>
  <c r="H8" i="52"/>
  <c r="M268" i="1"/>
  <c r="O268" i="1" s="1"/>
  <c r="M260" i="1"/>
  <c r="O260" i="1" s="1"/>
  <c r="O245" i="1"/>
  <c r="M209" i="1"/>
  <c r="O209" i="1" s="1"/>
  <c r="M193" i="1"/>
  <c r="O193" i="1" s="1"/>
  <c r="AO12" i="49"/>
  <c r="M173" i="1"/>
  <c r="O173" i="1" s="1"/>
  <c r="H14" i="49"/>
  <c r="M165" i="1"/>
  <c r="O165" i="1" s="1"/>
  <c r="H10" i="49"/>
  <c r="M157" i="1"/>
  <c r="O157" i="1" s="1"/>
  <c r="M149" i="1"/>
  <c r="O149" i="1" s="1"/>
  <c r="M135" i="1"/>
  <c r="O135" i="1" s="1"/>
  <c r="O119" i="1"/>
  <c r="O74" i="1"/>
  <c r="M66" i="1"/>
  <c r="O66" i="1" s="1"/>
  <c r="H17" i="47"/>
  <c r="O58" i="1"/>
  <c r="AO27" i="47"/>
  <c r="O50" i="1"/>
  <c r="H13" i="47"/>
  <c r="O42" i="1"/>
  <c r="AO18" i="47"/>
  <c r="O34" i="1"/>
  <c r="M431" i="1"/>
  <c r="O431" i="1" s="1"/>
  <c r="M414" i="1"/>
  <c r="O414" i="1" s="1"/>
  <c r="O409" i="1"/>
  <c r="O398" i="1"/>
  <c r="O393" i="1"/>
  <c r="M381" i="1"/>
  <c r="O381" i="1" s="1"/>
  <c r="O361" i="1"/>
  <c r="H18" i="52"/>
  <c r="M291" i="1"/>
  <c r="O291" i="1" s="1"/>
  <c r="M283" i="1"/>
  <c r="O283" i="1" s="1"/>
  <c r="AO16" i="52"/>
  <c r="M275" i="1"/>
  <c r="O275" i="1" s="1"/>
  <c r="H11" i="52"/>
  <c r="M267" i="1"/>
  <c r="O267" i="1" s="1"/>
  <c r="M256" i="1"/>
  <c r="O256" i="1" s="1"/>
  <c r="M242" i="1"/>
  <c r="AF9" i="19" s="1"/>
  <c r="M208" i="1"/>
  <c r="O208" i="1" s="1"/>
  <c r="M192" i="1"/>
  <c r="O192" i="1" s="1"/>
  <c r="AO9" i="49"/>
  <c r="M172" i="1"/>
  <c r="O172" i="1" s="1"/>
  <c r="H18" i="49"/>
  <c r="M164" i="1"/>
  <c r="O164" i="1" s="1"/>
  <c r="H12" i="49"/>
  <c r="M156" i="1"/>
  <c r="O156" i="1" s="1"/>
  <c r="O148" i="1"/>
  <c r="O134" i="1"/>
  <c r="O118" i="1"/>
  <c r="M73" i="1"/>
  <c r="O73" i="1" s="1"/>
  <c r="M65" i="1"/>
  <c r="O65" i="1" s="1"/>
  <c r="H19" i="47"/>
  <c r="O57" i="1"/>
  <c r="AO23" i="47"/>
  <c r="O49" i="1"/>
  <c r="H16" i="47"/>
  <c r="O41" i="1"/>
  <c r="AO21" i="47"/>
  <c r="O33" i="1"/>
  <c r="M430" i="1"/>
  <c r="O430" i="1" s="1"/>
  <c r="M425" i="1"/>
  <c r="O425" i="1" s="1"/>
  <c r="M419" i="1"/>
  <c r="O419" i="1" s="1"/>
  <c r="M408" i="1"/>
  <c r="O408" i="1" s="1"/>
  <c r="M403" i="1"/>
  <c r="O403" i="1" s="1"/>
  <c r="O392" i="1"/>
  <c r="M380" i="1"/>
  <c r="O380" i="1" s="1"/>
  <c r="M360" i="1"/>
  <c r="O360" i="1" s="1"/>
  <c r="AO13" i="52"/>
  <c r="M290" i="1"/>
  <c r="O290" i="1" s="1"/>
  <c r="H14" i="52"/>
  <c r="M282" i="1"/>
  <c r="O282" i="1" s="1"/>
  <c r="AO14" i="52"/>
  <c r="M274" i="1"/>
  <c r="O274" i="1" s="1"/>
  <c r="H15" i="52"/>
  <c r="M266" i="1"/>
  <c r="O266" i="1" s="1"/>
  <c r="M255" i="1"/>
  <c r="O255" i="1" s="1"/>
  <c r="O241" i="1"/>
  <c r="M219" i="1"/>
  <c r="O219" i="1" s="1"/>
  <c r="M205" i="1"/>
  <c r="O205" i="1" s="1"/>
  <c r="M189" i="1"/>
  <c r="O189" i="1" s="1"/>
  <c r="AO10" i="49"/>
  <c r="M171" i="1"/>
  <c r="O171" i="1" s="1"/>
  <c r="AO11" i="49"/>
  <c r="M163" i="1"/>
  <c r="O163" i="1" s="1"/>
  <c r="H9" i="49"/>
  <c r="M155" i="1"/>
  <c r="O155" i="1" s="1"/>
  <c r="M147" i="1"/>
  <c r="O147" i="1" s="1"/>
  <c r="M131" i="1"/>
  <c r="O131" i="1" s="1"/>
  <c r="M117" i="1"/>
  <c r="O117" i="1" s="1"/>
  <c r="M72" i="1"/>
  <c r="O72" i="1" s="1"/>
  <c r="AO22" i="47"/>
  <c r="O64" i="1"/>
  <c r="H22" i="47"/>
  <c r="O56" i="1"/>
  <c r="AO20" i="47"/>
  <c r="O48" i="1"/>
  <c r="H20" i="47"/>
  <c r="O40" i="1"/>
  <c r="AO25" i="47"/>
  <c r="O32" i="1"/>
  <c r="M424" i="1"/>
  <c r="O424" i="1" s="1"/>
  <c r="M418" i="1"/>
  <c r="O418" i="1" s="1"/>
  <c r="O413" i="1"/>
  <c r="O402" i="1"/>
  <c r="M397" i="1"/>
  <c r="O397" i="1" s="1"/>
  <c r="M373" i="1"/>
  <c r="O373" i="1" s="1"/>
  <c r="AO18" i="52"/>
  <c r="M289" i="1"/>
  <c r="O289" i="1" s="1"/>
  <c r="H12" i="52"/>
  <c r="M281" i="1"/>
  <c r="O281" i="1" s="1"/>
  <c r="AO10" i="52"/>
  <c r="M273" i="1"/>
  <c r="O273" i="1" s="1"/>
  <c r="H13" i="52"/>
  <c r="M265" i="1"/>
  <c r="O265" i="1" s="1"/>
  <c r="M254" i="1"/>
  <c r="O254" i="1" s="1"/>
  <c r="M238" i="1"/>
  <c r="O238" i="1" s="1"/>
  <c r="M218" i="1"/>
  <c r="O218" i="1" s="1"/>
  <c r="O204" i="1"/>
  <c r="M188" i="1"/>
  <c r="O188" i="1" s="1"/>
  <c r="AO16" i="49"/>
  <c r="M170" i="1"/>
  <c r="O170" i="1" s="1"/>
  <c r="M162" i="1"/>
  <c r="O162" i="1" s="1"/>
  <c r="M154" i="1"/>
  <c r="O154" i="1" s="1"/>
  <c r="M146" i="1"/>
  <c r="O146" i="1" s="1"/>
  <c r="O130" i="1"/>
  <c r="O116" i="1"/>
  <c r="O71" i="1"/>
  <c r="AO19" i="47"/>
  <c r="O63" i="1"/>
  <c r="H25" i="47"/>
  <c r="O55" i="1"/>
  <c r="AO16" i="47"/>
  <c r="O47" i="1"/>
  <c r="H23" i="47"/>
  <c r="O39" i="1"/>
  <c r="H12" i="47"/>
  <c r="O31" i="1"/>
  <c r="C8" i="64"/>
  <c r="AJ12" i="64"/>
  <c r="AJ8" i="64"/>
  <c r="O95" i="1"/>
  <c r="M429" i="1"/>
  <c r="O429" i="1" s="1"/>
  <c r="M412" i="1"/>
  <c r="O412" i="1" s="1"/>
  <c r="M407" i="1"/>
  <c r="O407" i="1" s="1"/>
  <c r="O396" i="1"/>
  <c r="O391" i="1"/>
  <c r="M372" i="1"/>
  <c r="O372" i="1" s="1"/>
  <c r="O359" i="1"/>
  <c r="AO21" i="52"/>
  <c r="M288" i="1"/>
  <c r="O288" i="1" s="1"/>
  <c r="H16" i="52"/>
  <c r="M280" i="1"/>
  <c r="O280" i="1" s="1"/>
  <c r="AO9" i="52"/>
  <c r="M272" i="1"/>
  <c r="O272" i="1" s="1"/>
  <c r="H17" i="52"/>
  <c r="M264" i="1"/>
  <c r="O264" i="1" s="1"/>
  <c r="M253" i="1"/>
  <c r="O253" i="1" s="1"/>
  <c r="M237" i="1"/>
  <c r="O237" i="1" s="1"/>
  <c r="M215" i="1"/>
  <c r="O215" i="1" s="1"/>
  <c r="M201" i="1"/>
  <c r="O201" i="1" s="1"/>
  <c r="AO19" i="49"/>
  <c r="M169" i="1"/>
  <c r="O169" i="1" s="1"/>
  <c r="H19" i="49"/>
  <c r="M161" i="1"/>
  <c r="O161" i="1" s="1"/>
  <c r="H13" i="49"/>
  <c r="M153" i="1"/>
  <c r="O153" i="1" s="1"/>
  <c r="M143" i="1"/>
  <c r="O127" i="1"/>
  <c r="M113" i="1"/>
  <c r="O113" i="1" s="1"/>
  <c r="M70" i="1"/>
  <c r="O70" i="1" s="1"/>
  <c r="AO17" i="47"/>
  <c r="O62" i="1"/>
  <c r="H8" i="47"/>
  <c r="O54" i="1"/>
  <c r="AO13" i="47"/>
  <c r="O46" i="1"/>
  <c r="H24" i="47"/>
  <c r="O38" i="1"/>
  <c r="H15" i="47"/>
  <c r="O30" i="1"/>
  <c r="M428" i="1"/>
  <c r="O428" i="1" s="1"/>
  <c r="M423" i="1"/>
  <c r="O423" i="1" s="1"/>
  <c r="M417" i="1"/>
  <c r="O417" i="1" s="1"/>
  <c r="O406" i="1"/>
  <c r="M401" i="1"/>
  <c r="O401" i="1" s="1"/>
  <c r="O390" i="1"/>
  <c r="O365" i="1"/>
  <c r="M358" i="1"/>
  <c r="O358" i="1" s="1"/>
  <c r="AO20" i="52"/>
  <c r="M287" i="1"/>
  <c r="O287" i="1" s="1"/>
  <c r="H19" i="52"/>
  <c r="M279" i="1"/>
  <c r="O279" i="1" s="1"/>
  <c r="H9" i="52"/>
  <c r="M271" i="1"/>
  <c r="O271" i="1" s="1"/>
  <c r="H20" i="52"/>
  <c r="M263" i="1"/>
  <c r="O263" i="1" s="1"/>
  <c r="M250" i="1"/>
  <c r="O250" i="1" s="1"/>
  <c r="M234" i="1"/>
  <c r="O234" i="1" s="1"/>
  <c r="M214" i="1"/>
  <c r="O214" i="1" s="1"/>
  <c r="O200" i="1"/>
  <c r="AO20" i="49"/>
  <c r="M176" i="1"/>
  <c r="O176" i="1" s="1"/>
  <c r="AO18" i="49"/>
  <c r="M168" i="1"/>
  <c r="O168" i="1" s="1"/>
  <c r="AO21" i="49"/>
  <c r="M160" i="1"/>
  <c r="O160" i="1" s="1"/>
  <c r="H15" i="49"/>
  <c r="M152" i="1"/>
  <c r="O152" i="1" s="1"/>
  <c r="O142" i="1"/>
  <c r="O126" i="1"/>
  <c r="O112" i="1"/>
  <c r="M69" i="1"/>
  <c r="O69" i="1" s="1"/>
  <c r="AO14" i="47"/>
  <c r="O61" i="1"/>
  <c r="H11" i="47"/>
  <c r="O53" i="1"/>
  <c r="AO12" i="47"/>
  <c r="O45" i="1"/>
  <c r="H28" i="47"/>
  <c r="O37" i="1"/>
  <c r="H18" i="47"/>
  <c r="O29" i="1"/>
  <c r="M422" i="1"/>
  <c r="O422" i="1" s="1"/>
  <c r="M416" i="1"/>
  <c r="O416" i="1" s="1"/>
  <c r="O411" i="1"/>
  <c r="O400" i="1"/>
  <c r="O395" i="1"/>
  <c r="M364" i="1"/>
  <c r="O364" i="1" s="1"/>
  <c r="AO17" i="52"/>
  <c r="M286" i="1"/>
  <c r="O286" i="1" s="1"/>
  <c r="H21" i="52"/>
  <c r="M278" i="1"/>
  <c r="O278" i="1" s="1"/>
  <c r="M270" i="1"/>
  <c r="O270" i="1" s="1"/>
  <c r="H22" i="52"/>
  <c r="M262" i="1"/>
  <c r="O262" i="1" s="1"/>
  <c r="O249" i="1"/>
  <c r="M233" i="1"/>
  <c r="O233" i="1" s="1"/>
  <c r="M213" i="1"/>
  <c r="O213" i="1" s="1"/>
  <c r="M197" i="1"/>
  <c r="O197" i="1" s="1"/>
  <c r="AO15" i="49"/>
  <c r="M175" i="1"/>
  <c r="O175" i="1" s="1"/>
  <c r="AO17" i="49"/>
  <c r="M167" i="1"/>
  <c r="O167" i="1" s="1"/>
  <c r="M159" i="1"/>
  <c r="O159" i="1" s="1"/>
  <c r="M151" i="1"/>
  <c r="O151" i="1" s="1"/>
  <c r="M139" i="1"/>
  <c r="O139" i="1" s="1"/>
  <c r="M123" i="1"/>
  <c r="O123" i="1" s="1"/>
  <c r="M68" i="1"/>
  <c r="O68" i="1" s="1"/>
  <c r="AO11" i="47"/>
  <c r="O60" i="1"/>
  <c r="H27" i="47"/>
  <c r="O52" i="1"/>
  <c r="AO9" i="47"/>
  <c r="O44" i="1"/>
  <c r="AO10" i="47"/>
  <c r="O36" i="1"/>
  <c r="O28" i="1"/>
  <c r="AE9" i="15"/>
  <c r="AO9" i="55"/>
  <c r="AE9" i="16"/>
  <c r="AO9" i="56"/>
  <c r="AE9" i="17"/>
  <c r="AO9" i="57"/>
  <c r="AE9" i="18"/>
  <c r="AO9" i="58"/>
  <c r="O229" i="1"/>
  <c r="AE9" i="19"/>
  <c r="AO9" i="59"/>
  <c r="O8" i="60"/>
  <c r="AC11" i="62"/>
  <c r="O8" i="63" s="1"/>
  <c r="AC11" i="2"/>
  <c r="O8" i="61" s="1"/>
  <c r="C12" i="64"/>
  <c r="C10" i="64"/>
  <c r="O21" i="62"/>
  <c r="AQ14" i="67"/>
  <c r="AM14" i="66"/>
  <c r="AN14" i="66" s="1"/>
  <c r="O25" i="62"/>
  <c r="AQ12" i="67"/>
  <c r="AM12" i="66"/>
  <c r="AN12" i="66" s="1"/>
  <c r="O29" i="62"/>
  <c r="AM10" i="66"/>
  <c r="AN10" i="66" s="1"/>
  <c r="AQ10" i="67"/>
  <c r="O33" i="62"/>
  <c r="AM8" i="66"/>
  <c r="AN8" i="66" s="1"/>
  <c r="AQ8" i="67"/>
  <c r="O20" i="62"/>
  <c r="D14" i="66"/>
  <c r="C14" i="66" s="1"/>
  <c r="F14" i="67"/>
  <c r="O22" i="62"/>
  <c r="AQ15" i="67"/>
  <c r="AM15" i="66"/>
  <c r="AN15" i="66" s="1"/>
  <c r="O26" i="62"/>
  <c r="AQ13" i="67"/>
  <c r="AM13" i="66"/>
  <c r="AN13" i="66" s="1"/>
  <c r="O30" i="62"/>
  <c r="AQ11" i="67"/>
  <c r="AM11" i="66"/>
  <c r="AN11" i="66" s="1"/>
  <c r="O34" i="62"/>
  <c r="AQ9" i="67"/>
  <c r="AM9" i="66"/>
  <c r="AN9" i="66" s="1"/>
  <c r="O19" i="62"/>
  <c r="F15" i="67"/>
  <c r="D15" i="66"/>
  <c r="C15" i="66" s="1"/>
  <c r="O23" i="62"/>
  <c r="D13" i="66"/>
  <c r="C13" i="66" s="1"/>
  <c r="F13" i="67"/>
  <c r="O27" i="62"/>
  <c r="F11" i="67"/>
  <c r="D11" i="66"/>
  <c r="C11" i="66" s="1"/>
  <c r="O31" i="62"/>
  <c r="F9" i="67"/>
  <c r="D9" i="66"/>
  <c r="C9" i="66" s="1"/>
  <c r="O24" i="62"/>
  <c r="D12" i="66"/>
  <c r="C12" i="66" s="1"/>
  <c r="F12" i="67"/>
  <c r="O28" i="62"/>
  <c r="D10" i="66"/>
  <c r="C10" i="66" s="1"/>
  <c r="F10" i="67"/>
  <c r="O32" i="62"/>
  <c r="D8" i="66"/>
  <c r="C14" i="64"/>
  <c r="H14" i="67"/>
  <c r="AJ15" i="64"/>
  <c r="AO15" i="67"/>
  <c r="AJ13" i="64"/>
  <c r="AO13" i="67"/>
  <c r="AJ11" i="64"/>
  <c r="AO11" i="67"/>
  <c r="AJ9" i="64"/>
  <c r="AO9" i="67"/>
  <c r="C15" i="64"/>
  <c r="H15" i="67"/>
  <c r="A8" i="64"/>
  <c r="AK14" i="64"/>
  <c r="AL14" i="64" s="1"/>
  <c r="AK12" i="64"/>
  <c r="AL12" i="64" s="1"/>
  <c r="AK10" i="64"/>
  <c r="AL10" i="64" s="1"/>
  <c r="AK8" i="64"/>
  <c r="AL8" i="64" s="1"/>
  <c r="O27" i="1"/>
  <c r="L27" i="1"/>
  <c r="L355" i="1"/>
  <c r="AL10" i="65" s="1"/>
  <c r="AJ10" i="65" s="1"/>
  <c r="AK10" i="65" s="1"/>
  <c r="O353" i="1"/>
  <c r="L353" i="1"/>
  <c r="AL8" i="65" s="1"/>
  <c r="AJ8" i="65" s="1"/>
  <c r="AK8" i="65" s="1"/>
  <c r="O351" i="1"/>
  <c r="L351" i="1"/>
  <c r="C13" i="65" s="1"/>
  <c r="E13" i="65" s="1"/>
  <c r="D13" i="65" s="1"/>
  <c r="O349" i="1"/>
  <c r="L349" i="1"/>
  <c r="C11" i="65" s="1"/>
  <c r="E11" i="65" s="1"/>
  <c r="D11" i="65" s="1"/>
  <c r="L347" i="1"/>
  <c r="AL13" i="65" s="1"/>
  <c r="AJ13" i="65" s="1"/>
  <c r="AK13" i="65" s="1"/>
  <c r="O345" i="1"/>
  <c r="L345" i="1"/>
  <c r="AL11" i="65" s="1"/>
  <c r="AJ11" i="65" s="1"/>
  <c r="AK11" i="65" s="1"/>
  <c r="O343" i="1"/>
  <c r="L343" i="1"/>
  <c r="C10" i="65" s="1"/>
  <c r="E10" i="65" s="1"/>
  <c r="D10" i="65" s="1"/>
  <c r="O341" i="1"/>
  <c r="L341" i="1"/>
  <c r="C8" i="65" s="1"/>
  <c r="E8" i="65" s="1"/>
  <c r="D8" i="65" s="1"/>
  <c r="L339" i="1"/>
  <c r="AL16" i="65" s="1"/>
  <c r="AJ16" i="65" s="1"/>
  <c r="AK16" i="65" s="1"/>
  <c r="O337" i="1"/>
  <c r="L337" i="1"/>
  <c r="AL14" i="65" s="1"/>
  <c r="AJ14" i="65" s="1"/>
  <c r="AK14" i="65" s="1"/>
  <c r="O335" i="1"/>
  <c r="L335" i="1"/>
  <c r="C19" i="65" s="1"/>
  <c r="E19" i="65" s="1"/>
  <c r="D19" i="65" s="1"/>
  <c r="O333" i="1"/>
  <c r="L333" i="1"/>
  <c r="C17" i="65" s="1"/>
  <c r="E17" i="65" s="1"/>
  <c r="D17" i="65" s="1"/>
  <c r="L331" i="1"/>
  <c r="AL19" i="65" s="1"/>
  <c r="AJ19" i="65" s="1"/>
  <c r="AK19" i="65" s="1"/>
  <c r="O329" i="1"/>
  <c r="L329" i="1"/>
  <c r="AL17" i="65" s="1"/>
  <c r="AJ17" i="65" s="1"/>
  <c r="AK17" i="65" s="1"/>
  <c r="O327" i="1"/>
  <c r="L327" i="1"/>
  <c r="C16" i="65" s="1"/>
  <c r="E16" i="65" s="1"/>
  <c r="D16" i="65" s="1"/>
  <c r="O325" i="1"/>
  <c r="L325" i="1"/>
  <c r="C14" i="65" s="1"/>
  <c r="E14" i="65" s="1"/>
  <c r="D14" i="65" s="1"/>
  <c r="L323" i="1"/>
  <c r="AL22" i="65" s="1"/>
  <c r="AJ22" i="65" s="1"/>
  <c r="AK22" i="65" s="1"/>
  <c r="O321" i="1"/>
  <c r="L321" i="1"/>
  <c r="AL20" i="65" s="1"/>
  <c r="AJ20" i="65" s="1"/>
  <c r="AK20" i="65" s="1"/>
  <c r="O319" i="1"/>
  <c r="L319" i="1"/>
  <c r="AL25" i="65" s="1"/>
  <c r="AJ25" i="65" s="1"/>
  <c r="AK25" i="65" s="1"/>
  <c r="O317" i="1"/>
  <c r="L317" i="1"/>
  <c r="AL23" i="65" s="1"/>
  <c r="AJ23" i="65" s="1"/>
  <c r="AK23" i="65" s="1"/>
  <c r="L315" i="1"/>
  <c r="C25" i="65" s="1"/>
  <c r="E25" i="65" s="1"/>
  <c r="D25" i="65" s="1"/>
  <c r="O313" i="1"/>
  <c r="L313" i="1"/>
  <c r="C23" i="65" s="1"/>
  <c r="E23" i="65" s="1"/>
  <c r="D23" i="65" s="1"/>
  <c r="O311" i="1"/>
  <c r="L311" i="1"/>
  <c r="C22" i="65" s="1"/>
  <c r="E22" i="65" s="1"/>
  <c r="D22" i="65" s="1"/>
  <c r="O309" i="1"/>
  <c r="L309" i="1"/>
  <c r="C20" i="65" s="1"/>
  <c r="E20" i="65" s="1"/>
  <c r="D20" i="65" s="1"/>
  <c r="L307" i="1"/>
  <c r="AL28" i="65" s="1"/>
  <c r="AJ28" i="65" s="1"/>
  <c r="AK28" i="65" s="1"/>
  <c r="O305" i="1"/>
  <c r="L305" i="1"/>
  <c r="AL26" i="65" s="1"/>
  <c r="AJ26" i="65" s="1"/>
  <c r="AK26" i="65" s="1"/>
  <c r="O303" i="1"/>
  <c r="L303" i="1"/>
  <c r="AL31" i="65" s="1"/>
  <c r="AJ31" i="65" s="1"/>
  <c r="AK31" i="65" s="1"/>
  <c r="O301" i="1"/>
  <c r="L301" i="1"/>
  <c r="AL29" i="65" s="1"/>
  <c r="AJ29" i="65" s="1"/>
  <c r="AK29" i="65" s="1"/>
  <c r="L299" i="1"/>
  <c r="C31" i="65" s="1"/>
  <c r="E31" i="65" s="1"/>
  <c r="D31" i="65" s="1"/>
  <c r="O297" i="1"/>
  <c r="L297" i="1"/>
  <c r="C29" i="65" s="1"/>
  <c r="E29" i="65" s="1"/>
  <c r="D29" i="65" s="1"/>
  <c r="O295" i="1"/>
  <c r="L295" i="1"/>
  <c r="C28" i="65" s="1"/>
  <c r="E28" i="65" s="1"/>
  <c r="D28" i="65" s="1"/>
  <c r="O293" i="1"/>
  <c r="L293" i="1"/>
  <c r="C26" i="65" s="1"/>
  <c r="E26" i="65" s="1"/>
  <c r="D26" i="65" s="1"/>
  <c r="L291" i="1"/>
  <c r="L289" i="1"/>
  <c r="L287" i="1"/>
  <c r="L285" i="1"/>
  <c r="L283" i="1"/>
  <c r="L281" i="1"/>
  <c r="L279" i="1"/>
  <c r="L277" i="1"/>
  <c r="L275" i="1"/>
  <c r="L273" i="1"/>
  <c r="L271" i="1"/>
  <c r="L269" i="1"/>
  <c r="L267" i="1"/>
  <c r="L265" i="1"/>
  <c r="L263" i="1"/>
  <c r="O232" i="1"/>
  <c r="L232" i="1"/>
  <c r="O228" i="1"/>
  <c r="L228" i="1"/>
  <c r="L226" i="1"/>
  <c r="O224" i="1"/>
  <c r="L224" i="1"/>
  <c r="L222" i="1"/>
  <c r="L176" i="1"/>
  <c r="AJ20" i="11" s="1"/>
  <c r="L174" i="1"/>
  <c r="L172" i="1"/>
  <c r="L170" i="1"/>
  <c r="L168" i="1"/>
  <c r="L166" i="1"/>
  <c r="L164" i="1"/>
  <c r="L160" i="1"/>
  <c r="L158" i="1"/>
  <c r="L156" i="1"/>
  <c r="L154" i="1"/>
  <c r="L152" i="1"/>
  <c r="L150" i="1"/>
  <c r="O101" i="1"/>
  <c r="L101" i="1"/>
  <c r="L99" i="1"/>
  <c r="O97" i="1"/>
  <c r="L97" i="1"/>
  <c r="O93" i="1"/>
  <c r="L93" i="1"/>
  <c r="L91" i="1"/>
  <c r="L89" i="1"/>
  <c r="O89" i="1"/>
  <c r="L87" i="1"/>
  <c r="O87" i="1"/>
  <c r="L85" i="1"/>
  <c r="O85" i="1"/>
  <c r="L83" i="1"/>
  <c r="L81" i="1"/>
  <c r="L79" i="1"/>
  <c r="O79" i="1"/>
  <c r="L77" i="1"/>
  <c r="O77" i="1"/>
  <c r="L63" i="1"/>
  <c r="L61" i="1"/>
  <c r="L59" i="1"/>
  <c r="L57" i="1"/>
  <c r="L55" i="1"/>
  <c r="L53" i="1"/>
  <c r="L51" i="1"/>
  <c r="L49" i="1"/>
  <c r="L47" i="1"/>
  <c r="L45" i="1"/>
  <c r="L43" i="1"/>
  <c r="L41" i="1"/>
  <c r="L39" i="1"/>
  <c r="L37" i="1"/>
  <c r="L35" i="1"/>
  <c r="L33" i="1"/>
  <c r="L31" i="1"/>
  <c r="L29" i="1"/>
  <c r="L354" i="1"/>
  <c r="AL9" i="65" s="1"/>
  <c r="AJ9" i="65" s="1"/>
  <c r="AK9" i="65" s="1"/>
  <c r="L352" i="1"/>
  <c r="L350" i="1"/>
  <c r="C12" i="65" s="1"/>
  <c r="E12" i="65" s="1"/>
  <c r="D12" i="65" s="1"/>
  <c r="L348" i="1"/>
  <c r="L346" i="1"/>
  <c r="AL12" i="65" s="1"/>
  <c r="AJ12" i="65" s="1"/>
  <c r="AK12" i="65" s="1"/>
  <c r="L344" i="1"/>
  <c r="L342" i="1"/>
  <c r="C9" i="65" s="1"/>
  <c r="E9" i="65" s="1"/>
  <c r="D9" i="65" s="1"/>
  <c r="L340" i="1"/>
  <c r="L338" i="1"/>
  <c r="AL15" i="65" s="1"/>
  <c r="AJ15" i="65" s="1"/>
  <c r="AK15" i="65" s="1"/>
  <c r="L336" i="1"/>
  <c r="L334" i="1"/>
  <c r="C18" i="65" s="1"/>
  <c r="E18" i="65" s="1"/>
  <c r="D18" i="65" s="1"/>
  <c r="L332" i="1"/>
  <c r="O330" i="1"/>
  <c r="L330" i="1"/>
  <c r="AL18" i="65" s="1"/>
  <c r="AJ18" i="65" s="1"/>
  <c r="AK18" i="65" s="1"/>
  <c r="L328" i="1"/>
  <c r="L326" i="1"/>
  <c r="C15" i="65" s="1"/>
  <c r="E15" i="65" s="1"/>
  <c r="D15" i="65" s="1"/>
  <c r="L324" i="1"/>
  <c r="L322" i="1"/>
  <c r="AL21" i="65" s="1"/>
  <c r="AJ21" i="65" s="1"/>
  <c r="AK21" i="65" s="1"/>
  <c r="L320" i="1"/>
  <c r="L318" i="1"/>
  <c r="AL24" i="65" s="1"/>
  <c r="AJ24" i="65" s="1"/>
  <c r="AK24" i="65" s="1"/>
  <c r="L316" i="1"/>
  <c r="O314" i="1"/>
  <c r="L314" i="1"/>
  <c r="C24" i="65" s="1"/>
  <c r="E24" i="65" s="1"/>
  <c r="D24" i="65" s="1"/>
  <c r="O312" i="1"/>
  <c r="L312" i="1"/>
  <c r="L310" i="1"/>
  <c r="C21" i="65" s="1"/>
  <c r="E21" i="65" s="1"/>
  <c r="D21" i="65" s="1"/>
  <c r="L308" i="1"/>
  <c r="L306" i="1"/>
  <c r="AL27" i="65" s="1"/>
  <c r="AJ27" i="65" s="1"/>
  <c r="AK27" i="65" s="1"/>
  <c r="O304" i="1"/>
  <c r="L304" i="1"/>
  <c r="L302" i="1"/>
  <c r="AL30" i="65" s="1"/>
  <c r="AJ30" i="65" s="1"/>
  <c r="AK30" i="65" s="1"/>
  <c r="L300" i="1"/>
  <c r="L298" i="1"/>
  <c r="C30" i="65" s="1"/>
  <c r="E30" i="65" s="1"/>
  <c r="D30" i="65" s="1"/>
  <c r="O296" i="1"/>
  <c r="L296" i="1"/>
  <c r="L294" i="1"/>
  <c r="C27" i="65" s="1"/>
  <c r="E27" i="65" s="1"/>
  <c r="D27" i="65" s="1"/>
  <c r="L292" i="1"/>
  <c r="L290" i="1"/>
  <c r="L288" i="1"/>
  <c r="L286" i="1"/>
  <c r="L284" i="1"/>
  <c r="L282" i="1"/>
  <c r="L280" i="1"/>
  <c r="L278" i="1"/>
  <c r="L276" i="1"/>
  <c r="L274" i="1"/>
  <c r="L272" i="1"/>
  <c r="L270" i="1"/>
  <c r="L268" i="1"/>
  <c r="L266" i="1"/>
  <c r="L264" i="1"/>
  <c r="L262" i="1"/>
  <c r="L231" i="1"/>
  <c r="O227" i="1"/>
  <c r="L227" i="1"/>
  <c r="L225" i="1"/>
  <c r="L223" i="1"/>
  <c r="O177" i="1"/>
  <c r="L177" i="1"/>
  <c r="L175" i="1"/>
  <c r="L173" i="1"/>
  <c r="L171" i="1"/>
  <c r="L169" i="1"/>
  <c r="L167" i="1"/>
  <c r="L165" i="1"/>
  <c r="L163" i="1"/>
  <c r="L161" i="1"/>
  <c r="L157" i="1"/>
  <c r="L155" i="1"/>
  <c r="L153" i="1"/>
  <c r="L102" i="1"/>
  <c r="L100" i="1"/>
  <c r="L98" i="1"/>
  <c r="O96" i="1"/>
  <c r="L96" i="1"/>
  <c r="L94" i="1"/>
  <c r="L92" i="1"/>
  <c r="O90" i="1"/>
  <c r="L90" i="1"/>
  <c r="L88" i="1"/>
  <c r="L86" i="1"/>
  <c r="L84" i="1"/>
  <c r="O82" i="1"/>
  <c r="L82" i="1"/>
  <c r="O80" i="1"/>
  <c r="L80" i="1"/>
  <c r="L78" i="1"/>
  <c r="L64" i="1"/>
  <c r="L62" i="1"/>
  <c r="L60" i="1"/>
  <c r="L58" i="1"/>
  <c r="L56" i="1"/>
  <c r="L54" i="1"/>
  <c r="L52" i="1"/>
  <c r="L50" i="1"/>
  <c r="L48" i="1"/>
  <c r="L46" i="1"/>
  <c r="L44" i="1"/>
  <c r="L42" i="1"/>
  <c r="L40" i="1"/>
  <c r="L38" i="1"/>
  <c r="L36" i="1"/>
  <c r="L34" i="1"/>
  <c r="L32" i="1"/>
  <c r="L30" i="1"/>
  <c r="L28" i="1"/>
  <c r="AP8" i="50"/>
  <c r="AP14" i="49"/>
  <c r="G17" i="51"/>
  <c r="AP10" i="50"/>
  <c r="G8" i="49"/>
  <c r="H10" i="50"/>
  <c r="H11" i="50"/>
  <c r="AO9" i="50"/>
  <c r="H9" i="50"/>
  <c r="H19" i="51"/>
  <c r="AO13" i="51"/>
  <c r="H15" i="51"/>
  <c r="AO19" i="51"/>
  <c r="AO10" i="51"/>
  <c r="H9" i="51"/>
  <c r="AO18" i="51"/>
  <c r="AO9" i="51"/>
  <c r="H20" i="51"/>
  <c r="H13" i="51"/>
  <c r="H8" i="51"/>
  <c r="H12" i="51"/>
  <c r="AO12" i="51"/>
  <c r="G16" i="49"/>
  <c r="H8" i="50"/>
  <c r="AO12" i="50"/>
  <c r="AO11" i="50"/>
  <c r="AO13" i="50"/>
  <c r="H12" i="50"/>
  <c r="AO17" i="51"/>
  <c r="H18" i="51"/>
  <c r="AO16" i="51"/>
  <c r="H10" i="51"/>
  <c r="AO20" i="51"/>
  <c r="AO14" i="51"/>
  <c r="AO8" i="51"/>
  <c r="H16" i="51"/>
  <c r="H11" i="51"/>
  <c r="H14" i="51"/>
  <c r="AO11" i="51"/>
  <c r="AO15" i="51"/>
  <c r="H21" i="47"/>
  <c r="H26" i="47"/>
  <c r="AP13" i="52"/>
  <c r="AP21" i="52"/>
  <c r="AP17" i="52"/>
  <c r="AP11" i="52"/>
  <c r="G14" i="52"/>
  <c r="G16" i="52"/>
  <c r="G21" i="52"/>
  <c r="AP19" i="52"/>
  <c r="AP14" i="52"/>
  <c r="AP9" i="52"/>
  <c r="G8" i="52"/>
  <c r="G15" i="52"/>
  <c r="G17" i="52"/>
  <c r="G22" i="52"/>
  <c r="G10" i="50"/>
  <c r="G11" i="50"/>
  <c r="AP9" i="50"/>
  <c r="G9" i="50"/>
  <c r="AP15" i="49"/>
  <c r="AP12" i="49"/>
  <c r="AP10" i="49"/>
  <c r="AP19" i="49"/>
  <c r="AP17" i="49"/>
  <c r="G14" i="49"/>
  <c r="AP11" i="49"/>
  <c r="G19" i="49"/>
  <c r="G10" i="49"/>
  <c r="G9" i="49"/>
  <c r="G13" i="49"/>
  <c r="G19" i="51"/>
  <c r="AP13" i="51"/>
  <c r="G15" i="51"/>
  <c r="AP19" i="51"/>
  <c r="AP10" i="51"/>
  <c r="G9" i="51"/>
  <c r="AP18" i="51"/>
  <c r="AP9" i="51"/>
  <c r="G20" i="51"/>
  <c r="G13" i="51"/>
  <c r="G8" i="51"/>
  <c r="G12" i="51"/>
  <c r="AP12" i="51"/>
  <c r="AP22" i="47"/>
  <c r="AP17" i="47"/>
  <c r="AP11" i="47"/>
  <c r="G17" i="47"/>
  <c r="G22" i="47"/>
  <c r="G8" i="47"/>
  <c r="G27" i="47"/>
  <c r="AP27" i="47"/>
  <c r="AP20" i="47"/>
  <c r="AP13" i="47"/>
  <c r="AP9" i="47"/>
  <c r="G13" i="47"/>
  <c r="G20" i="47"/>
  <c r="G24" i="47"/>
  <c r="AP10" i="47"/>
  <c r="AP18" i="47"/>
  <c r="AP25" i="47"/>
  <c r="G15" i="47"/>
  <c r="G21" i="47"/>
  <c r="AO10" i="50"/>
  <c r="H8" i="49"/>
  <c r="H16" i="49"/>
  <c r="G18" i="52"/>
  <c r="AP18" i="52"/>
  <c r="AP20" i="52"/>
  <c r="AP15" i="52"/>
  <c r="G12" i="52"/>
  <c r="G19" i="52"/>
  <c r="AP22" i="52"/>
  <c r="AP16" i="52"/>
  <c r="AP10" i="52"/>
  <c r="G9" i="52"/>
  <c r="G10" i="52"/>
  <c r="G11" i="52"/>
  <c r="G13" i="52"/>
  <c r="G20" i="52"/>
  <c r="G8" i="50"/>
  <c r="AP12" i="50"/>
  <c r="AP11" i="50"/>
  <c r="AP13" i="50"/>
  <c r="G12" i="50"/>
  <c r="AP20" i="49"/>
  <c r="AP8" i="49"/>
  <c r="AP9" i="49"/>
  <c r="AP16" i="49"/>
  <c r="AP18" i="49"/>
  <c r="AP13" i="49"/>
  <c r="G18" i="49"/>
  <c r="AP21" i="49"/>
  <c r="G11" i="49"/>
  <c r="G12" i="49"/>
  <c r="G15" i="49"/>
  <c r="G17" i="49"/>
  <c r="AP17" i="51"/>
  <c r="G18" i="51"/>
  <c r="AP16" i="51"/>
  <c r="G10" i="51"/>
  <c r="AP20" i="51"/>
  <c r="AP14" i="51"/>
  <c r="AP8" i="51"/>
  <c r="G16" i="51"/>
  <c r="G11" i="51"/>
  <c r="G14" i="51"/>
  <c r="AP11" i="51"/>
  <c r="AP15" i="51"/>
  <c r="AP19" i="47"/>
  <c r="AP14" i="47"/>
  <c r="G14" i="47"/>
  <c r="G19" i="47"/>
  <c r="G25" i="47"/>
  <c r="G11" i="47"/>
  <c r="AP24" i="47"/>
  <c r="AP23" i="47"/>
  <c r="AP16" i="47"/>
  <c r="AP12" i="47"/>
  <c r="G9" i="47"/>
  <c r="G16" i="47"/>
  <c r="G23" i="47"/>
  <c r="G28" i="47"/>
  <c r="AP15" i="47"/>
  <c r="AP21" i="47"/>
  <c r="G12" i="47"/>
  <c r="G18" i="47"/>
  <c r="G26" i="47"/>
  <c r="AO8" i="50"/>
  <c r="AO14" i="49"/>
  <c r="H17" i="51"/>
  <c r="AO8" i="47"/>
  <c r="AO26" i="47"/>
  <c r="H10" i="47"/>
  <c r="AO8" i="52"/>
  <c r="AI8" i="13"/>
  <c r="AO12" i="52"/>
  <c r="AI12" i="13"/>
  <c r="AP8" i="52"/>
  <c r="AH8" i="13"/>
  <c r="AP12" i="52"/>
  <c r="AH12" i="13"/>
  <c r="E10" i="61"/>
  <c r="M366" i="1"/>
  <c r="M368" i="1"/>
  <c r="M370" i="1"/>
  <c r="M374" i="1"/>
  <c r="M376" i="1"/>
  <c r="M378" i="1"/>
  <c r="M375" i="1"/>
  <c r="M379" i="1"/>
  <c r="AO14" i="55"/>
  <c r="H22" i="55"/>
  <c r="H23" i="55"/>
  <c r="H16" i="55"/>
  <c r="H14" i="55"/>
  <c r="H15" i="55"/>
  <c r="H12" i="55"/>
  <c r="D13" i="15"/>
  <c r="H10" i="55"/>
  <c r="H11" i="55"/>
  <c r="AO10" i="55"/>
  <c r="AO17" i="55"/>
  <c r="AO23" i="55"/>
  <c r="AO26" i="55"/>
  <c r="AO27" i="55"/>
  <c r="AO31" i="55"/>
  <c r="AO32" i="55"/>
  <c r="AO33" i="55"/>
  <c r="H18" i="55"/>
  <c r="H19" i="55"/>
  <c r="AO8" i="55"/>
  <c r="AO18" i="55"/>
  <c r="AO19" i="55"/>
  <c r="B26" i="42"/>
  <c r="B27" i="42"/>
  <c r="AS30" i="42"/>
  <c r="B29" i="42"/>
  <c r="AS26" i="42"/>
  <c r="AS27" i="42"/>
  <c r="AS28" i="42"/>
  <c r="B20" i="42"/>
  <c r="B22" i="42"/>
  <c r="AS23" i="42"/>
  <c r="AS24" i="42"/>
  <c r="B23" i="42"/>
  <c r="B24" i="42"/>
  <c r="B25" i="42"/>
  <c r="AS20" i="42"/>
  <c r="AS21" i="42"/>
  <c r="AS22" i="42"/>
  <c r="AS18" i="42"/>
  <c r="B17" i="42"/>
  <c r="B19" i="42"/>
  <c r="AS15" i="42"/>
  <c r="B8" i="42"/>
  <c r="B9" i="42"/>
  <c r="B10" i="42"/>
  <c r="AS12" i="42"/>
  <c r="B11" i="42"/>
  <c r="B13" i="42"/>
  <c r="AS9" i="42"/>
  <c r="AO16" i="57"/>
  <c r="AO17" i="57"/>
  <c r="AO8" i="57"/>
  <c r="BI13" i="36"/>
  <c r="AO11" i="57"/>
  <c r="AE14" i="17"/>
  <c r="AO12" i="57"/>
  <c r="AO13" i="57"/>
  <c r="D18" i="17"/>
  <c r="D19" i="17"/>
  <c r="AW19" i="36"/>
  <c r="D17" i="17"/>
  <c r="AW11" i="36"/>
  <c r="AW13" i="36"/>
  <c r="H11" i="57"/>
  <c r="AW17" i="36"/>
  <c r="AW15" i="36"/>
  <c r="D13" i="17"/>
  <c r="AO8" i="58"/>
  <c r="AE10" i="18"/>
  <c r="AO11" i="58"/>
  <c r="AW12" i="38"/>
  <c r="AW14" i="38"/>
  <c r="BI14" i="34"/>
  <c r="BI11" i="34"/>
  <c r="BI16" i="34"/>
  <c r="BI17" i="34"/>
  <c r="AE15" i="16"/>
  <c r="AW14" i="34"/>
  <c r="AW19" i="34"/>
  <c r="AW20" i="34"/>
  <c r="AW18" i="34"/>
  <c r="AW16" i="34"/>
  <c r="D8" i="16"/>
  <c r="D20" i="13"/>
  <c r="AI17" i="13"/>
  <c r="AI21" i="13"/>
  <c r="AI13" i="13"/>
  <c r="AI18" i="13"/>
  <c r="H11" i="59"/>
  <c r="AW12" i="40"/>
  <c r="BI11" i="40"/>
  <c r="BI14" i="40"/>
  <c r="BI16" i="40"/>
  <c r="D15" i="19"/>
  <c r="AW16" i="40"/>
  <c r="AW20" i="40"/>
  <c r="AI15" i="44"/>
  <c r="AI13" i="44"/>
  <c r="D13" i="44"/>
  <c r="AI11" i="44"/>
  <c r="AI10" i="44"/>
  <c r="AI8" i="44"/>
  <c r="BI32" i="33"/>
  <c r="BI27" i="33"/>
  <c r="BI28" i="33"/>
  <c r="AE21" i="15"/>
  <c r="AI15" i="9"/>
  <c r="AI21" i="9"/>
  <c r="AI26" i="9"/>
  <c r="D24" i="9"/>
  <c r="D10" i="9"/>
  <c r="AG13" i="58"/>
  <c r="AH13" i="58"/>
  <c r="AP13" i="58"/>
  <c r="AT13" i="58"/>
  <c r="AU13" i="58"/>
  <c r="AT12" i="58"/>
  <c r="AP12" i="58"/>
  <c r="AH12" i="58"/>
  <c r="AG12" i="58"/>
  <c r="BD15" i="38"/>
  <c r="BE16" i="38"/>
  <c r="AO23" i="38" s="1"/>
  <c r="BD16" i="38"/>
  <c r="AN23" i="38" s="1"/>
  <c r="BE15" i="38"/>
  <c r="AO22" i="38" s="1"/>
  <c r="BF16" i="38"/>
  <c r="BG16" i="38"/>
  <c r="BG15" i="38"/>
  <c r="BF15" i="38"/>
  <c r="Z13" i="18"/>
  <c r="AA13" i="18"/>
  <c r="AB13" i="18"/>
  <c r="AB12" i="18"/>
  <c r="AA12" i="18"/>
  <c r="Z12" i="18"/>
  <c r="P18" i="54"/>
  <c r="O18" i="54"/>
  <c r="G18" i="54"/>
  <c r="P17" i="54"/>
  <c r="O17" i="54"/>
  <c r="G17" i="54"/>
  <c r="AY17" i="32"/>
  <c r="AP16" i="54"/>
  <c r="AT16" i="54"/>
  <c r="AU16" i="54"/>
  <c r="AG16" i="54"/>
  <c r="AH16" i="54"/>
  <c r="AU15" i="54"/>
  <c r="BG15" i="32"/>
  <c r="AP15" i="54"/>
  <c r="AH15" i="54"/>
  <c r="AG15" i="54"/>
  <c r="BB18" i="32"/>
  <c r="AN20" i="32" s="1"/>
  <c r="BA18" i="32"/>
  <c r="AO20" i="32" s="1"/>
  <c r="AZ18" i="32"/>
  <c r="BB17" i="32"/>
  <c r="AN19" i="32" s="1"/>
  <c r="BA17" i="32"/>
  <c r="AO19" i="32" s="1"/>
  <c r="AZ17" i="32"/>
  <c r="BH16" i="32"/>
  <c r="BG16" i="32"/>
  <c r="BF16" i="32"/>
  <c r="BE16" i="32"/>
  <c r="AO33" i="32" s="1"/>
  <c r="BD16" i="32"/>
  <c r="AN33" i="32" s="1"/>
  <c r="BF15" i="32"/>
  <c r="BE15" i="32"/>
  <c r="AO32" i="32" s="1"/>
  <c r="BD15" i="32"/>
  <c r="AN32" i="32" s="1"/>
  <c r="I18" i="14"/>
  <c r="H18" i="14"/>
  <c r="G18" i="14"/>
  <c r="G17" i="14"/>
  <c r="H17" i="14"/>
  <c r="I17" i="14"/>
  <c r="Z16" i="14"/>
  <c r="AA16" i="14"/>
  <c r="AB16" i="14"/>
  <c r="AB15" i="14"/>
  <c r="AA15" i="14"/>
  <c r="Z15" i="14"/>
  <c r="AB28" i="3"/>
  <c r="AC28" i="3"/>
  <c r="AD28" i="3"/>
  <c r="AE28" i="3"/>
  <c r="G17" i="3"/>
  <c r="AF17" i="3"/>
  <c r="B9" i="56"/>
  <c r="B8" i="56"/>
  <c r="C9" i="56"/>
  <c r="G9" i="56"/>
  <c r="G8" i="56"/>
  <c r="O9" i="56"/>
  <c r="O8" i="56"/>
  <c r="P9" i="56"/>
  <c r="P8" i="56"/>
  <c r="AZ12" i="34"/>
  <c r="BA12" i="34"/>
  <c r="AO22" i="34" s="1"/>
  <c r="BB12" i="34"/>
  <c r="AN22" i="34" s="1"/>
  <c r="AZ11" i="34"/>
  <c r="BA11" i="34"/>
  <c r="AO21" i="34" s="1"/>
  <c r="BB11" i="34"/>
  <c r="I6" i="34" s="1"/>
  <c r="E9" i="16"/>
  <c r="G9" i="16"/>
  <c r="H9" i="16"/>
  <c r="I9" i="16"/>
  <c r="G8" i="16"/>
  <c r="H8" i="16"/>
  <c r="I8" i="16"/>
  <c r="F1" i="55"/>
  <c r="F8" i="15"/>
  <c r="E8" i="15"/>
  <c r="AY12" i="33"/>
  <c r="B9" i="55"/>
  <c r="AY13" i="33"/>
  <c r="B10" i="55"/>
  <c r="C11" i="55"/>
  <c r="B11" i="55"/>
  <c r="AY15" i="33"/>
  <c r="B12" i="55"/>
  <c r="C13" i="55"/>
  <c r="B13" i="55"/>
  <c r="H13" i="55"/>
  <c r="C14" i="55"/>
  <c r="E14" i="15"/>
  <c r="AY18" i="33"/>
  <c r="B15" i="55"/>
  <c r="C16" i="55"/>
  <c r="E16" i="15"/>
  <c r="AY20" i="33"/>
  <c r="B17" i="55"/>
  <c r="F19" i="15"/>
  <c r="B19" i="55"/>
  <c r="F20" i="15"/>
  <c r="AY24" i="33"/>
  <c r="C22" i="55"/>
  <c r="B22" i="55"/>
  <c r="B23" i="55"/>
  <c r="F1" i="59"/>
  <c r="E8" i="19"/>
  <c r="E9" i="19"/>
  <c r="B10" i="59"/>
  <c r="E11" i="19"/>
  <c r="E12" i="19"/>
  <c r="E13" i="19"/>
  <c r="AX17" i="40"/>
  <c r="E15" i="19"/>
  <c r="AX19" i="40"/>
  <c r="E17" i="19"/>
  <c r="F1" i="58"/>
  <c r="F8" i="18"/>
  <c r="B8" i="58"/>
  <c r="AY12" i="38"/>
  <c r="B9" i="58"/>
  <c r="F10" i="18"/>
  <c r="AC10" i="18" s="1"/>
  <c r="AX13" i="38"/>
  <c r="F11" i="18"/>
  <c r="F1" i="57"/>
  <c r="F8" i="17"/>
  <c r="E8" i="17"/>
  <c r="F9" i="17"/>
  <c r="E9" i="17"/>
  <c r="B10" i="57"/>
  <c r="F11" i="17"/>
  <c r="E11" i="17"/>
  <c r="F12" i="17"/>
  <c r="B12" i="57"/>
  <c r="F13" i="17"/>
  <c r="B13" i="57"/>
  <c r="F14" i="17"/>
  <c r="E14" i="17"/>
  <c r="F15" i="17"/>
  <c r="E15" i="17"/>
  <c r="F16" i="17"/>
  <c r="B16" i="57"/>
  <c r="F17" i="17"/>
  <c r="E17" i="17"/>
  <c r="AY21" i="36"/>
  <c r="E18" i="17"/>
  <c r="E19" i="17"/>
  <c r="F1" i="56"/>
  <c r="C10" i="56"/>
  <c r="E10" i="16"/>
  <c r="AD10" i="16" s="1"/>
  <c r="F11" i="16"/>
  <c r="E11" i="16"/>
  <c r="F12" i="16"/>
  <c r="E12" i="16"/>
  <c r="C13" i="56"/>
  <c r="E13" i="16"/>
  <c r="C14" i="56"/>
  <c r="E14" i="16"/>
  <c r="C15" i="56"/>
  <c r="E15" i="16"/>
  <c r="F16" i="16"/>
  <c r="E16" i="16"/>
  <c r="F17" i="16"/>
  <c r="AX20" i="34"/>
  <c r="G8" i="59"/>
  <c r="O8" i="59"/>
  <c r="P8" i="59"/>
  <c r="AG8" i="59"/>
  <c r="AH8" i="59"/>
  <c r="AP8" i="59"/>
  <c r="AD8" i="19"/>
  <c r="G9" i="59"/>
  <c r="O9" i="59"/>
  <c r="P9" i="59"/>
  <c r="G10" i="59"/>
  <c r="O10" i="59"/>
  <c r="P10" i="59"/>
  <c r="AG10" i="59"/>
  <c r="AH10" i="59"/>
  <c r="AP10" i="59"/>
  <c r="G11" i="59"/>
  <c r="O11" i="59"/>
  <c r="P11" i="59"/>
  <c r="AG11" i="59"/>
  <c r="AH11" i="59"/>
  <c r="AP11" i="59"/>
  <c r="BG14" i="40"/>
  <c r="BH14" i="40"/>
  <c r="G12" i="59"/>
  <c r="O12" i="59"/>
  <c r="P12" i="59"/>
  <c r="AG12" i="59"/>
  <c r="AH12" i="59"/>
  <c r="AP12" i="59"/>
  <c r="AD12" i="19"/>
  <c r="G13" i="59"/>
  <c r="O13" i="59"/>
  <c r="P13" i="59"/>
  <c r="AG13" i="59"/>
  <c r="AH13" i="59"/>
  <c r="AP13" i="59"/>
  <c r="G14" i="59"/>
  <c r="O14" i="59"/>
  <c r="P14" i="59"/>
  <c r="G15" i="59"/>
  <c r="O15" i="59"/>
  <c r="P15" i="59"/>
  <c r="G16" i="59"/>
  <c r="O16" i="59"/>
  <c r="P16" i="59"/>
  <c r="G17" i="59"/>
  <c r="O17" i="59"/>
  <c r="P17" i="59"/>
  <c r="G8" i="58"/>
  <c r="O8" i="58"/>
  <c r="P8" i="58"/>
  <c r="AG8" i="58"/>
  <c r="AH8" i="58"/>
  <c r="AP8" i="58"/>
  <c r="AT8" i="58"/>
  <c r="BH11" i="38"/>
  <c r="G9" i="58"/>
  <c r="O9" i="58"/>
  <c r="P9" i="58"/>
  <c r="BH12" i="38"/>
  <c r="G10" i="58"/>
  <c r="O10" i="58"/>
  <c r="P10" i="58"/>
  <c r="AG10" i="58"/>
  <c r="AH10" i="58"/>
  <c r="AP10" i="58"/>
  <c r="G11" i="58"/>
  <c r="O11" i="58"/>
  <c r="P11" i="58"/>
  <c r="AG11" i="58"/>
  <c r="AH11" i="58"/>
  <c r="AP11" i="58"/>
  <c r="AD11" i="18"/>
  <c r="G8" i="57"/>
  <c r="O8" i="57"/>
  <c r="P8" i="57"/>
  <c r="AG8" i="57"/>
  <c r="AH8" i="57"/>
  <c r="AP8" i="57"/>
  <c r="AC8" i="17"/>
  <c r="G9" i="57"/>
  <c r="O9" i="57"/>
  <c r="P9" i="57"/>
  <c r="G10" i="57"/>
  <c r="O10" i="57"/>
  <c r="P10" i="57"/>
  <c r="AG10" i="57"/>
  <c r="AH10" i="57"/>
  <c r="AP10" i="57"/>
  <c r="AT10" i="57"/>
  <c r="G11" i="57"/>
  <c r="O11" i="57"/>
  <c r="P11" i="57"/>
  <c r="AG11" i="57"/>
  <c r="AH11" i="57"/>
  <c r="AP11" i="57"/>
  <c r="AC11" i="17"/>
  <c r="G12" i="57"/>
  <c r="O12" i="57"/>
  <c r="P12" i="57"/>
  <c r="AG12" i="57"/>
  <c r="AH12" i="57"/>
  <c r="AP12" i="57"/>
  <c r="AT12" i="57"/>
  <c r="G13" i="57"/>
  <c r="O13" i="57"/>
  <c r="P13" i="57"/>
  <c r="AG13" i="57"/>
  <c r="AH13" i="57"/>
  <c r="AP13" i="57"/>
  <c r="AC13" i="17"/>
  <c r="G14" i="57"/>
  <c r="O14" i="57"/>
  <c r="P14" i="57"/>
  <c r="AG14" i="57"/>
  <c r="AH14" i="57"/>
  <c r="AP14" i="57"/>
  <c r="AC14" i="17"/>
  <c r="G15" i="57"/>
  <c r="O15" i="57"/>
  <c r="P15" i="57"/>
  <c r="AG15" i="57"/>
  <c r="AH15" i="57"/>
  <c r="AP15" i="57"/>
  <c r="AT15" i="57"/>
  <c r="G16" i="57"/>
  <c r="O16" i="57"/>
  <c r="P16" i="57"/>
  <c r="AG16" i="57"/>
  <c r="AH16" i="57"/>
  <c r="AP16" i="57"/>
  <c r="AD16" i="17"/>
  <c r="G17" i="57"/>
  <c r="O17" i="57"/>
  <c r="P17" i="57"/>
  <c r="AG17" i="57"/>
  <c r="AH17" i="57"/>
  <c r="AP17" i="57"/>
  <c r="BG20" i="36"/>
  <c r="AD17" i="17"/>
  <c r="G18" i="57"/>
  <c r="O18" i="57"/>
  <c r="P18" i="57"/>
  <c r="G19" i="57"/>
  <c r="O19" i="57"/>
  <c r="P19" i="57"/>
  <c r="G10" i="56"/>
  <c r="O10" i="56"/>
  <c r="P10" i="56"/>
  <c r="AG8" i="56"/>
  <c r="AH8" i="56"/>
  <c r="AP8" i="56"/>
  <c r="AC8" i="16"/>
  <c r="AU8" i="56"/>
  <c r="G11" i="56"/>
  <c r="O11" i="56"/>
  <c r="P11" i="56"/>
  <c r="G12" i="56"/>
  <c r="O12" i="56"/>
  <c r="P12" i="56"/>
  <c r="AG10" i="56"/>
  <c r="AH10" i="56"/>
  <c r="AP10" i="56"/>
  <c r="G13" i="56"/>
  <c r="O13" i="56"/>
  <c r="P13" i="56"/>
  <c r="AG11" i="56"/>
  <c r="AH11" i="56"/>
  <c r="AP11" i="56"/>
  <c r="AC11" i="16"/>
  <c r="AU11" i="56"/>
  <c r="G14" i="56"/>
  <c r="O14" i="56"/>
  <c r="P14" i="56"/>
  <c r="AG12" i="56"/>
  <c r="AH12" i="56"/>
  <c r="AP12" i="56"/>
  <c r="AC12" i="16"/>
  <c r="AD12" i="16"/>
  <c r="G15" i="56"/>
  <c r="O15" i="56"/>
  <c r="P15" i="56"/>
  <c r="AG13" i="56"/>
  <c r="AH13" i="56"/>
  <c r="AP13" i="56"/>
  <c r="AC13" i="16"/>
  <c r="AD13" i="16"/>
  <c r="G16" i="56"/>
  <c r="O16" i="56"/>
  <c r="P16" i="56"/>
  <c r="AG14" i="56"/>
  <c r="AH14" i="56"/>
  <c r="AP14" i="56"/>
  <c r="AC14" i="16"/>
  <c r="AD14" i="16"/>
  <c r="G17" i="56"/>
  <c r="O17" i="56"/>
  <c r="P17" i="56"/>
  <c r="AG15" i="56"/>
  <c r="AH15" i="56"/>
  <c r="AP15" i="56"/>
  <c r="AC15" i="16"/>
  <c r="BH18" i="34"/>
  <c r="G8" i="55"/>
  <c r="O8" i="55"/>
  <c r="P8" i="55"/>
  <c r="AG8" i="55"/>
  <c r="AH8" i="55"/>
  <c r="AP8" i="55"/>
  <c r="AT8" i="55"/>
  <c r="AD8" i="15"/>
  <c r="G9" i="55"/>
  <c r="O9" i="55"/>
  <c r="P9" i="55"/>
  <c r="G10" i="55"/>
  <c r="O10" i="55"/>
  <c r="P10" i="55"/>
  <c r="AG10" i="55"/>
  <c r="AH10" i="55"/>
  <c r="AP10" i="55"/>
  <c r="AT10" i="55"/>
  <c r="G11" i="55"/>
  <c r="O11" i="55"/>
  <c r="P11" i="55"/>
  <c r="AG11" i="55"/>
  <c r="AH11" i="55"/>
  <c r="AP11" i="55"/>
  <c r="AC11" i="15"/>
  <c r="G12" i="55"/>
  <c r="O12" i="55"/>
  <c r="P12" i="55"/>
  <c r="AG12" i="55"/>
  <c r="AH12" i="55"/>
  <c r="AP12" i="55"/>
  <c r="AT12" i="55"/>
  <c r="G13" i="55"/>
  <c r="O13" i="55"/>
  <c r="P13" i="55"/>
  <c r="AG13" i="55"/>
  <c r="AH13" i="55"/>
  <c r="AP13" i="55"/>
  <c r="AU13" i="55"/>
  <c r="AG14" i="55"/>
  <c r="AH14" i="55"/>
  <c r="AP14" i="55"/>
  <c r="AD14" i="15"/>
  <c r="AG15" i="55"/>
  <c r="AH15" i="55"/>
  <c r="AP15" i="55"/>
  <c r="AC15" i="15"/>
  <c r="G14" i="55"/>
  <c r="O14" i="55"/>
  <c r="P14" i="55"/>
  <c r="AG16" i="55"/>
  <c r="AH16" i="55"/>
  <c r="AP16" i="55"/>
  <c r="AT16" i="55"/>
  <c r="AD16" i="15"/>
  <c r="G15" i="55"/>
  <c r="O15" i="55"/>
  <c r="P15" i="55"/>
  <c r="AG17" i="55"/>
  <c r="AH17" i="55"/>
  <c r="AP17" i="55"/>
  <c r="AC17" i="15"/>
  <c r="AU17" i="55"/>
  <c r="G16" i="55"/>
  <c r="O16" i="55"/>
  <c r="P16" i="55"/>
  <c r="AG18" i="55"/>
  <c r="AH18" i="55"/>
  <c r="AP18" i="55"/>
  <c r="AD18" i="15"/>
  <c r="G17" i="55"/>
  <c r="O17" i="55"/>
  <c r="P17" i="55"/>
  <c r="AG19" i="55"/>
  <c r="AH19" i="55"/>
  <c r="AP19" i="55"/>
  <c r="AC19" i="15"/>
  <c r="AU19" i="55"/>
  <c r="AG20" i="55"/>
  <c r="AH20" i="55"/>
  <c r="AP20" i="55"/>
  <c r="AD20" i="15"/>
  <c r="AG21" i="55"/>
  <c r="AH21" i="55"/>
  <c r="AP21" i="55"/>
  <c r="AD21" i="15"/>
  <c r="G18" i="55"/>
  <c r="O18" i="55"/>
  <c r="P18" i="55"/>
  <c r="AG22" i="55"/>
  <c r="AH22" i="55"/>
  <c r="AP22" i="55"/>
  <c r="AT22" i="55"/>
  <c r="G19" i="55"/>
  <c r="O19" i="55"/>
  <c r="P19" i="55"/>
  <c r="AG23" i="55"/>
  <c r="AH23" i="55"/>
  <c r="AP23" i="55"/>
  <c r="AT23" i="55"/>
  <c r="AD23" i="15"/>
  <c r="G20" i="55"/>
  <c r="O20" i="55"/>
  <c r="P20" i="55"/>
  <c r="AG24" i="55"/>
  <c r="AH24" i="55"/>
  <c r="AP24" i="55"/>
  <c r="G21" i="55"/>
  <c r="O21" i="55"/>
  <c r="P21" i="55"/>
  <c r="AG25" i="55"/>
  <c r="AH25" i="55"/>
  <c r="AP25" i="55"/>
  <c r="BG28" i="33"/>
  <c r="G22" i="55"/>
  <c r="O22" i="55"/>
  <c r="P22" i="55"/>
  <c r="AG26" i="55"/>
  <c r="AH26" i="55"/>
  <c r="AP26" i="55"/>
  <c r="AT26" i="55"/>
  <c r="AU26" i="55"/>
  <c r="G23" i="55"/>
  <c r="O23" i="55"/>
  <c r="P23" i="55"/>
  <c r="AG27" i="55"/>
  <c r="AH27" i="55"/>
  <c r="AP27" i="55"/>
  <c r="AT27" i="55"/>
  <c r="AG28" i="55"/>
  <c r="AH28" i="55"/>
  <c r="AP28" i="55"/>
  <c r="AT28" i="55"/>
  <c r="BH31" i="33"/>
  <c r="AG29" i="55"/>
  <c r="AH29" i="55"/>
  <c r="AP29" i="55"/>
  <c r="AG30" i="55"/>
  <c r="AH30" i="55"/>
  <c r="AP30" i="55"/>
  <c r="AG31" i="55"/>
  <c r="AH31" i="55"/>
  <c r="AP31" i="55"/>
  <c r="AT31" i="55"/>
  <c r="AD31" i="15"/>
  <c r="AG32" i="55"/>
  <c r="AH32" i="55"/>
  <c r="AP32" i="55"/>
  <c r="AU32" i="55"/>
  <c r="AG33" i="55"/>
  <c r="AH33" i="55"/>
  <c r="AP33" i="55"/>
  <c r="F1" i="54"/>
  <c r="C11" i="54"/>
  <c r="B11" i="54"/>
  <c r="G11" i="54"/>
  <c r="O11" i="54"/>
  <c r="P11" i="54"/>
  <c r="AG11" i="54"/>
  <c r="AH11" i="54"/>
  <c r="AP11" i="54"/>
  <c r="AT11" i="54"/>
  <c r="AU11" i="54"/>
  <c r="C12" i="54"/>
  <c r="B12" i="54"/>
  <c r="G12" i="54"/>
  <c r="O12" i="54"/>
  <c r="P12" i="54"/>
  <c r="AG12" i="54"/>
  <c r="AH12" i="54"/>
  <c r="AP12" i="54"/>
  <c r="AT12" i="54"/>
  <c r="AU12" i="54"/>
  <c r="C13" i="54"/>
  <c r="B13" i="54"/>
  <c r="G13" i="54"/>
  <c r="O13" i="54"/>
  <c r="P13" i="54"/>
  <c r="AG13" i="54"/>
  <c r="AH13" i="54"/>
  <c r="AP13" i="54"/>
  <c r="AT13" i="54"/>
  <c r="AU13" i="54"/>
  <c r="C14" i="54"/>
  <c r="B14" i="54"/>
  <c r="G14" i="54"/>
  <c r="O14" i="54"/>
  <c r="P14" i="54"/>
  <c r="AG14" i="54"/>
  <c r="AH14" i="54"/>
  <c r="AP14" i="54"/>
  <c r="AT14" i="54"/>
  <c r="AU14" i="54"/>
  <c r="C15" i="54"/>
  <c r="B15" i="54"/>
  <c r="G15" i="54"/>
  <c r="O15" i="54"/>
  <c r="P15" i="54"/>
  <c r="C16" i="54"/>
  <c r="B16" i="54"/>
  <c r="G16" i="54"/>
  <c r="O16" i="54"/>
  <c r="P16" i="54"/>
  <c r="AG17" i="54"/>
  <c r="AH17" i="54"/>
  <c r="AP17" i="54"/>
  <c r="AT17" i="54"/>
  <c r="AU17" i="54"/>
  <c r="AG18" i="54"/>
  <c r="AH18" i="54"/>
  <c r="AP18" i="54"/>
  <c r="AT18" i="54"/>
  <c r="AU18" i="54"/>
  <c r="C19" i="54"/>
  <c r="B19" i="54"/>
  <c r="G19" i="54"/>
  <c r="O19" i="54"/>
  <c r="P19" i="54"/>
  <c r="AG19" i="54"/>
  <c r="AH19" i="54"/>
  <c r="AP19" i="54"/>
  <c r="AT19" i="54"/>
  <c r="AU19" i="54"/>
  <c r="C20" i="54"/>
  <c r="B20" i="54"/>
  <c r="G20" i="54"/>
  <c r="O20" i="54"/>
  <c r="P20" i="54"/>
  <c r="AG20" i="54"/>
  <c r="AH20" i="54"/>
  <c r="AP20" i="54"/>
  <c r="AT20" i="54"/>
  <c r="AU20" i="54"/>
  <c r="C21" i="54"/>
  <c r="B21" i="54"/>
  <c r="G21" i="54"/>
  <c r="O21" i="54"/>
  <c r="P21" i="54"/>
  <c r="AG21" i="54"/>
  <c r="AH21" i="54"/>
  <c r="AP21" i="54"/>
  <c r="AT21" i="54"/>
  <c r="AU21" i="54"/>
  <c r="C22" i="54"/>
  <c r="B22" i="54"/>
  <c r="G22" i="54"/>
  <c r="O22" i="54"/>
  <c r="P22" i="54"/>
  <c r="AG22" i="54"/>
  <c r="AH22" i="54"/>
  <c r="AP22" i="54"/>
  <c r="AT22" i="54"/>
  <c r="AU22" i="54"/>
  <c r="C23" i="54"/>
  <c r="B23" i="54"/>
  <c r="G23" i="54"/>
  <c r="O23" i="54"/>
  <c r="P23" i="54"/>
  <c r="AG23" i="54"/>
  <c r="AH23" i="54"/>
  <c r="AP23" i="54"/>
  <c r="AT23" i="54"/>
  <c r="AU23" i="54"/>
  <c r="C24" i="54"/>
  <c r="B24" i="54"/>
  <c r="G24" i="54"/>
  <c r="O24" i="54"/>
  <c r="P24" i="54"/>
  <c r="AG24" i="54"/>
  <c r="AH24" i="54"/>
  <c r="AP24" i="54"/>
  <c r="AT24" i="54"/>
  <c r="AU24" i="54"/>
  <c r="AG25" i="54"/>
  <c r="AH25" i="54"/>
  <c r="AP25" i="54"/>
  <c r="AT25" i="54"/>
  <c r="AU25" i="54"/>
  <c r="AG26" i="54"/>
  <c r="AH26" i="54"/>
  <c r="AP26" i="54"/>
  <c r="AT26" i="54"/>
  <c r="AU26" i="54"/>
  <c r="E1" i="53"/>
  <c r="B8" i="45"/>
  <c r="N8" i="53"/>
  <c r="O8" i="53"/>
  <c r="AF8" i="53"/>
  <c r="AG8" i="53"/>
  <c r="AP8" i="45"/>
  <c r="F9" i="44"/>
  <c r="N9" i="53"/>
  <c r="O9" i="53"/>
  <c r="AF9" i="53"/>
  <c r="AG9" i="53"/>
  <c r="AO9" i="45"/>
  <c r="C10" i="53"/>
  <c r="N10" i="53"/>
  <c r="O10" i="53"/>
  <c r="AF10" i="53"/>
  <c r="AG10" i="53"/>
  <c r="AR10" i="53"/>
  <c r="B11" i="45"/>
  <c r="B11" i="53"/>
  <c r="N11" i="53"/>
  <c r="O11" i="53"/>
  <c r="AF11" i="53"/>
  <c r="AG11" i="53"/>
  <c r="C12" i="53"/>
  <c r="B12" i="53"/>
  <c r="N12" i="53"/>
  <c r="O12" i="53"/>
  <c r="AF12" i="53"/>
  <c r="AG12" i="53"/>
  <c r="AR12" i="53"/>
  <c r="B13" i="53"/>
  <c r="N13" i="53"/>
  <c r="O13" i="53"/>
  <c r="AF13" i="53"/>
  <c r="AG13" i="53"/>
  <c r="AO13" i="45"/>
  <c r="AS13" i="53"/>
  <c r="C14" i="53"/>
  <c r="N14" i="53"/>
  <c r="O14" i="53"/>
  <c r="AF14" i="53"/>
  <c r="AG14" i="53"/>
  <c r="AR14" i="53"/>
  <c r="C15" i="53"/>
  <c r="B15" i="53"/>
  <c r="N15" i="53"/>
  <c r="O15" i="53"/>
  <c r="AF15" i="53"/>
  <c r="AG15" i="53"/>
  <c r="AF15" i="44"/>
  <c r="F1" i="52"/>
  <c r="G8" i="13"/>
  <c r="AF9" i="13"/>
  <c r="AG9" i="13"/>
  <c r="G9" i="13"/>
  <c r="F10" i="13"/>
  <c r="F11" i="13"/>
  <c r="AF10" i="13"/>
  <c r="AG10" i="13"/>
  <c r="F12" i="13"/>
  <c r="AG14" i="13"/>
  <c r="AG16" i="13"/>
  <c r="G14" i="13"/>
  <c r="F14" i="13"/>
  <c r="AF15" i="13"/>
  <c r="AF19" i="13"/>
  <c r="AG17" i="13"/>
  <c r="F16" i="13"/>
  <c r="AG20" i="13"/>
  <c r="F19" i="13"/>
  <c r="AG18" i="13"/>
  <c r="F22" i="13"/>
  <c r="F21" i="13"/>
  <c r="AG21" i="13"/>
  <c r="F1" i="51"/>
  <c r="G8" i="12"/>
  <c r="F8" i="12"/>
  <c r="AG9" i="12"/>
  <c r="F9" i="12"/>
  <c r="AG10" i="12"/>
  <c r="G11" i="12"/>
  <c r="F11" i="12"/>
  <c r="F10" i="12"/>
  <c r="G12" i="12"/>
  <c r="F12" i="12"/>
  <c r="AG11" i="12"/>
  <c r="AG12" i="12"/>
  <c r="G13" i="12"/>
  <c r="F13" i="12"/>
  <c r="F14" i="12"/>
  <c r="AF13" i="12"/>
  <c r="AG13" i="12"/>
  <c r="F15" i="12"/>
  <c r="AG14" i="12"/>
  <c r="G16" i="12"/>
  <c r="F16" i="12"/>
  <c r="AG15" i="12"/>
  <c r="G17" i="12"/>
  <c r="F17" i="12"/>
  <c r="AG16" i="12"/>
  <c r="F18" i="12"/>
  <c r="AG17" i="12"/>
  <c r="AG18" i="12"/>
  <c r="F19" i="12"/>
  <c r="F20" i="12"/>
  <c r="AG20" i="12"/>
  <c r="AF19" i="12"/>
  <c r="F1" i="50"/>
  <c r="F9" i="10"/>
  <c r="F1" i="49"/>
  <c r="G8" i="11"/>
  <c r="AG10" i="11"/>
  <c r="F10" i="11"/>
  <c r="AF11" i="11"/>
  <c r="AG8" i="11"/>
  <c r="AG14" i="11"/>
  <c r="G11" i="11"/>
  <c r="AG15" i="11"/>
  <c r="AG18" i="11"/>
  <c r="AF38" i="11"/>
  <c r="F1" i="47"/>
  <c r="G10" i="9"/>
  <c r="F10" i="9"/>
  <c r="AG8" i="9"/>
  <c r="F9" i="9"/>
  <c r="AG9" i="9"/>
  <c r="G12" i="9"/>
  <c r="AF10" i="9"/>
  <c r="F13" i="9"/>
  <c r="G11" i="9"/>
  <c r="F11" i="9"/>
  <c r="AG13" i="9"/>
  <c r="G15" i="9"/>
  <c r="AF14" i="9"/>
  <c r="AG14" i="9"/>
  <c r="G16" i="9"/>
  <c r="F16" i="9"/>
  <c r="AG15" i="9"/>
  <c r="G17" i="9"/>
  <c r="F17" i="9"/>
  <c r="AG16" i="9"/>
  <c r="G18" i="9"/>
  <c r="AF17" i="9"/>
  <c r="AG17" i="9"/>
  <c r="F19" i="9"/>
  <c r="AF18" i="9"/>
  <c r="AG18" i="9"/>
  <c r="F20" i="9"/>
  <c r="AF19" i="9"/>
  <c r="G21" i="9"/>
  <c r="F21" i="9"/>
  <c r="AG20" i="9"/>
  <c r="G22" i="9"/>
  <c r="AF21" i="9"/>
  <c r="AG21" i="9"/>
  <c r="AG22" i="9"/>
  <c r="AF23" i="9"/>
  <c r="F25" i="9"/>
  <c r="AG25" i="9"/>
  <c r="G27" i="9"/>
  <c r="F27" i="9"/>
  <c r="AF27" i="9"/>
  <c r="AG27" i="9"/>
  <c r="F1" i="46"/>
  <c r="B30" i="42"/>
  <c r="B28" i="42"/>
  <c r="B21" i="42"/>
  <c r="B16" i="42"/>
  <c r="B15" i="42"/>
  <c r="B14" i="42"/>
  <c r="AS31" i="42"/>
  <c r="AS25" i="42"/>
  <c r="C1" i="45"/>
  <c r="M8" i="45"/>
  <c r="AD8" i="45"/>
  <c r="M9" i="45"/>
  <c r="AD9" i="45"/>
  <c r="M10" i="45"/>
  <c r="AD10" i="45"/>
  <c r="M11" i="45"/>
  <c r="AD11" i="45"/>
  <c r="M12" i="45"/>
  <c r="AD12" i="45"/>
  <c r="M13" i="45"/>
  <c r="AD13" i="45"/>
  <c r="M14" i="45"/>
  <c r="AD14" i="45"/>
  <c r="M15" i="45"/>
  <c r="AD15" i="45"/>
  <c r="H14" i="44"/>
  <c r="I14" i="44"/>
  <c r="J14" i="44"/>
  <c r="K14" i="44"/>
  <c r="H15" i="44"/>
  <c r="I15" i="44"/>
  <c r="J15" i="44"/>
  <c r="K15" i="44"/>
  <c r="H12" i="44"/>
  <c r="I12" i="44"/>
  <c r="J12" i="44"/>
  <c r="K12" i="44"/>
  <c r="H13" i="44"/>
  <c r="I13" i="44"/>
  <c r="J13" i="44"/>
  <c r="K13" i="44"/>
  <c r="H10" i="44"/>
  <c r="I10" i="44"/>
  <c r="J10" i="44"/>
  <c r="K10" i="44"/>
  <c r="H11" i="44"/>
  <c r="I11" i="44"/>
  <c r="J11" i="44"/>
  <c r="K11" i="44"/>
  <c r="H9" i="44"/>
  <c r="I9" i="44"/>
  <c r="J9" i="44"/>
  <c r="K9" i="44"/>
  <c r="AB15" i="44"/>
  <c r="AC15" i="44"/>
  <c r="AD15" i="44"/>
  <c r="AE15" i="44"/>
  <c r="AB14" i="44"/>
  <c r="AC14" i="44"/>
  <c r="AD14" i="44"/>
  <c r="AE14" i="44"/>
  <c r="AB13" i="44"/>
  <c r="AC13" i="44"/>
  <c r="AD13" i="44"/>
  <c r="AE13" i="44"/>
  <c r="AB12" i="44"/>
  <c r="AC12" i="44"/>
  <c r="AD12" i="44"/>
  <c r="AE12" i="44"/>
  <c r="AB11" i="44"/>
  <c r="AC11" i="44"/>
  <c r="AD11" i="44"/>
  <c r="AE11" i="44"/>
  <c r="AB10" i="44"/>
  <c r="AC10" i="44"/>
  <c r="AD10" i="44"/>
  <c r="AE10" i="44"/>
  <c r="K8" i="44"/>
  <c r="J8" i="44"/>
  <c r="I8" i="44"/>
  <c r="H8" i="44"/>
  <c r="AB9" i="44"/>
  <c r="AC9" i="44"/>
  <c r="AD9" i="44"/>
  <c r="AE9" i="44"/>
  <c r="AB8" i="44"/>
  <c r="AC8" i="44"/>
  <c r="AD8" i="44"/>
  <c r="AE8" i="44"/>
  <c r="A1" i="44"/>
  <c r="G1" i="42"/>
  <c r="M8" i="42"/>
  <c r="AH8" i="42"/>
  <c r="M9" i="42"/>
  <c r="AH9" i="42"/>
  <c r="M10" i="42"/>
  <c r="AH10" i="42"/>
  <c r="M11" i="42"/>
  <c r="AH11" i="42"/>
  <c r="M12" i="42"/>
  <c r="AH12" i="42"/>
  <c r="M13" i="42"/>
  <c r="AH13" i="42"/>
  <c r="M14" i="42"/>
  <c r="AH14" i="42"/>
  <c r="M15" i="42"/>
  <c r="AH15" i="42"/>
  <c r="M16" i="42"/>
  <c r="AH16" i="42"/>
  <c r="M17" i="42"/>
  <c r="AH17" i="42"/>
  <c r="M18" i="42"/>
  <c r="AH18" i="42"/>
  <c r="M19" i="42"/>
  <c r="AH19" i="42"/>
  <c r="M20" i="42"/>
  <c r="AH20" i="42"/>
  <c r="M21" i="42"/>
  <c r="AH21" i="42"/>
  <c r="M22" i="42"/>
  <c r="AH22" i="42"/>
  <c r="M23" i="42"/>
  <c r="AH23" i="42"/>
  <c r="M24" i="42"/>
  <c r="AH24" i="42"/>
  <c r="M25" i="42"/>
  <c r="AH25" i="42"/>
  <c r="M26" i="42"/>
  <c r="AH26" i="42"/>
  <c r="M27" i="42"/>
  <c r="AH27" i="42"/>
  <c r="M28" i="42"/>
  <c r="AH28" i="42"/>
  <c r="M29" i="42"/>
  <c r="AH29" i="42"/>
  <c r="M30" i="42"/>
  <c r="AH30" i="42"/>
  <c r="M31" i="42"/>
  <c r="AH31" i="42"/>
  <c r="AC10" i="21"/>
  <c r="AD10" i="21"/>
  <c r="AC9" i="21"/>
  <c r="AD9" i="21"/>
  <c r="AF8" i="3"/>
  <c r="AG8" i="3"/>
  <c r="C1" i="41"/>
  <c r="BD15" i="40"/>
  <c r="Z23" i="40" s="1"/>
  <c r="BD13" i="40"/>
  <c r="Z15" i="40" s="1"/>
  <c r="BD11" i="40"/>
  <c r="Z7" i="40" s="1"/>
  <c r="BB17" i="40"/>
  <c r="BB15" i="40"/>
  <c r="M27" i="40" s="1"/>
  <c r="BB19" i="40"/>
  <c r="BB13" i="40"/>
  <c r="BB11" i="40"/>
  <c r="I7" i="40" s="1"/>
  <c r="BE11" i="40"/>
  <c r="AO24" i="40" s="1"/>
  <c r="BD12" i="40"/>
  <c r="AN25" i="40" s="1"/>
  <c r="BE12" i="40"/>
  <c r="AO25" i="40" s="1"/>
  <c r="BE13" i="40"/>
  <c r="AO26" i="40" s="1"/>
  <c r="BD14" i="40"/>
  <c r="AN27" i="40" s="1"/>
  <c r="BE14" i="40"/>
  <c r="AO27" i="40" s="1"/>
  <c r="BE15" i="40"/>
  <c r="AO28" i="40" s="1"/>
  <c r="BD16" i="40"/>
  <c r="AN29" i="40" s="1"/>
  <c r="BE16" i="40"/>
  <c r="AO29" i="40" s="1"/>
  <c r="BA11" i="40"/>
  <c r="AO13" i="40" s="1"/>
  <c r="BB12" i="40"/>
  <c r="AN14" i="40" s="1"/>
  <c r="BA12" i="40"/>
  <c r="AO14" i="40" s="1"/>
  <c r="BA13" i="40"/>
  <c r="AO15" i="40" s="1"/>
  <c r="BB14" i="40"/>
  <c r="AN16" i="40" s="1"/>
  <c r="BA14" i="40"/>
  <c r="AO16" i="40" s="1"/>
  <c r="BA15" i="40"/>
  <c r="AO17" i="40" s="1"/>
  <c r="BB16" i="40"/>
  <c r="AN18" i="40" s="1"/>
  <c r="BA16" i="40"/>
  <c r="AO18" i="40" s="1"/>
  <c r="BA17" i="40"/>
  <c r="AO19" i="40" s="1"/>
  <c r="BB18" i="40"/>
  <c r="AN20" i="40" s="1"/>
  <c r="BA18" i="40"/>
  <c r="AO20" i="40" s="1"/>
  <c r="BA19" i="40"/>
  <c r="AO21" i="40" s="1"/>
  <c r="BB20" i="40"/>
  <c r="AN22" i="40" s="1"/>
  <c r="BA20" i="40"/>
  <c r="AO22" i="40" s="1"/>
  <c r="A1" i="40"/>
  <c r="AZ11" i="40"/>
  <c r="BF11" i="40"/>
  <c r="AZ12" i="40"/>
  <c r="BF12" i="40"/>
  <c r="AZ13" i="40"/>
  <c r="BF13" i="40"/>
  <c r="AZ14" i="40"/>
  <c r="BF14" i="40"/>
  <c r="AZ15" i="40"/>
  <c r="BF15" i="40"/>
  <c r="AZ16" i="40"/>
  <c r="BF16" i="40"/>
  <c r="AZ17" i="40"/>
  <c r="AZ18" i="40"/>
  <c r="AZ19" i="40"/>
  <c r="AZ20" i="40"/>
  <c r="BD13" i="38"/>
  <c r="BD11" i="38"/>
  <c r="Z7" i="38" s="1"/>
  <c r="BB11" i="38"/>
  <c r="BB13" i="38"/>
  <c r="I7" i="38" s="1"/>
  <c r="BE11" i="38"/>
  <c r="AO18" i="38" s="1"/>
  <c r="BD12" i="38"/>
  <c r="AN19" i="38" s="1"/>
  <c r="BE12" i="38"/>
  <c r="AO19" i="38" s="1"/>
  <c r="BE13" i="38"/>
  <c r="AO20" i="38" s="1"/>
  <c r="BD14" i="38"/>
  <c r="AN21" i="38" s="1"/>
  <c r="BE14" i="38"/>
  <c r="AO21" i="38" s="1"/>
  <c r="BA11" i="38"/>
  <c r="AO13" i="38" s="1"/>
  <c r="BB12" i="38"/>
  <c r="AN14" i="38" s="1"/>
  <c r="BA12" i="38"/>
  <c r="AO14" i="38" s="1"/>
  <c r="BA13" i="38"/>
  <c r="AO15" i="38" s="1"/>
  <c r="BB14" i="38"/>
  <c r="AN16" i="38" s="1"/>
  <c r="BA14" i="38"/>
  <c r="AO16" i="38" s="1"/>
  <c r="A1" i="38"/>
  <c r="AZ11" i="38"/>
  <c r="BF11" i="38"/>
  <c r="AZ12" i="38"/>
  <c r="BF12" i="38"/>
  <c r="AZ13" i="38"/>
  <c r="BF13" i="38"/>
  <c r="AZ14" i="38"/>
  <c r="BF14" i="38"/>
  <c r="BD13" i="36"/>
  <c r="Z23" i="36" s="1"/>
  <c r="BD19" i="36"/>
  <c r="BD11" i="36"/>
  <c r="BD17" i="36"/>
  <c r="Z34" i="36" s="1"/>
  <c r="BD15" i="36"/>
  <c r="U34" i="36" s="1"/>
  <c r="BB21" i="36"/>
  <c r="O34" i="36" s="1"/>
  <c r="BB19" i="36"/>
  <c r="K34" i="36" s="1"/>
  <c r="BB17" i="36"/>
  <c r="BB13" i="36"/>
  <c r="BB15" i="36"/>
  <c r="I10" i="36" s="1"/>
  <c r="BB11" i="36"/>
  <c r="F6" i="36" s="1"/>
  <c r="BD12" i="36"/>
  <c r="AN27" i="36" s="1"/>
  <c r="BE12" i="36"/>
  <c r="AO27" i="36" s="1"/>
  <c r="BE13" i="36"/>
  <c r="AO28" i="36" s="1"/>
  <c r="BD14" i="36"/>
  <c r="AN29" i="36" s="1"/>
  <c r="BE14" i="36"/>
  <c r="AO29" i="36" s="1"/>
  <c r="BE15" i="36"/>
  <c r="AO30" i="36" s="1"/>
  <c r="BD16" i="36"/>
  <c r="AN31" i="36" s="1"/>
  <c r="BE16" i="36"/>
  <c r="AO31" i="36" s="1"/>
  <c r="BE17" i="36"/>
  <c r="AO32" i="36" s="1"/>
  <c r="BD18" i="36"/>
  <c r="AN33" i="36" s="1"/>
  <c r="BE18" i="36"/>
  <c r="AO33" i="36" s="1"/>
  <c r="BE19" i="36"/>
  <c r="AO34" i="36" s="1"/>
  <c r="BD20" i="36"/>
  <c r="AN35" i="36" s="1"/>
  <c r="BE20" i="36"/>
  <c r="AO35" i="36" s="1"/>
  <c r="BE11" i="36"/>
  <c r="AO26" i="36" s="1"/>
  <c r="BB12" i="36"/>
  <c r="AN14" i="36" s="1"/>
  <c r="BA12" i="36"/>
  <c r="AO14" i="36" s="1"/>
  <c r="BA13" i="36"/>
  <c r="AO15" i="36" s="1"/>
  <c r="BB14" i="36"/>
  <c r="AN16" i="36" s="1"/>
  <c r="BA14" i="36"/>
  <c r="AO16" i="36" s="1"/>
  <c r="BA15" i="36"/>
  <c r="AO17" i="36" s="1"/>
  <c r="BB16" i="36"/>
  <c r="AN18" i="36" s="1"/>
  <c r="BA16" i="36"/>
  <c r="AO18" i="36" s="1"/>
  <c r="BA17" i="36"/>
  <c r="AO19" i="36" s="1"/>
  <c r="BB18" i="36"/>
  <c r="AN20" i="36" s="1"/>
  <c r="BA18" i="36"/>
  <c r="AO20" i="36" s="1"/>
  <c r="BA19" i="36"/>
  <c r="AO21" i="36" s="1"/>
  <c r="BB20" i="36"/>
  <c r="AN22" i="36" s="1"/>
  <c r="BA20" i="36"/>
  <c r="AO22" i="36" s="1"/>
  <c r="BA21" i="36"/>
  <c r="AO23" i="36" s="1"/>
  <c r="BB22" i="36"/>
  <c r="AN24" i="36" s="1"/>
  <c r="BA22" i="36"/>
  <c r="AO24" i="36" s="1"/>
  <c r="BA11" i="36"/>
  <c r="AO13" i="36" s="1"/>
  <c r="A1" i="36"/>
  <c r="AZ11" i="36"/>
  <c r="BF11" i="36"/>
  <c r="BI11" i="36"/>
  <c r="AZ12" i="36"/>
  <c r="BF12" i="36"/>
  <c r="AZ13" i="36"/>
  <c r="BF13" i="36"/>
  <c r="AZ14" i="36"/>
  <c r="BF14" i="36"/>
  <c r="AZ15" i="36"/>
  <c r="BF15" i="36"/>
  <c r="BI15" i="36"/>
  <c r="AZ16" i="36"/>
  <c r="BF16" i="36"/>
  <c r="AZ17" i="36"/>
  <c r="BF17" i="36"/>
  <c r="BI17" i="36"/>
  <c r="AZ18" i="36"/>
  <c r="BF18" i="36"/>
  <c r="AZ19" i="36"/>
  <c r="BF19" i="36"/>
  <c r="BI19" i="36"/>
  <c r="AZ20" i="36"/>
  <c r="BF20" i="36"/>
  <c r="AW21" i="36"/>
  <c r="AZ21" i="36"/>
  <c r="AZ22" i="36"/>
  <c r="BD15" i="34"/>
  <c r="Z23" i="34" s="1"/>
  <c r="BD13" i="34"/>
  <c r="Z15" i="34" s="1"/>
  <c r="BD11" i="34"/>
  <c r="Z7" i="34" s="1"/>
  <c r="BD17" i="34"/>
  <c r="V27" i="34" s="1"/>
  <c r="BB13" i="34"/>
  <c r="K27" i="34" s="1"/>
  <c r="BB19" i="34"/>
  <c r="I30" i="34" s="1"/>
  <c r="BB17" i="34"/>
  <c r="I22" i="34" s="1"/>
  <c r="BB15" i="34"/>
  <c r="I14" i="34" s="1"/>
  <c r="BD12" i="34"/>
  <c r="AN25" i="34" s="1"/>
  <c r="BE12" i="34"/>
  <c r="AO25" i="34" s="1"/>
  <c r="BE13" i="34"/>
  <c r="AO26" i="34" s="1"/>
  <c r="BD14" i="34"/>
  <c r="AN27" i="34" s="1"/>
  <c r="BE14" i="34"/>
  <c r="AO27" i="34" s="1"/>
  <c r="BE15" i="34"/>
  <c r="AO28" i="34" s="1"/>
  <c r="BD16" i="34"/>
  <c r="AN29" i="34" s="1"/>
  <c r="BE16" i="34"/>
  <c r="AO29" i="34" s="1"/>
  <c r="BE17" i="34"/>
  <c r="AO30" i="34" s="1"/>
  <c r="BD18" i="34"/>
  <c r="AN31" i="34" s="1"/>
  <c r="BE18" i="34"/>
  <c r="AO31" i="34" s="1"/>
  <c r="BE11" i="34"/>
  <c r="AO24" i="34" s="1"/>
  <c r="BB14" i="34"/>
  <c r="AN14" i="34" s="1"/>
  <c r="BA14" i="34"/>
  <c r="AO14" i="34" s="1"/>
  <c r="BA15" i="34"/>
  <c r="AO15" i="34" s="1"/>
  <c r="BB16" i="34"/>
  <c r="AN16" i="34" s="1"/>
  <c r="BA16" i="34"/>
  <c r="AO16" i="34" s="1"/>
  <c r="BA17" i="34"/>
  <c r="AO17" i="34" s="1"/>
  <c r="BB18" i="34"/>
  <c r="AN18" i="34" s="1"/>
  <c r="BA18" i="34"/>
  <c r="AO18" i="34" s="1"/>
  <c r="BA19" i="34"/>
  <c r="AO19" i="34" s="1"/>
  <c r="BB20" i="34"/>
  <c r="AN20" i="34" s="1"/>
  <c r="BA20" i="34"/>
  <c r="AO20" i="34" s="1"/>
  <c r="BA13" i="34"/>
  <c r="AO13" i="34" s="1"/>
  <c r="A1" i="34"/>
  <c r="AZ13" i="34"/>
  <c r="BF11" i="34"/>
  <c r="AZ14" i="34"/>
  <c r="BF12" i="34"/>
  <c r="AW15" i="34"/>
  <c r="AZ15" i="34"/>
  <c r="BF13" i="34"/>
  <c r="AZ16" i="34"/>
  <c r="BF14" i="34"/>
  <c r="AZ17" i="34"/>
  <c r="BF15" i="34"/>
  <c r="AZ18" i="34"/>
  <c r="BF16" i="34"/>
  <c r="AZ19" i="34"/>
  <c r="BF17" i="34"/>
  <c r="AZ20" i="34"/>
  <c r="BF18" i="34"/>
  <c r="BD33" i="33"/>
  <c r="AC41" i="33" s="1"/>
  <c r="BD29" i="33"/>
  <c r="AC33" i="33" s="1"/>
  <c r="BD25" i="33"/>
  <c r="AC25" i="33" s="1"/>
  <c r="BD19" i="33"/>
  <c r="AC16" i="33" s="1"/>
  <c r="BD13" i="33"/>
  <c r="AE5" i="33" s="1"/>
  <c r="BD35" i="33"/>
  <c r="AI45" i="33" s="1"/>
  <c r="BD21" i="33"/>
  <c r="AI28" i="33" s="1"/>
  <c r="BD15" i="33"/>
  <c r="AI9" i="33" s="1"/>
  <c r="BD11" i="33"/>
  <c r="Z2" i="33" s="1"/>
  <c r="BD31" i="33"/>
  <c r="W49" i="33" s="1"/>
  <c r="BD27" i="33"/>
  <c r="W41" i="33" s="1"/>
  <c r="BD23" i="33"/>
  <c r="M48" i="33" s="1"/>
  <c r="BD17" i="33"/>
  <c r="M40" i="33" s="1"/>
  <c r="BB23" i="33"/>
  <c r="C40" i="33" s="1"/>
  <c r="BB22" i="33"/>
  <c r="C23" i="33" s="1"/>
  <c r="BB25" i="33"/>
  <c r="I47" i="33" s="1"/>
  <c r="BB19" i="33"/>
  <c r="I39" i="33" s="1"/>
  <c r="BB17" i="33"/>
  <c r="BB15" i="33"/>
  <c r="I18" i="33" s="1"/>
  <c r="BB13" i="33"/>
  <c r="I10" i="33" s="1"/>
  <c r="BB11" i="33"/>
  <c r="C13" i="33" s="1"/>
  <c r="BE27" i="33"/>
  <c r="AO46" i="33" s="1"/>
  <c r="BD28" i="33"/>
  <c r="AN47" i="33" s="1"/>
  <c r="BE28" i="33"/>
  <c r="AO47" i="33" s="1"/>
  <c r="BE29" i="33"/>
  <c r="AO48" i="33" s="1"/>
  <c r="BD30" i="33"/>
  <c r="AN49" i="33" s="1"/>
  <c r="BE30" i="33"/>
  <c r="AO49" i="33" s="1"/>
  <c r="BE31" i="33"/>
  <c r="AO50" i="33" s="1"/>
  <c r="BD32" i="33"/>
  <c r="AN51" i="33" s="1"/>
  <c r="BE32" i="33"/>
  <c r="AO51" i="33" s="1"/>
  <c r="BE33" i="33"/>
  <c r="AO52" i="33" s="1"/>
  <c r="BD34" i="33"/>
  <c r="AN53" i="33" s="1"/>
  <c r="BE34" i="33"/>
  <c r="AO53" i="33" s="1"/>
  <c r="BE35" i="33"/>
  <c r="AO54" i="33" s="1"/>
  <c r="BD36" i="33"/>
  <c r="AN55" i="33" s="1"/>
  <c r="BE36" i="33"/>
  <c r="AO55" i="33" s="1"/>
  <c r="BB26" i="33"/>
  <c r="AN28" i="33" s="1"/>
  <c r="BA26" i="33"/>
  <c r="AO28" i="33" s="1"/>
  <c r="BB21" i="33"/>
  <c r="AN23" i="33" s="1"/>
  <c r="BA21" i="33"/>
  <c r="AO23" i="33" s="1"/>
  <c r="BA22" i="33"/>
  <c r="AO24" i="33" s="1"/>
  <c r="BA23" i="33"/>
  <c r="AO25" i="33" s="1"/>
  <c r="BB24" i="33"/>
  <c r="AN26" i="33" s="1"/>
  <c r="BA24" i="33"/>
  <c r="AO26" i="33" s="1"/>
  <c r="BA25" i="33"/>
  <c r="AO27" i="33" s="1"/>
  <c r="BE26" i="33"/>
  <c r="AO45" i="33" s="1"/>
  <c r="BD26" i="33"/>
  <c r="AN45" i="33" s="1"/>
  <c r="BE25" i="33"/>
  <c r="AO44" i="33" s="1"/>
  <c r="BE24" i="33"/>
  <c r="AO43" i="33" s="1"/>
  <c r="BD24" i="33"/>
  <c r="AN43" i="33" s="1"/>
  <c r="BE23" i="33"/>
  <c r="AO42" i="33" s="1"/>
  <c r="BE22" i="33"/>
  <c r="AO41" i="33" s="1"/>
  <c r="BD22" i="33"/>
  <c r="AN41" i="33" s="1"/>
  <c r="BE21" i="33"/>
  <c r="AO40" i="33" s="1"/>
  <c r="BE20" i="33"/>
  <c r="AO39" i="33" s="1"/>
  <c r="BD20" i="33"/>
  <c r="AN39" i="33" s="1"/>
  <c r="BE19" i="33"/>
  <c r="AO38" i="33" s="1"/>
  <c r="BE18" i="33"/>
  <c r="AO37" i="33" s="1"/>
  <c r="BD18" i="33"/>
  <c r="AN37" i="33" s="1"/>
  <c r="BE17" i="33"/>
  <c r="AO36" i="33" s="1"/>
  <c r="BE16" i="33"/>
  <c r="AO35" i="33" s="1"/>
  <c r="BD16" i="33"/>
  <c r="AN35" i="33" s="1"/>
  <c r="BE15" i="33"/>
  <c r="AO34" i="33" s="1"/>
  <c r="BE14" i="33"/>
  <c r="AO33" i="33" s="1"/>
  <c r="BD14" i="33"/>
  <c r="AN33" i="33" s="1"/>
  <c r="BE13" i="33"/>
  <c r="AO32" i="33" s="1"/>
  <c r="BE12" i="33"/>
  <c r="AO31" i="33" s="1"/>
  <c r="BD12" i="33"/>
  <c r="AN31" i="33" s="1"/>
  <c r="BE11" i="33"/>
  <c r="AO30" i="33" s="1"/>
  <c r="BA20" i="33"/>
  <c r="AO22" i="33" s="1"/>
  <c r="BB20" i="33"/>
  <c r="AN22" i="33" s="1"/>
  <c r="BA19" i="33"/>
  <c r="AO21" i="33" s="1"/>
  <c r="BA18" i="33"/>
  <c r="AO20" i="33" s="1"/>
  <c r="BB18" i="33"/>
  <c r="AN20" i="33" s="1"/>
  <c r="BA17" i="33"/>
  <c r="AO19" i="33" s="1"/>
  <c r="BA16" i="33"/>
  <c r="AO18" i="33" s="1"/>
  <c r="BB16" i="33"/>
  <c r="AN18" i="33" s="1"/>
  <c r="BA15" i="33"/>
  <c r="AO17" i="33" s="1"/>
  <c r="BA14" i="33"/>
  <c r="AO16" i="33" s="1"/>
  <c r="BB14" i="33"/>
  <c r="AN16" i="33" s="1"/>
  <c r="BA13" i="33"/>
  <c r="AO15" i="33" s="1"/>
  <c r="BA12" i="33"/>
  <c r="AO14" i="33" s="1"/>
  <c r="BB12" i="33"/>
  <c r="AN14" i="33" s="1"/>
  <c r="BA11" i="33"/>
  <c r="AO13" i="33" s="1"/>
  <c r="A1" i="33"/>
  <c r="AZ11" i="33"/>
  <c r="BF11" i="33"/>
  <c r="AZ12" i="33"/>
  <c r="BF12" i="33"/>
  <c r="AW13" i="33"/>
  <c r="AZ13" i="33"/>
  <c r="BF13" i="33"/>
  <c r="BI13" i="33"/>
  <c r="AZ14" i="33"/>
  <c r="BF14" i="33"/>
  <c r="AW15" i="33"/>
  <c r="AZ15" i="33"/>
  <c r="BF15" i="33"/>
  <c r="AW16" i="33"/>
  <c r="AZ16" i="33"/>
  <c r="BF16" i="33"/>
  <c r="BF17" i="33"/>
  <c r="BI17" i="33"/>
  <c r="BF18" i="33"/>
  <c r="AW17" i="33"/>
  <c r="AZ17" i="33"/>
  <c r="BF19" i="33"/>
  <c r="AW18" i="33"/>
  <c r="AZ18" i="33"/>
  <c r="BF20" i="33"/>
  <c r="BI20" i="33"/>
  <c r="AW19" i="33"/>
  <c r="AZ19" i="33"/>
  <c r="BF21" i="33"/>
  <c r="AZ20" i="33"/>
  <c r="BF22" i="33"/>
  <c r="BF23" i="33"/>
  <c r="BF24" i="33"/>
  <c r="AW21" i="33"/>
  <c r="AZ21" i="33"/>
  <c r="BF25" i="33"/>
  <c r="BI25" i="33"/>
  <c r="AW22" i="33"/>
  <c r="AZ22" i="33"/>
  <c r="BF26" i="33"/>
  <c r="AZ23" i="33"/>
  <c r="BF27" i="33"/>
  <c r="AZ24" i="33"/>
  <c r="BF28" i="33"/>
  <c r="AW25" i="33"/>
  <c r="AZ25" i="33"/>
  <c r="BF29" i="33"/>
  <c r="AW26" i="33"/>
  <c r="AZ26" i="33"/>
  <c r="BF30" i="33"/>
  <c r="BF31" i="33"/>
  <c r="BF32" i="33"/>
  <c r="BF33" i="33"/>
  <c r="BF34" i="33"/>
  <c r="BF35" i="33"/>
  <c r="BI35" i="33"/>
  <c r="BF36" i="33"/>
  <c r="BI36" i="33"/>
  <c r="BD23" i="32"/>
  <c r="AE38" i="32" s="1"/>
  <c r="BD19" i="32"/>
  <c r="AI21" i="32" s="1"/>
  <c r="BD17" i="32"/>
  <c r="AE21" i="32" s="1"/>
  <c r="BD25" i="32"/>
  <c r="Z39" i="32" s="1"/>
  <c r="BD21" i="32"/>
  <c r="Z31" i="32" s="1"/>
  <c r="BD13" i="32"/>
  <c r="Z15" i="32" s="1"/>
  <c r="BD11" i="32"/>
  <c r="Z7" i="32" s="1"/>
  <c r="BB13" i="32"/>
  <c r="C13" i="32" s="1"/>
  <c r="BB21" i="32"/>
  <c r="C29" i="32" s="1"/>
  <c r="BB15" i="32"/>
  <c r="I15" i="32" s="1"/>
  <c r="BB23" i="32"/>
  <c r="I39" i="32" s="1"/>
  <c r="BB19" i="32"/>
  <c r="I31" i="32" s="1"/>
  <c r="BB11" i="32"/>
  <c r="I7" i="32" s="1"/>
  <c r="BD12" i="32"/>
  <c r="AN29" i="32" s="1"/>
  <c r="BE12" i="32"/>
  <c r="AO29" i="32" s="1"/>
  <c r="BE13" i="32"/>
  <c r="AO30" i="32" s="1"/>
  <c r="BD14" i="32"/>
  <c r="AN31" i="32" s="1"/>
  <c r="BE14" i="32"/>
  <c r="AO31" i="32" s="1"/>
  <c r="BE17" i="32"/>
  <c r="AO34" i="32" s="1"/>
  <c r="BD18" i="32"/>
  <c r="AN35" i="32" s="1"/>
  <c r="BE18" i="32"/>
  <c r="AO35" i="32" s="1"/>
  <c r="BE19" i="32"/>
  <c r="AO36" i="32" s="1"/>
  <c r="BD20" i="32"/>
  <c r="AN37" i="32" s="1"/>
  <c r="BE20" i="32"/>
  <c r="AO37" i="32" s="1"/>
  <c r="BE21" i="32"/>
  <c r="AO38" i="32" s="1"/>
  <c r="BD22" i="32"/>
  <c r="AN39" i="32" s="1"/>
  <c r="BE22" i="32"/>
  <c r="AO39" i="32" s="1"/>
  <c r="BE23" i="32"/>
  <c r="AO40" i="32" s="1"/>
  <c r="BD24" i="32"/>
  <c r="AN41" i="32" s="1"/>
  <c r="BE24" i="32"/>
  <c r="AO41" i="32" s="1"/>
  <c r="BE25" i="32"/>
  <c r="AO42" i="32" s="1"/>
  <c r="BD26" i="32"/>
  <c r="AN43" i="32" s="1"/>
  <c r="BE26" i="32"/>
  <c r="AO43" i="32" s="1"/>
  <c r="BE11" i="32"/>
  <c r="AO28" i="32" s="1"/>
  <c r="BA12" i="32"/>
  <c r="AO14" i="32" s="1"/>
  <c r="BA13" i="32"/>
  <c r="AO15" i="32" s="1"/>
  <c r="BA14" i="32"/>
  <c r="AO16" i="32" s="1"/>
  <c r="BA15" i="32"/>
  <c r="AO17" i="32" s="1"/>
  <c r="BA16" i="32"/>
  <c r="AO18" i="32" s="1"/>
  <c r="BA19" i="32"/>
  <c r="AO21" i="32" s="1"/>
  <c r="BA20" i="32"/>
  <c r="AO22" i="32" s="1"/>
  <c r="BA21" i="32"/>
  <c r="AO23" i="32" s="1"/>
  <c r="BA22" i="32"/>
  <c r="AO24" i="32" s="1"/>
  <c r="BA23" i="32"/>
  <c r="AO25" i="32" s="1"/>
  <c r="BA24" i="32"/>
  <c r="AO26" i="32" s="1"/>
  <c r="BA11" i="32"/>
  <c r="AO13" i="32" s="1"/>
  <c r="BB12" i="32"/>
  <c r="AN14" i="32" s="1"/>
  <c r="BB14" i="32"/>
  <c r="AN16" i="32" s="1"/>
  <c r="BB16" i="32"/>
  <c r="AN18" i="32" s="1"/>
  <c r="BB20" i="32"/>
  <c r="AN22" i="32" s="1"/>
  <c r="BB22" i="32"/>
  <c r="AN24" i="32" s="1"/>
  <c r="BB24" i="32"/>
  <c r="AN26" i="32" s="1"/>
  <c r="A1" i="32"/>
  <c r="AZ11" i="32"/>
  <c r="BF11" i="32"/>
  <c r="BG11" i="32"/>
  <c r="AZ12" i="32"/>
  <c r="BF12" i="32"/>
  <c r="AZ13" i="32"/>
  <c r="BF13" i="32"/>
  <c r="AZ14" i="32"/>
  <c r="BF14" i="32"/>
  <c r="AZ15" i="32"/>
  <c r="AZ16" i="32"/>
  <c r="BF17" i="32"/>
  <c r="BF18" i="32"/>
  <c r="AY19" i="32"/>
  <c r="AZ19" i="32"/>
  <c r="BF19" i="32"/>
  <c r="AZ20" i="32"/>
  <c r="BF20" i="32"/>
  <c r="AZ21" i="32"/>
  <c r="BF21" i="32"/>
  <c r="BH21" i="32"/>
  <c r="AZ22" i="32"/>
  <c r="BF22" i="32"/>
  <c r="AZ23" i="32"/>
  <c r="BF23" i="32"/>
  <c r="AZ24" i="32"/>
  <c r="BF24" i="32"/>
  <c r="BF25" i="32"/>
  <c r="BF26" i="32"/>
  <c r="C1" i="28"/>
  <c r="C1" i="27"/>
  <c r="C1" i="26"/>
  <c r="C1" i="25"/>
  <c r="C1" i="22"/>
  <c r="Z33" i="15"/>
  <c r="AA33" i="15"/>
  <c r="AB33" i="15"/>
  <c r="AE33" i="15"/>
  <c r="G14" i="19"/>
  <c r="H14" i="19"/>
  <c r="I14" i="19"/>
  <c r="G15" i="19"/>
  <c r="H15" i="19"/>
  <c r="I15" i="19"/>
  <c r="Z8" i="19"/>
  <c r="AA8" i="19"/>
  <c r="AB8" i="19"/>
  <c r="I8" i="18"/>
  <c r="H8" i="18"/>
  <c r="G8" i="18"/>
  <c r="I9" i="18"/>
  <c r="H9" i="18"/>
  <c r="G9" i="18"/>
  <c r="I10" i="18"/>
  <c r="H10" i="18"/>
  <c r="G10" i="18"/>
  <c r="D10" i="18"/>
  <c r="I11" i="18"/>
  <c r="H11" i="18"/>
  <c r="G11" i="18"/>
  <c r="Z8" i="17"/>
  <c r="AA8" i="17"/>
  <c r="AB8" i="17"/>
  <c r="Z10" i="17"/>
  <c r="AA10" i="17"/>
  <c r="AB10" i="17"/>
  <c r="Z11" i="17"/>
  <c r="AA11" i="17"/>
  <c r="AB11" i="17"/>
  <c r="AE11" i="17"/>
  <c r="Z14" i="17"/>
  <c r="AA14" i="17"/>
  <c r="AB14" i="17"/>
  <c r="Z15" i="17"/>
  <c r="AA15" i="17"/>
  <c r="AB15" i="17"/>
  <c r="Z12" i="17"/>
  <c r="AA12" i="17"/>
  <c r="AB12" i="17"/>
  <c r="Z13" i="17"/>
  <c r="AA13" i="17"/>
  <c r="AB13" i="17"/>
  <c r="AE13" i="17"/>
  <c r="G10" i="17"/>
  <c r="H10" i="17"/>
  <c r="I10" i="17"/>
  <c r="D11" i="17"/>
  <c r="G11" i="17"/>
  <c r="H11" i="17"/>
  <c r="I11" i="17"/>
  <c r="G18" i="17"/>
  <c r="H18" i="17"/>
  <c r="I18" i="17"/>
  <c r="G19" i="17"/>
  <c r="H19" i="17"/>
  <c r="I19" i="17"/>
  <c r="G16" i="17"/>
  <c r="H16" i="17"/>
  <c r="I16" i="17"/>
  <c r="G17" i="17"/>
  <c r="H17" i="17"/>
  <c r="I17" i="17"/>
  <c r="Z32" i="15"/>
  <c r="AA32" i="15"/>
  <c r="AB32" i="15"/>
  <c r="AE32" i="15"/>
  <c r="Z8" i="15"/>
  <c r="AA8" i="15"/>
  <c r="AB8" i="15"/>
  <c r="AE8" i="15"/>
  <c r="AD22" i="14"/>
  <c r="AC13" i="14"/>
  <c r="Z25" i="14"/>
  <c r="AA25" i="14"/>
  <c r="AB25" i="14"/>
  <c r="Z26" i="14"/>
  <c r="AA26" i="14"/>
  <c r="AB26" i="14"/>
  <c r="Z21" i="14"/>
  <c r="AA21" i="14"/>
  <c r="AB21" i="14"/>
  <c r="Z22" i="14"/>
  <c r="AA22" i="14"/>
  <c r="AB22" i="14"/>
  <c r="Z19" i="14"/>
  <c r="AA19" i="14"/>
  <c r="AB19" i="14"/>
  <c r="Z20" i="14"/>
  <c r="AA20" i="14"/>
  <c r="AB20" i="14"/>
  <c r="Z17" i="14"/>
  <c r="AA17" i="14"/>
  <c r="AB17" i="14"/>
  <c r="Z18" i="14"/>
  <c r="AA18" i="14"/>
  <c r="AB18" i="14"/>
  <c r="Z23" i="14"/>
  <c r="AA23" i="14"/>
  <c r="AB23" i="14"/>
  <c r="Z24" i="14"/>
  <c r="AA24" i="14"/>
  <c r="AB24" i="14"/>
  <c r="G23" i="14"/>
  <c r="H23" i="14"/>
  <c r="I23" i="14"/>
  <c r="G24" i="14"/>
  <c r="H24" i="14"/>
  <c r="I24" i="14"/>
  <c r="G19" i="14"/>
  <c r="H19" i="14"/>
  <c r="I19" i="14"/>
  <c r="G20" i="14"/>
  <c r="H20" i="14"/>
  <c r="I20" i="14"/>
  <c r="G11" i="14"/>
  <c r="H11" i="14"/>
  <c r="I11" i="14"/>
  <c r="G12" i="14"/>
  <c r="H12" i="14"/>
  <c r="I12" i="14"/>
  <c r="G15" i="14"/>
  <c r="H15" i="14"/>
  <c r="I15" i="14"/>
  <c r="G16" i="14"/>
  <c r="H16" i="14"/>
  <c r="I16" i="14"/>
  <c r="G13" i="14"/>
  <c r="H13" i="14"/>
  <c r="I13" i="14"/>
  <c r="G14" i="14"/>
  <c r="H14" i="14"/>
  <c r="I14" i="14"/>
  <c r="AB21" i="13"/>
  <c r="AC21" i="13"/>
  <c r="AD21" i="13"/>
  <c r="AE21" i="13"/>
  <c r="AB22" i="13"/>
  <c r="AC22" i="13"/>
  <c r="AD22" i="13"/>
  <c r="AE22" i="13"/>
  <c r="AB19" i="13"/>
  <c r="AC19" i="13"/>
  <c r="AD19" i="13"/>
  <c r="AE19" i="13"/>
  <c r="AB13" i="13"/>
  <c r="AC13" i="13"/>
  <c r="AD13" i="13"/>
  <c r="AE13" i="13"/>
  <c r="AG13" i="13"/>
  <c r="AB18" i="13"/>
  <c r="AC18" i="13"/>
  <c r="AD18" i="13"/>
  <c r="AE18" i="13"/>
  <c r="AB20" i="13"/>
  <c r="AC20" i="13"/>
  <c r="AD20" i="13"/>
  <c r="AE20" i="13"/>
  <c r="AI20" i="13"/>
  <c r="AB15" i="13"/>
  <c r="AC15" i="13"/>
  <c r="AD15" i="13"/>
  <c r="AE15" i="13"/>
  <c r="AB17" i="13"/>
  <c r="AC17" i="13"/>
  <c r="AD17" i="13"/>
  <c r="AE17" i="13"/>
  <c r="AB11" i="13"/>
  <c r="AC11" i="13"/>
  <c r="AD11" i="13"/>
  <c r="AE11" i="13"/>
  <c r="AB14" i="13"/>
  <c r="AC14" i="13"/>
  <c r="AD14" i="13"/>
  <c r="AE14" i="13"/>
  <c r="AB9" i="13"/>
  <c r="AC9" i="13"/>
  <c r="AD9" i="13"/>
  <c r="AE9" i="13"/>
  <c r="H18" i="13"/>
  <c r="I18" i="13"/>
  <c r="J18" i="13"/>
  <c r="K18" i="13"/>
  <c r="K21" i="13"/>
  <c r="J21" i="13"/>
  <c r="I21" i="13"/>
  <c r="H21" i="13"/>
  <c r="D21" i="13"/>
  <c r="K22" i="13"/>
  <c r="J22" i="13"/>
  <c r="I22" i="13"/>
  <c r="H22" i="13"/>
  <c r="K20" i="13"/>
  <c r="J20" i="13"/>
  <c r="I20" i="13"/>
  <c r="H20" i="13"/>
  <c r="K9" i="13"/>
  <c r="J9" i="13"/>
  <c r="I9" i="13"/>
  <c r="H9" i="13"/>
  <c r="D8" i="13"/>
  <c r="H8" i="13"/>
  <c r="I8" i="13"/>
  <c r="J8" i="13"/>
  <c r="K8" i="13"/>
  <c r="AB17" i="12"/>
  <c r="AC17" i="12"/>
  <c r="AD17" i="12"/>
  <c r="AE17" i="12"/>
  <c r="AI17" i="12"/>
  <c r="AB19" i="12"/>
  <c r="AC19" i="12"/>
  <c r="AD19" i="12"/>
  <c r="AE19" i="12"/>
  <c r="AB16" i="12"/>
  <c r="AC16" i="12"/>
  <c r="AD16" i="12"/>
  <c r="AE16" i="12"/>
  <c r="D20" i="12"/>
  <c r="H20" i="12"/>
  <c r="I20" i="12"/>
  <c r="J20" i="12"/>
  <c r="K20" i="12"/>
  <c r="D16" i="12"/>
  <c r="H16" i="12"/>
  <c r="I16" i="12"/>
  <c r="J16" i="12"/>
  <c r="K16" i="12"/>
  <c r="H13" i="12"/>
  <c r="I13" i="12"/>
  <c r="J13" i="12"/>
  <c r="K13" i="12"/>
  <c r="H11" i="12"/>
  <c r="I11" i="12"/>
  <c r="J11" i="12"/>
  <c r="K11" i="12"/>
  <c r="D8" i="12"/>
  <c r="H8" i="12"/>
  <c r="I8" i="12"/>
  <c r="J8" i="12"/>
  <c r="K8" i="12"/>
  <c r="H9" i="12"/>
  <c r="I9" i="12"/>
  <c r="J9" i="12"/>
  <c r="K9" i="12"/>
  <c r="H10" i="12"/>
  <c r="I10" i="12"/>
  <c r="J10" i="12"/>
  <c r="K10" i="12"/>
  <c r="AB38" i="11"/>
  <c r="AC38" i="11"/>
  <c r="AD38" i="11"/>
  <c r="AE38" i="11"/>
  <c r="AI38" i="11"/>
  <c r="D12" i="11"/>
  <c r="H12" i="11"/>
  <c r="I12" i="11"/>
  <c r="J12" i="11"/>
  <c r="K12" i="11"/>
  <c r="D10" i="11"/>
  <c r="H10" i="11"/>
  <c r="I10" i="11"/>
  <c r="J10" i="11"/>
  <c r="K10" i="11"/>
  <c r="D17" i="11"/>
  <c r="H17" i="11"/>
  <c r="I17" i="11"/>
  <c r="J17" i="11"/>
  <c r="K17" i="11"/>
  <c r="D19" i="11"/>
  <c r="H19" i="11"/>
  <c r="I19" i="11"/>
  <c r="J19" i="11"/>
  <c r="K19" i="11"/>
  <c r="D9" i="11"/>
  <c r="H9" i="11"/>
  <c r="I9" i="11"/>
  <c r="J9" i="11"/>
  <c r="K9" i="11"/>
  <c r="D14" i="11"/>
  <c r="H14" i="11"/>
  <c r="I14" i="11"/>
  <c r="J14" i="11"/>
  <c r="K14" i="11"/>
  <c r="D15" i="11"/>
  <c r="H15" i="11"/>
  <c r="I15" i="11"/>
  <c r="J15" i="11"/>
  <c r="K15" i="11"/>
  <c r="D16" i="11"/>
  <c r="H16" i="11"/>
  <c r="I16" i="11"/>
  <c r="J16" i="11"/>
  <c r="K16" i="11"/>
  <c r="H18" i="11"/>
  <c r="I18" i="11"/>
  <c r="J18" i="11"/>
  <c r="K18" i="11"/>
  <c r="AB22" i="11"/>
  <c r="AC22" i="11"/>
  <c r="AD22" i="11"/>
  <c r="AE22" i="11"/>
  <c r="AI22" i="11"/>
  <c r="AB18" i="11"/>
  <c r="AC18" i="11"/>
  <c r="AD18" i="11"/>
  <c r="AE18" i="11"/>
  <c r="AI18" i="11"/>
  <c r="AB20" i="11"/>
  <c r="AC20" i="11"/>
  <c r="AD20" i="11"/>
  <c r="AE20" i="11"/>
  <c r="AI20" i="11"/>
  <c r="AB17" i="11"/>
  <c r="AC17" i="11"/>
  <c r="AD17" i="11"/>
  <c r="AE17" i="11"/>
  <c r="AB15" i="11"/>
  <c r="AC15" i="11"/>
  <c r="AD15" i="11"/>
  <c r="AE15" i="11"/>
  <c r="AI15" i="11"/>
  <c r="AB14" i="11"/>
  <c r="AC14" i="11"/>
  <c r="AD14" i="11"/>
  <c r="AE14" i="11"/>
  <c r="AI14" i="11"/>
  <c r="AJ14" i="11"/>
  <c r="AB21" i="11"/>
  <c r="AC21" i="11"/>
  <c r="AD21" i="11"/>
  <c r="AE21" i="11"/>
  <c r="AI21" i="11"/>
  <c r="AB8" i="11"/>
  <c r="AC8" i="11"/>
  <c r="AD8" i="11"/>
  <c r="AE8" i="11"/>
  <c r="AB13" i="10"/>
  <c r="AC13" i="10"/>
  <c r="AD13" i="10"/>
  <c r="AE13" i="10"/>
  <c r="AB16" i="9"/>
  <c r="AC16" i="9"/>
  <c r="AD16" i="9"/>
  <c r="AE16" i="9"/>
  <c r="AB11" i="9"/>
  <c r="AC11" i="9"/>
  <c r="AD11" i="9"/>
  <c r="AE11" i="9"/>
  <c r="AB9" i="9"/>
  <c r="AC9" i="9"/>
  <c r="AD9" i="9"/>
  <c r="AE9" i="9"/>
  <c r="AB10" i="9"/>
  <c r="AC10" i="9"/>
  <c r="AD10" i="9"/>
  <c r="AE10" i="9"/>
  <c r="H25" i="9"/>
  <c r="I25" i="9"/>
  <c r="J25" i="9"/>
  <c r="K25" i="9"/>
  <c r="AB22" i="3"/>
  <c r="AC22" i="3"/>
  <c r="AD22" i="3"/>
  <c r="AE22" i="3"/>
  <c r="AB13" i="3"/>
  <c r="AC13" i="3"/>
  <c r="AD13" i="3"/>
  <c r="AE13" i="3"/>
  <c r="AB18" i="3"/>
  <c r="AC18" i="3"/>
  <c r="AD18" i="3"/>
  <c r="AE18" i="3"/>
  <c r="AB10" i="3"/>
  <c r="AC10" i="3"/>
  <c r="AD10" i="3"/>
  <c r="AE10" i="3"/>
  <c r="H18" i="3"/>
  <c r="I18" i="3"/>
  <c r="J18" i="3"/>
  <c r="K18" i="3"/>
  <c r="H21" i="3"/>
  <c r="I21" i="3"/>
  <c r="J21" i="3"/>
  <c r="K21" i="3"/>
  <c r="H19" i="3"/>
  <c r="I19" i="3"/>
  <c r="J19" i="3"/>
  <c r="K19" i="3"/>
  <c r="H20" i="3"/>
  <c r="I20" i="3"/>
  <c r="J20" i="3"/>
  <c r="K20" i="3"/>
  <c r="H17" i="3"/>
  <c r="I17" i="3"/>
  <c r="J17" i="3"/>
  <c r="K17" i="3"/>
  <c r="H9" i="3"/>
  <c r="I9" i="3"/>
  <c r="J9" i="3"/>
  <c r="K9" i="3"/>
  <c r="H21" i="14"/>
  <c r="G21" i="14"/>
  <c r="H22" i="14"/>
  <c r="G22" i="14"/>
  <c r="I21" i="14"/>
  <c r="I22" i="14"/>
  <c r="AF24" i="9"/>
  <c r="AG24" i="9"/>
  <c r="G26" i="9"/>
  <c r="F26" i="9"/>
  <c r="G28" i="9"/>
  <c r="F28" i="9"/>
  <c r="AF25" i="3"/>
  <c r="G8" i="3"/>
  <c r="AC8" i="21"/>
  <c r="AD8" i="21"/>
  <c r="D26" i="21"/>
  <c r="D27" i="21"/>
  <c r="D28" i="21"/>
  <c r="AE29" i="21"/>
  <c r="AE30" i="21"/>
  <c r="AE31" i="21"/>
  <c r="AE27" i="21"/>
  <c r="D20" i="21"/>
  <c r="D21" i="21"/>
  <c r="D22" i="21"/>
  <c r="AE23" i="21"/>
  <c r="AE24" i="21"/>
  <c r="AE25" i="21"/>
  <c r="D23" i="21"/>
  <c r="D24" i="21"/>
  <c r="D25" i="21"/>
  <c r="AE20" i="21"/>
  <c r="AE21" i="21"/>
  <c r="AE22" i="21"/>
  <c r="D14" i="21"/>
  <c r="D16" i="21"/>
  <c r="AE18" i="21"/>
  <c r="D17" i="21"/>
  <c r="D19" i="21"/>
  <c r="AE15" i="21"/>
  <c r="D9" i="21"/>
  <c r="AE12" i="21"/>
  <c r="D11" i="21"/>
  <c r="D13" i="21"/>
  <c r="AE9" i="21"/>
  <c r="E26" i="21"/>
  <c r="E27" i="21"/>
  <c r="E28" i="21"/>
  <c r="AD29" i="21"/>
  <c r="AD30" i="21"/>
  <c r="AD31" i="21"/>
  <c r="E29" i="21"/>
  <c r="E30" i="21"/>
  <c r="E31" i="21"/>
  <c r="AD26" i="21"/>
  <c r="AD27" i="21"/>
  <c r="AD28" i="21"/>
  <c r="E20" i="21"/>
  <c r="E21" i="21"/>
  <c r="E22" i="21"/>
  <c r="AD23" i="21"/>
  <c r="AD24" i="21"/>
  <c r="AD25" i="21"/>
  <c r="E23" i="21"/>
  <c r="E24" i="21"/>
  <c r="E25" i="21"/>
  <c r="AD20" i="21"/>
  <c r="AD21" i="21"/>
  <c r="AD22" i="21"/>
  <c r="E14" i="21"/>
  <c r="E15" i="21"/>
  <c r="E16" i="21"/>
  <c r="AD17" i="21"/>
  <c r="AD18" i="21"/>
  <c r="AD19" i="21"/>
  <c r="E17" i="21"/>
  <c r="E18" i="21"/>
  <c r="E19" i="21"/>
  <c r="AD14" i="21"/>
  <c r="AD15" i="21"/>
  <c r="AD16" i="21"/>
  <c r="E8" i="21"/>
  <c r="E9" i="21"/>
  <c r="E10" i="21"/>
  <c r="AD11" i="21"/>
  <c r="AD12" i="21"/>
  <c r="AD13" i="21"/>
  <c r="E11" i="21"/>
  <c r="E12" i="21"/>
  <c r="E13" i="21"/>
  <c r="F26" i="21"/>
  <c r="F27" i="21"/>
  <c r="F28" i="21"/>
  <c r="AC29" i="21"/>
  <c r="AC30" i="21"/>
  <c r="AC31" i="21"/>
  <c r="F29" i="21"/>
  <c r="F30" i="21"/>
  <c r="F31" i="21"/>
  <c r="AC26" i="21"/>
  <c r="AC27" i="21"/>
  <c r="AC28" i="21"/>
  <c r="F20" i="21"/>
  <c r="F21" i="21"/>
  <c r="F22" i="21"/>
  <c r="AC23" i="21"/>
  <c r="AC24" i="21"/>
  <c r="AC25" i="21"/>
  <c r="F23" i="21"/>
  <c r="F24" i="21"/>
  <c r="F25" i="21"/>
  <c r="AC20" i="21"/>
  <c r="AC21" i="21"/>
  <c r="AC22" i="21"/>
  <c r="F14" i="21"/>
  <c r="F15" i="21"/>
  <c r="F16" i="21"/>
  <c r="AC17" i="21"/>
  <c r="AC18" i="21"/>
  <c r="AC19" i="21"/>
  <c r="F17" i="21"/>
  <c r="F18" i="21"/>
  <c r="F19" i="21"/>
  <c r="AC14" i="21"/>
  <c r="AC15" i="21"/>
  <c r="AC16" i="21"/>
  <c r="F8" i="21"/>
  <c r="F9" i="21"/>
  <c r="F10" i="21"/>
  <c r="AC11" i="21"/>
  <c r="AC12" i="21"/>
  <c r="AC13" i="21"/>
  <c r="F11" i="21"/>
  <c r="F12" i="21"/>
  <c r="F13" i="21"/>
  <c r="G26" i="21"/>
  <c r="G27" i="21"/>
  <c r="G28" i="21"/>
  <c r="AB29" i="21"/>
  <c r="AB30" i="21"/>
  <c r="AB31" i="21"/>
  <c r="G29" i="21"/>
  <c r="G30" i="21"/>
  <c r="G31" i="21"/>
  <c r="AB26" i="21"/>
  <c r="AB27" i="21"/>
  <c r="AB28" i="21"/>
  <c r="G20" i="21"/>
  <c r="G21" i="21"/>
  <c r="G22" i="21"/>
  <c r="AB23" i="21"/>
  <c r="AB24" i="21"/>
  <c r="AB25" i="21"/>
  <c r="G23" i="21"/>
  <c r="G24" i="21"/>
  <c r="G25" i="21"/>
  <c r="AB20" i="21"/>
  <c r="AB21" i="21"/>
  <c r="AB22" i="21"/>
  <c r="G14" i="21"/>
  <c r="G15" i="21"/>
  <c r="G16" i="21"/>
  <c r="AB17" i="21"/>
  <c r="AB18" i="21"/>
  <c r="AB19" i="21"/>
  <c r="G17" i="21"/>
  <c r="G18" i="21"/>
  <c r="G19" i="21"/>
  <c r="AB14" i="21"/>
  <c r="AB15" i="21"/>
  <c r="AB16" i="21"/>
  <c r="G8" i="21"/>
  <c r="G9" i="21"/>
  <c r="G10" i="21"/>
  <c r="AB11" i="21"/>
  <c r="AB12" i="21"/>
  <c r="AB13" i="21"/>
  <c r="G11" i="21"/>
  <c r="G12" i="21"/>
  <c r="G13" i="21"/>
  <c r="AB8" i="21"/>
  <c r="AB9" i="21"/>
  <c r="AB10" i="21"/>
  <c r="A1" i="21"/>
  <c r="D11" i="19"/>
  <c r="D9" i="19"/>
  <c r="AE11" i="19"/>
  <c r="AE13" i="19"/>
  <c r="D13" i="19"/>
  <c r="D17" i="19"/>
  <c r="G10" i="19"/>
  <c r="G11" i="19"/>
  <c r="G8" i="19"/>
  <c r="G9" i="19"/>
  <c r="AB10" i="19"/>
  <c r="AB11" i="19"/>
  <c r="AB12" i="19"/>
  <c r="AB13" i="19"/>
  <c r="G12" i="19"/>
  <c r="G13" i="19"/>
  <c r="G16" i="19"/>
  <c r="G17" i="19"/>
  <c r="H10" i="19"/>
  <c r="H11" i="19"/>
  <c r="H8" i="19"/>
  <c r="H9" i="19"/>
  <c r="AA10" i="19"/>
  <c r="AA11" i="19"/>
  <c r="AA12" i="19"/>
  <c r="AA13" i="19"/>
  <c r="H12" i="19"/>
  <c r="H13" i="19"/>
  <c r="H16" i="19"/>
  <c r="H17" i="19"/>
  <c r="I10" i="19"/>
  <c r="I11" i="19"/>
  <c r="I8" i="19"/>
  <c r="I9" i="19"/>
  <c r="Z10" i="19"/>
  <c r="Z11" i="19"/>
  <c r="Z12" i="19"/>
  <c r="Z13" i="19"/>
  <c r="I12" i="19"/>
  <c r="I13" i="19"/>
  <c r="I16" i="19"/>
  <c r="I17" i="19"/>
  <c r="A1" i="19"/>
  <c r="AE11" i="18"/>
  <c r="AB8" i="18"/>
  <c r="AB10" i="18"/>
  <c r="AB11" i="18"/>
  <c r="AA8" i="18"/>
  <c r="AA10" i="18"/>
  <c r="AA11" i="18"/>
  <c r="Z8" i="18"/>
  <c r="Z10" i="18"/>
  <c r="Z11" i="18"/>
  <c r="A1" i="18"/>
  <c r="D15" i="17"/>
  <c r="AB16" i="17"/>
  <c r="AB17" i="17"/>
  <c r="G8" i="17"/>
  <c r="G9" i="17"/>
  <c r="G14" i="17"/>
  <c r="G15" i="17"/>
  <c r="G12" i="17"/>
  <c r="G13" i="17"/>
  <c r="AA16" i="17"/>
  <c r="AA17" i="17"/>
  <c r="H8" i="17"/>
  <c r="H9" i="17"/>
  <c r="H14" i="17"/>
  <c r="H15" i="17"/>
  <c r="H12" i="17"/>
  <c r="H13" i="17"/>
  <c r="Z16" i="17"/>
  <c r="Z17" i="17"/>
  <c r="I8" i="17"/>
  <c r="I9" i="17"/>
  <c r="I14" i="17"/>
  <c r="I15" i="17"/>
  <c r="I12" i="17"/>
  <c r="I13" i="17"/>
  <c r="A1" i="17"/>
  <c r="AE8" i="16"/>
  <c r="AE14" i="16"/>
  <c r="D16" i="16"/>
  <c r="D12" i="16"/>
  <c r="AB10" i="16"/>
  <c r="AB11" i="16"/>
  <c r="AB8" i="16"/>
  <c r="AB12" i="16"/>
  <c r="AB13" i="16"/>
  <c r="AB14" i="16"/>
  <c r="AB15" i="16"/>
  <c r="G10" i="16"/>
  <c r="G11" i="16"/>
  <c r="G16" i="16"/>
  <c r="G17" i="16"/>
  <c r="G14" i="16"/>
  <c r="G15" i="16"/>
  <c r="G12" i="16"/>
  <c r="G13" i="16"/>
  <c r="AA10" i="16"/>
  <c r="AA11" i="16"/>
  <c r="AA8" i="16"/>
  <c r="AA12" i="16"/>
  <c r="AA13" i="16"/>
  <c r="AA14" i="16"/>
  <c r="AA15" i="16"/>
  <c r="H10" i="16"/>
  <c r="H11" i="16"/>
  <c r="H16" i="16"/>
  <c r="H17" i="16"/>
  <c r="H14" i="16"/>
  <c r="H15" i="16"/>
  <c r="H12" i="16"/>
  <c r="H13" i="16"/>
  <c r="Z10" i="16"/>
  <c r="Z11" i="16"/>
  <c r="Z8" i="16"/>
  <c r="Z12" i="16"/>
  <c r="Z13" i="16"/>
  <c r="Z14" i="16"/>
  <c r="Z15" i="16"/>
  <c r="I10" i="16"/>
  <c r="I11" i="16"/>
  <c r="I16" i="16"/>
  <c r="I17" i="16"/>
  <c r="I14" i="16"/>
  <c r="I15" i="16"/>
  <c r="I12" i="16"/>
  <c r="I13" i="16"/>
  <c r="A1" i="16"/>
  <c r="AE14" i="15"/>
  <c r="D22" i="15"/>
  <c r="D23" i="15"/>
  <c r="D16" i="15"/>
  <c r="D14" i="15"/>
  <c r="D15" i="15"/>
  <c r="D10" i="15"/>
  <c r="D11" i="15"/>
  <c r="AE16" i="15"/>
  <c r="AE17" i="15"/>
  <c r="AE26" i="15"/>
  <c r="AE27" i="15"/>
  <c r="AE31" i="15"/>
  <c r="D18" i="15"/>
  <c r="D19" i="15"/>
  <c r="D8" i="15"/>
  <c r="D9" i="15"/>
  <c r="AE12" i="15"/>
  <c r="AE13" i="15"/>
  <c r="AE19" i="15"/>
  <c r="AB28" i="15"/>
  <c r="AB29" i="15"/>
  <c r="AB24" i="15"/>
  <c r="AB25" i="15"/>
  <c r="AB20" i="15"/>
  <c r="AB21" i="15"/>
  <c r="AB14" i="15"/>
  <c r="AB15" i="15"/>
  <c r="G22" i="15"/>
  <c r="G23" i="15"/>
  <c r="G16" i="15"/>
  <c r="G17" i="15"/>
  <c r="G14" i="15"/>
  <c r="G15" i="15"/>
  <c r="G12" i="15"/>
  <c r="G13" i="15"/>
  <c r="G10" i="15"/>
  <c r="G11" i="15"/>
  <c r="AB10" i="15"/>
  <c r="AB11" i="15"/>
  <c r="AB16" i="15"/>
  <c r="AB17" i="15"/>
  <c r="AB22" i="15"/>
  <c r="AB23" i="15"/>
  <c r="AB26" i="15"/>
  <c r="AB27" i="15"/>
  <c r="AB30" i="15"/>
  <c r="AB31" i="15"/>
  <c r="G20" i="15"/>
  <c r="G21" i="15"/>
  <c r="G18" i="15"/>
  <c r="G19" i="15"/>
  <c r="G8" i="15"/>
  <c r="G9" i="15"/>
  <c r="AB12" i="15"/>
  <c r="AB13" i="15"/>
  <c r="AB18" i="15"/>
  <c r="AB19" i="15"/>
  <c r="AA28" i="15"/>
  <c r="AA29" i="15"/>
  <c r="AA24" i="15"/>
  <c r="AA25" i="15"/>
  <c r="AA20" i="15"/>
  <c r="AA21" i="15"/>
  <c r="AA14" i="15"/>
  <c r="AA15" i="15"/>
  <c r="H22" i="15"/>
  <c r="H23" i="15"/>
  <c r="H16" i="15"/>
  <c r="H17" i="15"/>
  <c r="H14" i="15"/>
  <c r="H15" i="15"/>
  <c r="H12" i="15"/>
  <c r="H13" i="15"/>
  <c r="H10" i="15"/>
  <c r="H11" i="15"/>
  <c r="AA10" i="15"/>
  <c r="AA11" i="15"/>
  <c r="AA16" i="15"/>
  <c r="AA17" i="15"/>
  <c r="AA22" i="15"/>
  <c r="AA23" i="15"/>
  <c r="AA26" i="15"/>
  <c r="AA27" i="15"/>
  <c r="AA30" i="15"/>
  <c r="AA31" i="15"/>
  <c r="H20" i="15"/>
  <c r="H21" i="15"/>
  <c r="H18" i="15"/>
  <c r="H19" i="15"/>
  <c r="H8" i="15"/>
  <c r="H9" i="15"/>
  <c r="AA12" i="15"/>
  <c r="AA13" i="15"/>
  <c r="AA18" i="15"/>
  <c r="AA19" i="15"/>
  <c r="Z28" i="15"/>
  <c r="Z29" i="15"/>
  <c r="Z24" i="15"/>
  <c r="Z25" i="15"/>
  <c r="Z20" i="15"/>
  <c r="Z21" i="15"/>
  <c r="Z14" i="15"/>
  <c r="Z15" i="15"/>
  <c r="I22" i="15"/>
  <c r="I23" i="15"/>
  <c r="I16" i="15"/>
  <c r="I17" i="15"/>
  <c r="I14" i="15"/>
  <c r="I15" i="15"/>
  <c r="I12" i="15"/>
  <c r="I13" i="15"/>
  <c r="I10" i="15"/>
  <c r="I11" i="15"/>
  <c r="Z10" i="15"/>
  <c r="Z11" i="15"/>
  <c r="Z16" i="15"/>
  <c r="Z17" i="15"/>
  <c r="Z22" i="15"/>
  <c r="Z23" i="15"/>
  <c r="Z26" i="15"/>
  <c r="Z27" i="15"/>
  <c r="Z30" i="15"/>
  <c r="Z31" i="15"/>
  <c r="I20" i="15"/>
  <c r="I21" i="15"/>
  <c r="I18" i="15"/>
  <c r="I19" i="15"/>
  <c r="I8" i="15"/>
  <c r="I9" i="15"/>
  <c r="Z12" i="15"/>
  <c r="Z13" i="15"/>
  <c r="Z18" i="15"/>
  <c r="Z19" i="15"/>
  <c r="A1" i="15"/>
  <c r="Z11" i="14"/>
  <c r="AA11" i="14"/>
  <c r="AB11" i="14"/>
  <c r="AB12" i="14"/>
  <c r="AB13" i="14"/>
  <c r="AB14" i="14"/>
  <c r="AA12" i="14"/>
  <c r="AA13" i="14"/>
  <c r="AA14" i="14"/>
  <c r="Z12" i="14"/>
  <c r="Z13" i="14"/>
  <c r="Z14" i="14"/>
  <c r="A1" i="14"/>
  <c r="I17" i="13"/>
  <c r="H17" i="13"/>
  <c r="D17" i="13"/>
  <c r="I13" i="13"/>
  <c r="H13" i="13"/>
  <c r="D13" i="13"/>
  <c r="I15" i="13"/>
  <c r="H15" i="13"/>
  <c r="D15" i="13"/>
  <c r="I11" i="13"/>
  <c r="H11" i="13"/>
  <c r="D11" i="13"/>
  <c r="I10" i="13"/>
  <c r="H10" i="13"/>
  <c r="D10" i="13"/>
  <c r="AD10" i="13"/>
  <c r="AE10" i="13"/>
  <c r="AD16" i="13"/>
  <c r="AE16" i="13"/>
  <c r="I19" i="13"/>
  <c r="H19" i="13"/>
  <c r="I16" i="13"/>
  <c r="H16" i="13"/>
  <c r="D16" i="13"/>
  <c r="I14" i="13"/>
  <c r="H14" i="13"/>
  <c r="I12" i="13"/>
  <c r="H12" i="13"/>
  <c r="D12" i="13"/>
  <c r="J17" i="13"/>
  <c r="J13" i="13"/>
  <c r="J15" i="13"/>
  <c r="J11" i="13"/>
  <c r="J10" i="13"/>
  <c r="AC10" i="13"/>
  <c r="AC16" i="13"/>
  <c r="J19" i="13"/>
  <c r="J16" i="13"/>
  <c r="J14" i="13"/>
  <c r="J12" i="13"/>
  <c r="K17" i="13"/>
  <c r="K13" i="13"/>
  <c r="K15" i="13"/>
  <c r="K11" i="13"/>
  <c r="K10" i="13"/>
  <c r="AB10" i="13"/>
  <c r="AB16" i="13"/>
  <c r="K19" i="13"/>
  <c r="K16" i="13"/>
  <c r="K14" i="13"/>
  <c r="K12" i="13"/>
  <c r="AD8" i="12"/>
  <c r="AE8" i="12"/>
  <c r="AI8" i="12"/>
  <c r="AD9" i="12"/>
  <c r="AE9" i="12"/>
  <c r="AD11" i="12"/>
  <c r="AE11" i="12"/>
  <c r="AD14" i="12"/>
  <c r="AE14" i="12"/>
  <c r="AI14" i="12"/>
  <c r="AD18" i="12"/>
  <c r="AE18" i="12"/>
  <c r="AI18" i="12"/>
  <c r="AD20" i="12"/>
  <c r="AE20" i="12"/>
  <c r="AD10" i="12"/>
  <c r="AE10" i="12"/>
  <c r="AI10" i="12"/>
  <c r="AD12" i="12"/>
  <c r="AE12" i="12"/>
  <c r="AD13" i="12"/>
  <c r="AE13" i="12"/>
  <c r="AI13" i="12"/>
  <c r="AD15" i="12"/>
  <c r="AE15" i="12"/>
  <c r="I15" i="12"/>
  <c r="H15" i="12"/>
  <c r="D15" i="12"/>
  <c r="I18" i="12"/>
  <c r="H18" i="12"/>
  <c r="I19" i="12"/>
  <c r="H19" i="12"/>
  <c r="I17" i="12"/>
  <c r="H17" i="12"/>
  <c r="C17" i="12"/>
  <c r="I14" i="12"/>
  <c r="H14" i="12"/>
  <c r="D14" i="12"/>
  <c r="I12" i="12"/>
  <c r="H12" i="12"/>
  <c r="D12" i="12"/>
  <c r="AC8" i="12"/>
  <c r="AC9" i="12"/>
  <c r="AC11" i="12"/>
  <c r="AC14" i="12"/>
  <c r="AC18" i="12"/>
  <c r="AC20" i="12"/>
  <c r="AC10" i="12"/>
  <c r="AC12" i="12"/>
  <c r="AC13" i="12"/>
  <c r="AC15" i="12"/>
  <c r="J15" i="12"/>
  <c r="J18" i="12"/>
  <c r="J19" i="12"/>
  <c r="J17" i="12"/>
  <c r="J14" i="12"/>
  <c r="J12" i="12"/>
  <c r="AB8" i="12"/>
  <c r="AB9" i="12"/>
  <c r="AB11" i="12"/>
  <c r="AB14" i="12"/>
  <c r="AB18" i="12"/>
  <c r="AB20" i="12"/>
  <c r="AB10" i="12"/>
  <c r="AB12" i="12"/>
  <c r="AB13" i="12"/>
  <c r="AB15" i="12"/>
  <c r="K15" i="12"/>
  <c r="K18" i="12"/>
  <c r="K19" i="12"/>
  <c r="K17" i="12"/>
  <c r="K14" i="12"/>
  <c r="K12" i="12"/>
  <c r="A1" i="12"/>
  <c r="AD11" i="11"/>
  <c r="AE11" i="11"/>
  <c r="AI11" i="11"/>
  <c r="AD19" i="11"/>
  <c r="AE19" i="11"/>
  <c r="AI19" i="11"/>
  <c r="AD16" i="11"/>
  <c r="AE16" i="11"/>
  <c r="AI16" i="11"/>
  <c r="AD10" i="11"/>
  <c r="AE10" i="11"/>
  <c r="AI10" i="11"/>
  <c r="AD9" i="11"/>
  <c r="AE9" i="11"/>
  <c r="AD12" i="11"/>
  <c r="AE12" i="11"/>
  <c r="AD13" i="11"/>
  <c r="AE13" i="11"/>
  <c r="AI13" i="11"/>
  <c r="I8" i="11"/>
  <c r="H8" i="11"/>
  <c r="D8" i="11"/>
  <c r="C8" i="11"/>
  <c r="I11" i="11"/>
  <c r="H11" i="11"/>
  <c r="D11" i="11"/>
  <c r="I13" i="11"/>
  <c r="H13" i="11"/>
  <c r="D13" i="11"/>
  <c r="AC11" i="11"/>
  <c r="AC19" i="11"/>
  <c r="AC16" i="11"/>
  <c r="AC10" i="11"/>
  <c r="AC9" i="11"/>
  <c r="AC12" i="11"/>
  <c r="AC13" i="11"/>
  <c r="J8" i="11"/>
  <c r="J11" i="11"/>
  <c r="J13" i="11"/>
  <c r="AB11" i="11"/>
  <c r="AB19" i="11"/>
  <c r="AB16" i="11"/>
  <c r="AB10" i="11"/>
  <c r="AB9" i="11"/>
  <c r="AB12" i="11"/>
  <c r="AB13" i="11"/>
  <c r="K8" i="11"/>
  <c r="K11" i="11"/>
  <c r="K13" i="11"/>
  <c r="A1" i="11"/>
  <c r="AD8" i="10"/>
  <c r="AE8" i="10"/>
  <c r="AI8" i="10"/>
  <c r="AJ8" i="10"/>
  <c r="AD10" i="10"/>
  <c r="AE10" i="10"/>
  <c r="AI10" i="10"/>
  <c r="AJ10" i="10"/>
  <c r="AD12" i="10"/>
  <c r="AE12" i="10"/>
  <c r="AI12" i="10"/>
  <c r="AD9" i="10"/>
  <c r="AE9" i="10"/>
  <c r="AI9" i="10"/>
  <c r="AD11" i="10"/>
  <c r="AE11" i="10"/>
  <c r="AI11" i="10"/>
  <c r="I9" i="10"/>
  <c r="H9" i="10"/>
  <c r="D9" i="10"/>
  <c r="I12" i="10"/>
  <c r="H12" i="10"/>
  <c r="D12" i="10"/>
  <c r="I11" i="10"/>
  <c r="H11" i="10"/>
  <c r="I10" i="10"/>
  <c r="H10" i="10"/>
  <c r="D10" i="10"/>
  <c r="I8" i="10"/>
  <c r="H8" i="10"/>
  <c r="AC8" i="10"/>
  <c r="AC10" i="10"/>
  <c r="AC12" i="10"/>
  <c r="AC9" i="10"/>
  <c r="AC11" i="10"/>
  <c r="J9" i="10"/>
  <c r="J12" i="10"/>
  <c r="J11" i="10"/>
  <c r="J10" i="10"/>
  <c r="J8" i="10"/>
  <c r="AB8" i="10"/>
  <c r="AB10" i="10"/>
  <c r="AB12" i="10"/>
  <c r="AB9" i="10"/>
  <c r="AB11" i="10"/>
  <c r="K9" i="10"/>
  <c r="K12" i="10"/>
  <c r="K11" i="10"/>
  <c r="K10" i="10"/>
  <c r="K8" i="10"/>
  <c r="A1" i="10"/>
  <c r="AD8" i="9"/>
  <c r="AE8" i="9"/>
  <c r="I10" i="9"/>
  <c r="H10" i="9"/>
  <c r="C10" i="9"/>
  <c r="AD26" i="9"/>
  <c r="AE26" i="9"/>
  <c r="AD24" i="9"/>
  <c r="AE24" i="9"/>
  <c r="AI24" i="9"/>
  <c r="I26" i="9"/>
  <c r="H26" i="9"/>
  <c r="D26" i="9"/>
  <c r="I28" i="9"/>
  <c r="H28" i="9"/>
  <c r="D28" i="9"/>
  <c r="I27" i="9"/>
  <c r="H27" i="9"/>
  <c r="I24" i="9"/>
  <c r="H24" i="9"/>
  <c r="I23" i="9"/>
  <c r="H23" i="9"/>
  <c r="I21" i="9"/>
  <c r="H21" i="9"/>
  <c r="I20" i="9"/>
  <c r="H20" i="9"/>
  <c r="I18" i="9"/>
  <c r="H18" i="9"/>
  <c r="I16" i="9"/>
  <c r="H16" i="9"/>
  <c r="I11" i="9"/>
  <c r="H11" i="9"/>
  <c r="I13" i="9"/>
  <c r="H13" i="9"/>
  <c r="I9" i="9"/>
  <c r="H9" i="9"/>
  <c r="I12" i="9"/>
  <c r="H12" i="9"/>
  <c r="I15" i="9"/>
  <c r="H15" i="9"/>
  <c r="AD12" i="9"/>
  <c r="AE12" i="9"/>
  <c r="AD13" i="9"/>
  <c r="AE13" i="9"/>
  <c r="AD15" i="9"/>
  <c r="AE15" i="9"/>
  <c r="AD18" i="9"/>
  <c r="AE18" i="9"/>
  <c r="AI18" i="9"/>
  <c r="AD20" i="9"/>
  <c r="AE20" i="9"/>
  <c r="AD21" i="9"/>
  <c r="AE21" i="9"/>
  <c r="AD23" i="9"/>
  <c r="AE23" i="9"/>
  <c r="AD27" i="9"/>
  <c r="AE27" i="9"/>
  <c r="AD25" i="9"/>
  <c r="AE25" i="9"/>
  <c r="AD22" i="9"/>
  <c r="AE22" i="9"/>
  <c r="I22" i="9"/>
  <c r="H22" i="9"/>
  <c r="AD19" i="9"/>
  <c r="AE19" i="9"/>
  <c r="I19" i="9"/>
  <c r="H19" i="9"/>
  <c r="AD17" i="9"/>
  <c r="AE17" i="9"/>
  <c r="I17" i="9"/>
  <c r="H17" i="9"/>
  <c r="AD14" i="9"/>
  <c r="AE14" i="9"/>
  <c r="I14" i="9"/>
  <c r="H14" i="9"/>
  <c r="AC8" i="9"/>
  <c r="J10" i="9"/>
  <c r="AC26" i="9"/>
  <c r="AC24" i="9"/>
  <c r="J26" i="9"/>
  <c r="J28" i="9"/>
  <c r="J27" i="9"/>
  <c r="J24" i="9"/>
  <c r="J23" i="9"/>
  <c r="J21" i="9"/>
  <c r="J20" i="9"/>
  <c r="J18" i="9"/>
  <c r="J16" i="9"/>
  <c r="J11" i="9"/>
  <c r="J13" i="9"/>
  <c r="J9" i="9"/>
  <c r="J12" i="9"/>
  <c r="J15" i="9"/>
  <c r="AC12" i="9"/>
  <c r="AC13" i="9"/>
  <c r="AC15" i="9"/>
  <c r="AC18" i="9"/>
  <c r="AC20" i="9"/>
  <c r="AC21" i="9"/>
  <c r="AC23" i="9"/>
  <c r="AC27" i="9"/>
  <c r="AC25" i="9"/>
  <c r="AC22" i="9"/>
  <c r="J22" i="9"/>
  <c r="AC19" i="9"/>
  <c r="J19" i="9"/>
  <c r="AC17" i="9"/>
  <c r="J17" i="9"/>
  <c r="AC14" i="9"/>
  <c r="J14" i="9"/>
  <c r="AB8" i="9"/>
  <c r="K10" i="9"/>
  <c r="AB26" i="9"/>
  <c r="AB24" i="9"/>
  <c r="K26" i="9"/>
  <c r="K28" i="9"/>
  <c r="K27" i="9"/>
  <c r="K24" i="9"/>
  <c r="K23" i="9"/>
  <c r="K21" i="9"/>
  <c r="K20" i="9"/>
  <c r="K18" i="9"/>
  <c r="K16" i="9"/>
  <c r="K11" i="9"/>
  <c r="K13" i="9"/>
  <c r="K9" i="9"/>
  <c r="K12" i="9"/>
  <c r="K15" i="9"/>
  <c r="AB12" i="9"/>
  <c r="AB13" i="9"/>
  <c r="AB15" i="9"/>
  <c r="AB18" i="9"/>
  <c r="AB20" i="9"/>
  <c r="AB21" i="9"/>
  <c r="AB23" i="9"/>
  <c r="AB27" i="9"/>
  <c r="AB25" i="9"/>
  <c r="AB22" i="9"/>
  <c r="K22" i="9"/>
  <c r="AB19" i="9"/>
  <c r="K19" i="9"/>
  <c r="AB17" i="9"/>
  <c r="K17" i="9"/>
  <c r="AB14" i="9"/>
  <c r="K14" i="9"/>
  <c r="A1" i="9"/>
  <c r="A1" i="3"/>
  <c r="AD47" i="3"/>
  <c r="AE47" i="3"/>
  <c r="AD48" i="3"/>
  <c r="AE48" i="3"/>
  <c r="AD49" i="3"/>
  <c r="AE49" i="3"/>
  <c r="AD50" i="3"/>
  <c r="AE50" i="3"/>
  <c r="AC47" i="3"/>
  <c r="AC48" i="3"/>
  <c r="AC49" i="3"/>
  <c r="AC50" i="3"/>
  <c r="AB47" i="3"/>
  <c r="AB48" i="3"/>
  <c r="AB49" i="3"/>
  <c r="AB50" i="3"/>
  <c r="AD8" i="3"/>
  <c r="AE8" i="3"/>
  <c r="AD12" i="3"/>
  <c r="AE12" i="3"/>
  <c r="AD14" i="3"/>
  <c r="AE14" i="3"/>
  <c r="AD19" i="3"/>
  <c r="AE19" i="3"/>
  <c r="AD20" i="3"/>
  <c r="AE20" i="3"/>
  <c r="AD23" i="3"/>
  <c r="AE23" i="3"/>
  <c r="AD26" i="3"/>
  <c r="AE26" i="3"/>
  <c r="AD29" i="3"/>
  <c r="AE29" i="3"/>
  <c r="AD27" i="3"/>
  <c r="AE27" i="3"/>
  <c r="AD25" i="3"/>
  <c r="AE25" i="3"/>
  <c r="AD17" i="3"/>
  <c r="AE17" i="3"/>
  <c r="AD16" i="3"/>
  <c r="AE16" i="3"/>
  <c r="I15" i="3"/>
  <c r="H15" i="3"/>
  <c r="I13" i="3"/>
  <c r="H13" i="3"/>
  <c r="I11" i="3"/>
  <c r="H11" i="3"/>
  <c r="I8" i="3"/>
  <c r="H8" i="3"/>
  <c r="I10" i="3"/>
  <c r="H10" i="3"/>
  <c r="I12" i="3"/>
  <c r="H12" i="3"/>
  <c r="I14" i="3"/>
  <c r="H14" i="3"/>
  <c r="I16" i="3"/>
  <c r="H16" i="3"/>
  <c r="AC8" i="3"/>
  <c r="AC12" i="3"/>
  <c r="AC14" i="3"/>
  <c r="AC19" i="3"/>
  <c r="AC20" i="3"/>
  <c r="AC23" i="3"/>
  <c r="AC26" i="3"/>
  <c r="AC29" i="3"/>
  <c r="AC27" i="3"/>
  <c r="AC25" i="3"/>
  <c r="AC17" i="3"/>
  <c r="AC16" i="3"/>
  <c r="J15" i="3"/>
  <c r="J13" i="3"/>
  <c r="J11" i="3"/>
  <c r="J8" i="3"/>
  <c r="J10" i="3"/>
  <c r="J12" i="3"/>
  <c r="J14" i="3"/>
  <c r="J16" i="3"/>
  <c r="AB8" i="3"/>
  <c r="AB12" i="3"/>
  <c r="AB14" i="3"/>
  <c r="AB19" i="3"/>
  <c r="AB20" i="3"/>
  <c r="AB23" i="3"/>
  <c r="AB26" i="3"/>
  <c r="AB29" i="3"/>
  <c r="AB27" i="3"/>
  <c r="AB25" i="3"/>
  <c r="AB17" i="3"/>
  <c r="AB16" i="3"/>
  <c r="K15" i="3"/>
  <c r="K13" i="3"/>
  <c r="K11" i="3"/>
  <c r="K8" i="3"/>
  <c r="K10" i="3"/>
  <c r="K12" i="3"/>
  <c r="K14" i="3"/>
  <c r="K16" i="3"/>
  <c r="AN32" i="36" l="1"/>
  <c r="AF9" i="18"/>
  <c r="AG9" i="18" s="1"/>
  <c r="AF9" i="15"/>
  <c r="AG9" i="15" s="1"/>
  <c r="AR9" i="56"/>
  <c r="AF9" i="16"/>
  <c r="AG9" i="16" s="1"/>
  <c r="O242" i="1"/>
  <c r="AF9" i="17"/>
  <c r="AH9" i="17" s="1"/>
  <c r="O143" i="1"/>
  <c r="M382" i="1"/>
  <c r="O382" i="1" s="1"/>
  <c r="O378" i="1"/>
  <c r="O376" i="1"/>
  <c r="O374" i="1"/>
  <c r="O25" i="1"/>
  <c r="O21" i="1"/>
  <c r="M387" i="1"/>
  <c r="O387" i="1" s="1"/>
  <c r="O370" i="1"/>
  <c r="O24" i="1"/>
  <c r="O18" i="1"/>
  <c r="M385" i="1"/>
  <c r="O385" i="1" s="1"/>
  <c r="M383" i="1"/>
  <c r="O383" i="1" s="1"/>
  <c r="O379" i="1"/>
  <c r="O26" i="1"/>
  <c r="O368" i="1"/>
  <c r="O22" i="1"/>
  <c r="O15" i="1"/>
  <c r="O371" i="1"/>
  <c r="O369" i="1"/>
  <c r="O23" i="1"/>
  <c r="O366" i="1"/>
  <c r="O367" i="1"/>
  <c r="M377" i="1"/>
  <c r="O377" i="1" s="1"/>
  <c r="O375" i="1"/>
  <c r="O19" i="1"/>
  <c r="O17" i="1"/>
  <c r="M384" i="1"/>
  <c r="O384" i="1" s="1"/>
  <c r="O20" i="1"/>
  <c r="M386" i="1"/>
  <c r="O386" i="1" s="1"/>
  <c r="O16" i="1"/>
  <c r="G5" i="2"/>
  <c r="G5" i="62"/>
  <c r="AN50" i="33"/>
  <c r="P8" i="60"/>
  <c r="AD11" i="2"/>
  <c r="P8" i="61" s="1"/>
  <c r="AD11" i="62"/>
  <c r="P8" i="63" s="1"/>
  <c r="J3" i="34"/>
  <c r="J3" i="38"/>
  <c r="J3" i="33"/>
  <c r="AI1" i="55"/>
  <c r="AI1" i="57"/>
  <c r="AI1" i="59"/>
  <c r="AD1" i="65"/>
  <c r="AI1" i="67"/>
  <c r="AI1" i="47"/>
  <c r="AI1" i="49"/>
  <c r="AI1" i="52"/>
  <c r="AF1" i="41"/>
  <c r="AF1" i="25"/>
  <c r="AF1" i="27"/>
  <c r="AF1" i="66"/>
  <c r="AA1" i="15"/>
  <c r="AA1" i="17"/>
  <c r="AA1" i="19"/>
  <c r="AA1" i="21"/>
  <c r="AD1" i="10"/>
  <c r="AD1" i="12"/>
  <c r="AD1" i="64"/>
  <c r="AD1" i="3"/>
  <c r="J3" i="32"/>
  <c r="AI1" i="58"/>
  <c r="AH1" i="53"/>
  <c r="AI1" i="50"/>
  <c r="AG1" i="42"/>
  <c r="AF1" i="22"/>
  <c r="AF1" i="28"/>
  <c r="AA1" i="16"/>
  <c r="AA1" i="14"/>
  <c r="AD1" i="9"/>
  <c r="AD1" i="13"/>
  <c r="J3" i="36"/>
  <c r="J3" i="40"/>
  <c r="AI1" i="56"/>
  <c r="AI1" i="54"/>
  <c r="AI1" i="46"/>
  <c r="AI1" i="51"/>
  <c r="AF1" i="26"/>
  <c r="AF1" i="45"/>
  <c r="AA1" i="18"/>
  <c r="AD1" i="11"/>
  <c r="AD1" i="44"/>
  <c r="I4" i="66"/>
  <c r="I3" i="66"/>
  <c r="C8" i="66"/>
  <c r="J9" i="62"/>
  <c r="L3" i="67"/>
  <c r="F8" i="67"/>
  <c r="L4" i="67"/>
  <c r="AG9" i="19"/>
  <c r="AH9" i="19"/>
  <c r="G4" i="64"/>
  <c r="G3" i="64"/>
  <c r="K10" i="2"/>
  <c r="K10" i="62"/>
  <c r="K9" i="2"/>
  <c r="K9" i="62"/>
  <c r="J10" i="2"/>
  <c r="J10" i="62"/>
  <c r="E9" i="61"/>
  <c r="J9" i="2"/>
  <c r="C18" i="9"/>
  <c r="C16" i="9"/>
  <c r="AJ23" i="9"/>
  <c r="C11" i="9"/>
  <c r="C8" i="12"/>
  <c r="C20" i="12"/>
  <c r="C19" i="12"/>
  <c r="C10" i="11"/>
  <c r="C15" i="9"/>
  <c r="AJ13" i="9"/>
  <c r="AJ27" i="9"/>
  <c r="C11" i="13"/>
  <c r="E28" i="42"/>
  <c r="H28" i="42" s="1"/>
  <c r="D28" i="42" s="1"/>
  <c r="E31" i="42"/>
  <c r="H31" i="42" s="1"/>
  <c r="D31" i="42" s="1"/>
  <c r="AP31" i="42"/>
  <c r="AM31" i="42" s="1"/>
  <c r="AR31" i="42" s="1"/>
  <c r="E22" i="42"/>
  <c r="H22" i="42" s="1"/>
  <c r="D22" i="42" s="1"/>
  <c r="E25" i="42"/>
  <c r="H25" i="42" s="1"/>
  <c r="D25" i="42" s="1"/>
  <c r="AP25" i="42"/>
  <c r="AM25" i="42" s="1"/>
  <c r="AN25" i="42" s="1"/>
  <c r="C16" i="21"/>
  <c r="B16" i="21" s="1"/>
  <c r="A16" i="21" s="1"/>
  <c r="AM38" i="26"/>
  <c r="AN38" i="26" s="1"/>
  <c r="AJ9" i="13"/>
  <c r="C16" i="13"/>
  <c r="AJ21" i="13"/>
  <c r="C15" i="44"/>
  <c r="AJ14" i="44"/>
  <c r="AJ12" i="44"/>
  <c r="E10" i="42"/>
  <c r="H10" i="42" s="1"/>
  <c r="D10" i="42" s="1"/>
  <c r="AF13" i="21"/>
  <c r="AG13" i="21" s="1"/>
  <c r="AH13" i="21" s="1"/>
  <c r="E13" i="42"/>
  <c r="H13" i="42" s="1"/>
  <c r="D13" i="42" s="1"/>
  <c r="C9" i="10"/>
  <c r="C22" i="13"/>
  <c r="AJ8" i="13"/>
  <c r="AJ17" i="13"/>
  <c r="E27" i="42"/>
  <c r="H27" i="42" s="1"/>
  <c r="AF30" i="21"/>
  <c r="AG30" i="21" s="1"/>
  <c r="AH30" i="21" s="1"/>
  <c r="AP27" i="42"/>
  <c r="AM27" i="42" s="1"/>
  <c r="AR27" i="42" s="1"/>
  <c r="C21" i="21"/>
  <c r="B21" i="21" s="1"/>
  <c r="A21" i="21" s="1"/>
  <c r="AF15" i="21"/>
  <c r="AG15" i="21" s="1"/>
  <c r="AH15" i="21" s="1"/>
  <c r="E9" i="42"/>
  <c r="H9" i="42" s="1"/>
  <c r="D9" i="42" s="1"/>
  <c r="E12" i="42"/>
  <c r="H12" i="42" s="1"/>
  <c r="D12" i="42" s="1"/>
  <c r="AP9" i="42"/>
  <c r="AM9" i="42" s="1"/>
  <c r="AR9" i="42" s="1"/>
  <c r="C8" i="44"/>
  <c r="C11" i="44"/>
  <c r="J5" i="62"/>
  <c r="G11" i="3"/>
  <c r="AG20" i="3"/>
  <c r="G9" i="3"/>
  <c r="AF10" i="3"/>
  <c r="F14" i="14"/>
  <c r="BG13" i="32"/>
  <c r="F13" i="13"/>
  <c r="G9" i="11"/>
  <c r="AD11" i="16"/>
  <c r="BH26" i="32"/>
  <c r="BG25" i="32"/>
  <c r="AX24" i="32"/>
  <c r="E21" i="14"/>
  <c r="AD20" i="14"/>
  <c r="AC25" i="14"/>
  <c r="BH22" i="32"/>
  <c r="BH20" i="32"/>
  <c r="F10" i="3"/>
  <c r="AF29" i="3"/>
  <c r="AF16" i="3"/>
  <c r="G19" i="3"/>
  <c r="AC18" i="14"/>
  <c r="BG19" i="32"/>
  <c r="BG18" i="32"/>
  <c r="BH17" i="32"/>
  <c r="BG14" i="32"/>
  <c r="BG12" i="32"/>
  <c r="H18" i="46"/>
  <c r="H14" i="46"/>
  <c r="H10" i="46"/>
  <c r="D8" i="3"/>
  <c r="H16" i="46"/>
  <c r="H12" i="46"/>
  <c r="AG23" i="3"/>
  <c r="F12" i="3"/>
  <c r="F14" i="3"/>
  <c r="E19" i="14"/>
  <c r="E23" i="14"/>
  <c r="AD21" i="14"/>
  <c r="AD24" i="14"/>
  <c r="AD26" i="14"/>
  <c r="AX23" i="32"/>
  <c r="AX22" i="32"/>
  <c r="AX21" i="32"/>
  <c r="AX20" i="32"/>
  <c r="AX19" i="32"/>
  <c r="BH18" i="32"/>
  <c r="AF28" i="3"/>
  <c r="F16" i="3"/>
  <c r="G15" i="3"/>
  <c r="AF27" i="3"/>
  <c r="G20" i="3"/>
  <c r="G21" i="3"/>
  <c r="F13" i="14"/>
  <c r="F15" i="14"/>
  <c r="AC11" i="14"/>
  <c r="AD17" i="14"/>
  <c r="AC19" i="14"/>
  <c r="AY14" i="32"/>
  <c r="AY13" i="32"/>
  <c r="AY12" i="32"/>
  <c r="G13" i="3"/>
  <c r="AF26" i="3"/>
  <c r="AF50" i="3"/>
  <c r="AG10" i="3"/>
  <c r="AG18" i="3"/>
  <c r="AF19" i="3"/>
  <c r="G10" i="3"/>
  <c r="AF47" i="3"/>
  <c r="AG12" i="3"/>
  <c r="AF48" i="3"/>
  <c r="F18" i="3"/>
  <c r="AG22" i="3"/>
  <c r="F12" i="14"/>
  <c r="E20" i="14"/>
  <c r="E22" i="14"/>
  <c r="E24" i="14"/>
  <c r="AD18" i="14"/>
  <c r="AD23" i="14"/>
  <c r="BH24" i="32"/>
  <c r="BH23" i="32"/>
  <c r="AG14" i="3"/>
  <c r="AF49" i="3"/>
  <c r="F11" i="14"/>
  <c r="E16" i="14"/>
  <c r="F19" i="14"/>
  <c r="F20" i="14"/>
  <c r="AC12" i="14"/>
  <c r="AC14" i="14"/>
  <c r="AY20" i="32"/>
  <c r="AX16" i="32"/>
  <c r="AY15" i="32"/>
  <c r="AY11" i="32"/>
  <c r="AD16" i="14"/>
  <c r="AF20" i="3"/>
  <c r="AF14" i="3"/>
  <c r="AF12" i="3"/>
  <c r="AG47" i="3"/>
  <c r="AG48" i="3"/>
  <c r="AG50" i="3"/>
  <c r="AG49" i="3"/>
  <c r="I23" i="32"/>
  <c r="Z23" i="32"/>
  <c r="G12" i="3"/>
  <c r="G14" i="3"/>
  <c r="AC26" i="14"/>
  <c r="BG26" i="32"/>
  <c r="BH25" i="32"/>
  <c r="BG24" i="32"/>
  <c r="AY24" i="32"/>
  <c r="BG23" i="32"/>
  <c r="AY23" i="32"/>
  <c r="BG22" i="32"/>
  <c r="AY22" i="32"/>
  <c r="BG21" i="32"/>
  <c r="AY21" i="32"/>
  <c r="BG20" i="32"/>
  <c r="G16" i="3"/>
  <c r="AG26" i="3"/>
  <c r="AF23" i="3"/>
  <c r="AG13" i="3"/>
  <c r="F16" i="14"/>
  <c r="F21" i="14"/>
  <c r="F22" i="14"/>
  <c r="F23" i="14"/>
  <c r="F24" i="14"/>
  <c r="AC17" i="14"/>
  <c r="AG19" i="3"/>
  <c r="G18" i="3"/>
  <c r="AC20" i="14"/>
  <c r="AC21" i="14"/>
  <c r="AC22" i="14"/>
  <c r="AC23" i="14"/>
  <c r="AC24" i="14"/>
  <c r="AN15" i="32"/>
  <c r="F8" i="3"/>
  <c r="F11" i="3"/>
  <c r="F13" i="3"/>
  <c r="F15" i="3"/>
  <c r="AG29" i="3"/>
  <c r="AG27" i="3"/>
  <c r="AG25" i="3"/>
  <c r="AG17" i="3"/>
  <c r="AG16" i="3"/>
  <c r="F9" i="3"/>
  <c r="F17" i="3"/>
  <c r="F20" i="3"/>
  <c r="F19" i="3"/>
  <c r="F21" i="3"/>
  <c r="AF18" i="3"/>
  <c r="AF13" i="3"/>
  <c r="AF22" i="3"/>
  <c r="E12" i="14"/>
  <c r="E11" i="14"/>
  <c r="E13" i="14"/>
  <c r="E14" i="14"/>
  <c r="E15" i="14"/>
  <c r="AD11" i="14"/>
  <c r="AD12" i="14"/>
  <c r="AD13" i="14"/>
  <c r="AD14" i="14"/>
  <c r="AD19" i="14"/>
  <c r="AD25" i="14"/>
  <c r="BH19" i="32"/>
  <c r="BG17" i="32"/>
  <c r="AY16" i="32"/>
  <c r="AX15" i="32"/>
  <c r="BH14" i="32"/>
  <c r="AX14" i="32"/>
  <c r="BH13" i="32"/>
  <c r="AX13" i="32"/>
  <c r="BH12" i="32"/>
  <c r="AX12" i="32"/>
  <c r="BH11" i="32"/>
  <c r="AX11" i="32"/>
  <c r="AN25" i="32"/>
  <c r="AG28" i="3"/>
  <c r="AC16" i="14"/>
  <c r="AN42" i="32"/>
  <c r="AN21" i="32"/>
  <c r="AN30" i="32"/>
  <c r="AN40" i="32"/>
  <c r="AN38" i="32"/>
  <c r="AN36" i="32"/>
  <c r="AN34" i="32"/>
  <c r="AE10" i="15"/>
  <c r="BI30" i="33"/>
  <c r="AW14" i="33"/>
  <c r="D12" i="15"/>
  <c r="E9" i="15"/>
  <c r="F13" i="16"/>
  <c r="E13" i="17"/>
  <c r="AW19" i="40"/>
  <c r="D16" i="19"/>
  <c r="AW15" i="40"/>
  <c r="D12" i="19"/>
  <c r="BI15" i="40"/>
  <c r="AE12" i="19"/>
  <c r="BI13" i="40"/>
  <c r="AE10" i="19"/>
  <c r="AW11" i="40"/>
  <c r="D8" i="19"/>
  <c r="AW13" i="40"/>
  <c r="D10" i="19"/>
  <c r="D14" i="13"/>
  <c r="C19" i="13"/>
  <c r="D19" i="13"/>
  <c r="C21" i="13"/>
  <c r="AI9" i="13"/>
  <c r="C8" i="13"/>
  <c r="D22" i="13"/>
  <c r="AW17" i="34"/>
  <c r="D14" i="16"/>
  <c r="H10" i="56"/>
  <c r="AW13" i="34"/>
  <c r="D10" i="16"/>
  <c r="BI15" i="34"/>
  <c r="AE12" i="16"/>
  <c r="BI13" i="34"/>
  <c r="AE10" i="16"/>
  <c r="H8" i="58"/>
  <c r="AW11" i="38"/>
  <c r="D8" i="18"/>
  <c r="D17" i="12"/>
  <c r="D19" i="12"/>
  <c r="D18" i="12"/>
  <c r="AJ16" i="12"/>
  <c r="AI15" i="12"/>
  <c r="AI12" i="12"/>
  <c r="D11" i="12"/>
  <c r="C13" i="12"/>
  <c r="D9" i="17"/>
  <c r="H9" i="57"/>
  <c r="AO15" i="57"/>
  <c r="AE15" i="17"/>
  <c r="C9" i="11"/>
  <c r="AI8" i="11"/>
  <c r="AS10" i="42"/>
  <c r="AE10" i="21"/>
  <c r="AS8" i="42"/>
  <c r="AE8" i="21"/>
  <c r="B12" i="42"/>
  <c r="D12" i="21"/>
  <c r="AP13" i="42"/>
  <c r="AM13" i="42" s="1"/>
  <c r="AR13" i="42" s="1"/>
  <c r="AE13" i="21"/>
  <c r="AP11" i="42"/>
  <c r="AM11" i="42" s="1"/>
  <c r="AR11" i="42" s="1"/>
  <c r="AE11" i="21"/>
  <c r="AS16" i="42"/>
  <c r="AE16" i="21"/>
  <c r="AS14" i="42"/>
  <c r="AE14" i="21"/>
  <c r="B18" i="42"/>
  <c r="D18" i="21"/>
  <c r="AP19" i="42"/>
  <c r="AM19" i="42" s="1"/>
  <c r="AE19" i="21"/>
  <c r="AP17" i="42"/>
  <c r="AM17" i="42" s="1"/>
  <c r="AS17" i="42"/>
  <c r="AE17" i="21"/>
  <c r="D15" i="21"/>
  <c r="E15" i="42"/>
  <c r="H15" i="42" s="1"/>
  <c r="D15" i="42" s="1"/>
  <c r="E30" i="42"/>
  <c r="H30" i="42" s="1"/>
  <c r="D30" i="42" s="1"/>
  <c r="D30" i="21"/>
  <c r="AP29" i="42"/>
  <c r="AM29" i="42" s="1"/>
  <c r="AN29" i="42" s="1"/>
  <c r="AS29" i="42"/>
  <c r="AO12" i="55"/>
  <c r="BI15" i="33"/>
  <c r="H8" i="55"/>
  <c r="AW11" i="33"/>
  <c r="H21" i="55"/>
  <c r="AW24" i="33"/>
  <c r="D21" i="15"/>
  <c r="AO16" i="55"/>
  <c r="BI19" i="33"/>
  <c r="BI14" i="33"/>
  <c r="AE11" i="15"/>
  <c r="H17" i="55"/>
  <c r="AW20" i="33"/>
  <c r="D17" i="15"/>
  <c r="AO15" i="55"/>
  <c r="BI18" i="33"/>
  <c r="AE15" i="15"/>
  <c r="AE24" i="15"/>
  <c r="AE8" i="19"/>
  <c r="BI20" i="36"/>
  <c r="BI18" i="36"/>
  <c r="BI16" i="36"/>
  <c r="AW12" i="36"/>
  <c r="BI11" i="38"/>
  <c r="AO11" i="55"/>
  <c r="AI25" i="9"/>
  <c r="D21" i="9"/>
  <c r="D8" i="10"/>
  <c r="C12" i="10"/>
  <c r="AI10" i="13"/>
  <c r="AE25" i="15"/>
  <c r="AF10" i="11"/>
  <c r="AG8" i="12"/>
  <c r="D9" i="12"/>
  <c r="C16" i="12"/>
  <c r="AI19" i="12"/>
  <c r="AI11" i="13"/>
  <c r="AC31" i="15"/>
  <c r="E11" i="15"/>
  <c r="F10" i="16"/>
  <c r="AC10" i="16" s="1"/>
  <c r="F15" i="16"/>
  <c r="AE12" i="17"/>
  <c r="AE10" i="17"/>
  <c r="AC12" i="17"/>
  <c r="E9" i="18"/>
  <c r="BH16" i="33"/>
  <c r="AY18" i="34"/>
  <c r="AY17" i="34"/>
  <c r="BI12" i="34"/>
  <c r="BI14" i="38"/>
  <c r="AO11" i="56"/>
  <c r="H8" i="57"/>
  <c r="H9" i="58"/>
  <c r="D10" i="21"/>
  <c r="D8" i="21"/>
  <c r="E8" i="42"/>
  <c r="H8" i="42" s="1"/>
  <c r="E17" i="42"/>
  <c r="H17" i="42" s="1"/>
  <c r="D17" i="42" s="1"/>
  <c r="AP20" i="42"/>
  <c r="AM20" i="42" s="1"/>
  <c r="AR20" i="42" s="1"/>
  <c r="E18" i="42"/>
  <c r="H18" i="42" s="1"/>
  <c r="D18" i="42" s="1"/>
  <c r="AS11" i="42"/>
  <c r="AS19" i="42"/>
  <c r="AP23" i="42"/>
  <c r="AM23" i="42" s="1"/>
  <c r="AR23" i="42" s="1"/>
  <c r="E23" i="42"/>
  <c r="H23" i="42" s="1"/>
  <c r="D23" i="42" s="1"/>
  <c r="AE28" i="21"/>
  <c r="AE26" i="21"/>
  <c r="AF26" i="21"/>
  <c r="AG26" i="21" s="1"/>
  <c r="AH26" i="21" s="1"/>
  <c r="AF20" i="21"/>
  <c r="AG20" i="21" s="1"/>
  <c r="AH20" i="21" s="1"/>
  <c r="D31" i="21"/>
  <c r="D29" i="21"/>
  <c r="E29" i="42"/>
  <c r="H29" i="42" s="1"/>
  <c r="D29" i="42" s="1"/>
  <c r="D8" i="44"/>
  <c r="AF21" i="21"/>
  <c r="AG21" i="21" s="1"/>
  <c r="AH21" i="21" s="1"/>
  <c r="E19" i="42"/>
  <c r="H19" i="42" s="1"/>
  <c r="D19" i="42" s="1"/>
  <c r="C11" i="21"/>
  <c r="B11" i="21" s="1"/>
  <c r="A11" i="21" s="1"/>
  <c r="B31" i="42"/>
  <c r="D11" i="44"/>
  <c r="D15" i="44"/>
  <c r="AN21" i="34"/>
  <c r="AF17" i="13"/>
  <c r="AI15" i="13"/>
  <c r="AF10" i="12"/>
  <c r="F15" i="13"/>
  <c r="G12" i="11"/>
  <c r="F20" i="13"/>
  <c r="AG11" i="13"/>
  <c r="AF21" i="13"/>
  <c r="AD13" i="15"/>
  <c r="AC26" i="15"/>
  <c r="F14" i="16"/>
  <c r="AD8" i="16"/>
  <c r="E8" i="18"/>
  <c r="AD32" i="15"/>
  <c r="BH35" i="33"/>
  <c r="AY16" i="34"/>
  <c r="C15" i="13"/>
  <c r="G19" i="13"/>
  <c r="F17" i="13"/>
  <c r="G16" i="13"/>
  <c r="F9" i="13"/>
  <c r="AJ12" i="13"/>
  <c r="G22" i="13"/>
  <c r="G21" i="13"/>
  <c r="G18" i="13"/>
  <c r="AI14" i="13"/>
  <c r="AJ15" i="13"/>
  <c r="AG15" i="13"/>
  <c r="AF20" i="13"/>
  <c r="AF18" i="13"/>
  <c r="AG19" i="13"/>
  <c r="AF22" i="13"/>
  <c r="AJ14" i="13"/>
  <c r="C17" i="13"/>
  <c r="C8" i="10"/>
  <c r="C10" i="10"/>
  <c r="D11" i="10"/>
  <c r="C11" i="10"/>
  <c r="AF10" i="10"/>
  <c r="AF9" i="10"/>
  <c r="AF11" i="10"/>
  <c r="AY13" i="34"/>
  <c r="BI18" i="34"/>
  <c r="AJ38" i="11"/>
  <c r="AI17" i="11"/>
  <c r="AJ11" i="11"/>
  <c r="AI12" i="11"/>
  <c r="AI9" i="11"/>
  <c r="AJ8" i="11"/>
  <c r="AJ17" i="11"/>
  <c r="D18" i="11"/>
  <c r="G13" i="11"/>
  <c r="AP8" i="42"/>
  <c r="AM8" i="42" s="1"/>
  <c r="C9" i="21"/>
  <c r="B9" i="21" s="1"/>
  <c r="A9" i="21" s="1"/>
  <c r="AS13" i="42"/>
  <c r="AE8" i="17"/>
  <c r="AW14" i="36"/>
  <c r="AE17" i="17"/>
  <c r="BI12" i="36"/>
  <c r="AC15" i="17"/>
  <c r="BI14" i="36"/>
  <c r="D12" i="17"/>
  <c r="D14" i="17"/>
  <c r="D8" i="17"/>
  <c r="AE16" i="17"/>
  <c r="D16" i="17"/>
  <c r="D10" i="17"/>
  <c r="AJ17" i="12"/>
  <c r="AI16" i="12"/>
  <c r="G9" i="12"/>
  <c r="AJ20" i="12"/>
  <c r="G19" i="11"/>
  <c r="AW18" i="40"/>
  <c r="AI20" i="12"/>
  <c r="AI11" i="12"/>
  <c r="AI9" i="12"/>
  <c r="D10" i="12"/>
  <c r="AF9" i="12"/>
  <c r="C10" i="12"/>
  <c r="C11" i="12"/>
  <c r="D13" i="12"/>
  <c r="E10" i="17"/>
  <c r="AD10" i="17" s="1"/>
  <c r="E12" i="17"/>
  <c r="E16" i="17"/>
  <c r="AX19" i="36"/>
  <c r="AX16" i="36"/>
  <c r="AX15" i="36"/>
  <c r="AX13" i="36"/>
  <c r="AE8" i="18"/>
  <c r="AF8" i="10"/>
  <c r="G11" i="10"/>
  <c r="AC8" i="18"/>
  <c r="AG8" i="10"/>
  <c r="F12" i="10"/>
  <c r="AG11" i="11"/>
  <c r="F8" i="11"/>
  <c r="AF20" i="12"/>
  <c r="AF9" i="11"/>
  <c r="AF16" i="12"/>
  <c r="AG19" i="11"/>
  <c r="G16" i="11"/>
  <c r="AG20" i="11"/>
  <c r="F11" i="11"/>
  <c r="AF17" i="12"/>
  <c r="AF16" i="13"/>
  <c r="E21" i="15"/>
  <c r="B20" i="55"/>
  <c r="E20" i="15"/>
  <c r="B18" i="55"/>
  <c r="E18" i="15"/>
  <c r="C12" i="9"/>
  <c r="D12" i="9"/>
  <c r="AO20" i="55"/>
  <c r="AE20" i="15"/>
  <c r="D18" i="13"/>
  <c r="AI16" i="13"/>
  <c r="D13" i="16"/>
  <c r="D15" i="16"/>
  <c r="D17" i="16"/>
  <c r="D11" i="16"/>
  <c r="AE13" i="16"/>
  <c r="AE11" i="16"/>
  <c r="AI13" i="10"/>
  <c r="AJ19" i="12"/>
  <c r="D9" i="13"/>
  <c r="AI22" i="13"/>
  <c r="D11" i="18"/>
  <c r="D9" i="18"/>
  <c r="AG12" i="10"/>
  <c r="F8" i="10"/>
  <c r="AF16" i="11"/>
  <c r="AF13" i="11"/>
  <c r="G18" i="12"/>
  <c r="AG13" i="10"/>
  <c r="AF14" i="11"/>
  <c r="F18" i="11"/>
  <c r="F15" i="11"/>
  <c r="G14" i="11"/>
  <c r="D8" i="9"/>
  <c r="F8" i="9"/>
  <c r="G10" i="10"/>
  <c r="AF12" i="11"/>
  <c r="AF11" i="12"/>
  <c r="AF21" i="11"/>
  <c r="AF17" i="11"/>
  <c r="G17" i="11"/>
  <c r="AW14" i="40"/>
  <c r="G8" i="9"/>
  <c r="D17" i="9"/>
  <c r="AJ11" i="9"/>
  <c r="AF12" i="10"/>
  <c r="AF14" i="12"/>
  <c r="G15" i="13"/>
  <c r="G17" i="13"/>
  <c r="G13" i="13"/>
  <c r="G12" i="13"/>
  <c r="AX13" i="40"/>
  <c r="G10" i="12"/>
  <c r="G15" i="12"/>
  <c r="G11" i="13"/>
  <c r="G10" i="13"/>
  <c r="AS15" i="53"/>
  <c r="AP15" i="45"/>
  <c r="AS14" i="53"/>
  <c r="AG14" i="44"/>
  <c r="AU11" i="55"/>
  <c r="AD11" i="15"/>
  <c r="C10" i="57"/>
  <c r="AY13" i="36"/>
  <c r="F10" i="17"/>
  <c r="AC10" i="17" s="1"/>
  <c r="B16" i="59"/>
  <c r="E16" i="19"/>
  <c r="C8" i="55"/>
  <c r="AY11" i="33"/>
  <c r="AI9" i="44"/>
  <c r="C18" i="13"/>
  <c r="AI19" i="13"/>
  <c r="AJ22" i="13"/>
  <c r="AJ19" i="13"/>
  <c r="AJ10" i="13"/>
  <c r="C9" i="13"/>
  <c r="C10" i="13"/>
  <c r="C13" i="13"/>
  <c r="C12" i="13"/>
  <c r="BI12" i="38"/>
  <c r="AG10" i="10"/>
  <c r="G15" i="11"/>
  <c r="F12" i="11"/>
  <c r="BH14" i="34"/>
  <c r="BH11" i="34"/>
  <c r="BG18" i="36"/>
  <c r="BG15" i="36"/>
  <c r="BG13" i="36"/>
  <c r="G9" i="10"/>
  <c r="G8" i="10"/>
  <c r="G12" i="10"/>
  <c r="AF8" i="12"/>
  <c r="AG22" i="13"/>
  <c r="AU33" i="55"/>
  <c r="AD33" i="15"/>
  <c r="AC30" i="15"/>
  <c r="AU9" i="55"/>
  <c r="AU15" i="56"/>
  <c r="AD15" i="16"/>
  <c r="AU15" i="57"/>
  <c r="BH18" i="36"/>
  <c r="AD15" i="17"/>
  <c r="AU14" i="57"/>
  <c r="BH17" i="36"/>
  <c r="AD14" i="17"/>
  <c r="AU13" i="57"/>
  <c r="BH16" i="36"/>
  <c r="AD13" i="17"/>
  <c r="AU12" i="57"/>
  <c r="BH15" i="36"/>
  <c r="AD12" i="17"/>
  <c r="AU11" i="57"/>
  <c r="AD11" i="17"/>
  <c r="AU10" i="57"/>
  <c r="AU9" i="57"/>
  <c r="AU8" i="57"/>
  <c r="AD8" i="17"/>
  <c r="AU11" i="58"/>
  <c r="BH14" i="38"/>
  <c r="AU9" i="58"/>
  <c r="AU8" i="58"/>
  <c r="AD8" i="18"/>
  <c r="B17" i="56"/>
  <c r="E17" i="16"/>
  <c r="C16" i="57"/>
  <c r="AY19" i="36"/>
  <c r="C15" i="57"/>
  <c r="AY18" i="36"/>
  <c r="C14" i="57"/>
  <c r="AY17" i="36"/>
  <c r="C13" i="57"/>
  <c r="AY16" i="36"/>
  <c r="C12" i="57"/>
  <c r="AY15" i="36"/>
  <c r="C8" i="57"/>
  <c r="AY11" i="36"/>
  <c r="B11" i="58"/>
  <c r="AX14" i="38"/>
  <c r="E11" i="18"/>
  <c r="B10" i="58"/>
  <c r="E10" i="18"/>
  <c r="AD10" i="18" s="1"/>
  <c r="B14" i="59"/>
  <c r="E14" i="19"/>
  <c r="AG22" i="11"/>
  <c r="AG21" i="11"/>
  <c r="AG17" i="11"/>
  <c r="AF11" i="13"/>
  <c r="F8" i="13"/>
  <c r="F11" i="15"/>
  <c r="E10" i="19"/>
  <c r="AD10" i="19" s="1"/>
  <c r="AX23" i="33"/>
  <c r="BI23" i="33"/>
  <c r="G14" i="9"/>
  <c r="AF8" i="9"/>
  <c r="AF19" i="11"/>
  <c r="F9" i="11"/>
  <c r="G20" i="12"/>
  <c r="AT32" i="55"/>
  <c r="AC32" i="15"/>
  <c r="AU14" i="56"/>
  <c r="BH17" i="34"/>
  <c r="AU13" i="56"/>
  <c r="BH16" i="34"/>
  <c r="AU12" i="56"/>
  <c r="BH15" i="34"/>
  <c r="AT11" i="56"/>
  <c r="BG14" i="34"/>
  <c r="BG13" i="34"/>
  <c r="AT9" i="56"/>
  <c r="BG12" i="34"/>
  <c r="AT8" i="56"/>
  <c r="BG11" i="34"/>
  <c r="AT17" i="57"/>
  <c r="AC17" i="17"/>
  <c r="AT16" i="57"/>
  <c r="BG19" i="36"/>
  <c r="AC16" i="17"/>
  <c r="AU10" i="58"/>
  <c r="BH13" i="38"/>
  <c r="AU13" i="59"/>
  <c r="BH16" i="40"/>
  <c r="AD13" i="19"/>
  <c r="AU11" i="59"/>
  <c r="AD11" i="19"/>
  <c r="AU9" i="59"/>
  <c r="BH12" i="40"/>
  <c r="B16" i="56"/>
  <c r="AX19" i="34"/>
  <c r="B15" i="56"/>
  <c r="AX18" i="34"/>
  <c r="B14" i="56"/>
  <c r="AX17" i="34"/>
  <c r="B13" i="56"/>
  <c r="AX16" i="34"/>
  <c r="B12" i="56"/>
  <c r="AX15" i="34"/>
  <c r="B11" i="56"/>
  <c r="AX14" i="34"/>
  <c r="B10" i="56"/>
  <c r="AX13" i="34"/>
  <c r="C19" i="57"/>
  <c r="AY22" i="36"/>
  <c r="F19" i="17"/>
  <c r="C18" i="57"/>
  <c r="F18" i="17"/>
  <c r="C17" i="57"/>
  <c r="AY20" i="36"/>
  <c r="C11" i="57"/>
  <c r="AY14" i="36"/>
  <c r="B9" i="57"/>
  <c r="AX12" i="36"/>
  <c r="C9" i="58"/>
  <c r="F9" i="18"/>
  <c r="B12" i="59"/>
  <c r="AX15" i="40"/>
  <c r="B8" i="59"/>
  <c r="AX11" i="40"/>
  <c r="G13" i="9"/>
  <c r="AG9" i="10"/>
  <c r="AG11" i="10"/>
  <c r="F10" i="10"/>
  <c r="F11" i="10"/>
  <c r="F13" i="11"/>
  <c r="AG9" i="11"/>
  <c r="AG16" i="11"/>
  <c r="AG12" i="11"/>
  <c r="AG13" i="11"/>
  <c r="AF18" i="12"/>
  <c r="AF12" i="12"/>
  <c r="AF15" i="12"/>
  <c r="G14" i="12"/>
  <c r="G19" i="12"/>
  <c r="AF13" i="10"/>
  <c r="AF8" i="11"/>
  <c r="AF15" i="11"/>
  <c r="G18" i="11"/>
  <c r="F16" i="11"/>
  <c r="G10" i="11"/>
  <c r="AG19" i="12"/>
  <c r="G20" i="13"/>
  <c r="F18" i="13"/>
  <c r="AF14" i="13"/>
  <c r="AF13" i="13"/>
  <c r="BH36" i="33"/>
  <c r="BG35" i="33"/>
  <c r="BH29" i="33"/>
  <c r="E14" i="42"/>
  <c r="H14" i="42" s="1"/>
  <c r="D14" i="42" s="1"/>
  <c r="C14" i="21"/>
  <c r="B14" i="21" s="1"/>
  <c r="A14" i="21" s="1"/>
  <c r="D22" i="9"/>
  <c r="F14" i="9"/>
  <c r="AI16" i="9"/>
  <c r="AS12" i="53"/>
  <c r="AP12" i="45"/>
  <c r="AS11" i="53"/>
  <c r="AP11" i="45"/>
  <c r="AS9" i="53"/>
  <c r="AP9" i="45"/>
  <c r="AT33" i="55"/>
  <c r="BG36" i="33"/>
  <c r="AC33" i="15"/>
  <c r="AT15" i="56"/>
  <c r="BG18" i="34"/>
  <c r="AT14" i="56"/>
  <c r="BG17" i="34"/>
  <c r="AT13" i="56"/>
  <c r="BG16" i="34"/>
  <c r="AT12" i="56"/>
  <c r="BG15" i="34"/>
  <c r="BH13" i="34"/>
  <c r="AU9" i="56"/>
  <c r="BH12" i="34"/>
  <c r="AU17" i="57"/>
  <c r="BH20" i="36"/>
  <c r="AU16" i="57"/>
  <c r="BH19" i="36"/>
  <c r="AT14" i="57"/>
  <c r="BG17" i="36"/>
  <c r="AT13" i="57"/>
  <c r="BG16" i="36"/>
  <c r="AT11" i="57"/>
  <c r="BG14" i="36"/>
  <c r="AT9" i="57"/>
  <c r="BG12" i="36"/>
  <c r="AT8" i="57"/>
  <c r="BG11" i="36"/>
  <c r="AT11" i="58"/>
  <c r="AC11" i="18"/>
  <c r="AT10" i="58"/>
  <c r="AT9" i="58"/>
  <c r="AT13" i="59"/>
  <c r="BG16" i="40"/>
  <c r="AC13" i="19"/>
  <c r="AT12" i="59"/>
  <c r="BG15" i="40"/>
  <c r="AC12" i="19"/>
  <c r="AT11" i="59"/>
  <c r="AC11" i="19"/>
  <c r="AT10" i="59"/>
  <c r="BG13" i="40"/>
  <c r="AT9" i="59"/>
  <c r="BG12" i="40"/>
  <c r="AT8" i="59"/>
  <c r="BG11" i="40"/>
  <c r="AC8" i="19"/>
  <c r="C17" i="56"/>
  <c r="AY20" i="34"/>
  <c r="C16" i="56"/>
  <c r="AY19" i="34"/>
  <c r="C12" i="56"/>
  <c r="AY15" i="34"/>
  <c r="C11" i="56"/>
  <c r="AY14" i="34"/>
  <c r="B19" i="57"/>
  <c r="AX22" i="36"/>
  <c r="B18" i="57"/>
  <c r="AX21" i="36"/>
  <c r="B17" i="57"/>
  <c r="AX20" i="36"/>
  <c r="B15" i="57"/>
  <c r="AX18" i="36"/>
  <c r="B14" i="57"/>
  <c r="AX17" i="36"/>
  <c r="B11" i="57"/>
  <c r="AX14" i="36"/>
  <c r="C9" i="57"/>
  <c r="AY12" i="36"/>
  <c r="B8" i="57"/>
  <c r="AX11" i="36"/>
  <c r="C11" i="58"/>
  <c r="AY14" i="38"/>
  <c r="C10" i="58"/>
  <c r="AY13" i="38"/>
  <c r="C17" i="59"/>
  <c r="F17" i="19"/>
  <c r="C16" i="59"/>
  <c r="F16" i="19"/>
  <c r="C15" i="59"/>
  <c r="F15" i="19"/>
  <c r="C14" i="59"/>
  <c r="F14" i="19"/>
  <c r="C13" i="59"/>
  <c r="F13" i="19"/>
  <c r="C12" i="59"/>
  <c r="F12" i="19"/>
  <c r="C11" i="59"/>
  <c r="F11" i="19"/>
  <c r="C10" i="59"/>
  <c r="F10" i="19"/>
  <c r="AC10" i="19" s="1"/>
  <c r="C9" i="59"/>
  <c r="F9" i="19"/>
  <c r="C8" i="59"/>
  <c r="F8" i="19"/>
  <c r="C20" i="55"/>
  <c r="AY23" i="33"/>
  <c r="C19" i="55"/>
  <c r="AY22" i="33"/>
  <c r="AO21" i="55"/>
  <c r="BI24" i="33"/>
  <c r="D9" i="44"/>
  <c r="D10" i="44"/>
  <c r="G13" i="53"/>
  <c r="D12" i="44"/>
  <c r="D14" i="44"/>
  <c r="AW17" i="40"/>
  <c r="D14" i="19"/>
  <c r="H10" i="58"/>
  <c r="AW13" i="38"/>
  <c r="AO10" i="58"/>
  <c r="BI13" i="38"/>
  <c r="H13" i="57"/>
  <c r="AW16" i="36"/>
  <c r="H15" i="57"/>
  <c r="AW18" i="36"/>
  <c r="H17" i="57"/>
  <c r="AW20" i="36"/>
  <c r="H19" i="57"/>
  <c r="AW22" i="36"/>
  <c r="AF17" i="21"/>
  <c r="AG17" i="21" s="1"/>
  <c r="AH17" i="21" s="1"/>
  <c r="AP14" i="42"/>
  <c r="AM14" i="42" s="1"/>
  <c r="AP28" i="42"/>
  <c r="AM28" i="42" s="1"/>
  <c r="D14" i="9"/>
  <c r="D19" i="9"/>
  <c r="D11" i="9"/>
  <c r="AF12" i="9"/>
  <c r="AC28" i="15"/>
  <c r="E13" i="15"/>
  <c r="D9" i="9"/>
  <c r="C23" i="9"/>
  <c r="G20" i="9"/>
  <c r="AF15" i="9"/>
  <c r="AF16" i="9"/>
  <c r="E15" i="15"/>
  <c r="F16" i="15"/>
  <c r="E23" i="15"/>
  <c r="AX15" i="33"/>
  <c r="AJ16" i="9"/>
  <c r="AI17" i="9"/>
  <c r="AI19" i="9"/>
  <c r="AI22" i="9"/>
  <c r="AI23" i="9"/>
  <c r="AI20" i="9"/>
  <c r="D15" i="9"/>
  <c r="D13" i="9"/>
  <c r="D16" i="9"/>
  <c r="AI8" i="9"/>
  <c r="AE29" i="15"/>
  <c r="AF20" i="9"/>
  <c r="AF22" i="9"/>
  <c r="AJ20" i="9"/>
  <c r="AJ9" i="9"/>
  <c r="C11" i="53"/>
  <c r="G11" i="44"/>
  <c r="AU12" i="59"/>
  <c r="BH15" i="40"/>
  <c r="AU10" i="59"/>
  <c r="BH13" i="40"/>
  <c r="AU8" i="59"/>
  <c r="BH11" i="40"/>
  <c r="C8" i="58"/>
  <c r="AY11" i="38"/>
  <c r="B17" i="59"/>
  <c r="AX20" i="40"/>
  <c r="B15" i="59"/>
  <c r="AX18" i="40"/>
  <c r="B13" i="59"/>
  <c r="AX16" i="40"/>
  <c r="B11" i="59"/>
  <c r="AX14" i="40"/>
  <c r="B9" i="59"/>
  <c r="AX12" i="40"/>
  <c r="AN8" i="53"/>
  <c r="AN10" i="53"/>
  <c r="AN12" i="53"/>
  <c r="AI12" i="44"/>
  <c r="AN14" i="53"/>
  <c r="AI14" i="44"/>
  <c r="AN15" i="53"/>
  <c r="BI12" i="40"/>
  <c r="B15" i="45"/>
  <c r="AS10" i="53"/>
  <c r="AP10" i="45"/>
  <c r="AG10" i="44"/>
  <c r="B9" i="53"/>
  <c r="A9" i="45"/>
  <c r="AS8" i="53"/>
  <c r="AG8" i="44"/>
  <c r="B8" i="53"/>
  <c r="A8" i="45"/>
  <c r="F8" i="44"/>
  <c r="F12" i="9"/>
  <c r="F15" i="9"/>
  <c r="F18" i="9"/>
  <c r="G19" i="9"/>
  <c r="G23" i="9"/>
  <c r="G24" i="9"/>
  <c r="G25" i="9"/>
  <c r="AC23" i="15"/>
  <c r="E10" i="15"/>
  <c r="AD10" i="15" s="1"/>
  <c r="F14" i="15"/>
  <c r="E17" i="15"/>
  <c r="E22" i="15"/>
  <c r="AJ18" i="9"/>
  <c r="AG12" i="9"/>
  <c r="AF13" i="9"/>
  <c r="AC16" i="15"/>
  <c r="AC22" i="15"/>
  <c r="AC24" i="15"/>
  <c r="AX25" i="33"/>
  <c r="BG25" i="33"/>
  <c r="AY19" i="33"/>
  <c r="AY17" i="33"/>
  <c r="AX13" i="33"/>
  <c r="AF9" i="9"/>
  <c r="AF20" i="11"/>
  <c r="AF18" i="11"/>
  <c r="AF22" i="11"/>
  <c r="F14" i="11"/>
  <c r="F19" i="11"/>
  <c r="F17" i="11"/>
  <c r="AG12" i="44"/>
  <c r="F12" i="44"/>
  <c r="A15" i="45"/>
  <c r="AP13" i="45"/>
  <c r="A13" i="45"/>
  <c r="A12" i="45"/>
  <c r="A11" i="45"/>
  <c r="AI14" i="9"/>
  <c r="AI27" i="9"/>
  <c r="AI13" i="9"/>
  <c r="D20" i="9"/>
  <c r="D23" i="9"/>
  <c r="D27" i="9"/>
  <c r="AE23" i="15"/>
  <c r="AG23" i="9"/>
  <c r="AF26" i="9"/>
  <c r="AI9" i="9"/>
  <c r="AI11" i="9"/>
  <c r="AC20" i="15"/>
  <c r="AC21" i="15"/>
  <c r="AC27" i="15"/>
  <c r="AD30" i="15"/>
  <c r="E12" i="15"/>
  <c r="F13" i="15"/>
  <c r="E19" i="15"/>
  <c r="F22" i="15"/>
  <c r="BI34" i="33"/>
  <c r="BH33" i="33"/>
  <c r="BI29" i="33"/>
  <c r="AY25" i="33"/>
  <c r="BH28" i="33"/>
  <c r="BI26" i="33"/>
  <c r="AX21" i="33"/>
  <c r="BI22" i="33"/>
  <c r="BH18" i="33"/>
  <c r="AY16" i="33"/>
  <c r="BH14" i="33"/>
  <c r="AY14" i="33"/>
  <c r="BI11" i="33"/>
  <c r="C27" i="9"/>
  <c r="AJ22" i="9"/>
  <c r="C22" i="9"/>
  <c r="AJ19" i="9"/>
  <c r="AJ14" i="9"/>
  <c r="C13" i="9"/>
  <c r="C9" i="9"/>
  <c r="F23" i="9"/>
  <c r="BG29" i="33"/>
  <c r="BG27" i="33"/>
  <c r="BH22" i="33"/>
  <c r="BH20" i="33"/>
  <c r="BH12" i="33"/>
  <c r="AN24" i="40"/>
  <c r="AN27" i="33"/>
  <c r="AN54" i="33"/>
  <c r="AF11" i="21"/>
  <c r="AG11" i="21" s="1"/>
  <c r="AH11" i="21" s="1"/>
  <c r="AO10" i="59"/>
  <c r="AG19" i="9"/>
  <c r="BH14" i="36"/>
  <c r="BH13" i="36"/>
  <c r="BH12" i="36"/>
  <c r="BH11" i="36"/>
  <c r="BG14" i="38"/>
  <c r="BG13" i="38"/>
  <c r="BG12" i="38"/>
  <c r="AX12" i="38"/>
  <c r="BG11" i="38"/>
  <c r="AX11" i="38"/>
  <c r="AY20" i="40"/>
  <c r="AY19" i="40"/>
  <c r="AY18" i="40"/>
  <c r="AY17" i="40"/>
  <c r="AY16" i="40"/>
  <c r="AY15" i="40"/>
  <c r="AY14" i="40"/>
  <c r="AY13" i="40"/>
  <c r="AY12" i="40"/>
  <c r="AY11" i="40"/>
  <c r="C20" i="9"/>
  <c r="G15" i="44"/>
  <c r="F24" i="9"/>
  <c r="F22" i="9"/>
  <c r="BG32" i="33"/>
  <c r="AC29" i="15"/>
  <c r="AU28" i="55"/>
  <c r="AD28" i="15"/>
  <c r="C18" i="55"/>
  <c r="AY21" i="33"/>
  <c r="F18" i="15"/>
  <c r="C17" i="55"/>
  <c r="F17" i="15"/>
  <c r="B16" i="55"/>
  <c r="AX19" i="33"/>
  <c r="C15" i="55"/>
  <c r="F15" i="15"/>
  <c r="B14" i="55"/>
  <c r="AX17" i="33"/>
  <c r="C12" i="55"/>
  <c r="F12" i="15"/>
  <c r="C10" i="55"/>
  <c r="F10" i="15"/>
  <c r="AC10" i="15" s="1"/>
  <c r="C9" i="55"/>
  <c r="F9" i="15"/>
  <c r="B8" i="55"/>
  <c r="AX11" i="33"/>
  <c r="D18" i="9"/>
  <c r="C24" i="9"/>
  <c r="D25" i="9"/>
  <c r="AJ21" i="9"/>
  <c r="AJ15" i="9"/>
  <c r="AJ12" i="9"/>
  <c r="AJ10" i="9"/>
  <c r="AO28" i="55"/>
  <c r="BI31" i="33"/>
  <c r="AE28" i="15"/>
  <c r="BI21" i="33"/>
  <c r="AE18" i="15"/>
  <c r="AO13" i="55"/>
  <c r="BI16" i="33"/>
  <c r="BI12" i="33"/>
  <c r="H9" i="55"/>
  <c r="AW12" i="33"/>
  <c r="H20" i="55"/>
  <c r="AW23" i="33"/>
  <c r="D20" i="15"/>
  <c r="AO30" i="55"/>
  <c r="BI33" i="33"/>
  <c r="AE30" i="15"/>
  <c r="AO22" i="55"/>
  <c r="AE22" i="15"/>
  <c r="E24" i="9"/>
  <c r="AF25" i="9"/>
  <c r="AG11" i="9"/>
  <c r="AU31" i="55"/>
  <c r="BH34" i="33"/>
  <c r="AU27" i="55"/>
  <c r="BH30" i="33"/>
  <c r="AD27" i="15"/>
  <c r="AC25" i="15"/>
  <c r="AU23" i="55"/>
  <c r="BH26" i="33"/>
  <c r="AU22" i="55"/>
  <c r="BH25" i="33"/>
  <c r="AT18" i="55"/>
  <c r="AC18" i="15"/>
  <c r="AC14" i="15"/>
  <c r="AT13" i="55"/>
  <c r="BG16" i="33"/>
  <c r="AC13" i="15"/>
  <c r="AU12" i="55"/>
  <c r="BH15" i="33"/>
  <c r="AD12" i="15"/>
  <c r="AT11" i="55"/>
  <c r="BG14" i="33"/>
  <c r="AU10" i="55"/>
  <c r="BH13" i="33"/>
  <c r="C23" i="55"/>
  <c r="AY26" i="33"/>
  <c r="F23" i="15"/>
  <c r="F21" i="15"/>
  <c r="I26" i="36"/>
  <c r="AN19" i="36"/>
  <c r="C26" i="21"/>
  <c r="B26" i="21" s="1"/>
  <c r="A26" i="21" s="1"/>
  <c r="E24" i="42"/>
  <c r="H24" i="42" s="1"/>
  <c r="D24" i="42" s="1"/>
  <c r="E16" i="42"/>
  <c r="H16" i="42" s="1"/>
  <c r="C10" i="21"/>
  <c r="B10" i="21" s="1"/>
  <c r="A10" i="21" s="1"/>
  <c r="AG38" i="11"/>
  <c r="AP14" i="45"/>
  <c r="C22" i="21"/>
  <c r="B22" i="21" s="1"/>
  <c r="A22" i="21" s="1"/>
  <c r="C20" i="21"/>
  <c r="B20" i="21" s="1"/>
  <c r="A20" i="21" s="1"/>
  <c r="E20" i="42"/>
  <c r="H20" i="42" s="1"/>
  <c r="D20" i="42" s="1"/>
  <c r="AR11" i="53"/>
  <c r="AO11" i="45"/>
  <c r="AF11" i="44"/>
  <c r="B10" i="53"/>
  <c r="A10" i="45"/>
  <c r="F10" i="44"/>
  <c r="C9" i="53"/>
  <c r="B9" i="45"/>
  <c r="G9" i="44"/>
  <c r="AR8" i="53"/>
  <c r="AO8" i="45"/>
  <c r="AF8" i="44"/>
  <c r="BH32" i="33"/>
  <c r="BH27" i="33"/>
  <c r="BH24" i="33"/>
  <c r="BH23" i="33"/>
  <c r="AT19" i="55"/>
  <c r="BG22" i="33"/>
  <c r="AU18" i="55"/>
  <c r="BH21" i="33"/>
  <c r="AT17" i="55"/>
  <c r="BG20" i="33"/>
  <c r="AU16" i="55"/>
  <c r="BH19" i="33"/>
  <c r="BG18" i="33"/>
  <c r="BH17" i="33"/>
  <c r="AT9" i="55"/>
  <c r="BG12" i="33"/>
  <c r="AU8" i="55"/>
  <c r="BH11" i="33"/>
  <c r="AP30" i="42"/>
  <c r="AM30" i="42" s="1"/>
  <c r="AR15" i="53"/>
  <c r="AO15" i="45"/>
  <c r="B14" i="53"/>
  <c r="A14" i="45"/>
  <c r="F14" i="44"/>
  <c r="C13" i="53"/>
  <c r="B13" i="45"/>
  <c r="G13" i="44"/>
  <c r="AF10" i="15"/>
  <c r="AG10" i="15" s="1"/>
  <c r="C30" i="21"/>
  <c r="B30" i="21" s="1"/>
  <c r="A30" i="21" s="1"/>
  <c r="AR13" i="53"/>
  <c r="AF13" i="44"/>
  <c r="AR9" i="53"/>
  <c r="AF9" i="44"/>
  <c r="C8" i="53"/>
  <c r="G8" i="44"/>
  <c r="G9" i="53"/>
  <c r="AO12" i="59"/>
  <c r="AO8" i="59"/>
  <c r="AW11" i="34"/>
  <c r="H8" i="56"/>
  <c r="C11" i="16"/>
  <c r="AG10" i="9"/>
  <c r="G9" i="9"/>
  <c r="AF11" i="9"/>
  <c r="AC8" i="15"/>
  <c r="AC12" i="15"/>
  <c r="AD15" i="15"/>
  <c r="AD17" i="15"/>
  <c r="AD19" i="15"/>
  <c r="AD22" i="15"/>
  <c r="AD24" i="15"/>
  <c r="AD25" i="15"/>
  <c r="AD26" i="15"/>
  <c r="AD29" i="15"/>
  <c r="BG34" i="33"/>
  <c r="BG33" i="33"/>
  <c r="BG31" i="33"/>
  <c r="BG30" i="33"/>
  <c r="AX26" i="33"/>
  <c r="AX24" i="33"/>
  <c r="BG26" i="33"/>
  <c r="AX22" i="33"/>
  <c r="BG24" i="33"/>
  <c r="BG23" i="33"/>
  <c r="AX20" i="33"/>
  <c r="BG21" i="33"/>
  <c r="AX18" i="33"/>
  <c r="BG19" i="33"/>
  <c r="BG17" i="33"/>
  <c r="AX16" i="33"/>
  <c r="BG15" i="33"/>
  <c r="AX14" i="33"/>
  <c r="BG13" i="33"/>
  <c r="AX12" i="33"/>
  <c r="BG11" i="33"/>
  <c r="AJ25" i="9"/>
  <c r="C25" i="9"/>
  <c r="C21" i="9"/>
  <c r="C19" i="9"/>
  <c r="C17" i="9"/>
  <c r="C14" i="9"/>
  <c r="AN15" i="34"/>
  <c r="AN26" i="34"/>
  <c r="AN30" i="36"/>
  <c r="AN28" i="36"/>
  <c r="AX12" i="34"/>
  <c r="AN17" i="36"/>
  <c r="I23" i="40"/>
  <c r="AN21" i="40"/>
  <c r="C28" i="21"/>
  <c r="B28" i="21" s="1"/>
  <c r="A28" i="21" s="1"/>
  <c r="C25" i="21"/>
  <c r="B25" i="21" s="1"/>
  <c r="A25" i="21" s="1"/>
  <c r="C23" i="21"/>
  <c r="B23" i="21" s="1"/>
  <c r="A23" i="21" s="1"/>
  <c r="E21" i="42"/>
  <c r="H21" i="42" s="1"/>
  <c r="D21" i="42" s="1"/>
  <c r="C19" i="21"/>
  <c r="B19" i="21" s="1"/>
  <c r="A19" i="21" s="1"/>
  <c r="C17" i="21"/>
  <c r="B17" i="21" s="1"/>
  <c r="A17" i="21" s="1"/>
  <c r="C15" i="21"/>
  <c r="B15" i="21" s="1"/>
  <c r="A15" i="21" s="1"/>
  <c r="E11" i="42"/>
  <c r="H11" i="42" s="1"/>
  <c r="D11" i="42" s="1"/>
  <c r="Z15" i="36"/>
  <c r="AN34" i="36"/>
  <c r="R28" i="38"/>
  <c r="AN13" i="38"/>
  <c r="Z15" i="38"/>
  <c r="AN20" i="38"/>
  <c r="AP26" i="42"/>
  <c r="AM26" i="42" s="1"/>
  <c r="AN26" i="42" s="1"/>
  <c r="AO25" i="55"/>
  <c r="AO13" i="58"/>
  <c r="BI16" i="38"/>
  <c r="AE13" i="18"/>
  <c r="H17" i="59"/>
  <c r="H13" i="59"/>
  <c r="H9" i="59"/>
  <c r="H9" i="56"/>
  <c r="AO13" i="56"/>
  <c r="H11" i="58"/>
  <c r="H12" i="57"/>
  <c r="H14" i="57"/>
  <c r="H10" i="57"/>
  <c r="H16" i="57"/>
  <c r="AO14" i="57"/>
  <c r="AO10" i="57"/>
  <c r="AG9" i="44"/>
  <c r="AF10" i="44"/>
  <c r="AG11" i="44"/>
  <c r="AF12" i="44"/>
  <c r="AG13" i="44"/>
  <c r="AF14" i="44"/>
  <c r="AG15" i="44"/>
  <c r="F11" i="44"/>
  <c r="G10" i="44"/>
  <c r="F13" i="44"/>
  <c r="G12" i="44"/>
  <c r="F15" i="44"/>
  <c r="G14" i="44"/>
  <c r="AO14" i="45"/>
  <c r="B14" i="45"/>
  <c r="AO12" i="45"/>
  <c r="B12" i="45"/>
  <c r="AO10" i="45"/>
  <c r="B10" i="45"/>
  <c r="AN13" i="53"/>
  <c r="AN11" i="53"/>
  <c r="AN9" i="53"/>
  <c r="AO15" i="56"/>
  <c r="AO13" i="59"/>
  <c r="AO11" i="59"/>
  <c r="H17" i="56"/>
  <c r="H15" i="56"/>
  <c r="H13" i="56"/>
  <c r="H11" i="56"/>
  <c r="H18" i="57"/>
  <c r="H15" i="59"/>
  <c r="D9" i="16"/>
  <c r="AW12" i="34"/>
  <c r="AF20" i="15"/>
  <c r="AG20" i="15" s="1"/>
  <c r="C22" i="15"/>
  <c r="B22" i="15" s="1"/>
  <c r="BJ19" i="33"/>
  <c r="BJ11" i="33"/>
  <c r="AG26" i="9"/>
  <c r="AN19" i="34"/>
  <c r="AN30" i="34"/>
  <c r="AN28" i="40"/>
  <c r="C8" i="21"/>
  <c r="B8" i="21" s="1"/>
  <c r="A8" i="21" s="1"/>
  <c r="AC12" i="18"/>
  <c r="AC13" i="18"/>
  <c r="AN15" i="38"/>
  <c r="AN18" i="38"/>
  <c r="AN13" i="40"/>
  <c r="AN26" i="40"/>
  <c r="B24" i="9"/>
  <c r="E8" i="9"/>
  <c r="BJ25" i="33"/>
  <c r="BJ33" i="33"/>
  <c r="C20" i="15"/>
  <c r="B20" i="15" s="1"/>
  <c r="AF26" i="15"/>
  <c r="AG26" i="15" s="1"/>
  <c r="I31" i="33"/>
  <c r="AN19" i="33"/>
  <c r="I18" i="36"/>
  <c r="AN15" i="36"/>
  <c r="Z7" i="36"/>
  <c r="AN26" i="36"/>
  <c r="AN17" i="40"/>
  <c r="T27" i="40"/>
  <c r="AN19" i="40"/>
  <c r="I15" i="40"/>
  <c r="AN15" i="40"/>
  <c r="AN13" i="36"/>
  <c r="AN23" i="36"/>
  <c r="AN21" i="36"/>
  <c r="C9" i="16"/>
  <c r="AN13" i="32"/>
  <c r="AN13" i="33"/>
  <c r="AN17" i="33"/>
  <c r="AN32" i="33"/>
  <c r="AN36" i="33"/>
  <c r="AN40" i="33"/>
  <c r="AN44" i="33"/>
  <c r="AN46" i="33"/>
  <c r="AF12" i="21"/>
  <c r="AG12" i="21" s="1"/>
  <c r="AH12" i="21" s="1"/>
  <c r="AF14" i="21"/>
  <c r="AG14" i="21" s="1"/>
  <c r="AH14" i="21" s="1"/>
  <c r="AF18" i="21"/>
  <c r="AG18" i="21" s="1"/>
  <c r="AH18" i="21" s="1"/>
  <c r="C31" i="21"/>
  <c r="B31" i="21" s="1"/>
  <c r="A31" i="21" s="1"/>
  <c r="AF31" i="21"/>
  <c r="AG31" i="21" s="1"/>
  <c r="AH31" i="21" s="1"/>
  <c r="C27" i="21"/>
  <c r="B27" i="21" s="1"/>
  <c r="A27" i="21" s="1"/>
  <c r="AF23" i="21"/>
  <c r="AG23" i="21" s="1"/>
  <c r="AH23" i="21" s="1"/>
  <c r="AF19" i="21"/>
  <c r="AG19" i="21" s="1"/>
  <c r="AH19" i="21" s="1"/>
  <c r="C29" i="21"/>
  <c r="B29" i="21" s="1"/>
  <c r="A29" i="21" s="1"/>
  <c r="C8" i="56"/>
  <c r="F8" i="16"/>
  <c r="B18" i="54"/>
  <c r="E18" i="14"/>
  <c r="Z23" i="38"/>
  <c r="AN22" i="38"/>
  <c r="AF12" i="18"/>
  <c r="AU12" i="58"/>
  <c r="BH15" i="38"/>
  <c r="AD12" i="18"/>
  <c r="AO24" i="55"/>
  <c r="AO12" i="58"/>
  <c r="BI15" i="38"/>
  <c r="G8" i="53"/>
  <c r="D11" i="45"/>
  <c r="G11" i="53"/>
  <c r="G10" i="53"/>
  <c r="G12" i="53"/>
  <c r="B15" i="44"/>
  <c r="G15" i="53"/>
  <c r="G14" i="53"/>
  <c r="H16" i="59"/>
  <c r="H12" i="59"/>
  <c r="H14" i="59"/>
  <c r="H8" i="59"/>
  <c r="H10" i="59"/>
  <c r="AK15" i="13"/>
  <c r="H12" i="56"/>
  <c r="H14" i="56"/>
  <c r="H16" i="56"/>
  <c r="AO14" i="56"/>
  <c r="AO12" i="56"/>
  <c r="AO8" i="56"/>
  <c r="AO10" i="56"/>
  <c r="AO29" i="55"/>
  <c r="AY11" i="34"/>
  <c r="AX18" i="32"/>
  <c r="AT15" i="54"/>
  <c r="AC15" i="14"/>
  <c r="C17" i="54"/>
  <c r="F17" i="14"/>
  <c r="AE12" i="18"/>
  <c r="B17" i="54"/>
  <c r="AX17" i="32"/>
  <c r="E17" i="14"/>
  <c r="C18" i="54"/>
  <c r="AY18" i="32"/>
  <c r="F18" i="14"/>
  <c r="AN23" i="32"/>
  <c r="AN17" i="32"/>
  <c r="AN28" i="32"/>
  <c r="AN15" i="33"/>
  <c r="AN21" i="33"/>
  <c r="AN30" i="33"/>
  <c r="AN34" i="33"/>
  <c r="AN38" i="33"/>
  <c r="AN42" i="33"/>
  <c r="AN25" i="33"/>
  <c r="AN24" i="33"/>
  <c r="AN52" i="33"/>
  <c r="AN48" i="33"/>
  <c r="AN13" i="34"/>
  <c r="AN17" i="34"/>
  <c r="AN24" i="34"/>
  <c r="AN28" i="34"/>
  <c r="E8" i="16"/>
  <c r="C8" i="16"/>
  <c r="F9" i="16"/>
  <c r="AX11" i="34"/>
  <c r="AY12" i="34"/>
  <c r="AK21" i="13"/>
  <c r="B21" i="13"/>
  <c r="B11" i="44"/>
  <c r="D9" i="45"/>
  <c r="AF33" i="15"/>
  <c r="AF17" i="15"/>
  <c r="AF13" i="15"/>
  <c r="C9" i="15"/>
  <c r="BJ20" i="33"/>
  <c r="BJ12" i="33"/>
  <c r="AD15" i="14"/>
  <c r="BH15" i="32"/>
  <c r="AD13" i="18"/>
  <c r="BH16" i="38"/>
  <c r="B48" i="3" l="1"/>
  <c r="A48" i="3" s="1"/>
  <c r="M44" i="2"/>
  <c r="O44" i="2" s="1"/>
  <c r="AH9" i="18"/>
  <c r="AH9" i="15"/>
  <c r="M135" i="2"/>
  <c r="O135" i="2" s="1"/>
  <c r="O114" i="2"/>
  <c r="O66" i="2"/>
  <c r="O70" i="2"/>
  <c r="O71" i="2"/>
  <c r="M51" i="2"/>
  <c r="O51" i="2" s="1"/>
  <c r="O58" i="2"/>
  <c r="M50" i="2"/>
  <c r="AF23" i="14" s="1"/>
  <c r="M45" i="2"/>
  <c r="O45" i="2" s="1"/>
  <c r="M42" i="2"/>
  <c r="O42" i="2" s="1"/>
  <c r="M34" i="2"/>
  <c r="O34" i="2" s="1"/>
  <c r="M30" i="2"/>
  <c r="O30" i="2" s="1"/>
  <c r="M26" i="2"/>
  <c r="AQ21" i="54" s="1"/>
  <c r="M22" i="2"/>
  <c r="O22" i="2" s="1"/>
  <c r="M47" i="2"/>
  <c r="O47" i="2" s="1"/>
  <c r="M16" i="2"/>
  <c r="O16" i="2" s="1"/>
  <c r="M13" i="2"/>
  <c r="O13" i="2" s="1"/>
  <c r="B51" i="3"/>
  <c r="A51" i="3" s="1"/>
  <c r="O54" i="2"/>
  <c r="M55" i="2"/>
  <c r="O55" i="2" s="1"/>
  <c r="M31" i="2"/>
  <c r="O31" i="2" s="1"/>
  <c r="M127" i="2"/>
  <c r="O127" i="2" s="1"/>
  <c r="M151" i="2"/>
  <c r="O151" i="2" s="1"/>
  <c r="M12" i="2"/>
  <c r="O12" i="2" s="1"/>
  <c r="O67" i="2"/>
  <c r="M43" i="2"/>
  <c r="O43" i="2" s="1"/>
  <c r="M126" i="2"/>
  <c r="O126" i="2" s="1"/>
  <c r="F19" i="55"/>
  <c r="AH9" i="16"/>
  <c r="AF12" i="15"/>
  <c r="AG12" i="15" s="1"/>
  <c r="O116" i="2"/>
  <c r="O62" i="2"/>
  <c r="M38" i="2"/>
  <c r="BJ11" i="32" s="1"/>
  <c r="M63" i="2"/>
  <c r="O63" i="2" s="1"/>
  <c r="O39" i="2"/>
  <c r="M134" i="2"/>
  <c r="O134" i="2" s="1"/>
  <c r="M143" i="2"/>
  <c r="O143" i="2" s="1"/>
  <c r="O115" i="2"/>
  <c r="M59" i="2"/>
  <c r="O59" i="2" s="1"/>
  <c r="O35" i="2"/>
  <c r="O138" i="2"/>
  <c r="M139" i="2"/>
  <c r="O139" i="2" s="1"/>
  <c r="O18" i="2"/>
  <c r="O142" i="2"/>
  <c r="O48" i="2"/>
  <c r="O17" i="2"/>
  <c r="AG9" i="17"/>
  <c r="M149" i="2"/>
  <c r="O149" i="2" s="1"/>
  <c r="M111" i="2"/>
  <c r="O111" i="2" s="1"/>
  <c r="M106" i="2"/>
  <c r="O106" i="2" s="1"/>
  <c r="O90" i="2"/>
  <c r="O74" i="2"/>
  <c r="M107" i="2"/>
  <c r="O107" i="2" s="1"/>
  <c r="O93" i="2"/>
  <c r="O77" i="2"/>
  <c r="O124" i="2"/>
  <c r="M119" i="2"/>
  <c r="O119" i="2" s="1"/>
  <c r="O49" i="2"/>
  <c r="M23" i="2"/>
  <c r="O23" i="2" s="1"/>
  <c r="O123" i="2"/>
  <c r="O98" i="2"/>
  <c r="O82" i="2"/>
  <c r="M105" i="2"/>
  <c r="O105" i="2" s="1"/>
  <c r="O89" i="2"/>
  <c r="M153" i="2"/>
  <c r="O153" i="2" s="1"/>
  <c r="M15" i="2"/>
  <c r="O15" i="2" s="1"/>
  <c r="M148" i="2"/>
  <c r="O148" i="2" s="1"/>
  <c r="F21" i="54"/>
  <c r="M14" i="2"/>
  <c r="O14" i="2" s="1"/>
  <c r="O121" i="2"/>
  <c r="O96" i="2"/>
  <c r="O80" i="2"/>
  <c r="M103" i="2"/>
  <c r="O103" i="2" s="1"/>
  <c r="O87" i="2"/>
  <c r="M130" i="2"/>
  <c r="O130" i="2" s="1"/>
  <c r="O13" i="1"/>
  <c r="M110" i="2"/>
  <c r="O110" i="2" s="1"/>
  <c r="O94" i="2"/>
  <c r="O78" i="2"/>
  <c r="O101" i="2"/>
  <c r="O85" i="2"/>
  <c r="AQ9" i="58"/>
  <c r="O14" i="1"/>
  <c r="AO49" i="46"/>
  <c r="M118" i="2"/>
  <c r="O118" i="2" s="1"/>
  <c r="O122" i="2"/>
  <c r="M108" i="2"/>
  <c r="O108" i="2" s="1"/>
  <c r="O92" i="2"/>
  <c r="O76" i="2"/>
  <c r="O99" i="2"/>
  <c r="O83" i="2"/>
  <c r="M147" i="2"/>
  <c r="O147" i="2" s="1"/>
  <c r="M146" i="2"/>
  <c r="O146" i="2" s="1"/>
  <c r="AO50" i="46"/>
  <c r="M117" i="2"/>
  <c r="O117" i="2" s="1"/>
  <c r="M120" i="2"/>
  <c r="O120" i="2" s="1"/>
  <c r="O97" i="2"/>
  <c r="O81" i="2"/>
  <c r="M104" i="2"/>
  <c r="B45" i="3" s="1"/>
  <c r="A45" i="3" s="1"/>
  <c r="O88" i="2"/>
  <c r="O95" i="2"/>
  <c r="O79" i="2"/>
  <c r="M102" i="2"/>
  <c r="O102" i="2" s="1"/>
  <c r="O86" i="2"/>
  <c r="M152" i="2"/>
  <c r="O152" i="2" s="1"/>
  <c r="O12" i="1"/>
  <c r="M27" i="2"/>
  <c r="O27" i="2" s="1"/>
  <c r="M109" i="2"/>
  <c r="O109" i="2" s="1"/>
  <c r="O100" i="2"/>
  <c r="O84" i="2"/>
  <c r="O91" i="2"/>
  <c r="O75" i="2"/>
  <c r="M131" i="2"/>
  <c r="O131" i="2" s="1"/>
  <c r="M150" i="2"/>
  <c r="O150" i="2" s="1"/>
  <c r="L5" i="62"/>
  <c r="K1" i="55"/>
  <c r="F1" i="19"/>
  <c r="H1" i="66"/>
  <c r="K1" i="54"/>
  <c r="F1" i="44"/>
  <c r="K1" i="58"/>
  <c r="J1" i="53"/>
  <c r="K1" i="52"/>
  <c r="K1" i="50"/>
  <c r="F1" i="11"/>
  <c r="F1" i="13"/>
  <c r="F1" i="12"/>
  <c r="K1" i="59"/>
  <c r="H1" i="45"/>
  <c r="F1" i="64"/>
  <c r="F1" i="38"/>
  <c r="K1" i="67"/>
  <c r="F1" i="36"/>
  <c r="I1" i="65"/>
  <c r="H1" i="27"/>
  <c r="H1" i="22"/>
  <c r="K1" i="46"/>
  <c r="H1" i="25"/>
  <c r="K1" i="56"/>
  <c r="F1" i="17"/>
  <c r="K1" i="47"/>
  <c r="F1" i="3"/>
  <c r="K1" i="49"/>
  <c r="F1" i="33"/>
  <c r="L1" i="42"/>
  <c r="F1" i="21"/>
  <c r="F1" i="16"/>
  <c r="K1" i="57"/>
  <c r="F1" i="32"/>
  <c r="F1" i="34"/>
  <c r="F1" i="10"/>
  <c r="H1" i="28"/>
  <c r="K1" i="51"/>
  <c r="H1" i="41"/>
  <c r="F1" i="15"/>
  <c r="F1" i="40"/>
  <c r="F1" i="14"/>
  <c r="F1" i="18"/>
  <c r="F1" i="9"/>
  <c r="H1" i="26"/>
  <c r="AQ9" i="55"/>
  <c r="Q8" i="60"/>
  <c r="AE11" i="62"/>
  <c r="Q8" i="63" s="1"/>
  <c r="AE11" i="2"/>
  <c r="Q8" i="61" s="1"/>
  <c r="G16" i="42"/>
  <c r="D16" i="42"/>
  <c r="G8" i="42"/>
  <c r="D8" i="42"/>
  <c r="G27" i="42"/>
  <c r="D27" i="42"/>
  <c r="AQ9" i="59"/>
  <c r="AQ9" i="57"/>
  <c r="B9" i="16"/>
  <c r="AQ9" i="56"/>
  <c r="L5" i="2"/>
  <c r="J5" i="2"/>
  <c r="L124" i="2"/>
  <c r="AJ12" i="3" s="1"/>
  <c r="L113" i="2"/>
  <c r="C48" i="3" s="1"/>
  <c r="L123" i="2"/>
  <c r="AJ19" i="3" s="1"/>
  <c r="L111" i="2"/>
  <c r="L114" i="2"/>
  <c r="C44" i="3" s="1"/>
  <c r="L110" i="2"/>
  <c r="L106" i="2"/>
  <c r="C39" i="3" s="1"/>
  <c r="L102" i="2"/>
  <c r="L98" i="2"/>
  <c r="C13" i="3" s="1"/>
  <c r="L94" i="2"/>
  <c r="C19" i="3" s="1"/>
  <c r="L90" i="2"/>
  <c r="L86" i="2"/>
  <c r="AJ20" i="3" s="1"/>
  <c r="L82" i="2"/>
  <c r="C12" i="3" s="1"/>
  <c r="L78" i="2"/>
  <c r="L74" i="2"/>
  <c r="AJ24" i="3" s="1"/>
  <c r="L105" i="2"/>
  <c r="C42" i="3" s="1"/>
  <c r="L101" i="2"/>
  <c r="C8" i="3" s="1"/>
  <c r="L97" i="2"/>
  <c r="C15" i="3" s="1"/>
  <c r="L93" i="2"/>
  <c r="C21" i="3" s="1"/>
  <c r="L89" i="2"/>
  <c r="AJ27" i="3" s="1"/>
  <c r="L85" i="2"/>
  <c r="AJ23" i="3" s="1"/>
  <c r="L81" i="2"/>
  <c r="C14" i="3" s="1"/>
  <c r="L77" i="2"/>
  <c r="AJ11" i="3" s="1"/>
  <c r="L152" i="2"/>
  <c r="AJ10" i="3" s="1"/>
  <c r="L148" i="2"/>
  <c r="AJ18" i="3" s="1"/>
  <c r="L122" i="2"/>
  <c r="AJ26" i="3" s="1"/>
  <c r="L109" i="2"/>
  <c r="C43" i="3" s="1"/>
  <c r="L121" i="2"/>
  <c r="AJ25" i="3" s="1"/>
  <c r="L115" i="2"/>
  <c r="C41" i="3" s="1"/>
  <c r="L107" i="2"/>
  <c r="C37" i="3" s="1"/>
  <c r="L116" i="2"/>
  <c r="C38" i="3" s="1"/>
  <c r="L112" i="2"/>
  <c r="C51" i="3" s="1"/>
  <c r="L108" i="2"/>
  <c r="L104" i="2"/>
  <c r="C45" i="3" s="1"/>
  <c r="L100" i="2"/>
  <c r="C9" i="3" s="1"/>
  <c r="L96" i="2"/>
  <c r="C17" i="3" s="1"/>
  <c r="L92" i="2"/>
  <c r="AJ16" i="3" s="1"/>
  <c r="L88" i="2"/>
  <c r="AJ29" i="3" s="1"/>
  <c r="L84" i="2"/>
  <c r="AJ28" i="3" s="1"/>
  <c r="L80" i="2"/>
  <c r="C16" i="3" s="1"/>
  <c r="L76" i="2"/>
  <c r="AJ15" i="3" s="1"/>
  <c r="L103" i="2"/>
  <c r="L99" i="2"/>
  <c r="C11" i="3" s="1"/>
  <c r="L95" i="2"/>
  <c r="C20" i="3" s="1"/>
  <c r="L91" i="2"/>
  <c r="AJ17" i="3" s="1"/>
  <c r="L87" i="2"/>
  <c r="AJ14" i="3" s="1"/>
  <c r="L83" i="2"/>
  <c r="L79" i="2"/>
  <c r="C18" i="3" s="1"/>
  <c r="L75" i="2"/>
  <c r="AJ21" i="3" s="1"/>
  <c r="L150" i="2"/>
  <c r="AJ13" i="3" s="1"/>
  <c r="L146" i="2"/>
  <c r="AJ22" i="3" s="1"/>
  <c r="AJ26" i="9"/>
  <c r="AJ8" i="9"/>
  <c r="AN13" i="42"/>
  <c r="C13" i="21"/>
  <c r="B13" i="21" s="1"/>
  <c r="A13" i="21" s="1"/>
  <c r="C12" i="21"/>
  <c r="B12" i="21" s="1"/>
  <c r="A12" i="21" s="1"/>
  <c r="AP15" i="42"/>
  <c r="AM15" i="42" s="1"/>
  <c r="AN15" i="42" s="1"/>
  <c r="AR29" i="42"/>
  <c r="AN11" i="42"/>
  <c r="AN9" i="42"/>
  <c r="AP12" i="42"/>
  <c r="AM12" i="42" s="1"/>
  <c r="AJ10" i="11"/>
  <c r="AJ11" i="13"/>
  <c r="AJ19" i="11"/>
  <c r="E26" i="42"/>
  <c r="H26" i="42" s="1"/>
  <c r="D26" i="42" s="1"/>
  <c r="AJ18" i="13"/>
  <c r="AJ11" i="10"/>
  <c r="AJ16" i="11"/>
  <c r="AJ13" i="11"/>
  <c r="AJ21" i="11"/>
  <c r="C12" i="11"/>
  <c r="C15" i="11"/>
  <c r="AJ8" i="12"/>
  <c r="AJ11" i="12"/>
  <c r="C16" i="11"/>
  <c r="AJ13" i="12"/>
  <c r="C9" i="12"/>
  <c r="AJ9" i="12"/>
  <c r="C12" i="12"/>
  <c r="AJ24" i="9"/>
  <c r="AJ50" i="3"/>
  <c r="AP18" i="42"/>
  <c r="AM18" i="42" s="1"/>
  <c r="C24" i="21"/>
  <c r="B24" i="21" s="1"/>
  <c r="A24" i="21" s="1"/>
  <c r="AJ13" i="13"/>
  <c r="B14" i="13"/>
  <c r="A14" i="13" s="1"/>
  <c r="C14" i="13"/>
  <c r="AJ15" i="11"/>
  <c r="C19" i="11"/>
  <c r="AJ9" i="10"/>
  <c r="AJ12" i="11"/>
  <c r="C14" i="11"/>
  <c r="AF25" i="21"/>
  <c r="AG25" i="21" s="1"/>
  <c r="AH25" i="21" s="1"/>
  <c r="AJ20" i="13"/>
  <c r="AJ16" i="13"/>
  <c r="C20" i="13"/>
  <c r="AJ12" i="10"/>
  <c r="AJ13" i="10"/>
  <c r="AJ9" i="11"/>
  <c r="AJ18" i="11"/>
  <c r="C18" i="11"/>
  <c r="C11" i="11"/>
  <c r="AJ22" i="11"/>
  <c r="C17" i="11"/>
  <c r="C18" i="12"/>
  <c r="AJ14" i="12"/>
  <c r="C14" i="12"/>
  <c r="AJ15" i="12"/>
  <c r="AJ17" i="9"/>
  <c r="C13" i="11"/>
  <c r="C15" i="12"/>
  <c r="AJ10" i="12"/>
  <c r="AJ18" i="12"/>
  <c r="AJ12" i="12"/>
  <c r="C28" i="9"/>
  <c r="AO26" i="46"/>
  <c r="H13" i="46"/>
  <c r="H19" i="46"/>
  <c r="AO19" i="46"/>
  <c r="AO47" i="46"/>
  <c r="H11" i="46"/>
  <c r="H20" i="46"/>
  <c r="AO48" i="46"/>
  <c r="H9" i="46"/>
  <c r="H17" i="46"/>
  <c r="AO16" i="46"/>
  <c r="AO25" i="46"/>
  <c r="H8" i="46"/>
  <c r="H15" i="46"/>
  <c r="H21" i="46"/>
  <c r="AO20" i="46"/>
  <c r="AO17" i="46"/>
  <c r="AO14" i="46"/>
  <c r="AO8" i="46"/>
  <c r="AO29" i="46"/>
  <c r="AO28" i="46"/>
  <c r="AO27" i="46"/>
  <c r="AO23" i="46"/>
  <c r="C26" i="9"/>
  <c r="AP26" i="46"/>
  <c r="AP25" i="46"/>
  <c r="AI26" i="3"/>
  <c r="AP12" i="46"/>
  <c r="AP19" i="46"/>
  <c r="G9" i="46"/>
  <c r="G17" i="46"/>
  <c r="AP16" i="46"/>
  <c r="AP29" i="46"/>
  <c r="AP28" i="46"/>
  <c r="G11" i="46"/>
  <c r="G20" i="46"/>
  <c r="AP17" i="46"/>
  <c r="AP14" i="46"/>
  <c r="G10" i="46"/>
  <c r="G13" i="46"/>
  <c r="G19" i="46"/>
  <c r="AP8" i="46"/>
  <c r="AP20" i="46"/>
  <c r="G12" i="46"/>
  <c r="G15" i="46"/>
  <c r="G21" i="46"/>
  <c r="AP27" i="46"/>
  <c r="AP23" i="46"/>
  <c r="G14" i="46"/>
  <c r="G16" i="46"/>
  <c r="G18" i="46"/>
  <c r="AP26" i="47"/>
  <c r="G10" i="47"/>
  <c r="AP48" i="46"/>
  <c r="AJ48" i="3"/>
  <c r="AP47" i="46"/>
  <c r="AP49" i="46"/>
  <c r="AP50" i="46"/>
  <c r="AV22" i="33"/>
  <c r="AU22" i="33" s="1"/>
  <c r="C19" i="15"/>
  <c r="A19" i="15" s="1"/>
  <c r="AV12" i="33"/>
  <c r="AU12" i="33" s="1"/>
  <c r="BJ16" i="33"/>
  <c r="BK16" i="33" s="1"/>
  <c r="BJ36" i="33"/>
  <c r="BK36" i="33" s="1"/>
  <c r="D15" i="45"/>
  <c r="C15" i="45" s="1"/>
  <c r="AP21" i="42"/>
  <c r="AM21" i="42" s="1"/>
  <c r="AN21" i="42" s="1"/>
  <c r="AF27" i="21"/>
  <c r="AG27" i="21" s="1"/>
  <c r="AH27" i="21" s="1"/>
  <c r="AF9" i="21"/>
  <c r="AG9" i="21" s="1"/>
  <c r="AH9" i="21" s="1"/>
  <c r="AF29" i="21"/>
  <c r="AG29" i="21" s="1"/>
  <c r="AH29" i="21" s="1"/>
  <c r="C18" i="21"/>
  <c r="B18" i="21" s="1"/>
  <c r="A18" i="21" s="1"/>
  <c r="F15" i="55"/>
  <c r="C13" i="44"/>
  <c r="C9" i="44"/>
  <c r="AJ11" i="44"/>
  <c r="AJ9" i="44"/>
  <c r="AJ15" i="44"/>
  <c r="AJ10" i="44"/>
  <c r="AJ8" i="44"/>
  <c r="C14" i="44"/>
  <c r="C12" i="44"/>
  <c r="C10" i="44"/>
  <c r="AJ13" i="44"/>
  <c r="AN20" i="42"/>
  <c r="AM16" i="22"/>
  <c r="AN16" i="22" s="1"/>
  <c r="AQ16" i="47"/>
  <c r="AM14" i="22"/>
  <c r="AN14" i="22" s="1"/>
  <c r="AQ14" i="47"/>
  <c r="D22" i="22"/>
  <c r="C22" i="22" s="1"/>
  <c r="F22" i="47"/>
  <c r="AM20" i="22"/>
  <c r="AN20" i="22" s="1"/>
  <c r="AQ20" i="47"/>
  <c r="AQ9" i="47"/>
  <c r="AM9" i="22"/>
  <c r="AN9" i="22" s="1"/>
  <c r="D21" i="22"/>
  <c r="C21" i="22" s="1"/>
  <c r="F21" i="47"/>
  <c r="AM22" i="22"/>
  <c r="AN22" i="22" s="1"/>
  <c r="AQ22" i="47"/>
  <c r="AQ8" i="52"/>
  <c r="AM8" i="28"/>
  <c r="AN8" i="28" s="1"/>
  <c r="AK8" i="13"/>
  <c r="AL8" i="13" s="1"/>
  <c r="F11" i="52"/>
  <c r="D11" i="28"/>
  <c r="C11" i="28" s="1"/>
  <c r="D17" i="28"/>
  <c r="C17" i="28" s="1"/>
  <c r="F17" i="52"/>
  <c r="AM10" i="25"/>
  <c r="AN10" i="25" s="1"/>
  <c r="AQ10" i="50"/>
  <c r="F17" i="51"/>
  <c r="D17" i="27"/>
  <c r="C17" i="27" s="1"/>
  <c r="F19" i="51"/>
  <c r="D19" i="27"/>
  <c r="C19" i="27" s="1"/>
  <c r="AQ16" i="51"/>
  <c r="AM16" i="27"/>
  <c r="AN16" i="27" s="1"/>
  <c r="AQ12" i="51"/>
  <c r="AM12" i="27"/>
  <c r="AN12" i="27" s="1"/>
  <c r="D10" i="27"/>
  <c r="C10" i="27" s="1"/>
  <c r="F10" i="51"/>
  <c r="F11" i="51"/>
  <c r="D11" i="27"/>
  <c r="C11" i="27" s="1"/>
  <c r="AQ23" i="47"/>
  <c r="AM23" i="22"/>
  <c r="AN23" i="22" s="1"/>
  <c r="F18" i="47"/>
  <c r="D18" i="22"/>
  <c r="C18" i="22" s="1"/>
  <c r="F15" i="49"/>
  <c r="D15" i="26"/>
  <c r="C15" i="26" s="1"/>
  <c r="F12" i="52"/>
  <c r="D12" i="28"/>
  <c r="C12" i="28" s="1"/>
  <c r="AQ8" i="53"/>
  <c r="AP8" i="53" s="1"/>
  <c r="F20" i="51"/>
  <c r="D20" i="27"/>
  <c r="C20" i="27" s="1"/>
  <c r="AQ13" i="50"/>
  <c r="AM13" i="25"/>
  <c r="AN13" i="25" s="1"/>
  <c r="AQ13" i="51"/>
  <c r="AM13" i="27"/>
  <c r="AN13" i="27" s="1"/>
  <c r="D8" i="27"/>
  <c r="AQ18" i="51"/>
  <c r="AM18" i="27"/>
  <c r="AN18" i="27" s="1"/>
  <c r="F19" i="49"/>
  <c r="D19" i="26"/>
  <c r="C19" i="26" s="1"/>
  <c r="F13" i="49"/>
  <c r="D13" i="26"/>
  <c r="C13" i="26" s="1"/>
  <c r="D14" i="28"/>
  <c r="C14" i="28" s="1"/>
  <c r="F14" i="52"/>
  <c r="AM21" i="28"/>
  <c r="AN21" i="28" s="1"/>
  <c r="AQ21" i="52"/>
  <c r="D14" i="22"/>
  <c r="C14" i="22" s="1"/>
  <c r="F14" i="47"/>
  <c r="F10" i="52"/>
  <c r="D10" i="28"/>
  <c r="C10" i="28" s="1"/>
  <c r="AP8" i="47"/>
  <c r="AP13" i="46"/>
  <c r="AP22" i="46"/>
  <c r="D13" i="53"/>
  <c r="E13" i="53" s="1"/>
  <c r="D15" i="53"/>
  <c r="E15" i="53" s="1"/>
  <c r="D11" i="53"/>
  <c r="E11" i="53" s="1"/>
  <c r="AQ19" i="47"/>
  <c r="AM19" i="22"/>
  <c r="AN19" i="22" s="1"/>
  <c r="F24" i="47"/>
  <c r="D24" i="22"/>
  <c r="C24" i="22" s="1"/>
  <c r="F12" i="49"/>
  <c r="D12" i="26"/>
  <c r="C12" i="26" s="1"/>
  <c r="AQ27" i="47"/>
  <c r="AM27" i="22"/>
  <c r="AN27" i="22" s="1"/>
  <c r="AQ13" i="47"/>
  <c r="AM13" i="22"/>
  <c r="AN13" i="22" s="1"/>
  <c r="F11" i="47"/>
  <c r="D11" i="22"/>
  <c r="C11" i="22" s="1"/>
  <c r="AM12" i="45"/>
  <c r="AN12" i="45" s="1"/>
  <c r="F9" i="47"/>
  <c r="D9" i="22"/>
  <c r="C9" i="22" s="1"/>
  <c r="AQ14" i="52"/>
  <c r="AM14" i="28"/>
  <c r="AN14" i="28" s="1"/>
  <c r="AM9" i="28"/>
  <c r="AN9" i="28" s="1"/>
  <c r="AQ9" i="52"/>
  <c r="F15" i="52"/>
  <c r="D15" i="28"/>
  <c r="C15" i="28" s="1"/>
  <c r="F22" i="52"/>
  <c r="D22" i="28"/>
  <c r="C22" i="28" s="1"/>
  <c r="D11" i="25"/>
  <c r="C11" i="25" s="1"/>
  <c r="F11" i="50"/>
  <c r="AQ9" i="50"/>
  <c r="AM9" i="25"/>
  <c r="AN9" i="25" s="1"/>
  <c r="AM8" i="25"/>
  <c r="AN8" i="25" s="1"/>
  <c r="AQ8" i="50"/>
  <c r="AQ17" i="51"/>
  <c r="AM17" i="27"/>
  <c r="AN17" i="27" s="1"/>
  <c r="D13" i="27"/>
  <c r="C13" i="27" s="1"/>
  <c r="F13" i="51"/>
  <c r="AQ20" i="51"/>
  <c r="AM20" i="27"/>
  <c r="AN20" i="27" s="1"/>
  <c r="AQ11" i="51"/>
  <c r="AM11" i="27"/>
  <c r="AN11" i="27" s="1"/>
  <c r="F19" i="47"/>
  <c r="D19" i="22"/>
  <c r="C19" i="22" s="1"/>
  <c r="F15" i="47"/>
  <c r="D15" i="22"/>
  <c r="C15" i="22" s="1"/>
  <c r="AM17" i="28"/>
  <c r="AN17" i="28" s="1"/>
  <c r="AQ17" i="52"/>
  <c r="AM12" i="25"/>
  <c r="AN12" i="25" s="1"/>
  <c r="AQ12" i="50"/>
  <c r="F20" i="52"/>
  <c r="D20" i="28"/>
  <c r="C20" i="28" s="1"/>
  <c r="F15" i="51"/>
  <c r="D15" i="27"/>
  <c r="C15" i="27" s="1"/>
  <c r="AQ10" i="51"/>
  <c r="AM10" i="27"/>
  <c r="AN10" i="27" s="1"/>
  <c r="D16" i="27"/>
  <c r="C16" i="27" s="1"/>
  <c r="F16" i="51"/>
  <c r="F16" i="49"/>
  <c r="D16" i="26"/>
  <c r="C16" i="26" s="1"/>
  <c r="F9" i="51"/>
  <c r="D9" i="27"/>
  <c r="C9" i="27" s="1"/>
  <c r="F21" i="52"/>
  <c r="D21" i="28"/>
  <c r="C21" i="28" s="1"/>
  <c r="AM15" i="28"/>
  <c r="AN15" i="28" s="1"/>
  <c r="AQ15" i="52"/>
  <c r="AQ12" i="52"/>
  <c r="AM12" i="28"/>
  <c r="AN12" i="28" s="1"/>
  <c r="AK12" i="13"/>
  <c r="AL12" i="13" s="1"/>
  <c r="AM13" i="28"/>
  <c r="AN13" i="28" s="1"/>
  <c r="AQ13" i="52"/>
  <c r="AP10" i="46"/>
  <c r="AP18" i="46"/>
  <c r="D44" i="3"/>
  <c r="H44" i="46"/>
  <c r="D47" i="3"/>
  <c r="H47" i="46"/>
  <c r="D39" i="3"/>
  <c r="H39" i="46"/>
  <c r="D49" i="3"/>
  <c r="H49" i="46"/>
  <c r="AI9" i="3"/>
  <c r="AO9" i="46"/>
  <c r="AI24" i="3"/>
  <c r="AO24" i="46"/>
  <c r="D41" i="3"/>
  <c r="H41" i="46"/>
  <c r="D50" i="3"/>
  <c r="H50" i="46"/>
  <c r="D37" i="3"/>
  <c r="H37" i="46"/>
  <c r="D46" i="3"/>
  <c r="H46" i="46"/>
  <c r="AI21" i="3"/>
  <c r="AO21" i="46"/>
  <c r="E43" i="3"/>
  <c r="G43" i="46"/>
  <c r="E41" i="3"/>
  <c r="G41" i="46"/>
  <c r="E37" i="3"/>
  <c r="G37" i="46"/>
  <c r="E38" i="3"/>
  <c r="G38" i="46"/>
  <c r="E51" i="3"/>
  <c r="G51" i="46"/>
  <c r="E40" i="3"/>
  <c r="G40" i="46"/>
  <c r="E45" i="3"/>
  <c r="G45" i="46"/>
  <c r="AH15" i="3"/>
  <c r="AP15" i="46"/>
  <c r="E46" i="3"/>
  <c r="G46" i="46"/>
  <c r="AH21" i="3"/>
  <c r="AP21" i="46"/>
  <c r="AO13" i="46"/>
  <c r="AO22" i="46"/>
  <c r="AI12" i="3"/>
  <c r="AO12" i="46"/>
  <c r="D38" i="3"/>
  <c r="H38" i="46"/>
  <c r="D51" i="3"/>
  <c r="H51" i="46"/>
  <c r="D40" i="3"/>
  <c r="H40" i="46"/>
  <c r="D45" i="3"/>
  <c r="H45" i="46"/>
  <c r="AI15" i="3"/>
  <c r="AO15" i="46"/>
  <c r="D48" i="3"/>
  <c r="H48" i="46"/>
  <c r="D43" i="3"/>
  <c r="H43" i="46"/>
  <c r="D42" i="3"/>
  <c r="H42" i="46"/>
  <c r="AI11" i="3"/>
  <c r="AO11" i="46"/>
  <c r="E48" i="3"/>
  <c r="G48" i="46"/>
  <c r="E50" i="3"/>
  <c r="G50" i="46"/>
  <c r="E44" i="3"/>
  <c r="G44" i="46"/>
  <c r="E47" i="3"/>
  <c r="G47" i="46"/>
  <c r="E39" i="3"/>
  <c r="G39" i="46"/>
  <c r="E49" i="3"/>
  <c r="G49" i="46"/>
  <c r="AH9" i="3"/>
  <c r="AP9" i="46"/>
  <c r="AH24" i="3"/>
  <c r="AP24" i="46"/>
  <c r="E42" i="3"/>
  <c r="G42" i="46"/>
  <c r="AH11" i="3"/>
  <c r="AP11" i="46"/>
  <c r="AO10" i="46"/>
  <c r="AO18" i="46"/>
  <c r="D9" i="53"/>
  <c r="E9" i="53" s="1"/>
  <c r="B9" i="44"/>
  <c r="A9" i="44" s="1"/>
  <c r="AF8" i="21"/>
  <c r="AG8" i="21" s="1"/>
  <c r="AH8" i="21" s="1"/>
  <c r="AP10" i="42"/>
  <c r="AM10" i="42" s="1"/>
  <c r="AN10" i="42" s="1"/>
  <c r="AF10" i="21"/>
  <c r="AG10" i="21" s="1"/>
  <c r="AH10" i="21" s="1"/>
  <c r="B20" i="12"/>
  <c r="A20" i="12" s="1"/>
  <c r="AK13" i="10"/>
  <c r="AL13" i="10" s="1"/>
  <c r="F11" i="55"/>
  <c r="C11" i="15"/>
  <c r="A11" i="15" s="1"/>
  <c r="AV14" i="33"/>
  <c r="AT14" i="33" s="1"/>
  <c r="AQ12" i="58"/>
  <c r="BJ15" i="38"/>
  <c r="BL15" i="38" s="1"/>
  <c r="AP24" i="42"/>
  <c r="AM24" i="42" s="1"/>
  <c r="AF24" i="21"/>
  <c r="AG24" i="21" s="1"/>
  <c r="AH24" i="21" s="1"/>
  <c r="AP22" i="42"/>
  <c r="AM22" i="42" s="1"/>
  <c r="AR22" i="42" s="1"/>
  <c r="AF22" i="21"/>
  <c r="AG22" i="21" s="1"/>
  <c r="AH22" i="21" s="1"/>
  <c r="BJ30" i="33"/>
  <c r="AQ49" i="33" s="1"/>
  <c r="AF27" i="15"/>
  <c r="AH27" i="15" s="1"/>
  <c r="D13" i="45"/>
  <c r="C13" i="45" s="1"/>
  <c r="B13" i="44"/>
  <c r="A13" i="44" s="1"/>
  <c r="AK12" i="10"/>
  <c r="AL12" i="10" s="1"/>
  <c r="AV11" i="34"/>
  <c r="AU11" i="34" s="1"/>
  <c r="AQ10" i="55"/>
  <c r="B10" i="13"/>
  <c r="A10" i="13" s="1"/>
  <c r="AF28" i="21"/>
  <c r="AG28" i="21" s="1"/>
  <c r="AH28" i="21" s="1"/>
  <c r="AR17" i="42"/>
  <c r="AN17" i="42"/>
  <c r="G14" i="42"/>
  <c r="AN27" i="42"/>
  <c r="AP16" i="42"/>
  <c r="AM16" i="42" s="1"/>
  <c r="AN16" i="42" s="1"/>
  <c r="AF16" i="21"/>
  <c r="AG16" i="21" s="1"/>
  <c r="AH16" i="21" s="1"/>
  <c r="A21" i="13"/>
  <c r="AL21" i="13"/>
  <c r="AQ16" i="55"/>
  <c r="BJ13" i="33"/>
  <c r="AQ32" i="33" s="1"/>
  <c r="AL15" i="13"/>
  <c r="C8" i="9"/>
  <c r="F23" i="55"/>
  <c r="AV26" i="33"/>
  <c r="AQ28" i="33" s="1"/>
  <c r="AR30" i="42"/>
  <c r="AN30" i="42"/>
  <c r="AR28" i="42"/>
  <c r="AN28" i="42"/>
  <c r="AN14" i="42"/>
  <c r="AR14" i="42"/>
  <c r="C23" i="15"/>
  <c r="B23" i="15" s="1"/>
  <c r="AQ33" i="55"/>
  <c r="E9" i="60"/>
  <c r="A9" i="16"/>
  <c r="C11" i="45"/>
  <c r="B8" i="12"/>
  <c r="B19" i="11"/>
  <c r="A19" i="11" s="1"/>
  <c r="AK38" i="11"/>
  <c r="AQ13" i="58"/>
  <c r="AF13" i="18"/>
  <c r="AH13" i="18" s="1"/>
  <c r="BJ16" i="38"/>
  <c r="BL16" i="38" s="1"/>
  <c r="F11" i="56"/>
  <c r="AK10" i="12"/>
  <c r="AL10" i="12" s="1"/>
  <c r="B9" i="12"/>
  <c r="A9" i="12" s="1"/>
  <c r="AK13" i="13"/>
  <c r="AL13" i="13" s="1"/>
  <c r="G9" i="42"/>
  <c r="G11" i="42"/>
  <c r="G13" i="42"/>
  <c r="G15" i="42"/>
  <c r="G17" i="42"/>
  <c r="G19" i="42"/>
  <c r="G21" i="42"/>
  <c r="G23" i="42"/>
  <c r="G25" i="42"/>
  <c r="AV19" i="33"/>
  <c r="AU19" i="33" s="1"/>
  <c r="F16" i="55"/>
  <c r="B11" i="16"/>
  <c r="A11" i="16"/>
  <c r="AV15" i="33"/>
  <c r="AQ17" i="33" s="1"/>
  <c r="C12" i="15"/>
  <c r="B12" i="15" s="1"/>
  <c r="F12" i="55"/>
  <c r="AF14" i="15"/>
  <c r="AG14" i="15" s="1"/>
  <c r="BJ17" i="33"/>
  <c r="AQ36" i="33" s="1"/>
  <c r="AQ14" i="55"/>
  <c r="G30" i="42"/>
  <c r="G22" i="42"/>
  <c r="AN8" i="42"/>
  <c r="AR8" i="42"/>
  <c r="BI15" i="32"/>
  <c r="AE15" i="14"/>
  <c r="G10" i="42"/>
  <c r="G18" i="42"/>
  <c r="AV18" i="33"/>
  <c r="AT18" i="33" s="1"/>
  <c r="C15" i="15"/>
  <c r="A15" i="15" s="1"/>
  <c r="A11" i="44"/>
  <c r="A15" i="44"/>
  <c r="A24" i="9"/>
  <c r="C16" i="15"/>
  <c r="B16" i="15" s="1"/>
  <c r="AR19" i="42"/>
  <c r="AN19" i="42"/>
  <c r="G31" i="42"/>
  <c r="F14" i="55"/>
  <c r="AH13" i="13"/>
  <c r="F13" i="53"/>
  <c r="E13" i="44"/>
  <c r="AO15" i="54"/>
  <c r="AH10" i="15"/>
  <c r="C14" i="15"/>
  <c r="B14" i="15" s="1"/>
  <c r="AV17" i="33"/>
  <c r="AU17" i="33" s="1"/>
  <c r="AV25" i="33"/>
  <c r="AQ27" i="33" s="1"/>
  <c r="F22" i="55"/>
  <c r="BJ23" i="33"/>
  <c r="BL23" i="33" s="1"/>
  <c r="AQ20" i="55"/>
  <c r="G20" i="42"/>
  <c r="G24" i="42"/>
  <c r="AQ27" i="55"/>
  <c r="AH12" i="10"/>
  <c r="E15" i="11"/>
  <c r="E20" i="12"/>
  <c r="AQ17" i="55"/>
  <c r="AH11" i="11"/>
  <c r="AQ16" i="57"/>
  <c r="BJ19" i="36"/>
  <c r="AF16" i="17"/>
  <c r="E12" i="12"/>
  <c r="E10" i="13"/>
  <c r="AR26" i="42"/>
  <c r="AR25" i="42"/>
  <c r="G12" i="42"/>
  <c r="AQ13" i="55"/>
  <c r="F9" i="55"/>
  <c r="B14" i="9"/>
  <c r="A14" i="9" s="1"/>
  <c r="B13" i="12"/>
  <c r="A13" i="12" s="1"/>
  <c r="B18" i="9"/>
  <c r="A18" i="9" s="1"/>
  <c r="F11" i="53"/>
  <c r="E11" i="44"/>
  <c r="F15" i="53"/>
  <c r="E15" i="44"/>
  <c r="AH20" i="13"/>
  <c r="E19" i="13"/>
  <c r="E14" i="9"/>
  <c r="F9" i="53"/>
  <c r="E9" i="44"/>
  <c r="AQ10" i="59"/>
  <c r="BJ13" i="40"/>
  <c r="AF10" i="19"/>
  <c r="AQ12" i="53"/>
  <c r="AP12" i="53" s="1"/>
  <c r="F21" i="55"/>
  <c r="AV24" i="33"/>
  <c r="AQ26" i="33" s="1"/>
  <c r="C21" i="15"/>
  <c r="B21" i="15" s="1"/>
  <c r="AF16" i="15"/>
  <c r="AG16" i="15" s="1"/>
  <c r="AQ30" i="55"/>
  <c r="BJ29" i="33"/>
  <c r="AQ48" i="33" s="1"/>
  <c r="AQ8" i="55"/>
  <c r="AH26" i="15"/>
  <c r="F10" i="55"/>
  <c r="B15" i="12"/>
  <c r="A15" i="12" s="1"/>
  <c r="BL11" i="33"/>
  <c r="BL19" i="33"/>
  <c r="B15" i="11"/>
  <c r="A15" i="11" s="1"/>
  <c r="E10" i="9"/>
  <c r="E21" i="13"/>
  <c r="AH15" i="13"/>
  <c r="E14" i="44"/>
  <c r="F14" i="53"/>
  <c r="F10" i="53"/>
  <c r="E10" i="44"/>
  <c r="AH16" i="9"/>
  <c r="E14" i="13"/>
  <c r="AH21" i="13"/>
  <c r="E12" i="44"/>
  <c r="F12" i="53"/>
  <c r="F8" i="53"/>
  <c r="E8" i="44"/>
  <c r="AQ29" i="55"/>
  <c r="BJ32" i="33"/>
  <c r="AQ51" i="33" s="1"/>
  <c r="AF29" i="15"/>
  <c r="AH29" i="15" s="1"/>
  <c r="AQ23" i="55"/>
  <c r="BJ26" i="33"/>
  <c r="AQ45" i="33" s="1"/>
  <c r="AF23" i="15"/>
  <c r="AG23" i="15" s="1"/>
  <c r="B20" i="13"/>
  <c r="A20" i="13" s="1"/>
  <c r="AK13" i="12"/>
  <c r="AL13" i="12" s="1"/>
  <c r="B16" i="12"/>
  <c r="A16" i="12" s="1"/>
  <c r="AK18" i="12"/>
  <c r="AL18" i="12" s="1"/>
  <c r="C18" i="17"/>
  <c r="F18" i="57"/>
  <c r="B11" i="10"/>
  <c r="A11" i="10" s="1"/>
  <c r="AK11" i="12"/>
  <c r="AL11" i="12" s="1"/>
  <c r="AQ31" i="55"/>
  <c r="AF31" i="15"/>
  <c r="AG31" i="15" s="1"/>
  <c r="BJ34" i="33"/>
  <c r="AQ53" i="33" s="1"/>
  <c r="F17" i="55"/>
  <c r="AV20" i="33"/>
  <c r="AQ22" i="33" s="1"/>
  <c r="C17" i="15"/>
  <c r="B17" i="15" s="1"/>
  <c r="B12" i="13"/>
  <c r="A12" i="13" s="1"/>
  <c r="AK17" i="13"/>
  <c r="AL17" i="13" s="1"/>
  <c r="AQ11" i="53"/>
  <c r="AP11" i="53" s="1"/>
  <c r="AM11" i="45"/>
  <c r="AN11" i="45" s="1"/>
  <c r="AK11" i="44"/>
  <c r="AL11" i="44" s="1"/>
  <c r="AH15" i="11"/>
  <c r="AQ12" i="57"/>
  <c r="BJ15" i="36"/>
  <c r="AF12" i="17"/>
  <c r="E9" i="12"/>
  <c r="F9" i="58"/>
  <c r="AV12" i="38"/>
  <c r="C9" i="18"/>
  <c r="AH10" i="13"/>
  <c r="AK12" i="44"/>
  <c r="AL12" i="44" s="1"/>
  <c r="AM8" i="45"/>
  <c r="AN8" i="45" s="1"/>
  <c r="B21" i="9"/>
  <c r="A21" i="9" s="1"/>
  <c r="AV13" i="33"/>
  <c r="AU13" i="33" s="1"/>
  <c r="AQ26" i="55"/>
  <c r="F8" i="56"/>
  <c r="B16" i="11"/>
  <c r="A16" i="11" s="1"/>
  <c r="E11" i="11"/>
  <c r="AH13" i="10"/>
  <c r="B9" i="9"/>
  <c r="A9" i="9" s="1"/>
  <c r="AQ11" i="59"/>
  <c r="BJ14" i="40"/>
  <c r="AF11" i="19"/>
  <c r="F15" i="59"/>
  <c r="AV18" i="40"/>
  <c r="C15" i="19"/>
  <c r="AQ19" i="55"/>
  <c r="AF19" i="15"/>
  <c r="AG19" i="15" s="1"/>
  <c r="BJ22" i="33"/>
  <c r="AQ41" i="33" s="1"/>
  <c r="C8" i="15"/>
  <c r="F8" i="55"/>
  <c r="AV11" i="33"/>
  <c r="AT11" i="33" s="1"/>
  <c r="BJ35" i="33"/>
  <c r="BL35" i="33" s="1"/>
  <c r="AQ32" i="55"/>
  <c r="AF32" i="15"/>
  <c r="AH32" i="15" s="1"/>
  <c r="B11" i="9"/>
  <c r="A11" i="9" s="1"/>
  <c r="B11" i="13"/>
  <c r="A11" i="13" s="1"/>
  <c r="AK17" i="12"/>
  <c r="AL17" i="12" s="1"/>
  <c r="C18" i="15"/>
  <c r="F18" i="55"/>
  <c r="AV21" i="33"/>
  <c r="AT21" i="33" s="1"/>
  <c r="AQ11" i="55"/>
  <c r="AF11" i="15"/>
  <c r="AG11" i="15" s="1"/>
  <c r="BJ14" i="33"/>
  <c r="BK14" i="33" s="1"/>
  <c r="F13" i="55"/>
  <c r="C13" i="15"/>
  <c r="A13" i="15" s="1"/>
  <c r="AV16" i="33"/>
  <c r="AT16" i="33" s="1"/>
  <c r="AQ15" i="55"/>
  <c r="AF15" i="15"/>
  <c r="AG15" i="15" s="1"/>
  <c r="BJ18" i="33"/>
  <c r="AQ37" i="33" s="1"/>
  <c r="B15" i="9"/>
  <c r="A15" i="9" s="1"/>
  <c r="AQ21" i="55"/>
  <c r="BJ24" i="33"/>
  <c r="BK24" i="33" s="1"/>
  <c r="AF21" i="15"/>
  <c r="AH21" i="15" s="1"/>
  <c r="AQ13" i="59"/>
  <c r="BJ16" i="40"/>
  <c r="AF13" i="19"/>
  <c r="F13" i="56"/>
  <c r="AV16" i="34"/>
  <c r="C13" i="16"/>
  <c r="F17" i="56"/>
  <c r="AV20" i="34"/>
  <c r="C17" i="16"/>
  <c r="AF15" i="16"/>
  <c r="BJ18" i="34"/>
  <c r="BL18" i="34" s="1"/>
  <c r="AR15" i="56"/>
  <c r="AQ15" i="56" s="1"/>
  <c r="B13" i="11"/>
  <c r="A13" i="11" s="1"/>
  <c r="AH19" i="11"/>
  <c r="AH22" i="11"/>
  <c r="AH14" i="12"/>
  <c r="E12" i="10"/>
  <c r="E13" i="13"/>
  <c r="AH16" i="13"/>
  <c r="AH22" i="13"/>
  <c r="E16" i="13"/>
  <c r="AH11" i="13"/>
  <c r="AH18" i="13"/>
  <c r="AO14" i="53"/>
  <c r="AH14" i="44"/>
  <c r="AO12" i="53"/>
  <c r="AH12" i="44"/>
  <c r="AO10" i="53"/>
  <c r="AH10" i="44"/>
  <c r="AO8" i="53"/>
  <c r="AH8" i="44"/>
  <c r="AQ11" i="58"/>
  <c r="AF11" i="18"/>
  <c r="BJ14" i="38"/>
  <c r="AR11" i="56"/>
  <c r="AQ11" i="56" s="1"/>
  <c r="BJ14" i="34"/>
  <c r="AF11" i="16"/>
  <c r="F15" i="56"/>
  <c r="C15" i="16"/>
  <c r="AV18" i="34"/>
  <c r="E9" i="13"/>
  <c r="E20" i="13"/>
  <c r="E9" i="10"/>
  <c r="AH11" i="10"/>
  <c r="E14" i="12"/>
  <c r="E15" i="12"/>
  <c r="AH19" i="12"/>
  <c r="AH13" i="12"/>
  <c r="AH10" i="12"/>
  <c r="E8" i="12"/>
  <c r="E16" i="12"/>
  <c r="AH18" i="12"/>
  <c r="AH8" i="12"/>
  <c r="F8" i="57"/>
  <c r="AV11" i="36"/>
  <c r="C8" i="17"/>
  <c r="AQ8" i="57"/>
  <c r="BJ11" i="36"/>
  <c r="AF8" i="17"/>
  <c r="E19" i="11"/>
  <c r="E17" i="11"/>
  <c r="E16" i="11"/>
  <c r="E14" i="11"/>
  <c r="E13" i="11"/>
  <c r="E8" i="11"/>
  <c r="AH13" i="11"/>
  <c r="AH10" i="11"/>
  <c r="AH20" i="11"/>
  <c r="AH21" i="11"/>
  <c r="AH14" i="11"/>
  <c r="AH8" i="9"/>
  <c r="AK8" i="44"/>
  <c r="AL8" i="44" s="1"/>
  <c r="C10" i="15"/>
  <c r="B10" i="15" s="1"/>
  <c r="B17" i="13"/>
  <c r="A17" i="13" s="1"/>
  <c r="AF8" i="15"/>
  <c r="AG8" i="15" s="1"/>
  <c r="G28" i="42"/>
  <c r="AV21" i="36"/>
  <c r="AV14" i="34"/>
  <c r="AH18" i="11"/>
  <c r="E18" i="11"/>
  <c r="AH38" i="11"/>
  <c r="BJ12" i="38"/>
  <c r="E8" i="10"/>
  <c r="AH19" i="13"/>
  <c r="E12" i="13"/>
  <c r="AH17" i="13"/>
  <c r="E18" i="13"/>
  <c r="F11" i="59"/>
  <c r="AV14" i="40"/>
  <c r="C11" i="19"/>
  <c r="BJ12" i="40"/>
  <c r="AO15" i="53"/>
  <c r="AH15" i="44"/>
  <c r="AO13" i="53"/>
  <c r="AH13" i="44"/>
  <c r="AO11" i="53"/>
  <c r="AH11" i="44"/>
  <c r="AO9" i="53"/>
  <c r="AH9" i="44"/>
  <c r="AQ8" i="59"/>
  <c r="BJ11" i="40"/>
  <c r="AF8" i="19"/>
  <c r="AQ12" i="59"/>
  <c r="BJ15" i="40"/>
  <c r="AF12" i="19"/>
  <c r="AH26" i="9"/>
  <c r="BJ15" i="33"/>
  <c r="AQ34" i="33" s="1"/>
  <c r="AN23" i="42"/>
  <c r="G29" i="42"/>
  <c r="AK14" i="13"/>
  <c r="AL14" i="13" s="1"/>
  <c r="AK9" i="13"/>
  <c r="AL9" i="13" s="1"/>
  <c r="B15" i="13"/>
  <c r="A15" i="13" s="1"/>
  <c r="B22" i="13"/>
  <c r="A22" i="13" s="1"/>
  <c r="AK9" i="10"/>
  <c r="AL9" i="10" s="1"/>
  <c r="AK10" i="10"/>
  <c r="AL10" i="10" s="1"/>
  <c r="B17" i="12"/>
  <c r="A17" i="12" s="1"/>
  <c r="B19" i="12"/>
  <c r="A19" i="12" s="1"/>
  <c r="AK16" i="12"/>
  <c r="AL16" i="12" s="1"/>
  <c r="AK12" i="12"/>
  <c r="AL12" i="12" s="1"/>
  <c r="B10" i="12"/>
  <c r="A10" i="12" s="1"/>
  <c r="B11" i="12"/>
  <c r="A11" i="12" s="1"/>
  <c r="AQ25" i="55"/>
  <c r="AF25" i="15"/>
  <c r="AH25" i="15" s="1"/>
  <c r="BJ28" i="33"/>
  <c r="BK28" i="33" s="1"/>
  <c r="B19" i="9"/>
  <c r="A19" i="9" s="1"/>
  <c r="E9" i="9"/>
  <c r="AQ10" i="57"/>
  <c r="BJ13" i="36"/>
  <c r="AF10" i="17"/>
  <c r="AQ14" i="57"/>
  <c r="BJ17" i="36"/>
  <c r="AF14" i="17"/>
  <c r="F16" i="57"/>
  <c r="AV19" i="36"/>
  <c r="C16" i="17"/>
  <c r="F10" i="57"/>
  <c r="AV13" i="36"/>
  <c r="C10" i="17"/>
  <c r="F14" i="57"/>
  <c r="AV17" i="36"/>
  <c r="C14" i="17"/>
  <c r="F12" i="57"/>
  <c r="AV15" i="36"/>
  <c r="C12" i="17"/>
  <c r="F11" i="58"/>
  <c r="AV14" i="38"/>
  <c r="C11" i="18"/>
  <c r="BJ12" i="34"/>
  <c r="AR13" i="56"/>
  <c r="AQ13" i="56" s="1"/>
  <c r="BJ16" i="34"/>
  <c r="AF13" i="16"/>
  <c r="F9" i="56"/>
  <c r="AV12" i="34"/>
  <c r="F9" i="59"/>
  <c r="AV12" i="40"/>
  <c r="C9" i="19"/>
  <c r="F13" i="59"/>
  <c r="AV16" i="40"/>
  <c r="C13" i="19"/>
  <c r="F17" i="59"/>
  <c r="AV20" i="40"/>
  <c r="C17" i="19"/>
  <c r="AH22" i="9"/>
  <c r="AK20" i="12"/>
  <c r="AL20" i="12" s="1"/>
  <c r="AK8" i="10"/>
  <c r="AL8" i="10" s="1"/>
  <c r="AH14" i="13"/>
  <c r="AH9" i="13"/>
  <c r="E8" i="13"/>
  <c r="E11" i="13"/>
  <c r="E15" i="13"/>
  <c r="E17" i="13"/>
  <c r="E22" i="13"/>
  <c r="AV13" i="34"/>
  <c r="C10" i="16"/>
  <c r="E10" i="10"/>
  <c r="E11" i="10"/>
  <c r="AH9" i="10"/>
  <c r="AH10" i="10"/>
  <c r="AH8" i="10"/>
  <c r="F10" i="58"/>
  <c r="C10" i="18"/>
  <c r="AV13" i="38"/>
  <c r="AV11" i="38"/>
  <c r="C8" i="18"/>
  <c r="AQ10" i="58"/>
  <c r="BJ13" i="38"/>
  <c r="AF10" i="18"/>
  <c r="AQ8" i="58"/>
  <c r="BJ11" i="38"/>
  <c r="AF8" i="18"/>
  <c r="E17" i="12"/>
  <c r="E19" i="12"/>
  <c r="E18" i="12"/>
  <c r="AH16" i="12"/>
  <c r="AH17" i="12"/>
  <c r="AH15" i="12"/>
  <c r="AH12" i="12"/>
  <c r="E10" i="12"/>
  <c r="E11" i="12"/>
  <c r="E13" i="12"/>
  <c r="AH20" i="12"/>
  <c r="AH11" i="12"/>
  <c r="AH9" i="12"/>
  <c r="F13" i="57"/>
  <c r="AV16" i="36"/>
  <c r="C13" i="17"/>
  <c r="F15" i="57"/>
  <c r="AV18" i="36"/>
  <c r="C15" i="17"/>
  <c r="F11" i="57"/>
  <c r="AV14" i="36"/>
  <c r="C11" i="17"/>
  <c r="AQ30" i="33"/>
  <c r="BK11" i="33"/>
  <c r="BK19" i="33"/>
  <c r="AQ38" i="33"/>
  <c r="E19" i="9"/>
  <c r="AH23" i="9"/>
  <c r="E15" i="9"/>
  <c r="E18" i="9"/>
  <c r="B12" i="11"/>
  <c r="A12" i="11" s="1"/>
  <c r="BJ31" i="33"/>
  <c r="AQ28" i="55"/>
  <c r="AF28" i="15"/>
  <c r="AG28" i="15" s="1"/>
  <c r="AQ14" i="53"/>
  <c r="AP14" i="53" s="1"/>
  <c r="AM14" i="45"/>
  <c r="AN14" i="45" s="1"/>
  <c r="AK14" i="44"/>
  <c r="AL14" i="44" s="1"/>
  <c r="AQ10" i="53"/>
  <c r="AP10" i="53" s="1"/>
  <c r="AM10" i="45"/>
  <c r="AN10" i="45" s="1"/>
  <c r="AK10" i="44"/>
  <c r="AL10" i="44" s="1"/>
  <c r="AV12" i="36"/>
  <c r="C9" i="17"/>
  <c r="F17" i="57"/>
  <c r="AV20" i="36"/>
  <c r="C17" i="17"/>
  <c r="F19" i="57"/>
  <c r="C19" i="17"/>
  <c r="AV22" i="36"/>
  <c r="AQ13" i="57"/>
  <c r="BJ16" i="36"/>
  <c r="AF13" i="17"/>
  <c r="AQ15" i="57"/>
  <c r="BJ18" i="36"/>
  <c r="AF15" i="17"/>
  <c r="AQ11" i="57"/>
  <c r="BJ14" i="36"/>
  <c r="AF11" i="17"/>
  <c r="BJ12" i="36"/>
  <c r="AQ17" i="57"/>
  <c r="AF17" i="17"/>
  <c r="BJ20" i="36"/>
  <c r="E10" i="11"/>
  <c r="E12" i="11"/>
  <c r="E9" i="11"/>
  <c r="AH17" i="11"/>
  <c r="AH12" i="11"/>
  <c r="AH9" i="11"/>
  <c r="AH16" i="11"/>
  <c r="AH8" i="11"/>
  <c r="E17" i="9"/>
  <c r="E22" i="9"/>
  <c r="AH27" i="9"/>
  <c r="AH20" i="9"/>
  <c r="AH9" i="9"/>
  <c r="E11" i="9"/>
  <c r="E21" i="9"/>
  <c r="AK19" i="9"/>
  <c r="AL19" i="9" s="1"/>
  <c r="AK13" i="9"/>
  <c r="AL13" i="9" s="1"/>
  <c r="AK20" i="9"/>
  <c r="AL20" i="9" s="1"/>
  <c r="AK27" i="9"/>
  <c r="AL27" i="9" s="1"/>
  <c r="AF18" i="15"/>
  <c r="BJ21" i="33"/>
  <c r="AQ40" i="33" s="1"/>
  <c r="AV23" i="33"/>
  <c r="F20" i="55"/>
  <c r="AQ22" i="55"/>
  <c r="AF22" i="15"/>
  <c r="AG22" i="15" s="1"/>
  <c r="B22" i="9"/>
  <c r="A22" i="9" s="1"/>
  <c r="AN31" i="42"/>
  <c r="AQ18" i="55"/>
  <c r="AF30" i="15"/>
  <c r="AG30" i="15" s="1"/>
  <c r="AK9" i="9"/>
  <c r="AL9" i="9" s="1"/>
  <c r="AQ12" i="55"/>
  <c r="AK14" i="9"/>
  <c r="AL14" i="9" s="1"/>
  <c r="AH11" i="9"/>
  <c r="AH14" i="9"/>
  <c r="AH17" i="9"/>
  <c r="AH19" i="9"/>
  <c r="E25" i="9"/>
  <c r="AH25" i="9"/>
  <c r="AH21" i="9"/>
  <c r="AH18" i="9"/>
  <c r="AH15" i="9"/>
  <c r="AH12" i="9"/>
  <c r="AH10" i="9"/>
  <c r="E12" i="9"/>
  <c r="E13" i="9"/>
  <c r="E16" i="9"/>
  <c r="E20" i="9"/>
  <c r="E23" i="9"/>
  <c r="E27" i="9"/>
  <c r="AK16" i="9"/>
  <c r="AL16" i="9" s="1"/>
  <c r="AK23" i="9"/>
  <c r="AL23" i="9" s="1"/>
  <c r="AK22" i="9"/>
  <c r="AL22" i="9" s="1"/>
  <c r="E13" i="3"/>
  <c r="AO23" i="54"/>
  <c r="BI23" i="32"/>
  <c r="AE23" i="14"/>
  <c r="E26" i="9"/>
  <c r="E28" i="9"/>
  <c r="AH24" i="9"/>
  <c r="AH18" i="3"/>
  <c r="AO11" i="54"/>
  <c r="BI11" i="32"/>
  <c r="AE11" i="14"/>
  <c r="AH29" i="3"/>
  <c r="AO25" i="54"/>
  <c r="BI25" i="32"/>
  <c r="AE25" i="14"/>
  <c r="AH10" i="3"/>
  <c r="AO17" i="54"/>
  <c r="BI17" i="32"/>
  <c r="AE17" i="14"/>
  <c r="H19" i="54"/>
  <c r="AW19" i="32"/>
  <c r="D19" i="14"/>
  <c r="H15" i="54"/>
  <c r="AW15" i="32"/>
  <c r="D15" i="14"/>
  <c r="AI50" i="3"/>
  <c r="D15" i="3"/>
  <c r="AI14" i="3"/>
  <c r="D16" i="3"/>
  <c r="AO13" i="54"/>
  <c r="BI13" i="32"/>
  <c r="AE13" i="14"/>
  <c r="AO19" i="54"/>
  <c r="BI19" i="32"/>
  <c r="AE19" i="14"/>
  <c r="AH8" i="3"/>
  <c r="AH26" i="3"/>
  <c r="AH22" i="3"/>
  <c r="E9" i="3"/>
  <c r="AH16" i="3"/>
  <c r="E19" i="3"/>
  <c r="AH20" i="3"/>
  <c r="AW13" i="32"/>
  <c r="H13" i="54"/>
  <c r="D13" i="14"/>
  <c r="H23" i="54"/>
  <c r="AW23" i="32"/>
  <c r="D23" i="14"/>
  <c r="H17" i="54"/>
  <c r="AW17" i="32"/>
  <c r="D17" i="14"/>
  <c r="H11" i="54"/>
  <c r="AW11" i="32"/>
  <c r="D11" i="14"/>
  <c r="D12" i="3"/>
  <c r="AI25" i="3"/>
  <c r="D21" i="3"/>
  <c r="AI47" i="3"/>
  <c r="AO21" i="54"/>
  <c r="AE21" i="14"/>
  <c r="BI21" i="32"/>
  <c r="AW21" i="32"/>
  <c r="D21" i="14"/>
  <c r="H21" i="54"/>
  <c r="AH14" i="3"/>
  <c r="AH49" i="3"/>
  <c r="AH13" i="3"/>
  <c r="E17" i="3"/>
  <c r="AH12" i="3"/>
  <c r="AH23" i="3"/>
  <c r="AH27" i="3"/>
  <c r="AH48" i="3"/>
  <c r="E18" i="3"/>
  <c r="E14" i="3"/>
  <c r="E10" i="3"/>
  <c r="E11" i="3"/>
  <c r="E20" i="3"/>
  <c r="AH17" i="3"/>
  <c r="D14" i="3"/>
  <c r="D11" i="3"/>
  <c r="AI17" i="3"/>
  <c r="AI20" i="3"/>
  <c r="BL25" i="33"/>
  <c r="AQ44" i="33"/>
  <c r="BK25" i="33"/>
  <c r="AG12" i="18"/>
  <c r="AH12" i="18"/>
  <c r="A22" i="15"/>
  <c r="AH19" i="3"/>
  <c r="AH28" i="3"/>
  <c r="AH50" i="3"/>
  <c r="AH47" i="3"/>
  <c r="E16" i="3"/>
  <c r="E12" i="3"/>
  <c r="E8" i="3"/>
  <c r="E15" i="3"/>
  <c r="E21" i="3"/>
  <c r="AH25" i="3"/>
  <c r="AI48" i="3"/>
  <c r="D18" i="3"/>
  <c r="D10" i="3"/>
  <c r="D20" i="3"/>
  <c r="AI29" i="3"/>
  <c r="AQ52" i="33"/>
  <c r="BL33" i="33"/>
  <c r="BK33" i="33"/>
  <c r="AR10" i="56"/>
  <c r="AQ10" i="56" s="1"/>
  <c r="BJ13" i="34"/>
  <c r="AF10" i="16"/>
  <c r="AQ8" i="56"/>
  <c r="BJ11" i="34"/>
  <c r="AF8" i="16"/>
  <c r="AR12" i="56"/>
  <c r="AQ12" i="56" s="1"/>
  <c r="BJ15" i="34"/>
  <c r="AF12" i="16"/>
  <c r="AR14" i="56"/>
  <c r="AQ14" i="56" s="1"/>
  <c r="BJ17" i="34"/>
  <c r="AF14" i="16"/>
  <c r="F16" i="56"/>
  <c r="AV19" i="34"/>
  <c r="C16" i="16"/>
  <c r="F14" i="56"/>
  <c r="AV17" i="34"/>
  <c r="C14" i="16"/>
  <c r="F12" i="56"/>
  <c r="AV15" i="34"/>
  <c r="C12" i="16"/>
  <c r="F10" i="59"/>
  <c r="AV13" i="40"/>
  <c r="C10" i="19"/>
  <c r="AV11" i="40"/>
  <c r="C8" i="19"/>
  <c r="F14" i="59"/>
  <c r="AV17" i="40"/>
  <c r="C14" i="19"/>
  <c r="F12" i="59"/>
  <c r="AV15" i="40"/>
  <c r="C12" i="19"/>
  <c r="F16" i="59"/>
  <c r="AV19" i="40"/>
  <c r="C16" i="19"/>
  <c r="D14" i="53"/>
  <c r="E14" i="53" s="1"/>
  <c r="D14" i="45"/>
  <c r="C14" i="45" s="1"/>
  <c r="B14" i="44"/>
  <c r="A14" i="44" s="1"/>
  <c r="D12" i="53"/>
  <c r="E12" i="53" s="1"/>
  <c r="D12" i="45"/>
  <c r="C12" i="45" s="1"/>
  <c r="B12" i="44"/>
  <c r="A12" i="44" s="1"/>
  <c r="D10" i="53"/>
  <c r="E10" i="53" s="1"/>
  <c r="B10" i="44"/>
  <c r="A10" i="44" s="1"/>
  <c r="D10" i="45"/>
  <c r="C10" i="45" s="1"/>
  <c r="D8" i="53"/>
  <c r="D8" i="45"/>
  <c r="C8" i="45" s="1"/>
  <c r="B8" i="44"/>
  <c r="AF24" i="15"/>
  <c r="BJ27" i="33"/>
  <c r="A20" i="15"/>
  <c r="AH20" i="15"/>
  <c r="AI19" i="3"/>
  <c r="AI28" i="3"/>
  <c r="D19" i="3"/>
  <c r="D13" i="3"/>
  <c r="AI10" i="3"/>
  <c r="AI18" i="3"/>
  <c r="BI12" i="32"/>
  <c r="AO12" i="54"/>
  <c r="AE12" i="14"/>
  <c r="BI14" i="32"/>
  <c r="AO14" i="54"/>
  <c r="AE14" i="14"/>
  <c r="AO16" i="54"/>
  <c r="BI16" i="32"/>
  <c r="AE16" i="14"/>
  <c r="AO22" i="54"/>
  <c r="BI22" i="32"/>
  <c r="AE22" i="14"/>
  <c r="AO26" i="54"/>
  <c r="BI26" i="32"/>
  <c r="AE26" i="14"/>
  <c r="AO20" i="54"/>
  <c r="BI20" i="32"/>
  <c r="AE20" i="14"/>
  <c r="AO24" i="54"/>
  <c r="BI24" i="32"/>
  <c r="AE24" i="14"/>
  <c r="H22" i="54"/>
  <c r="AW22" i="32"/>
  <c r="D22" i="14"/>
  <c r="AQ31" i="33"/>
  <c r="BK12" i="33"/>
  <c r="BL12" i="33"/>
  <c r="AQ39" i="33"/>
  <c r="BK20" i="33"/>
  <c r="BL20" i="33"/>
  <c r="C9" i="45"/>
  <c r="F10" i="56"/>
  <c r="AI23" i="3"/>
  <c r="AI27" i="3"/>
  <c r="AI16" i="3"/>
  <c r="D17" i="3"/>
  <c r="D9" i="3"/>
  <c r="AI13" i="3"/>
  <c r="AI22" i="3"/>
  <c r="AI49" i="3"/>
  <c r="H12" i="54"/>
  <c r="D12" i="14"/>
  <c r="AW12" i="32"/>
  <c r="H16" i="54"/>
  <c r="D16" i="14"/>
  <c r="AW16" i="32"/>
  <c r="H18" i="54"/>
  <c r="AW18" i="32"/>
  <c r="D18" i="14"/>
  <c r="D20" i="14"/>
  <c r="H20" i="54"/>
  <c r="AW20" i="32"/>
  <c r="D24" i="14"/>
  <c r="H24" i="54"/>
  <c r="AW24" i="32"/>
  <c r="AO18" i="54"/>
  <c r="BI18" i="32"/>
  <c r="AE18" i="14"/>
  <c r="H14" i="54"/>
  <c r="D14" i="14"/>
  <c r="AW14" i="32"/>
  <c r="AI8" i="3"/>
  <c r="A9" i="15"/>
  <c r="B9" i="15"/>
  <c r="AH13" i="15"/>
  <c r="AG13" i="15"/>
  <c r="AH17" i="15"/>
  <c r="AG17" i="15"/>
  <c r="AG33" i="15"/>
  <c r="AH33" i="15"/>
  <c r="B8" i="16"/>
  <c r="A8" i="16"/>
  <c r="O113" i="2" l="1"/>
  <c r="AQ14" i="33"/>
  <c r="O26" i="2"/>
  <c r="B47" i="3"/>
  <c r="A47" i="3" s="1"/>
  <c r="AF13" i="14"/>
  <c r="AH13" i="14" s="1"/>
  <c r="AQ25" i="54"/>
  <c r="AT12" i="33"/>
  <c r="AH12" i="15"/>
  <c r="O112" i="2"/>
  <c r="C19" i="14"/>
  <c r="A19" i="14" s="1"/>
  <c r="O50" i="2"/>
  <c r="AV17" i="32"/>
  <c r="AQ19" i="32" s="1"/>
  <c r="O38" i="2"/>
  <c r="B43" i="3"/>
  <c r="A43" i="3" s="1"/>
  <c r="B11" i="15"/>
  <c r="O104" i="2"/>
  <c r="C13" i="14"/>
  <c r="A13" i="14" s="1"/>
  <c r="AK8" i="9"/>
  <c r="AL8" i="9" s="1"/>
  <c r="B37" i="3"/>
  <c r="A37" i="3" s="1"/>
  <c r="O46" i="2"/>
  <c r="AR21" i="42"/>
  <c r="AT22" i="33"/>
  <c r="AQ24" i="33"/>
  <c r="AQ55" i="33"/>
  <c r="BL36" i="33"/>
  <c r="BK13" i="33"/>
  <c r="AF19" i="14"/>
  <c r="AG19" i="14" s="1"/>
  <c r="R8" i="60"/>
  <c r="AF11" i="62"/>
  <c r="R8" i="63" s="1"/>
  <c r="AF11" i="2"/>
  <c r="R8" i="61" s="1"/>
  <c r="AR15" i="42"/>
  <c r="B8" i="15"/>
  <c r="G4" i="15"/>
  <c r="G3" i="15"/>
  <c r="A8" i="44"/>
  <c r="B42" i="3"/>
  <c r="A42" i="3" s="1"/>
  <c r="B39" i="3"/>
  <c r="A39" i="3" s="1"/>
  <c r="B46" i="3"/>
  <c r="A46" i="3" s="1"/>
  <c r="B50" i="3"/>
  <c r="A50" i="3" s="1"/>
  <c r="B40" i="3"/>
  <c r="A40" i="3" s="1"/>
  <c r="B44" i="3"/>
  <c r="A44" i="3" s="1"/>
  <c r="BL16" i="33"/>
  <c r="F15" i="54"/>
  <c r="AQ17" i="54"/>
  <c r="F11" i="54"/>
  <c r="F23" i="54"/>
  <c r="B38" i="3"/>
  <c r="A38" i="3" s="1"/>
  <c r="B49" i="3"/>
  <c r="A49" i="3" s="1"/>
  <c r="B41" i="3"/>
  <c r="A41" i="3" s="1"/>
  <c r="BK30" i="33"/>
  <c r="AQ16" i="33"/>
  <c r="AT11" i="34"/>
  <c r="AQ21" i="34"/>
  <c r="AG27" i="15"/>
  <c r="F28" i="47"/>
  <c r="D28" i="22"/>
  <c r="C28" i="22" s="1"/>
  <c r="G26" i="42"/>
  <c r="AN12" i="42"/>
  <c r="AR12" i="42"/>
  <c r="AN18" i="42"/>
  <c r="AR18" i="42"/>
  <c r="AM24" i="22"/>
  <c r="AN24" i="22" s="1"/>
  <c r="AQ24" i="47"/>
  <c r="F26" i="47"/>
  <c r="D26" i="22"/>
  <c r="C26" i="22" s="1"/>
  <c r="B19" i="15"/>
  <c r="AR10" i="42"/>
  <c r="AJ49" i="3"/>
  <c r="AJ47" i="3"/>
  <c r="AJ8" i="3"/>
  <c r="C10" i="3"/>
  <c r="C49" i="3"/>
  <c r="C47" i="3"/>
  <c r="C46" i="3"/>
  <c r="C50" i="3"/>
  <c r="C40" i="3"/>
  <c r="AJ9" i="3"/>
  <c r="L4" i="47"/>
  <c r="AQ35" i="33"/>
  <c r="AU14" i="33"/>
  <c r="BK15" i="38"/>
  <c r="AN22" i="42"/>
  <c r="BL30" i="33"/>
  <c r="BL13" i="33"/>
  <c r="AQ22" i="38"/>
  <c r="B8" i="9"/>
  <c r="D8" i="22"/>
  <c r="AQ17" i="47"/>
  <c r="AM17" i="22"/>
  <c r="AN17" i="22" s="1"/>
  <c r="AQ25" i="47"/>
  <c r="AM25" i="22"/>
  <c r="AN25" i="22" s="1"/>
  <c r="F9" i="49"/>
  <c r="D9" i="26"/>
  <c r="C9" i="26" s="1"/>
  <c r="F17" i="47"/>
  <c r="D17" i="22"/>
  <c r="C17" i="22" s="1"/>
  <c r="AQ9" i="51"/>
  <c r="AM9" i="27"/>
  <c r="AN9" i="27" s="1"/>
  <c r="AQ15" i="51"/>
  <c r="AM15" i="27"/>
  <c r="AN15" i="27" s="1"/>
  <c r="D18" i="27"/>
  <c r="C18" i="27" s="1"/>
  <c r="F18" i="51"/>
  <c r="F10" i="50"/>
  <c r="D10" i="25"/>
  <c r="C10" i="25" s="1"/>
  <c r="D8" i="28"/>
  <c r="AM26" i="22"/>
  <c r="AN26" i="22" s="1"/>
  <c r="AQ26" i="47"/>
  <c r="F16" i="52"/>
  <c r="D16" i="28"/>
  <c r="C16" i="28" s="1"/>
  <c r="F13" i="52"/>
  <c r="D13" i="28"/>
  <c r="C13" i="28" s="1"/>
  <c r="AQ11" i="50"/>
  <c r="AM11" i="25"/>
  <c r="AN11" i="25" s="1"/>
  <c r="AQ14" i="51"/>
  <c r="AM14" i="27"/>
  <c r="AN14" i="27" s="1"/>
  <c r="F18" i="52"/>
  <c r="D18" i="28"/>
  <c r="C18" i="28" s="1"/>
  <c r="AM19" i="28"/>
  <c r="AN19" i="28" s="1"/>
  <c r="AQ19" i="52"/>
  <c r="F18" i="49"/>
  <c r="D18" i="26"/>
  <c r="C18" i="26" s="1"/>
  <c r="AQ18" i="49"/>
  <c r="AM18" i="26"/>
  <c r="AN18" i="26" s="1"/>
  <c r="AM22" i="26"/>
  <c r="AN22" i="26" s="1"/>
  <c r="F14" i="49"/>
  <c r="D14" i="26"/>
  <c r="C14" i="26" s="1"/>
  <c r="F14" i="51"/>
  <c r="D14" i="27"/>
  <c r="C14" i="27" s="1"/>
  <c r="F12" i="50"/>
  <c r="D12" i="25"/>
  <c r="C12" i="25" s="1"/>
  <c r="AQ22" i="52"/>
  <c r="AM22" i="28"/>
  <c r="AN22" i="28" s="1"/>
  <c r="AQ10" i="52"/>
  <c r="AM10" i="28"/>
  <c r="AN10" i="28" s="1"/>
  <c r="F10" i="47"/>
  <c r="D10" i="22"/>
  <c r="C10" i="22" s="1"/>
  <c r="F19" i="52"/>
  <c r="D19" i="28"/>
  <c r="C19" i="28" s="1"/>
  <c r="AQ11" i="49"/>
  <c r="AM11" i="26"/>
  <c r="AN11" i="26" s="1"/>
  <c r="AM8" i="22"/>
  <c r="AN8" i="22" s="1"/>
  <c r="AQ8" i="47"/>
  <c r="C8" i="27"/>
  <c r="F25" i="47"/>
  <c r="D25" i="22"/>
  <c r="C25" i="22" s="1"/>
  <c r="AQ15" i="47"/>
  <c r="AM15" i="22"/>
  <c r="AN15" i="22" s="1"/>
  <c r="AQ11" i="47"/>
  <c r="AM11" i="22"/>
  <c r="AN11" i="22" s="1"/>
  <c r="AM18" i="22"/>
  <c r="AN18" i="22" s="1"/>
  <c r="AQ18" i="47"/>
  <c r="F27" i="47"/>
  <c r="D27" i="22"/>
  <c r="C27" i="22" s="1"/>
  <c r="F23" i="47"/>
  <c r="D23" i="22"/>
  <c r="C23" i="22" s="1"/>
  <c r="F20" i="47"/>
  <c r="D20" i="22"/>
  <c r="C20" i="22" s="1"/>
  <c r="F16" i="47"/>
  <c r="D16" i="22"/>
  <c r="C16" i="22" s="1"/>
  <c r="D13" i="22"/>
  <c r="C13" i="22" s="1"/>
  <c r="F13" i="47"/>
  <c r="F12" i="47"/>
  <c r="D12" i="22"/>
  <c r="C12" i="22" s="1"/>
  <c r="AM10" i="22"/>
  <c r="AN10" i="22" s="1"/>
  <c r="AQ10" i="47"/>
  <c r="AM12" i="22"/>
  <c r="AN12" i="22" s="1"/>
  <c r="AQ12" i="47"/>
  <c r="AQ21" i="47"/>
  <c r="AM21" i="22"/>
  <c r="AN21" i="22" s="1"/>
  <c r="F10" i="49"/>
  <c r="D10" i="26"/>
  <c r="C10" i="26" s="1"/>
  <c r="AQ8" i="49"/>
  <c r="AM8" i="26"/>
  <c r="AN8" i="26" s="1"/>
  <c r="AQ16" i="49"/>
  <c r="AM16" i="26"/>
  <c r="AN16" i="26" s="1"/>
  <c r="AQ9" i="49"/>
  <c r="AM9" i="26"/>
  <c r="AN9" i="26" s="1"/>
  <c r="AQ12" i="49"/>
  <c r="AM12" i="26"/>
  <c r="AN12" i="26" s="1"/>
  <c r="AQ17" i="49"/>
  <c r="AM17" i="26"/>
  <c r="AN17" i="26" s="1"/>
  <c r="AM11" i="28"/>
  <c r="AN11" i="28" s="1"/>
  <c r="AQ11" i="52"/>
  <c r="AQ16" i="52"/>
  <c r="AM16" i="28"/>
  <c r="AN16" i="28" s="1"/>
  <c r="F9" i="52"/>
  <c r="D9" i="28"/>
  <c r="C9" i="28" s="1"/>
  <c r="D8" i="25"/>
  <c r="F9" i="50"/>
  <c r="D9" i="25"/>
  <c r="C9" i="25" s="1"/>
  <c r="AQ8" i="51"/>
  <c r="AM8" i="27"/>
  <c r="AN8" i="27" s="1"/>
  <c r="AQ14" i="49"/>
  <c r="AM14" i="26"/>
  <c r="AN14" i="26" s="1"/>
  <c r="AM21" i="26"/>
  <c r="AN21" i="26" s="1"/>
  <c r="AQ21" i="49"/>
  <c r="AQ20" i="49"/>
  <c r="AM20" i="26"/>
  <c r="AN20" i="26" s="1"/>
  <c r="AQ10" i="49"/>
  <c r="AM10" i="26"/>
  <c r="AN10" i="26" s="1"/>
  <c r="AQ13" i="49"/>
  <c r="AM13" i="26"/>
  <c r="AN13" i="26" s="1"/>
  <c r="F8" i="49"/>
  <c r="D8" i="26"/>
  <c r="F17" i="49"/>
  <c r="D17" i="26"/>
  <c r="C17" i="26" s="1"/>
  <c r="AQ19" i="51"/>
  <c r="AM19" i="27"/>
  <c r="AN19" i="27" s="1"/>
  <c r="AQ18" i="52"/>
  <c r="AM18" i="28"/>
  <c r="AN18" i="28" s="1"/>
  <c r="AM19" i="26"/>
  <c r="AN19" i="26" s="1"/>
  <c r="AQ19" i="49"/>
  <c r="F11" i="49"/>
  <c r="D11" i="26"/>
  <c r="C11" i="26" s="1"/>
  <c r="AQ15" i="49"/>
  <c r="AM15" i="26"/>
  <c r="AN15" i="26" s="1"/>
  <c r="AQ20" i="52"/>
  <c r="AM20" i="28"/>
  <c r="AN20" i="28" s="1"/>
  <c r="F12" i="51"/>
  <c r="D12" i="27"/>
  <c r="C12" i="27" s="1"/>
  <c r="A8" i="12"/>
  <c r="F8" i="51"/>
  <c r="F9" i="46"/>
  <c r="D9" i="41"/>
  <c r="C9" i="41" s="1"/>
  <c r="AQ16" i="46"/>
  <c r="AM16" i="41"/>
  <c r="AN16" i="41" s="1"/>
  <c r="AQ23" i="46"/>
  <c r="AM23" i="41"/>
  <c r="AN23" i="41" s="1"/>
  <c r="AK24" i="3"/>
  <c r="AL24" i="3" s="1"/>
  <c r="AQ24" i="46"/>
  <c r="AM24" i="41"/>
  <c r="AN24" i="41" s="1"/>
  <c r="AK15" i="3"/>
  <c r="AL15" i="3" s="1"/>
  <c r="AQ15" i="46"/>
  <c r="AM15" i="41"/>
  <c r="AN15" i="41" s="1"/>
  <c r="AK9" i="3"/>
  <c r="AL9" i="3" s="1"/>
  <c r="AQ9" i="46"/>
  <c r="AM9" i="41"/>
  <c r="AN9" i="41" s="1"/>
  <c r="F19" i="46"/>
  <c r="D19" i="41"/>
  <c r="C19" i="41" s="1"/>
  <c r="AQ19" i="46"/>
  <c r="AM19" i="41"/>
  <c r="AN19" i="41" s="1"/>
  <c r="F20" i="46"/>
  <c r="D20" i="41"/>
  <c r="C20" i="41" s="1"/>
  <c r="F18" i="46"/>
  <c r="D18" i="41"/>
  <c r="C18" i="41" s="1"/>
  <c r="AQ25" i="46"/>
  <c r="AM25" i="41"/>
  <c r="AN25" i="41" s="1"/>
  <c r="F21" i="46"/>
  <c r="D21" i="41"/>
  <c r="C21" i="41" s="1"/>
  <c r="F15" i="46"/>
  <c r="D15" i="41"/>
  <c r="C15" i="41" s="1"/>
  <c r="F8" i="46"/>
  <c r="D8" i="41"/>
  <c r="C8" i="41" s="1"/>
  <c r="F12" i="46"/>
  <c r="D12" i="41"/>
  <c r="C12" i="41" s="1"/>
  <c r="F16" i="46"/>
  <c r="D16" i="41"/>
  <c r="C16" i="41" s="1"/>
  <c r="AQ20" i="46"/>
  <c r="AM20" i="41"/>
  <c r="AN20" i="41" s="1"/>
  <c r="F11" i="46"/>
  <c r="D11" i="41"/>
  <c r="C11" i="41" s="1"/>
  <c r="AQ8" i="46"/>
  <c r="AM8" i="41"/>
  <c r="AN8" i="41" s="1"/>
  <c r="AQ18" i="46"/>
  <c r="AM18" i="41"/>
  <c r="AN18" i="41" s="1"/>
  <c r="AQ10" i="46"/>
  <c r="AM10" i="41"/>
  <c r="AN10" i="41" s="1"/>
  <c r="F42" i="46"/>
  <c r="D42" i="41"/>
  <c r="C42" i="41" s="1"/>
  <c r="F48" i="46"/>
  <c r="D48" i="41"/>
  <c r="C48" i="41" s="1"/>
  <c r="F40" i="46"/>
  <c r="D40" i="41"/>
  <c r="C40" i="41" s="1"/>
  <c r="F38" i="46"/>
  <c r="D38" i="41"/>
  <c r="C38" i="41" s="1"/>
  <c r="F37" i="46"/>
  <c r="D37" i="41"/>
  <c r="C37" i="41" s="1"/>
  <c r="F41" i="46"/>
  <c r="D41" i="41"/>
  <c r="C41" i="41" s="1"/>
  <c r="F39" i="46"/>
  <c r="D39" i="41"/>
  <c r="C39" i="41" s="1"/>
  <c r="F44" i="46"/>
  <c r="D44" i="41"/>
  <c r="C44" i="41" s="1"/>
  <c r="AK21" i="3"/>
  <c r="AL21" i="3" s="1"/>
  <c r="AQ21" i="46"/>
  <c r="AM21" i="41"/>
  <c r="AN21" i="41" s="1"/>
  <c r="AK11" i="3"/>
  <c r="AL11" i="3" s="1"/>
  <c r="AQ11" i="46"/>
  <c r="AM11" i="41"/>
  <c r="AN11" i="41" s="1"/>
  <c r="F17" i="46"/>
  <c r="D17" i="41"/>
  <c r="C17" i="41" s="1"/>
  <c r="AQ27" i="46"/>
  <c r="AM27" i="41"/>
  <c r="AN27" i="41" s="1"/>
  <c r="F13" i="46"/>
  <c r="D13" i="41"/>
  <c r="C13" i="41" s="1"/>
  <c r="AQ28" i="46"/>
  <c r="AM28" i="41"/>
  <c r="AN28" i="41" s="1"/>
  <c r="AQ29" i="46"/>
  <c r="AM29" i="41"/>
  <c r="AN29" i="41" s="1"/>
  <c r="F10" i="46"/>
  <c r="D10" i="41"/>
  <c r="C10" i="41" s="1"/>
  <c r="AQ17" i="46"/>
  <c r="AM17" i="41"/>
  <c r="AN17" i="41" s="1"/>
  <c r="F14" i="46"/>
  <c r="D14" i="41"/>
  <c r="C14" i="41" s="1"/>
  <c r="AQ26" i="46"/>
  <c r="AM26" i="41"/>
  <c r="AN26" i="41" s="1"/>
  <c r="AQ14" i="46"/>
  <c r="AM14" i="41"/>
  <c r="AN14" i="41" s="1"/>
  <c r="AK12" i="3"/>
  <c r="AL12" i="3" s="1"/>
  <c r="AQ12" i="46"/>
  <c r="AM12" i="41"/>
  <c r="AN12" i="41" s="1"/>
  <c r="F43" i="46"/>
  <c r="D43" i="41"/>
  <c r="C43" i="41" s="1"/>
  <c r="F45" i="46"/>
  <c r="D45" i="41"/>
  <c r="C45" i="41" s="1"/>
  <c r="F51" i="46"/>
  <c r="D51" i="41"/>
  <c r="C51" i="41" s="1"/>
  <c r="AQ22" i="46"/>
  <c r="AM22" i="41"/>
  <c r="AN22" i="41" s="1"/>
  <c r="AQ13" i="46"/>
  <c r="AM13" i="41"/>
  <c r="AN13" i="41" s="1"/>
  <c r="F46" i="46"/>
  <c r="D46" i="41"/>
  <c r="C46" i="41" s="1"/>
  <c r="F50" i="46"/>
  <c r="D50" i="41"/>
  <c r="C50" i="41" s="1"/>
  <c r="F49" i="46"/>
  <c r="D49" i="41"/>
  <c r="C49" i="41" s="1"/>
  <c r="F47" i="46"/>
  <c r="D47" i="41"/>
  <c r="C47" i="41" s="1"/>
  <c r="AQ48" i="46"/>
  <c r="AM48" i="41"/>
  <c r="AN48" i="41" s="1"/>
  <c r="AM47" i="41"/>
  <c r="AN47" i="41" s="1"/>
  <c r="AQ47" i="46"/>
  <c r="AQ49" i="46"/>
  <c r="AM49" i="41"/>
  <c r="AN49" i="41" s="1"/>
  <c r="AM50" i="41"/>
  <c r="AL38" i="11"/>
  <c r="AR24" i="42"/>
  <c r="AN24" i="42"/>
  <c r="AT15" i="33"/>
  <c r="AR16" i="42"/>
  <c r="AQ21" i="33"/>
  <c r="BL17" i="33"/>
  <c r="AT26" i="33"/>
  <c r="A23" i="15"/>
  <c r="B15" i="15"/>
  <c r="AH19" i="15"/>
  <c r="AT17" i="33"/>
  <c r="BK32" i="33"/>
  <c r="AT24" i="33"/>
  <c r="AT25" i="33"/>
  <c r="BK34" i="33"/>
  <c r="AU25" i="33"/>
  <c r="BK16" i="38"/>
  <c r="BK17" i="33"/>
  <c r="BK18" i="33"/>
  <c r="AQ13" i="33"/>
  <c r="AG13" i="18"/>
  <c r="F17" i="54"/>
  <c r="AG29" i="15"/>
  <c r="BL26" i="33"/>
  <c r="AQ19" i="33"/>
  <c r="AV13" i="32"/>
  <c r="AT13" i="32" s="1"/>
  <c r="BK22" i="33"/>
  <c r="AU26" i="33"/>
  <c r="AT19" i="33"/>
  <c r="BL29" i="33"/>
  <c r="BJ25" i="32"/>
  <c r="BK25" i="32" s="1"/>
  <c r="AH16" i="15"/>
  <c r="BL24" i="33"/>
  <c r="C23" i="14"/>
  <c r="B23" i="14" s="1"/>
  <c r="AQ42" i="33"/>
  <c r="AG21" i="15"/>
  <c r="AQ20" i="33"/>
  <c r="BK15" i="33"/>
  <c r="AU15" i="33"/>
  <c r="AG25" i="15"/>
  <c r="B13" i="15"/>
  <c r="BK26" i="33"/>
  <c r="BL18" i="33"/>
  <c r="AQ33" i="33"/>
  <c r="AH31" i="15"/>
  <c r="A17" i="15"/>
  <c r="A14" i="15"/>
  <c r="BJ21" i="32"/>
  <c r="BK21" i="32" s="1"/>
  <c r="A16" i="15"/>
  <c r="AQ23" i="38"/>
  <c r="C17" i="14"/>
  <c r="B17" i="14" s="1"/>
  <c r="F13" i="54"/>
  <c r="AQ23" i="54"/>
  <c r="BL14" i="33"/>
  <c r="AU24" i="33"/>
  <c r="AU18" i="33"/>
  <c r="A8" i="15"/>
  <c r="AH8" i="15"/>
  <c r="AH30" i="15"/>
  <c r="AU11" i="33"/>
  <c r="BK29" i="33"/>
  <c r="AQ13" i="54"/>
  <c r="AV21" i="32"/>
  <c r="AU21" i="32" s="1"/>
  <c r="A12" i="15"/>
  <c r="BL15" i="33"/>
  <c r="AV15" i="32"/>
  <c r="AQ17" i="32" s="1"/>
  <c r="BK23" i="33"/>
  <c r="AH14" i="15"/>
  <c r="AH15" i="15"/>
  <c r="AQ18" i="33"/>
  <c r="AG32" i="15"/>
  <c r="AQ15" i="33"/>
  <c r="BK21" i="33"/>
  <c r="BJ23" i="32"/>
  <c r="BK23" i="32" s="1"/>
  <c r="AV11" i="32"/>
  <c r="AU11" i="32" s="1"/>
  <c r="BJ13" i="32"/>
  <c r="BK13" i="32" s="1"/>
  <c r="BJ17" i="32"/>
  <c r="BK17" i="32" s="1"/>
  <c r="A21" i="15"/>
  <c r="BL22" i="33"/>
  <c r="AT20" i="33"/>
  <c r="AH23" i="15"/>
  <c r="AH11" i="15"/>
  <c r="BL32" i="33"/>
  <c r="AQ47" i="33"/>
  <c r="AQ43" i="33"/>
  <c r="G4" i="33"/>
  <c r="AH22" i="15"/>
  <c r="AT13" i="33"/>
  <c r="AQ23" i="33"/>
  <c r="AF11" i="14"/>
  <c r="AG11" i="14" s="1"/>
  <c r="AF25" i="14"/>
  <c r="AG25" i="14" s="1"/>
  <c r="F19" i="54"/>
  <c r="BK35" i="33"/>
  <c r="BL34" i="33"/>
  <c r="AU20" i="33"/>
  <c r="G3" i="33"/>
  <c r="BL28" i="33"/>
  <c r="AU16" i="33"/>
  <c r="AU21" i="33"/>
  <c r="BL21" i="33"/>
  <c r="AF21" i="14"/>
  <c r="AH21" i="14" s="1"/>
  <c r="BJ19" i="32"/>
  <c r="AQ36" i="32" s="1"/>
  <c r="C21" i="14"/>
  <c r="B21" i="14" s="1"/>
  <c r="AH28" i="15"/>
  <c r="A10" i="15"/>
  <c r="C11" i="14"/>
  <c r="AV23" i="32"/>
  <c r="AT23" i="32" s="1"/>
  <c r="AQ54" i="33"/>
  <c r="AQ11" i="54"/>
  <c r="AQ19" i="54"/>
  <c r="C15" i="14"/>
  <c r="A15" i="14" s="1"/>
  <c r="AF17" i="14"/>
  <c r="AG17" i="14" s="1"/>
  <c r="AV19" i="32"/>
  <c r="AT19" i="32" s="1"/>
  <c r="AG16" i="17"/>
  <c r="AH16" i="17"/>
  <c r="B12" i="12"/>
  <c r="A12" i="12" s="1"/>
  <c r="BK19" i="36"/>
  <c r="AQ34" i="36"/>
  <c r="BL19" i="36"/>
  <c r="AK11" i="11"/>
  <c r="AL11" i="11" s="1"/>
  <c r="AQ15" i="54"/>
  <c r="AF15" i="14"/>
  <c r="BJ15" i="32"/>
  <c r="L4" i="56"/>
  <c r="L3" i="56"/>
  <c r="AQ26" i="40"/>
  <c r="BL13" i="40"/>
  <c r="BK13" i="40"/>
  <c r="AK20" i="13"/>
  <c r="AL20" i="13" s="1"/>
  <c r="AG10" i="19"/>
  <c r="AH10" i="19"/>
  <c r="B19" i="13"/>
  <c r="A19" i="13" s="1"/>
  <c r="B10" i="9"/>
  <c r="A10" i="9" s="1"/>
  <c r="B11" i="11"/>
  <c r="A11" i="11" s="1"/>
  <c r="AQ14" i="38"/>
  <c r="AT12" i="38"/>
  <c r="AU12" i="38"/>
  <c r="AG12" i="17"/>
  <c r="AH12" i="17"/>
  <c r="B18" i="17"/>
  <c r="A18" i="17"/>
  <c r="AK10" i="13"/>
  <c r="AL10" i="13" s="1"/>
  <c r="B9" i="18"/>
  <c r="A9" i="18"/>
  <c r="AQ30" i="36"/>
  <c r="BK15" i="36"/>
  <c r="BL15" i="36"/>
  <c r="AK15" i="11"/>
  <c r="AL15" i="11" s="1"/>
  <c r="AG12" i="19"/>
  <c r="AH12" i="19"/>
  <c r="AQ24" i="40"/>
  <c r="BL11" i="40"/>
  <c r="BK11" i="40"/>
  <c r="AQ9" i="53"/>
  <c r="AP9" i="53" s="1"/>
  <c r="AK9" i="44"/>
  <c r="AM9" i="45"/>
  <c r="B16" i="13"/>
  <c r="A16" i="13" s="1"/>
  <c r="B13" i="13"/>
  <c r="A13" i="13" s="1"/>
  <c r="AK11" i="10"/>
  <c r="AL11" i="10" s="1"/>
  <c r="AK14" i="12"/>
  <c r="AL14" i="12" s="1"/>
  <c r="AQ15" i="53"/>
  <c r="AP15" i="53" s="1"/>
  <c r="AK15" i="44"/>
  <c r="AL15" i="44" s="1"/>
  <c r="AM15" i="45"/>
  <c r="AN15" i="45" s="1"/>
  <c r="AQ25" i="40"/>
  <c r="BK12" i="40"/>
  <c r="BL12" i="40"/>
  <c r="B11" i="19"/>
  <c r="A11" i="19"/>
  <c r="AK19" i="13"/>
  <c r="AL19" i="13" s="1"/>
  <c r="AQ19" i="38"/>
  <c r="BK12" i="38"/>
  <c r="BL12" i="38"/>
  <c r="B18" i="11"/>
  <c r="A18" i="11" s="1"/>
  <c r="AQ14" i="34"/>
  <c r="AU14" i="34"/>
  <c r="AT14" i="34"/>
  <c r="AK14" i="11"/>
  <c r="AL14" i="11" s="1"/>
  <c r="AK20" i="11"/>
  <c r="AL20" i="11" s="1"/>
  <c r="AK13" i="11"/>
  <c r="AL13" i="11" s="1"/>
  <c r="B14" i="11"/>
  <c r="A14" i="11" s="1"/>
  <c r="AG8" i="17"/>
  <c r="AH8" i="17"/>
  <c r="AU11" i="36"/>
  <c r="AQ13" i="36"/>
  <c r="AT11" i="36"/>
  <c r="B14" i="12"/>
  <c r="A14" i="12" s="1"/>
  <c r="AQ18" i="34"/>
  <c r="AT18" i="34"/>
  <c r="AU18" i="34"/>
  <c r="AQ27" i="34"/>
  <c r="BL14" i="34"/>
  <c r="BK14" i="34"/>
  <c r="B12" i="10"/>
  <c r="A12" i="10" s="1"/>
  <c r="AG11" i="18"/>
  <c r="AH11" i="18"/>
  <c r="AK22" i="13"/>
  <c r="AL22" i="13" s="1"/>
  <c r="AQ31" i="34"/>
  <c r="BK18" i="34"/>
  <c r="B17" i="16"/>
  <c r="A17" i="16"/>
  <c r="AQ16" i="34"/>
  <c r="AU16" i="34"/>
  <c r="AT16" i="34"/>
  <c r="AG13" i="19"/>
  <c r="AH13" i="19"/>
  <c r="B18" i="15"/>
  <c r="A18" i="15"/>
  <c r="AQ20" i="40"/>
  <c r="AT18" i="40"/>
  <c r="AU18" i="40"/>
  <c r="AG11" i="19"/>
  <c r="AH11" i="19"/>
  <c r="AQ28" i="40"/>
  <c r="BL15" i="40"/>
  <c r="BK15" i="40"/>
  <c r="AG8" i="19"/>
  <c r="AH8" i="19"/>
  <c r="AQ13" i="53"/>
  <c r="AP13" i="53" s="1"/>
  <c r="AK13" i="44"/>
  <c r="AL13" i="44" s="1"/>
  <c r="AM13" i="45"/>
  <c r="AN13" i="45" s="1"/>
  <c r="AK11" i="13"/>
  <c r="AL11" i="13" s="1"/>
  <c r="AK16" i="13"/>
  <c r="AL16" i="13" s="1"/>
  <c r="B9" i="13"/>
  <c r="A9" i="13" s="1"/>
  <c r="B8" i="10"/>
  <c r="B9" i="10"/>
  <c r="A9" i="10" s="1"/>
  <c r="AK8" i="12"/>
  <c r="AL8" i="12" s="1"/>
  <c r="AQ16" i="40"/>
  <c r="AU14" i="40"/>
  <c r="AT14" i="40"/>
  <c r="B18" i="13"/>
  <c r="A18" i="13" s="1"/>
  <c r="AK18" i="11"/>
  <c r="AL18" i="11" s="1"/>
  <c r="AK22" i="11"/>
  <c r="AL22" i="11" s="1"/>
  <c r="AQ23" i="36"/>
  <c r="AT21" i="36"/>
  <c r="AU21" i="36"/>
  <c r="AK21" i="11"/>
  <c r="AL21" i="11" s="1"/>
  <c r="AK10" i="11"/>
  <c r="AL10" i="11" s="1"/>
  <c r="B8" i="11"/>
  <c r="A8" i="11" s="1"/>
  <c r="B17" i="11"/>
  <c r="A17" i="11" s="1"/>
  <c r="AQ26" i="36"/>
  <c r="BL11" i="36"/>
  <c r="BK11" i="36"/>
  <c r="B8" i="17"/>
  <c r="A8" i="17"/>
  <c r="AK19" i="12"/>
  <c r="AL19" i="12" s="1"/>
  <c r="AK18" i="13"/>
  <c r="AL18" i="13" s="1"/>
  <c r="B15" i="16"/>
  <c r="A15" i="16"/>
  <c r="AG11" i="16"/>
  <c r="AH11" i="16"/>
  <c r="AQ21" i="38"/>
  <c r="BK14" i="38"/>
  <c r="BL14" i="38"/>
  <c r="AK19" i="11"/>
  <c r="AL19" i="11" s="1"/>
  <c r="AG15" i="16"/>
  <c r="AH15" i="16"/>
  <c r="AQ20" i="34"/>
  <c r="AU20" i="34"/>
  <c r="AT20" i="34"/>
  <c r="B13" i="16"/>
  <c r="A13" i="16"/>
  <c r="AQ29" i="40"/>
  <c r="BL16" i="40"/>
  <c r="BK16" i="40"/>
  <c r="B15" i="19"/>
  <c r="A15" i="19"/>
  <c r="AQ27" i="40"/>
  <c r="BL14" i="40"/>
  <c r="BK14" i="40"/>
  <c r="AK26" i="9"/>
  <c r="AL26" i="9" s="1"/>
  <c r="AQ16" i="36"/>
  <c r="AU14" i="36"/>
  <c r="AT14" i="36"/>
  <c r="B15" i="17"/>
  <c r="A15" i="17"/>
  <c r="AQ18" i="36"/>
  <c r="AU16" i="36"/>
  <c r="AT16" i="36"/>
  <c r="B18" i="12"/>
  <c r="A18" i="12" s="1"/>
  <c r="AQ18" i="38"/>
  <c r="BL11" i="38"/>
  <c r="BK11" i="38"/>
  <c r="AG10" i="18"/>
  <c r="AH10" i="18"/>
  <c r="AQ13" i="38"/>
  <c r="AU11" i="38"/>
  <c r="AT11" i="38"/>
  <c r="G4" i="38"/>
  <c r="G3" i="38"/>
  <c r="AT13" i="38"/>
  <c r="AQ15" i="38"/>
  <c r="AU13" i="38"/>
  <c r="B10" i="16"/>
  <c r="A10" i="16"/>
  <c r="B8" i="13"/>
  <c r="AQ22" i="40"/>
  <c r="AU20" i="40"/>
  <c r="AT20" i="40"/>
  <c r="B13" i="19"/>
  <c r="A13" i="19"/>
  <c r="AU12" i="40"/>
  <c r="AT12" i="40"/>
  <c r="AQ14" i="40"/>
  <c r="AU12" i="34"/>
  <c r="AQ22" i="34"/>
  <c r="AG13" i="16"/>
  <c r="AH13" i="16"/>
  <c r="AQ25" i="34"/>
  <c r="BK12" i="34"/>
  <c r="BL12" i="34"/>
  <c r="B11" i="18"/>
  <c r="A11" i="18"/>
  <c r="AT15" i="36"/>
  <c r="AQ17" i="36"/>
  <c r="AU15" i="36"/>
  <c r="B14" i="17"/>
  <c r="A14" i="17"/>
  <c r="AU13" i="36"/>
  <c r="AT13" i="36"/>
  <c r="AQ15" i="36"/>
  <c r="B16" i="17"/>
  <c r="A16" i="17"/>
  <c r="BK17" i="36"/>
  <c r="AQ32" i="36"/>
  <c r="BL17" i="36"/>
  <c r="AG10" i="17"/>
  <c r="AH10" i="17"/>
  <c r="AT12" i="34"/>
  <c r="B11" i="17"/>
  <c r="A11" i="17"/>
  <c r="AQ20" i="36"/>
  <c r="AU18" i="36"/>
  <c r="AT18" i="36"/>
  <c r="B13" i="17"/>
  <c r="A13" i="17"/>
  <c r="AK9" i="12"/>
  <c r="AL9" i="12" s="1"/>
  <c r="AK15" i="12"/>
  <c r="AL15" i="12" s="1"/>
  <c r="AG8" i="18"/>
  <c r="AH8" i="18"/>
  <c r="BK13" i="38"/>
  <c r="AQ20" i="38"/>
  <c r="BL13" i="38"/>
  <c r="G4" i="18"/>
  <c r="G3" i="18"/>
  <c r="B8" i="18"/>
  <c r="A8" i="18"/>
  <c r="F8" i="58"/>
  <c r="L3" i="58"/>
  <c r="L4" i="58"/>
  <c r="A10" i="18"/>
  <c r="B10" i="18"/>
  <c r="B10" i="10"/>
  <c r="AQ13" i="34"/>
  <c r="AU13" i="34"/>
  <c r="AT13" i="34"/>
  <c r="B17" i="19"/>
  <c r="A17" i="19"/>
  <c r="AQ18" i="40"/>
  <c r="AU16" i="40"/>
  <c r="AT16" i="40"/>
  <c r="B9" i="19"/>
  <c r="A9" i="19"/>
  <c r="AQ29" i="34"/>
  <c r="BK16" i="34"/>
  <c r="BL16" i="34"/>
  <c r="AQ16" i="38"/>
  <c r="AT14" i="38"/>
  <c r="AU14" i="38"/>
  <c r="B12" i="17"/>
  <c r="A12" i="17"/>
  <c r="AU17" i="36"/>
  <c r="AT17" i="36"/>
  <c r="AQ19" i="36"/>
  <c r="B10" i="17"/>
  <c r="A10" i="17"/>
  <c r="AQ21" i="36"/>
  <c r="AU19" i="36"/>
  <c r="AT19" i="36"/>
  <c r="AG14" i="17"/>
  <c r="AH14" i="17"/>
  <c r="AQ28" i="36"/>
  <c r="BK13" i="36"/>
  <c r="BL13" i="36"/>
  <c r="B10" i="11"/>
  <c r="A10" i="11" s="1"/>
  <c r="AK8" i="11"/>
  <c r="AL8" i="11" s="1"/>
  <c r="AK16" i="11"/>
  <c r="AL16" i="11" s="1"/>
  <c r="AK12" i="11"/>
  <c r="AL12" i="11" s="1"/>
  <c r="AQ35" i="36"/>
  <c r="BK20" i="36"/>
  <c r="BL20" i="36"/>
  <c r="AQ27" i="36"/>
  <c r="BK12" i="36"/>
  <c r="BL12" i="36"/>
  <c r="AH11" i="17"/>
  <c r="AG11" i="17"/>
  <c r="AQ33" i="36"/>
  <c r="BK18" i="36"/>
  <c r="BL18" i="36"/>
  <c r="AG13" i="17"/>
  <c r="AH13" i="17"/>
  <c r="B19" i="17"/>
  <c r="A19" i="17"/>
  <c r="B17" i="17"/>
  <c r="A17" i="17"/>
  <c r="AQ14" i="36"/>
  <c r="G4" i="36"/>
  <c r="AT12" i="36"/>
  <c r="G3" i="36"/>
  <c r="AU12" i="36"/>
  <c r="AQ50" i="33"/>
  <c r="BK31" i="33"/>
  <c r="BL31" i="33"/>
  <c r="B9" i="11"/>
  <c r="B17" i="9"/>
  <c r="A17" i="9" s="1"/>
  <c r="AK9" i="11"/>
  <c r="AL9" i="11" s="1"/>
  <c r="AK17" i="11"/>
  <c r="AL17" i="11" s="1"/>
  <c r="AG17" i="17"/>
  <c r="AH17" i="17"/>
  <c r="AQ29" i="36"/>
  <c r="BK14" i="36"/>
  <c r="BL14" i="36"/>
  <c r="AH15" i="17"/>
  <c r="AG15" i="17"/>
  <c r="AQ31" i="36"/>
  <c r="BL16" i="36"/>
  <c r="BK16" i="36"/>
  <c r="AQ24" i="36"/>
  <c r="AT22" i="36"/>
  <c r="AU22" i="36"/>
  <c r="AQ22" i="36"/>
  <c r="AT20" i="36"/>
  <c r="AU20" i="36"/>
  <c r="B9" i="17"/>
  <c r="A9" i="17"/>
  <c r="G4" i="17"/>
  <c r="G3" i="17"/>
  <c r="L4" i="57"/>
  <c r="F9" i="57"/>
  <c r="L3" i="57"/>
  <c r="B25" i="9"/>
  <c r="A25" i="9" s="1"/>
  <c r="AK15" i="9"/>
  <c r="AL15" i="9" s="1"/>
  <c r="AK11" i="9"/>
  <c r="AL11" i="9" s="1"/>
  <c r="AK18" i="9"/>
  <c r="AL18" i="9" s="1"/>
  <c r="B16" i="9"/>
  <c r="A16" i="9" s="1"/>
  <c r="AK12" i="9"/>
  <c r="AL12" i="9" s="1"/>
  <c r="AQ25" i="33"/>
  <c r="AU23" i="33"/>
  <c r="AT23" i="33"/>
  <c r="AG18" i="15"/>
  <c r="AH18" i="15"/>
  <c r="AK17" i="9"/>
  <c r="AL17" i="9" s="1"/>
  <c r="AK25" i="9"/>
  <c r="AL25" i="9" s="1"/>
  <c r="B27" i="9"/>
  <c r="A27" i="9" s="1"/>
  <c r="B23" i="9"/>
  <c r="A23" i="9" s="1"/>
  <c r="B20" i="9"/>
  <c r="A20" i="9" s="1"/>
  <c r="B13" i="9"/>
  <c r="A13" i="9" s="1"/>
  <c r="B12" i="9"/>
  <c r="A12" i="9" s="1"/>
  <c r="AK10" i="9"/>
  <c r="AL10" i="9" s="1"/>
  <c r="AK21" i="9"/>
  <c r="AL21" i="9" s="1"/>
  <c r="B28" i="9"/>
  <c r="A28" i="9" s="1"/>
  <c r="AK24" i="9"/>
  <c r="AL24" i="9" s="1"/>
  <c r="B26" i="9"/>
  <c r="AK26" i="3"/>
  <c r="AL26" i="3" s="1"/>
  <c r="AK14" i="3"/>
  <c r="AL14" i="3" s="1"/>
  <c r="AQ46" i="33"/>
  <c r="BK27" i="33"/>
  <c r="BL27" i="33"/>
  <c r="L3" i="55"/>
  <c r="AQ24" i="55"/>
  <c r="L4" i="55"/>
  <c r="AQ21" i="40"/>
  <c r="AU19" i="40"/>
  <c r="AT19" i="40"/>
  <c r="A12" i="19"/>
  <c r="B12" i="19"/>
  <c r="AQ19" i="40"/>
  <c r="AU17" i="40"/>
  <c r="AT17" i="40"/>
  <c r="G3" i="19"/>
  <c r="G4" i="19"/>
  <c r="B8" i="19"/>
  <c r="A8" i="19"/>
  <c r="L3" i="59"/>
  <c r="F8" i="59"/>
  <c r="L4" i="59"/>
  <c r="AQ15" i="40"/>
  <c r="AU13" i="40"/>
  <c r="AT13" i="40"/>
  <c r="A12" i="16"/>
  <c r="G4" i="16"/>
  <c r="B12" i="16"/>
  <c r="G3" i="16"/>
  <c r="AQ17" i="34"/>
  <c r="AT17" i="34"/>
  <c r="AU17" i="34"/>
  <c r="A16" i="16"/>
  <c r="B16" i="16"/>
  <c r="BK17" i="34"/>
  <c r="AQ30" i="34"/>
  <c r="BL17" i="34"/>
  <c r="AG12" i="16"/>
  <c r="AH12" i="16"/>
  <c r="AQ24" i="34"/>
  <c r="BK11" i="34"/>
  <c r="BL11" i="34"/>
  <c r="AG10" i="16"/>
  <c r="AH10" i="16"/>
  <c r="AK48" i="3"/>
  <c r="AL48" i="3" s="1"/>
  <c r="B21" i="3"/>
  <c r="A21" i="3" s="1"/>
  <c r="B8" i="3"/>
  <c r="A8" i="3" s="1"/>
  <c r="B16" i="3"/>
  <c r="A16" i="3" s="1"/>
  <c r="AK47" i="3"/>
  <c r="AL47" i="3" s="1"/>
  <c r="AG13" i="14"/>
  <c r="AG23" i="14"/>
  <c r="AH23" i="14"/>
  <c r="AG24" i="15"/>
  <c r="AH24" i="15"/>
  <c r="E8" i="53"/>
  <c r="A16" i="19"/>
  <c r="B16" i="19"/>
  <c r="AQ17" i="40"/>
  <c r="AU15" i="40"/>
  <c r="AT15" i="40"/>
  <c r="A14" i="19"/>
  <c r="B14" i="19"/>
  <c r="AQ13" i="40"/>
  <c r="G4" i="40"/>
  <c r="AU11" i="40"/>
  <c r="AT11" i="40"/>
  <c r="G3" i="40"/>
  <c r="A10" i="19"/>
  <c r="B10" i="19"/>
  <c r="AT15" i="34"/>
  <c r="AQ15" i="34"/>
  <c r="AU15" i="34"/>
  <c r="G4" i="34"/>
  <c r="G3" i="34"/>
  <c r="A14" i="16"/>
  <c r="B14" i="16"/>
  <c r="AT19" i="34"/>
  <c r="AQ19" i="34"/>
  <c r="AU19" i="34"/>
  <c r="AG14" i="16"/>
  <c r="AH14" i="16"/>
  <c r="AQ28" i="34"/>
  <c r="BK15" i="34"/>
  <c r="BL15" i="34"/>
  <c r="AG8" i="16"/>
  <c r="AH8" i="16"/>
  <c r="BK13" i="34"/>
  <c r="AQ26" i="34"/>
  <c r="BL13" i="34"/>
  <c r="AK29" i="3"/>
  <c r="AL29" i="3" s="1"/>
  <c r="B20" i="3"/>
  <c r="A20" i="3" s="1"/>
  <c r="B10" i="3"/>
  <c r="A10" i="3" s="1"/>
  <c r="B18" i="3"/>
  <c r="A18" i="3" s="1"/>
  <c r="AK25" i="3"/>
  <c r="AL25" i="3" s="1"/>
  <c r="B15" i="3"/>
  <c r="A15" i="3" s="1"/>
  <c r="B12" i="3"/>
  <c r="A12" i="3" s="1"/>
  <c r="AK50" i="3"/>
  <c r="AL50" i="3" s="1"/>
  <c r="AQ28" i="32"/>
  <c r="BK11" i="32"/>
  <c r="BL11" i="32"/>
  <c r="AK20" i="3"/>
  <c r="AL20" i="3" s="1"/>
  <c r="AK17" i="3"/>
  <c r="AL17" i="3" s="1"/>
  <c r="B11" i="3"/>
  <c r="A11" i="3" s="1"/>
  <c r="B14" i="3"/>
  <c r="A14" i="3" s="1"/>
  <c r="AK8" i="3"/>
  <c r="AL8" i="3" s="1"/>
  <c r="F14" i="54"/>
  <c r="AV14" i="32"/>
  <c r="C14" i="14"/>
  <c r="B14" i="14" s="1"/>
  <c r="AQ18" i="54"/>
  <c r="BJ18" i="32"/>
  <c r="AF18" i="14"/>
  <c r="AG18" i="14" s="1"/>
  <c r="F16" i="54"/>
  <c r="AV16" i="32"/>
  <c r="C16" i="14"/>
  <c r="B16" i="14" s="1"/>
  <c r="AV12" i="32"/>
  <c r="C12" i="14"/>
  <c r="B12" i="14" s="1"/>
  <c r="AK49" i="3"/>
  <c r="AL49" i="3" s="1"/>
  <c r="AK22" i="3"/>
  <c r="AL22" i="3" s="1"/>
  <c r="AK13" i="3"/>
  <c r="AL13" i="3" s="1"/>
  <c r="B9" i="3"/>
  <c r="B17" i="3"/>
  <c r="A17" i="3" s="1"/>
  <c r="AK16" i="3"/>
  <c r="AL16" i="3" s="1"/>
  <c r="AK27" i="3"/>
  <c r="AL27" i="3" s="1"/>
  <c r="AK23" i="3"/>
  <c r="AL23" i="3" s="1"/>
  <c r="F22" i="54"/>
  <c r="AV22" i="32"/>
  <c r="C22" i="14"/>
  <c r="B22" i="14" s="1"/>
  <c r="AQ24" i="54"/>
  <c r="BJ24" i="32"/>
  <c r="AF24" i="14"/>
  <c r="AG24" i="14" s="1"/>
  <c r="AQ20" i="54"/>
  <c r="BJ20" i="32"/>
  <c r="AF20" i="14"/>
  <c r="AG20" i="14" s="1"/>
  <c r="AQ26" i="54"/>
  <c r="BJ26" i="32"/>
  <c r="AF26" i="14"/>
  <c r="AG26" i="14" s="1"/>
  <c r="AQ22" i="54"/>
  <c r="BJ22" i="32"/>
  <c r="AF22" i="14"/>
  <c r="AG22" i="14" s="1"/>
  <c r="AK18" i="3"/>
  <c r="AL18" i="3" s="1"/>
  <c r="AK10" i="3"/>
  <c r="F24" i="54"/>
  <c r="AV24" i="32"/>
  <c r="C24" i="14"/>
  <c r="B24" i="14" s="1"/>
  <c r="F20" i="54"/>
  <c r="AV20" i="32"/>
  <c r="C20" i="14"/>
  <c r="B20" i="14" s="1"/>
  <c r="F18" i="54"/>
  <c r="AV18" i="32"/>
  <c r="C18" i="14"/>
  <c r="B18" i="14" s="1"/>
  <c r="AQ16" i="54"/>
  <c r="BJ16" i="32"/>
  <c r="AF16" i="14"/>
  <c r="AG16" i="14" s="1"/>
  <c r="AQ14" i="54"/>
  <c r="BJ14" i="32"/>
  <c r="AF14" i="14"/>
  <c r="AG14" i="14" s="1"/>
  <c r="AQ12" i="54"/>
  <c r="BJ12" i="32"/>
  <c r="AF12" i="14"/>
  <c r="AG12" i="14" s="1"/>
  <c r="B13" i="3"/>
  <c r="A13" i="3" s="1"/>
  <c r="B19" i="3"/>
  <c r="A19" i="3" s="1"/>
  <c r="AK28" i="3"/>
  <c r="AL28" i="3" s="1"/>
  <c r="AK19" i="3"/>
  <c r="AL19" i="3" s="1"/>
  <c r="AH19" i="14" l="1"/>
  <c r="B13" i="14"/>
  <c r="AU17" i="32"/>
  <c r="AT17" i="32"/>
  <c r="B19" i="14"/>
  <c r="S8" i="60"/>
  <c r="AG11" i="62"/>
  <c r="S8" i="63" s="1"/>
  <c r="AG11" i="2"/>
  <c r="S8" i="61" s="1"/>
  <c r="A17" i="14"/>
  <c r="G3" i="44"/>
  <c r="L4" i="49"/>
  <c r="L4" i="51"/>
  <c r="L3" i="51"/>
  <c r="AT11" i="32"/>
  <c r="L3" i="49"/>
  <c r="G4" i="13"/>
  <c r="G3" i="13"/>
  <c r="G3" i="11"/>
  <c r="G4" i="12"/>
  <c r="I4" i="25"/>
  <c r="I3" i="25"/>
  <c r="C8" i="25"/>
  <c r="L4" i="52"/>
  <c r="L3" i="52"/>
  <c r="F8" i="52"/>
  <c r="L3" i="47"/>
  <c r="F8" i="47"/>
  <c r="A8" i="10"/>
  <c r="G4" i="10"/>
  <c r="G3" i="10"/>
  <c r="G4" i="11"/>
  <c r="G3" i="12"/>
  <c r="I4" i="26"/>
  <c r="C8" i="26"/>
  <c r="I3" i="26"/>
  <c r="L4" i="50"/>
  <c r="L3" i="50"/>
  <c r="F8" i="50"/>
  <c r="I4" i="27"/>
  <c r="I3" i="27"/>
  <c r="I3" i="28"/>
  <c r="I4" i="28"/>
  <c r="C8" i="28"/>
  <c r="I4" i="22"/>
  <c r="I3" i="22"/>
  <c r="C8" i="22"/>
  <c r="A8" i="9"/>
  <c r="G4" i="9"/>
  <c r="G3" i="9"/>
  <c r="AQ23" i="32"/>
  <c r="AU12" i="32"/>
  <c r="AQ14" i="32"/>
  <c r="AQ35" i="32"/>
  <c r="BK18" i="32"/>
  <c r="AQ31" i="32"/>
  <c r="BK14" i="32"/>
  <c r="AQ20" i="32"/>
  <c r="AU18" i="32"/>
  <c r="AU24" i="32"/>
  <c r="AQ26" i="32"/>
  <c r="AQ43" i="32"/>
  <c r="BK26" i="32"/>
  <c r="AQ41" i="32"/>
  <c r="BK24" i="32"/>
  <c r="AQ29" i="32"/>
  <c r="BK12" i="32"/>
  <c r="AQ33" i="32"/>
  <c r="BK16" i="32"/>
  <c r="AU20" i="32"/>
  <c r="AQ22" i="32"/>
  <c r="AQ39" i="32"/>
  <c r="BK22" i="32"/>
  <c r="AQ37" i="32"/>
  <c r="BK20" i="32"/>
  <c r="AQ24" i="32"/>
  <c r="AU22" i="32"/>
  <c r="AU16" i="32"/>
  <c r="AQ18" i="32"/>
  <c r="AQ16" i="32"/>
  <c r="AU14" i="32"/>
  <c r="A11" i="14"/>
  <c r="G3" i="14"/>
  <c r="I4" i="41"/>
  <c r="I3" i="41"/>
  <c r="AN50" i="41"/>
  <c r="L3" i="46"/>
  <c r="AQ50" i="46"/>
  <c r="L4" i="46"/>
  <c r="AL10" i="3"/>
  <c r="G3" i="3"/>
  <c r="G4" i="3"/>
  <c r="AQ38" i="32"/>
  <c r="BK19" i="32"/>
  <c r="A23" i="14"/>
  <c r="AQ15" i="32"/>
  <c r="AQ34" i="32"/>
  <c r="AQ42" i="32"/>
  <c r="AQ21" i="32"/>
  <c r="B15" i="14"/>
  <c r="AQ13" i="32"/>
  <c r="AT21" i="32"/>
  <c r="BL21" i="32"/>
  <c r="BL17" i="32"/>
  <c r="B11" i="14"/>
  <c r="BL25" i="32"/>
  <c r="AH11" i="14"/>
  <c r="AQ30" i="32"/>
  <c r="AU13" i="32"/>
  <c r="AU15" i="32"/>
  <c r="AH25" i="14"/>
  <c r="AQ25" i="32"/>
  <c r="AG21" i="14"/>
  <c r="BL19" i="32"/>
  <c r="AH17" i="14"/>
  <c r="AQ40" i="32"/>
  <c r="AT15" i="32"/>
  <c r="A21" i="14"/>
  <c r="BL23" i="32"/>
  <c r="BL13" i="32"/>
  <c r="AU23" i="32"/>
  <c r="AU19" i="32"/>
  <c r="K3" i="53"/>
  <c r="K4" i="53"/>
  <c r="AG15" i="14"/>
  <c r="AH15" i="14"/>
  <c r="AQ32" i="32"/>
  <c r="BK15" i="32"/>
  <c r="BL15" i="32"/>
  <c r="AN9" i="45"/>
  <c r="I4" i="45"/>
  <c r="I3" i="45"/>
  <c r="AL9" i="44"/>
  <c r="G4" i="44"/>
  <c r="A8" i="13"/>
  <c r="A10" i="10"/>
  <c r="A9" i="11"/>
  <c r="A26" i="9"/>
  <c r="BL12" i="32"/>
  <c r="AH14" i="14"/>
  <c r="BL16" i="32"/>
  <c r="A18" i="14"/>
  <c r="AT20" i="32"/>
  <c r="A24" i="14"/>
  <c r="AH22" i="14"/>
  <c r="BL26" i="32"/>
  <c r="AH20" i="14"/>
  <c r="BL24" i="32"/>
  <c r="A22" i="14"/>
  <c r="A9" i="3"/>
  <c r="G4" i="32"/>
  <c r="AT12" i="32"/>
  <c r="G3" i="32"/>
  <c r="A16" i="14"/>
  <c r="BL18" i="32"/>
  <c r="A14" i="14"/>
  <c r="AH12" i="14"/>
  <c r="BL14" i="32"/>
  <c r="AH16" i="14"/>
  <c r="AT18" i="32"/>
  <c r="A20" i="14"/>
  <c r="AT24" i="32"/>
  <c r="BL22" i="32"/>
  <c r="AH26" i="14"/>
  <c r="BL20" i="32"/>
  <c r="AH24" i="14"/>
  <c r="AT22" i="32"/>
  <c r="A12" i="14"/>
  <c r="G4" i="14"/>
  <c r="L4" i="54"/>
  <c r="F12" i="54"/>
  <c r="L3" i="54"/>
  <c r="AT16" i="32"/>
  <c r="AH18" i="14"/>
  <c r="AT14" i="32"/>
  <c r="T8" i="60" l="1"/>
  <c r="AH11" i="2"/>
  <c r="T8" i="61" s="1"/>
  <c r="AH11" i="62"/>
  <c r="T8" i="63" s="1"/>
  <c r="U8" i="60" l="1"/>
  <c r="AI11" i="62"/>
  <c r="U8" i="63" s="1"/>
  <c r="AI11" i="2"/>
  <c r="U8" i="61" s="1"/>
  <c r="V8" i="60" l="1"/>
  <c r="AJ11" i="62"/>
  <c r="V8" i="63" s="1"/>
  <c r="AJ11" i="2"/>
  <c r="V8" i="61" s="1"/>
  <c r="W8" i="60" l="1"/>
  <c r="AK11" i="62"/>
  <c r="W8" i="63" s="1"/>
  <c r="AK11" i="2"/>
  <c r="W8" i="61" s="1"/>
  <c r="X8" i="60" l="1"/>
  <c r="AL11" i="2"/>
  <c r="X8" i="61" s="1"/>
  <c r="AL11" i="62"/>
  <c r="X8" i="63" s="1"/>
  <c r="Y8" i="60" l="1"/>
  <c r="AM11" i="62"/>
  <c r="Y8" i="63" s="1"/>
  <c r="AM11" i="2"/>
  <c r="Y8" i="61" s="1"/>
  <c r="Z8" i="60" l="1"/>
  <c r="AN11" i="62"/>
  <c r="Z8" i="63" s="1"/>
  <c r="AN11" i="2"/>
  <c r="Z8" i="61" s="1"/>
  <c r="AA8" i="60" l="1"/>
  <c r="AO11" i="62"/>
  <c r="AA8" i="63" s="1"/>
  <c r="AO11" i="2"/>
  <c r="AA8" i="61" s="1"/>
  <c r="AB8" i="60" l="1"/>
  <c r="AP11" i="2"/>
  <c r="AB8" i="61" s="1"/>
  <c r="AP11" i="62"/>
  <c r="AB8" i="63" s="1"/>
  <c r="AC8" i="60" l="1"/>
  <c r="AQ11" i="62"/>
  <c r="AC8" i="63" s="1"/>
  <c r="AQ11" i="2"/>
  <c r="AC8" i="61" s="1"/>
  <c r="AD8" i="60" l="1"/>
  <c r="AR11" i="62"/>
  <c r="AD8" i="63" s="1"/>
  <c r="AR11" i="2"/>
  <c r="AD8" i="61" s="1"/>
  <c r="AE8" i="60" l="1"/>
  <c r="AS11" i="62"/>
  <c r="AE8" i="63" s="1"/>
  <c r="AS11" i="2"/>
  <c r="AE8" i="61" s="1"/>
  <c r="AF8" i="60" l="1"/>
  <c r="AT11" i="2"/>
  <c r="AF8" i="61" s="1"/>
  <c r="AT11" i="62"/>
  <c r="AF8" i="63" s="1"/>
  <c r="AG8" i="60" l="1"/>
  <c r="AU11" i="62"/>
  <c r="AG8" i="63" s="1"/>
  <c r="AU11" i="2"/>
  <c r="AG8" i="61" s="1"/>
  <c r="AH8" i="60" l="1"/>
  <c r="AV11" i="62"/>
  <c r="AH8" i="63" s="1"/>
  <c r="AV11" i="2"/>
  <c r="AH8" i="61" s="1"/>
  <c r="AI8" i="60" l="1"/>
  <c r="AW11" i="62"/>
  <c r="AI8" i="63" s="1"/>
  <c r="AW11" i="2"/>
  <c r="AI8" i="61" s="1"/>
  <c r="AJ8" i="60" l="1"/>
  <c r="AX11" i="2"/>
  <c r="AJ8" i="61" s="1"/>
  <c r="AX11" i="62"/>
  <c r="AJ8" i="63" s="1"/>
  <c r="AK8" i="60" l="1"/>
  <c r="AY11" i="62"/>
  <c r="AK8" i="63" s="1"/>
  <c r="AY11" i="2"/>
  <c r="AK8" i="61" s="1"/>
  <c r="AL8" i="60" l="1"/>
  <c r="AZ11" i="62"/>
  <c r="AL8" i="63" s="1"/>
  <c r="AZ11" i="2"/>
  <c r="AL8" i="61" s="1"/>
  <c r="AM8" i="60" l="1"/>
  <c r="BA11" i="62"/>
  <c r="AM8" i="63" s="1"/>
  <c r="BA11" i="2"/>
  <c r="AM8" i="61" s="1"/>
  <c r="AN8" i="60" l="1"/>
  <c r="BB11" i="2"/>
  <c r="AN8" i="61" s="1"/>
  <c r="BB11" i="62"/>
  <c r="AN8" i="63" s="1"/>
  <c r="AO8" i="60" l="1"/>
  <c r="BC11" i="62"/>
  <c r="AO8" i="63" s="1"/>
  <c r="BC11" i="2"/>
  <c r="AO8" i="61" s="1"/>
  <c r="AP8" i="60" l="1"/>
  <c r="BD11" i="62"/>
  <c r="AP8" i="63" s="1"/>
  <c r="BD11" i="2"/>
  <c r="AP8" i="61" s="1"/>
  <c r="AQ8" i="60" l="1"/>
  <c r="BE11" i="62"/>
  <c r="AQ8" i="63" s="1"/>
  <c r="BE11" i="2"/>
  <c r="AQ8" i="61" s="1"/>
  <c r="AR8" i="60" l="1"/>
  <c r="BF11" i="2"/>
  <c r="AR8" i="61" s="1"/>
  <c r="BF11" i="62"/>
  <c r="AR8" i="63" s="1"/>
  <c r="AS8" i="60" l="1"/>
  <c r="BG11" i="62"/>
  <c r="AS8" i="63" s="1"/>
  <c r="BG11" i="2"/>
  <c r="AS8" i="61" s="1"/>
  <c r="AT8" i="60" l="1"/>
  <c r="BH11" i="62"/>
  <c r="AT8" i="63" s="1"/>
  <c r="BH11" i="2"/>
  <c r="AT8" i="61" s="1"/>
  <c r="AU8" i="60" l="1"/>
  <c r="BI11" i="62"/>
  <c r="AU8" i="63" s="1"/>
  <c r="BI11" i="2"/>
  <c r="AU8" i="61" s="1"/>
  <c r="AV8" i="60" l="1"/>
  <c r="BJ11" i="2"/>
  <c r="AV8" i="61" s="1"/>
  <c r="BJ11" i="62"/>
  <c r="AV8" i="63" s="1"/>
  <c r="AW8" i="60" l="1"/>
  <c r="BK11" i="62"/>
  <c r="AW8" i="63" s="1"/>
  <c r="BK11" i="2"/>
  <c r="AW8" i="61" s="1"/>
  <c r="AX8" i="60" l="1"/>
  <c r="BL11" i="62"/>
  <c r="AX8" i="63" s="1"/>
  <c r="BL11" i="2"/>
  <c r="AX8" i="61" s="1"/>
  <c r="AY8" i="60" l="1"/>
  <c r="BM11" i="62"/>
  <c r="AY8" i="63" s="1"/>
  <c r="BM11" i="2"/>
  <c r="AY8" i="61" s="1"/>
  <c r="AZ8" i="60" l="1"/>
  <c r="BN11" i="2"/>
  <c r="AZ8" i="61" s="1"/>
  <c r="BN11" i="62"/>
  <c r="AZ8" i="63" s="1"/>
  <c r="BA8" i="60" l="1"/>
  <c r="BO11" i="62"/>
  <c r="BA8" i="63" s="1"/>
  <c r="BO11" i="2"/>
  <c r="BA8" i="61" s="1"/>
  <c r="BB8" i="60" l="1"/>
  <c r="BP11" i="62"/>
  <c r="BB8" i="63" s="1"/>
  <c r="BP11" i="2"/>
  <c r="BB8" i="61" s="1"/>
  <c r="BC8" i="60" l="1"/>
  <c r="BQ11" i="62"/>
  <c r="BC8" i="63" s="1"/>
  <c r="BQ11" i="2"/>
  <c r="BC8" i="61" s="1"/>
  <c r="BR11" i="2" l="1"/>
  <c r="BD8" i="61" s="1"/>
  <c r="BD8" i="60"/>
  <c r="BR11" i="62"/>
  <c r="BD8" i="63" s="1"/>
  <c r="BE8" i="60" l="1"/>
  <c r="BS11" i="62"/>
  <c r="BE8" i="63" s="1"/>
  <c r="BS11" i="2"/>
  <c r="BE8" i="61" s="1"/>
  <c r="BF8" i="60" l="1"/>
  <c r="BT11" i="62"/>
  <c r="BF8" i="63" s="1"/>
  <c r="BT11" i="2"/>
  <c r="BF8" i="61" s="1"/>
  <c r="BG8" i="60" l="1"/>
  <c r="BU11" i="62"/>
  <c r="BG8" i="63" s="1"/>
  <c r="BU11" i="2"/>
  <c r="BG8" i="61" s="1"/>
  <c r="BH8" i="60" l="1"/>
  <c r="BV11" i="2"/>
  <c r="BH8" i="61" s="1"/>
  <c r="BV11" i="62"/>
  <c r="BH8" i="63" s="1"/>
  <c r="BI8" i="60" l="1"/>
  <c r="BW11" i="62"/>
  <c r="BI8" i="63" s="1"/>
  <c r="BW11" i="2"/>
  <c r="BI8" i="61" s="1"/>
  <c r="BJ8" i="60" l="1"/>
  <c r="BX11" i="62"/>
  <c r="BJ8" i="63" s="1"/>
  <c r="BX11" i="2"/>
  <c r="BJ8" i="61" s="1"/>
  <c r="BK8" i="60" l="1"/>
  <c r="BY11" i="62"/>
  <c r="BK8" i="63" s="1"/>
  <c r="BY11" i="2"/>
  <c r="BK8" i="61" s="1"/>
  <c r="BL8" i="60" l="1"/>
  <c r="BZ11" i="2"/>
  <c r="BL8" i="61" s="1"/>
  <c r="BZ11" i="62"/>
  <c r="BL8" i="63" s="1"/>
  <c r="BM8" i="60" l="1"/>
  <c r="CA11" i="62"/>
  <c r="BM8" i="63" s="1"/>
  <c r="CA11" i="2"/>
  <c r="BM8" i="61" s="1"/>
  <c r="BN8" i="60" l="1"/>
  <c r="CB11" i="62"/>
  <c r="BN8" i="63" s="1"/>
  <c r="CB11" i="2"/>
  <c r="BN8" i="61" s="1"/>
  <c r="CC11" i="62" l="1"/>
  <c r="BO8" i="63" s="1"/>
  <c r="BO8" i="60"/>
  <c r="CC11" i="2"/>
  <c r="BO8" i="61" s="1"/>
  <c r="BP8" i="60" l="1"/>
  <c r="CD11" i="2"/>
  <c r="BP8" i="61" s="1"/>
  <c r="CD11" i="62"/>
  <c r="BP8" i="63" s="1"/>
  <c r="BQ8" i="60" l="1"/>
  <c r="CE11" i="62"/>
  <c r="BQ8" i="63" s="1"/>
  <c r="CE11" i="2"/>
  <c r="BQ8" i="61" s="1"/>
  <c r="BR8" i="60" l="1"/>
  <c r="CF11" i="62"/>
  <c r="BR8" i="63" s="1"/>
  <c r="CF11" i="2"/>
  <c r="BR8" i="61" s="1"/>
  <c r="BS8" i="60" l="1"/>
  <c r="CG11" i="62"/>
  <c r="BS8" i="63" s="1"/>
  <c r="CG11" i="2"/>
  <c r="BS8" i="61" s="1"/>
  <c r="BT8" i="60" l="1"/>
  <c r="CH11" i="2"/>
  <c r="BT8" i="61" s="1"/>
  <c r="CH11" i="62"/>
  <c r="BT8" i="63" s="1"/>
  <c r="BU8" i="60" l="1"/>
  <c r="CI11" i="62"/>
  <c r="BU8" i="63" s="1"/>
  <c r="CI11" i="2"/>
  <c r="BU8" i="61" s="1"/>
  <c r="BV8" i="60" l="1"/>
  <c r="CJ11" i="62"/>
  <c r="BV8" i="63" s="1"/>
  <c r="CJ11" i="2"/>
  <c r="BV8" i="61" s="1"/>
  <c r="BW8" i="60" l="1"/>
  <c r="CK11" i="62"/>
  <c r="BW8" i="63" s="1"/>
  <c r="CK11" i="2"/>
  <c r="BW8" i="61" s="1"/>
  <c r="BX8" i="60" l="1"/>
  <c r="CL11" i="2"/>
  <c r="BX8" i="61" s="1"/>
  <c r="CL11" i="62"/>
  <c r="BX8" i="63" s="1"/>
  <c r="BY8" i="60" l="1"/>
  <c r="CM11" i="62"/>
  <c r="BY8" i="63" s="1"/>
  <c r="CM11" i="2"/>
  <c r="BY8" i="61" s="1"/>
  <c r="BZ8" i="60" l="1"/>
  <c r="CN11" i="62"/>
  <c r="BZ8" i="63" s="1"/>
  <c r="CN11" i="2"/>
  <c r="BZ8" i="61" s="1"/>
  <c r="CA8" i="60" l="1"/>
  <c r="CO11" i="62"/>
  <c r="CA8" i="63" s="1"/>
  <c r="CO11" i="2"/>
  <c r="CA8" i="61" s="1"/>
  <c r="CB8" i="60" l="1"/>
  <c r="CP11" i="2"/>
  <c r="CB8" i="61" s="1"/>
  <c r="CP11" i="62"/>
  <c r="CB8" i="63" s="1"/>
  <c r="CC8" i="60" l="1"/>
  <c r="CQ11" i="62"/>
  <c r="CC8" i="63" s="1"/>
  <c r="CQ11" i="2"/>
  <c r="CC8" i="61" s="1"/>
  <c r="CD8" i="60" l="1"/>
  <c r="CR11" i="62"/>
  <c r="CD8" i="63" s="1"/>
  <c r="CR11" i="2"/>
  <c r="CD8" i="61" s="1"/>
  <c r="CE8" i="60" l="1"/>
  <c r="CS11" i="62"/>
  <c r="CE8" i="63" s="1"/>
  <c r="CS11" i="2"/>
  <c r="CE8" i="61" s="1"/>
  <c r="CF8" i="60" l="1"/>
  <c r="CT11" i="2"/>
  <c r="CF8" i="61" s="1"/>
  <c r="CT11" i="62"/>
  <c r="CF8" i="63" s="1"/>
  <c r="CG8" i="60" l="1"/>
  <c r="CU11" i="62"/>
  <c r="CG8" i="63" s="1"/>
  <c r="CU11" i="2"/>
  <c r="CG8" i="61" s="1"/>
  <c r="CH8" i="60" l="1"/>
  <c r="CV11" i="62"/>
  <c r="CH8" i="63" s="1"/>
  <c r="CV11" i="2"/>
  <c r="CH8" i="61" s="1"/>
  <c r="CI8" i="60" l="1"/>
  <c r="CW11" i="62"/>
  <c r="CI8" i="63" s="1"/>
  <c r="CW11" i="2"/>
  <c r="CI8" i="61" s="1"/>
  <c r="CX11" i="2" l="1"/>
  <c r="CJ8" i="61" s="1"/>
  <c r="CJ8" i="60"/>
  <c r="CX11" i="62"/>
  <c r="CJ8" i="63" s="1"/>
  <c r="CK8" i="60" l="1"/>
  <c r="CY11" i="62"/>
  <c r="CK8" i="63" s="1"/>
  <c r="CY11" i="2"/>
  <c r="CK8" i="61" s="1"/>
  <c r="CL8" i="60" l="1"/>
  <c r="CZ11" i="62"/>
  <c r="CL8" i="63" s="1"/>
  <c r="CZ11" i="2"/>
  <c r="CL8" i="61" s="1"/>
  <c r="CM8" i="60" l="1"/>
  <c r="DA11" i="62"/>
  <c r="CM8" i="63" s="1"/>
  <c r="DA11" i="2"/>
  <c r="CM8" i="61" s="1"/>
  <c r="CN8" i="60" l="1"/>
  <c r="DB11" i="2"/>
  <c r="CN8" i="61" s="1"/>
  <c r="DB11" i="62"/>
  <c r="CN8" i="63" s="1"/>
  <c r="CO8" i="60" l="1"/>
  <c r="DC11" i="62"/>
  <c r="CO8" i="63" s="1"/>
  <c r="DC11" i="2"/>
  <c r="CO8" i="61" s="1"/>
  <c r="CP8" i="60" l="1"/>
  <c r="DD11" i="62"/>
  <c r="CP8" i="63" s="1"/>
  <c r="DD11" i="2"/>
  <c r="CP8" i="61" s="1"/>
  <c r="CQ8" i="60" l="1"/>
  <c r="DE11" i="62"/>
  <c r="CQ8" i="63" s="1"/>
  <c r="DE11" i="2"/>
  <c r="CQ8" i="61" s="1"/>
  <c r="CR8" i="60" l="1"/>
  <c r="DF11" i="2"/>
  <c r="CR8" i="61" s="1"/>
  <c r="DF11" i="62"/>
  <c r="CR8" i="63" s="1"/>
  <c r="CS8" i="60" l="1"/>
  <c r="DG11" i="62"/>
  <c r="CS8" i="63" s="1"/>
  <c r="DG11" i="2"/>
  <c r="CS8" i="61" s="1"/>
  <c r="CT8" i="60" l="1"/>
  <c r="DH11" i="62"/>
  <c r="CT8" i="63" s="1"/>
  <c r="DH11" i="2"/>
  <c r="CT8" i="61" s="1"/>
  <c r="CU8" i="60" l="1"/>
  <c r="DI11" i="62"/>
  <c r="CU8" i="63" s="1"/>
  <c r="DI11" i="2"/>
  <c r="CU8" i="61" s="1"/>
  <c r="CV8" i="60" l="1"/>
  <c r="DJ11" i="2"/>
  <c r="CV8" i="61" s="1"/>
  <c r="DJ11" i="62"/>
  <c r="CV8" i="63" s="1"/>
  <c r="CW8" i="60" l="1"/>
  <c r="DK11" i="62"/>
  <c r="CW8" i="63" s="1"/>
  <c r="DK11" i="2"/>
  <c r="CW8" i="61" s="1"/>
  <c r="CX8" i="60" l="1"/>
  <c r="DL11" i="62"/>
  <c r="CX8" i="63" s="1"/>
  <c r="DL11" i="2"/>
  <c r="CX8" i="61" s="1"/>
  <c r="CY8" i="60" l="1"/>
  <c r="DM11" i="62"/>
  <c r="CY8" i="63" s="1"/>
  <c r="DM11" i="2"/>
  <c r="CY8" i="61" s="1"/>
  <c r="CZ8" i="60" l="1"/>
  <c r="DN11" i="2"/>
  <c r="CZ8" i="61" s="1"/>
  <c r="DN11" i="62"/>
  <c r="CZ8" i="6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</authors>
  <commentList>
    <comment ref="F117" authorId="0" shapeId="0" xr:uid="{00000000-0006-0000-01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どこ？</t>
        </r>
      </text>
    </comment>
    <comment ref="F118" authorId="0" shapeId="0" xr:uid="{00000000-0006-0000-01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どこ？</t>
        </r>
      </text>
    </comment>
    <comment ref="F119" authorId="0" shapeId="0" xr:uid="{00000000-0006-0000-01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どこ？</t>
        </r>
      </text>
    </comment>
    <comment ref="F120" authorId="0" shapeId="0" xr:uid="{00000000-0006-0000-01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どこ？</t>
        </r>
      </text>
    </comment>
    <comment ref="G121" authorId="0" shapeId="0" xr:uid="{00000000-0006-0000-01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どこ？
取りしろ設定？</t>
        </r>
      </text>
    </comment>
    <comment ref="G122" authorId="0" shapeId="0" xr:uid="{00000000-0006-0000-01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どこ？
取りしろ設定？</t>
        </r>
      </text>
    </comment>
    <comment ref="G123" authorId="0" shapeId="0" xr:uid="{00000000-0006-0000-01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どこ？
取りしろ設定？</t>
        </r>
      </text>
    </comment>
    <comment ref="G124" authorId="0" shapeId="0" xr:uid="{00000000-0006-0000-01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どこ？
取りしろ設定？</t>
        </r>
      </text>
    </comment>
    <comment ref="A127" authorId="0" shapeId="0" xr:uid="{00000000-0006-0000-01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Z方向の基準がわからない</t>
        </r>
      </text>
    </comment>
    <comment ref="A131" authorId="0" shapeId="0" xr:uid="{00000000-0006-0000-01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Z方向の基準がわからない</t>
        </r>
      </text>
    </comment>
    <comment ref="A135" authorId="0" shapeId="0" xr:uid="{00000000-0006-0000-01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Z方向の基準がわからない</t>
        </r>
      </text>
    </comment>
    <comment ref="A139" authorId="0" shapeId="0" xr:uid="{00000000-0006-0000-01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Z方向の基準がわからない</t>
        </r>
      </text>
    </comment>
    <comment ref="A143" authorId="0" shapeId="0" xr:uid="{00000000-0006-0000-01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Z方向の基準がわからない</t>
        </r>
      </text>
    </comment>
    <comment ref="A147" authorId="0" shapeId="0" xr:uid="{00000000-0006-0000-01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これなに？</t>
        </r>
      </text>
    </comment>
    <comment ref="A149" authorId="0" shapeId="0" xr:uid="{00000000-0006-0000-01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これなに？</t>
        </r>
      </text>
    </comment>
    <comment ref="A151" authorId="0" shapeId="0" xr:uid="{00000000-0006-0000-01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これなに？</t>
        </r>
      </text>
    </comment>
    <comment ref="A153" authorId="0" shapeId="0" xr:uid="{00000000-0006-0000-01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これなに？</t>
        </r>
      </text>
    </comment>
  </commentList>
</comments>
</file>

<file path=xl/sharedStrings.xml><?xml version="1.0" encoding="utf-8"?>
<sst xmlns="http://schemas.openxmlformats.org/spreadsheetml/2006/main" count="2306" uniqueCount="697">
  <si>
    <t>判定</t>
    <rPh sb="0" eb="2">
      <t>ハンテイ</t>
    </rPh>
    <phoneticPr fontId="3"/>
  </si>
  <si>
    <t>差異</t>
    <rPh sb="0" eb="2">
      <t>サイ</t>
    </rPh>
    <phoneticPr fontId="3"/>
  </si>
  <si>
    <t>測定値</t>
    <rPh sb="0" eb="3">
      <t>ソクテイチ</t>
    </rPh>
    <phoneticPr fontId="3"/>
  </si>
  <si>
    <t>軸</t>
    <rPh sb="0" eb="1">
      <t>ジク</t>
    </rPh>
    <phoneticPr fontId="2"/>
  </si>
  <si>
    <t>NO</t>
    <phoneticPr fontId="2"/>
  </si>
  <si>
    <t>NO</t>
    <phoneticPr fontId="2"/>
  </si>
  <si>
    <t>日付</t>
    <rPh sb="0" eb="2">
      <t>ヒヅケ</t>
    </rPh>
    <phoneticPr fontId="2"/>
  </si>
  <si>
    <t>Y</t>
  </si>
  <si>
    <t>Z</t>
  </si>
  <si>
    <t>X</t>
  </si>
  <si>
    <t>Ｘ</t>
  </si>
  <si>
    <t>L</t>
  </si>
  <si>
    <t>測定値</t>
    <rPh sb="0" eb="3">
      <t>ソクテイチ</t>
    </rPh>
    <phoneticPr fontId="2"/>
  </si>
  <si>
    <t>端面</t>
    <rPh sb="0" eb="1">
      <t>タン</t>
    </rPh>
    <rPh sb="1" eb="2">
      <t>メン</t>
    </rPh>
    <phoneticPr fontId="2"/>
  </si>
  <si>
    <t>軸間</t>
    <rPh sb="0" eb="1">
      <t>ジク</t>
    </rPh>
    <rPh sb="1" eb="2">
      <t>カン</t>
    </rPh>
    <phoneticPr fontId="2"/>
  </si>
  <si>
    <t>下</t>
    <rPh sb="0" eb="1">
      <t>シタ</t>
    </rPh>
    <phoneticPr fontId="2"/>
  </si>
  <si>
    <t>上</t>
    <rPh sb="0" eb="1">
      <t>ウエ</t>
    </rPh>
    <phoneticPr fontId="2"/>
  </si>
  <si>
    <t>製品
寸法</t>
    <rPh sb="0" eb="2">
      <t>セイヒン</t>
    </rPh>
    <rPh sb="3" eb="5">
      <t>スンポウ</t>
    </rPh>
    <phoneticPr fontId="3"/>
  </si>
  <si>
    <t>素材寸法</t>
    <rPh sb="0" eb="2">
      <t>ソザイ</t>
    </rPh>
    <rPh sb="2" eb="4">
      <t>スンポウ</t>
    </rPh>
    <phoneticPr fontId="2"/>
  </si>
  <si>
    <t>ｽﾞﾚ
方向</t>
    <rPh sb="4" eb="6">
      <t>ホウコウ</t>
    </rPh>
    <phoneticPr fontId="2"/>
  </si>
  <si>
    <t>MAX</t>
    <phoneticPr fontId="2"/>
  </si>
  <si>
    <t>MIN</t>
    <phoneticPr fontId="2"/>
  </si>
  <si>
    <t>X</t>
    <phoneticPr fontId="2"/>
  </si>
  <si>
    <t>MAX</t>
    <phoneticPr fontId="2"/>
  </si>
  <si>
    <t>MIN</t>
    <phoneticPr fontId="2"/>
  </si>
  <si>
    <t>MAX</t>
    <phoneticPr fontId="2"/>
  </si>
  <si>
    <t>MIN</t>
    <phoneticPr fontId="2"/>
  </si>
  <si>
    <t>MAX</t>
    <phoneticPr fontId="2"/>
  </si>
  <si>
    <t>MIN</t>
    <phoneticPr fontId="2"/>
  </si>
  <si>
    <t>公差</t>
    <phoneticPr fontId="2"/>
  </si>
  <si>
    <t>素材肉厚（mm）</t>
    <rPh sb="0" eb="2">
      <t>ソザイ</t>
    </rPh>
    <rPh sb="2" eb="3">
      <t>ニク</t>
    </rPh>
    <rPh sb="3" eb="4">
      <t>アツ</t>
    </rPh>
    <phoneticPr fontId="2"/>
  </si>
  <si>
    <t>加工後の最小肉厚（mm以上）</t>
    <rPh sb="0" eb="2">
      <t>カコウ</t>
    </rPh>
    <rPh sb="2" eb="3">
      <t>ゴ</t>
    </rPh>
    <rPh sb="4" eb="6">
      <t>サイショウ</t>
    </rPh>
    <rPh sb="6" eb="7">
      <t>ニク</t>
    </rPh>
    <rPh sb="7" eb="8">
      <t>アツ</t>
    </rPh>
    <rPh sb="11" eb="13">
      <t>イジョウ</t>
    </rPh>
    <phoneticPr fontId="2"/>
  </si>
  <si>
    <t>⊿1</t>
    <phoneticPr fontId="2"/>
  </si>
  <si>
    <t>新規</t>
    <rPh sb="0" eb="2">
      <t>シンキ</t>
    </rPh>
    <phoneticPr fontId="2"/>
  </si>
  <si>
    <t>Y</t>
    <phoneticPr fontId="2"/>
  </si>
  <si>
    <t>Z</t>
    <phoneticPr fontId="2"/>
  </si>
  <si>
    <t>SHOT.NO</t>
  </si>
  <si>
    <t>M/C</t>
    <phoneticPr fontId="2"/>
  </si>
  <si>
    <t>⊿2</t>
    <phoneticPr fontId="2"/>
  </si>
  <si>
    <t>X</t>
    <phoneticPr fontId="2"/>
  </si>
  <si>
    <t>Z</t>
    <phoneticPr fontId="2"/>
  </si>
  <si>
    <t>Y</t>
    <phoneticPr fontId="2"/>
  </si>
  <si>
    <t>Z</t>
    <phoneticPr fontId="2"/>
  </si>
  <si>
    <t>1003.三点基準TC Z=</t>
    <phoneticPr fontId="2"/>
  </si>
  <si>
    <t>1002.三点基準C地 Z=</t>
    <phoneticPr fontId="2"/>
  </si>
  <si>
    <t>1001.三点基準C天 Z=</t>
    <phoneticPr fontId="2"/>
  </si>
  <si>
    <t>311.加工基準ノック（副） X=</t>
    <phoneticPr fontId="2"/>
  </si>
  <si>
    <t>314.加工基準ノック（正） X=</t>
    <phoneticPr fontId="2"/>
  </si>
  <si>
    <t>314.加工基準ノック（正） Y=</t>
    <phoneticPr fontId="2"/>
  </si>
  <si>
    <t>311.加工基準ノック（副） Y=</t>
    <phoneticPr fontId="2"/>
  </si>
  <si>
    <t>205.WD Y=</t>
  </si>
  <si>
    <t>205.WD Z=</t>
  </si>
  <si>
    <t>255.WD X=</t>
  </si>
  <si>
    <t>T</t>
    <phoneticPr fontId="2"/>
  </si>
  <si>
    <t>半径</t>
    <rPh sb="0" eb="2">
      <t>ハンケイ</t>
    </rPh>
    <phoneticPr fontId="2"/>
  </si>
  <si>
    <t>1.#1B TC側 Z=</t>
    <phoneticPr fontId="3"/>
  </si>
  <si>
    <t>2.#1B 天側 Z=</t>
    <rPh sb="6" eb="7">
      <t>テン</t>
    </rPh>
    <phoneticPr fontId="3"/>
  </si>
  <si>
    <t>3.#1B C側 Z=</t>
    <phoneticPr fontId="3"/>
  </si>
  <si>
    <t>4.#1B 地側 Z=</t>
    <rPh sb="6" eb="7">
      <t>チ</t>
    </rPh>
    <phoneticPr fontId="3"/>
  </si>
  <si>
    <t>5.#2B TC側 Z=</t>
    <phoneticPr fontId="3"/>
  </si>
  <si>
    <t>6.#2B 天側 Z=</t>
    <rPh sb="6" eb="7">
      <t>テン</t>
    </rPh>
    <phoneticPr fontId="3"/>
  </si>
  <si>
    <t>7.#2B C側 Z=</t>
    <phoneticPr fontId="3"/>
  </si>
  <si>
    <t>8.#2B 地側 Z=</t>
    <rPh sb="6" eb="7">
      <t>チ</t>
    </rPh>
    <phoneticPr fontId="3"/>
  </si>
  <si>
    <t>9.#3B TC側 Z=</t>
    <phoneticPr fontId="3"/>
  </si>
  <si>
    <t>10.#3B 天側 Z=</t>
    <rPh sb="7" eb="8">
      <t>テン</t>
    </rPh>
    <phoneticPr fontId="3"/>
  </si>
  <si>
    <t>11.#3B C側 Z=</t>
    <phoneticPr fontId="3"/>
  </si>
  <si>
    <t>12.#3B 地側 Z=</t>
    <rPh sb="7" eb="8">
      <t>チ</t>
    </rPh>
    <phoneticPr fontId="3"/>
  </si>
  <si>
    <t>13.#4B TC側 Z=</t>
    <phoneticPr fontId="3"/>
  </si>
  <si>
    <t>14.#4B 天側 Z=</t>
    <rPh sb="7" eb="8">
      <t>テン</t>
    </rPh>
    <phoneticPr fontId="3"/>
  </si>
  <si>
    <t>15.#4B C側 Z=</t>
    <phoneticPr fontId="3"/>
  </si>
  <si>
    <t>16.#4B 地側 Z=</t>
    <rPh sb="7" eb="8">
      <t>チ</t>
    </rPh>
    <phoneticPr fontId="3"/>
  </si>
  <si>
    <t>図面値からの変化量推移</t>
    <rPh sb="0" eb="2">
      <t>ズメン</t>
    </rPh>
    <rPh sb="2" eb="3">
      <t>チ</t>
    </rPh>
    <rPh sb="6" eb="8">
      <t>ヘンカ</t>
    </rPh>
    <rPh sb="8" eb="9">
      <t>リョウ</t>
    </rPh>
    <rPh sb="9" eb="11">
      <t>スイイ</t>
    </rPh>
    <phoneticPr fontId="2"/>
  </si>
  <si>
    <t>図面値</t>
    <rPh sb="0" eb="2">
      <t>ズメン</t>
    </rPh>
    <rPh sb="2" eb="3">
      <t>チ</t>
    </rPh>
    <phoneticPr fontId="2"/>
  </si>
  <si>
    <t>素材寸法</t>
    <rPh sb="0" eb="2">
      <t>ソザイ</t>
    </rPh>
    <rPh sb="2" eb="4">
      <t>スンポウ</t>
    </rPh>
    <phoneticPr fontId="2"/>
  </si>
  <si>
    <t>5R0</t>
    <phoneticPr fontId="2"/>
  </si>
  <si>
    <t>機種</t>
    <rPh sb="0" eb="2">
      <t>キシュ</t>
    </rPh>
    <phoneticPr fontId="2"/>
  </si>
  <si>
    <t>型番</t>
    <rPh sb="0" eb="2">
      <t>カタバン</t>
    </rPh>
    <phoneticPr fontId="2"/>
  </si>
  <si>
    <t>3次元寸法検査ﾃﾞｰﾀ</t>
    <rPh sb="1" eb="3">
      <t>ジゲン</t>
    </rPh>
    <rPh sb="3" eb="5">
      <t>スンポウ</t>
    </rPh>
    <rPh sb="5" eb="7">
      <t>ケンサ</t>
    </rPh>
    <phoneticPr fontId="2"/>
  </si>
  <si>
    <t>基準値</t>
    <rPh sb="0" eb="2">
      <t>キジュン</t>
    </rPh>
    <rPh sb="2" eb="3">
      <t>チ</t>
    </rPh>
    <phoneticPr fontId="2"/>
  </si>
  <si>
    <t>ﾌｫｰﾏｯﾄ新規作成</t>
    <rPh sb="6" eb="8">
      <t>シンキ</t>
    </rPh>
    <rPh sb="8" eb="10">
      <t>サクセイ</t>
    </rPh>
    <phoneticPr fontId="2"/>
  </si>
  <si>
    <t>AL被せ測定</t>
    <rPh sb="2" eb="3">
      <t>カブ</t>
    </rPh>
    <rPh sb="4" eb="6">
      <t>ソクテイ</t>
    </rPh>
    <phoneticPr fontId="2"/>
  </si>
  <si>
    <t>被せ量</t>
    <rPh sb="0" eb="1">
      <t>カブ</t>
    </rPh>
    <rPh sb="2" eb="3">
      <t>リョウ</t>
    </rPh>
    <phoneticPr fontId="3"/>
  </si>
  <si>
    <t>設定</t>
    <rPh sb="0" eb="2">
      <t>セッテイ</t>
    </rPh>
    <phoneticPr fontId="3"/>
  </si>
  <si>
    <t>GraphData</t>
    <phoneticPr fontId="2"/>
  </si>
  <si>
    <t>GraphData</t>
    <phoneticPr fontId="2"/>
  </si>
  <si>
    <t>A測定検査内容</t>
    <rPh sb="1" eb="3">
      <t>ソクテイ</t>
    </rPh>
    <rPh sb="3" eb="5">
      <t>ケンサ</t>
    </rPh>
    <rPh sb="5" eb="7">
      <t>ナイヨウ</t>
    </rPh>
    <phoneticPr fontId="2"/>
  </si>
  <si>
    <t>ｽﾘｰﾌﾞ肉厚</t>
    <rPh sb="5" eb="7">
      <t>ニクアツ</t>
    </rPh>
    <phoneticPr fontId="2"/>
  </si>
  <si>
    <t>GA　端面</t>
    <rPh sb="3" eb="4">
      <t>タン</t>
    </rPh>
    <rPh sb="4" eb="5">
      <t>メン</t>
    </rPh>
    <phoneticPr fontId="2"/>
  </si>
  <si>
    <t>GA　軸間</t>
    <rPh sb="3" eb="4">
      <t>ジク</t>
    </rPh>
    <rPh sb="4" eb="5">
      <t>カン</t>
    </rPh>
    <phoneticPr fontId="2"/>
  </si>
  <si>
    <t>AL被せﾎﾞｱ内径　端面</t>
    <rPh sb="2" eb="3">
      <t>カブ</t>
    </rPh>
    <rPh sb="7" eb="9">
      <t>ナイケイ</t>
    </rPh>
    <rPh sb="10" eb="11">
      <t>タン</t>
    </rPh>
    <rPh sb="11" eb="12">
      <t>メン</t>
    </rPh>
    <phoneticPr fontId="2"/>
  </si>
  <si>
    <t>天　端面</t>
    <rPh sb="0" eb="1">
      <t>テン</t>
    </rPh>
    <rPh sb="2" eb="3">
      <t>タン</t>
    </rPh>
    <rPh sb="3" eb="4">
      <t>メン</t>
    </rPh>
    <phoneticPr fontId="2"/>
  </si>
  <si>
    <t>天　軸間</t>
    <rPh sb="0" eb="1">
      <t>テン</t>
    </rPh>
    <rPh sb="2" eb="3">
      <t>ジク</t>
    </rPh>
    <rPh sb="3" eb="4">
      <t>カン</t>
    </rPh>
    <phoneticPr fontId="2"/>
  </si>
  <si>
    <t>地　端面</t>
    <rPh sb="0" eb="1">
      <t>チ</t>
    </rPh>
    <rPh sb="2" eb="3">
      <t>タン</t>
    </rPh>
    <rPh sb="3" eb="4">
      <t>メン</t>
    </rPh>
    <phoneticPr fontId="2"/>
  </si>
  <si>
    <t>地　軸間</t>
    <rPh sb="0" eb="1">
      <t>チ</t>
    </rPh>
    <rPh sb="2" eb="3">
      <t>ジク</t>
    </rPh>
    <rPh sb="3" eb="4">
      <t>カン</t>
    </rPh>
    <phoneticPr fontId="2"/>
  </si>
  <si>
    <t>TC　端面</t>
    <rPh sb="3" eb="4">
      <t>タン</t>
    </rPh>
    <rPh sb="4" eb="5">
      <t>メン</t>
    </rPh>
    <phoneticPr fontId="2"/>
  </si>
  <si>
    <t>TC　軸間</t>
    <rPh sb="3" eb="4">
      <t>ジク</t>
    </rPh>
    <rPh sb="4" eb="5">
      <t>カン</t>
    </rPh>
    <phoneticPr fontId="2"/>
  </si>
  <si>
    <t>C　端面</t>
    <rPh sb="2" eb="3">
      <t>タン</t>
    </rPh>
    <rPh sb="3" eb="4">
      <t>メン</t>
    </rPh>
    <phoneticPr fontId="2"/>
  </si>
  <si>
    <t>C　軸間</t>
    <rPh sb="2" eb="3">
      <t>ジク</t>
    </rPh>
    <rPh sb="3" eb="4">
      <t>カン</t>
    </rPh>
    <phoneticPr fontId="2"/>
  </si>
  <si>
    <t>AL被せ測定検査内容</t>
    <rPh sb="2" eb="3">
      <t>カブ</t>
    </rPh>
    <rPh sb="4" eb="6">
      <t>ソクテイ</t>
    </rPh>
    <rPh sb="6" eb="8">
      <t>ケンサ</t>
    </rPh>
    <rPh sb="8" eb="10">
      <t>ナイヨウ</t>
    </rPh>
    <phoneticPr fontId="2"/>
  </si>
  <si>
    <t>AL被せ量</t>
    <rPh sb="2" eb="3">
      <t>カブ</t>
    </rPh>
    <rPh sb="4" eb="5">
      <t>リョウ</t>
    </rPh>
    <phoneticPr fontId="2"/>
  </si>
  <si>
    <t>10mm</t>
    <phoneticPr fontId="2"/>
  </si>
  <si>
    <t>50mm</t>
    <phoneticPr fontId="2"/>
  </si>
  <si>
    <t>80mm</t>
    <phoneticPr fontId="2"/>
  </si>
  <si>
    <t>寸法
GA～</t>
    <rPh sb="0" eb="2">
      <t>スンポウ</t>
    </rPh>
    <phoneticPr fontId="2"/>
  </si>
  <si>
    <t>#1B</t>
    <phoneticPr fontId="2"/>
  </si>
  <si>
    <t>A</t>
    <phoneticPr fontId="2"/>
  </si>
  <si>
    <t>B</t>
    <phoneticPr fontId="2"/>
  </si>
  <si>
    <t>C</t>
    <phoneticPr fontId="2"/>
  </si>
  <si>
    <t>D</t>
    <phoneticPr fontId="2"/>
  </si>
  <si>
    <t>#2B</t>
  </si>
  <si>
    <t>#3B</t>
  </si>
  <si>
    <t>#4B</t>
  </si>
  <si>
    <t>測定
箇所</t>
    <rPh sb="0" eb="2">
      <t>ソクテイ</t>
    </rPh>
    <rPh sb="3" eb="5">
      <t>カショ</t>
    </rPh>
    <phoneticPr fontId="2"/>
  </si>
  <si>
    <r>
      <t>この色箇所入力する。</t>
    </r>
    <r>
      <rPr>
        <b/>
        <sz val="11"/>
        <color rgb="FFFF0000"/>
        <rFont val="HGPｺﾞｼｯｸM"/>
        <family val="3"/>
        <charset val="128"/>
      </rPr>
      <t>測定値はｺﾋﾟｰ&amp;ﾍﾟｰｽﾄ（値）</t>
    </r>
    <r>
      <rPr>
        <sz val="11"/>
        <rFont val="HGPｺﾞｼｯｸM"/>
        <family val="3"/>
        <charset val="128"/>
      </rPr>
      <t>する。</t>
    </r>
    <rPh sb="2" eb="3">
      <t>イロ</t>
    </rPh>
    <rPh sb="3" eb="5">
      <t>カショ</t>
    </rPh>
    <rPh sb="5" eb="7">
      <t>ニュウリョク</t>
    </rPh>
    <phoneticPr fontId="2"/>
  </si>
  <si>
    <r>
      <t>日付（年/月/日）が同じ場合『13/12/14</t>
    </r>
    <r>
      <rPr>
        <b/>
        <sz val="11"/>
        <color indexed="10"/>
        <rFont val="HGPｺﾞｼｯｸM"/>
        <family val="3"/>
        <charset val="128"/>
      </rPr>
      <t>-1</t>
    </r>
    <r>
      <rPr>
        <sz val="11"/>
        <rFont val="HGPｺﾞｼｯｸM"/>
        <family val="3"/>
        <charset val="128"/>
      </rPr>
      <t>』・『13/12/14</t>
    </r>
    <r>
      <rPr>
        <b/>
        <sz val="11"/>
        <color indexed="10"/>
        <rFont val="HGPｺﾞｼｯｸM"/>
        <family val="3"/>
        <charset val="128"/>
      </rPr>
      <t>-2</t>
    </r>
    <r>
      <rPr>
        <sz val="11"/>
        <rFont val="HGPｺﾞｼｯｸM"/>
        <family val="3"/>
        <charset val="128"/>
      </rPr>
      <t>』のように区別すること。</t>
    </r>
    <rPh sb="0" eb="2">
      <t>ヒヅケ</t>
    </rPh>
    <rPh sb="3" eb="4">
      <t>ネン</t>
    </rPh>
    <rPh sb="5" eb="6">
      <t>ツキ</t>
    </rPh>
    <rPh sb="7" eb="8">
      <t>ヒ</t>
    </rPh>
    <rPh sb="10" eb="11">
      <t>オナ</t>
    </rPh>
    <rPh sb="12" eb="14">
      <t>バアイ</t>
    </rPh>
    <rPh sb="43" eb="45">
      <t>クベツ</t>
    </rPh>
    <phoneticPr fontId="2"/>
  </si>
  <si>
    <t>⊿3</t>
    <phoneticPr fontId="2"/>
  </si>
  <si>
    <t>模具号</t>
    <rPh sb="0" eb="2">
      <t>カタバン</t>
    </rPh>
    <phoneticPr fontId="16"/>
  </si>
  <si>
    <t>日期</t>
    <rPh sb="0" eb="2">
      <t>ヒヅケ</t>
    </rPh>
    <phoneticPr fontId="16"/>
  </si>
  <si>
    <t>SHOT.NO</t>
    <phoneticPr fontId="16"/>
  </si>
  <si>
    <t>活动</t>
    <phoneticPr fontId="16"/>
  </si>
  <si>
    <t>方向</t>
    <rPh sb="0" eb="2">
      <t>ホウコウ</t>
    </rPh>
    <phoneticPr fontId="16"/>
  </si>
  <si>
    <t>图纸数据</t>
    <rPh sb="0" eb="2">
      <t>ズメン</t>
    </rPh>
    <phoneticPr fontId="16"/>
  </si>
  <si>
    <t>基准值</t>
    <rPh sb="0" eb="2">
      <t>キジュン</t>
    </rPh>
    <rPh sb="2" eb="3">
      <t>チ</t>
    </rPh>
    <phoneticPr fontId="16"/>
  </si>
  <si>
    <t>检查值</t>
    <phoneticPr fontId="16"/>
  </si>
  <si>
    <t>以基准值为基础
评价检查值</t>
    <rPh sb="0" eb="2">
      <t>キジュン</t>
    </rPh>
    <rPh sb="2" eb="3">
      <t>チヒョウカ</t>
    </rPh>
    <phoneticPr fontId="16"/>
  </si>
  <si>
    <t>0　…　轴</t>
    <rPh sb="4" eb="5">
      <t>ジク</t>
    </rPh>
    <phoneticPr fontId="16"/>
  </si>
  <si>
    <t>工件尺寸对照3座标尺寸作±标记</t>
    <rPh sb="0" eb="2">
      <t>セイヒン</t>
    </rPh>
    <rPh sb="6" eb="8">
      <t>ジゲン</t>
    </rPh>
    <rPh sb="9" eb="11">
      <t>ザヒョウ</t>
    </rPh>
    <rPh sb="12" eb="13">
      <t>アヒョウキ</t>
    </rPh>
    <phoneticPr fontId="16"/>
  </si>
  <si>
    <r>
      <t>基准</t>
    </r>
    <r>
      <rPr>
        <sz val="11"/>
        <rFont val="宋体"/>
        <family val="3"/>
        <charset val="134"/>
      </rPr>
      <t>值</t>
    </r>
    <rPh sb="0" eb="2">
      <t>キジュン</t>
    </rPh>
    <rPh sb="2" eb="3">
      <t>チ</t>
    </rPh>
    <phoneticPr fontId="5"/>
  </si>
  <si>
    <t>AVE</t>
  </si>
  <si>
    <r>
      <t>A</t>
    </r>
    <r>
      <rPr>
        <sz val="16"/>
        <rFont val="宋体"/>
        <family val="3"/>
        <charset val="128"/>
      </rPr>
      <t>测量</t>
    </r>
    <rPh sb="1" eb="3">
      <t>ソクテイ</t>
    </rPh>
    <phoneticPr fontId="16"/>
  </si>
  <si>
    <t>1　…　外端面</t>
    <rPh sb="4" eb="5">
      <t>ソト</t>
    </rPh>
    <rPh sb="5" eb="6">
      <t>タン</t>
    </rPh>
    <rPh sb="6" eb="7">
      <t>メン</t>
    </rPh>
    <phoneticPr fontId="16"/>
  </si>
  <si>
    <t>轴间的公差对照3座标作标记</t>
    <rPh sb="3" eb="5">
      <t>コウサ</t>
    </rPh>
    <rPh sb="7" eb="9">
      <t>ジゲン</t>
    </rPh>
    <rPh sb="10" eb="12">
      <t>ザヒョウアヒョウキ</t>
    </rPh>
    <phoneticPr fontId="16"/>
  </si>
  <si>
    <t>2　…　内端面</t>
    <rPh sb="4" eb="5">
      <t>ウチ</t>
    </rPh>
    <rPh sb="5" eb="7">
      <t>タンメン</t>
    </rPh>
    <phoneticPr fontId="16"/>
  </si>
  <si>
    <t>端面公差以绝对值作标记</t>
    <rPh sb="0" eb="1">
      <t>タン</t>
    </rPh>
    <rPh sb="1" eb="2">
      <t>メン</t>
    </rPh>
    <rPh sb="3" eb="5">
      <t>コウサ</t>
    </rPh>
    <rPh sb="6" eb="9">
      <t>ゼッタイチヒョウキ</t>
    </rPh>
    <phoneticPr fontId="16"/>
  </si>
  <si>
    <r>
      <t>GHAC  R0J</t>
    </r>
    <r>
      <rPr>
        <sz val="16"/>
        <rFont val="宋体"/>
        <family val="3"/>
        <charset val="128"/>
      </rPr>
      <t>尺寸检查表</t>
    </r>
    <rPh sb="13" eb="14">
      <t>オモテ</t>
    </rPh>
    <phoneticPr fontId="16"/>
  </si>
  <si>
    <t>NO</t>
    <phoneticPr fontId="16"/>
  </si>
  <si>
    <r>
      <rPr>
        <sz val="11"/>
        <rFont val="宋体"/>
        <family val="3"/>
        <charset val="134"/>
      </rPr>
      <t>部位</t>
    </r>
    <rPh sb="0" eb="2">
      <t>カショ</t>
    </rPh>
    <phoneticPr fontId="16"/>
  </si>
  <si>
    <t>测量</t>
    <rPh sb="0" eb="2">
      <t>ソクテイ</t>
    </rPh>
    <phoneticPr fontId="16"/>
  </si>
  <si>
    <t>工件尺寸</t>
    <rPh sb="0" eb="2">
      <t>セイヒン</t>
    </rPh>
    <phoneticPr fontId="16"/>
  </si>
  <si>
    <t>设定余量</t>
    <rPh sb="0" eb="2">
      <t>セッテイ</t>
    </rPh>
    <rPh sb="2" eb="3">
      <t>トリ</t>
    </rPh>
    <rPh sb="3" eb="4">
      <t>シロ</t>
    </rPh>
    <phoneticPr fontId="16"/>
  </si>
  <si>
    <t>上公差</t>
    <rPh sb="0" eb="1">
      <t>ウエ</t>
    </rPh>
    <phoneticPr fontId="16"/>
  </si>
  <si>
    <t>下公差</t>
    <rPh sb="0" eb="1">
      <t>シタ</t>
    </rPh>
    <phoneticPr fontId="16"/>
  </si>
  <si>
    <t>图纸值</t>
  </si>
  <si>
    <t>素材尺寸</t>
  </si>
  <si>
    <t>尺寸位置 (CIR_505_1_链盖安装孔2层)</t>
  </si>
  <si>
    <t>尺寸位置 (PNT_578_U8凸/主油中间)</t>
  </si>
  <si>
    <t>尺寸位置 (PNT_579_U8凸台左)</t>
  </si>
  <si>
    <t>尺寸位置 (PNT_580_U8中部（始加工端）)</t>
  </si>
  <si>
    <t>尺寸位置 (PNT_581_U8销前端点)</t>
  </si>
  <si>
    <t>尺寸位置 (PNT_582_U8销后端点)</t>
  </si>
  <si>
    <t>尺寸位置 (PNT_583_凸台正)</t>
  </si>
  <si>
    <t>尺寸位置 (PNT_584_凸台左)</t>
  </si>
  <si>
    <t>尺寸位置 (PNT_585_凸台下)</t>
  </si>
  <si>
    <t>尺寸位置 (PNT_586_凸台右)</t>
  </si>
  <si>
    <t>尺寸位置 (CIR_1_1_水道器下左固孔)</t>
  </si>
  <si>
    <t>尺寸位置 (CIR_3_1_机压缩右孔)</t>
  </si>
  <si>
    <t>尺寸位置 (CIR_4_1_水道器右下固孔)</t>
  </si>
  <si>
    <t>尺寸位置 (CIR_5_1_AE吊具紧固孔)</t>
  </si>
  <si>
    <t>尺寸位置 (CIR_6_1_水道孔左固孔)</t>
  </si>
  <si>
    <t>尺寸位置 (CIR_7_1_水道孔下固孔)</t>
  </si>
  <si>
    <t>尺寸位置 (CIR_8_1_水道孔右固孔)</t>
  </si>
  <si>
    <t>尺寸位置 (CIR_9_1_爆震器安装孔)</t>
  </si>
  <si>
    <t>尺寸位置 (PNT_81_打刻面左上)</t>
  </si>
  <si>
    <t>尺寸位置 (PNT_82_打刻面右上)</t>
  </si>
  <si>
    <t>尺寸位置 (PNT_83_打刻面右下)</t>
  </si>
  <si>
    <t>尺寸位置 (PNT_84_打刻面左下)</t>
  </si>
  <si>
    <t>尺寸位置 (L-10_预铸销)</t>
  </si>
  <si>
    <t>尺寸位置 (PNT_67-2_起动面内中)</t>
  </si>
  <si>
    <t>尺寸位置 (PNT_67-1_起动面内下)</t>
  </si>
  <si>
    <t>尺寸位置 (PNT_67-3_起动面内上)</t>
  </si>
  <si>
    <t>尺寸位置 (PNT_67_起动面紧固孔右1)</t>
  </si>
  <si>
    <t>尺寸位置 (PNT_67_起动面紧固孔右2)</t>
  </si>
  <si>
    <t>尺寸位置 (PNT_67_起动孔外侧上)</t>
  </si>
  <si>
    <t>尺寸位置 (PNT_67_起动孔外侧下)</t>
  </si>
  <si>
    <t>尺寸位置 (CIR_201_1_AE吊具左固)</t>
  </si>
  <si>
    <t>尺寸位置 (CIR_202_1_AE吊具中固)</t>
  </si>
  <si>
    <t>尺寸位置 (CIR_203_1_AE吊具右固)</t>
  </si>
  <si>
    <t>尺寸位置 (CIR_205_1_水堵孔)</t>
  </si>
  <si>
    <t>尺寸位置 (CIR_206_1_AE右固上孔)</t>
  </si>
  <si>
    <t>尺寸位置 (CIR_207_1_D2位置下孔)</t>
  </si>
  <si>
    <t>尺寸位置 (CIR_209_1_D2位置上孔)</t>
  </si>
  <si>
    <t>尺寸位置 (CIR_210_1_D1位置孔)</t>
  </si>
  <si>
    <t>尺寸位置 (CIR_101_1_变速箱左固定孔)</t>
  </si>
  <si>
    <t>尺寸位置 (CIR_102_1_变速箱左上固孔)</t>
  </si>
  <si>
    <t>尺寸位置 (CIR_103_1_变速箱右上固孔)</t>
  </si>
  <si>
    <t>尺寸位置 (CIR_104_1_变速箱右固定孔)</t>
  </si>
  <si>
    <t>尺寸位置 (CIR_105_1_变速箱右下固孔)</t>
  </si>
  <si>
    <t>尺寸位置 (C-7_预铸销)</t>
  </si>
  <si>
    <r>
      <t>320.PCV</t>
    </r>
    <r>
      <rPr>
        <sz val="11"/>
        <rFont val="宋体"/>
        <family val="3"/>
        <charset val="134"/>
      </rPr>
      <t>通路孔</t>
    </r>
    <r>
      <rPr>
        <sz val="11"/>
        <rFont val="Times New Roman"/>
        <family val="1"/>
      </rPr>
      <t xml:space="preserve"> X=</t>
    </r>
  </si>
  <si>
    <r>
      <t>320.PCV</t>
    </r>
    <r>
      <rPr>
        <sz val="11"/>
        <rFont val="宋体"/>
        <family val="3"/>
        <charset val="134"/>
      </rPr>
      <t>通路孔</t>
    </r>
    <r>
      <rPr>
        <sz val="11"/>
        <rFont val="Times New Roman"/>
        <family val="1"/>
      </rPr>
      <t xml:space="preserve"> Y=</t>
    </r>
  </si>
  <si>
    <r>
      <t>351.Ga</t>
    </r>
    <r>
      <rPr>
        <sz val="11"/>
        <rFont val="宋体"/>
        <family val="3"/>
        <charset val="134"/>
      </rPr>
      <t>端面</t>
    </r>
    <r>
      <rPr>
        <sz val="11"/>
        <rFont val="Times New Roman"/>
        <family val="1"/>
      </rPr>
      <t xml:space="preserve"> Z=</t>
    </r>
  </si>
  <si>
    <r>
      <t>352.Ga</t>
    </r>
    <r>
      <rPr>
        <sz val="11"/>
        <rFont val="宋体"/>
        <family val="3"/>
        <charset val="134"/>
      </rPr>
      <t>端面</t>
    </r>
    <r>
      <rPr>
        <sz val="11"/>
        <rFont val="Times New Roman"/>
        <family val="1"/>
      </rPr>
      <t xml:space="preserve"> Z=</t>
    </r>
  </si>
  <si>
    <r>
      <t>353.Ga</t>
    </r>
    <r>
      <rPr>
        <sz val="11"/>
        <rFont val="宋体"/>
        <family val="3"/>
        <charset val="134"/>
      </rPr>
      <t>端面</t>
    </r>
    <r>
      <rPr>
        <sz val="11"/>
        <rFont val="Times New Roman"/>
        <family val="1"/>
      </rPr>
      <t xml:space="preserve"> Z=</t>
    </r>
  </si>
  <si>
    <r>
      <t>354.Ga</t>
    </r>
    <r>
      <rPr>
        <sz val="11"/>
        <rFont val="宋体"/>
        <family val="3"/>
        <charset val="134"/>
      </rPr>
      <t>端面</t>
    </r>
    <r>
      <rPr>
        <sz val="11"/>
        <rFont val="Times New Roman"/>
        <family val="1"/>
      </rPr>
      <t xml:space="preserve"> Z=</t>
    </r>
  </si>
  <si>
    <r>
      <t>355.Ga</t>
    </r>
    <r>
      <rPr>
        <sz val="11"/>
        <rFont val="宋体"/>
        <family val="3"/>
        <charset val="134"/>
      </rPr>
      <t>端面</t>
    </r>
    <r>
      <rPr>
        <sz val="11"/>
        <rFont val="Times New Roman"/>
        <family val="1"/>
      </rPr>
      <t xml:space="preserve"> Z=</t>
    </r>
  </si>
  <si>
    <r>
      <t>356.Ga</t>
    </r>
    <r>
      <rPr>
        <sz val="11"/>
        <rFont val="宋体"/>
        <family val="3"/>
        <charset val="134"/>
      </rPr>
      <t>端面</t>
    </r>
    <r>
      <rPr>
        <sz val="11"/>
        <rFont val="Times New Roman"/>
        <family val="1"/>
      </rPr>
      <t xml:space="preserve"> Z=</t>
    </r>
  </si>
  <si>
    <r>
      <t>357.Ga</t>
    </r>
    <r>
      <rPr>
        <sz val="11"/>
        <rFont val="宋体"/>
        <family val="3"/>
        <charset val="134"/>
      </rPr>
      <t>端面</t>
    </r>
    <r>
      <rPr>
        <sz val="11"/>
        <rFont val="Times New Roman"/>
        <family val="1"/>
      </rPr>
      <t xml:space="preserve"> Z=</t>
    </r>
  </si>
  <si>
    <r>
      <t>358.Ga</t>
    </r>
    <r>
      <rPr>
        <sz val="11"/>
        <rFont val="宋体"/>
        <family val="3"/>
        <charset val="134"/>
      </rPr>
      <t>端面</t>
    </r>
    <r>
      <rPr>
        <sz val="11"/>
        <rFont val="Times New Roman"/>
        <family val="1"/>
      </rPr>
      <t xml:space="preserve"> Z=</t>
    </r>
  </si>
  <si>
    <r>
      <t>359.Ga</t>
    </r>
    <r>
      <rPr>
        <sz val="11"/>
        <rFont val="宋体"/>
        <family val="3"/>
        <charset val="134"/>
      </rPr>
      <t>端面</t>
    </r>
    <r>
      <rPr>
        <sz val="11"/>
        <rFont val="Times New Roman"/>
        <family val="1"/>
      </rPr>
      <t xml:space="preserve"> Z=</t>
    </r>
  </si>
  <si>
    <r>
      <t>360.Ga</t>
    </r>
    <r>
      <rPr>
        <sz val="11"/>
        <rFont val="宋体"/>
        <family val="3"/>
        <charset val="134"/>
      </rPr>
      <t>端面</t>
    </r>
    <r>
      <rPr>
        <sz val="11"/>
        <rFont val="Times New Roman"/>
        <family val="1"/>
      </rPr>
      <t xml:space="preserve"> Z=</t>
    </r>
  </si>
  <si>
    <r>
      <t>361.Ga</t>
    </r>
    <r>
      <rPr>
        <sz val="11"/>
        <rFont val="宋体"/>
        <family val="3"/>
        <charset val="134"/>
      </rPr>
      <t>端面</t>
    </r>
    <r>
      <rPr>
        <sz val="11"/>
        <rFont val="Times New Roman"/>
        <family val="1"/>
      </rPr>
      <t xml:space="preserve"> Z=</t>
    </r>
  </si>
  <si>
    <r>
      <t>362.Ga</t>
    </r>
    <r>
      <rPr>
        <sz val="11"/>
        <rFont val="宋体"/>
        <family val="3"/>
        <charset val="134"/>
      </rPr>
      <t>端面</t>
    </r>
    <r>
      <rPr>
        <sz val="11"/>
        <rFont val="Times New Roman"/>
        <family val="1"/>
      </rPr>
      <t xml:space="preserve"> Z=</t>
    </r>
  </si>
  <si>
    <r>
      <t>363.Ga</t>
    </r>
    <r>
      <rPr>
        <sz val="11"/>
        <rFont val="宋体"/>
        <family val="3"/>
        <charset val="134"/>
      </rPr>
      <t>端面</t>
    </r>
    <r>
      <rPr>
        <sz val="11"/>
        <rFont val="Times New Roman"/>
        <family val="1"/>
      </rPr>
      <t xml:space="preserve"> Z=</t>
    </r>
  </si>
  <si>
    <r>
      <t>364.Ga</t>
    </r>
    <r>
      <rPr>
        <sz val="11"/>
        <rFont val="宋体"/>
        <family val="3"/>
        <charset val="134"/>
      </rPr>
      <t>端面</t>
    </r>
    <r>
      <rPr>
        <sz val="11"/>
        <rFont val="Times New Roman"/>
        <family val="1"/>
      </rPr>
      <t xml:space="preserve"> Z=</t>
    </r>
  </si>
  <si>
    <r>
      <t>365.Ga</t>
    </r>
    <r>
      <rPr>
        <sz val="11"/>
        <rFont val="宋体"/>
        <family val="3"/>
        <charset val="134"/>
      </rPr>
      <t>端面</t>
    </r>
    <r>
      <rPr>
        <sz val="11"/>
        <rFont val="Times New Roman"/>
        <family val="1"/>
      </rPr>
      <t xml:space="preserve"> Z=</t>
    </r>
  </si>
  <si>
    <r>
      <t>366.Ga</t>
    </r>
    <r>
      <rPr>
        <sz val="11"/>
        <rFont val="宋体"/>
        <family val="3"/>
        <charset val="134"/>
      </rPr>
      <t>端面</t>
    </r>
    <r>
      <rPr>
        <sz val="11"/>
        <rFont val="Times New Roman"/>
        <family val="1"/>
      </rPr>
      <t xml:space="preserve"> Z=</t>
    </r>
  </si>
  <si>
    <r>
      <t>367.Ga</t>
    </r>
    <r>
      <rPr>
        <sz val="11"/>
        <rFont val="宋体"/>
        <family val="3"/>
        <charset val="134"/>
      </rPr>
      <t>端面</t>
    </r>
    <r>
      <rPr>
        <sz val="11"/>
        <rFont val="Times New Roman"/>
        <family val="1"/>
      </rPr>
      <t xml:space="preserve"> Z=</t>
    </r>
  </si>
  <si>
    <r>
      <t>368.Ga</t>
    </r>
    <r>
      <rPr>
        <sz val="11"/>
        <rFont val="宋体"/>
        <family val="3"/>
        <charset val="134"/>
      </rPr>
      <t>端面</t>
    </r>
    <r>
      <rPr>
        <sz val="11"/>
        <rFont val="Times New Roman"/>
        <family val="1"/>
      </rPr>
      <t xml:space="preserve"> Z=</t>
    </r>
  </si>
  <si>
    <r>
      <t>369.Ga</t>
    </r>
    <r>
      <rPr>
        <sz val="11"/>
        <rFont val="宋体"/>
        <family val="3"/>
        <charset val="134"/>
      </rPr>
      <t>端面</t>
    </r>
    <r>
      <rPr>
        <sz val="11"/>
        <rFont val="Times New Roman"/>
        <family val="1"/>
      </rPr>
      <t xml:space="preserve"> Z=</t>
    </r>
  </si>
  <si>
    <r>
      <t>371.Ga</t>
    </r>
    <r>
      <rPr>
        <sz val="11"/>
        <rFont val="宋体"/>
        <family val="3"/>
        <charset val="134"/>
      </rPr>
      <t>端面</t>
    </r>
    <r>
      <rPr>
        <sz val="11"/>
        <rFont val="Times New Roman"/>
        <family val="1"/>
      </rPr>
      <t xml:space="preserve"> Z=</t>
    </r>
  </si>
  <si>
    <r>
      <t>372.Ga</t>
    </r>
    <r>
      <rPr>
        <sz val="11"/>
        <rFont val="宋体"/>
        <family val="3"/>
        <charset val="134"/>
      </rPr>
      <t>端面</t>
    </r>
    <r>
      <rPr>
        <sz val="11"/>
        <rFont val="Times New Roman"/>
        <family val="1"/>
      </rPr>
      <t xml:space="preserve"> Z=</t>
    </r>
  </si>
  <si>
    <r>
      <t>373.Ga</t>
    </r>
    <r>
      <rPr>
        <sz val="11"/>
        <rFont val="宋体"/>
        <family val="3"/>
        <charset val="134"/>
      </rPr>
      <t>端面</t>
    </r>
    <r>
      <rPr>
        <sz val="11"/>
        <rFont val="Times New Roman"/>
        <family val="1"/>
      </rPr>
      <t xml:space="preserve"> Z=</t>
    </r>
  </si>
  <si>
    <r>
      <t>374.Ga</t>
    </r>
    <r>
      <rPr>
        <sz val="11"/>
        <rFont val="宋体"/>
        <family val="3"/>
        <charset val="134"/>
      </rPr>
      <t>端面</t>
    </r>
    <r>
      <rPr>
        <sz val="11"/>
        <rFont val="Times New Roman"/>
        <family val="1"/>
      </rPr>
      <t xml:space="preserve"> Z=</t>
    </r>
  </si>
  <si>
    <r>
      <t>375.Ga</t>
    </r>
    <r>
      <rPr>
        <sz val="11"/>
        <rFont val="宋体"/>
        <family val="3"/>
        <charset val="134"/>
      </rPr>
      <t>端面</t>
    </r>
    <r>
      <rPr>
        <sz val="11"/>
        <rFont val="Times New Roman"/>
        <family val="1"/>
      </rPr>
      <t xml:space="preserve"> Z=</t>
    </r>
  </si>
  <si>
    <r>
      <t>376.Ga</t>
    </r>
    <r>
      <rPr>
        <sz val="11"/>
        <rFont val="宋体"/>
        <family val="3"/>
        <charset val="134"/>
      </rPr>
      <t>端面</t>
    </r>
    <r>
      <rPr>
        <sz val="11"/>
        <rFont val="Times New Roman"/>
        <family val="1"/>
      </rPr>
      <t xml:space="preserve"> Z=</t>
    </r>
  </si>
  <si>
    <r>
      <t>377.Ga</t>
    </r>
    <r>
      <rPr>
        <sz val="11"/>
        <rFont val="宋体"/>
        <family val="3"/>
        <charset val="134"/>
      </rPr>
      <t>端面</t>
    </r>
    <r>
      <rPr>
        <sz val="11"/>
        <rFont val="Times New Roman"/>
        <family val="1"/>
      </rPr>
      <t xml:space="preserve"> Z=</t>
    </r>
  </si>
  <si>
    <r>
      <t>378.Ga</t>
    </r>
    <r>
      <rPr>
        <sz val="11"/>
        <rFont val="宋体"/>
        <family val="3"/>
        <charset val="134"/>
      </rPr>
      <t>端面</t>
    </r>
    <r>
      <rPr>
        <sz val="11"/>
        <rFont val="Times New Roman"/>
        <family val="1"/>
      </rPr>
      <t xml:space="preserve"> Z=</t>
    </r>
  </si>
  <si>
    <r>
      <t>379.Ga</t>
    </r>
    <r>
      <rPr>
        <sz val="11"/>
        <rFont val="宋体"/>
        <family val="3"/>
        <charset val="134"/>
      </rPr>
      <t>端面</t>
    </r>
    <r>
      <rPr>
        <sz val="11"/>
        <rFont val="Times New Roman"/>
        <family val="1"/>
      </rPr>
      <t xml:space="preserve"> Z=</t>
    </r>
  </si>
  <si>
    <r>
      <t>386.#4B</t>
    </r>
    <r>
      <rPr>
        <sz val="11"/>
        <rFont val="宋体"/>
        <family val="3"/>
        <charset val="134"/>
      </rPr>
      <t>包紧铝层</t>
    </r>
    <r>
      <rPr>
        <sz val="11"/>
        <rFont val="Times New Roman"/>
        <family val="1"/>
      </rPr>
      <t xml:space="preserve"> Z=</t>
    </r>
    <phoneticPr fontId="16"/>
  </si>
  <si>
    <r>
      <t>553.TC</t>
    </r>
    <r>
      <rPr>
        <sz val="11"/>
        <rFont val="宋体"/>
        <family val="3"/>
        <charset val="134"/>
      </rPr>
      <t>端面</t>
    </r>
    <r>
      <rPr>
        <sz val="11"/>
        <rFont val="Times New Roman"/>
        <family val="1"/>
      </rPr>
      <t xml:space="preserve"> Y=</t>
    </r>
  </si>
  <si>
    <r>
      <t>556.TC</t>
    </r>
    <r>
      <rPr>
        <sz val="11"/>
        <rFont val="宋体"/>
        <family val="3"/>
        <charset val="134"/>
      </rPr>
      <t>端面</t>
    </r>
    <r>
      <rPr>
        <sz val="11"/>
        <rFont val="Times New Roman"/>
        <family val="1"/>
      </rPr>
      <t xml:space="preserve"> Y=</t>
    </r>
  </si>
  <si>
    <r>
      <t>557.TC</t>
    </r>
    <r>
      <rPr>
        <sz val="11"/>
        <rFont val="宋体"/>
        <family val="3"/>
        <charset val="134"/>
      </rPr>
      <t>端面</t>
    </r>
    <r>
      <rPr>
        <sz val="11"/>
        <rFont val="Times New Roman"/>
        <family val="1"/>
      </rPr>
      <t xml:space="preserve"> Y=</t>
    </r>
  </si>
  <si>
    <r>
      <t>558.TC</t>
    </r>
    <r>
      <rPr>
        <sz val="11"/>
        <rFont val="宋体"/>
        <family val="3"/>
        <charset val="134"/>
      </rPr>
      <t>端面</t>
    </r>
    <r>
      <rPr>
        <sz val="11"/>
        <rFont val="Times New Roman"/>
        <family val="1"/>
      </rPr>
      <t xml:space="preserve"> Y=</t>
    </r>
  </si>
  <si>
    <r>
      <t>559.TC</t>
    </r>
    <r>
      <rPr>
        <sz val="11"/>
        <rFont val="宋体"/>
        <family val="3"/>
        <charset val="134"/>
      </rPr>
      <t>端面</t>
    </r>
    <r>
      <rPr>
        <sz val="11"/>
        <rFont val="Times New Roman"/>
        <family val="1"/>
      </rPr>
      <t xml:space="preserve"> Y=</t>
    </r>
  </si>
  <si>
    <r>
      <t>560.TC</t>
    </r>
    <r>
      <rPr>
        <sz val="11"/>
        <rFont val="宋体"/>
        <family val="3"/>
        <charset val="134"/>
      </rPr>
      <t>端面</t>
    </r>
    <r>
      <rPr>
        <sz val="11"/>
        <rFont val="Times New Roman"/>
        <family val="1"/>
      </rPr>
      <t xml:space="preserve"> Y=</t>
    </r>
  </si>
  <si>
    <r>
      <t>562.TC</t>
    </r>
    <r>
      <rPr>
        <sz val="11"/>
        <rFont val="宋体"/>
        <family val="3"/>
        <charset val="134"/>
      </rPr>
      <t>端面</t>
    </r>
    <r>
      <rPr>
        <sz val="11"/>
        <rFont val="Times New Roman"/>
        <family val="1"/>
      </rPr>
      <t xml:space="preserve"> Y=</t>
    </r>
  </si>
  <si>
    <r>
      <t>563.TC</t>
    </r>
    <r>
      <rPr>
        <sz val="11"/>
        <rFont val="宋体"/>
        <family val="3"/>
        <charset val="134"/>
      </rPr>
      <t>端面</t>
    </r>
    <r>
      <rPr>
        <sz val="11"/>
        <rFont val="Times New Roman"/>
        <family val="1"/>
      </rPr>
      <t xml:space="preserve"> Y=</t>
    </r>
  </si>
  <si>
    <r>
      <t>564.TC</t>
    </r>
    <r>
      <rPr>
        <sz val="11"/>
        <rFont val="宋体"/>
        <family val="3"/>
        <charset val="134"/>
      </rPr>
      <t>端面</t>
    </r>
    <r>
      <rPr>
        <sz val="11"/>
        <rFont val="Times New Roman"/>
        <family val="1"/>
      </rPr>
      <t xml:space="preserve"> Y=</t>
    </r>
  </si>
  <si>
    <r>
      <t>565.TC</t>
    </r>
    <r>
      <rPr>
        <sz val="11"/>
        <rFont val="宋体"/>
        <family val="3"/>
        <charset val="134"/>
      </rPr>
      <t>端面</t>
    </r>
    <r>
      <rPr>
        <sz val="11"/>
        <rFont val="Times New Roman"/>
        <family val="1"/>
      </rPr>
      <t xml:space="preserve"> Y=</t>
    </r>
  </si>
  <si>
    <r>
      <t>566.TC</t>
    </r>
    <r>
      <rPr>
        <sz val="11"/>
        <rFont val="宋体"/>
        <family val="3"/>
        <charset val="134"/>
      </rPr>
      <t>端面</t>
    </r>
    <r>
      <rPr>
        <sz val="11"/>
        <rFont val="Times New Roman"/>
        <family val="1"/>
      </rPr>
      <t xml:space="preserve"> Y=</t>
    </r>
  </si>
  <si>
    <r>
      <t>13.W</t>
    </r>
    <r>
      <rPr>
        <sz val="11"/>
        <rFont val="宋体"/>
        <family val="3"/>
        <charset val="134"/>
      </rPr>
      <t>／</t>
    </r>
    <r>
      <rPr>
        <sz val="11"/>
        <rFont val="Times New Roman"/>
        <family val="1"/>
      </rPr>
      <t>P Y=</t>
    </r>
  </si>
  <si>
    <r>
      <t>13.W</t>
    </r>
    <r>
      <rPr>
        <sz val="11"/>
        <rFont val="宋体"/>
        <family val="3"/>
        <charset val="134"/>
      </rPr>
      <t>／</t>
    </r>
    <r>
      <rPr>
        <sz val="11"/>
        <rFont val="Times New Roman"/>
        <family val="1"/>
      </rPr>
      <t>P Z=</t>
    </r>
  </si>
  <si>
    <r>
      <t>56.W</t>
    </r>
    <r>
      <rPr>
        <sz val="11"/>
        <rFont val="宋体"/>
        <family val="3"/>
        <charset val="134"/>
      </rPr>
      <t>／</t>
    </r>
    <r>
      <rPr>
        <sz val="11"/>
        <rFont val="Times New Roman"/>
        <family val="1"/>
      </rPr>
      <t>P</t>
    </r>
    <r>
      <rPr>
        <sz val="11"/>
        <rFont val="宋体"/>
        <family val="3"/>
        <charset val="134"/>
      </rPr>
      <t>装配面</t>
    </r>
    <r>
      <rPr>
        <sz val="11"/>
        <rFont val="Times New Roman"/>
        <family val="1"/>
      </rPr>
      <t xml:space="preserve"> X=</t>
    </r>
    <phoneticPr fontId="16"/>
  </si>
  <si>
    <r>
      <t>65.</t>
    </r>
    <r>
      <rPr>
        <sz val="11"/>
        <rFont val="宋体"/>
        <family val="3"/>
        <charset val="134"/>
      </rPr>
      <t>起动机支架装配面</t>
    </r>
    <r>
      <rPr>
        <sz val="11"/>
        <rFont val="Times New Roman"/>
        <family val="1"/>
      </rPr>
      <t xml:space="preserve"> X=</t>
    </r>
    <phoneticPr fontId="16"/>
  </si>
  <si>
    <r>
      <t>80.</t>
    </r>
    <r>
      <rPr>
        <sz val="11"/>
        <rFont val="宋体"/>
        <family val="3"/>
        <charset val="134"/>
      </rPr>
      <t>通风器装配面</t>
    </r>
    <r>
      <rPr>
        <sz val="11"/>
        <rFont val="Times New Roman"/>
        <family val="1"/>
      </rPr>
      <t xml:space="preserve"> X=</t>
    </r>
    <phoneticPr fontId="16"/>
  </si>
  <si>
    <r>
      <t>70.</t>
    </r>
    <r>
      <rPr>
        <sz val="11"/>
        <rFont val="宋体"/>
        <family val="3"/>
        <charset val="134"/>
      </rPr>
      <t>通风器装配面</t>
    </r>
    <r>
      <rPr>
        <sz val="11"/>
        <rFont val="Times New Roman"/>
        <family val="1"/>
      </rPr>
      <t xml:space="preserve"> X=</t>
    </r>
    <phoneticPr fontId="16"/>
  </si>
  <si>
    <r>
      <t>102.</t>
    </r>
    <r>
      <rPr>
        <sz val="11"/>
        <rFont val="宋体"/>
        <family val="3"/>
        <charset val="134"/>
      </rPr>
      <t>变速箱装配孔</t>
    </r>
    <r>
      <rPr>
        <sz val="11"/>
        <rFont val="Times New Roman"/>
        <family val="1"/>
      </rPr>
      <t xml:space="preserve"> X=</t>
    </r>
    <phoneticPr fontId="16"/>
  </si>
  <si>
    <r>
      <t>152.</t>
    </r>
    <r>
      <rPr>
        <sz val="11"/>
        <rFont val="宋体"/>
        <family val="3"/>
        <charset val="134"/>
      </rPr>
      <t>变速箱装配面</t>
    </r>
    <r>
      <rPr>
        <sz val="11"/>
        <rFont val="Times New Roman"/>
        <family val="1"/>
      </rPr>
      <t xml:space="preserve"> Y=</t>
    </r>
    <phoneticPr fontId="16"/>
  </si>
  <si>
    <r>
      <t>181.</t>
    </r>
    <r>
      <rPr>
        <sz val="11"/>
        <rFont val="宋体"/>
        <family val="3"/>
        <charset val="134"/>
      </rPr>
      <t>油封罩装配面</t>
    </r>
    <r>
      <rPr>
        <sz val="11"/>
        <rFont val="Times New Roman"/>
        <family val="1"/>
      </rPr>
      <t xml:space="preserve"> Y=</t>
    </r>
    <phoneticPr fontId="16"/>
  </si>
  <si>
    <r>
      <t>182.</t>
    </r>
    <r>
      <rPr>
        <sz val="11"/>
        <rFont val="宋体"/>
        <family val="3"/>
        <charset val="134"/>
      </rPr>
      <t>油封罩装配面</t>
    </r>
    <r>
      <rPr>
        <sz val="11"/>
        <rFont val="Times New Roman"/>
        <family val="1"/>
      </rPr>
      <t xml:space="preserve"> Y=</t>
    </r>
    <phoneticPr fontId="16"/>
  </si>
  <si>
    <r>
      <t>401.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1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天Ｇ</t>
    </r>
    <r>
      <rPr>
        <sz val="11"/>
        <rFont val="Times New Roman"/>
        <family val="1"/>
      </rPr>
      <t>a1mm L=</t>
    </r>
  </si>
  <si>
    <r>
      <t>402.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1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天Ｇ</t>
    </r>
    <r>
      <rPr>
        <sz val="11"/>
        <rFont val="Times New Roman"/>
        <family val="1"/>
      </rPr>
      <t>a10mm L=</t>
    </r>
  </si>
  <si>
    <r>
      <t>403.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1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天Ｇ</t>
    </r>
    <r>
      <rPr>
        <sz val="11"/>
        <rFont val="Times New Roman"/>
        <family val="1"/>
      </rPr>
      <t>a50mm L=</t>
    </r>
  </si>
  <si>
    <r>
      <t>404.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1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天Ｇ</t>
    </r>
    <r>
      <rPr>
        <sz val="11"/>
        <rFont val="Times New Roman"/>
        <family val="1"/>
      </rPr>
      <t>a80mm L=</t>
    </r>
  </si>
  <si>
    <r>
      <t>409.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1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ＴＣＧ</t>
    </r>
    <r>
      <rPr>
        <sz val="11"/>
        <rFont val="Times New Roman"/>
        <family val="1"/>
      </rPr>
      <t>a1mm L=</t>
    </r>
  </si>
  <si>
    <r>
      <t>410.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1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ＴＣＧ</t>
    </r>
    <r>
      <rPr>
        <sz val="11"/>
        <rFont val="Times New Roman"/>
        <family val="1"/>
      </rPr>
      <t>a10mm L=</t>
    </r>
  </si>
  <si>
    <r>
      <t>411.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1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ＴＣＧ</t>
    </r>
    <r>
      <rPr>
        <sz val="11"/>
        <rFont val="Times New Roman"/>
        <family val="1"/>
      </rPr>
      <t>a50mm L=</t>
    </r>
  </si>
  <si>
    <r>
      <t>412.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1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ＴＣＧ</t>
    </r>
    <r>
      <rPr>
        <sz val="11"/>
        <rFont val="Times New Roman"/>
        <family val="1"/>
      </rPr>
      <t>a80mm L=</t>
    </r>
  </si>
  <si>
    <r>
      <t>405.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1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地Ｇ</t>
    </r>
    <r>
      <rPr>
        <sz val="11"/>
        <rFont val="Times New Roman"/>
        <family val="1"/>
      </rPr>
      <t>a1mm L=</t>
    </r>
  </si>
  <si>
    <r>
      <t>406.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1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地Ｇ</t>
    </r>
    <r>
      <rPr>
        <sz val="11"/>
        <rFont val="Times New Roman"/>
        <family val="1"/>
      </rPr>
      <t>a10mm L=</t>
    </r>
  </si>
  <si>
    <r>
      <t>407.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1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地Ｇ</t>
    </r>
    <r>
      <rPr>
        <sz val="11"/>
        <rFont val="Times New Roman"/>
        <family val="1"/>
      </rPr>
      <t>a50mm L=</t>
    </r>
  </si>
  <si>
    <r>
      <t>408.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1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地Ｇ</t>
    </r>
    <r>
      <rPr>
        <sz val="11"/>
        <rFont val="Times New Roman"/>
        <family val="1"/>
      </rPr>
      <t>a80mm L=</t>
    </r>
  </si>
  <si>
    <r>
      <t>413.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1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ＣＧ</t>
    </r>
    <r>
      <rPr>
        <sz val="11"/>
        <rFont val="Times New Roman"/>
        <family val="1"/>
      </rPr>
      <t>a1mm L=</t>
    </r>
  </si>
  <si>
    <r>
      <t>414.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1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ＣＧ</t>
    </r>
    <r>
      <rPr>
        <sz val="11"/>
        <rFont val="Times New Roman"/>
        <family val="1"/>
      </rPr>
      <t>a10mm L=</t>
    </r>
  </si>
  <si>
    <r>
      <t>415.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1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ＣＧ</t>
    </r>
    <r>
      <rPr>
        <sz val="11"/>
        <rFont val="Times New Roman"/>
        <family val="1"/>
      </rPr>
      <t>a50mm L=</t>
    </r>
  </si>
  <si>
    <r>
      <t>416.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1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ＣＧ</t>
    </r>
    <r>
      <rPr>
        <sz val="11"/>
        <rFont val="Times New Roman"/>
        <family val="1"/>
      </rPr>
      <t>a80mm L=</t>
    </r>
  </si>
  <si>
    <r>
      <t>417.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2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天Ｇ</t>
    </r>
    <r>
      <rPr>
        <sz val="11"/>
        <rFont val="Times New Roman"/>
        <family val="1"/>
      </rPr>
      <t>a1mm L=</t>
    </r>
  </si>
  <si>
    <r>
      <t>418.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2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天Ｇ</t>
    </r>
    <r>
      <rPr>
        <sz val="11"/>
        <rFont val="Times New Roman"/>
        <family val="1"/>
      </rPr>
      <t>a10mm L=</t>
    </r>
  </si>
  <si>
    <r>
      <t>419.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2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天Ｇ</t>
    </r>
    <r>
      <rPr>
        <sz val="11"/>
        <rFont val="Times New Roman"/>
        <family val="1"/>
      </rPr>
      <t>a50mm L=</t>
    </r>
  </si>
  <si>
    <r>
      <t>420.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2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天Ｇ</t>
    </r>
    <r>
      <rPr>
        <sz val="11"/>
        <rFont val="Times New Roman"/>
        <family val="1"/>
      </rPr>
      <t>a80mm L=</t>
    </r>
  </si>
  <si>
    <r>
      <t>425.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2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ＴＣＧ</t>
    </r>
    <r>
      <rPr>
        <sz val="11"/>
        <rFont val="Times New Roman"/>
        <family val="1"/>
      </rPr>
      <t>a1mm L=</t>
    </r>
  </si>
  <si>
    <r>
      <t>426.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2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ＴＣＧ</t>
    </r>
    <r>
      <rPr>
        <sz val="11"/>
        <rFont val="Times New Roman"/>
        <family val="1"/>
      </rPr>
      <t>a10mm L=</t>
    </r>
  </si>
  <si>
    <r>
      <t>427.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2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ＴＣＧ</t>
    </r>
    <r>
      <rPr>
        <sz val="11"/>
        <rFont val="Times New Roman"/>
        <family val="1"/>
      </rPr>
      <t>a50mm L=</t>
    </r>
  </si>
  <si>
    <r>
      <t>428.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2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ＴＣＧ</t>
    </r>
    <r>
      <rPr>
        <sz val="11"/>
        <rFont val="Times New Roman"/>
        <family val="1"/>
      </rPr>
      <t>a80mm L=</t>
    </r>
  </si>
  <si>
    <r>
      <t>421.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2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地Ｇ</t>
    </r>
    <r>
      <rPr>
        <sz val="11"/>
        <rFont val="Times New Roman"/>
        <family val="1"/>
      </rPr>
      <t>a1mm L=</t>
    </r>
  </si>
  <si>
    <r>
      <t>422.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2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地Ｇ</t>
    </r>
    <r>
      <rPr>
        <sz val="11"/>
        <rFont val="Times New Roman"/>
        <family val="1"/>
      </rPr>
      <t>a10mm L=</t>
    </r>
  </si>
  <si>
    <r>
      <t>423.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2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地Ｇ</t>
    </r>
    <r>
      <rPr>
        <sz val="11"/>
        <rFont val="Times New Roman"/>
        <family val="1"/>
      </rPr>
      <t>a50mm L=</t>
    </r>
  </si>
  <si>
    <r>
      <t>424.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2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地Ｇ</t>
    </r>
    <r>
      <rPr>
        <sz val="11"/>
        <rFont val="Times New Roman"/>
        <family val="1"/>
      </rPr>
      <t>a80mm L=</t>
    </r>
  </si>
  <si>
    <r>
      <t>429.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2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ＣＧ</t>
    </r>
    <r>
      <rPr>
        <sz val="11"/>
        <rFont val="Times New Roman"/>
        <family val="1"/>
      </rPr>
      <t>a1mm L=</t>
    </r>
  </si>
  <si>
    <r>
      <t>430.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2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ＣＧ</t>
    </r>
    <r>
      <rPr>
        <sz val="11"/>
        <rFont val="Times New Roman"/>
        <family val="1"/>
      </rPr>
      <t>a10mm L=</t>
    </r>
  </si>
  <si>
    <r>
      <t>431.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2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ＣＧ</t>
    </r>
    <r>
      <rPr>
        <sz val="11"/>
        <rFont val="Times New Roman"/>
        <family val="1"/>
      </rPr>
      <t>a50mm L=</t>
    </r>
  </si>
  <si>
    <r>
      <t>432.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2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ＣＧ</t>
    </r>
    <r>
      <rPr>
        <sz val="11"/>
        <rFont val="Times New Roman"/>
        <family val="1"/>
      </rPr>
      <t>a80mm L=</t>
    </r>
  </si>
  <si>
    <r>
      <t>433.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3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天Ｇ</t>
    </r>
    <r>
      <rPr>
        <sz val="11"/>
        <rFont val="Times New Roman"/>
        <family val="1"/>
      </rPr>
      <t>a1mm L=</t>
    </r>
  </si>
  <si>
    <r>
      <t>434.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3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天Ｇ</t>
    </r>
    <r>
      <rPr>
        <sz val="11"/>
        <rFont val="Times New Roman"/>
        <family val="1"/>
      </rPr>
      <t>a10mm L=</t>
    </r>
  </si>
  <si>
    <r>
      <t>435.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3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天Ｇ</t>
    </r>
    <r>
      <rPr>
        <sz val="11"/>
        <rFont val="Times New Roman"/>
        <family val="1"/>
      </rPr>
      <t>a50mm L=</t>
    </r>
  </si>
  <si>
    <r>
      <t>436.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3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天Ｇ</t>
    </r>
    <r>
      <rPr>
        <sz val="11"/>
        <rFont val="Times New Roman"/>
        <family val="1"/>
      </rPr>
      <t>a80mm L=</t>
    </r>
  </si>
  <si>
    <r>
      <t>437.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3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地Ｇ</t>
    </r>
    <r>
      <rPr>
        <sz val="11"/>
        <rFont val="Times New Roman"/>
        <family val="1"/>
      </rPr>
      <t>a1mm L=</t>
    </r>
  </si>
  <si>
    <r>
      <t>438.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3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地Ｇ</t>
    </r>
    <r>
      <rPr>
        <sz val="11"/>
        <rFont val="Times New Roman"/>
        <family val="1"/>
      </rPr>
      <t>a10mm L=</t>
    </r>
  </si>
  <si>
    <r>
      <t>439.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3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地Ｇ</t>
    </r>
    <r>
      <rPr>
        <sz val="11"/>
        <rFont val="Times New Roman"/>
        <family val="1"/>
      </rPr>
      <t>a50mm L=</t>
    </r>
  </si>
  <si>
    <r>
      <t>440.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3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地Ｇ</t>
    </r>
    <r>
      <rPr>
        <sz val="11"/>
        <rFont val="Times New Roman"/>
        <family val="1"/>
      </rPr>
      <t>a80mm L=</t>
    </r>
  </si>
  <si>
    <r>
      <t>441.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3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ＴＣＧ</t>
    </r>
    <r>
      <rPr>
        <sz val="11"/>
        <rFont val="Times New Roman"/>
        <family val="1"/>
      </rPr>
      <t>a1mm L=</t>
    </r>
  </si>
  <si>
    <r>
      <t>442.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3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ＴＣＧ</t>
    </r>
    <r>
      <rPr>
        <sz val="11"/>
        <rFont val="Times New Roman"/>
        <family val="1"/>
      </rPr>
      <t>a10mm L=</t>
    </r>
  </si>
  <si>
    <r>
      <t>443.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3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ＴＣＧ</t>
    </r>
    <r>
      <rPr>
        <sz val="11"/>
        <rFont val="Times New Roman"/>
        <family val="1"/>
      </rPr>
      <t>a50mm L=</t>
    </r>
  </si>
  <si>
    <r>
      <t>444.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3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ＴＣＧ</t>
    </r>
    <r>
      <rPr>
        <sz val="11"/>
        <rFont val="Times New Roman"/>
        <family val="1"/>
      </rPr>
      <t>a80mm L=</t>
    </r>
  </si>
  <si>
    <r>
      <t>445.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3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ＣＧ</t>
    </r>
    <r>
      <rPr>
        <sz val="11"/>
        <rFont val="Times New Roman"/>
        <family val="1"/>
      </rPr>
      <t>a1mm L=</t>
    </r>
  </si>
  <si>
    <r>
      <t>446.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3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ＣＧ</t>
    </r>
    <r>
      <rPr>
        <sz val="11"/>
        <rFont val="Times New Roman"/>
        <family val="1"/>
      </rPr>
      <t>a10mm L=</t>
    </r>
  </si>
  <si>
    <r>
      <t>447.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3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ＣＧ</t>
    </r>
    <r>
      <rPr>
        <sz val="11"/>
        <rFont val="Times New Roman"/>
        <family val="1"/>
      </rPr>
      <t>a50mm L=</t>
    </r>
  </si>
  <si>
    <r>
      <t>448.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3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ＣＧ</t>
    </r>
    <r>
      <rPr>
        <sz val="11"/>
        <rFont val="Times New Roman"/>
        <family val="1"/>
      </rPr>
      <t>a80mm L=</t>
    </r>
  </si>
  <si>
    <r>
      <t>449.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4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天Ｇ</t>
    </r>
    <r>
      <rPr>
        <sz val="11"/>
        <rFont val="Times New Roman"/>
        <family val="1"/>
      </rPr>
      <t>a1mm L=</t>
    </r>
  </si>
  <si>
    <r>
      <t>450.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4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天Ｇ</t>
    </r>
    <r>
      <rPr>
        <sz val="11"/>
        <rFont val="Times New Roman"/>
        <family val="1"/>
      </rPr>
      <t>a10mm L=</t>
    </r>
  </si>
  <si>
    <r>
      <t>451.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4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天Ｇ</t>
    </r>
    <r>
      <rPr>
        <sz val="11"/>
        <rFont val="Times New Roman"/>
        <family val="1"/>
      </rPr>
      <t>a50mm L=</t>
    </r>
  </si>
  <si>
    <r>
      <t>452.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4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天Ｇ</t>
    </r>
    <r>
      <rPr>
        <sz val="11"/>
        <rFont val="Times New Roman"/>
        <family val="1"/>
      </rPr>
      <t>a80mm L=</t>
    </r>
  </si>
  <si>
    <r>
      <t>453.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4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地Ｇ</t>
    </r>
    <r>
      <rPr>
        <sz val="11"/>
        <rFont val="Times New Roman"/>
        <family val="1"/>
      </rPr>
      <t>a1mm L=</t>
    </r>
  </si>
  <si>
    <r>
      <t>454.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4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地Ｇ</t>
    </r>
    <r>
      <rPr>
        <sz val="11"/>
        <rFont val="Times New Roman"/>
        <family val="1"/>
      </rPr>
      <t>a10mm L=</t>
    </r>
  </si>
  <si>
    <r>
      <t>455.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4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地Ｇ</t>
    </r>
    <r>
      <rPr>
        <sz val="11"/>
        <rFont val="Times New Roman"/>
        <family val="1"/>
      </rPr>
      <t>a50mm L=</t>
    </r>
  </si>
  <si>
    <r>
      <t>456.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4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地Ｇ</t>
    </r>
    <r>
      <rPr>
        <sz val="11"/>
        <rFont val="Times New Roman"/>
        <family val="1"/>
      </rPr>
      <t>a80mm L=</t>
    </r>
  </si>
  <si>
    <r>
      <t>457.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4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ＴＣＧ</t>
    </r>
    <r>
      <rPr>
        <sz val="11"/>
        <rFont val="Times New Roman"/>
        <family val="1"/>
      </rPr>
      <t>a1mm L=</t>
    </r>
  </si>
  <si>
    <r>
      <t>458.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4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ＴＣＧ</t>
    </r>
    <r>
      <rPr>
        <sz val="11"/>
        <rFont val="Times New Roman"/>
        <family val="1"/>
      </rPr>
      <t>a10mm L=</t>
    </r>
  </si>
  <si>
    <r>
      <t>459.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4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ＴＣＧ</t>
    </r>
    <r>
      <rPr>
        <sz val="11"/>
        <rFont val="Times New Roman"/>
        <family val="1"/>
      </rPr>
      <t>a50mm L=</t>
    </r>
  </si>
  <si>
    <r>
      <t>460.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4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ＴＣＧ</t>
    </r>
    <r>
      <rPr>
        <sz val="11"/>
        <rFont val="Times New Roman"/>
        <family val="1"/>
      </rPr>
      <t>a80mm L=</t>
    </r>
  </si>
  <si>
    <r>
      <t>461.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4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ＣＧ</t>
    </r>
    <r>
      <rPr>
        <sz val="11"/>
        <rFont val="Times New Roman"/>
        <family val="1"/>
      </rPr>
      <t>a1mm L=</t>
    </r>
  </si>
  <si>
    <r>
      <t>462.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4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ＣＧ</t>
    </r>
    <r>
      <rPr>
        <sz val="11"/>
        <rFont val="Times New Roman"/>
        <family val="1"/>
      </rPr>
      <t>a10mm L=</t>
    </r>
  </si>
  <si>
    <r>
      <t>463.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4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ＣＧ</t>
    </r>
    <r>
      <rPr>
        <sz val="11"/>
        <rFont val="Times New Roman"/>
        <family val="1"/>
      </rPr>
      <t>a50mm L=</t>
    </r>
  </si>
  <si>
    <r>
      <t>464.</t>
    </r>
    <r>
      <rPr>
        <sz val="11"/>
        <rFont val="宋体"/>
        <family val="3"/>
        <charset val="134"/>
      </rPr>
      <t>＃</t>
    </r>
    <r>
      <rPr>
        <sz val="11"/>
        <rFont val="Times New Roman"/>
        <family val="1"/>
      </rPr>
      <t>4</t>
    </r>
    <r>
      <rPr>
        <sz val="11"/>
        <rFont val="宋体"/>
        <family val="3"/>
        <charset val="134"/>
      </rPr>
      <t>Ｂ半径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ＣＧ</t>
    </r>
    <r>
      <rPr>
        <sz val="11"/>
        <rFont val="Times New Roman"/>
        <family val="1"/>
      </rPr>
      <t>a80mm L=</t>
    </r>
  </si>
  <si>
    <r>
      <t xml:space="preserve">316.#1B </t>
    </r>
    <r>
      <rPr>
        <sz val="11"/>
        <rFont val="宋体"/>
        <family val="3"/>
        <charset val="134"/>
      </rPr>
      <t>Ｇ</t>
    </r>
    <r>
      <rPr>
        <sz val="11"/>
        <rFont val="Times New Roman"/>
        <family val="1"/>
      </rPr>
      <t>a1mm X=</t>
    </r>
  </si>
  <si>
    <r>
      <t xml:space="preserve">316.#1B </t>
    </r>
    <r>
      <rPr>
        <sz val="11"/>
        <rFont val="宋体"/>
        <family val="3"/>
        <charset val="134"/>
      </rPr>
      <t>Ｇ</t>
    </r>
    <r>
      <rPr>
        <sz val="11"/>
        <rFont val="Times New Roman"/>
        <family val="1"/>
      </rPr>
      <t>a1mm Y=</t>
    </r>
  </si>
  <si>
    <r>
      <t xml:space="preserve">331.#1B </t>
    </r>
    <r>
      <rPr>
        <sz val="11"/>
        <rFont val="宋体"/>
        <family val="3"/>
        <charset val="134"/>
      </rPr>
      <t>Ｇ</t>
    </r>
    <r>
      <rPr>
        <sz val="11"/>
        <rFont val="Times New Roman"/>
        <family val="1"/>
      </rPr>
      <t>a10mm X=</t>
    </r>
  </si>
  <si>
    <r>
      <t xml:space="preserve">331.#1B </t>
    </r>
    <r>
      <rPr>
        <sz val="11"/>
        <rFont val="宋体"/>
        <family val="3"/>
        <charset val="134"/>
      </rPr>
      <t>Ｇ</t>
    </r>
    <r>
      <rPr>
        <sz val="11"/>
        <rFont val="Times New Roman"/>
        <family val="1"/>
      </rPr>
      <t>a10mm Y=</t>
    </r>
  </si>
  <si>
    <r>
      <t xml:space="preserve">332.#1B </t>
    </r>
    <r>
      <rPr>
        <sz val="11"/>
        <rFont val="宋体"/>
        <family val="3"/>
        <charset val="134"/>
      </rPr>
      <t>Ｇ</t>
    </r>
    <r>
      <rPr>
        <sz val="11"/>
        <rFont val="Times New Roman"/>
        <family val="1"/>
      </rPr>
      <t>a50mm X=</t>
    </r>
  </si>
  <si>
    <r>
      <t xml:space="preserve">332.#1B </t>
    </r>
    <r>
      <rPr>
        <sz val="11"/>
        <rFont val="宋体"/>
        <family val="3"/>
        <charset val="134"/>
      </rPr>
      <t>Ｇ</t>
    </r>
    <r>
      <rPr>
        <sz val="11"/>
        <rFont val="Times New Roman"/>
        <family val="1"/>
      </rPr>
      <t>a50mm Y=</t>
    </r>
  </si>
  <si>
    <r>
      <t xml:space="preserve">333.#1B </t>
    </r>
    <r>
      <rPr>
        <sz val="11"/>
        <rFont val="宋体"/>
        <family val="3"/>
        <charset val="134"/>
      </rPr>
      <t>Ｇ</t>
    </r>
    <r>
      <rPr>
        <sz val="11"/>
        <rFont val="Times New Roman"/>
        <family val="1"/>
      </rPr>
      <t>a80mm X=</t>
    </r>
  </si>
  <si>
    <r>
      <t xml:space="preserve">333.#1B </t>
    </r>
    <r>
      <rPr>
        <sz val="11"/>
        <rFont val="宋体"/>
        <family val="3"/>
        <charset val="134"/>
      </rPr>
      <t>Ｇ</t>
    </r>
    <r>
      <rPr>
        <sz val="11"/>
        <rFont val="Times New Roman"/>
        <family val="1"/>
      </rPr>
      <t>a80mm Y=</t>
    </r>
  </si>
  <si>
    <r>
      <t xml:space="preserve">317.#2B </t>
    </r>
    <r>
      <rPr>
        <sz val="11"/>
        <rFont val="宋体"/>
        <family val="3"/>
        <charset val="134"/>
      </rPr>
      <t>Ｇ</t>
    </r>
    <r>
      <rPr>
        <sz val="11"/>
        <rFont val="Times New Roman"/>
        <family val="1"/>
      </rPr>
      <t>a1mm X=</t>
    </r>
  </si>
  <si>
    <r>
      <t xml:space="preserve">317.#2B </t>
    </r>
    <r>
      <rPr>
        <sz val="11"/>
        <rFont val="宋体"/>
        <family val="3"/>
        <charset val="134"/>
      </rPr>
      <t>Ｇ</t>
    </r>
    <r>
      <rPr>
        <sz val="11"/>
        <rFont val="Times New Roman"/>
        <family val="1"/>
      </rPr>
      <t>a1mm Y=</t>
    </r>
  </si>
  <si>
    <r>
      <t xml:space="preserve">334.#2B </t>
    </r>
    <r>
      <rPr>
        <sz val="11"/>
        <rFont val="宋体"/>
        <family val="3"/>
        <charset val="134"/>
      </rPr>
      <t>Ｇ</t>
    </r>
    <r>
      <rPr>
        <sz val="11"/>
        <rFont val="Times New Roman"/>
        <family val="1"/>
      </rPr>
      <t>a10mm X=</t>
    </r>
  </si>
  <si>
    <r>
      <t xml:space="preserve">334.#2B </t>
    </r>
    <r>
      <rPr>
        <sz val="11"/>
        <rFont val="宋体"/>
        <family val="3"/>
        <charset val="134"/>
      </rPr>
      <t>Ｇ</t>
    </r>
    <r>
      <rPr>
        <sz val="11"/>
        <rFont val="Times New Roman"/>
        <family val="1"/>
      </rPr>
      <t>a10mm Y=</t>
    </r>
  </si>
  <si>
    <r>
      <t xml:space="preserve">335.#2B </t>
    </r>
    <r>
      <rPr>
        <sz val="11"/>
        <rFont val="宋体"/>
        <family val="3"/>
        <charset val="134"/>
      </rPr>
      <t>Ｇ</t>
    </r>
    <r>
      <rPr>
        <sz val="11"/>
        <rFont val="Times New Roman"/>
        <family val="1"/>
      </rPr>
      <t>a50mm X=</t>
    </r>
  </si>
  <si>
    <r>
      <t xml:space="preserve">335.#2B </t>
    </r>
    <r>
      <rPr>
        <sz val="11"/>
        <rFont val="宋体"/>
        <family val="3"/>
        <charset val="134"/>
      </rPr>
      <t>Ｇ</t>
    </r>
    <r>
      <rPr>
        <sz val="11"/>
        <rFont val="Times New Roman"/>
        <family val="1"/>
      </rPr>
      <t>a50mm Y=</t>
    </r>
  </si>
  <si>
    <r>
      <t xml:space="preserve">336.#2B </t>
    </r>
    <r>
      <rPr>
        <sz val="11"/>
        <rFont val="宋体"/>
        <family val="3"/>
        <charset val="134"/>
      </rPr>
      <t>Ｇ</t>
    </r>
    <r>
      <rPr>
        <sz val="11"/>
        <rFont val="Times New Roman"/>
        <family val="1"/>
      </rPr>
      <t>a80mm X=</t>
    </r>
  </si>
  <si>
    <r>
      <t xml:space="preserve">336.#2B </t>
    </r>
    <r>
      <rPr>
        <sz val="11"/>
        <rFont val="宋体"/>
        <family val="3"/>
        <charset val="134"/>
      </rPr>
      <t>Ｇ</t>
    </r>
    <r>
      <rPr>
        <sz val="11"/>
        <rFont val="Times New Roman"/>
        <family val="1"/>
      </rPr>
      <t>a80mm Y=</t>
    </r>
  </si>
  <si>
    <r>
      <t xml:space="preserve">318.#3B </t>
    </r>
    <r>
      <rPr>
        <sz val="11"/>
        <rFont val="宋体"/>
        <family val="3"/>
        <charset val="134"/>
      </rPr>
      <t>Ｇ</t>
    </r>
    <r>
      <rPr>
        <sz val="11"/>
        <rFont val="Times New Roman"/>
        <family val="1"/>
      </rPr>
      <t>a1mm X=</t>
    </r>
  </si>
  <si>
    <r>
      <t xml:space="preserve">318.#3B </t>
    </r>
    <r>
      <rPr>
        <sz val="11"/>
        <rFont val="宋体"/>
        <family val="3"/>
        <charset val="134"/>
      </rPr>
      <t>Ｇ</t>
    </r>
    <r>
      <rPr>
        <sz val="11"/>
        <rFont val="Times New Roman"/>
        <family val="1"/>
      </rPr>
      <t>a1mm Y=</t>
    </r>
  </si>
  <si>
    <r>
      <t xml:space="preserve">337.#3B </t>
    </r>
    <r>
      <rPr>
        <sz val="11"/>
        <rFont val="宋体"/>
        <family val="3"/>
        <charset val="134"/>
      </rPr>
      <t>Ｇ</t>
    </r>
    <r>
      <rPr>
        <sz val="11"/>
        <rFont val="Times New Roman"/>
        <family val="1"/>
      </rPr>
      <t>a10mm X=</t>
    </r>
  </si>
  <si>
    <r>
      <t xml:space="preserve">337.#3B </t>
    </r>
    <r>
      <rPr>
        <sz val="11"/>
        <rFont val="宋体"/>
        <family val="3"/>
        <charset val="134"/>
      </rPr>
      <t>Ｇ</t>
    </r>
    <r>
      <rPr>
        <sz val="11"/>
        <rFont val="Times New Roman"/>
        <family val="1"/>
      </rPr>
      <t>a10mm Y=</t>
    </r>
  </si>
  <si>
    <r>
      <t xml:space="preserve">338.#3B </t>
    </r>
    <r>
      <rPr>
        <sz val="11"/>
        <rFont val="宋体"/>
        <family val="3"/>
        <charset val="134"/>
      </rPr>
      <t>Ｇ</t>
    </r>
    <r>
      <rPr>
        <sz val="11"/>
        <rFont val="Times New Roman"/>
        <family val="1"/>
      </rPr>
      <t>a50mm X=</t>
    </r>
  </si>
  <si>
    <r>
      <t xml:space="preserve">338.#3B </t>
    </r>
    <r>
      <rPr>
        <sz val="11"/>
        <rFont val="宋体"/>
        <family val="3"/>
        <charset val="134"/>
      </rPr>
      <t>Ｇ</t>
    </r>
    <r>
      <rPr>
        <sz val="11"/>
        <rFont val="Times New Roman"/>
        <family val="1"/>
      </rPr>
      <t>a50mm Y=</t>
    </r>
  </si>
  <si>
    <r>
      <t xml:space="preserve">339.#3B </t>
    </r>
    <r>
      <rPr>
        <sz val="11"/>
        <rFont val="宋体"/>
        <family val="3"/>
        <charset val="134"/>
      </rPr>
      <t>Ｇ</t>
    </r>
    <r>
      <rPr>
        <sz val="11"/>
        <rFont val="Times New Roman"/>
        <family val="1"/>
      </rPr>
      <t>a80mm X=</t>
    </r>
  </si>
  <si>
    <r>
      <t xml:space="preserve">339.#3B </t>
    </r>
    <r>
      <rPr>
        <sz val="11"/>
        <rFont val="宋体"/>
        <family val="3"/>
        <charset val="134"/>
      </rPr>
      <t>Ｇ</t>
    </r>
    <r>
      <rPr>
        <sz val="11"/>
        <rFont val="Times New Roman"/>
        <family val="1"/>
      </rPr>
      <t>a80mm Y=</t>
    </r>
  </si>
  <si>
    <r>
      <t xml:space="preserve">319.#4B </t>
    </r>
    <r>
      <rPr>
        <sz val="11"/>
        <rFont val="宋体"/>
        <family val="3"/>
        <charset val="134"/>
      </rPr>
      <t>Ｇ</t>
    </r>
    <r>
      <rPr>
        <sz val="11"/>
        <rFont val="Times New Roman"/>
        <family val="1"/>
      </rPr>
      <t>a1mm X=</t>
    </r>
  </si>
  <si>
    <r>
      <t xml:space="preserve">319.#4B </t>
    </r>
    <r>
      <rPr>
        <sz val="11"/>
        <rFont val="宋体"/>
        <family val="3"/>
        <charset val="134"/>
      </rPr>
      <t>Ｇ</t>
    </r>
    <r>
      <rPr>
        <sz val="11"/>
        <rFont val="Times New Roman"/>
        <family val="1"/>
      </rPr>
      <t>a1mm Y=</t>
    </r>
  </si>
  <si>
    <r>
      <t xml:space="preserve">340.#4B </t>
    </r>
    <r>
      <rPr>
        <sz val="11"/>
        <rFont val="宋体"/>
        <family val="3"/>
        <charset val="134"/>
      </rPr>
      <t>Ｇ</t>
    </r>
    <r>
      <rPr>
        <sz val="11"/>
        <rFont val="Times New Roman"/>
        <family val="1"/>
      </rPr>
      <t>a10mm X=</t>
    </r>
  </si>
  <si>
    <r>
      <t xml:space="preserve">340.#4B </t>
    </r>
    <r>
      <rPr>
        <sz val="11"/>
        <rFont val="宋体"/>
        <family val="3"/>
        <charset val="134"/>
      </rPr>
      <t>Ｇ</t>
    </r>
    <r>
      <rPr>
        <sz val="11"/>
        <rFont val="Times New Roman"/>
        <family val="1"/>
      </rPr>
      <t>a10mm Y=</t>
    </r>
  </si>
  <si>
    <r>
      <t xml:space="preserve">341.#4B </t>
    </r>
    <r>
      <rPr>
        <sz val="11"/>
        <rFont val="宋体"/>
        <family val="3"/>
        <charset val="134"/>
      </rPr>
      <t>Ｇ</t>
    </r>
    <r>
      <rPr>
        <sz val="11"/>
        <rFont val="Times New Roman"/>
        <family val="1"/>
      </rPr>
      <t>a50mm X=</t>
    </r>
  </si>
  <si>
    <r>
      <t xml:space="preserve">341.#4B </t>
    </r>
    <r>
      <rPr>
        <sz val="11"/>
        <rFont val="宋体"/>
        <family val="3"/>
        <charset val="134"/>
      </rPr>
      <t>Ｇ</t>
    </r>
    <r>
      <rPr>
        <sz val="11"/>
        <rFont val="Times New Roman"/>
        <family val="1"/>
      </rPr>
      <t>a50mm Y=</t>
    </r>
  </si>
  <si>
    <r>
      <t xml:space="preserve">342.#4B </t>
    </r>
    <r>
      <rPr>
        <sz val="11"/>
        <rFont val="宋体"/>
        <family val="3"/>
        <charset val="134"/>
      </rPr>
      <t>Ｇ</t>
    </r>
    <r>
      <rPr>
        <sz val="11"/>
        <rFont val="Times New Roman"/>
        <family val="1"/>
      </rPr>
      <t>a80mm X=</t>
    </r>
  </si>
  <si>
    <r>
      <t xml:space="preserve">342.#4B </t>
    </r>
    <r>
      <rPr>
        <sz val="11"/>
        <rFont val="宋体"/>
        <family val="3"/>
        <charset val="134"/>
      </rPr>
      <t>Ｇ</t>
    </r>
    <r>
      <rPr>
        <sz val="11"/>
        <rFont val="Times New Roman"/>
        <family val="1"/>
      </rPr>
      <t>a80mm Y=</t>
    </r>
  </si>
  <si>
    <r>
      <t>321.</t>
    </r>
    <r>
      <rPr>
        <sz val="11"/>
        <rFont val="宋体"/>
        <family val="3"/>
        <charset val="134"/>
      </rPr>
      <t>缸盖紧固孔</t>
    </r>
    <r>
      <rPr>
        <sz val="11"/>
        <rFont val="Times New Roman"/>
        <family val="1"/>
      </rPr>
      <t xml:space="preserve"> M1 </t>
    </r>
    <r>
      <rPr>
        <sz val="11"/>
        <rFont val="宋体"/>
        <family val="3"/>
        <charset val="134"/>
      </rPr>
      <t>内里</t>
    </r>
    <r>
      <rPr>
        <sz val="11"/>
        <rFont val="Times New Roman"/>
        <family val="1"/>
      </rPr>
      <t xml:space="preserve"> Y=</t>
    </r>
  </si>
  <si>
    <r>
      <t>322.</t>
    </r>
    <r>
      <rPr>
        <sz val="11"/>
        <rFont val="宋体"/>
        <family val="3"/>
        <charset val="134"/>
      </rPr>
      <t>缸盖紧固孔</t>
    </r>
    <r>
      <rPr>
        <sz val="11"/>
        <rFont val="Times New Roman"/>
        <family val="1"/>
      </rPr>
      <t xml:space="preserve"> M2 </t>
    </r>
    <r>
      <rPr>
        <sz val="11"/>
        <rFont val="宋体"/>
        <family val="3"/>
        <charset val="134"/>
      </rPr>
      <t>内里</t>
    </r>
    <r>
      <rPr>
        <sz val="11"/>
        <rFont val="Times New Roman"/>
        <family val="1"/>
      </rPr>
      <t xml:space="preserve"> X=</t>
    </r>
  </si>
  <si>
    <r>
      <t>322.</t>
    </r>
    <r>
      <rPr>
        <sz val="11"/>
        <rFont val="宋体"/>
        <family val="3"/>
        <charset val="134"/>
      </rPr>
      <t>缸盖紧固孔</t>
    </r>
    <r>
      <rPr>
        <sz val="11"/>
        <rFont val="Times New Roman"/>
        <family val="1"/>
      </rPr>
      <t xml:space="preserve"> M2 </t>
    </r>
    <r>
      <rPr>
        <sz val="11"/>
        <rFont val="宋体"/>
        <family val="3"/>
        <charset val="134"/>
      </rPr>
      <t>内里</t>
    </r>
    <r>
      <rPr>
        <sz val="11"/>
        <rFont val="Times New Roman"/>
        <family val="1"/>
      </rPr>
      <t xml:space="preserve"> Y=</t>
    </r>
  </si>
  <si>
    <r>
      <t>323.</t>
    </r>
    <r>
      <rPr>
        <sz val="11"/>
        <rFont val="宋体"/>
        <family val="3"/>
        <charset val="134"/>
      </rPr>
      <t>缸盖紧固孔</t>
    </r>
    <r>
      <rPr>
        <sz val="11"/>
        <rFont val="Times New Roman"/>
        <family val="1"/>
      </rPr>
      <t xml:space="preserve"> M3 </t>
    </r>
    <r>
      <rPr>
        <sz val="11"/>
        <rFont val="宋体"/>
        <family val="3"/>
        <charset val="134"/>
      </rPr>
      <t>内里</t>
    </r>
    <r>
      <rPr>
        <sz val="11"/>
        <rFont val="Times New Roman"/>
        <family val="1"/>
      </rPr>
      <t xml:space="preserve"> X=</t>
    </r>
  </si>
  <si>
    <r>
      <t>323.</t>
    </r>
    <r>
      <rPr>
        <sz val="11"/>
        <rFont val="宋体"/>
        <family val="3"/>
        <charset val="134"/>
      </rPr>
      <t>缸盖紧固孔</t>
    </r>
    <r>
      <rPr>
        <sz val="11"/>
        <rFont val="Times New Roman"/>
        <family val="1"/>
      </rPr>
      <t xml:space="preserve"> M3 </t>
    </r>
    <r>
      <rPr>
        <sz val="11"/>
        <rFont val="宋体"/>
        <family val="3"/>
        <charset val="134"/>
      </rPr>
      <t>内里</t>
    </r>
    <r>
      <rPr>
        <sz val="11"/>
        <rFont val="Times New Roman"/>
        <family val="1"/>
      </rPr>
      <t xml:space="preserve"> Y=</t>
    </r>
  </si>
  <si>
    <r>
      <t>304.</t>
    </r>
    <r>
      <rPr>
        <sz val="11"/>
        <rFont val="宋体"/>
        <family val="3"/>
        <charset val="134"/>
      </rPr>
      <t>缸盖紧固孔</t>
    </r>
    <r>
      <rPr>
        <sz val="11"/>
        <rFont val="Times New Roman"/>
        <family val="1"/>
      </rPr>
      <t xml:space="preserve"> M4 </t>
    </r>
    <r>
      <rPr>
        <sz val="11"/>
        <rFont val="宋体"/>
        <family val="3"/>
        <charset val="134"/>
      </rPr>
      <t>孔口</t>
    </r>
    <r>
      <rPr>
        <sz val="11"/>
        <rFont val="Times New Roman"/>
        <family val="1"/>
      </rPr>
      <t xml:space="preserve"> X=</t>
    </r>
  </si>
  <si>
    <r>
      <t>304.</t>
    </r>
    <r>
      <rPr>
        <sz val="11"/>
        <rFont val="宋体"/>
        <family val="3"/>
        <charset val="134"/>
      </rPr>
      <t>缸盖紧固孔</t>
    </r>
    <r>
      <rPr>
        <sz val="11"/>
        <rFont val="Times New Roman"/>
        <family val="1"/>
      </rPr>
      <t xml:space="preserve"> M4 </t>
    </r>
    <r>
      <rPr>
        <sz val="11"/>
        <rFont val="宋体"/>
        <family val="3"/>
        <charset val="134"/>
      </rPr>
      <t>孔口</t>
    </r>
    <r>
      <rPr>
        <sz val="11"/>
        <rFont val="Times New Roman"/>
        <family val="1"/>
      </rPr>
      <t xml:space="preserve"> Y=</t>
    </r>
  </si>
  <si>
    <r>
      <t>324.</t>
    </r>
    <r>
      <rPr>
        <sz val="11"/>
        <rFont val="宋体"/>
        <family val="3"/>
        <charset val="134"/>
      </rPr>
      <t>缸盖紧固孔</t>
    </r>
    <r>
      <rPr>
        <sz val="11"/>
        <rFont val="Times New Roman"/>
        <family val="1"/>
      </rPr>
      <t xml:space="preserve"> M4 </t>
    </r>
    <r>
      <rPr>
        <sz val="11"/>
        <rFont val="宋体"/>
        <family val="3"/>
        <charset val="134"/>
      </rPr>
      <t>内里</t>
    </r>
    <r>
      <rPr>
        <sz val="11"/>
        <rFont val="Times New Roman"/>
        <family val="1"/>
      </rPr>
      <t xml:space="preserve"> X=</t>
    </r>
  </si>
  <si>
    <r>
      <t>324.</t>
    </r>
    <r>
      <rPr>
        <sz val="11"/>
        <rFont val="宋体"/>
        <family val="3"/>
        <charset val="134"/>
      </rPr>
      <t>缸盖紧固孔</t>
    </r>
    <r>
      <rPr>
        <sz val="11"/>
        <rFont val="Times New Roman"/>
        <family val="1"/>
      </rPr>
      <t xml:space="preserve"> M4 </t>
    </r>
    <r>
      <rPr>
        <sz val="11"/>
        <rFont val="宋体"/>
        <family val="3"/>
        <charset val="134"/>
      </rPr>
      <t>内里</t>
    </r>
    <r>
      <rPr>
        <sz val="11"/>
        <rFont val="Times New Roman"/>
        <family val="1"/>
      </rPr>
      <t xml:space="preserve"> Y=</t>
    </r>
  </si>
  <si>
    <r>
      <t>305.</t>
    </r>
    <r>
      <rPr>
        <sz val="11"/>
        <rFont val="宋体"/>
        <family val="3"/>
        <charset val="134"/>
      </rPr>
      <t>缸盖紧固孔</t>
    </r>
    <r>
      <rPr>
        <sz val="11"/>
        <rFont val="Times New Roman"/>
        <family val="1"/>
      </rPr>
      <t xml:space="preserve"> M5 </t>
    </r>
    <r>
      <rPr>
        <sz val="11"/>
        <rFont val="宋体"/>
        <family val="3"/>
        <charset val="134"/>
      </rPr>
      <t>孔口</t>
    </r>
    <r>
      <rPr>
        <sz val="11"/>
        <rFont val="Times New Roman"/>
        <family val="1"/>
      </rPr>
      <t xml:space="preserve"> X=</t>
    </r>
  </si>
  <si>
    <r>
      <t>305.</t>
    </r>
    <r>
      <rPr>
        <sz val="11"/>
        <rFont val="宋体"/>
        <family val="3"/>
        <charset val="134"/>
      </rPr>
      <t>缸盖紧固孔</t>
    </r>
    <r>
      <rPr>
        <sz val="11"/>
        <rFont val="Times New Roman"/>
        <family val="1"/>
      </rPr>
      <t xml:space="preserve"> M5 </t>
    </r>
    <r>
      <rPr>
        <sz val="11"/>
        <rFont val="宋体"/>
        <family val="3"/>
        <charset val="134"/>
      </rPr>
      <t>孔口</t>
    </r>
    <r>
      <rPr>
        <sz val="11"/>
        <rFont val="Times New Roman"/>
        <family val="1"/>
      </rPr>
      <t xml:space="preserve"> Y=</t>
    </r>
  </si>
  <si>
    <r>
      <t>325.</t>
    </r>
    <r>
      <rPr>
        <sz val="11"/>
        <rFont val="宋体"/>
        <family val="3"/>
        <charset val="134"/>
      </rPr>
      <t>缸盖紧固孔</t>
    </r>
    <r>
      <rPr>
        <sz val="11"/>
        <rFont val="Times New Roman"/>
        <family val="1"/>
      </rPr>
      <t xml:space="preserve"> M5 </t>
    </r>
    <r>
      <rPr>
        <sz val="11"/>
        <rFont val="宋体"/>
        <family val="3"/>
        <charset val="134"/>
      </rPr>
      <t>内里</t>
    </r>
    <r>
      <rPr>
        <sz val="11"/>
        <rFont val="Times New Roman"/>
        <family val="1"/>
      </rPr>
      <t xml:space="preserve"> X=</t>
    </r>
  </si>
  <si>
    <r>
      <t>325.</t>
    </r>
    <r>
      <rPr>
        <sz val="11"/>
        <rFont val="宋体"/>
        <family val="3"/>
        <charset val="134"/>
      </rPr>
      <t>缸盖紧固孔</t>
    </r>
    <r>
      <rPr>
        <sz val="11"/>
        <rFont val="Times New Roman"/>
        <family val="1"/>
      </rPr>
      <t xml:space="preserve"> M5 </t>
    </r>
    <r>
      <rPr>
        <sz val="11"/>
        <rFont val="宋体"/>
        <family val="3"/>
        <charset val="134"/>
      </rPr>
      <t>内里</t>
    </r>
    <r>
      <rPr>
        <sz val="11"/>
        <rFont val="Times New Roman"/>
        <family val="1"/>
      </rPr>
      <t xml:space="preserve"> Y=</t>
    </r>
  </si>
  <si>
    <r>
      <t>306.</t>
    </r>
    <r>
      <rPr>
        <sz val="11"/>
        <rFont val="宋体"/>
        <family val="3"/>
        <charset val="134"/>
      </rPr>
      <t>缸盖紧固孔</t>
    </r>
    <r>
      <rPr>
        <sz val="11"/>
        <rFont val="Times New Roman"/>
        <family val="1"/>
      </rPr>
      <t xml:space="preserve"> M6 </t>
    </r>
    <r>
      <rPr>
        <sz val="11"/>
        <rFont val="宋体"/>
        <family val="3"/>
        <charset val="134"/>
      </rPr>
      <t>孔口</t>
    </r>
    <r>
      <rPr>
        <sz val="11"/>
        <rFont val="Times New Roman"/>
        <family val="1"/>
      </rPr>
      <t xml:space="preserve"> X=</t>
    </r>
  </si>
  <si>
    <r>
      <t>306.</t>
    </r>
    <r>
      <rPr>
        <sz val="11"/>
        <rFont val="宋体"/>
        <family val="3"/>
        <charset val="134"/>
      </rPr>
      <t>缸盖紧固孔</t>
    </r>
    <r>
      <rPr>
        <sz val="11"/>
        <rFont val="Times New Roman"/>
        <family val="1"/>
      </rPr>
      <t xml:space="preserve"> M6 </t>
    </r>
    <r>
      <rPr>
        <sz val="11"/>
        <rFont val="宋体"/>
        <family val="3"/>
        <charset val="134"/>
      </rPr>
      <t>孔口</t>
    </r>
    <r>
      <rPr>
        <sz val="11"/>
        <rFont val="Times New Roman"/>
        <family val="1"/>
      </rPr>
      <t xml:space="preserve"> Y=</t>
    </r>
  </si>
  <si>
    <r>
      <t>326.</t>
    </r>
    <r>
      <rPr>
        <sz val="11"/>
        <rFont val="宋体"/>
        <family val="3"/>
        <charset val="134"/>
      </rPr>
      <t>缸盖紧固孔</t>
    </r>
    <r>
      <rPr>
        <sz val="11"/>
        <rFont val="Times New Roman"/>
        <family val="1"/>
      </rPr>
      <t xml:space="preserve"> M6 </t>
    </r>
    <r>
      <rPr>
        <sz val="11"/>
        <rFont val="宋体"/>
        <family val="3"/>
        <charset val="134"/>
      </rPr>
      <t>内里</t>
    </r>
    <r>
      <rPr>
        <sz val="11"/>
        <rFont val="Times New Roman"/>
        <family val="1"/>
      </rPr>
      <t xml:space="preserve"> X=</t>
    </r>
  </si>
  <si>
    <r>
      <t>326.</t>
    </r>
    <r>
      <rPr>
        <sz val="11"/>
        <rFont val="宋体"/>
        <family val="3"/>
        <charset val="134"/>
      </rPr>
      <t>缸盖紧固孔</t>
    </r>
    <r>
      <rPr>
        <sz val="11"/>
        <rFont val="Times New Roman"/>
        <family val="1"/>
      </rPr>
      <t xml:space="preserve"> M6 </t>
    </r>
    <r>
      <rPr>
        <sz val="11"/>
        <rFont val="宋体"/>
        <family val="3"/>
        <charset val="134"/>
      </rPr>
      <t>内里</t>
    </r>
    <r>
      <rPr>
        <sz val="11"/>
        <rFont val="Times New Roman"/>
        <family val="1"/>
      </rPr>
      <t xml:space="preserve"> Y=</t>
    </r>
  </si>
  <si>
    <r>
      <t>307.</t>
    </r>
    <r>
      <rPr>
        <sz val="11"/>
        <rFont val="宋体"/>
        <family val="3"/>
        <charset val="134"/>
      </rPr>
      <t>缸盖紧固孔</t>
    </r>
    <r>
      <rPr>
        <sz val="11"/>
        <rFont val="Times New Roman"/>
        <family val="1"/>
      </rPr>
      <t xml:space="preserve"> M7 </t>
    </r>
    <r>
      <rPr>
        <sz val="11"/>
        <rFont val="宋体"/>
        <family val="3"/>
        <charset val="134"/>
      </rPr>
      <t>孔口</t>
    </r>
    <r>
      <rPr>
        <sz val="11"/>
        <rFont val="Times New Roman"/>
        <family val="1"/>
      </rPr>
      <t xml:space="preserve"> X=</t>
    </r>
  </si>
  <si>
    <r>
      <t>307.</t>
    </r>
    <r>
      <rPr>
        <sz val="11"/>
        <rFont val="宋体"/>
        <family val="3"/>
        <charset val="134"/>
      </rPr>
      <t>缸盖紧固孔</t>
    </r>
    <r>
      <rPr>
        <sz val="11"/>
        <rFont val="Times New Roman"/>
        <family val="1"/>
      </rPr>
      <t xml:space="preserve"> M7 </t>
    </r>
    <r>
      <rPr>
        <sz val="11"/>
        <rFont val="宋体"/>
        <family val="3"/>
        <charset val="134"/>
      </rPr>
      <t>孔口</t>
    </r>
    <r>
      <rPr>
        <sz val="11"/>
        <rFont val="Times New Roman"/>
        <family val="1"/>
      </rPr>
      <t xml:space="preserve"> Y=</t>
    </r>
  </si>
  <si>
    <r>
      <t>327.</t>
    </r>
    <r>
      <rPr>
        <sz val="11"/>
        <rFont val="宋体"/>
        <family val="3"/>
        <charset val="134"/>
      </rPr>
      <t>缸盖紧固孔</t>
    </r>
    <r>
      <rPr>
        <sz val="11"/>
        <rFont val="Times New Roman"/>
        <family val="1"/>
      </rPr>
      <t xml:space="preserve"> M7 </t>
    </r>
    <r>
      <rPr>
        <sz val="11"/>
        <rFont val="宋体"/>
        <family val="3"/>
        <charset val="134"/>
      </rPr>
      <t>内里</t>
    </r>
    <r>
      <rPr>
        <sz val="11"/>
        <rFont val="Times New Roman"/>
        <family val="1"/>
      </rPr>
      <t xml:space="preserve"> X=</t>
    </r>
  </si>
  <si>
    <r>
      <t>327.</t>
    </r>
    <r>
      <rPr>
        <sz val="11"/>
        <rFont val="宋体"/>
        <family val="3"/>
        <charset val="134"/>
      </rPr>
      <t>缸盖紧固孔</t>
    </r>
    <r>
      <rPr>
        <sz val="11"/>
        <rFont val="Times New Roman"/>
        <family val="1"/>
      </rPr>
      <t xml:space="preserve"> M7 </t>
    </r>
    <r>
      <rPr>
        <sz val="11"/>
        <rFont val="宋体"/>
        <family val="3"/>
        <charset val="134"/>
      </rPr>
      <t>内里</t>
    </r>
    <r>
      <rPr>
        <sz val="11"/>
        <rFont val="Times New Roman"/>
        <family val="1"/>
      </rPr>
      <t xml:space="preserve"> Y=</t>
    </r>
  </si>
  <si>
    <r>
      <t>308.</t>
    </r>
    <r>
      <rPr>
        <sz val="11"/>
        <rFont val="宋体"/>
        <family val="3"/>
        <charset val="134"/>
      </rPr>
      <t>缸盖紧固孔</t>
    </r>
    <r>
      <rPr>
        <sz val="11"/>
        <rFont val="Times New Roman"/>
        <family val="1"/>
      </rPr>
      <t xml:space="preserve"> M8 </t>
    </r>
    <r>
      <rPr>
        <sz val="11"/>
        <rFont val="宋体"/>
        <family val="3"/>
        <charset val="134"/>
      </rPr>
      <t>孔口</t>
    </r>
    <r>
      <rPr>
        <sz val="11"/>
        <rFont val="Times New Roman"/>
        <family val="1"/>
      </rPr>
      <t xml:space="preserve"> X=</t>
    </r>
  </si>
  <si>
    <r>
      <t>308.</t>
    </r>
    <r>
      <rPr>
        <sz val="11"/>
        <rFont val="宋体"/>
        <family val="3"/>
        <charset val="134"/>
      </rPr>
      <t>缸盖紧固孔</t>
    </r>
    <r>
      <rPr>
        <sz val="11"/>
        <rFont val="Times New Roman"/>
        <family val="1"/>
      </rPr>
      <t xml:space="preserve"> M8 </t>
    </r>
    <r>
      <rPr>
        <sz val="11"/>
        <rFont val="宋体"/>
        <family val="3"/>
        <charset val="134"/>
      </rPr>
      <t>孔口</t>
    </r>
    <r>
      <rPr>
        <sz val="11"/>
        <rFont val="Times New Roman"/>
        <family val="1"/>
      </rPr>
      <t xml:space="preserve"> Y=</t>
    </r>
  </si>
  <si>
    <r>
      <t>328.</t>
    </r>
    <r>
      <rPr>
        <sz val="11"/>
        <rFont val="宋体"/>
        <family val="3"/>
        <charset val="134"/>
      </rPr>
      <t>缸盖紧固孔</t>
    </r>
    <r>
      <rPr>
        <sz val="11"/>
        <rFont val="Times New Roman"/>
        <family val="1"/>
      </rPr>
      <t xml:space="preserve"> M8 </t>
    </r>
    <r>
      <rPr>
        <sz val="11"/>
        <rFont val="宋体"/>
        <family val="3"/>
        <charset val="134"/>
      </rPr>
      <t>内里</t>
    </r>
    <r>
      <rPr>
        <sz val="11"/>
        <rFont val="Times New Roman"/>
        <family val="1"/>
      </rPr>
      <t xml:space="preserve"> X=</t>
    </r>
  </si>
  <si>
    <r>
      <t>328.</t>
    </r>
    <r>
      <rPr>
        <sz val="11"/>
        <rFont val="宋体"/>
        <family val="3"/>
        <charset val="134"/>
      </rPr>
      <t>缸盖紧固孔</t>
    </r>
    <r>
      <rPr>
        <sz val="11"/>
        <rFont val="Times New Roman"/>
        <family val="1"/>
      </rPr>
      <t xml:space="preserve"> M8 </t>
    </r>
    <r>
      <rPr>
        <sz val="11"/>
        <rFont val="宋体"/>
        <family val="3"/>
        <charset val="134"/>
      </rPr>
      <t>内里</t>
    </r>
    <r>
      <rPr>
        <sz val="11"/>
        <rFont val="Times New Roman"/>
        <family val="1"/>
      </rPr>
      <t xml:space="preserve"> Y=</t>
    </r>
  </si>
  <si>
    <r>
      <t>309.</t>
    </r>
    <r>
      <rPr>
        <sz val="11"/>
        <rFont val="宋体"/>
        <family val="3"/>
        <charset val="134"/>
      </rPr>
      <t>缸盖紧固孔</t>
    </r>
    <r>
      <rPr>
        <sz val="11"/>
        <rFont val="Times New Roman"/>
        <family val="1"/>
      </rPr>
      <t xml:space="preserve"> M9 </t>
    </r>
    <r>
      <rPr>
        <sz val="11"/>
        <rFont val="宋体"/>
        <family val="3"/>
        <charset val="134"/>
      </rPr>
      <t>孔口</t>
    </r>
    <r>
      <rPr>
        <sz val="11"/>
        <rFont val="Times New Roman"/>
        <family val="1"/>
      </rPr>
      <t xml:space="preserve"> X=</t>
    </r>
  </si>
  <si>
    <r>
      <t>309.</t>
    </r>
    <r>
      <rPr>
        <sz val="11"/>
        <rFont val="宋体"/>
        <family val="3"/>
        <charset val="134"/>
      </rPr>
      <t>缸盖紧固孔</t>
    </r>
    <r>
      <rPr>
        <sz val="11"/>
        <rFont val="Times New Roman"/>
        <family val="1"/>
      </rPr>
      <t xml:space="preserve"> M9 </t>
    </r>
    <r>
      <rPr>
        <sz val="11"/>
        <rFont val="宋体"/>
        <family val="3"/>
        <charset val="134"/>
      </rPr>
      <t>孔口</t>
    </r>
    <r>
      <rPr>
        <sz val="11"/>
        <rFont val="Times New Roman"/>
        <family val="1"/>
      </rPr>
      <t xml:space="preserve"> Y=</t>
    </r>
  </si>
  <si>
    <r>
      <t>329.</t>
    </r>
    <r>
      <rPr>
        <sz val="11"/>
        <rFont val="宋体"/>
        <family val="3"/>
        <charset val="134"/>
      </rPr>
      <t>缸盖紧固孔</t>
    </r>
    <r>
      <rPr>
        <sz val="11"/>
        <rFont val="Times New Roman"/>
        <family val="1"/>
      </rPr>
      <t xml:space="preserve"> M9 </t>
    </r>
    <r>
      <rPr>
        <sz val="11"/>
        <rFont val="宋体"/>
        <family val="3"/>
        <charset val="134"/>
      </rPr>
      <t>内里</t>
    </r>
    <r>
      <rPr>
        <sz val="11"/>
        <rFont val="Times New Roman"/>
        <family val="1"/>
      </rPr>
      <t xml:space="preserve"> X=</t>
    </r>
  </si>
  <si>
    <r>
      <t>329.</t>
    </r>
    <r>
      <rPr>
        <sz val="11"/>
        <rFont val="宋体"/>
        <family val="3"/>
        <charset val="134"/>
      </rPr>
      <t>缸盖紧固孔</t>
    </r>
    <r>
      <rPr>
        <sz val="11"/>
        <rFont val="Times New Roman"/>
        <family val="1"/>
      </rPr>
      <t xml:space="preserve"> M9 </t>
    </r>
    <r>
      <rPr>
        <sz val="11"/>
        <rFont val="宋体"/>
        <family val="3"/>
        <charset val="134"/>
      </rPr>
      <t>内里</t>
    </r>
    <r>
      <rPr>
        <sz val="11"/>
        <rFont val="Times New Roman"/>
        <family val="1"/>
      </rPr>
      <t xml:space="preserve"> Y=</t>
    </r>
  </si>
  <si>
    <r>
      <t>310.</t>
    </r>
    <r>
      <rPr>
        <sz val="11"/>
        <rFont val="宋体"/>
        <family val="3"/>
        <charset val="134"/>
      </rPr>
      <t>缸盖紧固孔</t>
    </r>
    <r>
      <rPr>
        <sz val="11"/>
        <rFont val="Times New Roman"/>
        <family val="1"/>
      </rPr>
      <t xml:space="preserve"> M10 </t>
    </r>
    <r>
      <rPr>
        <sz val="11"/>
        <rFont val="宋体"/>
        <family val="3"/>
        <charset val="134"/>
      </rPr>
      <t>孔口</t>
    </r>
    <r>
      <rPr>
        <sz val="11"/>
        <rFont val="Times New Roman"/>
        <family val="1"/>
      </rPr>
      <t xml:space="preserve"> X=</t>
    </r>
  </si>
  <si>
    <r>
      <t>310.</t>
    </r>
    <r>
      <rPr>
        <sz val="11"/>
        <rFont val="宋体"/>
        <family val="3"/>
        <charset val="134"/>
      </rPr>
      <t>缸盖紧固孔</t>
    </r>
    <r>
      <rPr>
        <sz val="11"/>
        <rFont val="Times New Roman"/>
        <family val="1"/>
      </rPr>
      <t xml:space="preserve"> M10 </t>
    </r>
    <r>
      <rPr>
        <sz val="11"/>
        <rFont val="宋体"/>
        <family val="3"/>
        <charset val="134"/>
      </rPr>
      <t>孔口</t>
    </r>
    <r>
      <rPr>
        <sz val="11"/>
        <rFont val="Times New Roman"/>
        <family val="1"/>
      </rPr>
      <t xml:space="preserve"> Y=</t>
    </r>
  </si>
  <si>
    <r>
      <t>330.</t>
    </r>
    <r>
      <rPr>
        <sz val="11"/>
        <rFont val="宋体"/>
        <family val="3"/>
        <charset val="134"/>
      </rPr>
      <t>缸盖紧固孔</t>
    </r>
    <r>
      <rPr>
        <sz val="11"/>
        <rFont val="Times New Roman"/>
        <family val="1"/>
      </rPr>
      <t xml:space="preserve"> M10 </t>
    </r>
    <r>
      <rPr>
        <sz val="11"/>
        <rFont val="宋体"/>
        <family val="3"/>
        <charset val="134"/>
      </rPr>
      <t>内里</t>
    </r>
    <r>
      <rPr>
        <sz val="11"/>
        <rFont val="Times New Roman"/>
        <family val="1"/>
      </rPr>
      <t xml:space="preserve"> X=</t>
    </r>
  </si>
  <si>
    <r>
      <t>330.</t>
    </r>
    <r>
      <rPr>
        <sz val="11"/>
        <rFont val="宋体"/>
        <family val="3"/>
        <charset val="134"/>
      </rPr>
      <t>缸盖紧固孔</t>
    </r>
    <r>
      <rPr>
        <sz val="11"/>
        <rFont val="Times New Roman"/>
        <family val="1"/>
      </rPr>
      <t xml:space="preserve"> M10 </t>
    </r>
    <r>
      <rPr>
        <sz val="11"/>
        <rFont val="宋体"/>
        <family val="3"/>
        <charset val="134"/>
      </rPr>
      <t>内里</t>
    </r>
    <r>
      <rPr>
        <sz val="11"/>
        <rFont val="Times New Roman"/>
        <family val="1"/>
      </rPr>
      <t xml:space="preserve"> Y=</t>
    </r>
  </si>
  <si>
    <r>
      <t>1001.</t>
    </r>
    <r>
      <rPr>
        <sz val="11"/>
        <rFont val="宋体"/>
        <family val="3"/>
        <charset val="134"/>
      </rPr>
      <t>三点基准</t>
    </r>
    <r>
      <rPr>
        <sz val="11"/>
        <rFont val="Times New Roman"/>
        <family val="1"/>
      </rPr>
      <t>C</t>
    </r>
    <r>
      <rPr>
        <sz val="11"/>
        <rFont val="宋体"/>
        <family val="3"/>
        <charset val="134"/>
      </rPr>
      <t>天</t>
    </r>
    <r>
      <rPr>
        <sz val="11"/>
        <rFont val="Times New Roman"/>
        <family val="1"/>
      </rPr>
      <t xml:space="preserve"> Z=</t>
    </r>
    <phoneticPr fontId="16"/>
  </si>
  <si>
    <r>
      <t>1002.</t>
    </r>
    <r>
      <rPr>
        <sz val="11"/>
        <rFont val="宋体"/>
        <family val="3"/>
        <charset val="134"/>
      </rPr>
      <t>三点基准</t>
    </r>
    <r>
      <rPr>
        <sz val="11"/>
        <rFont val="Times New Roman"/>
        <family val="1"/>
      </rPr>
      <t>C</t>
    </r>
    <r>
      <rPr>
        <sz val="11"/>
        <rFont val="宋体"/>
        <family val="3"/>
        <charset val="134"/>
      </rPr>
      <t>地</t>
    </r>
    <r>
      <rPr>
        <sz val="11"/>
        <rFont val="Times New Roman"/>
        <family val="1"/>
      </rPr>
      <t xml:space="preserve"> Z=</t>
    </r>
    <phoneticPr fontId="16"/>
  </si>
  <si>
    <r>
      <t>1003.</t>
    </r>
    <r>
      <rPr>
        <sz val="11"/>
        <rFont val="宋体"/>
        <family val="3"/>
        <charset val="134"/>
      </rPr>
      <t>三点基准</t>
    </r>
    <r>
      <rPr>
        <sz val="11"/>
        <rFont val="Times New Roman"/>
        <family val="1"/>
      </rPr>
      <t>TC Z=</t>
    </r>
    <phoneticPr fontId="16"/>
  </si>
  <si>
    <r>
      <t>311.</t>
    </r>
    <r>
      <rPr>
        <sz val="11"/>
        <rFont val="宋体"/>
        <family val="3"/>
        <charset val="134"/>
      </rPr>
      <t>加工基准定位销孔（副）</t>
    </r>
    <r>
      <rPr>
        <sz val="11"/>
        <rFont val="Times New Roman"/>
        <family val="1"/>
      </rPr>
      <t xml:space="preserve"> X=</t>
    </r>
    <phoneticPr fontId="16"/>
  </si>
  <si>
    <r>
      <t>311.</t>
    </r>
    <r>
      <rPr>
        <sz val="11"/>
        <rFont val="宋体"/>
        <family val="3"/>
        <charset val="134"/>
      </rPr>
      <t>加工基准定位销孔（副）</t>
    </r>
    <r>
      <rPr>
        <sz val="11"/>
        <rFont val="Times New Roman"/>
        <family val="1"/>
      </rPr>
      <t xml:space="preserve"> Y=</t>
    </r>
    <phoneticPr fontId="16"/>
  </si>
  <si>
    <r>
      <t>314.</t>
    </r>
    <r>
      <rPr>
        <sz val="11"/>
        <rFont val="宋体"/>
        <family val="3"/>
        <charset val="134"/>
      </rPr>
      <t>加工基准定位销孔（正）</t>
    </r>
    <r>
      <rPr>
        <sz val="11"/>
        <rFont val="Times New Roman"/>
        <family val="1"/>
      </rPr>
      <t xml:space="preserve"> X=</t>
    </r>
    <phoneticPr fontId="16"/>
  </si>
  <si>
    <r>
      <t>314.</t>
    </r>
    <r>
      <rPr>
        <sz val="11"/>
        <rFont val="宋体"/>
        <family val="3"/>
        <charset val="134"/>
      </rPr>
      <t>加工基准定位销孔（正）</t>
    </r>
    <r>
      <rPr>
        <sz val="11"/>
        <rFont val="Times New Roman"/>
        <family val="1"/>
      </rPr>
      <t xml:space="preserve"> Y=</t>
    </r>
    <phoneticPr fontId="16"/>
  </si>
  <si>
    <r>
      <t>312.</t>
    </r>
    <r>
      <rPr>
        <sz val="11"/>
        <rFont val="宋体"/>
        <family val="3"/>
        <charset val="134"/>
      </rPr>
      <t>搬送</t>
    </r>
    <r>
      <rPr>
        <sz val="11"/>
        <rFont val="Times New Roman"/>
        <family val="1"/>
      </rPr>
      <t>PL</t>
    </r>
    <r>
      <rPr>
        <sz val="11"/>
        <rFont val="宋体"/>
        <family val="3"/>
        <charset val="134"/>
      </rPr>
      <t>定位销孔</t>
    </r>
    <r>
      <rPr>
        <sz val="11"/>
        <rFont val="Times New Roman"/>
        <family val="1"/>
      </rPr>
      <t xml:space="preserve"> Y=</t>
    </r>
    <phoneticPr fontId="16"/>
  </si>
  <si>
    <r>
      <t>313.</t>
    </r>
    <r>
      <rPr>
        <sz val="11"/>
        <rFont val="宋体"/>
        <family val="3"/>
        <charset val="134"/>
      </rPr>
      <t>搬送</t>
    </r>
    <r>
      <rPr>
        <sz val="11"/>
        <rFont val="Times New Roman"/>
        <family val="1"/>
      </rPr>
      <t>PL</t>
    </r>
    <r>
      <rPr>
        <sz val="11"/>
        <rFont val="宋体"/>
        <family val="3"/>
        <charset val="134"/>
      </rPr>
      <t>定位销孔</t>
    </r>
    <r>
      <rPr>
        <sz val="11"/>
        <rFont val="Times New Roman"/>
        <family val="1"/>
      </rPr>
      <t xml:space="preserve"> Y=</t>
    </r>
    <phoneticPr fontId="16"/>
  </si>
  <si>
    <r>
      <t>381.#1B</t>
    </r>
    <r>
      <rPr>
        <sz val="11"/>
        <rFont val="宋体"/>
        <family val="3"/>
        <charset val="134"/>
      </rPr>
      <t>包紧铝层</t>
    </r>
    <r>
      <rPr>
        <sz val="11"/>
        <rFont val="Times New Roman"/>
        <family val="1"/>
      </rPr>
      <t xml:space="preserve"> Z=</t>
    </r>
    <phoneticPr fontId="16"/>
  </si>
  <si>
    <r>
      <t>382.#1B</t>
    </r>
    <r>
      <rPr>
        <sz val="11"/>
        <rFont val="宋体"/>
        <family val="3"/>
        <charset val="134"/>
      </rPr>
      <t>包紧铝层</t>
    </r>
    <r>
      <rPr>
        <sz val="11"/>
        <rFont val="Times New Roman"/>
        <family val="1"/>
      </rPr>
      <t xml:space="preserve"> Z=</t>
    </r>
    <phoneticPr fontId="16"/>
  </si>
  <si>
    <r>
      <t>384.#3B</t>
    </r>
    <r>
      <rPr>
        <sz val="11"/>
        <rFont val="宋体"/>
        <family val="3"/>
        <charset val="134"/>
      </rPr>
      <t>包紧铝层</t>
    </r>
    <r>
      <rPr>
        <sz val="11"/>
        <rFont val="Times New Roman"/>
        <family val="1"/>
      </rPr>
      <t xml:space="preserve"> Z=</t>
    </r>
    <phoneticPr fontId="16"/>
  </si>
  <si>
    <r>
      <t>385.#4B</t>
    </r>
    <r>
      <rPr>
        <sz val="11"/>
        <rFont val="宋体"/>
        <family val="3"/>
        <charset val="134"/>
      </rPr>
      <t>包紧铝层</t>
    </r>
    <r>
      <rPr>
        <sz val="11"/>
        <rFont val="Times New Roman"/>
        <family val="1"/>
      </rPr>
      <t xml:space="preserve"> Z=</t>
    </r>
    <phoneticPr fontId="16"/>
  </si>
  <si>
    <r>
      <t>388.#3B</t>
    </r>
    <r>
      <rPr>
        <sz val="11"/>
        <rFont val="宋体"/>
        <family val="3"/>
        <charset val="134"/>
      </rPr>
      <t>包紧铝层</t>
    </r>
    <r>
      <rPr>
        <sz val="11"/>
        <rFont val="Times New Roman"/>
        <family val="1"/>
      </rPr>
      <t xml:space="preserve"> Z=</t>
    </r>
    <phoneticPr fontId="16"/>
  </si>
  <si>
    <r>
      <t>389.#2B</t>
    </r>
    <r>
      <rPr>
        <sz val="11"/>
        <rFont val="宋体"/>
        <family val="3"/>
        <charset val="134"/>
      </rPr>
      <t>包紧铝层</t>
    </r>
    <r>
      <rPr>
        <sz val="11"/>
        <rFont val="Times New Roman"/>
        <family val="1"/>
      </rPr>
      <t xml:space="preserve"> Z=</t>
    </r>
    <phoneticPr fontId="16"/>
  </si>
  <si>
    <r>
      <t>390.#1B</t>
    </r>
    <r>
      <rPr>
        <sz val="11"/>
        <rFont val="宋体"/>
        <family val="3"/>
        <charset val="134"/>
      </rPr>
      <t>包紧铝层</t>
    </r>
    <r>
      <rPr>
        <sz val="11"/>
        <rFont val="Times New Roman"/>
        <family val="1"/>
      </rPr>
      <t xml:space="preserve"> Z=</t>
    </r>
    <phoneticPr fontId="16"/>
  </si>
  <si>
    <r>
      <t>501.</t>
    </r>
    <r>
      <rPr>
        <sz val="11"/>
        <rFont val="宋体"/>
        <family val="3"/>
        <charset val="134"/>
      </rPr>
      <t>副油道孔</t>
    </r>
    <r>
      <rPr>
        <sz val="11"/>
        <rFont val="Times New Roman"/>
        <family val="1"/>
      </rPr>
      <t xml:space="preserve"> X=</t>
    </r>
    <phoneticPr fontId="16"/>
  </si>
  <si>
    <r>
      <t>501.</t>
    </r>
    <r>
      <rPr>
        <sz val="11"/>
        <rFont val="宋体"/>
        <family val="3"/>
        <charset val="134"/>
      </rPr>
      <t>副油道孔</t>
    </r>
    <r>
      <rPr>
        <sz val="11"/>
        <rFont val="Times New Roman"/>
        <family val="1"/>
      </rPr>
      <t xml:space="preserve"> Z=</t>
    </r>
    <phoneticPr fontId="16"/>
  </si>
  <si>
    <r>
      <t>502.</t>
    </r>
    <r>
      <rPr>
        <sz val="11"/>
        <rFont val="宋体"/>
        <family val="3"/>
        <charset val="134"/>
      </rPr>
      <t>气缸间连通孔</t>
    </r>
    <r>
      <rPr>
        <sz val="11"/>
        <rFont val="Times New Roman"/>
        <family val="1"/>
      </rPr>
      <t>TC X=</t>
    </r>
    <phoneticPr fontId="16"/>
  </si>
  <si>
    <r>
      <t>502.</t>
    </r>
    <r>
      <rPr>
        <sz val="11"/>
        <rFont val="宋体"/>
        <family val="3"/>
        <charset val="134"/>
      </rPr>
      <t>气缸间连通孔</t>
    </r>
    <r>
      <rPr>
        <sz val="11"/>
        <rFont val="Times New Roman"/>
        <family val="1"/>
      </rPr>
      <t>TC Z=</t>
    </r>
    <phoneticPr fontId="16"/>
  </si>
  <si>
    <r>
      <t>503.</t>
    </r>
    <r>
      <rPr>
        <sz val="11"/>
        <rFont val="宋体"/>
        <family val="3"/>
        <charset val="134"/>
      </rPr>
      <t>主油道孔</t>
    </r>
    <r>
      <rPr>
        <sz val="11"/>
        <rFont val="Times New Roman"/>
        <family val="1"/>
      </rPr>
      <t xml:space="preserve"> X=</t>
    </r>
    <phoneticPr fontId="16"/>
  </si>
  <si>
    <r>
      <t>503.</t>
    </r>
    <r>
      <rPr>
        <sz val="11"/>
        <rFont val="宋体"/>
        <family val="3"/>
        <charset val="134"/>
      </rPr>
      <t>主油道孔</t>
    </r>
    <r>
      <rPr>
        <sz val="11"/>
        <rFont val="Times New Roman"/>
        <family val="1"/>
      </rPr>
      <t xml:space="preserve"> Z=</t>
    </r>
    <phoneticPr fontId="16"/>
  </si>
  <si>
    <r>
      <t>504.</t>
    </r>
    <r>
      <rPr>
        <sz val="11"/>
        <rFont val="宋体"/>
        <family val="3"/>
        <charset val="134"/>
      </rPr>
      <t>油道孔</t>
    </r>
    <r>
      <rPr>
        <sz val="11"/>
        <rFont val="Times New Roman"/>
        <family val="1"/>
      </rPr>
      <t xml:space="preserve"> X=</t>
    </r>
    <phoneticPr fontId="16"/>
  </si>
  <si>
    <r>
      <t>504.</t>
    </r>
    <r>
      <rPr>
        <sz val="11"/>
        <rFont val="宋体"/>
        <family val="3"/>
        <charset val="134"/>
      </rPr>
      <t>油道孔</t>
    </r>
    <r>
      <rPr>
        <sz val="11"/>
        <rFont val="Times New Roman"/>
        <family val="1"/>
      </rPr>
      <t xml:space="preserve"> Z=</t>
    </r>
    <phoneticPr fontId="16"/>
  </si>
  <si>
    <r>
      <t>551.</t>
    </r>
    <r>
      <rPr>
        <sz val="11"/>
        <rFont val="宋体"/>
        <family val="3"/>
        <charset val="134"/>
      </rPr>
      <t>副油道孔</t>
    </r>
    <r>
      <rPr>
        <sz val="11"/>
        <rFont val="Times New Roman"/>
        <family val="1"/>
      </rPr>
      <t xml:space="preserve"> Y=</t>
    </r>
    <phoneticPr fontId="16"/>
  </si>
  <si>
    <r>
      <t>554.</t>
    </r>
    <r>
      <rPr>
        <sz val="11"/>
        <rFont val="宋体"/>
        <family val="3"/>
        <charset val="134"/>
      </rPr>
      <t>张紧器端面</t>
    </r>
    <r>
      <rPr>
        <sz val="11"/>
        <rFont val="Times New Roman"/>
        <family val="1"/>
      </rPr>
      <t xml:space="preserve"> Y=</t>
    </r>
    <phoneticPr fontId="16"/>
  </si>
  <si>
    <r>
      <t>567.</t>
    </r>
    <r>
      <rPr>
        <sz val="11"/>
        <rFont val="宋体"/>
        <family val="3"/>
        <charset val="134"/>
      </rPr>
      <t>定位凸台</t>
    </r>
    <r>
      <rPr>
        <sz val="11"/>
        <rFont val="Times New Roman"/>
        <family val="1"/>
      </rPr>
      <t xml:space="preserve"> Y=</t>
    </r>
    <phoneticPr fontId="16"/>
  </si>
  <si>
    <r>
      <t>568.</t>
    </r>
    <r>
      <rPr>
        <sz val="11"/>
        <rFont val="宋体"/>
        <family val="3"/>
        <charset val="134"/>
      </rPr>
      <t>定位凸台</t>
    </r>
    <r>
      <rPr>
        <sz val="11"/>
        <rFont val="Times New Roman"/>
        <family val="1"/>
      </rPr>
      <t xml:space="preserve"> Y=</t>
    </r>
    <phoneticPr fontId="16"/>
  </si>
  <si>
    <r>
      <t>570.</t>
    </r>
    <r>
      <rPr>
        <sz val="11"/>
        <rFont val="宋体"/>
        <family val="3"/>
        <charset val="134"/>
      </rPr>
      <t>油泵定位孔</t>
    </r>
    <r>
      <rPr>
        <sz val="11"/>
        <rFont val="Times New Roman"/>
        <family val="1"/>
      </rPr>
      <t xml:space="preserve"> Y=</t>
    </r>
    <phoneticPr fontId="16"/>
  </si>
  <si>
    <r>
      <t>571.</t>
    </r>
    <r>
      <rPr>
        <sz val="11"/>
        <rFont val="宋体"/>
        <family val="3"/>
        <charset val="134"/>
      </rPr>
      <t>油泵安装面</t>
    </r>
    <r>
      <rPr>
        <sz val="11"/>
        <rFont val="Times New Roman"/>
        <family val="1"/>
      </rPr>
      <t xml:space="preserve"> Y=</t>
    </r>
    <phoneticPr fontId="16"/>
  </si>
  <si>
    <r>
      <t>572.</t>
    </r>
    <r>
      <rPr>
        <sz val="11"/>
        <rFont val="宋体"/>
        <family val="3"/>
        <charset val="134"/>
      </rPr>
      <t>油泵安装面</t>
    </r>
    <r>
      <rPr>
        <sz val="11"/>
        <rFont val="Times New Roman"/>
        <family val="1"/>
      </rPr>
      <t xml:space="preserve"> Y=</t>
    </r>
    <phoneticPr fontId="16"/>
  </si>
  <si>
    <r>
      <t>574.</t>
    </r>
    <r>
      <rPr>
        <sz val="11"/>
        <rFont val="宋体"/>
        <family val="3"/>
        <charset val="134"/>
      </rPr>
      <t>油泵安装面</t>
    </r>
    <r>
      <rPr>
        <sz val="11"/>
        <rFont val="Times New Roman"/>
        <family val="1"/>
      </rPr>
      <t xml:space="preserve"> Y=</t>
    </r>
    <phoneticPr fontId="16"/>
  </si>
  <si>
    <r>
      <t>577.</t>
    </r>
    <r>
      <rPr>
        <sz val="11"/>
        <rFont val="宋体"/>
        <family val="3"/>
        <charset val="134"/>
      </rPr>
      <t>副油道装配孔</t>
    </r>
    <r>
      <rPr>
        <sz val="11"/>
        <rFont val="Times New Roman"/>
        <family val="1"/>
      </rPr>
      <t xml:space="preserve"> Y=</t>
    </r>
    <phoneticPr fontId="16"/>
  </si>
  <si>
    <r>
      <t>575.</t>
    </r>
    <r>
      <rPr>
        <sz val="11"/>
        <rFont val="宋体"/>
        <family val="3"/>
        <charset val="134"/>
      </rPr>
      <t>油泵装配面</t>
    </r>
    <r>
      <rPr>
        <sz val="11"/>
        <rFont val="Times New Roman"/>
        <family val="1"/>
      </rPr>
      <t xml:space="preserve"> Y=</t>
    </r>
    <phoneticPr fontId="16"/>
  </si>
  <si>
    <r>
      <t>1.W</t>
    </r>
    <r>
      <rPr>
        <sz val="11"/>
        <rFont val="宋体"/>
        <family val="3"/>
        <charset val="134"/>
      </rPr>
      <t>／</t>
    </r>
    <r>
      <rPr>
        <sz val="11"/>
        <rFont val="Times New Roman"/>
        <family val="1"/>
      </rPr>
      <t>P</t>
    </r>
    <r>
      <rPr>
        <sz val="11"/>
        <rFont val="宋体"/>
        <family val="3"/>
        <charset val="134"/>
      </rPr>
      <t>装配孔</t>
    </r>
    <r>
      <rPr>
        <sz val="11"/>
        <rFont val="Times New Roman"/>
        <family val="1"/>
      </rPr>
      <t xml:space="preserve"> Y=</t>
    </r>
    <phoneticPr fontId="16"/>
  </si>
  <si>
    <r>
      <t>1.W</t>
    </r>
    <r>
      <rPr>
        <sz val="11"/>
        <rFont val="宋体"/>
        <family val="3"/>
        <charset val="134"/>
      </rPr>
      <t>／</t>
    </r>
    <r>
      <rPr>
        <sz val="11"/>
        <rFont val="Times New Roman"/>
        <family val="1"/>
      </rPr>
      <t>P</t>
    </r>
    <r>
      <rPr>
        <sz val="11"/>
        <rFont val="宋体"/>
        <family val="3"/>
        <charset val="134"/>
      </rPr>
      <t>装配孔</t>
    </r>
    <r>
      <rPr>
        <sz val="11"/>
        <rFont val="Times New Roman"/>
        <family val="1"/>
      </rPr>
      <t xml:space="preserve"> Z=</t>
    </r>
    <phoneticPr fontId="16"/>
  </si>
  <si>
    <r>
      <t>2.AE</t>
    </r>
    <r>
      <rPr>
        <sz val="11"/>
        <rFont val="宋体"/>
        <family val="3"/>
        <charset val="134"/>
      </rPr>
      <t>搬送定位凸台</t>
    </r>
    <r>
      <rPr>
        <sz val="11"/>
        <rFont val="Times New Roman"/>
        <family val="1"/>
      </rPr>
      <t xml:space="preserve"> Y=</t>
    </r>
    <phoneticPr fontId="16"/>
  </si>
  <si>
    <r>
      <t>2.AE</t>
    </r>
    <r>
      <rPr>
        <sz val="11"/>
        <rFont val="宋体"/>
        <family val="3"/>
        <charset val="134"/>
      </rPr>
      <t>搬送定位凸台</t>
    </r>
    <r>
      <rPr>
        <sz val="11"/>
        <rFont val="Times New Roman"/>
        <family val="1"/>
      </rPr>
      <t xml:space="preserve"> Z=</t>
    </r>
    <phoneticPr fontId="16"/>
  </si>
  <si>
    <r>
      <t>3.</t>
    </r>
    <r>
      <rPr>
        <sz val="11"/>
        <rFont val="宋体"/>
        <family val="3"/>
        <charset val="134"/>
      </rPr>
      <t>压缩机装配孔</t>
    </r>
    <r>
      <rPr>
        <sz val="11"/>
        <rFont val="Times New Roman"/>
        <family val="1"/>
      </rPr>
      <t xml:space="preserve"> Y=</t>
    </r>
    <phoneticPr fontId="16"/>
  </si>
  <si>
    <r>
      <t>3.</t>
    </r>
    <r>
      <rPr>
        <sz val="11"/>
        <rFont val="宋体"/>
        <family val="3"/>
        <charset val="134"/>
      </rPr>
      <t>压缩机装配孔</t>
    </r>
    <r>
      <rPr>
        <sz val="11"/>
        <rFont val="Times New Roman"/>
        <family val="1"/>
      </rPr>
      <t xml:space="preserve"> Z=</t>
    </r>
    <phoneticPr fontId="16"/>
  </si>
  <si>
    <r>
      <t>4.W</t>
    </r>
    <r>
      <rPr>
        <sz val="11"/>
        <rFont val="宋体"/>
        <family val="3"/>
        <charset val="134"/>
      </rPr>
      <t>／</t>
    </r>
    <r>
      <rPr>
        <sz val="11"/>
        <rFont val="Times New Roman"/>
        <family val="1"/>
      </rPr>
      <t>P</t>
    </r>
    <r>
      <rPr>
        <sz val="11"/>
        <rFont val="宋体"/>
        <family val="3"/>
        <charset val="134"/>
      </rPr>
      <t>装配孔</t>
    </r>
    <r>
      <rPr>
        <sz val="11"/>
        <rFont val="Times New Roman"/>
        <family val="1"/>
      </rPr>
      <t xml:space="preserve"> Y=</t>
    </r>
    <phoneticPr fontId="16"/>
  </si>
  <si>
    <r>
      <t>4.W</t>
    </r>
    <r>
      <rPr>
        <sz val="11"/>
        <rFont val="宋体"/>
        <family val="3"/>
        <charset val="134"/>
      </rPr>
      <t>／</t>
    </r>
    <r>
      <rPr>
        <sz val="11"/>
        <rFont val="Times New Roman"/>
        <family val="1"/>
      </rPr>
      <t>P</t>
    </r>
    <r>
      <rPr>
        <sz val="11"/>
        <rFont val="宋体"/>
        <family val="3"/>
        <charset val="134"/>
      </rPr>
      <t>装配孔</t>
    </r>
    <r>
      <rPr>
        <sz val="11"/>
        <rFont val="Times New Roman"/>
        <family val="1"/>
      </rPr>
      <t xml:space="preserve"> Z=</t>
    </r>
    <phoneticPr fontId="16"/>
  </si>
  <si>
    <r>
      <t>6.W</t>
    </r>
    <r>
      <rPr>
        <sz val="11"/>
        <rFont val="宋体"/>
        <family val="3"/>
        <charset val="134"/>
      </rPr>
      <t>／</t>
    </r>
    <r>
      <rPr>
        <sz val="11"/>
        <rFont val="Times New Roman"/>
        <family val="1"/>
      </rPr>
      <t>P</t>
    </r>
    <r>
      <rPr>
        <sz val="11"/>
        <rFont val="宋体"/>
        <family val="3"/>
        <charset val="134"/>
      </rPr>
      <t>装配孔</t>
    </r>
    <r>
      <rPr>
        <sz val="11"/>
        <rFont val="Times New Roman"/>
        <family val="1"/>
      </rPr>
      <t xml:space="preserve"> Y=</t>
    </r>
    <phoneticPr fontId="16"/>
  </si>
  <si>
    <r>
      <t>7.W</t>
    </r>
    <r>
      <rPr>
        <sz val="11"/>
        <rFont val="宋体"/>
        <family val="3"/>
        <charset val="134"/>
      </rPr>
      <t>／</t>
    </r>
    <r>
      <rPr>
        <sz val="11"/>
        <rFont val="Times New Roman"/>
        <family val="1"/>
      </rPr>
      <t>P</t>
    </r>
    <r>
      <rPr>
        <sz val="11"/>
        <rFont val="宋体"/>
        <family val="3"/>
        <charset val="134"/>
      </rPr>
      <t>装配孔</t>
    </r>
    <r>
      <rPr>
        <sz val="11"/>
        <rFont val="Times New Roman"/>
        <family val="1"/>
      </rPr>
      <t xml:space="preserve"> Y=</t>
    </r>
    <phoneticPr fontId="16"/>
  </si>
  <si>
    <r>
      <t>8.W</t>
    </r>
    <r>
      <rPr>
        <sz val="11"/>
        <rFont val="宋体"/>
        <family val="3"/>
        <charset val="134"/>
      </rPr>
      <t>／</t>
    </r>
    <r>
      <rPr>
        <sz val="11"/>
        <rFont val="Times New Roman"/>
        <family val="1"/>
      </rPr>
      <t>P</t>
    </r>
    <r>
      <rPr>
        <sz val="11"/>
        <rFont val="宋体"/>
        <family val="3"/>
        <charset val="134"/>
      </rPr>
      <t>装配孔</t>
    </r>
    <r>
      <rPr>
        <sz val="11"/>
        <rFont val="Times New Roman"/>
        <family val="1"/>
      </rPr>
      <t xml:space="preserve"> Y=</t>
    </r>
    <phoneticPr fontId="16"/>
  </si>
  <si>
    <r>
      <t>8.W</t>
    </r>
    <r>
      <rPr>
        <sz val="11"/>
        <rFont val="宋体"/>
        <family val="3"/>
        <charset val="134"/>
      </rPr>
      <t>／</t>
    </r>
    <r>
      <rPr>
        <sz val="11"/>
        <rFont val="Times New Roman"/>
        <family val="1"/>
      </rPr>
      <t>P</t>
    </r>
    <r>
      <rPr>
        <sz val="11"/>
        <rFont val="宋体"/>
        <family val="3"/>
        <charset val="134"/>
      </rPr>
      <t>装配孔</t>
    </r>
    <r>
      <rPr>
        <sz val="11"/>
        <rFont val="Times New Roman"/>
        <family val="1"/>
      </rPr>
      <t xml:space="preserve"> Z=</t>
    </r>
    <phoneticPr fontId="16"/>
  </si>
  <si>
    <r>
      <t>9.</t>
    </r>
    <r>
      <rPr>
        <sz val="11"/>
        <rFont val="宋体"/>
        <family val="3"/>
        <charset val="134"/>
      </rPr>
      <t>爆震传感器</t>
    </r>
    <r>
      <rPr>
        <sz val="11"/>
        <rFont val="Times New Roman"/>
        <family val="1"/>
      </rPr>
      <t xml:space="preserve"> Y=</t>
    </r>
    <phoneticPr fontId="16"/>
  </si>
  <si>
    <r>
      <t>9.</t>
    </r>
    <r>
      <rPr>
        <sz val="11"/>
        <rFont val="宋体"/>
        <family val="3"/>
        <charset val="134"/>
      </rPr>
      <t>爆震传感器</t>
    </r>
    <r>
      <rPr>
        <sz val="11"/>
        <rFont val="Times New Roman"/>
        <family val="1"/>
      </rPr>
      <t xml:space="preserve"> Z=</t>
    </r>
    <phoneticPr fontId="16"/>
  </si>
  <si>
    <r>
      <t>12.AE</t>
    </r>
    <r>
      <rPr>
        <sz val="11"/>
        <rFont val="宋体"/>
        <family val="3"/>
        <charset val="134"/>
      </rPr>
      <t>搬送定位凸台</t>
    </r>
    <r>
      <rPr>
        <sz val="11"/>
        <rFont val="Times New Roman"/>
        <family val="1"/>
      </rPr>
      <t xml:space="preserve"> Y=</t>
    </r>
    <phoneticPr fontId="16"/>
  </si>
  <si>
    <r>
      <t>52.AE</t>
    </r>
    <r>
      <rPr>
        <sz val="11"/>
        <rFont val="宋体"/>
        <family val="3"/>
        <charset val="134"/>
      </rPr>
      <t>搬送定位凸台</t>
    </r>
    <r>
      <rPr>
        <sz val="11"/>
        <rFont val="Times New Roman"/>
        <family val="1"/>
      </rPr>
      <t xml:space="preserve"> X=</t>
    </r>
    <phoneticPr fontId="16"/>
  </si>
  <si>
    <r>
      <t>54.W</t>
    </r>
    <r>
      <rPr>
        <sz val="11"/>
        <rFont val="宋体"/>
        <family val="3"/>
        <charset val="134"/>
      </rPr>
      <t>／</t>
    </r>
    <r>
      <rPr>
        <sz val="11"/>
        <rFont val="Times New Roman"/>
        <family val="1"/>
      </rPr>
      <t>P</t>
    </r>
    <r>
      <rPr>
        <sz val="11"/>
        <rFont val="宋体"/>
        <family val="3"/>
        <charset val="134"/>
      </rPr>
      <t>装配孔</t>
    </r>
    <r>
      <rPr>
        <sz val="11"/>
        <rFont val="Times New Roman"/>
        <family val="1"/>
      </rPr>
      <t xml:space="preserve"> X=</t>
    </r>
    <phoneticPr fontId="16"/>
  </si>
  <si>
    <r>
      <t>55.AE</t>
    </r>
    <r>
      <rPr>
        <sz val="11"/>
        <rFont val="宋体"/>
        <family val="3"/>
        <charset val="134"/>
      </rPr>
      <t>搬送定位凸台</t>
    </r>
    <r>
      <rPr>
        <sz val="11"/>
        <rFont val="Times New Roman"/>
        <family val="1"/>
      </rPr>
      <t xml:space="preserve"> X=</t>
    </r>
    <phoneticPr fontId="16"/>
  </si>
  <si>
    <r>
      <t>59.</t>
    </r>
    <r>
      <rPr>
        <sz val="11"/>
        <rFont val="宋体"/>
        <family val="3"/>
        <charset val="134"/>
      </rPr>
      <t>爆震传感器装配面</t>
    </r>
    <r>
      <rPr>
        <sz val="11"/>
        <rFont val="Times New Roman"/>
        <family val="1"/>
      </rPr>
      <t xml:space="preserve"> X=</t>
    </r>
    <phoneticPr fontId="16"/>
  </si>
  <si>
    <r>
      <t>62.AE</t>
    </r>
    <r>
      <rPr>
        <sz val="11"/>
        <rFont val="宋体"/>
        <family val="3"/>
        <charset val="134"/>
      </rPr>
      <t>搬送定位凸台</t>
    </r>
    <r>
      <rPr>
        <sz val="11"/>
        <rFont val="Times New Roman"/>
        <family val="1"/>
      </rPr>
      <t xml:space="preserve"> X=</t>
    </r>
    <phoneticPr fontId="16"/>
  </si>
  <si>
    <r>
      <t>66.</t>
    </r>
    <r>
      <rPr>
        <sz val="11"/>
        <rFont val="宋体"/>
        <family val="3"/>
        <charset val="134"/>
      </rPr>
      <t>热水管装配面</t>
    </r>
    <r>
      <rPr>
        <sz val="11"/>
        <rFont val="Times New Roman"/>
        <family val="1"/>
      </rPr>
      <t xml:space="preserve"> X=</t>
    </r>
    <phoneticPr fontId="16"/>
  </si>
  <si>
    <r>
      <t>72.</t>
    </r>
    <r>
      <rPr>
        <sz val="11"/>
        <rFont val="宋体"/>
        <family val="3"/>
        <charset val="134"/>
      </rPr>
      <t>通风器装配面</t>
    </r>
    <r>
      <rPr>
        <sz val="11"/>
        <rFont val="Times New Roman"/>
        <family val="1"/>
      </rPr>
      <t xml:space="preserve"> X=</t>
    </r>
    <phoneticPr fontId="16"/>
  </si>
  <si>
    <r>
      <t>74.</t>
    </r>
    <r>
      <rPr>
        <sz val="11"/>
        <rFont val="宋体"/>
        <family val="3"/>
        <charset val="134"/>
      </rPr>
      <t>通风器装配面</t>
    </r>
    <r>
      <rPr>
        <sz val="11"/>
        <rFont val="Times New Roman"/>
        <family val="1"/>
      </rPr>
      <t xml:space="preserve"> X=</t>
    </r>
    <phoneticPr fontId="16"/>
  </si>
  <si>
    <r>
      <t>76.</t>
    </r>
    <r>
      <rPr>
        <sz val="11"/>
        <rFont val="宋体"/>
        <family val="3"/>
        <charset val="134"/>
      </rPr>
      <t>通风器装配面</t>
    </r>
    <r>
      <rPr>
        <sz val="11"/>
        <rFont val="Times New Roman"/>
        <family val="1"/>
      </rPr>
      <t xml:space="preserve"> X=</t>
    </r>
    <phoneticPr fontId="16"/>
  </si>
  <si>
    <r>
      <t>78.</t>
    </r>
    <r>
      <rPr>
        <sz val="11"/>
        <rFont val="宋体"/>
        <family val="3"/>
        <charset val="134"/>
      </rPr>
      <t>通风器装配面</t>
    </r>
    <r>
      <rPr>
        <sz val="11"/>
        <rFont val="Times New Roman"/>
        <family val="1"/>
      </rPr>
      <t xml:space="preserve"> X=</t>
    </r>
    <phoneticPr fontId="16"/>
  </si>
  <si>
    <r>
      <t>75.</t>
    </r>
    <r>
      <rPr>
        <sz val="11"/>
        <rFont val="宋体"/>
        <family val="3"/>
        <charset val="134"/>
      </rPr>
      <t>通风器装配面</t>
    </r>
    <r>
      <rPr>
        <sz val="11"/>
        <rFont val="Times New Roman"/>
        <family val="1"/>
      </rPr>
      <t xml:space="preserve"> X=</t>
    </r>
    <phoneticPr fontId="16"/>
  </si>
  <si>
    <r>
      <t>67.</t>
    </r>
    <r>
      <rPr>
        <sz val="11"/>
        <rFont val="宋体"/>
        <family val="3"/>
        <charset val="134"/>
      </rPr>
      <t>起动机装配面</t>
    </r>
    <r>
      <rPr>
        <sz val="11"/>
        <rFont val="Times New Roman"/>
        <family val="1"/>
      </rPr>
      <t xml:space="preserve"> Y=</t>
    </r>
    <phoneticPr fontId="16"/>
  </si>
  <si>
    <r>
      <t>201.CAT</t>
    </r>
    <r>
      <rPr>
        <sz val="11"/>
        <rFont val="宋体"/>
        <family val="3"/>
        <charset val="134"/>
      </rPr>
      <t>支架装配孔</t>
    </r>
    <r>
      <rPr>
        <sz val="11"/>
        <rFont val="Times New Roman"/>
        <family val="1"/>
      </rPr>
      <t xml:space="preserve"> Y=</t>
    </r>
    <phoneticPr fontId="16"/>
  </si>
  <si>
    <r>
      <t>201.CAT</t>
    </r>
    <r>
      <rPr>
        <sz val="11"/>
        <rFont val="宋体"/>
        <family val="3"/>
        <charset val="134"/>
      </rPr>
      <t>支架装配孔</t>
    </r>
    <r>
      <rPr>
        <sz val="11"/>
        <rFont val="Times New Roman"/>
        <family val="1"/>
      </rPr>
      <t xml:space="preserve"> Z=</t>
    </r>
    <phoneticPr fontId="16"/>
  </si>
  <si>
    <r>
      <t>202.AE</t>
    </r>
    <r>
      <rPr>
        <sz val="11"/>
        <rFont val="宋体"/>
        <family val="3"/>
        <charset val="134"/>
      </rPr>
      <t>搬送定位凸台</t>
    </r>
    <r>
      <rPr>
        <sz val="11"/>
        <rFont val="Times New Roman"/>
        <family val="1"/>
      </rPr>
      <t xml:space="preserve"> Y=</t>
    </r>
    <phoneticPr fontId="16"/>
  </si>
  <si>
    <r>
      <t>202.AE</t>
    </r>
    <r>
      <rPr>
        <sz val="11"/>
        <rFont val="宋体"/>
        <family val="3"/>
        <charset val="134"/>
      </rPr>
      <t>搬送定位凸台</t>
    </r>
    <r>
      <rPr>
        <sz val="11"/>
        <rFont val="Times New Roman"/>
        <family val="1"/>
      </rPr>
      <t xml:space="preserve"> Z=</t>
    </r>
    <phoneticPr fontId="16"/>
  </si>
  <si>
    <r>
      <t>203.</t>
    </r>
    <r>
      <rPr>
        <sz val="11"/>
        <rFont val="宋体"/>
        <family val="3"/>
        <charset val="134"/>
      </rPr>
      <t>半轴装配孔</t>
    </r>
    <r>
      <rPr>
        <sz val="11"/>
        <rFont val="Times New Roman"/>
        <family val="1"/>
      </rPr>
      <t xml:space="preserve"> Y=</t>
    </r>
    <phoneticPr fontId="16"/>
  </si>
  <si>
    <r>
      <t>206.</t>
    </r>
    <r>
      <rPr>
        <sz val="11"/>
        <rFont val="宋体"/>
        <family val="3"/>
        <charset val="134"/>
      </rPr>
      <t>驱动轴盖孔</t>
    </r>
    <r>
      <rPr>
        <sz val="11"/>
        <rFont val="Times New Roman"/>
        <family val="1"/>
      </rPr>
      <t xml:space="preserve"> Y=</t>
    </r>
    <phoneticPr fontId="16"/>
  </si>
  <si>
    <r>
      <t>207.</t>
    </r>
    <r>
      <rPr>
        <sz val="11"/>
        <rFont val="宋体"/>
        <family val="3"/>
        <charset val="134"/>
      </rPr>
      <t>驱动轴盖孔</t>
    </r>
    <r>
      <rPr>
        <sz val="11"/>
        <rFont val="Times New Roman"/>
        <family val="1"/>
      </rPr>
      <t xml:space="preserve"> Z=</t>
    </r>
    <phoneticPr fontId="16"/>
  </si>
  <si>
    <r>
      <t>208.</t>
    </r>
    <r>
      <rPr>
        <sz val="11"/>
        <rFont val="宋体"/>
        <family val="3"/>
        <charset val="134"/>
      </rPr>
      <t>张紧器油路</t>
    </r>
    <r>
      <rPr>
        <sz val="11"/>
        <rFont val="Times New Roman"/>
        <family val="1"/>
      </rPr>
      <t xml:space="preserve"> Y=</t>
    </r>
    <phoneticPr fontId="16"/>
  </si>
  <si>
    <r>
      <t>209.EGR</t>
    </r>
    <r>
      <rPr>
        <sz val="11"/>
        <rFont val="宋体"/>
        <family val="3"/>
        <charset val="134"/>
      </rPr>
      <t>冷却器装配孔</t>
    </r>
    <r>
      <rPr>
        <sz val="11"/>
        <rFont val="Times New Roman"/>
        <family val="1"/>
      </rPr>
      <t xml:space="preserve"> Z=</t>
    </r>
    <phoneticPr fontId="16"/>
  </si>
  <si>
    <r>
      <t>210.EGR VLV</t>
    </r>
    <r>
      <rPr>
        <sz val="11"/>
        <rFont val="宋体"/>
        <family val="3"/>
        <charset val="134"/>
      </rPr>
      <t>装配孔</t>
    </r>
    <r>
      <rPr>
        <sz val="11"/>
        <rFont val="Times New Roman"/>
        <family val="1"/>
      </rPr>
      <t xml:space="preserve"> Y=</t>
    </r>
    <phoneticPr fontId="16"/>
  </si>
  <si>
    <r>
      <t>210.EGR VLV</t>
    </r>
    <r>
      <rPr>
        <sz val="11"/>
        <rFont val="宋体"/>
        <family val="3"/>
        <charset val="134"/>
      </rPr>
      <t>装配孔</t>
    </r>
    <r>
      <rPr>
        <sz val="11"/>
        <rFont val="Times New Roman"/>
        <family val="1"/>
      </rPr>
      <t xml:space="preserve"> Z=</t>
    </r>
    <phoneticPr fontId="16"/>
  </si>
  <si>
    <r>
      <t>251.CAT</t>
    </r>
    <r>
      <rPr>
        <sz val="11"/>
        <rFont val="宋体"/>
        <family val="3"/>
        <charset val="134"/>
      </rPr>
      <t>支架装配孔</t>
    </r>
    <r>
      <rPr>
        <sz val="11"/>
        <rFont val="Times New Roman"/>
        <family val="1"/>
      </rPr>
      <t xml:space="preserve"> X=</t>
    </r>
    <phoneticPr fontId="16"/>
  </si>
  <si>
    <r>
      <t>252.AE</t>
    </r>
    <r>
      <rPr>
        <sz val="11"/>
        <rFont val="宋体"/>
        <family val="3"/>
        <charset val="134"/>
      </rPr>
      <t>搬送定位凸台</t>
    </r>
    <r>
      <rPr>
        <sz val="11"/>
        <rFont val="Times New Roman"/>
        <family val="1"/>
      </rPr>
      <t xml:space="preserve"> X=</t>
    </r>
    <phoneticPr fontId="16"/>
  </si>
  <si>
    <r>
      <t>257.</t>
    </r>
    <r>
      <rPr>
        <sz val="11"/>
        <rFont val="宋体"/>
        <family val="3"/>
        <charset val="134"/>
      </rPr>
      <t>半轴装配孔</t>
    </r>
    <r>
      <rPr>
        <sz val="11"/>
        <rFont val="Times New Roman"/>
        <family val="1"/>
      </rPr>
      <t xml:space="preserve"> X=</t>
    </r>
    <phoneticPr fontId="16"/>
  </si>
  <si>
    <r>
      <t>258.</t>
    </r>
    <r>
      <rPr>
        <sz val="11"/>
        <rFont val="宋体"/>
        <family val="3"/>
        <charset val="134"/>
      </rPr>
      <t>张紧器油路</t>
    </r>
    <r>
      <rPr>
        <sz val="11"/>
        <rFont val="Times New Roman"/>
        <family val="1"/>
      </rPr>
      <t xml:space="preserve"> X=</t>
    </r>
    <phoneticPr fontId="16"/>
  </si>
  <si>
    <r>
      <t>260.</t>
    </r>
    <r>
      <rPr>
        <sz val="11"/>
        <rFont val="宋体"/>
        <family val="3"/>
        <charset val="134"/>
      </rPr>
      <t>防盗板装配孔</t>
    </r>
    <r>
      <rPr>
        <sz val="11"/>
        <rFont val="Times New Roman"/>
        <family val="1"/>
      </rPr>
      <t xml:space="preserve"> X=</t>
    </r>
    <phoneticPr fontId="16"/>
  </si>
  <si>
    <r>
      <t>261.EGR</t>
    </r>
    <r>
      <rPr>
        <sz val="11"/>
        <rFont val="宋体"/>
        <family val="3"/>
        <charset val="134"/>
      </rPr>
      <t>冷却器装配孔</t>
    </r>
    <r>
      <rPr>
        <sz val="11"/>
        <rFont val="Times New Roman"/>
        <family val="1"/>
      </rPr>
      <t xml:space="preserve"> X=</t>
    </r>
    <phoneticPr fontId="16"/>
  </si>
  <si>
    <r>
      <t>102.</t>
    </r>
    <r>
      <rPr>
        <sz val="11"/>
        <rFont val="宋体"/>
        <family val="3"/>
        <charset val="134"/>
      </rPr>
      <t>变速箱装配孔</t>
    </r>
    <r>
      <rPr>
        <sz val="11"/>
        <rFont val="Times New Roman"/>
        <family val="1"/>
      </rPr>
      <t xml:space="preserve"> Z=</t>
    </r>
    <phoneticPr fontId="16"/>
  </si>
  <si>
    <r>
      <t>103.</t>
    </r>
    <r>
      <rPr>
        <sz val="11"/>
        <rFont val="宋体"/>
        <family val="3"/>
        <charset val="134"/>
      </rPr>
      <t>变速箱装配孔</t>
    </r>
    <r>
      <rPr>
        <sz val="11"/>
        <rFont val="Times New Roman"/>
        <family val="1"/>
      </rPr>
      <t xml:space="preserve"> X=</t>
    </r>
    <phoneticPr fontId="16"/>
  </si>
  <si>
    <r>
      <t>103.</t>
    </r>
    <r>
      <rPr>
        <sz val="11"/>
        <rFont val="宋体"/>
        <family val="3"/>
        <charset val="134"/>
      </rPr>
      <t>变速箱装配孔</t>
    </r>
    <r>
      <rPr>
        <sz val="11"/>
        <rFont val="Times New Roman"/>
        <family val="1"/>
      </rPr>
      <t xml:space="preserve"> Z=</t>
    </r>
    <phoneticPr fontId="16"/>
  </si>
  <si>
    <r>
      <t>104.</t>
    </r>
    <r>
      <rPr>
        <sz val="11"/>
        <rFont val="宋体"/>
        <family val="3"/>
        <charset val="134"/>
      </rPr>
      <t>位置定位孔</t>
    </r>
    <r>
      <rPr>
        <sz val="11"/>
        <rFont val="Times New Roman"/>
        <family val="1"/>
      </rPr>
      <t xml:space="preserve"> X=</t>
    </r>
    <phoneticPr fontId="16"/>
  </si>
  <si>
    <r>
      <t>104.</t>
    </r>
    <r>
      <rPr>
        <sz val="11"/>
        <rFont val="宋体"/>
        <family val="3"/>
        <charset val="134"/>
      </rPr>
      <t>位置定位孔</t>
    </r>
    <r>
      <rPr>
        <sz val="11"/>
        <rFont val="Times New Roman"/>
        <family val="1"/>
      </rPr>
      <t xml:space="preserve"> Z=</t>
    </r>
    <phoneticPr fontId="16"/>
  </si>
  <si>
    <r>
      <t>105.</t>
    </r>
    <r>
      <rPr>
        <sz val="11"/>
        <rFont val="宋体"/>
        <family val="3"/>
        <charset val="134"/>
      </rPr>
      <t>变速箱装配孔</t>
    </r>
    <r>
      <rPr>
        <sz val="11"/>
        <rFont val="Times New Roman"/>
        <family val="1"/>
      </rPr>
      <t xml:space="preserve"> X=</t>
    </r>
    <phoneticPr fontId="16"/>
  </si>
  <si>
    <r>
      <t>107.</t>
    </r>
    <r>
      <rPr>
        <sz val="11"/>
        <rFont val="宋体"/>
        <family val="3"/>
        <charset val="134"/>
      </rPr>
      <t>气缸间连通孔</t>
    </r>
    <r>
      <rPr>
        <sz val="11"/>
        <rFont val="Times New Roman"/>
        <family val="1"/>
      </rPr>
      <t>C X=</t>
    </r>
    <phoneticPr fontId="16"/>
  </si>
  <si>
    <r>
      <t>107.</t>
    </r>
    <r>
      <rPr>
        <sz val="11"/>
        <rFont val="宋体"/>
        <family val="3"/>
        <charset val="134"/>
      </rPr>
      <t>气缸间连通孔</t>
    </r>
    <r>
      <rPr>
        <sz val="11"/>
        <rFont val="Times New Roman"/>
        <family val="1"/>
      </rPr>
      <t>C Z=</t>
    </r>
    <phoneticPr fontId="16"/>
  </si>
  <si>
    <r>
      <t>108.</t>
    </r>
    <r>
      <rPr>
        <sz val="11"/>
        <rFont val="宋体"/>
        <family val="3"/>
        <charset val="134"/>
      </rPr>
      <t>主油道孔</t>
    </r>
    <r>
      <rPr>
        <sz val="11"/>
        <rFont val="Times New Roman"/>
        <family val="1"/>
      </rPr>
      <t xml:space="preserve"> X=</t>
    </r>
    <phoneticPr fontId="16"/>
  </si>
  <si>
    <r>
      <t>151.</t>
    </r>
    <r>
      <rPr>
        <sz val="11"/>
        <rFont val="宋体"/>
        <family val="3"/>
        <charset val="134"/>
      </rPr>
      <t>变速箱装配面</t>
    </r>
    <r>
      <rPr>
        <sz val="11"/>
        <rFont val="Times New Roman"/>
        <family val="1"/>
      </rPr>
      <t xml:space="preserve"> Y=</t>
    </r>
    <phoneticPr fontId="16"/>
  </si>
  <si>
    <r>
      <t>154.</t>
    </r>
    <r>
      <rPr>
        <sz val="11"/>
        <rFont val="宋体"/>
        <family val="3"/>
        <charset val="134"/>
      </rPr>
      <t>变速箱装配面</t>
    </r>
    <r>
      <rPr>
        <sz val="11"/>
        <rFont val="Times New Roman"/>
        <family val="1"/>
      </rPr>
      <t xml:space="preserve"> Y=</t>
    </r>
    <phoneticPr fontId="16"/>
  </si>
  <si>
    <r>
      <t>155.</t>
    </r>
    <r>
      <rPr>
        <sz val="11"/>
        <rFont val="宋体"/>
        <family val="3"/>
        <charset val="134"/>
      </rPr>
      <t>变速箱装配面</t>
    </r>
    <r>
      <rPr>
        <sz val="11"/>
        <rFont val="Times New Roman"/>
        <family val="1"/>
      </rPr>
      <t xml:space="preserve"> Y=</t>
    </r>
    <phoneticPr fontId="16"/>
  </si>
  <si>
    <r>
      <t>156.</t>
    </r>
    <r>
      <rPr>
        <sz val="11"/>
        <rFont val="宋体"/>
        <family val="3"/>
        <charset val="134"/>
      </rPr>
      <t>变速箱装配面</t>
    </r>
    <r>
      <rPr>
        <sz val="11"/>
        <rFont val="Times New Roman"/>
        <family val="1"/>
      </rPr>
      <t xml:space="preserve"> Y=</t>
    </r>
    <phoneticPr fontId="16"/>
  </si>
  <si>
    <r>
      <t>158.</t>
    </r>
    <r>
      <rPr>
        <sz val="11"/>
        <rFont val="宋体"/>
        <family val="3"/>
        <charset val="134"/>
      </rPr>
      <t>变速箱装配面</t>
    </r>
    <r>
      <rPr>
        <sz val="11"/>
        <rFont val="Times New Roman"/>
        <family val="1"/>
      </rPr>
      <t xml:space="preserve"> Y=</t>
    </r>
    <phoneticPr fontId="16"/>
  </si>
  <si>
    <r>
      <t>159.</t>
    </r>
    <r>
      <rPr>
        <sz val="11"/>
        <rFont val="宋体"/>
        <family val="3"/>
        <charset val="134"/>
      </rPr>
      <t>变速箱装配面</t>
    </r>
    <r>
      <rPr>
        <sz val="11"/>
        <rFont val="Times New Roman"/>
        <family val="1"/>
      </rPr>
      <t xml:space="preserve"> Y=</t>
    </r>
    <phoneticPr fontId="16"/>
  </si>
  <si>
    <r>
      <t>160.</t>
    </r>
    <r>
      <rPr>
        <sz val="11"/>
        <rFont val="宋体"/>
        <family val="3"/>
        <charset val="134"/>
      </rPr>
      <t>变速箱装配面</t>
    </r>
    <r>
      <rPr>
        <sz val="11"/>
        <rFont val="Times New Roman"/>
        <family val="1"/>
      </rPr>
      <t xml:space="preserve"> Y=</t>
    </r>
    <phoneticPr fontId="16"/>
  </si>
  <si>
    <r>
      <t>165.</t>
    </r>
    <r>
      <rPr>
        <sz val="11"/>
        <rFont val="宋体"/>
        <family val="3"/>
        <charset val="134"/>
      </rPr>
      <t>变速箱装配面</t>
    </r>
    <r>
      <rPr>
        <sz val="11"/>
        <rFont val="Times New Roman"/>
        <family val="1"/>
      </rPr>
      <t xml:space="preserve"> Y=</t>
    </r>
    <phoneticPr fontId="16"/>
  </si>
  <si>
    <r>
      <t>168.</t>
    </r>
    <r>
      <rPr>
        <sz val="11"/>
        <rFont val="宋体"/>
        <family val="3"/>
        <charset val="134"/>
      </rPr>
      <t>油封罩装配面</t>
    </r>
    <r>
      <rPr>
        <sz val="11"/>
        <rFont val="Times New Roman"/>
        <family val="1"/>
      </rPr>
      <t xml:space="preserve"> Y=</t>
    </r>
    <phoneticPr fontId="16"/>
  </si>
  <si>
    <r>
      <t>169.</t>
    </r>
    <r>
      <rPr>
        <sz val="11"/>
        <rFont val="宋体"/>
        <family val="3"/>
        <charset val="134"/>
      </rPr>
      <t>油封罩装配面</t>
    </r>
    <r>
      <rPr>
        <sz val="11"/>
        <rFont val="Times New Roman"/>
        <family val="1"/>
      </rPr>
      <t xml:space="preserve"> Y=</t>
    </r>
    <phoneticPr fontId="16"/>
  </si>
  <si>
    <r>
      <t>172.</t>
    </r>
    <r>
      <rPr>
        <sz val="11"/>
        <rFont val="宋体"/>
        <family val="3"/>
        <charset val="134"/>
      </rPr>
      <t>主油道孔</t>
    </r>
    <r>
      <rPr>
        <sz val="11"/>
        <rFont val="Times New Roman"/>
        <family val="1"/>
      </rPr>
      <t xml:space="preserve"> Y=</t>
    </r>
    <phoneticPr fontId="16"/>
  </si>
  <si>
    <r>
      <t>174.</t>
    </r>
    <r>
      <rPr>
        <sz val="11"/>
        <rFont val="宋体"/>
        <family val="3"/>
        <charset val="134"/>
      </rPr>
      <t>气缸间连通孔</t>
    </r>
    <r>
      <rPr>
        <sz val="11"/>
        <rFont val="Times New Roman"/>
        <family val="1"/>
      </rPr>
      <t>C Y=</t>
    </r>
    <phoneticPr fontId="16"/>
  </si>
  <si>
    <r>
      <t>176.</t>
    </r>
    <r>
      <rPr>
        <sz val="11"/>
        <rFont val="宋体"/>
        <family val="3"/>
        <charset val="134"/>
      </rPr>
      <t>油封罩装配面</t>
    </r>
    <r>
      <rPr>
        <sz val="11"/>
        <rFont val="Times New Roman"/>
        <family val="1"/>
      </rPr>
      <t xml:space="preserve"> Y=</t>
    </r>
    <phoneticPr fontId="16"/>
  </si>
  <si>
    <r>
      <t>180.</t>
    </r>
    <r>
      <rPr>
        <sz val="11"/>
        <rFont val="宋体"/>
        <family val="3"/>
        <charset val="134"/>
      </rPr>
      <t>油封罩装配面</t>
    </r>
    <r>
      <rPr>
        <sz val="11"/>
        <rFont val="Times New Roman"/>
        <family val="1"/>
      </rPr>
      <t xml:space="preserve"> Y=</t>
    </r>
    <phoneticPr fontId="16"/>
  </si>
  <si>
    <r>
      <t>183.</t>
    </r>
    <r>
      <rPr>
        <sz val="11"/>
        <rFont val="宋体"/>
        <family val="3"/>
        <charset val="134"/>
      </rPr>
      <t>油封罩装配面</t>
    </r>
    <r>
      <rPr>
        <sz val="11"/>
        <rFont val="Times New Roman"/>
        <family val="1"/>
      </rPr>
      <t xml:space="preserve"> Y=</t>
    </r>
    <phoneticPr fontId="16"/>
  </si>
  <si>
    <r>
      <t>301.</t>
    </r>
    <r>
      <rPr>
        <sz val="11"/>
        <rFont val="宋体"/>
        <family val="3"/>
        <charset val="134"/>
      </rPr>
      <t>缸盖紧固孔</t>
    </r>
    <r>
      <rPr>
        <sz val="11"/>
        <rFont val="Times New Roman"/>
        <family val="1"/>
      </rPr>
      <t xml:space="preserve"> M1 </t>
    </r>
    <r>
      <rPr>
        <sz val="11"/>
        <rFont val="宋体"/>
        <family val="3"/>
        <charset val="134"/>
      </rPr>
      <t>孔口</t>
    </r>
    <r>
      <rPr>
        <sz val="11"/>
        <rFont val="Times New Roman"/>
        <family val="1"/>
      </rPr>
      <t xml:space="preserve"> X=</t>
    </r>
    <phoneticPr fontId="16"/>
  </si>
  <si>
    <r>
      <t>301.</t>
    </r>
    <r>
      <rPr>
        <sz val="11"/>
        <rFont val="宋体"/>
        <family val="3"/>
        <charset val="134"/>
      </rPr>
      <t>缸盖紧固孔</t>
    </r>
    <r>
      <rPr>
        <sz val="11"/>
        <rFont val="Times New Roman"/>
        <family val="1"/>
      </rPr>
      <t xml:space="preserve"> M1 </t>
    </r>
    <r>
      <rPr>
        <sz val="11"/>
        <rFont val="宋体"/>
        <family val="3"/>
        <charset val="134"/>
      </rPr>
      <t>孔口</t>
    </r>
    <r>
      <rPr>
        <sz val="11"/>
        <rFont val="Times New Roman"/>
        <family val="1"/>
      </rPr>
      <t xml:space="preserve"> Y=</t>
    </r>
    <phoneticPr fontId="16"/>
  </si>
  <si>
    <r>
      <t>321.</t>
    </r>
    <r>
      <rPr>
        <sz val="11"/>
        <rFont val="宋体"/>
        <family val="3"/>
        <charset val="134"/>
      </rPr>
      <t>缸盖紧固孔</t>
    </r>
    <r>
      <rPr>
        <sz val="11"/>
        <rFont val="Times New Roman"/>
        <family val="1"/>
      </rPr>
      <t xml:space="preserve"> M1 </t>
    </r>
    <r>
      <rPr>
        <sz val="11"/>
        <rFont val="宋体"/>
        <family val="3"/>
        <charset val="134"/>
      </rPr>
      <t>内里</t>
    </r>
    <r>
      <rPr>
        <sz val="11"/>
        <rFont val="Times New Roman"/>
        <family val="1"/>
      </rPr>
      <t xml:space="preserve"> X=</t>
    </r>
    <phoneticPr fontId="19" type="noConversion"/>
  </si>
  <si>
    <r>
      <t>302.</t>
    </r>
    <r>
      <rPr>
        <sz val="11"/>
        <rFont val="宋体"/>
        <family val="3"/>
        <charset val="134"/>
      </rPr>
      <t>缸盖紧固孔</t>
    </r>
    <r>
      <rPr>
        <sz val="11"/>
        <rFont val="Times New Roman"/>
        <family val="1"/>
      </rPr>
      <t xml:space="preserve"> M2 </t>
    </r>
    <r>
      <rPr>
        <sz val="11"/>
        <rFont val="宋体"/>
        <family val="3"/>
        <charset val="134"/>
      </rPr>
      <t>孔口</t>
    </r>
    <r>
      <rPr>
        <sz val="11"/>
        <rFont val="Times New Roman"/>
        <family val="1"/>
      </rPr>
      <t xml:space="preserve"> X=</t>
    </r>
    <phoneticPr fontId="16"/>
  </si>
  <si>
    <r>
      <t>302.</t>
    </r>
    <r>
      <rPr>
        <sz val="11"/>
        <rFont val="宋体"/>
        <family val="3"/>
        <charset val="134"/>
      </rPr>
      <t>缸盖紧固孔</t>
    </r>
    <r>
      <rPr>
        <sz val="11"/>
        <rFont val="Times New Roman"/>
        <family val="1"/>
      </rPr>
      <t xml:space="preserve"> M2 </t>
    </r>
    <r>
      <rPr>
        <sz val="11"/>
        <rFont val="宋体"/>
        <family val="3"/>
        <charset val="134"/>
      </rPr>
      <t>孔口</t>
    </r>
    <r>
      <rPr>
        <sz val="11"/>
        <rFont val="Times New Roman"/>
        <family val="1"/>
      </rPr>
      <t xml:space="preserve"> Y=</t>
    </r>
    <phoneticPr fontId="16"/>
  </si>
  <si>
    <r>
      <t>303.</t>
    </r>
    <r>
      <rPr>
        <sz val="11"/>
        <rFont val="宋体"/>
        <family val="3"/>
        <charset val="134"/>
      </rPr>
      <t>缸盖紧固孔</t>
    </r>
    <r>
      <rPr>
        <sz val="11"/>
        <rFont val="Times New Roman"/>
        <family val="1"/>
      </rPr>
      <t xml:space="preserve"> M3 </t>
    </r>
    <r>
      <rPr>
        <sz val="11"/>
        <rFont val="宋体"/>
        <family val="3"/>
        <charset val="134"/>
      </rPr>
      <t>孔口</t>
    </r>
    <r>
      <rPr>
        <sz val="11"/>
        <rFont val="Times New Roman"/>
        <family val="1"/>
      </rPr>
      <t xml:space="preserve"> X=</t>
    </r>
    <phoneticPr fontId="16"/>
  </si>
  <si>
    <r>
      <t>303.</t>
    </r>
    <r>
      <rPr>
        <sz val="11"/>
        <rFont val="宋体"/>
        <family val="3"/>
        <charset val="134"/>
      </rPr>
      <t>缸盖紧固孔</t>
    </r>
    <r>
      <rPr>
        <sz val="11"/>
        <rFont val="Times New Roman"/>
        <family val="1"/>
      </rPr>
      <t xml:space="preserve"> M3 </t>
    </r>
    <r>
      <rPr>
        <sz val="11"/>
        <rFont val="宋体"/>
        <family val="3"/>
        <charset val="134"/>
      </rPr>
      <t>孔口</t>
    </r>
    <r>
      <rPr>
        <sz val="11"/>
        <rFont val="Times New Roman"/>
        <family val="1"/>
      </rPr>
      <t xml:space="preserve"> Y=</t>
    </r>
    <phoneticPr fontId="16"/>
  </si>
  <si>
    <r>
      <t>344.</t>
    </r>
    <r>
      <rPr>
        <sz val="11"/>
        <rFont val="宋体"/>
        <family val="3"/>
        <charset val="134"/>
      </rPr>
      <t>加油孔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内里</t>
    </r>
    <r>
      <rPr>
        <sz val="11"/>
        <rFont val="Times New Roman"/>
        <family val="1"/>
      </rPr>
      <t xml:space="preserve"> Y=</t>
    </r>
    <phoneticPr fontId="16"/>
  </si>
  <si>
    <r>
      <t>312.</t>
    </r>
    <r>
      <rPr>
        <sz val="11"/>
        <rFont val="宋体"/>
        <family val="3"/>
        <charset val="134"/>
      </rPr>
      <t>搬送</t>
    </r>
    <r>
      <rPr>
        <sz val="11"/>
        <rFont val="Times New Roman"/>
        <family val="1"/>
      </rPr>
      <t>PL</t>
    </r>
    <r>
      <rPr>
        <sz val="11"/>
        <rFont val="宋体"/>
        <family val="3"/>
        <charset val="134"/>
      </rPr>
      <t>定位销孔</t>
    </r>
    <r>
      <rPr>
        <sz val="11"/>
        <rFont val="Times New Roman"/>
        <family val="1"/>
      </rPr>
      <t xml:space="preserve"> X=</t>
    </r>
    <phoneticPr fontId="16"/>
  </si>
  <si>
    <r>
      <t>313.</t>
    </r>
    <r>
      <rPr>
        <sz val="11"/>
        <rFont val="宋体"/>
        <family val="3"/>
        <charset val="134"/>
      </rPr>
      <t>搬送</t>
    </r>
    <r>
      <rPr>
        <sz val="11"/>
        <rFont val="Times New Roman"/>
        <family val="1"/>
      </rPr>
      <t>PL</t>
    </r>
    <r>
      <rPr>
        <sz val="11"/>
        <rFont val="宋体"/>
        <family val="3"/>
        <charset val="134"/>
      </rPr>
      <t>定位销孔</t>
    </r>
    <r>
      <rPr>
        <sz val="11"/>
        <rFont val="Times New Roman"/>
        <family val="1"/>
      </rPr>
      <t xml:space="preserve"> X=</t>
    </r>
    <phoneticPr fontId="16"/>
  </si>
  <si>
    <r>
      <t>315.</t>
    </r>
    <r>
      <rPr>
        <sz val="11"/>
        <rFont val="宋体"/>
        <family val="3"/>
        <charset val="134"/>
      </rPr>
      <t>油道孔</t>
    </r>
    <r>
      <rPr>
        <sz val="11"/>
        <rFont val="Times New Roman"/>
        <family val="1"/>
      </rPr>
      <t xml:space="preserve"> X=</t>
    </r>
    <phoneticPr fontId="16"/>
  </si>
  <si>
    <r>
      <t>315.</t>
    </r>
    <r>
      <rPr>
        <sz val="11"/>
        <rFont val="宋体"/>
        <family val="3"/>
        <charset val="134"/>
      </rPr>
      <t>油道孔</t>
    </r>
    <r>
      <rPr>
        <sz val="11"/>
        <rFont val="Times New Roman"/>
        <family val="1"/>
      </rPr>
      <t xml:space="preserve"> Y=</t>
    </r>
    <phoneticPr fontId="16"/>
  </si>
  <si>
    <r>
      <t>383.#2B</t>
    </r>
    <r>
      <rPr>
        <sz val="11"/>
        <rFont val="宋体"/>
        <family val="3"/>
        <charset val="134"/>
      </rPr>
      <t>包紧铝层</t>
    </r>
    <r>
      <rPr>
        <sz val="11"/>
        <rFont val="Times New Roman"/>
        <family val="1"/>
      </rPr>
      <t xml:space="preserve"> Z=</t>
    </r>
    <phoneticPr fontId="16"/>
  </si>
  <si>
    <r>
      <t>387.#4B</t>
    </r>
    <r>
      <rPr>
        <sz val="11"/>
        <rFont val="宋体"/>
        <family val="3"/>
        <charset val="134"/>
      </rPr>
      <t>包紧铝层</t>
    </r>
    <r>
      <rPr>
        <sz val="11"/>
        <rFont val="Times New Roman"/>
        <family val="1"/>
      </rPr>
      <t xml:space="preserve"> Z=</t>
    </r>
    <phoneticPr fontId="16"/>
  </si>
  <si>
    <r>
      <t>505.TC</t>
    </r>
    <r>
      <rPr>
        <sz val="11"/>
        <rFont val="宋体"/>
        <family val="3"/>
        <charset val="134"/>
      </rPr>
      <t>売体紧固孔</t>
    </r>
    <r>
      <rPr>
        <sz val="11"/>
        <rFont val="Times New Roman"/>
        <family val="1"/>
      </rPr>
      <t>=X</t>
    </r>
    <phoneticPr fontId="16"/>
  </si>
  <si>
    <r>
      <t>505.TC</t>
    </r>
    <r>
      <rPr>
        <sz val="11"/>
        <rFont val="宋体"/>
        <family val="3"/>
        <charset val="134"/>
      </rPr>
      <t>売体紧固孔</t>
    </r>
    <r>
      <rPr>
        <sz val="11"/>
        <rFont val="Times New Roman"/>
        <family val="1"/>
      </rPr>
      <t>=Z</t>
    </r>
    <phoneticPr fontId="16"/>
  </si>
  <si>
    <r>
      <t>552.</t>
    </r>
    <r>
      <rPr>
        <sz val="11"/>
        <rFont val="宋体"/>
        <family val="3"/>
        <charset val="134"/>
      </rPr>
      <t>气缸间连通孔</t>
    </r>
    <r>
      <rPr>
        <sz val="11"/>
        <rFont val="Times New Roman"/>
        <family val="1"/>
      </rPr>
      <t>TC Y=</t>
    </r>
    <phoneticPr fontId="16"/>
  </si>
  <si>
    <r>
      <t>555.</t>
    </r>
    <r>
      <rPr>
        <sz val="11"/>
        <rFont val="宋体"/>
        <family val="3"/>
        <charset val="134"/>
      </rPr>
      <t>张紧器端面</t>
    </r>
    <r>
      <rPr>
        <sz val="11"/>
        <rFont val="Times New Roman"/>
        <family val="1"/>
      </rPr>
      <t xml:space="preserve"> Y=</t>
    </r>
    <phoneticPr fontId="16"/>
  </si>
  <si>
    <r>
      <t>569.</t>
    </r>
    <r>
      <rPr>
        <sz val="11"/>
        <rFont val="宋体"/>
        <family val="3"/>
        <charset val="134"/>
      </rPr>
      <t>导向装配孔</t>
    </r>
    <r>
      <rPr>
        <sz val="11"/>
        <rFont val="Times New Roman"/>
        <family val="1"/>
      </rPr>
      <t xml:space="preserve"> Y=</t>
    </r>
    <phoneticPr fontId="16"/>
  </si>
  <si>
    <r>
      <t>573.</t>
    </r>
    <r>
      <rPr>
        <sz val="11"/>
        <rFont val="宋体"/>
        <family val="3"/>
        <charset val="134"/>
      </rPr>
      <t>油泵安装面</t>
    </r>
    <r>
      <rPr>
        <sz val="11"/>
        <rFont val="Times New Roman"/>
        <family val="1"/>
      </rPr>
      <t xml:space="preserve"> Y=</t>
    </r>
    <phoneticPr fontId="16"/>
  </si>
  <si>
    <r>
      <t>576.</t>
    </r>
    <r>
      <rPr>
        <sz val="11"/>
        <rFont val="宋体"/>
        <family val="3"/>
        <charset val="134"/>
      </rPr>
      <t>副油道装配孔</t>
    </r>
    <r>
      <rPr>
        <sz val="11"/>
        <rFont val="Times New Roman"/>
        <family val="1"/>
      </rPr>
      <t xml:space="preserve"> Y=</t>
    </r>
    <phoneticPr fontId="16"/>
  </si>
  <si>
    <r>
      <t>5.AE</t>
    </r>
    <r>
      <rPr>
        <sz val="11"/>
        <rFont val="宋体"/>
        <family val="3"/>
        <charset val="134"/>
      </rPr>
      <t>搬送定位凸台</t>
    </r>
    <r>
      <rPr>
        <sz val="11"/>
        <rFont val="Times New Roman"/>
        <family val="1"/>
      </rPr>
      <t xml:space="preserve"> Y=</t>
    </r>
    <phoneticPr fontId="16"/>
  </si>
  <si>
    <r>
      <t>5.AE</t>
    </r>
    <r>
      <rPr>
        <sz val="11"/>
        <rFont val="宋体"/>
        <family val="3"/>
        <charset val="134"/>
      </rPr>
      <t>搬送定位凸台</t>
    </r>
    <r>
      <rPr>
        <sz val="11"/>
        <rFont val="Times New Roman"/>
        <family val="1"/>
      </rPr>
      <t xml:space="preserve"> Z=</t>
    </r>
    <phoneticPr fontId="16"/>
  </si>
  <si>
    <r>
      <t>6.W</t>
    </r>
    <r>
      <rPr>
        <sz val="11"/>
        <rFont val="宋体"/>
        <family val="3"/>
        <charset val="134"/>
      </rPr>
      <t>／</t>
    </r>
    <r>
      <rPr>
        <sz val="11"/>
        <rFont val="Times New Roman"/>
        <family val="1"/>
      </rPr>
      <t>P</t>
    </r>
    <r>
      <rPr>
        <sz val="11"/>
        <rFont val="宋体"/>
        <family val="3"/>
        <charset val="134"/>
      </rPr>
      <t>装配孔</t>
    </r>
    <r>
      <rPr>
        <sz val="11"/>
        <rFont val="Times New Roman"/>
        <family val="1"/>
      </rPr>
      <t xml:space="preserve"> Z=</t>
    </r>
    <phoneticPr fontId="16"/>
  </si>
  <si>
    <r>
      <t>7.W</t>
    </r>
    <r>
      <rPr>
        <sz val="11"/>
        <rFont val="宋体"/>
        <family val="3"/>
        <charset val="134"/>
      </rPr>
      <t>／</t>
    </r>
    <r>
      <rPr>
        <sz val="11"/>
        <rFont val="Times New Roman"/>
        <family val="1"/>
      </rPr>
      <t>P</t>
    </r>
    <r>
      <rPr>
        <sz val="11"/>
        <rFont val="宋体"/>
        <family val="3"/>
        <charset val="134"/>
      </rPr>
      <t>装配孔</t>
    </r>
    <r>
      <rPr>
        <sz val="11"/>
        <rFont val="Times New Roman"/>
        <family val="1"/>
      </rPr>
      <t xml:space="preserve"> Z=</t>
    </r>
    <phoneticPr fontId="16"/>
  </si>
  <si>
    <r>
      <t>12.AE</t>
    </r>
    <r>
      <rPr>
        <sz val="11"/>
        <rFont val="宋体"/>
        <family val="3"/>
        <charset val="134"/>
      </rPr>
      <t>搬送定位凸台</t>
    </r>
    <r>
      <rPr>
        <sz val="11"/>
        <rFont val="Times New Roman"/>
        <family val="1"/>
      </rPr>
      <t xml:space="preserve"> Z=</t>
    </r>
    <phoneticPr fontId="16"/>
  </si>
  <si>
    <r>
      <t>51.W</t>
    </r>
    <r>
      <rPr>
        <sz val="11"/>
        <rFont val="宋体"/>
        <family val="3"/>
        <charset val="134"/>
      </rPr>
      <t>／</t>
    </r>
    <r>
      <rPr>
        <sz val="11"/>
        <rFont val="Times New Roman"/>
        <family val="1"/>
      </rPr>
      <t>P</t>
    </r>
    <r>
      <rPr>
        <sz val="11"/>
        <rFont val="宋体"/>
        <family val="3"/>
        <charset val="134"/>
      </rPr>
      <t>装配孔</t>
    </r>
    <r>
      <rPr>
        <sz val="11"/>
        <rFont val="Times New Roman"/>
        <family val="1"/>
      </rPr>
      <t xml:space="preserve"> X=</t>
    </r>
    <phoneticPr fontId="16"/>
  </si>
  <si>
    <r>
      <t>53.</t>
    </r>
    <r>
      <rPr>
        <sz val="11"/>
        <rFont val="宋体"/>
        <family val="3"/>
        <charset val="134"/>
      </rPr>
      <t>压缩机装配孔</t>
    </r>
    <r>
      <rPr>
        <sz val="11"/>
        <rFont val="Times New Roman"/>
        <family val="1"/>
      </rPr>
      <t xml:space="preserve"> X=</t>
    </r>
    <phoneticPr fontId="16"/>
  </si>
  <si>
    <r>
      <t>57.W</t>
    </r>
    <r>
      <rPr>
        <sz val="11"/>
        <rFont val="宋体"/>
        <family val="3"/>
        <charset val="134"/>
      </rPr>
      <t>／</t>
    </r>
    <r>
      <rPr>
        <sz val="11"/>
        <rFont val="Times New Roman"/>
        <family val="1"/>
      </rPr>
      <t>P</t>
    </r>
    <r>
      <rPr>
        <sz val="11"/>
        <rFont val="宋体"/>
        <family val="3"/>
        <charset val="134"/>
      </rPr>
      <t>装配面</t>
    </r>
    <r>
      <rPr>
        <sz val="11"/>
        <rFont val="Times New Roman"/>
        <family val="1"/>
      </rPr>
      <t xml:space="preserve"> X=</t>
    </r>
    <phoneticPr fontId="16"/>
  </si>
  <si>
    <r>
      <t>58.W</t>
    </r>
    <r>
      <rPr>
        <sz val="11"/>
        <rFont val="宋体"/>
        <family val="3"/>
        <charset val="134"/>
      </rPr>
      <t>／</t>
    </r>
    <r>
      <rPr>
        <sz val="11"/>
        <rFont val="Times New Roman"/>
        <family val="1"/>
      </rPr>
      <t>P</t>
    </r>
    <r>
      <rPr>
        <sz val="11"/>
        <rFont val="宋体"/>
        <family val="3"/>
        <charset val="134"/>
      </rPr>
      <t>装配面</t>
    </r>
    <r>
      <rPr>
        <sz val="11"/>
        <rFont val="Times New Roman"/>
        <family val="1"/>
      </rPr>
      <t xml:space="preserve"> X=</t>
    </r>
    <phoneticPr fontId="16"/>
  </si>
  <si>
    <r>
      <t>60.</t>
    </r>
    <r>
      <rPr>
        <sz val="11"/>
        <rFont val="宋体"/>
        <family val="3"/>
        <charset val="134"/>
      </rPr>
      <t>支架装配面</t>
    </r>
    <r>
      <rPr>
        <sz val="11"/>
        <rFont val="Times New Roman"/>
        <family val="1"/>
      </rPr>
      <t xml:space="preserve"> X=</t>
    </r>
    <phoneticPr fontId="16"/>
  </si>
  <si>
    <r>
      <t>63.</t>
    </r>
    <r>
      <rPr>
        <sz val="11"/>
        <rFont val="宋体"/>
        <family val="3"/>
        <charset val="134"/>
      </rPr>
      <t>压缩机装配孔</t>
    </r>
    <r>
      <rPr>
        <sz val="11"/>
        <rFont val="Times New Roman"/>
        <family val="1"/>
      </rPr>
      <t xml:space="preserve"> X=</t>
    </r>
    <phoneticPr fontId="16"/>
  </si>
  <si>
    <r>
      <t>68.</t>
    </r>
    <r>
      <rPr>
        <sz val="11"/>
        <rFont val="宋体"/>
        <family val="3"/>
        <charset val="134"/>
      </rPr>
      <t>压缩机装配孔</t>
    </r>
    <r>
      <rPr>
        <sz val="11"/>
        <rFont val="Times New Roman"/>
        <family val="1"/>
      </rPr>
      <t xml:space="preserve"> X=</t>
    </r>
    <phoneticPr fontId="16"/>
  </si>
  <si>
    <r>
      <t>69.</t>
    </r>
    <r>
      <rPr>
        <sz val="11"/>
        <rFont val="宋体"/>
        <family val="3"/>
        <charset val="134"/>
      </rPr>
      <t>压缩机装配孔</t>
    </r>
    <r>
      <rPr>
        <sz val="11"/>
        <rFont val="Times New Roman"/>
        <family val="1"/>
      </rPr>
      <t xml:space="preserve"> X=</t>
    </r>
    <phoneticPr fontId="16"/>
  </si>
  <si>
    <r>
      <t>73.</t>
    </r>
    <r>
      <rPr>
        <sz val="11"/>
        <rFont val="宋体"/>
        <family val="3"/>
        <charset val="134"/>
      </rPr>
      <t>通风器装配面</t>
    </r>
    <r>
      <rPr>
        <sz val="11"/>
        <rFont val="Times New Roman"/>
        <family val="1"/>
      </rPr>
      <t xml:space="preserve"> X=</t>
    </r>
    <phoneticPr fontId="16"/>
  </si>
  <si>
    <r>
      <t>77.</t>
    </r>
    <r>
      <rPr>
        <sz val="11"/>
        <rFont val="宋体"/>
        <family val="3"/>
        <charset val="134"/>
      </rPr>
      <t>通风器装配面</t>
    </r>
    <r>
      <rPr>
        <sz val="11"/>
        <rFont val="Times New Roman"/>
        <family val="1"/>
      </rPr>
      <t xml:space="preserve"> X=</t>
    </r>
    <phoneticPr fontId="16"/>
  </si>
  <si>
    <r>
      <t>79.</t>
    </r>
    <r>
      <rPr>
        <sz val="11"/>
        <rFont val="宋体"/>
        <family val="3"/>
        <charset val="134"/>
      </rPr>
      <t>通风器装配面</t>
    </r>
    <r>
      <rPr>
        <sz val="11"/>
        <rFont val="Times New Roman"/>
        <family val="1"/>
      </rPr>
      <t xml:space="preserve"> X=</t>
    </r>
    <phoneticPr fontId="16"/>
  </si>
  <si>
    <r>
      <t>71.</t>
    </r>
    <r>
      <rPr>
        <sz val="11"/>
        <rFont val="宋体"/>
        <family val="3"/>
        <charset val="134"/>
      </rPr>
      <t>通风器装配面</t>
    </r>
    <r>
      <rPr>
        <sz val="11"/>
        <rFont val="Times New Roman"/>
        <family val="1"/>
      </rPr>
      <t xml:space="preserve"> X=</t>
    </r>
    <phoneticPr fontId="16"/>
  </si>
  <si>
    <r>
      <t>203.</t>
    </r>
    <r>
      <rPr>
        <sz val="11"/>
        <rFont val="宋体"/>
        <family val="3"/>
        <charset val="134"/>
      </rPr>
      <t>半轴装配孔</t>
    </r>
    <r>
      <rPr>
        <sz val="11"/>
        <rFont val="Times New Roman"/>
        <family val="1"/>
      </rPr>
      <t xml:space="preserve"> Z=</t>
    </r>
    <phoneticPr fontId="16"/>
  </si>
  <si>
    <r>
      <t>206.</t>
    </r>
    <r>
      <rPr>
        <sz val="11"/>
        <rFont val="宋体"/>
        <family val="3"/>
        <charset val="134"/>
      </rPr>
      <t>驱动轴盖孔</t>
    </r>
    <r>
      <rPr>
        <sz val="11"/>
        <rFont val="Times New Roman"/>
        <family val="1"/>
      </rPr>
      <t xml:space="preserve"> Z=</t>
    </r>
    <phoneticPr fontId="16"/>
  </si>
  <si>
    <r>
      <t>207.</t>
    </r>
    <r>
      <rPr>
        <sz val="11"/>
        <rFont val="宋体"/>
        <family val="3"/>
        <charset val="134"/>
      </rPr>
      <t>驱动轴盖孔</t>
    </r>
    <r>
      <rPr>
        <sz val="11"/>
        <rFont val="Times New Roman"/>
        <family val="1"/>
      </rPr>
      <t xml:space="preserve"> Y=</t>
    </r>
    <phoneticPr fontId="16"/>
  </si>
  <si>
    <r>
      <t>208.</t>
    </r>
    <r>
      <rPr>
        <sz val="11"/>
        <rFont val="宋体"/>
        <family val="3"/>
        <charset val="134"/>
      </rPr>
      <t>张紧器油路</t>
    </r>
    <r>
      <rPr>
        <sz val="11"/>
        <rFont val="Times New Roman"/>
        <family val="1"/>
      </rPr>
      <t xml:space="preserve"> Z=</t>
    </r>
    <phoneticPr fontId="16"/>
  </si>
  <si>
    <r>
      <t>209.EGR</t>
    </r>
    <r>
      <rPr>
        <sz val="11"/>
        <rFont val="宋体"/>
        <family val="3"/>
        <charset val="134"/>
      </rPr>
      <t>冷却器装配孔</t>
    </r>
    <r>
      <rPr>
        <sz val="11"/>
        <rFont val="Times New Roman"/>
        <family val="1"/>
      </rPr>
      <t xml:space="preserve"> Y=</t>
    </r>
    <phoneticPr fontId="16"/>
  </si>
  <si>
    <r>
      <t>253.</t>
    </r>
    <r>
      <rPr>
        <sz val="11"/>
        <rFont val="宋体"/>
        <family val="3"/>
        <charset val="134"/>
      </rPr>
      <t>半轴装配孔</t>
    </r>
    <r>
      <rPr>
        <sz val="11"/>
        <rFont val="Times New Roman"/>
        <family val="1"/>
      </rPr>
      <t xml:space="preserve"> X=</t>
    </r>
    <phoneticPr fontId="16"/>
  </si>
  <si>
    <r>
      <t>256.</t>
    </r>
    <r>
      <rPr>
        <sz val="11"/>
        <rFont val="宋体"/>
        <family val="3"/>
        <charset val="134"/>
      </rPr>
      <t>半轴装配孔</t>
    </r>
    <r>
      <rPr>
        <sz val="11"/>
        <rFont val="Times New Roman"/>
        <family val="1"/>
      </rPr>
      <t xml:space="preserve"> X=</t>
    </r>
    <phoneticPr fontId="16"/>
  </si>
  <si>
    <r>
      <t>259.</t>
    </r>
    <r>
      <rPr>
        <sz val="11"/>
        <rFont val="宋体"/>
        <family val="3"/>
        <charset val="134"/>
      </rPr>
      <t>防盗板装配孔</t>
    </r>
    <r>
      <rPr>
        <sz val="11"/>
        <rFont val="Times New Roman"/>
        <family val="1"/>
      </rPr>
      <t xml:space="preserve"> X=</t>
    </r>
    <phoneticPr fontId="16"/>
  </si>
  <si>
    <r>
      <t>262.EGR VLV</t>
    </r>
    <r>
      <rPr>
        <sz val="11"/>
        <rFont val="宋体"/>
        <family val="3"/>
        <charset val="134"/>
      </rPr>
      <t>装配孔</t>
    </r>
    <r>
      <rPr>
        <sz val="11"/>
        <rFont val="Times New Roman"/>
        <family val="1"/>
      </rPr>
      <t xml:space="preserve"> X=</t>
    </r>
    <phoneticPr fontId="16"/>
  </si>
  <si>
    <r>
      <t>101.</t>
    </r>
    <r>
      <rPr>
        <sz val="11"/>
        <rFont val="宋体"/>
        <family val="3"/>
        <charset val="134"/>
      </rPr>
      <t>位置定位孔</t>
    </r>
    <r>
      <rPr>
        <sz val="11"/>
        <rFont val="Times New Roman"/>
        <family val="1"/>
      </rPr>
      <t xml:space="preserve"> X=</t>
    </r>
    <phoneticPr fontId="16"/>
  </si>
  <si>
    <r>
      <t>101.</t>
    </r>
    <r>
      <rPr>
        <sz val="11"/>
        <rFont val="宋体"/>
        <family val="3"/>
        <charset val="134"/>
      </rPr>
      <t>位置定位孔</t>
    </r>
    <r>
      <rPr>
        <sz val="11"/>
        <rFont val="Times New Roman"/>
        <family val="1"/>
      </rPr>
      <t xml:space="preserve"> Z=</t>
    </r>
    <phoneticPr fontId="16"/>
  </si>
  <si>
    <r>
      <t>105.</t>
    </r>
    <r>
      <rPr>
        <sz val="11"/>
        <rFont val="宋体"/>
        <family val="3"/>
        <charset val="134"/>
      </rPr>
      <t>变速箱装配孔</t>
    </r>
    <r>
      <rPr>
        <sz val="11"/>
        <rFont val="Times New Roman"/>
        <family val="1"/>
      </rPr>
      <t xml:space="preserve"> Z=</t>
    </r>
    <phoneticPr fontId="16"/>
  </si>
  <si>
    <r>
      <t>108.</t>
    </r>
    <r>
      <rPr>
        <sz val="11"/>
        <rFont val="宋体"/>
        <family val="3"/>
        <charset val="134"/>
      </rPr>
      <t>主油道孔</t>
    </r>
    <r>
      <rPr>
        <sz val="11"/>
        <rFont val="Times New Roman"/>
        <family val="1"/>
      </rPr>
      <t xml:space="preserve"> Z=</t>
    </r>
    <phoneticPr fontId="16"/>
  </si>
  <si>
    <r>
      <t>109.</t>
    </r>
    <r>
      <rPr>
        <sz val="11"/>
        <rFont val="宋体"/>
        <family val="3"/>
        <charset val="134"/>
      </rPr>
      <t>起动机装配孔</t>
    </r>
    <r>
      <rPr>
        <sz val="11"/>
        <rFont val="Times New Roman"/>
        <family val="1"/>
      </rPr>
      <t xml:space="preserve"> X=</t>
    </r>
    <phoneticPr fontId="16"/>
  </si>
  <si>
    <r>
      <t>109.</t>
    </r>
    <r>
      <rPr>
        <sz val="11"/>
        <rFont val="宋体"/>
        <family val="3"/>
        <charset val="134"/>
      </rPr>
      <t>起动机装配孔</t>
    </r>
    <r>
      <rPr>
        <sz val="11"/>
        <rFont val="Times New Roman"/>
        <family val="1"/>
      </rPr>
      <t xml:space="preserve"> Z=</t>
    </r>
    <phoneticPr fontId="16"/>
  </si>
  <si>
    <r>
      <t>153.</t>
    </r>
    <r>
      <rPr>
        <sz val="11"/>
        <rFont val="宋体"/>
        <family val="3"/>
        <charset val="134"/>
      </rPr>
      <t>变速箱装配面</t>
    </r>
    <r>
      <rPr>
        <sz val="11"/>
        <rFont val="Times New Roman"/>
        <family val="1"/>
      </rPr>
      <t xml:space="preserve"> Y=</t>
    </r>
    <phoneticPr fontId="16"/>
  </si>
  <si>
    <r>
      <t>157.</t>
    </r>
    <r>
      <rPr>
        <sz val="11"/>
        <rFont val="宋体"/>
        <family val="3"/>
        <charset val="134"/>
      </rPr>
      <t>变速箱装配面</t>
    </r>
    <r>
      <rPr>
        <sz val="11"/>
        <rFont val="Times New Roman"/>
        <family val="1"/>
      </rPr>
      <t xml:space="preserve"> Y=</t>
    </r>
    <phoneticPr fontId="16"/>
  </si>
  <si>
    <r>
      <t>161.</t>
    </r>
    <r>
      <rPr>
        <sz val="11"/>
        <rFont val="宋体"/>
        <family val="3"/>
        <charset val="134"/>
      </rPr>
      <t>变速箱装配面</t>
    </r>
    <r>
      <rPr>
        <sz val="11"/>
        <rFont val="Times New Roman"/>
        <family val="1"/>
      </rPr>
      <t xml:space="preserve"> Y=</t>
    </r>
    <phoneticPr fontId="16"/>
  </si>
  <si>
    <r>
      <t>162.</t>
    </r>
    <r>
      <rPr>
        <sz val="11"/>
        <rFont val="宋体"/>
        <family val="3"/>
        <charset val="134"/>
      </rPr>
      <t>变速箱装配面</t>
    </r>
    <r>
      <rPr>
        <sz val="11"/>
        <rFont val="Times New Roman"/>
        <family val="1"/>
      </rPr>
      <t xml:space="preserve"> Y=</t>
    </r>
    <phoneticPr fontId="16"/>
  </si>
  <si>
    <r>
      <t>164.</t>
    </r>
    <r>
      <rPr>
        <sz val="11"/>
        <rFont val="宋体"/>
        <family val="3"/>
        <charset val="134"/>
      </rPr>
      <t>变速箱装配面</t>
    </r>
    <r>
      <rPr>
        <sz val="11"/>
        <rFont val="Times New Roman"/>
        <family val="1"/>
      </rPr>
      <t xml:space="preserve"> Y=</t>
    </r>
    <phoneticPr fontId="16"/>
  </si>
  <si>
    <r>
      <t>166.</t>
    </r>
    <r>
      <rPr>
        <sz val="11"/>
        <rFont val="宋体"/>
        <family val="3"/>
        <charset val="134"/>
      </rPr>
      <t>变速箱装配面</t>
    </r>
    <r>
      <rPr>
        <sz val="11"/>
        <rFont val="Times New Roman"/>
        <family val="1"/>
      </rPr>
      <t xml:space="preserve"> Y=</t>
    </r>
    <phoneticPr fontId="16"/>
  </si>
  <si>
    <r>
      <t>167.</t>
    </r>
    <r>
      <rPr>
        <sz val="11"/>
        <rFont val="宋体"/>
        <family val="3"/>
        <charset val="134"/>
      </rPr>
      <t>变速箱装配面</t>
    </r>
    <r>
      <rPr>
        <sz val="11"/>
        <rFont val="Times New Roman"/>
        <family val="1"/>
      </rPr>
      <t xml:space="preserve"> Y=</t>
    </r>
    <phoneticPr fontId="16"/>
  </si>
  <si>
    <r>
      <t>170.</t>
    </r>
    <r>
      <rPr>
        <sz val="11"/>
        <rFont val="宋体"/>
        <family val="3"/>
        <charset val="134"/>
      </rPr>
      <t>油封罩装配面</t>
    </r>
    <r>
      <rPr>
        <sz val="11"/>
        <rFont val="Times New Roman"/>
        <family val="1"/>
      </rPr>
      <t xml:space="preserve"> Y=</t>
    </r>
    <phoneticPr fontId="16"/>
  </si>
  <si>
    <r>
      <t>171.</t>
    </r>
    <r>
      <rPr>
        <sz val="11"/>
        <rFont val="宋体"/>
        <family val="3"/>
        <charset val="134"/>
      </rPr>
      <t>主油道孔</t>
    </r>
    <r>
      <rPr>
        <sz val="11"/>
        <rFont val="Times New Roman"/>
        <family val="1"/>
      </rPr>
      <t xml:space="preserve"> Y=</t>
    </r>
    <phoneticPr fontId="16"/>
  </si>
  <si>
    <r>
      <t>177.</t>
    </r>
    <r>
      <rPr>
        <sz val="11"/>
        <rFont val="宋体"/>
        <family val="3"/>
        <charset val="134"/>
      </rPr>
      <t>油封罩装配面</t>
    </r>
    <r>
      <rPr>
        <sz val="11"/>
        <rFont val="Times New Roman"/>
        <family val="1"/>
      </rPr>
      <t xml:space="preserve"> Y=</t>
    </r>
    <phoneticPr fontId="16"/>
  </si>
  <si>
    <r>
      <t>178.</t>
    </r>
    <r>
      <rPr>
        <sz val="11"/>
        <rFont val="宋体"/>
        <family val="3"/>
        <charset val="134"/>
      </rPr>
      <t>油封罩装配面</t>
    </r>
    <r>
      <rPr>
        <sz val="11"/>
        <rFont val="Times New Roman"/>
        <family val="1"/>
      </rPr>
      <t xml:space="preserve"> Y=</t>
    </r>
    <phoneticPr fontId="16"/>
  </si>
  <si>
    <r>
      <t>185.</t>
    </r>
    <r>
      <rPr>
        <sz val="11"/>
        <rFont val="宋体"/>
        <family val="3"/>
        <charset val="134"/>
      </rPr>
      <t>油封罩装配面</t>
    </r>
    <r>
      <rPr>
        <sz val="11"/>
        <rFont val="Times New Roman"/>
        <family val="1"/>
      </rPr>
      <t xml:space="preserve"> Y=</t>
    </r>
    <phoneticPr fontId="16"/>
  </si>
  <si>
    <r>
      <t>343.</t>
    </r>
    <r>
      <rPr>
        <sz val="11"/>
        <rFont val="宋体"/>
        <family val="3"/>
        <charset val="134"/>
      </rPr>
      <t>加油孔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孔口</t>
    </r>
    <r>
      <rPr>
        <sz val="11"/>
        <rFont val="Times New Roman"/>
        <family val="1"/>
      </rPr>
      <t xml:space="preserve"> X=</t>
    </r>
    <phoneticPr fontId="16"/>
  </si>
  <si>
    <r>
      <t>343.</t>
    </r>
    <r>
      <rPr>
        <sz val="11"/>
        <rFont val="宋体"/>
        <family val="3"/>
        <charset val="134"/>
      </rPr>
      <t>加油孔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孔口</t>
    </r>
    <r>
      <rPr>
        <sz val="11"/>
        <rFont val="Times New Roman"/>
        <family val="1"/>
      </rPr>
      <t xml:space="preserve"> Y=</t>
    </r>
    <phoneticPr fontId="16"/>
  </si>
  <si>
    <r>
      <t>344.</t>
    </r>
    <r>
      <rPr>
        <sz val="11"/>
        <rFont val="宋体"/>
        <family val="3"/>
        <charset val="134"/>
      </rPr>
      <t>加油孔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内里</t>
    </r>
    <r>
      <rPr>
        <sz val="11"/>
        <rFont val="Times New Roman"/>
        <family val="1"/>
      </rPr>
      <t xml:space="preserve"> X=</t>
    </r>
    <phoneticPr fontId="16"/>
  </si>
  <si>
    <t>505-1</t>
    <phoneticPr fontId="2"/>
  </si>
  <si>
    <t>505-1</t>
    <phoneticPr fontId="2"/>
  </si>
  <si>
    <t>Y</t>
    <phoneticPr fontId="2"/>
  </si>
  <si>
    <t>端面</t>
    <phoneticPr fontId="2"/>
  </si>
  <si>
    <r>
      <rPr>
        <sz val="11"/>
        <rFont val="HGPｺﾞｼｯｸM"/>
        <family val="3"/>
        <charset val="128"/>
      </rPr>
      <t>端面</t>
    </r>
    <rPh sb="0" eb="1">
      <t>タン</t>
    </rPh>
    <rPh sb="1" eb="2">
      <t>メン</t>
    </rPh>
    <phoneticPr fontId="2"/>
  </si>
  <si>
    <r>
      <rPr>
        <sz val="11"/>
        <rFont val="HGPｺﾞｼｯｸM"/>
        <family val="3"/>
        <charset val="128"/>
      </rPr>
      <t>軸間</t>
    </r>
    <rPh sb="0" eb="1">
      <t>ジク</t>
    </rPh>
    <rPh sb="1" eb="2">
      <t>カン</t>
    </rPh>
    <phoneticPr fontId="2"/>
  </si>
  <si>
    <t>DC1</t>
    <phoneticPr fontId="2"/>
  </si>
  <si>
    <t>取代</t>
    <rPh sb="0" eb="1">
      <t>トリ</t>
    </rPh>
    <rPh sb="1" eb="2">
      <t>シロ</t>
    </rPh>
    <phoneticPr fontId="2"/>
  </si>
  <si>
    <t>差異</t>
    <rPh sb="0" eb="2">
      <t>サイ</t>
    </rPh>
    <phoneticPr fontId="2"/>
  </si>
  <si>
    <t>判定</t>
    <rPh sb="0" eb="2">
      <t>ハンテイ</t>
    </rPh>
    <phoneticPr fontId="2"/>
  </si>
  <si>
    <t>素材寸法</t>
  </si>
  <si>
    <t>測定値</t>
  </si>
  <si>
    <t>1_1</t>
    <phoneticPr fontId="2"/>
  </si>
  <si>
    <t>3_1</t>
    <phoneticPr fontId="2"/>
  </si>
  <si>
    <t>4_1</t>
    <phoneticPr fontId="2"/>
  </si>
  <si>
    <t>4_1</t>
    <phoneticPr fontId="2"/>
  </si>
  <si>
    <r>
      <t>B</t>
    </r>
    <r>
      <rPr>
        <sz val="11"/>
        <rFont val="HGPｺﾞｼｯｸM"/>
        <family val="3"/>
        <charset val="128"/>
      </rPr>
      <t>測定検査内容</t>
    </r>
    <rPh sb="1" eb="3">
      <t>ソクテイ</t>
    </rPh>
    <rPh sb="3" eb="5">
      <t>ケンサ</t>
    </rPh>
    <rPh sb="5" eb="7">
      <t>ナイヨウ</t>
    </rPh>
    <phoneticPr fontId="2"/>
  </si>
  <si>
    <r>
      <t>OP</t>
    </r>
    <r>
      <rPr>
        <sz val="11"/>
        <rFont val="HGPｺﾞｼｯｸM"/>
        <family val="3"/>
        <charset val="128"/>
      </rPr>
      <t>　端面</t>
    </r>
    <rPh sb="3" eb="4">
      <t>タン</t>
    </rPh>
    <rPh sb="4" eb="5">
      <t>メン</t>
    </rPh>
    <phoneticPr fontId="2"/>
  </si>
  <si>
    <r>
      <t>OP</t>
    </r>
    <r>
      <rPr>
        <sz val="11"/>
        <rFont val="HGPｺﾞｼｯｸM"/>
        <family val="3"/>
        <charset val="128"/>
      </rPr>
      <t>　軸間</t>
    </r>
    <rPh sb="3" eb="4">
      <t>ジク</t>
    </rPh>
    <rPh sb="4" eb="5">
      <t>カン</t>
    </rPh>
    <phoneticPr fontId="2"/>
  </si>
  <si>
    <r>
      <t>B</t>
    </r>
    <r>
      <rPr>
        <sz val="16"/>
        <rFont val="HGPｺﾞｼｯｸM"/>
        <family val="3"/>
        <charset val="128"/>
      </rPr>
      <t>測定</t>
    </r>
    <rPh sb="1" eb="3">
      <t>ソクテイ</t>
    </rPh>
    <phoneticPr fontId="2"/>
  </si>
  <si>
    <r>
      <t>1003.</t>
    </r>
    <r>
      <rPr>
        <sz val="11"/>
        <rFont val="HGPｺﾞｼｯｸM"/>
        <family val="3"/>
        <charset val="128"/>
      </rPr>
      <t>三点基準</t>
    </r>
    <r>
      <rPr>
        <sz val="11"/>
        <rFont val="Times New Roman"/>
        <family val="1"/>
      </rPr>
      <t>TC Z=</t>
    </r>
    <phoneticPr fontId="2"/>
  </si>
  <si>
    <r>
      <t>1002.</t>
    </r>
    <r>
      <rPr>
        <sz val="11"/>
        <rFont val="HGPｺﾞｼｯｸM"/>
        <family val="3"/>
        <charset val="128"/>
      </rPr>
      <t>三点基準</t>
    </r>
    <r>
      <rPr>
        <sz val="11"/>
        <rFont val="Times New Roman"/>
        <family val="1"/>
      </rPr>
      <t>C</t>
    </r>
    <r>
      <rPr>
        <sz val="11"/>
        <rFont val="HGPｺﾞｼｯｸM"/>
        <family val="3"/>
        <charset val="128"/>
      </rPr>
      <t>地</t>
    </r>
    <r>
      <rPr>
        <sz val="11"/>
        <rFont val="Times New Roman"/>
        <family val="1"/>
      </rPr>
      <t xml:space="preserve"> Z=</t>
    </r>
    <phoneticPr fontId="2"/>
  </si>
  <si>
    <r>
      <t>1001.</t>
    </r>
    <r>
      <rPr>
        <sz val="11"/>
        <rFont val="HGPｺﾞｼｯｸM"/>
        <family val="3"/>
        <charset val="128"/>
      </rPr>
      <t>三点基準</t>
    </r>
    <r>
      <rPr>
        <sz val="11"/>
        <rFont val="Times New Roman"/>
        <family val="1"/>
      </rPr>
      <t>C</t>
    </r>
    <r>
      <rPr>
        <sz val="11"/>
        <rFont val="HGPｺﾞｼｯｸM"/>
        <family val="3"/>
        <charset val="128"/>
      </rPr>
      <t>天</t>
    </r>
    <r>
      <rPr>
        <sz val="11"/>
        <rFont val="Times New Roman"/>
        <family val="1"/>
      </rPr>
      <t xml:space="preserve"> Z=</t>
    </r>
    <phoneticPr fontId="2"/>
  </si>
  <si>
    <r>
      <t>314.</t>
    </r>
    <r>
      <rPr>
        <sz val="11"/>
        <rFont val="HGPｺﾞｼｯｸM"/>
        <family val="3"/>
        <charset val="128"/>
      </rPr>
      <t>加工基準ノック（正）</t>
    </r>
    <r>
      <rPr>
        <sz val="11"/>
        <rFont val="Times New Roman"/>
        <family val="1"/>
      </rPr>
      <t xml:space="preserve"> X=</t>
    </r>
    <phoneticPr fontId="2"/>
  </si>
  <si>
    <r>
      <t>314.</t>
    </r>
    <r>
      <rPr>
        <sz val="11"/>
        <rFont val="HGPｺﾞｼｯｸM"/>
        <family val="3"/>
        <charset val="128"/>
      </rPr>
      <t>加工基準ノック（正）</t>
    </r>
    <r>
      <rPr>
        <sz val="11"/>
        <rFont val="Times New Roman"/>
        <family val="1"/>
      </rPr>
      <t xml:space="preserve"> Y=</t>
    </r>
    <phoneticPr fontId="2"/>
  </si>
  <si>
    <r>
      <t>311.</t>
    </r>
    <r>
      <rPr>
        <sz val="11"/>
        <rFont val="HGPｺﾞｼｯｸM"/>
        <family val="3"/>
        <charset val="128"/>
      </rPr>
      <t>加工基準ノック（副）</t>
    </r>
    <r>
      <rPr>
        <sz val="11"/>
        <rFont val="Times New Roman"/>
        <family val="1"/>
      </rPr>
      <t xml:space="preserve"> X=</t>
    </r>
    <phoneticPr fontId="2"/>
  </si>
  <si>
    <r>
      <t>311.</t>
    </r>
    <r>
      <rPr>
        <sz val="11"/>
        <rFont val="HGPｺﾞｼｯｸM"/>
        <family val="3"/>
        <charset val="128"/>
      </rPr>
      <t>加工基準ノック（副）</t>
    </r>
    <r>
      <rPr>
        <sz val="11"/>
        <rFont val="Times New Roman"/>
        <family val="1"/>
      </rPr>
      <t xml:space="preserve"> Y=</t>
    </r>
    <phoneticPr fontId="2"/>
  </si>
  <si>
    <r>
      <t xml:space="preserve">601.#5J B-cap </t>
    </r>
    <r>
      <rPr>
        <sz val="11"/>
        <rFont val="HGPｺﾞｼｯｸM"/>
        <family val="3"/>
        <charset val="128"/>
      </rPr>
      <t>地側</t>
    </r>
    <r>
      <rPr>
        <sz val="11"/>
        <rFont val="Times New Roman"/>
        <family val="1"/>
      </rPr>
      <t xml:space="preserve"> X=</t>
    </r>
  </si>
  <si>
    <r>
      <t xml:space="preserve">601.#5J B-cap </t>
    </r>
    <r>
      <rPr>
        <sz val="11"/>
        <rFont val="HGPｺﾞｼｯｸM"/>
        <family val="3"/>
        <charset val="128"/>
      </rPr>
      <t>地側</t>
    </r>
    <r>
      <rPr>
        <sz val="11"/>
        <rFont val="Times New Roman"/>
        <family val="1"/>
      </rPr>
      <t xml:space="preserve"> Y=</t>
    </r>
  </si>
  <si>
    <r>
      <t xml:space="preserve">602.#4J B-cap </t>
    </r>
    <r>
      <rPr>
        <sz val="11"/>
        <rFont val="HGPｺﾞｼｯｸM"/>
        <family val="3"/>
        <charset val="128"/>
      </rPr>
      <t>地側</t>
    </r>
    <r>
      <rPr>
        <sz val="11"/>
        <rFont val="Times New Roman"/>
        <family val="1"/>
      </rPr>
      <t xml:space="preserve"> X=</t>
    </r>
  </si>
  <si>
    <r>
      <t xml:space="preserve">602.#4J B-cap </t>
    </r>
    <r>
      <rPr>
        <sz val="11"/>
        <rFont val="HGPｺﾞｼｯｸM"/>
        <family val="3"/>
        <charset val="128"/>
      </rPr>
      <t>地側</t>
    </r>
    <r>
      <rPr>
        <sz val="11"/>
        <rFont val="Times New Roman"/>
        <family val="1"/>
      </rPr>
      <t xml:space="preserve"> Y=</t>
    </r>
  </si>
  <si>
    <r>
      <t xml:space="preserve">603.#3J B-cap </t>
    </r>
    <r>
      <rPr>
        <sz val="11"/>
        <rFont val="HGPｺﾞｼｯｸM"/>
        <family val="3"/>
        <charset val="128"/>
      </rPr>
      <t>地側</t>
    </r>
    <r>
      <rPr>
        <sz val="11"/>
        <rFont val="Times New Roman"/>
        <family val="1"/>
      </rPr>
      <t xml:space="preserve"> X=</t>
    </r>
  </si>
  <si>
    <r>
      <t xml:space="preserve">603.#3J B-cap </t>
    </r>
    <r>
      <rPr>
        <sz val="11"/>
        <rFont val="HGPｺﾞｼｯｸM"/>
        <family val="3"/>
        <charset val="128"/>
      </rPr>
      <t>地側</t>
    </r>
    <r>
      <rPr>
        <sz val="11"/>
        <rFont val="Times New Roman"/>
        <family val="1"/>
      </rPr>
      <t xml:space="preserve"> Y=</t>
    </r>
  </si>
  <si>
    <r>
      <t xml:space="preserve">604.#2J B-cap </t>
    </r>
    <r>
      <rPr>
        <sz val="11"/>
        <rFont val="HGPｺﾞｼｯｸM"/>
        <family val="3"/>
        <charset val="128"/>
      </rPr>
      <t>地側</t>
    </r>
    <r>
      <rPr>
        <sz val="11"/>
        <rFont val="Times New Roman"/>
        <family val="1"/>
      </rPr>
      <t xml:space="preserve"> X=</t>
    </r>
  </si>
  <si>
    <r>
      <t xml:space="preserve">604.#2J B-cap </t>
    </r>
    <r>
      <rPr>
        <sz val="11"/>
        <rFont val="HGPｺﾞｼｯｸM"/>
        <family val="3"/>
        <charset val="128"/>
      </rPr>
      <t>地側</t>
    </r>
    <r>
      <rPr>
        <sz val="11"/>
        <rFont val="Times New Roman"/>
        <family val="1"/>
      </rPr>
      <t xml:space="preserve"> Y=</t>
    </r>
  </si>
  <si>
    <r>
      <t xml:space="preserve">605.#1J B-cap </t>
    </r>
    <r>
      <rPr>
        <sz val="11"/>
        <rFont val="HGPｺﾞｼｯｸM"/>
        <family val="3"/>
        <charset val="128"/>
      </rPr>
      <t>地側</t>
    </r>
    <r>
      <rPr>
        <sz val="11"/>
        <rFont val="Times New Roman"/>
        <family val="1"/>
      </rPr>
      <t xml:space="preserve"> X=</t>
    </r>
  </si>
  <si>
    <r>
      <t xml:space="preserve">605.#1J B-cap </t>
    </r>
    <r>
      <rPr>
        <sz val="11"/>
        <rFont val="HGPｺﾞｼｯｸM"/>
        <family val="3"/>
        <charset val="128"/>
      </rPr>
      <t>地側</t>
    </r>
    <r>
      <rPr>
        <sz val="11"/>
        <rFont val="Times New Roman"/>
        <family val="1"/>
      </rPr>
      <t xml:space="preserve"> Y=</t>
    </r>
  </si>
  <si>
    <r>
      <t>606.</t>
    </r>
    <r>
      <rPr>
        <sz val="11"/>
        <rFont val="HGPｺﾞｼｯｸM"/>
        <family val="3"/>
        <charset val="128"/>
      </rPr>
      <t>オイルリターン孔</t>
    </r>
    <r>
      <rPr>
        <sz val="11"/>
        <rFont val="Times New Roman"/>
        <family val="1"/>
      </rPr>
      <t xml:space="preserve"> X=</t>
    </r>
  </si>
  <si>
    <r>
      <t>606.</t>
    </r>
    <r>
      <rPr>
        <sz val="11"/>
        <rFont val="HGPｺﾞｼｯｸM"/>
        <family val="3"/>
        <charset val="128"/>
      </rPr>
      <t>オイルリターン孔</t>
    </r>
    <r>
      <rPr>
        <sz val="11"/>
        <rFont val="Times New Roman"/>
        <family val="1"/>
      </rPr>
      <t xml:space="preserve"> Y=</t>
    </r>
  </si>
  <si>
    <r>
      <t>607.</t>
    </r>
    <r>
      <rPr>
        <sz val="11"/>
        <rFont val="HGPｺﾞｼｯｸM"/>
        <family val="3"/>
        <charset val="128"/>
      </rPr>
      <t>オイル</t>
    </r>
    <r>
      <rPr>
        <sz val="11"/>
        <rFont val="Times New Roman"/>
        <family val="1"/>
      </rPr>
      <t>UP</t>
    </r>
    <r>
      <rPr>
        <sz val="11"/>
        <rFont val="HGPｺﾞｼｯｸM"/>
        <family val="3"/>
        <charset val="128"/>
      </rPr>
      <t>孔</t>
    </r>
    <r>
      <rPr>
        <sz val="11"/>
        <rFont val="Times New Roman"/>
        <family val="1"/>
      </rPr>
      <t xml:space="preserve"> X=</t>
    </r>
  </si>
  <si>
    <r>
      <t>607.</t>
    </r>
    <r>
      <rPr>
        <sz val="11"/>
        <rFont val="HGPｺﾞｼｯｸM"/>
        <family val="3"/>
        <charset val="128"/>
      </rPr>
      <t>オイル</t>
    </r>
    <r>
      <rPr>
        <sz val="11"/>
        <rFont val="Times New Roman"/>
        <family val="1"/>
      </rPr>
      <t>UP</t>
    </r>
    <r>
      <rPr>
        <sz val="11"/>
        <rFont val="HGPｺﾞｼｯｸM"/>
        <family val="3"/>
        <charset val="128"/>
      </rPr>
      <t>孔</t>
    </r>
    <r>
      <rPr>
        <sz val="11"/>
        <rFont val="Times New Roman"/>
        <family val="1"/>
      </rPr>
      <t xml:space="preserve"> Y=</t>
    </r>
  </si>
  <si>
    <r>
      <t>608.</t>
    </r>
    <r>
      <rPr>
        <sz val="11"/>
        <rFont val="HGPｺﾞｼｯｸM"/>
        <family val="3"/>
        <charset val="128"/>
      </rPr>
      <t>オイルリターン孔</t>
    </r>
    <r>
      <rPr>
        <sz val="11"/>
        <rFont val="Times New Roman"/>
        <family val="1"/>
      </rPr>
      <t xml:space="preserve"> X=</t>
    </r>
  </si>
  <si>
    <r>
      <t>608.</t>
    </r>
    <r>
      <rPr>
        <sz val="11"/>
        <rFont val="HGPｺﾞｼｯｸM"/>
        <family val="3"/>
        <charset val="128"/>
      </rPr>
      <t>オイルリターン孔</t>
    </r>
    <r>
      <rPr>
        <sz val="11"/>
        <rFont val="Times New Roman"/>
        <family val="1"/>
      </rPr>
      <t xml:space="preserve"> Y=</t>
    </r>
  </si>
  <si>
    <r>
      <t>609.</t>
    </r>
    <r>
      <rPr>
        <sz val="11"/>
        <rFont val="HGPｺﾞｼｯｸM"/>
        <family val="3"/>
        <charset val="128"/>
      </rPr>
      <t>オイルリターン孔</t>
    </r>
    <r>
      <rPr>
        <sz val="11"/>
        <rFont val="Times New Roman"/>
        <family val="1"/>
      </rPr>
      <t xml:space="preserve"> X=</t>
    </r>
  </si>
  <si>
    <r>
      <t>609.</t>
    </r>
    <r>
      <rPr>
        <sz val="11"/>
        <rFont val="HGPｺﾞｼｯｸM"/>
        <family val="3"/>
        <charset val="128"/>
      </rPr>
      <t>オイルリターン孔</t>
    </r>
    <r>
      <rPr>
        <sz val="11"/>
        <rFont val="Times New Roman"/>
        <family val="1"/>
      </rPr>
      <t xml:space="preserve"> Y=</t>
    </r>
  </si>
  <si>
    <r>
      <t>615.PCV</t>
    </r>
    <r>
      <rPr>
        <sz val="11"/>
        <rFont val="HGPｺﾞｼｯｸM"/>
        <family val="3"/>
        <charset val="128"/>
      </rPr>
      <t>孔</t>
    </r>
    <r>
      <rPr>
        <sz val="11"/>
        <rFont val="Times New Roman"/>
        <family val="1"/>
      </rPr>
      <t xml:space="preserve"> X=</t>
    </r>
  </si>
  <si>
    <r>
      <t>615.PCV</t>
    </r>
    <r>
      <rPr>
        <sz val="11"/>
        <rFont val="HGPｺﾞｼｯｸM"/>
        <family val="3"/>
        <charset val="128"/>
      </rPr>
      <t>孔</t>
    </r>
    <r>
      <rPr>
        <sz val="11"/>
        <rFont val="Times New Roman"/>
        <family val="1"/>
      </rPr>
      <t xml:space="preserve"> Y=</t>
    </r>
  </si>
  <si>
    <r>
      <t xml:space="preserve">621.#5J B-cap </t>
    </r>
    <r>
      <rPr>
        <sz val="11"/>
        <rFont val="HGPｺﾞｼｯｸM"/>
        <family val="3"/>
        <charset val="128"/>
      </rPr>
      <t>天側</t>
    </r>
    <r>
      <rPr>
        <sz val="11"/>
        <rFont val="Times New Roman"/>
        <family val="1"/>
      </rPr>
      <t xml:space="preserve"> X=</t>
    </r>
  </si>
  <si>
    <r>
      <t xml:space="preserve">621.#5J B-cap </t>
    </r>
    <r>
      <rPr>
        <sz val="11"/>
        <rFont val="HGPｺﾞｼｯｸM"/>
        <family val="3"/>
        <charset val="128"/>
      </rPr>
      <t>天側</t>
    </r>
    <r>
      <rPr>
        <sz val="11"/>
        <rFont val="Times New Roman"/>
        <family val="1"/>
      </rPr>
      <t xml:space="preserve"> Y=</t>
    </r>
  </si>
  <si>
    <r>
      <t xml:space="preserve">622.#4J B-cap </t>
    </r>
    <r>
      <rPr>
        <sz val="11"/>
        <rFont val="HGPｺﾞｼｯｸM"/>
        <family val="3"/>
        <charset val="128"/>
      </rPr>
      <t>天側</t>
    </r>
    <r>
      <rPr>
        <sz val="11"/>
        <rFont val="Times New Roman"/>
        <family val="1"/>
      </rPr>
      <t xml:space="preserve"> X=</t>
    </r>
  </si>
  <si>
    <r>
      <t xml:space="preserve">622.#4J B-cap </t>
    </r>
    <r>
      <rPr>
        <sz val="11"/>
        <rFont val="HGPｺﾞｼｯｸM"/>
        <family val="3"/>
        <charset val="128"/>
      </rPr>
      <t>天側</t>
    </r>
    <r>
      <rPr>
        <sz val="11"/>
        <rFont val="Times New Roman"/>
        <family val="1"/>
      </rPr>
      <t xml:space="preserve"> Y=</t>
    </r>
  </si>
  <si>
    <r>
      <t xml:space="preserve">623.#3J B-cap </t>
    </r>
    <r>
      <rPr>
        <sz val="11"/>
        <rFont val="HGPｺﾞｼｯｸM"/>
        <family val="3"/>
        <charset val="128"/>
      </rPr>
      <t>天側</t>
    </r>
    <r>
      <rPr>
        <sz val="11"/>
        <rFont val="Times New Roman"/>
        <family val="1"/>
      </rPr>
      <t xml:space="preserve"> X=</t>
    </r>
  </si>
  <si>
    <r>
      <t xml:space="preserve">623.#3J B-cap </t>
    </r>
    <r>
      <rPr>
        <sz val="11"/>
        <rFont val="HGPｺﾞｼｯｸM"/>
        <family val="3"/>
        <charset val="128"/>
      </rPr>
      <t>天側</t>
    </r>
    <r>
      <rPr>
        <sz val="11"/>
        <rFont val="Times New Roman"/>
        <family val="1"/>
      </rPr>
      <t xml:space="preserve"> Y=</t>
    </r>
  </si>
  <si>
    <r>
      <t xml:space="preserve">624.#2J B-cap </t>
    </r>
    <r>
      <rPr>
        <sz val="11"/>
        <rFont val="HGPｺﾞｼｯｸM"/>
        <family val="3"/>
        <charset val="128"/>
      </rPr>
      <t>天側</t>
    </r>
    <r>
      <rPr>
        <sz val="11"/>
        <rFont val="Times New Roman"/>
        <family val="1"/>
      </rPr>
      <t xml:space="preserve"> X=</t>
    </r>
  </si>
  <si>
    <r>
      <t xml:space="preserve">624.#2J B-cap </t>
    </r>
    <r>
      <rPr>
        <sz val="11"/>
        <rFont val="HGPｺﾞｼｯｸM"/>
        <family val="3"/>
        <charset val="128"/>
      </rPr>
      <t>天側</t>
    </r>
    <r>
      <rPr>
        <sz val="11"/>
        <rFont val="Times New Roman"/>
        <family val="1"/>
      </rPr>
      <t xml:space="preserve"> Y=</t>
    </r>
  </si>
  <si>
    <r>
      <t xml:space="preserve">625.#1J B-cap </t>
    </r>
    <r>
      <rPr>
        <sz val="11"/>
        <rFont val="HGPｺﾞｼｯｸM"/>
        <family val="3"/>
        <charset val="128"/>
      </rPr>
      <t>天側</t>
    </r>
    <r>
      <rPr>
        <sz val="11"/>
        <rFont val="Times New Roman"/>
        <family val="1"/>
      </rPr>
      <t xml:space="preserve"> X=</t>
    </r>
  </si>
  <si>
    <r>
      <t xml:space="preserve">625.#1J B-cap </t>
    </r>
    <r>
      <rPr>
        <sz val="11"/>
        <rFont val="HGPｺﾞｼｯｸM"/>
        <family val="3"/>
        <charset val="128"/>
      </rPr>
      <t>天側</t>
    </r>
    <r>
      <rPr>
        <sz val="11"/>
        <rFont val="Times New Roman"/>
        <family val="1"/>
      </rPr>
      <t xml:space="preserve"> Y=</t>
    </r>
  </si>
  <si>
    <r>
      <t xml:space="preserve">651.#5J B-cap </t>
    </r>
    <r>
      <rPr>
        <sz val="11"/>
        <rFont val="HGPｺﾞｼｯｸM"/>
        <family val="3"/>
        <charset val="128"/>
      </rPr>
      <t>地側</t>
    </r>
    <r>
      <rPr>
        <sz val="11"/>
        <rFont val="Times New Roman"/>
        <family val="1"/>
      </rPr>
      <t xml:space="preserve"> Z=</t>
    </r>
  </si>
  <si>
    <r>
      <t xml:space="preserve">652.#4J B-cap </t>
    </r>
    <r>
      <rPr>
        <sz val="11"/>
        <rFont val="HGPｺﾞｼｯｸM"/>
        <family val="3"/>
        <charset val="128"/>
      </rPr>
      <t>地側</t>
    </r>
    <r>
      <rPr>
        <sz val="11"/>
        <rFont val="Times New Roman"/>
        <family val="1"/>
      </rPr>
      <t xml:space="preserve"> Z=</t>
    </r>
  </si>
  <si>
    <r>
      <t xml:space="preserve">653.#3J B-cap </t>
    </r>
    <r>
      <rPr>
        <sz val="11"/>
        <rFont val="HGPｺﾞｼｯｸM"/>
        <family val="3"/>
        <charset val="128"/>
      </rPr>
      <t>地側</t>
    </r>
    <r>
      <rPr>
        <sz val="11"/>
        <rFont val="Times New Roman"/>
        <family val="1"/>
      </rPr>
      <t xml:space="preserve"> Z=</t>
    </r>
  </si>
  <si>
    <r>
      <t xml:space="preserve">654.#2J B-cap </t>
    </r>
    <r>
      <rPr>
        <sz val="11"/>
        <rFont val="HGPｺﾞｼｯｸM"/>
        <family val="3"/>
        <charset val="128"/>
      </rPr>
      <t>地側</t>
    </r>
    <r>
      <rPr>
        <sz val="11"/>
        <rFont val="Times New Roman"/>
        <family val="1"/>
      </rPr>
      <t xml:space="preserve"> Z=</t>
    </r>
  </si>
  <si>
    <r>
      <t xml:space="preserve">655.#1J B-cap </t>
    </r>
    <r>
      <rPr>
        <sz val="11"/>
        <rFont val="HGPｺﾞｼｯｸM"/>
        <family val="3"/>
        <charset val="128"/>
      </rPr>
      <t>地側</t>
    </r>
    <r>
      <rPr>
        <sz val="11"/>
        <rFont val="Times New Roman"/>
        <family val="1"/>
      </rPr>
      <t xml:space="preserve"> Z_x001F_=</t>
    </r>
  </si>
  <si>
    <r>
      <t xml:space="preserve">656.#5J B-cap </t>
    </r>
    <r>
      <rPr>
        <sz val="11"/>
        <rFont val="HGPｺﾞｼｯｸM"/>
        <family val="3"/>
        <charset val="128"/>
      </rPr>
      <t>天側</t>
    </r>
    <r>
      <rPr>
        <sz val="11"/>
        <rFont val="Times New Roman"/>
        <family val="1"/>
      </rPr>
      <t xml:space="preserve"> Z=</t>
    </r>
  </si>
  <si>
    <r>
      <t xml:space="preserve">657.#4J B-cap </t>
    </r>
    <r>
      <rPr>
        <sz val="11"/>
        <rFont val="HGPｺﾞｼｯｸM"/>
        <family val="3"/>
        <charset val="128"/>
      </rPr>
      <t>天側</t>
    </r>
    <r>
      <rPr>
        <sz val="11"/>
        <rFont val="Times New Roman"/>
        <family val="1"/>
      </rPr>
      <t xml:space="preserve"> Z=</t>
    </r>
  </si>
  <si>
    <r>
      <t xml:space="preserve">658.#3J B-cap </t>
    </r>
    <r>
      <rPr>
        <sz val="11"/>
        <rFont val="HGPｺﾞｼｯｸM"/>
        <family val="3"/>
        <charset val="128"/>
      </rPr>
      <t>天側</t>
    </r>
    <r>
      <rPr>
        <sz val="11"/>
        <rFont val="Times New Roman"/>
        <family val="1"/>
      </rPr>
      <t xml:space="preserve"> Z=</t>
    </r>
  </si>
  <si>
    <r>
      <t xml:space="preserve">659.#2J B-cap </t>
    </r>
    <r>
      <rPr>
        <sz val="11"/>
        <rFont val="HGPｺﾞｼｯｸM"/>
        <family val="3"/>
        <charset val="128"/>
      </rPr>
      <t>天側</t>
    </r>
    <r>
      <rPr>
        <sz val="11"/>
        <rFont val="Times New Roman"/>
        <family val="1"/>
      </rPr>
      <t xml:space="preserve"> Z=</t>
    </r>
  </si>
  <si>
    <r>
      <t xml:space="preserve">660.#1J B-cap </t>
    </r>
    <r>
      <rPr>
        <sz val="11"/>
        <rFont val="HGPｺﾞｼｯｸM"/>
        <family val="3"/>
        <charset val="128"/>
      </rPr>
      <t>天側</t>
    </r>
    <r>
      <rPr>
        <sz val="11"/>
        <rFont val="Times New Roman"/>
        <family val="1"/>
      </rPr>
      <t xml:space="preserve"> Z=</t>
    </r>
  </si>
  <si>
    <r>
      <t>661.OP</t>
    </r>
    <r>
      <rPr>
        <sz val="11"/>
        <rFont val="HGPｺﾞｼｯｸM"/>
        <family val="3"/>
        <charset val="128"/>
      </rPr>
      <t>面端面</t>
    </r>
    <r>
      <rPr>
        <sz val="11"/>
        <rFont val="Times New Roman"/>
        <family val="1"/>
      </rPr>
      <t xml:space="preserve"> Z=</t>
    </r>
  </si>
  <si>
    <r>
      <t>662.OP</t>
    </r>
    <r>
      <rPr>
        <sz val="11"/>
        <rFont val="HGPｺﾞｼｯｸM"/>
        <family val="3"/>
        <charset val="128"/>
      </rPr>
      <t>面端面</t>
    </r>
    <r>
      <rPr>
        <sz val="11"/>
        <rFont val="Times New Roman"/>
        <family val="1"/>
      </rPr>
      <t xml:space="preserve"> Z=</t>
    </r>
  </si>
  <si>
    <r>
      <t>663.OP</t>
    </r>
    <r>
      <rPr>
        <sz val="11"/>
        <rFont val="HGPｺﾞｼｯｸM"/>
        <family val="3"/>
        <charset val="128"/>
      </rPr>
      <t>面端面</t>
    </r>
    <r>
      <rPr>
        <sz val="11"/>
        <rFont val="Times New Roman"/>
        <family val="1"/>
      </rPr>
      <t xml:space="preserve"> Z=</t>
    </r>
  </si>
  <si>
    <r>
      <t>664.OP</t>
    </r>
    <r>
      <rPr>
        <sz val="11"/>
        <rFont val="HGPｺﾞｼｯｸM"/>
        <family val="3"/>
        <charset val="128"/>
      </rPr>
      <t>面端面</t>
    </r>
    <r>
      <rPr>
        <sz val="11"/>
        <rFont val="Times New Roman"/>
        <family val="1"/>
      </rPr>
      <t xml:space="preserve"> Z=</t>
    </r>
  </si>
  <si>
    <r>
      <t>667.OP</t>
    </r>
    <r>
      <rPr>
        <sz val="11"/>
        <rFont val="HGPｺﾞｼｯｸM"/>
        <family val="3"/>
        <charset val="128"/>
      </rPr>
      <t>面端面</t>
    </r>
    <r>
      <rPr>
        <sz val="11"/>
        <rFont val="Times New Roman"/>
        <family val="1"/>
      </rPr>
      <t xml:space="preserve"> Z=</t>
    </r>
  </si>
  <si>
    <r>
      <t>668.OP</t>
    </r>
    <r>
      <rPr>
        <sz val="11"/>
        <rFont val="HGPｺﾞｼｯｸM"/>
        <family val="3"/>
        <charset val="128"/>
      </rPr>
      <t>面端面</t>
    </r>
    <r>
      <rPr>
        <sz val="11"/>
        <rFont val="Times New Roman"/>
        <family val="1"/>
      </rPr>
      <t xml:space="preserve"> Z=</t>
    </r>
  </si>
  <si>
    <r>
      <t>669.OP</t>
    </r>
    <r>
      <rPr>
        <sz val="11"/>
        <rFont val="HGPｺﾞｼｯｸM"/>
        <family val="3"/>
        <charset val="128"/>
      </rPr>
      <t>面端面</t>
    </r>
    <r>
      <rPr>
        <sz val="11"/>
        <rFont val="Times New Roman"/>
        <family val="1"/>
      </rPr>
      <t xml:space="preserve"> Z=</t>
    </r>
  </si>
  <si>
    <r>
      <t>670.OP</t>
    </r>
    <r>
      <rPr>
        <sz val="11"/>
        <rFont val="HGPｺﾞｼｯｸM"/>
        <family val="3"/>
        <charset val="128"/>
      </rPr>
      <t>面端面</t>
    </r>
    <r>
      <rPr>
        <sz val="11"/>
        <rFont val="Times New Roman"/>
        <family val="1"/>
      </rPr>
      <t xml:space="preserve"> Z=</t>
    </r>
  </si>
  <si>
    <r>
      <t>671.OP</t>
    </r>
    <r>
      <rPr>
        <sz val="11"/>
        <rFont val="HGPｺﾞｼｯｸM"/>
        <family val="3"/>
        <charset val="128"/>
      </rPr>
      <t>面端面</t>
    </r>
    <r>
      <rPr>
        <sz val="11"/>
        <rFont val="Times New Roman"/>
        <family val="1"/>
      </rPr>
      <t xml:space="preserve"> Z=</t>
    </r>
  </si>
  <si>
    <r>
      <t>672.OP</t>
    </r>
    <r>
      <rPr>
        <sz val="11"/>
        <rFont val="HGPｺﾞｼｯｸM"/>
        <family val="3"/>
        <charset val="128"/>
      </rPr>
      <t>面端面</t>
    </r>
    <r>
      <rPr>
        <sz val="11"/>
        <rFont val="Times New Roman"/>
        <family val="1"/>
      </rPr>
      <t xml:space="preserve"> Z=</t>
    </r>
  </si>
  <si>
    <r>
      <t>673.OP</t>
    </r>
    <r>
      <rPr>
        <sz val="11"/>
        <rFont val="HGPｺﾞｼｯｸM"/>
        <family val="3"/>
        <charset val="128"/>
      </rPr>
      <t>面端面</t>
    </r>
    <r>
      <rPr>
        <sz val="11"/>
        <rFont val="Times New Roman"/>
        <family val="1"/>
      </rPr>
      <t xml:space="preserve"> Z=</t>
    </r>
  </si>
  <si>
    <r>
      <t>674.OP</t>
    </r>
    <r>
      <rPr>
        <sz val="11"/>
        <rFont val="HGPｺﾞｼｯｸM"/>
        <family val="3"/>
        <charset val="128"/>
      </rPr>
      <t>面端面</t>
    </r>
    <r>
      <rPr>
        <sz val="11"/>
        <rFont val="Times New Roman"/>
        <family val="1"/>
      </rPr>
      <t xml:space="preserve"> Z=</t>
    </r>
  </si>
  <si>
    <r>
      <t>675.OP</t>
    </r>
    <r>
      <rPr>
        <sz val="11"/>
        <rFont val="HGPｺﾞｼｯｸM"/>
        <family val="3"/>
        <charset val="128"/>
      </rPr>
      <t>面端面</t>
    </r>
    <r>
      <rPr>
        <sz val="11"/>
        <rFont val="Times New Roman"/>
        <family val="1"/>
      </rPr>
      <t xml:space="preserve"> Z=</t>
    </r>
  </si>
  <si>
    <r>
      <t>676.OP</t>
    </r>
    <r>
      <rPr>
        <sz val="11"/>
        <rFont val="HGPｺﾞｼｯｸM"/>
        <family val="3"/>
        <charset val="128"/>
      </rPr>
      <t>面端面</t>
    </r>
    <r>
      <rPr>
        <sz val="11"/>
        <rFont val="Times New Roman"/>
        <family val="1"/>
      </rPr>
      <t xml:space="preserve"> Z=</t>
    </r>
  </si>
  <si>
    <r>
      <t>677.OP</t>
    </r>
    <r>
      <rPr>
        <sz val="11"/>
        <rFont val="HGPｺﾞｼｯｸM"/>
        <family val="3"/>
        <charset val="128"/>
      </rPr>
      <t>面端面</t>
    </r>
    <r>
      <rPr>
        <sz val="11"/>
        <rFont val="Times New Roman"/>
        <family val="1"/>
      </rPr>
      <t xml:space="preserve"> Z=</t>
    </r>
  </si>
  <si>
    <r>
      <t>678.OP</t>
    </r>
    <r>
      <rPr>
        <sz val="11"/>
        <rFont val="HGPｺﾞｼｯｸM"/>
        <family val="3"/>
        <charset val="128"/>
      </rPr>
      <t>面端面</t>
    </r>
    <r>
      <rPr>
        <sz val="11"/>
        <rFont val="Times New Roman"/>
        <family val="1"/>
      </rPr>
      <t xml:space="preserve"> Z=</t>
    </r>
  </si>
  <si>
    <r>
      <t>679.OP</t>
    </r>
    <r>
      <rPr>
        <sz val="11"/>
        <rFont val="HGPｺﾞｼｯｸM"/>
        <family val="3"/>
        <charset val="128"/>
      </rPr>
      <t>面端面</t>
    </r>
    <r>
      <rPr>
        <sz val="11"/>
        <rFont val="Times New Roman"/>
        <family val="1"/>
      </rPr>
      <t xml:space="preserve"> Z=</t>
    </r>
  </si>
  <si>
    <r>
      <t>680.OP</t>
    </r>
    <r>
      <rPr>
        <sz val="11"/>
        <rFont val="HGPｺﾞｼｯｸM"/>
        <family val="3"/>
        <charset val="128"/>
      </rPr>
      <t>面端面</t>
    </r>
    <r>
      <rPr>
        <sz val="11"/>
        <rFont val="Times New Roman"/>
        <family val="1"/>
      </rPr>
      <t xml:space="preserve"> Z=</t>
    </r>
  </si>
  <si>
    <r>
      <t>686.#5J</t>
    </r>
    <r>
      <rPr>
        <sz val="11"/>
        <rFont val="HGPｺﾞｼｯｸM"/>
        <family val="3"/>
        <charset val="128"/>
      </rPr>
      <t>端面地側</t>
    </r>
    <r>
      <rPr>
        <sz val="11"/>
        <rFont val="Times New Roman"/>
        <family val="1"/>
      </rPr>
      <t xml:space="preserve"> X=</t>
    </r>
  </si>
  <si>
    <r>
      <t>687.#4J</t>
    </r>
    <r>
      <rPr>
        <sz val="11"/>
        <rFont val="HGPｺﾞｼｯｸM"/>
        <family val="3"/>
        <charset val="128"/>
      </rPr>
      <t>端面地側</t>
    </r>
    <r>
      <rPr>
        <sz val="11"/>
        <rFont val="Times New Roman"/>
        <family val="1"/>
      </rPr>
      <t xml:space="preserve"> X=</t>
    </r>
  </si>
  <si>
    <r>
      <t>688.#3J</t>
    </r>
    <r>
      <rPr>
        <sz val="11"/>
        <rFont val="HGPｺﾞｼｯｸM"/>
        <family val="3"/>
        <charset val="128"/>
      </rPr>
      <t>端面地側</t>
    </r>
    <r>
      <rPr>
        <sz val="11"/>
        <rFont val="Times New Roman"/>
        <family val="1"/>
      </rPr>
      <t xml:space="preserve"> X=</t>
    </r>
  </si>
  <si>
    <r>
      <t>689.#2J</t>
    </r>
    <r>
      <rPr>
        <sz val="11"/>
        <rFont val="HGPｺﾞｼｯｸM"/>
        <family val="3"/>
        <charset val="128"/>
      </rPr>
      <t>端面地側</t>
    </r>
    <r>
      <rPr>
        <sz val="11"/>
        <rFont val="Times New Roman"/>
        <family val="1"/>
      </rPr>
      <t xml:space="preserve"> X=</t>
    </r>
  </si>
  <si>
    <r>
      <t>690.#1J</t>
    </r>
    <r>
      <rPr>
        <sz val="11"/>
        <rFont val="HGPｺﾞｼｯｸM"/>
        <family val="3"/>
        <charset val="128"/>
      </rPr>
      <t>端面地側</t>
    </r>
    <r>
      <rPr>
        <sz val="11"/>
        <rFont val="Times New Roman"/>
        <family val="1"/>
      </rPr>
      <t xml:space="preserve"> X=</t>
    </r>
  </si>
  <si>
    <r>
      <t>695.#1J</t>
    </r>
    <r>
      <rPr>
        <sz val="11"/>
        <rFont val="HGPｺﾞｼｯｸM"/>
        <family val="3"/>
        <charset val="128"/>
      </rPr>
      <t>端面中央</t>
    </r>
    <r>
      <rPr>
        <sz val="11"/>
        <rFont val="Times New Roman"/>
        <family val="1"/>
      </rPr>
      <t xml:space="preserve"> </t>
    </r>
    <r>
      <rPr>
        <sz val="11"/>
        <rFont val="HGPｺﾞｼｯｸM"/>
        <family val="3"/>
        <charset val="128"/>
      </rPr>
      <t>Ｚ</t>
    </r>
    <r>
      <rPr>
        <sz val="11"/>
        <rFont val="Times New Roman"/>
        <family val="1"/>
      </rPr>
      <t>=</t>
    </r>
  </si>
  <si>
    <r>
      <t>694.#2J</t>
    </r>
    <r>
      <rPr>
        <sz val="11"/>
        <rFont val="HGPｺﾞｼｯｸM"/>
        <family val="3"/>
        <charset val="128"/>
      </rPr>
      <t>端面中央</t>
    </r>
    <r>
      <rPr>
        <sz val="11"/>
        <rFont val="Times New Roman"/>
        <family val="1"/>
      </rPr>
      <t xml:space="preserve"> </t>
    </r>
    <r>
      <rPr>
        <sz val="11"/>
        <rFont val="HGPｺﾞｼｯｸM"/>
        <family val="3"/>
        <charset val="128"/>
      </rPr>
      <t>Ｚ</t>
    </r>
    <r>
      <rPr>
        <sz val="11"/>
        <rFont val="Times New Roman"/>
        <family val="1"/>
      </rPr>
      <t>=</t>
    </r>
  </si>
  <si>
    <r>
      <t>693.#3J</t>
    </r>
    <r>
      <rPr>
        <sz val="11"/>
        <rFont val="HGPｺﾞｼｯｸM"/>
        <family val="3"/>
        <charset val="128"/>
      </rPr>
      <t>端面中央</t>
    </r>
    <r>
      <rPr>
        <sz val="11"/>
        <rFont val="Times New Roman"/>
        <family val="1"/>
      </rPr>
      <t xml:space="preserve"> </t>
    </r>
    <r>
      <rPr>
        <sz val="11"/>
        <rFont val="HGPｺﾞｼｯｸM"/>
        <family val="3"/>
        <charset val="128"/>
      </rPr>
      <t>Ｚ</t>
    </r>
    <r>
      <rPr>
        <sz val="11"/>
        <rFont val="Times New Roman"/>
        <family val="1"/>
      </rPr>
      <t>=</t>
    </r>
  </si>
  <si>
    <r>
      <t>692.#4J</t>
    </r>
    <r>
      <rPr>
        <sz val="11"/>
        <rFont val="HGPｺﾞｼｯｸM"/>
        <family val="3"/>
        <charset val="128"/>
      </rPr>
      <t>端面中央</t>
    </r>
    <r>
      <rPr>
        <sz val="11"/>
        <rFont val="Times New Roman"/>
        <family val="1"/>
      </rPr>
      <t xml:space="preserve"> </t>
    </r>
    <r>
      <rPr>
        <sz val="11"/>
        <rFont val="HGPｺﾞｼｯｸM"/>
        <family val="3"/>
        <charset val="128"/>
      </rPr>
      <t>Ｚ</t>
    </r>
    <r>
      <rPr>
        <sz val="11"/>
        <rFont val="Times New Roman"/>
        <family val="1"/>
      </rPr>
      <t>=</t>
    </r>
  </si>
  <si>
    <r>
      <t>691.#5J</t>
    </r>
    <r>
      <rPr>
        <sz val="11"/>
        <rFont val="HGPｺﾞｼｯｸM"/>
        <family val="3"/>
        <charset val="128"/>
      </rPr>
      <t>端面中央</t>
    </r>
    <r>
      <rPr>
        <sz val="11"/>
        <rFont val="Times New Roman"/>
        <family val="1"/>
      </rPr>
      <t xml:space="preserve"> </t>
    </r>
    <r>
      <rPr>
        <sz val="11"/>
        <rFont val="HGPｺﾞｼｯｸM"/>
        <family val="3"/>
        <charset val="128"/>
      </rPr>
      <t>Ｚ</t>
    </r>
    <r>
      <rPr>
        <sz val="11"/>
        <rFont val="Times New Roman"/>
        <family val="1"/>
      </rPr>
      <t>=</t>
    </r>
  </si>
  <si>
    <r>
      <t>696.#5J</t>
    </r>
    <r>
      <rPr>
        <sz val="11"/>
        <rFont val="HGPｺﾞｼｯｸM"/>
        <family val="3"/>
        <charset val="128"/>
      </rPr>
      <t>端面天側</t>
    </r>
    <r>
      <rPr>
        <sz val="11"/>
        <rFont val="Times New Roman"/>
        <family val="1"/>
      </rPr>
      <t xml:space="preserve"> </t>
    </r>
    <r>
      <rPr>
        <sz val="11"/>
        <rFont val="HGPｺﾞｼｯｸM"/>
        <family val="3"/>
        <charset val="128"/>
      </rPr>
      <t>Ｘ</t>
    </r>
    <r>
      <rPr>
        <sz val="11"/>
        <rFont val="Times New Roman"/>
        <family val="1"/>
      </rPr>
      <t>=</t>
    </r>
  </si>
  <si>
    <r>
      <t>697.#4J</t>
    </r>
    <r>
      <rPr>
        <sz val="11"/>
        <rFont val="HGPｺﾞｼｯｸM"/>
        <family val="3"/>
        <charset val="128"/>
      </rPr>
      <t>端面天側</t>
    </r>
    <r>
      <rPr>
        <sz val="11"/>
        <rFont val="Times New Roman"/>
        <family val="1"/>
      </rPr>
      <t xml:space="preserve"> </t>
    </r>
    <r>
      <rPr>
        <sz val="11"/>
        <rFont val="HGPｺﾞｼｯｸM"/>
        <family val="3"/>
        <charset val="128"/>
      </rPr>
      <t>Ｘ</t>
    </r>
    <r>
      <rPr>
        <sz val="11"/>
        <rFont val="Times New Roman"/>
        <family val="1"/>
      </rPr>
      <t>=</t>
    </r>
  </si>
  <si>
    <r>
      <t>698.#3J</t>
    </r>
    <r>
      <rPr>
        <sz val="11"/>
        <rFont val="HGPｺﾞｼｯｸM"/>
        <family val="3"/>
        <charset val="128"/>
      </rPr>
      <t>端面天側</t>
    </r>
    <r>
      <rPr>
        <sz val="11"/>
        <rFont val="Times New Roman"/>
        <family val="1"/>
      </rPr>
      <t xml:space="preserve"> </t>
    </r>
    <r>
      <rPr>
        <sz val="11"/>
        <rFont val="HGPｺﾞｼｯｸM"/>
        <family val="3"/>
        <charset val="128"/>
      </rPr>
      <t>Ｘ</t>
    </r>
    <r>
      <rPr>
        <sz val="11"/>
        <rFont val="Times New Roman"/>
        <family val="1"/>
      </rPr>
      <t>=</t>
    </r>
  </si>
  <si>
    <r>
      <t>699.#2J</t>
    </r>
    <r>
      <rPr>
        <sz val="11"/>
        <rFont val="HGPｺﾞｼｯｸM"/>
        <family val="3"/>
        <charset val="128"/>
      </rPr>
      <t>端面天側</t>
    </r>
    <r>
      <rPr>
        <sz val="11"/>
        <rFont val="Times New Roman"/>
        <family val="1"/>
      </rPr>
      <t xml:space="preserve"> </t>
    </r>
    <r>
      <rPr>
        <sz val="11"/>
        <rFont val="HGPｺﾞｼｯｸM"/>
        <family val="3"/>
        <charset val="128"/>
      </rPr>
      <t>Ｘ</t>
    </r>
    <r>
      <rPr>
        <sz val="11"/>
        <rFont val="Times New Roman"/>
        <family val="1"/>
      </rPr>
      <t>=</t>
    </r>
  </si>
  <si>
    <r>
      <t>700.#1J</t>
    </r>
    <r>
      <rPr>
        <sz val="11"/>
        <rFont val="HGPｺﾞｼｯｸM"/>
        <family val="3"/>
        <charset val="128"/>
      </rPr>
      <t>端面天側</t>
    </r>
    <r>
      <rPr>
        <sz val="11"/>
        <rFont val="Times New Roman"/>
        <family val="1"/>
      </rPr>
      <t xml:space="preserve"> </t>
    </r>
    <r>
      <rPr>
        <sz val="11"/>
        <rFont val="HGPｺﾞｼｯｸM"/>
        <family val="3"/>
        <charset val="128"/>
      </rPr>
      <t>Ｘ</t>
    </r>
    <r>
      <rPr>
        <sz val="11"/>
        <rFont val="Times New Roman"/>
        <family val="1"/>
      </rPr>
      <t>=</t>
    </r>
  </si>
  <si>
    <r>
      <t>701.#4CR</t>
    </r>
    <r>
      <rPr>
        <sz val="11"/>
        <rFont val="HGPｺﾞｼｯｸM"/>
        <family val="3"/>
        <charset val="128"/>
      </rPr>
      <t>スラスト</t>
    </r>
    <r>
      <rPr>
        <sz val="11"/>
        <rFont val="Times New Roman"/>
        <family val="1"/>
      </rPr>
      <t xml:space="preserve"> Y=</t>
    </r>
  </si>
  <si>
    <r>
      <t>703.#4CR</t>
    </r>
    <r>
      <rPr>
        <sz val="11"/>
        <rFont val="HGPｺﾞｼｯｸM"/>
        <family val="3"/>
        <charset val="128"/>
      </rPr>
      <t>スラスト天側</t>
    </r>
    <r>
      <rPr>
        <sz val="11"/>
        <rFont val="Times New Roman"/>
        <family val="1"/>
      </rPr>
      <t xml:space="preserve"> Y=</t>
    </r>
  </si>
  <si>
    <r>
      <t>704.#3CR</t>
    </r>
    <r>
      <rPr>
        <sz val="11"/>
        <rFont val="HGPｺﾞｼｯｸM"/>
        <family val="3"/>
        <charset val="128"/>
      </rPr>
      <t>スラスト天側</t>
    </r>
    <r>
      <rPr>
        <sz val="11"/>
        <rFont val="Times New Roman"/>
        <family val="1"/>
      </rPr>
      <t xml:space="preserve"> Y=</t>
    </r>
  </si>
  <si>
    <r>
      <t>702.#3CR</t>
    </r>
    <r>
      <rPr>
        <sz val="11"/>
        <rFont val="HGPｺﾞｼｯｸM"/>
        <family val="3"/>
        <charset val="128"/>
      </rPr>
      <t>スラスト地側</t>
    </r>
    <r>
      <rPr>
        <sz val="11"/>
        <rFont val="Times New Roman"/>
        <family val="1"/>
      </rPr>
      <t xml:space="preserve"> Y=</t>
    </r>
  </si>
  <si>
    <r>
      <t>705.OP</t>
    </r>
    <r>
      <rPr>
        <sz val="11"/>
        <rFont val="HGPｺﾞｼｯｸM"/>
        <family val="3"/>
        <charset val="128"/>
      </rPr>
      <t>面端面</t>
    </r>
    <r>
      <rPr>
        <sz val="11"/>
        <rFont val="Times New Roman"/>
        <family val="1"/>
      </rPr>
      <t xml:space="preserve"> Z=</t>
    </r>
  </si>
  <si>
    <r>
      <t>706.OP</t>
    </r>
    <r>
      <rPr>
        <sz val="11"/>
        <rFont val="HGPｺﾞｼｯｸM"/>
        <family val="3"/>
        <charset val="128"/>
      </rPr>
      <t>面端面</t>
    </r>
    <r>
      <rPr>
        <sz val="11"/>
        <rFont val="Times New Roman"/>
        <family val="1"/>
      </rPr>
      <t xml:space="preserve"> Z=</t>
    </r>
  </si>
  <si>
    <r>
      <t>707.OP</t>
    </r>
    <r>
      <rPr>
        <sz val="11"/>
        <rFont val="HGPｺﾞｼｯｸM"/>
        <family val="3"/>
        <charset val="128"/>
      </rPr>
      <t>面端面</t>
    </r>
    <r>
      <rPr>
        <sz val="11"/>
        <rFont val="Times New Roman"/>
        <family val="1"/>
      </rPr>
      <t xml:space="preserve"> Z=</t>
    </r>
  </si>
  <si>
    <r>
      <t>708.OP</t>
    </r>
    <r>
      <rPr>
        <sz val="11"/>
        <rFont val="HGPｺﾞｼｯｸM"/>
        <family val="3"/>
        <charset val="128"/>
      </rPr>
      <t>面端面</t>
    </r>
    <r>
      <rPr>
        <sz val="11"/>
        <rFont val="Times New Roman"/>
        <family val="1"/>
      </rPr>
      <t xml:space="preserve"> Z=</t>
    </r>
  </si>
  <si>
    <r>
      <t xml:space="preserve">610.#5J </t>
    </r>
    <r>
      <rPr>
        <sz val="11"/>
        <rFont val="HGPｺﾞｼｯｸM"/>
        <family val="3"/>
        <charset val="128"/>
      </rPr>
      <t>斜めｵｲﾙ孔</t>
    </r>
    <r>
      <rPr>
        <sz val="11"/>
        <rFont val="Times New Roman"/>
        <family val="1"/>
      </rPr>
      <t xml:space="preserve"> Y=</t>
    </r>
  </si>
  <si>
    <r>
      <t xml:space="preserve">610.#5J </t>
    </r>
    <r>
      <rPr>
        <sz val="11"/>
        <rFont val="HGPｺﾞｼｯｸM"/>
        <family val="3"/>
        <charset val="128"/>
      </rPr>
      <t>斜めｵｲﾙ孔</t>
    </r>
    <r>
      <rPr>
        <sz val="11"/>
        <rFont val="Times New Roman"/>
        <family val="1"/>
      </rPr>
      <t xml:space="preserve"> Z=</t>
    </r>
  </si>
  <si>
    <r>
      <t xml:space="preserve">611.#4J </t>
    </r>
    <r>
      <rPr>
        <sz val="11"/>
        <rFont val="HGPｺﾞｼｯｸM"/>
        <family val="3"/>
        <charset val="128"/>
      </rPr>
      <t>斜めｵｲﾙ孔</t>
    </r>
    <r>
      <rPr>
        <sz val="11"/>
        <rFont val="Times New Roman"/>
        <family val="1"/>
      </rPr>
      <t xml:space="preserve"> Y=</t>
    </r>
  </si>
  <si>
    <r>
      <t xml:space="preserve">611.#4J </t>
    </r>
    <r>
      <rPr>
        <sz val="11"/>
        <rFont val="HGPｺﾞｼｯｸM"/>
        <family val="3"/>
        <charset val="128"/>
      </rPr>
      <t>斜めｵｲﾙ孔</t>
    </r>
    <r>
      <rPr>
        <sz val="11"/>
        <rFont val="Times New Roman"/>
        <family val="1"/>
      </rPr>
      <t xml:space="preserve"> Z=</t>
    </r>
  </si>
  <si>
    <r>
      <t xml:space="preserve">612.#3J </t>
    </r>
    <r>
      <rPr>
        <sz val="11"/>
        <rFont val="HGPｺﾞｼｯｸM"/>
        <family val="3"/>
        <charset val="128"/>
      </rPr>
      <t>斜めｵｲﾙ孔</t>
    </r>
    <r>
      <rPr>
        <sz val="11"/>
        <rFont val="Times New Roman"/>
        <family val="1"/>
      </rPr>
      <t xml:space="preserve"> Y=</t>
    </r>
  </si>
  <si>
    <r>
      <t xml:space="preserve">612.#3J </t>
    </r>
    <r>
      <rPr>
        <sz val="11"/>
        <rFont val="HGPｺﾞｼｯｸM"/>
        <family val="3"/>
        <charset val="128"/>
      </rPr>
      <t>斜めｵｲﾙ孔</t>
    </r>
    <r>
      <rPr>
        <sz val="11"/>
        <rFont val="Times New Roman"/>
        <family val="1"/>
      </rPr>
      <t xml:space="preserve"> Z=</t>
    </r>
  </si>
  <si>
    <r>
      <t xml:space="preserve">613.#2J </t>
    </r>
    <r>
      <rPr>
        <sz val="11"/>
        <rFont val="HGPｺﾞｼｯｸM"/>
        <family val="3"/>
        <charset val="128"/>
      </rPr>
      <t>斜めｵｲﾙ孔</t>
    </r>
    <r>
      <rPr>
        <sz val="11"/>
        <rFont val="Times New Roman"/>
        <family val="1"/>
      </rPr>
      <t xml:space="preserve"> Y=</t>
    </r>
  </si>
  <si>
    <r>
      <t xml:space="preserve">613.#2J </t>
    </r>
    <r>
      <rPr>
        <sz val="11"/>
        <rFont val="HGPｺﾞｼｯｸM"/>
        <family val="3"/>
        <charset val="128"/>
      </rPr>
      <t>斜めｵｲﾙ孔</t>
    </r>
    <r>
      <rPr>
        <sz val="11"/>
        <rFont val="Times New Roman"/>
        <family val="1"/>
      </rPr>
      <t xml:space="preserve"> Z=</t>
    </r>
  </si>
  <si>
    <r>
      <t xml:space="preserve">614.#1J </t>
    </r>
    <r>
      <rPr>
        <sz val="11"/>
        <rFont val="HGPｺﾞｼｯｸM"/>
        <family val="3"/>
        <charset val="128"/>
      </rPr>
      <t>斜めｵｲﾙ孔</t>
    </r>
    <r>
      <rPr>
        <sz val="11"/>
        <rFont val="Times New Roman"/>
        <family val="1"/>
      </rPr>
      <t xml:space="preserve"> Y=</t>
    </r>
  </si>
  <si>
    <r>
      <t xml:space="preserve">614.#1J </t>
    </r>
    <r>
      <rPr>
        <sz val="11"/>
        <rFont val="HGPｺﾞｼｯｸM"/>
        <family val="3"/>
        <charset val="128"/>
      </rPr>
      <t>斜めｵｲﾙ孔</t>
    </r>
    <r>
      <rPr>
        <sz val="11"/>
        <rFont val="Times New Roman"/>
        <family val="1"/>
      </rPr>
      <t xml:space="preserve"> Z=</t>
    </r>
  </si>
  <si>
    <r>
      <t xml:space="preserve">682.#4 </t>
    </r>
    <r>
      <rPr>
        <sz val="11"/>
        <rFont val="HGPｺﾞｼｯｸM"/>
        <family val="3"/>
        <charset val="128"/>
      </rPr>
      <t>オイルジェット</t>
    </r>
    <r>
      <rPr>
        <sz val="11"/>
        <rFont val="Times New Roman"/>
        <family val="1"/>
      </rPr>
      <t xml:space="preserve"> Z=</t>
    </r>
  </si>
  <si>
    <r>
      <t xml:space="preserve">682.#4 </t>
    </r>
    <r>
      <rPr>
        <sz val="11"/>
        <rFont val="HGPｺﾞｼｯｸM"/>
        <family val="3"/>
        <charset val="128"/>
      </rPr>
      <t>オイルジェット</t>
    </r>
    <r>
      <rPr>
        <sz val="11"/>
        <rFont val="Times New Roman"/>
        <family val="1"/>
      </rPr>
      <t xml:space="preserve"> T=</t>
    </r>
    <phoneticPr fontId="2"/>
  </si>
  <si>
    <r>
      <t xml:space="preserve">683.#3 </t>
    </r>
    <r>
      <rPr>
        <sz val="11"/>
        <rFont val="HGPｺﾞｼｯｸM"/>
        <family val="3"/>
        <charset val="128"/>
      </rPr>
      <t>オイルジェット</t>
    </r>
    <r>
      <rPr>
        <sz val="11"/>
        <rFont val="Times New Roman"/>
        <family val="1"/>
      </rPr>
      <t xml:space="preserve"> Z=</t>
    </r>
  </si>
  <si>
    <r>
      <t xml:space="preserve">683.#3 </t>
    </r>
    <r>
      <rPr>
        <sz val="11"/>
        <rFont val="HGPｺﾞｼｯｸM"/>
        <family val="3"/>
        <charset val="128"/>
      </rPr>
      <t>オイルジェット</t>
    </r>
    <r>
      <rPr>
        <sz val="11"/>
        <rFont val="Times New Roman"/>
        <family val="1"/>
      </rPr>
      <t xml:space="preserve"> T=</t>
    </r>
    <phoneticPr fontId="2"/>
  </si>
  <si>
    <r>
      <t xml:space="preserve">684.#2 </t>
    </r>
    <r>
      <rPr>
        <sz val="11"/>
        <rFont val="HGPｺﾞｼｯｸM"/>
        <family val="3"/>
        <charset val="128"/>
      </rPr>
      <t>オイルジェット</t>
    </r>
    <r>
      <rPr>
        <sz val="11"/>
        <rFont val="Times New Roman"/>
        <family val="1"/>
      </rPr>
      <t xml:space="preserve"> Z=</t>
    </r>
  </si>
  <si>
    <r>
      <t xml:space="preserve">684.#2 </t>
    </r>
    <r>
      <rPr>
        <sz val="11"/>
        <rFont val="HGPｺﾞｼｯｸM"/>
        <family val="3"/>
        <charset val="128"/>
      </rPr>
      <t>オイルジェット</t>
    </r>
    <r>
      <rPr>
        <sz val="11"/>
        <rFont val="Times New Roman"/>
        <family val="1"/>
      </rPr>
      <t xml:space="preserve"> T=</t>
    </r>
    <phoneticPr fontId="2"/>
  </si>
  <si>
    <r>
      <t xml:space="preserve">685.#1 </t>
    </r>
    <r>
      <rPr>
        <sz val="11"/>
        <rFont val="HGPｺﾞｼｯｸM"/>
        <family val="3"/>
        <charset val="128"/>
      </rPr>
      <t>オイルジェット</t>
    </r>
    <r>
      <rPr>
        <sz val="11"/>
        <rFont val="Times New Roman"/>
        <family val="1"/>
      </rPr>
      <t xml:space="preserve"> Z=</t>
    </r>
  </si>
  <si>
    <r>
      <t xml:space="preserve">685.#1 </t>
    </r>
    <r>
      <rPr>
        <sz val="11"/>
        <rFont val="HGPｺﾞｼｯｸM"/>
        <family val="3"/>
        <charset val="128"/>
      </rPr>
      <t>オイルジェット</t>
    </r>
    <r>
      <rPr>
        <sz val="11"/>
        <rFont val="Times New Roman"/>
        <family val="1"/>
      </rPr>
      <t xml:space="preserve"> T=</t>
    </r>
    <phoneticPr fontId="2"/>
  </si>
  <si>
    <t>尺寸位置 (CIR_626_OP预铸孔)</t>
  </si>
  <si>
    <t>尺寸位置 (CIR_601_1_5J/F侧B-CAP孔)</t>
  </si>
  <si>
    <t>尺寸位置 (CIR_602_1_4J/F侧B-CAP孔)</t>
  </si>
  <si>
    <t>尺寸位置 (CIR_603_1_3J/F侧B-CAP孔)</t>
  </si>
  <si>
    <t>尺寸位置 (CIR_604_1_2J/F侧B-CAP孔)</t>
  </si>
  <si>
    <t>尺寸位置 (CIR_605_1_1J/F侧B-CAP孔)</t>
  </si>
  <si>
    <t>尺寸位置 (CIR_615_1_F侧贯通孔)</t>
  </si>
  <si>
    <t>尺寸位置 (CIR_621_1_5J/R侧B-CAP孔)</t>
  </si>
  <si>
    <t>尺寸位置 (CIR_622_1_4J/R侧B-CAP孔)</t>
  </si>
  <si>
    <t>尺寸位置 (CIR_623_1_3J/R侧B-CAP孔)</t>
  </si>
  <si>
    <t>尺寸位置 (CIR_624_1_2J/R侧B-CAP孔)</t>
  </si>
  <si>
    <t>尺寸位置 (CIR_625_1_1J/R侧B-CAP孔)</t>
  </si>
  <si>
    <t>尺寸位置 (PNT_709_油壳F侧/TC角（F模芯）)</t>
  </si>
  <si>
    <t>尺寸位置 (CIR_610_1_5J斜油孔)</t>
  </si>
  <si>
    <t>尺寸位置 (CIR_611_1_4J斜油孔)</t>
  </si>
  <si>
    <t>尺寸位置 (CIR_612_1_3J斜油孔)</t>
  </si>
  <si>
    <t>尺寸位置 (CIR_613_1_2J斜油孔)</t>
  </si>
  <si>
    <t>尺寸位置 (CIR_614_1_1J斜油孔)</t>
  </si>
  <si>
    <t>601-1</t>
    <phoneticPr fontId="2"/>
  </si>
  <si>
    <t>601-1</t>
    <phoneticPr fontId="2"/>
  </si>
  <si>
    <r>
      <rPr>
        <sz val="14"/>
        <rFont val="宋体"/>
        <family val="3"/>
        <charset val="134"/>
      </rPr>
      <t>鸿</t>
    </r>
    <r>
      <rPr>
        <sz val="14"/>
        <rFont val="HGPｺﾞｼｯｸM"/>
        <family val="3"/>
        <charset val="128"/>
      </rPr>
      <t>邦</t>
    </r>
    <phoneticPr fontId="2"/>
  </si>
  <si>
    <r>
      <rPr>
        <sz val="14"/>
        <rFont val="宋体"/>
        <family val="3"/>
        <charset val="134"/>
      </rPr>
      <t>创</t>
    </r>
    <r>
      <rPr>
        <sz val="14"/>
        <rFont val="HGPｺﾞｼｯｸM"/>
        <family val="3"/>
        <charset val="128"/>
      </rPr>
      <t>利</t>
    </r>
    <phoneticPr fontId="2"/>
  </si>
  <si>
    <t>DC2</t>
    <phoneticPr fontId="2"/>
  </si>
  <si>
    <t>鸿邦</t>
    <phoneticPr fontId="2"/>
  </si>
  <si>
    <t>创利</t>
    <phoneticPr fontId="2"/>
  </si>
  <si>
    <t>判定</t>
    <phoneticPr fontId="2"/>
  </si>
  <si>
    <t>被覆量</t>
    <phoneticPr fontId="3"/>
  </si>
  <si>
    <r>
      <rPr>
        <sz val="14"/>
        <rFont val="宋体"/>
        <family val="3"/>
        <charset val="134"/>
      </rPr>
      <t>测</t>
    </r>
    <r>
      <rPr>
        <sz val="14"/>
        <rFont val="HGPｺﾞｼｯｸM"/>
        <family val="3"/>
        <charset val="128"/>
      </rPr>
      <t>量</t>
    </r>
    <r>
      <rPr>
        <sz val="14"/>
        <rFont val="宋体"/>
        <family val="3"/>
        <charset val="134"/>
      </rPr>
      <t>值</t>
    </r>
    <phoneticPr fontId="3"/>
  </si>
  <si>
    <t>94S</t>
  </si>
  <si>
    <t>94S</t>
    <phoneticPr fontId="2"/>
  </si>
  <si>
    <t>102.8S</t>
  </si>
  <si>
    <t>102.8S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</si>
</sst>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76" formatCode="yy/mm/dd"/>
    <numFmt numFmtId="177" formatCode="hh:mm"/>
    <numFmt numFmtId="178" formatCode="0.000"/>
    <numFmt numFmtId="179" formatCode="0.0_ "/>
    <numFmt numFmtId="180" formatCode="#,##0.000"/>
    <numFmt numFmtId="181" formatCode="#,##0.0"/>
    <numFmt numFmtId="182" formatCode="yyyy/mm/dd"/>
    <numFmt numFmtId="183" formatCode="0.00_ "/>
    <numFmt numFmtId="184" formatCode="0.00_);[Red]\(0.00\)"/>
  </numFmts>
  <fonts count="23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7"/>
      <name val="ＭＳ 明朝"/>
      <family val="1"/>
      <charset val="128"/>
    </font>
    <font>
      <sz val="6"/>
      <name val="ＭＳ Ｐゴシック"/>
      <family val="3"/>
      <charset val="128"/>
    </font>
    <font>
      <sz val="14"/>
      <name val="ＭＳ 明朝"/>
      <family val="1"/>
      <charset val="128"/>
    </font>
    <font>
      <sz val="11"/>
      <name val="HGPｺﾞｼｯｸM"/>
      <family val="3"/>
      <charset val="128"/>
    </font>
    <font>
      <b/>
      <sz val="11"/>
      <color indexed="10"/>
      <name val="HGPｺﾞｼｯｸM"/>
      <family val="3"/>
      <charset val="128"/>
    </font>
    <font>
      <sz val="16"/>
      <name val="HGPｺﾞｼｯｸM"/>
      <family val="3"/>
      <charset val="128"/>
    </font>
    <font>
      <sz val="18"/>
      <name val="HGPｺﾞｼｯｸM"/>
      <family val="3"/>
      <charset val="128"/>
    </font>
    <font>
      <sz val="14"/>
      <name val="HGPｺﾞｼｯｸM"/>
      <family val="3"/>
      <charset val="128"/>
    </font>
    <font>
      <b/>
      <sz val="9"/>
      <color indexed="81"/>
      <name val="ＭＳ Ｐゴシック"/>
      <family val="3"/>
      <charset val="128"/>
    </font>
    <font>
      <b/>
      <sz val="11"/>
      <name val="HGPｺﾞｼｯｸM"/>
      <family val="3"/>
      <charset val="128"/>
    </font>
    <font>
      <b/>
      <sz val="11"/>
      <color rgb="FFFF0000"/>
      <name val="HGPｺﾞｼｯｸM"/>
      <family val="3"/>
      <charset val="128"/>
    </font>
    <font>
      <sz val="11"/>
      <name val="ＭＳ Ｐゴシック"/>
      <family val="2"/>
    </font>
    <font>
      <sz val="16"/>
      <name val="Times New Roman"/>
      <family val="1"/>
    </font>
    <font>
      <sz val="16"/>
      <name val="宋体"/>
      <family val="3"/>
      <charset val="128"/>
    </font>
    <font>
      <sz val="7"/>
      <name val="ＭＳ 明朝"/>
      <family val="3"/>
    </font>
    <font>
      <sz val="11"/>
      <name val="宋体"/>
      <family val="3"/>
      <charset val="134"/>
    </font>
    <font>
      <sz val="11"/>
      <name val="Times New Roman"/>
      <family val="1"/>
    </font>
    <font>
      <sz val="9"/>
      <name val="宋体"/>
      <family val="3"/>
      <charset val="134"/>
      <scheme val="minor"/>
    </font>
    <font>
      <sz val="12"/>
      <name val="Times New Roman"/>
      <family val="1"/>
    </font>
    <font>
      <b/>
      <sz val="11"/>
      <name val="Times New Roman"/>
      <family val="1"/>
    </font>
    <font>
      <sz val="14"/>
      <name val="宋体"/>
      <family val="3"/>
      <charset val="134"/>
    </font>
  </fonts>
  <fills count="9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hair">
        <color indexed="64"/>
      </bottom>
      <diagonal/>
    </border>
  </borders>
  <cellStyleXfs count="4">
    <xf numFmtId="0" fontId="0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13" fillId="0" borderId="0">
      <alignment vertical="center"/>
    </xf>
  </cellStyleXfs>
  <cellXfs count="807">
    <xf numFmtId="0" fontId="0" fillId="0" borderId="0" xfId="0">
      <alignment vertical="center"/>
    </xf>
    <xf numFmtId="0" fontId="5" fillId="0" borderId="0" xfId="0" applyFont="1">
      <alignment vertical="center"/>
    </xf>
    <xf numFmtId="182" fontId="5" fillId="0" borderId="0" xfId="0" applyNumberFormat="1" applyFont="1" applyBorder="1" applyAlignment="1">
      <alignment horizontal="center" vertical="center"/>
    </xf>
    <xf numFmtId="0" fontId="5" fillId="0" borderId="0" xfId="0" applyNumberFormat="1" applyFont="1" applyFill="1" applyBorder="1" applyAlignment="1">
      <alignment horizontal="center" vertical="center"/>
    </xf>
    <xf numFmtId="56" fontId="5" fillId="0" borderId="0" xfId="0" applyNumberFormat="1" applyFont="1" applyAlignment="1">
      <alignment horizontal="center" vertical="center"/>
    </xf>
    <xf numFmtId="0" fontId="5" fillId="3" borderId="45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45" xfId="0" applyNumberFormat="1" applyFont="1" applyBorder="1" applyAlignment="1">
      <alignment horizontal="center" vertical="center"/>
    </xf>
    <xf numFmtId="0" fontId="5" fillId="2" borderId="2" xfId="0" applyNumberFormat="1" applyFont="1" applyFill="1" applyBorder="1" applyAlignment="1">
      <alignment horizontal="center" vertical="center"/>
    </xf>
    <xf numFmtId="0" fontId="5" fillId="3" borderId="46" xfId="0" applyFont="1" applyFill="1" applyBorder="1" applyAlignment="1">
      <alignment horizontal="center" vertical="center"/>
    </xf>
    <xf numFmtId="0" fontId="5" fillId="0" borderId="46" xfId="0" applyNumberFormat="1" applyFont="1" applyBorder="1" applyAlignment="1">
      <alignment horizontal="center" vertical="center"/>
    </xf>
    <xf numFmtId="0" fontId="5" fillId="2" borderId="35" xfId="0" applyNumberFormat="1" applyFont="1" applyFill="1" applyBorder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77" fontId="5" fillId="0" borderId="60" xfId="0" applyNumberFormat="1" applyFont="1" applyFill="1" applyBorder="1" applyAlignment="1" applyProtection="1">
      <alignment horizontal="center" vertical="center"/>
    </xf>
    <xf numFmtId="177" fontId="5" fillId="0" borderId="35" xfId="0" applyNumberFormat="1" applyFont="1" applyFill="1" applyBorder="1" applyAlignment="1" applyProtection="1">
      <alignment horizontal="center" vertical="center"/>
    </xf>
    <xf numFmtId="180" fontId="5" fillId="0" borderId="11" xfId="1" applyNumberFormat="1" applyFont="1" applyBorder="1" applyAlignment="1" applyProtection="1">
      <alignment vertical="center"/>
    </xf>
    <xf numFmtId="0" fontId="5" fillId="0" borderId="2" xfId="0" applyFont="1" applyBorder="1" applyAlignment="1" applyProtection="1">
      <alignment horizontal="center" vertical="center"/>
    </xf>
    <xf numFmtId="180" fontId="5" fillId="0" borderId="2" xfId="1" applyNumberFormat="1" applyFont="1" applyBorder="1" applyAlignment="1" applyProtection="1">
      <alignment vertical="center"/>
    </xf>
    <xf numFmtId="0" fontId="5" fillId="0" borderId="2" xfId="0" applyFont="1" applyFill="1" applyBorder="1" applyAlignment="1" applyProtection="1">
      <alignment horizontal="center" vertical="center"/>
    </xf>
    <xf numFmtId="4" fontId="5" fillId="0" borderId="2" xfId="1" applyNumberFormat="1" applyFont="1" applyFill="1" applyBorder="1" applyAlignment="1" applyProtection="1">
      <alignment vertical="center"/>
    </xf>
    <xf numFmtId="0" fontId="5" fillId="0" borderId="9" xfId="0" applyFont="1" applyBorder="1" applyAlignment="1" applyProtection="1">
      <alignment horizontal="center" vertical="center"/>
    </xf>
    <xf numFmtId="180" fontId="5" fillId="0" borderId="9" xfId="1" applyNumberFormat="1" applyFont="1" applyBorder="1" applyAlignment="1" applyProtection="1">
      <alignment vertical="center"/>
    </xf>
    <xf numFmtId="0" fontId="5" fillId="0" borderId="3" xfId="0" applyFont="1" applyBorder="1" applyAlignment="1" applyProtection="1">
      <alignment horizontal="center" vertical="center"/>
    </xf>
    <xf numFmtId="0" fontId="5" fillId="0" borderId="7" xfId="0" applyNumberFormat="1" applyFont="1" applyFill="1" applyBorder="1" applyAlignment="1">
      <alignment horizontal="center" vertical="center"/>
    </xf>
    <xf numFmtId="0" fontId="5" fillId="0" borderId="2" xfId="0" applyNumberFormat="1" applyFont="1" applyFill="1" applyBorder="1" applyAlignment="1">
      <alignment horizontal="center" vertical="center"/>
    </xf>
    <xf numFmtId="0" fontId="5" fillId="0" borderId="36" xfId="0" applyNumberFormat="1" applyFont="1" applyFill="1" applyBorder="1" applyAlignment="1">
      <alignment horizontal="center" vertical="center"/>
    </xf>
    <xf numFmtId="0" fontId="5" fillId="0" borderId="35" xfId="0" applyNumberFormat="1" applyFont="1" applyFill="1" applyBorder="1" applyAlignment="1">
      <alignment horizontal="center" vertical="center"/>
    </xf>
    <xf numFmtId="177" fontId="5" fillId="3" borderId="4" xfId="0" applyNumberFormat="1" applyFont="1" applyFill="1" applyBorder="1" applyAlignment="1" applyProtection="1">
      <alignment horizontal="center" vertical="center"/>
    </xf>
    <xf numFmtId="0" fontId="5" fillId="0" borderId="34" xfId="0" applyNumberFormat="1" applyFont="1" applyFill="1" applyBorder="1" applyAlignment="1">
      <alignment horizontal="center" vertical="center"/>
    </xf>
    <xf numFmtId="0" fontId="5" fillId="0" borderId="58" xfId="0" applyNumberFormat="1" applyFont="1" applyFill="1" applyBorder="1" applyAlignment="1">
      <alignment horizontal="center" vertical="center"/>
    </xf>
    <xf numFmtId="0" fontId="5" fillId="0" borderId="40" xfId="0" applyNumberFormat="1" applyFont="1" applyFill="1" applyBorder="1" applyAlignment="1">
      <alignment horizontal="center" vertical="center"/>
    </xf>
    <xf numFmtId="177" fontId="5" fillId="0" borderId="42" xfId="0" applyNumberFormat="1" applyFont="1" applyFill="1" applyBorder="1" applyAlignment="1" applyProtection="1">
      <alignment horizontal="center" vertical="center"/>
    </xf>
    <xf numFmtId="180" fontId="5" fillId="0" borderId="47" xfId="1" applyNumberFormat="1" applyFont="1" applyBorder="1" applyAlignment="1" applyProtection="1">
      <alignment vertical="center"/>
    </xf>
    <xf numFmtId="180" fontId="5" fillId="0" borderId="45" xfId="1" applyNumberFormat="1" applyFont="1" applyBorder="1" applyAlignment="1" applyProtection="1">
      <alignment vertical="center"/>
    </xf>
    <xf numFmtId="180" fontId="5" fillId="0" borderId="48" xfId="1" applyNumberFormat="1" applyFont="1" applyBorder="1" applyAlignment="1" applyProtection="1">
      <alignment vertical="center"/>
    </xf>
    <xf numFmtId="0" fontId="9" fillId="0" borderId="0" xfId="0" applyFont="1">
      <alignment vertical="center"/>
    </xf>
    <xf numFmtId="0" fontId="9" fillId="0" borderId="1" xfId="0" applyFont="1" applyBorder="1" applyAlignment="1">
      <alignment horizontal="center" vertical="center"/>
    </xf>
    <xf numFmtId="4" fontId="9" fillId="0" borderId="1" xfId="0" applyNumberFormat="1" applyFont="1" applyBorder="1">
      <alignment vertical="center"/>
    </xf>
    <xf numFmtId="0" fontId="9" fillId="0" borderId="0" xfId="0" applyFont="1" applyBorder="1">
      <alignment vertical="center"/>
    </xf>
    <xf numFmtId="4" fontId="9" fillId="0" borderId="1" xfId="1" applyNumberFormat="1" applyFont="1" applyBorder="1" applyAlignment="1">
      <alignment vertical="center"/>
    </xf>
    <xf numFmtId="180" fontId="9" fillId="0" borderId="1" xfId="1" applyNumberFormat="1" applyFont="1" applyBorder="1" applyAlignment="1">
      <alignment vertical="center"/>
    </xf>
    <xf numFmtId="181" fontId="9" fillId="0" borderId="1" xfId="1" applyNumberFormat="1" applyFont="1" applyBorder="1" applyAlignment="1">
      <alignment vertical="center"/>
    </xf>
    <xf numFmtId="180" fontId="9" fillId="0" borderId="1" xfId="1" applyNumberFormat="1" applyFont="1" applyBorder="1">
      <alignment vertical="center"/>
    </xf>
    <xf numFmtId="181" fontId="9" fillId="0" borderId="1" xfId="1" applyNumberFormat="1" applyFont="1" applyBorder="1">
      <alignment vertical="center"/>
    </xf>
    <xf numFmtId="4" fontId="9" fillId="0" borderId="1" xfId="1" applyNumberFormat="1" applyFont="1" applyBorder="1">
      <alignment vertical="center"/>
    </xf>
    <xf numFmtId="0" fontId="9" fillId="0" borderId="0" xfId="0" applyFont="1" applyBorder="1" applyAlignment="1">
      <alignment horizontal="center"/>
    </xf>
    <xf numFmtId="0" fontId="9" fillId="0" borderId="25" xfId="0" applyFont="1" applyBorder="1">
      <alignment vertical="center"/>
    </xf>
    <xf numFmtId="0" fontId="9" fillId="0" borderId="26" xfId="0" applyFont="1" applyBorder="1">
      <alignment vertical="center"/>
    </xf>
    <xf numFmtId="0" fontId="9" fillId="0" borderId="27" xfId="0" applyFont="1" applyBorder="1">
      <alignment vertical="center"/>
    </xf>
    <xf numFmtId="0" fontId="9" fillId="0" borderId="22" xfId="0" applyFont="1" applyBorder="1">
      <alignment vertical="center"/>
    </xf>
    <xf numFmtId="0" fontId="9" fillId="0" borderId="23" xfId="0" applyFont="1" applyBorder="1">
      <alignment vertical="center"/>
    </xf>
    <xf numFmtId="0" fontId="9" fillId="0" borderId="24" xfId="0" applyFont="1" applyBorder="1">
      <alignment vertical="center"/>
    </xf>
    <xf numFmtId="0" fontId="9" fillId="0" borderId="20" xfId="0" applyFont="1" applyBorder="1">
      <alignment vertical="center"/>
    </xf>
    <xf numFmtId="0" fontId="9" fillId="0" borderId="19" xfId="0" applyFont="1" applyBorder="1">
      <alignment vertical="center"/>
    </xf>
    <xf numFmtId="0" fontId="9" fillId="0" borderId="21" xfId="0" applyFont="1" applyBorder="1">
      <alignment vertical="center"/>
    </xf>
    <xf numFmtId="0" fontId="9" fillId="0" borderId="0" xfId="0" applyFont="1" applyFill="1">
      <alignment vertical="center"/>
    </xf>
    <xf numFmtId="0" fontId="9" fillId="0" borderId="0" xfId="0" applyFont="1" applyFill="1" applyBorder="1">
      <alignment vertical="center"/>
    </xf>
    <xf numFmtId="0" fontId="9" fillId="0" borderId="22" xfId="0" applyFont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5" xfId="0" applyFont="1" applyBorder="1" applyAlignment="1">
      <alignment horizontal="center" vertical="center"/>
    </xf>
    <xf numFmtId="0" fontId="9" fillId="0" borderId="26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180" fontId="9" fillId="0" borderId="20" xfId="1" applyNumberFormat="1" applyFont="1" applyBorder="1">
      <alignment vertical="center"/>
    </xf>
    <xf numFmtId="0" fontId="9" fillId="0" borderId="21" xfId="0" applyFont="1" applyBorder="1" applyAlignment="1">
      <alignment horizontal="center" vertical="center"/>
    </xf>
    <xf numFmtId="0" fontId="9" fillId="0" borderId="20" xfId="0" applyFont="1" applyBorder="1" applyAlignment="1">
      <alignment horizontal="center" vertical="center"/>
    </xf>
    <xf numFmtId="0" fontId="9" fillId="0" borderId="19" xfId="0" applyFont="1" applyBorder="1" applyAlignment="1">
      <alignment horizontal="center" vertical="center"/>
    </xf>
    <xf numFmtId="180" fontId="9" fillId="0" borderId="21" xfId="1" applyNumberFormat="1" applyFont="1" applyBorder="1">
      <alignment vertical="center"/>
    </xf>
    <xf numFmtId="4" fontId="9" fillId="0" borderId="0" xfId="0" applyNumberFormat="1" applyFont="1">
      <alignment vertical="center"/>
    </xf>
    <xf numFmtId="3" fontId="9" fillId="0" borderId="0" xfId="0" applyNumberFormat="1" applyFont="1">
      <alignment vertical="center"/>
    </xf>
    <xf numFmtId="180" fontId="9" fillId="0" borderId="18" xfId="1" applyNumberFormat="1" applyFont="1" applyBorder="1">
      <alignment vertical="center"/>
    </xf>
    <xf numFmtId="0" fontId="9" fillId="0" borderId="18" xfId="0" applyFont="1" applyBorder="1" applyAlignment="1">
      <alignment horizontal="center" vertical="center"/>
    </xf>
    <xf numFmtId="0" fontId="9" fillId="0" borderId="18" xfId="0" applyFont="1" applyFill="1" applyBorder="1" applyAlignment="1">
      <alignment horizontal="center" vertical="center"/>
    </xf>
    <xf numFmtId="3" fontId="9" fillId="0" borderId="1" xfId="1" applyNumberFormat="1" applyFont="1" applyBorder="1" applyAlignment="1">
      <alignment horizontal="center" vertical="center"/>
    </xf>
    <xf numFmtId="3" fontId="9" fillId="0" borderId="20" xfId="1" applyNumberFormat="1" applyFont="1" applyBorder="1" applyAlignment="1">
      <alignment horizontal="center" vertical="center"/>
    </xf>
    <xf numFmtId="3" fontId="9" fillId="0" borderId="19" xfId="1" applyNumberFormat="1" applyFont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4" fontId="9" fillId="0" borderId="1" xfId="1" applyNumberFormat="1" applyFont="1" applyFill="1" applyBorder="1" applyAlignment="1">
      <alignment vertical="center"/>
    </xf>
    <xf numFmtId="180" fontId="9" fillId="0" borderId="1" xfId="1" applyNumberFormat="1" applyFont="1" applyFill="1" applyBorder="1">
      <alignment vertical="center"/>
    </xf>
    <xf numFmtId="40" fontId="9" fillId="0" borderId="0" xfId="0" applyNumberFormat="1" applyFont="1">
      <alignment vertical="center"/>
    </xf>
    <xf numFmtId="0" fontId="9" fillId="0" borderId="26" xfId="0" applyFont="1" applyBorder="1" applyAlignment="1">
      <alignment horizontal="center" vertical="center" wrapText="1"/>
    </xf>
    <xf numFmtId="4" fontId="9" fillId="0" borderId="0" xfId="0" applyNumberFormat="1" applyFont="1" applyBorder="1" applyAlignment="1">
      <alignment vertical="center"/>
    </xf>
    <xf numFmtId="4" fontId="9" fillId="0" borderId="0" xfId="0" applyNumberFormat="1" applyFont="1" applyBorder="1">
      <alignment vertical="center"/>
    </xf>
    <xf numFmtId="0" fontId="9" fillId="0" borderId="1" xfId="0" applyFont="1" applyBorder="1">
      <alignment vertical="center"/>
    </xf>
    <xf numFmtId="0" fontId="9" fillId="0" borderId="26" xfId="2" applyFont="1" applyBorder="1" applyAlignment="1">
      <alignment horizontal="center" vertical="center"/>
    </xf>
    <xf numFmtId="0" fontId="9" fillId="0" borderId="26" xfId="0" applyFont="1" applyBorder="1" applyAlignment="1">
      <alignment vertical="center"/>
    </xf>
    <xf numFmtId="0" fontId="9" fillId="0" borderId="26" xfId="0" applyFont="1" applyBorder="1" applyAlignment="1">
      <alignment vertical="center" wrapText="1"/>
    </xf>
    <xf numFmtId="0" fontId="9" fillId="0" borderId="27" xfId="0" applyFont="1" applyBorder="1" applyAlignment="1">
      <alignment vertical="center"/>
    </xf>
    <xf numFmtId="0" fontId="9" fillId="0" borderId="25" xfId="0" applyFont="1" applyBorder="1" applyAlignment="1">
      <alignment vertical="center"/>
    </xf>
    <xf numFmtId="0" fontId="9" fillId="0" borderId="26" xfId="2" applyFont="1" applyBorder="1" applyAlignment="1">
      <alignment vertical="center"/>
    </xf>
    <xf numFmtId="0" fontId="9" fillId="0" borderId="23" xfId="2" applyFont="1" applyBorder="1" applyAlignment="1">
      <alignment horizontal="center" vertical="center"/>
    </xf>
    <xf numFmtId="0" fontId="9" fillId="0" borderId="23" xfId="0" applyFont="1" applyBorder="1" applyAlignment="1">
      <alignment vertical="center"/>
    </xf>
    <xf numFmtId="0" fontId="9" fillId="0" borderId="23" xfId="2" applyFont="1" applyBorder="1" applyAlignment="1">
      <alignment vertical="center"/>
    </xf>
    <xf numFmtId="4" fontId="9" fillId="0" borderId="18" xfId="1" applyNumberFormat="1" applyFont="1" applyBorder="1">
      <alignment vertical="center"/>
    </xf>
    <xf numFmtId="0" fontId="9" fillId="0" borderId="30" xfId="0" applyFont="1" applyBorder="1" applyAlignment="1">
      <alignment horizontal="center" vertical="center"/>
    </xf>
    <xf numFmtId="4" fontId="9" fillId="0" borderId="26" xfId="1" applyNumberFormat="1" applyFont="1" applyBorder="1">
      <alignment vertical="center"/>
    </xf>
    <xf numFmtId="180" fontId="9" fillId="0" borderId="26" xfId="1" applyNumberFormat="1" applyFont="1" applyBorder="1">
      <alignment vertical="center"/>
    </xf>
    <xf numFmtId="0" fontId="9" fillId="0" borderId="27" xfId="0" applyFont="1" applyBorder="1" applyAlignment="1">
      <alignment horizontal="center" vertical="center"/>
    </xf>
    <xf numFmtId="180" fontId="9" fillId="0" borderId="2" xfId="1" applyNumberFormat="1" applyFont="1" applyBorder="1">
      <alignment vertical="center"/>
    </xf>
    <xf numFmtId="4" fontId="9" fillId="0" borderId="2" xfId="1" applyNumberFormat="1" applyFont="1" applyBorder="1">
      <alignment vertical="center"/>
    </xf>
    <xf numFmtId="0" fontId="9" fillId="0" borderId="2" xfId="0" applyFont="1" applyBorder="1" applyAlignment="1">
      <alignment horizontal="center" vertical="center"/>
    </xf>
    <xf numFmtId="4" fontId="9" fillId="0" borderId="33" xfId="1" applyNumberFormat="1" applyFont="1" applyBorder="1">
      <alignment vertical="center"/>
    </xf>
    <xf numFmtId="180" fontId="9" fillId="0" borderId="33" xfId="1" applyNumberFormat="1" applyFont="1" applyBorder="1">
      <alignment vertical="center"/>
    </xf>
    <xf numFmtId="0" fontId="9" fillId="0" borderId="34" xfId="0" applyFont="1" applyBorder="1" applyAlignment="1">
      <alignment horizontal="center" vertical="center"/>
    </xf>
    <xf numFmtId="0" fontId="9" fillId="0" borderId="28" xfId="0" applyFont="1" applyBorder="1" applyAlignment="1">
      <alignment horizontal="center" vertical="center"/>
    </xf>
    <xf numFmtId="180" fontId="9" fillId="0" borderId="17" xfId="1" applyNumberFormat="1" applyFont="1" applyBorder="1">
      <alignment vertical="center"/>
    </xf>
    <xf numFmtId="4" fontId="9" fillId="0" borderId="17" xfId="1" applyNumberFormat="1" applyFont="1" applyBorder="1">
      <alignment vertical="center"/>
    </xf>
    <xf numFmtId="0" fontId="9" fillId="0" borderId="31" xfId="0" applyFont="1" applyBorder="1" applyAlignment="1">
      <alignment horizontal="center" vertical="center"/>
    </xf>
    <xf numFmtId="4" fontId="9" fillId="0" borderId="32" xfId="1" applyNumberFormat="1" applyFont="1" applyBorder="1">
      <alignment vertical="center"/>
    </xf>
    <xf numFmtId="4" fontId="9" fillId="0" borderId="23" xfId="1" applyNumberFormat="1" applyFont="1" applyBorder="1">
      <alignment vertical="center"/>
    </xf>
    <xf numFmtId="180" fontId="9" fillId="0" borderId="23" xfId="1" applyNumberFormat="1" applyFont="1" applyBorder="1">
      <alignment vertical="center"/>
    </xf>
    <xf numFmtId="0" fontId="9" fillId="0" borderId="24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5" fillId="0" borderId="9" xfId="0" applyFont="1" applyFill="1" applyBorder="1" applyAlignment="1" applyProtection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5" fillId="0" borderId="6" xfId="0" applyFont="1" applyBorder="1" applyAlignment="1" applyProtection="1">
      <alignment vertical="center"/>
    </xf>
    <xf numFmtId="0" fontId="5" fillId="0" borderId="7" xfId="0" applyFont="1" applyBorder="1" applyAlignment="1" applyProtection="1">
      <alignment vertical="center"/>
    </xf>
    <xf numFmtId="0" fontId="5" fillId="0" borderId="8" xfId="0" applyFont="1" applyBorder="1" applyAlignment="1" applyProtection="1">
      <alignment vertical="center"/>
    </xf>
    <xf numFmtId="0" fontId="5" fillId="0" borderId="10" xfId="0" applyFont="1" applyBorder="1" applyAlignment="1" applyProtection="1">
      <alignment vertical="center"/>
    </xf>
    <xf numFmtId="0" fontId="5" fillId="0" borderId="16" xfId="0" applyFont="1" applyBorder="1" applyAlignment="1">
      <alignment vertical="center"/>
    </xf>
    <xf numFmtId="178" fontId="5" fillId="0" borderId="37" xfId="0" applyNumberFormat="1" applyFont="1" applyFill="1" applyBorder="1" applyAlignment="1" applyProtection="1">
      <alignment vertical="center"/>
    </xf>
    <xf numFmtId="0" fontId="5" fillId="0" borderId="13" xfId="0" applyFont="1" applyBorder="1" applyAlignment="1">
      <alignment vertical="center"/>
    </xf>
    <xf numFmtId="178" fontId="5" fillId="0" borderId="34" xfId="0" applyNumberFormat="1" applyFont="1" applyFill="1" applyBorder="1" applyAlignment="1" applyProtection="1">
      <alignment vertical="center"/>
    </xf>
    <xf numFmtId="0" fontId="5" fillId="0" borderId="14" xfId="0" applyFont="1" applyBorder="1" applyAlignment="1">
      <alignment vertical="center"/>
    </xf>
    <xf numFmtId="0" fontId="5" fillId="0" borderId="47" xfId="0" applyFont="1" applyBorder="1" applyAlignment="1" applyProtection="1">
      <alignment vertical="center"/>
    </xf>
    <xf numFmtId="178" fontId="5" fillId="2" borderId="37" xfId="0" applyNumberFormat="1" applyFont="1" applyFill="1" applyBorder="1" applyAlignment="1" applyProtection="1">
      <alignment vertical="center"/>
    </xf>
    <xf numFmtId="0" fontId="5" fillId="0" borderId="7" xfId="0" applyNumberFormat="1" applyFont="1" applyBorder="1" applyAlignment="1" applyProtection="1">
      <alignment vertical="center"/>
    </xf>
    <xf numFmtId="0" fontId="5" fillId="0" borderId="2" xfId="0" applyFont="1" applyBorder="1" applyAlignment="1">
      <alignment vertical="center"/>
    </xf>
    <xf numFmtId="178" fontId="5" fillId="0" borderId="2" xfId="0" applyNumberFormat="1" applyFont="1" applyBorder="1" applyAlignment="1" applyProtection="1">
      <alignment vertical="center"/>
    </xf>
    <xf numFmtId="0" fontId="5" fillId="0" borderId="45" xfId="0" applyFont="1" applyBorder="1" applyAlignment="1" applyProtection="1">
      <alignment vertical="center"/>
    </xf>
    <xf numFmtId="178" fontId="5" fillId="2" borderId="34" xfId="0" applyNumberFormat="1" applyFont="1" applyFill="1" applyBorder="1" applyAlignment="1" applyProtection="1">
      <alignment vertical="center"/>
    </xf>
    <xf numFmtId="0" fontId="5" fillId="0" borderId="2" xfId="0" applyFont="1" applyFill="1" applyBorder="1" applyAlignment="1">
      <alignment vertical="center"/>
    </xf>
    <xf numFmtId="178" fontId="5" fillId="0" borderId="2" xfId="0" applyNumberFormat="1" applyFont="1" applyFill="1" applyBorder="1" applyAlignment="1" applyProtection="1">
      <alignment vertical="center"/>
    </xf>
    <xf numFmtId="40" fontId="5" fillId="0" borderId="2" xfId="1" applyNumberFormat="1" applyFont="1" applyBorder="1" applyAlignment="1">
      <alignment vertical="center"/>
    </xf>
    <xf numFmtId="0" fontId="5" fillId="0" borderId="8" xfId="0" applyNumberFormat="1" applyFont="1" applyBorder="1" applyAlignment="1" applyProtection="1">
      <alignment vertical="center"/>
    </xf>
    <xf numFmtId="0" fontId="5" fillId="0" borderId="9" xfId="0" applyFont="1" applyFill="1" applyBorder="1" applyAlignment="1">
      <alignment vertical="center"/>
    </xf>
    <xf numFmtId="178" fontId="5" fillId="0" borderId="9" xfId="0" applyNumberFormat="1" applyFont="1" applyFill="1" applyBorder="1" applyAlignment="1" applyProtection="1">
      <alignment vertical="center"/>
    </xf>
    <xf numFmtId="0" fontId="5" fillId="0" borderId="6" xfId="0" applyNumberFormat="1" applyFont="1" applyBorder="1" applyAlignment="1" applyProtection="1">
      <alignment vertical="center"/>
    </xf>
    <xf numFmtId="0" fontId="5" fillId="0" borderId="3" xfId="0" applyFont="1" applyBorder="1" applyAlignment="1">
      <alignment vertical="center"/>
    </xf>
    <xf numFmtId="178" fontId="5" fillId="0" borderId="3" xfId="0" applyNumberFormat="1" applyFont="1" applyBorder="1" applyAlignment="1" applyProtection="1">
      <alignment vertical="center"/>
    </xf>
    <xf numFmtId="40" fontId="5" fillId="0" borderId="3" xfId="1" applyNumberFormat="1" applyFont="1" applyBorder="1" applyAlignment="1">
      <alignment vertical="center"/>
    </xf>
    <xf numFmtId="0" fontId="5" fillId="0" borderId="7" xfId="0" applyNumberFormat="1" applyFont="1" applyFill="1" applyBorder="1" applyAlignment="1" applyProtection="1">
      <alignment vertical="center"/>
    </xf>
    <xf numFmtId="0" fontId="5" fillId="0" borderId="9" xfId="0" applyFont="1" applyBorder="1" applyAlignment="1">
      <alignment vertical="center"/>
    </xf>
    <xf numFmtId="178" fontId="5" fillId="0" borderId="9" xfId="0" applyNumberFormat="1" applyFont="1" applyBorder="1" applyAlignment="1" applyProtection="1">
      <alignment vertical="center"/>
    </xf>
    <xf numFmtId="178" fontId="5" fillId="0" borderId="3" xfId="0" applyNumberFormat="1" applyFont="1" applyFill="1" applyBorder="1" applyAlignment="1" applyProtection="1">
      <alignment vertical="center"/>
    </xf>
    <xf numFmtId="0" fontId="5" fillId="0" borderId="48" xfId="0" applyFont="1" applyBorder="1" applyAlignment="1" applyProtection="1">
      <alignment vertical="center"/>
    </xf>
    <xf numFmtId="178" fontId="5" fillId="2" borderId="38" xfId="0" applyNumberFormat="1" applyFont="1" applyFill="1" applyBorder="1" applyAlignment="1" applyProtection="1">
      <alignment vertical="center"/>
    </xf>
    <xf numFmtId="40" fontId="5" fillId="0" borderId="0" xfId="1" applyNumberFormat="1" applyFont="1" applyFill="1" applyBorder="1" applyAlignment="1">
      <alignment vertical="center"/>
    </xf>
    <xf numFmtId="0" fontId="5" fillId="0" borderId="0" xfId="0" applyFont="1" applyFill="1" applyAlignment="1">
      <alignment vertical="center"/>
    </xf>
    <xf numFmtId="178" fontId="5" fillId="0" borderId="0" xfId="0" applyNumberFormat="1" applyFont="1" applyAlignment="1">
      <alignment vertical="center"/>
    </xf>
    <xf numFmtId="0" fontId="9" fillId="0" borderId="1" xfId="0" applyFont="1" applyBorder="1" applyAlignment="1">
      <alignment horizontal="center" vertical="center"/>
    </xf>
    <xf numFmtId="0" fontId="9" fillId="0" borderId="18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4" fontId="9" fillId="0" borderId="0" xfId="1" applyNumberFormat="1" applyFont="1" applyBorder="1">
      <alignment vertical="center"/>
    </xf>
    <xf numFmtId="181" fontId="9" fillId="0" borderId="0" xfId="1" applyNumberFormat="1" applyFont="1" applyBorder="1">
      <alignment vertical="center"/>
    </xf>
    <xf numFmtId="181" fontId="9" fillId="0" borderId="26" xfId="1" applyNumberFormat="1" applyFont="1" applyBorder="1">
      <alignment vertical="center"/>
    </xf>
    <xf numFmtId="4" fontId="9" fillId="0" borderId="20" xfId="1" applyNumberFormat="1" applyFont="1" applyBorder="1" applyAlignment="1">
      <alignment vertical="center"/>
    </xf>
    <xf numFmtId="0" fontId="9" fillId="0" borderId="71" xfId="0" applyFont="1" applyBorder="1">
      <alignment vertical="center"/>
    </xf>
    <xf numFmtId="0" fontId="9" fillId="0" borderId="70" xfId="0" applyFont="1" applyBorder="1">
      <alignment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" fontId="5" fillId="0" borderId="34" xfId="1" applyNumberFormat="1" applyFont="1" applyBorder="1" applyAlignment="1" applyProtection="1">
      <alignment vertical="center"/>
    </xf>
    <xf numFmtId="4" fontId="5" fillId="0" borderId="13" xfId="1" applyNumberFormat="1" applyFont="1" applyBorder="1" applyAlignment="1" applyProtection="1">
      <alignment vertical="center"/>
    </xf>
    <xf numFmtId="4" fontId="5" fillId="0" borderId="39" xfId="1" applyNumberFormat="1" applyFont="1" applyBorder="1" applyAlignment="1" applyProtection="1">
      <alignment vertical="center"/>
    </xf>
    <xf numFmtId="4" fontId="5" fillId="0" borderId="15" xfId="1" applyNumberFormat="1" applyFont="1" applyBorder="1" applyAlignment="1" applyProtection="1">
      <alignment vertical="center"/>
    </xf>
    <xf numFmtId="183" fontId="5" fillId="0" borderId="0" xfId="0" applyNumberFormat="1" applyFont="1" applyAlignment="1">
      <alignment vertical="center"/>
    </xf>
    <xf numFmtId="0" fontId="5" fillId="0" borderId="5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9" fillId="0" borderId="27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9" fillId="0" borderId="18" xfId="0" applyFont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76" fontId="5" fillId="3" borderId="74" xfId="0" applyNumberFormat="1" applyFont="1" applyFill="1" applyBorder="1" applyAlignment="1">
      <alignment horizontal="center" vertical="center"/>
    </xf>
    <xf numFmtId="176" fontId="5" fillId="3" borderId="70" xfId="0" applyNumberFormat="1" applyFont="1" applyFill="1" applyBorder="1" applyAlignment="1">
      <alignment horizontal="center" vertical="center"/>
    </xf>
    <xf numFmtId="0" fontId="5" fillId="3" borderId="34" xfId="0" applyFont="1" applyFill="1" applyBorder="1" applyAlignment="1">
      <alignment horizontal="center" vertical="center"/>
    </xf>
    <xf numFmtId="0" fontId="5" fillId="3" borderId="58" xfId="0" applyFont="1" applyFill="1" applyBorder="1" applyAlignment="1">
      <alignment horizontal="center" vertical="center"/>
    </xf>
    <xf numFmtId="0" fontId="5" fillId="0" borderId="74" xfId="0" applyNumberFormat="1" applyFont="1" applyFill="1" applyBorder="1" applyAlignment="1">
      <alignment horizontal="center" vertical="center"/>
    </xf>
    <xf numFmtId="176" fontId="5" fillId="2" borderId="32" xfId="0" applyNumberFormat="1" applyFont="1" applyFill="1" applyBorder="1" applyAlignment="1">
      <alignment horizontal="center" vertical="center"/>
    </xf>
    <xf numFmtId="176" fontId="5" fillId="2" borderId="80" xfId="0" applyNumberFormat="1" applyFont="1" applyFill="1" applyBorder="1" applyAlignment="1">
      <alignment horizontal="center" vertical="center"/>
    </xf>
    <xf numFmtId="0" fontId="5" fillId="2" borderId="13" xfId="0" applyNumberFormat="1" applyFont="1" applyFill="1" applyBorder="1" applyAlignment="1">
      <alignment horizontal="center" vertical="center"/>
    </xf>
    <xf numFmtId="0" fontId="5" fillId="2" borderId="81" xfId="0" applyNumberFormat="1" applyFont="1" applyFill="1" applyBorder="1" applyAlignment="1">
      <alignment horizontal="center" vertical="center"/>
    </xf>
    <xf numFmtId="0" fontId="5" fillId="0" borderId="73" xfId="0" applyFont="1" applyBorder="1" applyAlignment="1">
      <alignment horizontal="center" vertical="center"/>
    </xf>
    <xf numFmtId="0" fontId="5" fillId="0" borderId="78" xfId="0" applyFont="1" applyBorder="1" applyAlignment="1">
      <alignment horizontal="center" vertical="center"/>
    </xf>
    <xf numFmtId="0" fontId="5" fillId="0" borderId="79" xfId="0" applyFont="1" applyBorder="1" applyAlignment="1">
      <alignment horizontal="center" vertical="center"/>
    </xf>
    <xf numFmtId="182" fontId="5" fillId="0" borderId="82" xfId="0" applyNumberFormat="1" applyFont="1" applyBorder="1" applyAlignment="1">
      <alignment horizontal="center" vertical="center"/>
    </xf>
    <xf numFmtId="0" fontId="5" fillId="0" borderId="82" xfId="0" applyFont="1" applyBorder="1" applyAlignment="1">
      <alignment horizontal="center" vertical="center"/>
    </xf>
    <xf numFmtId="0" fontId="5" fillId="0" borderId="83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182" fontId="5" fillId="0" borderId="84" xfId="0" applyNumberFormat="1" applyFont="1" applyBorder="1" applyAlignment="1">
      <alignment horizontal="center" vertical="center"/>
    </xf>
    <xf numFmtId="0" fontId="5" fillId="0" borderId="85" xfId="0" applyFont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 wrapText="1"/>
    </xf>
    <xf numFmtId="40" fontId="5" fillId="0" borderId="28" xfId="1" applyNumberFormat="1" applyFont="1" applyBorder="1" applyAlignment="1">
      <alignment vertical="center"/>
    </xf>
    <xf numFmtId="0" fontId="5" fillId="0" borderId="9" xfId="0" applyFont="1" applyFill="1" applyBorder="1" applyAlignment="1">
      <alignment horizontal="center" vertical="center"/>
    </xf>
    <xf numFmtId="4" fontId="5" fillId="0" borderId="9" xfId="1" applyNumberFormat="1" applyFont="1" applyFill="1" applyBorder="1" applyAlignment="1" applyProtection="1">
      <alignment vertical="center"/>
    </xf>
    <xf numFmtId="40" fontId="5" fillId="0" borderId="29" xfId="1" applyNumberFormat="1" applyFont="1" applyBorder="1" applyAlignment="1">
      <alignment vertical="center"/>
    </xf>
    <xf numFmtId="4" fontId="5" fillId="0" borderId="3" xfId="1" applyNumberFormat="1" applyFont="1" applyFill="1" applyBorder="1" applyAlignment="1" applyProtection="1">
      <alignment vertical="center"/>
    </xf>
    <xf numFmtId="40" fontId="5" fillId="0" borderId="55" xfId="1" applyNumberFormat="1" applyFont="1" applyBorder="1" applyAlignment="1">
      <alignment vertical="center"/>
    </xf>
    <xf numFmtId="0" fontId="5" fillId="3" borderId="40" xfId="0" applyFont="1" applyFill="1" applyBorder="1" applyAlignment="1">
      <alignment horizontal="center" vertical="center"/>
    </xf>
    <xf numFmtId="0" fontId="5" fillId="3" borderId="94" xfId="0" applyFont="1" applyFill="1" applyBorder="1" applyAlignment="1">
      <alignment horizontal="center" vertical="center"/>
    </xf>
    <xf numFmtId="0" fontId="5" fillId="3" borderId="60" xfId="0" applyFont="1" applyFill="1" applyBorder="1" applyAlignment="1">
      <alignment horizontal="center" vertical="center"/>
    </xf>
    <xf numFmtId="0" fontId="5" fillId="3" borderId="59" xfId="0" applyFont="1" applyFill="1" applyBorder="1" applyAlignment="1">
      <alignment horizontal="center" vertical="center"/>
    </xf>
    <xf numFmtId="178" fontId="5" fillId="3" borderId="95" xfId="0" applyNumberFormat="1" applyFont="1" applyFill="1" applyBorder="1" applyAlignment="1" applyProtection="1">
      <alignment vertical="center"/>
    </xf>
    <xf numFmtId="178" fontId="5" fillId="3" borderId="94" xfId="0" applyNumberFormat="1" applyFont="1" applyFill="1" applyBorder="1" applyAlignment="1" applyProtection="1">
      <alignment vertical="center"/>
    </xf>
    <xf numFmtId="178" fontId="5" fillId="3" borderId="96" xfId="0" applyNumberFormat="1" applyFont="1" applyFill="1" applyBorder="1" applyAlignment="1" applyProtection="1">
      <alignment vertical="center"/>
    </xf>
    <xf numFmtId="0" fontId="5" fillId="0" borderId="78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5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0" borderId="43" xfId="0" applyFont="1" applyBorder="1" applyAlignment="1">
      <alignment horizontal="center" vertical="center"/>
    </xf>
    <xf numFmtId="40" fontId="5" fillId="0" borderId="9" xfId="1" applyNumberFormat="1" applyFont="1" applyBorder="1" applyAlignment="1">
      <alignment vertical="center"/>
    </xf>
    <xf numFmtId="182" fontId="5" fillId="0" borderId="0" xfId="0" applyNumberFormat="1" applyFont="1" applyFill="1" applyBorder="1" applyAlignment="1">
      <alignment horizontal="center" vertical="center"/>
    </xf>
    <xf numFmtId="0" fontId="5" fillId="0" borderId="59" xfId="0" applyFont="1" applyBorder="1" applyAlignment="1">
      <alignment horizontal="center" vertical="center"/>
    </xf>
    <xf numFmtId="178" fontId="5" fillId="2" borderId="92" xfId="0" applyNumberFormat="1" applyFont="1" applyFill="1" applyBorder="1" applyAlignment="1" applyProtection="1">
      <alignment vertical="center"/>
    </xf>
    <xf numFmtId="0" fontId="5" fillId="0" borderId="13" xfId="0" applyNumberFormat="1" applyFont="1" applyFill="1" applyBorder="1" applyAlignment="1">
      <alignment horizontal="center" vertical="center"/>
    </xf>
    <xf numFmtId="0" fontId="5" fillId="0" borderId="81" xfId="0" applyNumberFormat="1" applyFont="1" applyFill="1" applyBorder="1" applyAlignment="1">
      <alignment horizontal="center" vertical="center"/>
    </xf>
    <xf numFmtId="177" fontId="5" fillId="0" borderId="12" xfId="0" applyNumberFormat="1" applyFont="1" applyFill="1" applyBorder="1" applyAlignment="1" applyProtection="1">
      <alignment horizontal="center" vertical="center"/>
    </xf>
    <xf numFmtId="0" fontId="5" fillId="0" borderId="54" xfId="0" applyFont="1" applyFill="1" applyBorder="1" applyAlignment="1">
      <alignment horizontal="center" vertical="center"/>
    </xf>
    <xf numFmtId="176" fontId="5" fillId="0" borderId="75" xfId="0" applyNumberFormat="1" applyFont="1" applyFill="1" applyBorder="1" applyAlignment="1">
      <alignment horizontal="center" vertical="center"/>
    </xf>
    <xf numFmtId="176" fontId="5" fillId="0" borderId="32" xfId="0" applyNumberFormat="1" applyFont="1" applyFill="1" applyBorder="1" applyAlignment="1">
      <alignment horizontal="center" vertical="center"/>
    </xf>
    <xf numFmtId="176" fontId="5" fillId="0" borderId="80" xfId="0" applyNumberFormat="1" applyFont="1" applyFill="1" applyBorder="1" applyAlignment="1">
      <alignment horizontal="center" vertical="center"/>
    </xf>
    <xf numFmtId="0" fontId="5" fillId="0" borderId="10" xfId="0" applyNumberFormat="1" applyFont="1" applyBorder="1" applyAlignment="1" applyProtection="1">
      <alignment vertical="center"/>
    </xf>
    <xf numFmtId="178" fontId="5" fillId="2" borderId="98" xfId="0" applyNumberFormat="1" applyFont="1" applyFill="1" applyBorder="1" applyAlignment="1" applyProtection="1">
      <alignment vertical="center"/>
    </xf>
    <xf numFmtId="178" fontId="5" fillId="2" borderId="93" xfId="0" applyNumberFormat="1" applyFont="1" applyFill="1" applyBorder="1" applyAlignment="1" applyProtection="1">
      <alignment vertical="center"/>
    </xf>
    <xf numFmtId="0" fontId="5" fillId="0" borderId="10" xfId="0" applyNumberFormat="1" applyFont="1" applyFill="1" applyBorder="1" applyAlignment="1" applyProtection="1">
      <alignment vertical="center"/>
    </xf>
    <xf numFmtId="0" fontId="5" fillId="7" borderId="54" xfId="0" applyFont="1" applyFill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5" fillId="8" borderId="73" xfId="0" applyFont="1" applyFill="1" applyBorder="1" applyAlignment="1">
      <alignment horizontal="center" vertical="center"/>
    </xf>
    <xf numFmtId="0" fontId="5" fillId="8" borderId="77" xfId="0" applyFont="1" applyFill="1" applyBorder="1" applyAlignment="1">
      <alignment horizontal="center" vertical="center"/>
    </xf>
    <xf numFmtId="0" fontId="11" fillId="0" borderId="97" xfId="0" applyFont="1" applyBorder="1" applyAlignment="1">
      <alignment horizontal="center" vertical="center"/>
    </xf>
    <xf numFmtId="0" fontId="11" fillId="0" borderId="92" xfId="0" applyFont="1" applyBorder="1" applyAlignment="1">
      <alignment horizontal="center" vertical="center"/>
    </xf>
    <xf numFmtId="0" fontId="11" fillId="0" borderId="93" xfId="0" applyFont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5" fillId="7" borderId="10" xfId="0" applyNumberFormat="1" applyFont="1" applyFill="1" applyBorder="1" applyAlignment="1" applyProtection="1">
      <alignment vertical="center"/>
    </xf>
    <xf numFmtId="0" fontId="5" fillId="7" borderId="7" xfId="0" applyNumberFormat="1" applyFont="1" applyFill="1" applyBorder="1" applyAlignment="1" applyProtection="1">
      <alignment vertical="center"/>
    </xf>
    <xf numFmtId="177" fontId="5" fillId="7" borderId="37" xfId="0" applyNumberFormat="1" applyFont="1" applyFill="1" applyBorder="1" applyAlignment="1" applyProtection="1">
      <alignment horizontal="center" vertical="center"/>
    </xf>
    <xf numFmtId="177" fontId="5" fillId="7" borderId="98" xfId="0" applyNumberFormat="1" applyFont="1" applyFill="1" applyBorder="1" applyAlignment="1" applyProtection="1">
      <alignment horizontal="center" vertical="center"/>
    </xf>
    <xf numFmtId="177" fontId="5" fillId="7" borderId="34" xfId="0" applyNumberFormat="1" applyFont="1" applyFill="1" applyBorder="1" applyAlignment="1" applyProtection="1">
      <alignment horizontal="center" vertical="center"/>
    </xf>
    <xf numFmtId="177" fontId="5" fillId="7" borderId="92" xfId="0" applyNumberFormat="1" applyFont="1" applyFill="1" applyBorder="1" applyAlignment="1" applyProtection="1">
      <alignment horizontal="center" vertical="center"/>
    </xf>
    <xf numFmtId="178" fontId="5" fillId="7" borderId="34" xfId="0" applyNumberFormat="1" applyFont="1" applyFill="1" applyBorder="1" applyAlignment="1" applyProtection="1">
      <alignment vertical="center"/>
    </xf>
    <xf numFmtId="178" fontId="5" fillId="7" borderId="92" xfId="0" applyNumberFormat="1" applyFont="1" applyFill="1" applyBorder="1" applyAlignment="1" applyProtection="1">
      <alignment vertical="center"/>
    </xf>
    <xf numFmtId="0" fontId="5" fillId="7" borderId="8" xfId="0" applyNumberFormat="1" applyFont="1" applyFill="1" applyBorder="1" applyAlignment="1" applyProtection="1">
      <alignment vertical="center"/>
    </xf>
    <xf numFmtId="178" fontId="5" fillId="7" borderId="38" xfId="0" applyNumberFormat="1" applyFont="1" applyFill="1" applyBorder="1" applyAlignment="1" applyProtection="1">
      <alignment vertical="center"/>
    </xf>
    <xf numFmtId="178" fontId="5" fillId="7" borderId="93" xfId="0" applyNumberFormat="1" applyFont="1" applyFill="1" applyBorder="1" applyAlignment="1" applyProtection="1">
      <alignment vertical="center"/>
    </xf>
    <xf numFmtId="182" fontId="5" fillId="0" borderId="84" xfId="0" applyNumberFormat="1" applyFont="1" applyFill="1" applyBorder="1" applyAlignment="1">
      <alignment horizontal="center" vertical="center"/>
    </xf>
    <xf numFmtId="0" fontId="5" fillId="0" borderId="85" xfId="0" applyFont="1" applyFill="1" applyBorder="1" applyAlignment="1">
      <alignment horizontal="center" vertical="center"/>
    </xf>
    <xf numFmtId="182" fontId="5" fillId="0" borderId="82" xfId="0" applyNumberFormat="1" applyFont="1" applyFill="1" applyBorder="1" applyAlignment="1">
      <alignment horizontal="center" vertical="center"/>
    </xf>
    <xf numFmtId="0" fontId="5" fillId="0" borderId="82" xfId="0" applyFont="1" applyFill="1" applyBorder="1" applyAlignment="1">
      <alignment horizontal="center" vertical="center"/>
    </xf>
    <xf numFmtId="0" fontId="5" fillId="0" borderId="79" xfId="0" applyFont="1" applyFill="1" applyBorder="1" applyAlignment="1">
      <alignment horizontal="center" vertical="center"/>
    </xf>
    <xf numFmtId="0" fontId="5" fillId="0" borderId="45" xfId="0" applyNumberFormat="1" applyFont="1" applyFill="1" applyBorder="1" applyAlignment="1">
      <alignment horizontal="center" vertical="center"/>
    </xf>
    <xf numFmtId="0" fontId="5" fillId="0" borderId="46" xfId="0" applyNumberFormat="1" applyFont="1" applyFill="1" applyBorder="1" applyAlignment="1">
      <alignment horizontal="center" vertical="center"/>
    </xf>
    <xf numFmtId="178" fontId="5" fillId="0" borderId="10" xfId="0" applyNumberFormat="1" applyFont="1" applyFill="1" applyBorder="1" applyAlignment="1" applyProtection="1">
      <alignment vertical="center"/>
    </xf>
    <xf numFmtId="178" fontId="5" fillId="0" borderId="11" xfId="0" applyNumberFormat="1" applyFont="1" applyFill="1" applyBorder="1" applyAlignment="1" applyProtection="1">
      <alignment vertical="center"/>
    </xf>
    <xf numFmtId="178" fontId="5" fillId="0" borderId="16" xfId="0" applyNumberFormat="1" applyFont="1" applyFill="1" applyBorder="1" applyAlignment="1" applyProtection="1">
      <alignment vertical="center"/>
    </xf>
    <xf numFmtId="178" fontId="5" fillId="0" borderId="7" xfId="0" applyNumberFormat="1" applyFont="1" applyFill="1" applyBorder="1" applyAlignment="1" applyProtection="1">
      <alignment vertical="center"/>
    </xf>
    <xf numFmtId="178" fontId="5" fillId="0" borderId="13" xfId="0" applyNumberFormat="1" applyFont="1" applyFill="1" applyBorder="1" applyAlignment="1" applyProtection="1">
      <alignment vertical="center"/>
    </xf>
    <xf numFmtId="178" fontId="5" fillId="0" borderId="8" xfId="0" applyNumberFormat="1" applyFont="1" applyFill="1" applyBorder="1" applyAlignment="1" applyProtection="1">
      <alignment vertical="center"/>
    </xf>
    <xf numFmtId="178" fontId="5" fillId="0" borderId="14" xfId="0" applyNumberFormat="1" applyFont="1" applyFill="1" applyBorder="1" applyAlignment="1" applyProtection="1">
      <alignment vertical="center"/>
    </xf>
    <xf numFmtId="0" fontId="5" fillId="0" borderId="24" xfId="0" applyFont="1" applyBorder="1" applyAlignment="1">
      <alignment horizontal="center" vertical="center"/>
    </xf>
    <xf numFmtId="176" fontId="5" fillId="0" borderId="70" xfId="0" applyNumberFormat="1" applyFont="1" applyFill="1" applyBorder="1" applyAlignment="1">
      <alignment horizontal="center" vertical="center"/>
    </xf>
    <xf numFmtId="0" fontId="9" fillId="0" borderId="20" xfId="0" applyFont="1" applyBorder="1" applyAlignment="1">
      <alignment horizontal="center" vertical="center"/>
    </xf>
    <xf numFmtId="0" fontId="5" fillId="0" borderId="85" xfId="0" applyFont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99" xfId="0" applyFont="1" applyBorder="1" applyAlignment="1">
      <alignment horizontal="center" vertical="center"/>
    </xf>
    <xf numFmtId="0" fontId="5" fillId="0" borderId="100" xfId="0" applyFont="1" applyBorder="1" applyAlignment="1">
      <alignment horizontal="center" vertical="center"/>
    </xf>
    <xf numFmtId="0" fontId="5" fillId="0" borderId="105" xfId="0" applyNumberFormat="1" applyFont="1" applyBorder="1" applyAlignment="1" applyProtection="1">
      <alignment vertical="center"/>
    </xf>
    <xf numFmtId="0" fontId="5" fillId="0" borderId="106" xfId="0" applyFont="1" applyFill="1" applyBorder="1" applyAlignment="1" applyProtection="1">
      <alignment horizontal="center" vertical="center"/>
    </xf>
    <xf numFmtId="178" fontId="5" fillId="0" borderId="106" xfId="0" applyNumberFormat="1" applyFont="1" applyFill="1" applyBorder="1" applyAlignment="1" applyProtection="1">
      <alignment vertical="center"/>
    </xf>
    <xf numFmtId="4" fontId="5" fillId="0" borderId="106" xfId="1" applyNumberFormat="1" applyFont="1" applyFill="1" applyBorder="1" applyAlignment="1" applyProtection="1">
      <alignment vertical="center"/>
    </xf>
    <xf numFmtId="0" fontId="5" fillId="0" borderId="11" xfId="0" applyFont="1" applyBorder="1" applyAlignment="1">
      <alignment vertical="center"/>
    </xf>
    <xf numFmtId="0" fontId="5" fillId="0" borderId="11" xfId="0" applyFont="1" applyBorder="1" applyAlignment="1" applyProtection="1">
      <alignment horizontal="center" vertical="center"/>
    </xf>
    <xf numFmtId="178" fontId="5" fillId="0" borderId="11" xfId="0" applyNumberFormat="1" applyFont="1" applyBorder="1" applyAlignment="1" applyProtection="1">
      <alignment vertical="center"/>
    </xf>
    <xf numFmtId="4" fontId="5" fillId="0" borderId="11" xfId="1" applyNumberFormat="1" applyFont="1" applyFill="1" applyBorder="1" applyAlignment="1" applyProtection="1">
      <alignment vertical="center"/>
    </xf>
    <xf numFmtId="0" fontId="11" fillId="0" borderId="98" xfId="0" applyFont="1" applyBorder="1" applyAlignment="1">
      <alignment horizontal="center" vertical="center"/>
    </xf>
    <xf numFmtId="178" fontId="5" fillId="7" borderId="37" xfId="0" applyNumberFormat="1" applyFont="1" applyFill="1" applyBorder="1" applyAlignment="1" applyProtection="1">
      <alignment vertical="center"/>
    </xf>
    <xf numFmtId="178" fontId="5" fillId="7" borderId="98" xfId="0" applyNumberFormat="1" applyFont="1" applyFill="1" applyBorder="1" applyAlignment="1" applyProtection="1">
      <alignment vertical="center"/>
    </xf>
    <xf numFmtId="178" fontId="5" fillId="0" borderId="107" xfId="0" applyNumberFormat="1" applyFont="1" applyFill="1" applyBorder="1" applyAlignment="1" applyProtection="1">
      <alignment vertical="center"/>
    </xf>
    <xf numFmtId="178" fontId="5" fillId="0" borderId="39" xfId="0" applyNumberFormat="1" applyFont="1" applyFill="1" applyBorder="1" applyAlignment="1" applyProtection="1">
      <alignment vertical="center"/>
    </xf>
    <xf numFmtId="178" fontId="5" fillId="0" borderId="98" xfId="0" applyNumberFormat="1" applyFont="1" applyFill="1" applyBorder="1" applyAlignment="1" applyProtection="1">
      <alignment vertical="center"/>
    </xf>
    <xf numFmtId="178" fontId="5" fillId="0" borderId="92" xfId="0" applyNumberFormat="1" applyFont="1" applyFill="1" applyBorder="1" applyAlignment="1" applyProtection="1">
      <alignment vertical="center"/>
    </xf>
    <xf numFmtId="178" fontId="5" fillId="0" borderId="38" xfId="0" applyNumberFormat="1" applyFont="1" applyFill="1" applyBorder="1" applyAlignment="1" applyProtection="1">
      <alignment vertical="center"/>
    </xf>
    <xf numFmtId="178" fontId="5" fillId="0" borderId="93" xfId="0" applyNumberFormat="1" applyFont="1" applyFill="1" applyBorder="1" applyAlignment="1" applyProtection="1">
      <alignment vertical="center"/>
    </xf>
    <xf numFmtId="0" fontId="5" fillId="0" borderId="77" xfId="0" applyFont="1" applyFill="1" applyBorder="1" applyAlignment="1">
      <alignment horizontal="center" vertical="center"/>
    </xf>
    <xf numFmtId="178" fontId="5" fillId="0" borderId="110" xfId="0" applyNumberFormat="1" applyFont="1" applyFill="1" applyBorder="1" applyAlignment="1" applyProtection="1">
      <alignment vertical="center"/>
    </xf>
    <xf numFmtId="178" fontId="5" fillId="0" borderId="6" xfId="0" applyNumberFormat="1" applyFont="1" applyFill="1" applyBorder="1" applyAlignment="1" applyProtection="1">
      <alignment vertical="center"/>
    </xf>
    <xf numFmtId="178" fontId="5" fillId="0" borderId="97" xfId="0" applyNumberFormat="1" applyFont="1" applyFill="1" applyBorder="1" applyAlignment="1" applyProtection="1">
      <alignment vertical="center"/>
    </xf>
    <xf numFmtId="180" fontId="5" fillId="0" borderId="109" xfId="1" applyNumberFormat="1" applyFont="1" applyBorder="1" applyAlignment="1" applyProtection="1">
      <alignment vertical="center"/>
    </xf>
    <xf numFmtId="178" fontId="5" fillId="0" borderId="108" xfId="0" applyNumberFormat="1" applyFont="1" applyFill="1" applyBorder="1" applyAlignment="1" applyProtection="1">
      <alignment vertical="center"/>
    </xf>
    <xf numFmtId="0" fontId="5" fillId="0" borderId="10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20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" fontId="9" fillId="0" borderId="1" xfId="1" applyNumberFormat="1" applyFont="1" applyFill="1" applyBorder="1">
      <alignment vertical="center"/>
    </xf>
    <xf numFmtId="2" fontId="9" fillId="0" borderId="0" xfId="0" applyNumberFormat="1" applyFont="1">
      <alignment vertical="center"/>
    </xf>
    <xf numFmtId="0" fontId="5" fillId="0" borderId="5" xfId="0" applyFont="1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99" xfId="0" applyFont="1" applyFill="1" applyBorder="1" applyAlignment="1">
      <alignment horizontal="center" vertical="center"/>
    </xf>
    <xf numFmtId="0" fontId="5" fillId="0" borderId="100" xfId="0" applyFont="1" applyFill="1" applyBorder="1" applyAlignment="1">
      <alignment horizontal="center" vertical="center"/>
    </xf>
    <xf numFmtId="0" fontId="5" fillId="0" borderId="40" xfId="0" applyFont="1" applyFill="1" applyBorder="1" applyAlignment="1">
      <alignment horizontal="center" vertical="center"/>
    </xf>
    <xf numFmtId="176" fontId="5" fillId="4" borderId="56" xfId="0" applyNumberFormat="1" applyFont="1" applyFill="1" applyBorder="1" applyAlignment="1">
      <alignment horizontal="center" vertical="center"/>
    </xf>
    <xf numFmtId="176" fontId="5" fillId="4" borderId="32" xfId="0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vertical="center"/>
    </xf>
    <xf numFmtId="0" fontId="5" fillId="0" borderId="3" xfId="0" applyFont="1" applyFill="1" applyBorder="1" applyAlignment="1">
      <alignment horizontal="center" vertical="center"/>
    </xf>
    <xf numFmtId="0" fontId="5" fillId="0" borderId="3" xfId="0" applyFont="1" applyFill="1" applyBorder="1" applyAlignment="1" applyProtection="1">
      <alignment horizontal="center" vertical="center"/>
    </xf>
    <xf numFmtId="0" fontId="5" fillId="0" borderId="85" xfId="0" applyFont="1" applyFill="1" applyBorder="1" applyAlignment="1">
      <alignment vertical="center"/>
    </xf>
    <xf numFmtId="0" fontId="5" fillId="0" borderId="11" xfId="0" applyFont="1" applyFill="1" applyBorder="1" applyAlignment="1">
      <alignment vertical="center"/>
    </xf>
    <xf numFmtId="0" fontId="5" fillId="2" borderId="10" xfId="0" applyNumberFormat="1" applyFont="1" applyFill="1" applyBorder="1" applyAlignment="1" applyProtection="1">
      <alignment vertical="center"/>
    </xf>
    <xf numFmtId="0" fontId="5" fillId="2" borderId="7" xfId="0" applyNumberFormat="1" applyFont="1" applyFill="1" applyBorder="1" applyAlignment="1" applyProtection="1">
      <alignment vertical="center"/>
    </xf>
    <xf numFmtId="0" fontId="5" fillId="2" borderId="8" xfId="0" applyNumberFormat="1" applyFont="1" applyFill="1" applyBorder="1" applyAlignment="1" applyProtection="1">
      <alignment vertical="center"/>
    </xf>
    <xf numFmtId="0" fontId="5" fillId="0" borderId="0" xfId="0" applyNumberFormat="1" applyFont="1" applyAlignment="1">
      <alignment vertical="center"/>
    </xf>
    <xf numFmtId="0" fontId="5" fillId="0" borderId="9" xfId="0" applyFont="1" applyFill="1" applyBorder="1" applyAlignment="1">
      <alignment horizontal="center" vertical="center"/>
    </xf>
    <xf numFmtId="0" fontId="17" fillId="0" borderId="63" xfId="0" applyFont="1" applyFill="1" applyBorder="1" applyAlignment="1">
      <alignment horizontal="center" vertical="center"/>
    </xf>
    <xf numFmtId="0" fontId="17" fillId="0" borderId="78" xfId="0" applyFont="1" applyFill="1" applyBorder="1" applyAlignment="1">
      <alignment horizontal="center" vertical="center"/>
    </xf>
    <xf numFmtId="0" fontId="18" fillId="0" borderId="4" xfId="3" applyFont="1" applyBorder="1" applyAlignment="1">
      <alignment horizontal="center" vertical="center"/>
    </xf>
    <xf numFmtId="0" fontId="18" fillId="0" borderId="5" xfId="3" applyFont="1" applyFill="1" applyBorder="1" applyAlignment="1">
      <alignment horizontal="center" vertical="center"/>
    </xf>
    <xf numFmtId="0" fontId="17" fillId="0" borderId="5" xfId="0" applyFont="1" applyFill="1" applyBorder="1" applyAlignment="1">
      <alignment horizontal="center" vertical="center"/>
    </xf>
    <xf numFmtId="0" fontId="17" fillId="0" borderId="50" xfId="0" applyFont="1" applyFill="1" applyBorder="1" applyAlignment="1">
      <alignment horizontal="center" vertical="center"/>
    </xf>
    <xf numFmtId="0" fontId="17" fillId="0" borderId="12" xfId="0" applyFont="1" applyFill="1" applyBorder="1" applyAlignment="1">
      <alignment horizontal="center" vertical="center"/>
    </xf>
    <xf numFmtId="0" fontId="18" fillId="0" borderId="3" xfId="3" applyFont="1" applyFill="1" applyBorder="1" applyAlignment="1">
      <alignment vertical="center"/>
    </xf>
    <xf numFmtId="0" fontId="18" fillId="0" borderId="2" xfId="3" applyFont="1" applyFill="1" applyBorder="1" applyAlignment="1">
      <alignment vertical="center"/>
    </xf>
    <xf numFmtId="0" fontId="18" fillId="0" borderId="9" xfId="3" applyFont="1" applyFill="1" applyBorder="1" applyAlignment="1">
      <alignment vertical="center"/>
    </xf>
    <xf numFmtId="0" fontId="18" fillId="0" borderId="28" xfId="3" applyFont="1" applyFill="1" applyBorder="1" applyAlignment="1">
      <alignment vertical="center"/>
    </xf>
    <xf numFmtId="180" fontId="5" fillId="0" borderId="74" xfId="1" applyNumberFormat="1" applyFont="1" applyBorder="1" applyAlignment="1" applyProtection="1">
      <alignment vertical="center"/>
    </xf>
    <xf numFmtId="0" fontId="5" fillId="0" borderId="32" xfId="0" applyFont="1" applyFill="1" applyBorder="1" applyAlignment="1">
      <alignment horizontal="center" vertical="center"/>
    </xf>
    <xf numFmtId="0" fontId="5" fillId="0" borderId="32" xfId="0" applyFont="1" applyFill="1" applyBorder="1" applyAlignment="1" applyProtection="1">
      <alignment horizontal="center" vertical="center"/>
    </xf>
    <xf numFmtId="0" fontId="11" fillId="0" borderId="80" xfId="0" applyFont="1" applyBorder="1" applyAlignment="1">
      <alignment horizontal="center" vertical="center"/>
    </xf>
    <xf numFmtId="0" fontId="5" fillId="0" borderId="75" xfId="0" applyNumberFormat="1" applyFont="1" applyBorder="1" applyAlignment="1" applyProtection="1">
      <alignment vertical="center"/>
    </xf>
    <xf numFmtId="0" fontId="18" fillId="0" borderId="11" xfId="3" applyFont="1" applyFill="1" applyBorder="1" applyAlignment="1">
      <alignment vertical="center"/>
    </xf>
    <xf numFmtId="0" fontId="5" fillId="0" borderId="41" xfId="0" applyFont="1" applyBorder="1" applyAlignment="1">
      <alignment vertical="center"/>
    </xf>
    <xf numFmtId="0" fontId="5" fillId="0" borderId="11" xfId="0" applyFont="1" applyFill="1" applyBorder="1" applyAlignment="1">
      <alignment horizontal="center" vertical="center"/>
    </xf>
    <xf numFmtId="0" fontId="5" fillId="0" borderId="11" xfId="0" applyFont="1" applyFill="1" applyBorder="1" applyAlignment="1" applyProtection="1">
      <alignment horizontal="center" vertical="center"/>
    </xf>
    <xf numFmtId="178" fontId="5" fillId="3" borderId="113" xfId="0" applyNumberFormat="1" applyFont="1" applyFill="1" applyBorder="1" applyAlignment="1" applyProtection="1">
      <alignment vertical="center"/>
    </xf>
    <xf numFmtId="40" fontId="5" fillId="0" borderId="114" xfId="1" applyNumberFormat="1" applyFont="1" applyBorder="1" applyAlignment="1">
      <alignment vertical="center"/>
    </xf>
    <xf numFmtId="0" fontId="11" fillId="0" borderId="16" xfId="0" applyFont="1" applyBorder="1" applyAlignment="1">
      <alignment horizontal="center" vertical="center"/>
    </xf>
    <xf numFmtId="40" fontId="5" fillId="0" borderId="41" xfId="1" applyNumberFormat="1" applyFont="1" applyFill="1" applyBorder="1" applyAlignment="1">
      <alignment vertical="center"/>
    </xf>
    <xf numFmtId="0" fontId="18" fillId="0" borderId="106" xfId="3" applyFont="1" applyFill="1" applyBorder="1" applyAlignment="1">
      <alignment vertical="center"/>
    </xf>
    <xf numFmtId="0" fontId="5" fillId="0" borderId="106" xfId="0" applyFont="1" applyFill="1" applyBorder="1" applyAlignment="1">
      <alignment horizontal="center" vertical="center"/>
    </xf>
    <xf numFmtId="178" fontId="5" fillId="3" borderId="115" xfId="0" applyNumberFormat="1" applyFont="1" applyFill="1" applyBorder="1" applyAlignment="1" applyProtection="1">
      <alignment vertical="center"/>
    </xf>
    <xf numFmtId="40" fontId="5" fillId="0" borderId="116" xfId="1" applyNumberFormat="1" applyFont="1" applyBorder="1" applyAlignment="1">
      <alignment vertical="center"/>
    </xf>
    <xf numFmtId="0" fontId="11" fillId="0" borderId="108" xfId="0" applyFont="1" applyBorder="1" applyAlignment="1">
      <alignment horizontal="center" vertical="center"/>
    </xf>
    <xf numFmtId="0" fontId="5" fillId="2" borderId="105" xfId="0" applyNumberFormat="1" applyFont="1" applyFill="1" applyBorder="1" applyAlignment="1" applyProtection="1">
      <alignment vertical="center"/>
    </xf>
    <xf numFmtId="178" fontId="5" fillId="2" borderId="107" xfId="0" applyNumberFormat="1" applyFont="1" applyFill="1" applyBorder="1" applyAlignment="1" applyProtection="1">
      <alignment vertical="center"/>
    </xf>
    <xf numFmtId="178" fontId="5" fillId="2" borderId="110" xfId="0" applyNumberFormat="1" applyFont="1" applyFill="1" applyBorder="1" applyAlignment="1" applyProtection="1">
      <alignment vertical="center"/>
    </xf>
    <xf numFmtId="40" fontId="5" fillId="0" borderId="117" xfId="1" applyNumberFormat="1" applyFont="1" applyFill="1" applyBorder="1" applyAlignment="1">
      <alignment vertical="center"/>
    </xf>
    <xf numFmtId="0" fontId="5" fillId="0" borderId="117" xfId="0" applyFont="1" applyBorder="1" applyAlignment="1">
      <alignment vertical="center"/>
    </xf>
    <xf numFmtId="0" fontId="18" fillId="0" borderId="6" xfId="3" applyNumberFormat="1" applyFont="1" applyBorder="1" applyAlignment="1" applyProtection="1">
      <alignment horizontal="center" vertical="center"/>
    </xf>
    <xf numFmtId="0" fontId="18" fillId="0" borderId="7" xfId="3" applyNumberFormat="1" applyFont="1" applyBorder="1" applyAlignment="1" applyProtection="1">
      <alignment horizontal="center" vertical="center"/>
    </xf>
    <xf numFmtId="0" fontId="18" fillId="0" borderId="8" xfId="3" applyNumberFormat="1" applyFont="1" applyBorder="1" applyAlignment="1" applyProtection="1">
      <alignment horizontal="center" vertical="center"/>
    </xf>
    <xf numFmtId="0" fontId="18" fillId="0" borderId="7" xfId="3" applyNumberFormat="1" applyFont="1" applyFill="1" applyBorder="1" applyAlignment="1" applyProtection="1">
      <alignment horizontal="center" vertical="center"/>
    </xf>
    <xf numFmtId="0" fontId="18" fillId="0" borderId="75" xfId="3" applyNumberFormat="1" applyFont="1" applyBorder="1" applyAlignment="1" applyProtection="1">
      <alignment horizontal="center" vertical="center"/>
    </xf>
    <xf numFmtId="0" fontId="18" fillId="0" borderId="105" xfId="3" applyNumberFormat="1" applyFont="1" applyBorder="1" applyAlignment="1" applyProtection="1">
      <alignment horizontal="center" vertical="center"/>
    </xf>
    <xf numFmtId="0" fontId="18" fillId="0" borderId="10" xfId="3" applyNumberFormat="1" applyFont="1" applyBorder="1" applyAlignment="1" applyProtection="1">
      <alignment horizontal="center" vertical="center"/>
    </xf>
    <xf numFmtId="0" fontId="18" fillId="0" borderId="10" xfId="3" applyNumberFormat="1" applyFont="1" applyFill="1" applyBorder="1" applyAlignment="1" applyProtection="1">
      <alignment horizontal="center" vertical="center"/>
    </xf>
    <xf numFmtId="0" fontId="18" fillId="0" borderId="117" xfId="0" applyFont="1" applyBorder="1" applyAlignment="1">
      <alignment horizontal="left"/>
    </xf>
    <xf numFmtId="0" fontId="18" fillId="0" borderId="0" xfId="0" applyFont="1" applyBorder="1" applyAlignment="1">
      <alignment horizontal="left"/>
    </xf>
    <xf numFmtId="0" fontId="18" fillId="0" borderId="7" xfId="3" applyNumberFormat="1" applyFont="1" applyBorder="1" applyAlignment="1" applyProtection="1">
      <alignment horizontal="right" vertical="center"/>
    </xf>
    <xf numFmtId="0" fontId="20" fillId="0" borderId="0" xfId="0" applyFont="1" applyBorder="1" applyAlignment="1">
      <alignment horizontal="left"/>
    </xf>
    <xf numFmtId="0" fontId="18" fillId="0" borderId="0" xfId="0" applyFont="1" applyAlignment="1">
      <alignment vertical="center"/>
    </xf>
    <xf numFmtId="0" fontId="18" fillId="0" borderId="10" xfId="0" applyFont="1" applyBorder="1" applyAlignment="1">
      <alignment horizontal="center" vertical="center"/>
    </xf>
    <xf numFmtId="0" fontId="18" fillId="0" borderId="78" xfId="0" applyFont="1" applyFill="1" applyBorder="1" applyAlignment="1">
      <alignment horizontal="center" vertical="center"/>
    </xf>
    <xf numFmtId="0" fontId="18" fillId="0" borderId="78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182" fontId="18" fillId="0" borderId="0" xfId="0" applyNumberFormat="1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8" fillId="0" borderId="85" xfId="0" applyFont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  <xf numFmtId="182" fontId="18" fillId="0" borderId="82" xfId="0" applyNumberFormat="1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83" xfId="0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18" fillId="0" borderId="79" xfId="0" applyFont="1" applyBorder="1" applyAlignment="1">
      <alignment horizontal="center" vertical="center"/>
    </xf>
    <xf numFmtId="0" fontId="18" fillId="0" borderId="0" xfId="0" applyNumberFormat="1" applyFont="1" applyFill="1" applyBorder="1" applyAlignment="1">
      <alignment horizontal="center" vertical="center"/>
    </xf>
    <xf numFmtId="0" fontId="18" fillId="0" borderId="74" xfId="0" applyNumberFormat="1" applyFont="1" applyFill="1" applyBorder="1" applyAlignment="1">
      <alignment horizontal="center" vertical="center"/>
    </xf>
    <xf numFmtId="0" fontId="18" fillId="0" borderId="40" xfId="0" applyNumberFormat="1" applyFont="1" applyFill="1" applyBorder="1" applyAlignment="1">
      <alignment horizontal="center" vertical="center"/>
    </xf>
    <xf numFmtId="177" fontId="18" fillId="0" borderId="60" xfId="0" applyNumberFormat="1" applyFont="1" applyFill="1" applyBorder="1" applyAlignment="1" applyProtection="1">
      <alignment horizontal="center" vertical="center"/>
    </xf>
    <xf numFmtId="177" fontId="18" fillId="0" borderId="35" xfId="0" applyNumberFormat="1" applyFont="1" applyFill="1" applyBorder="1" applyAlignment="1" applyProtection="1">
      <alignment horizontal="center" vertical="center"/>
    </xf>
    <xf numFmtId="177" fontId="18" fillId="0" borderId="12" xfId="0" applyNumberFormat="1" applyFont="1" applyFill="1" applyBorder="1" applyAlignment="1" applyProtection="1">
      <alignment horizontal="center" vertical="center"/>
    </xf>
    <xf numFmtId="0" fontId="18" fillId="0" borderId="3" xfId="0" applyFont="1" applyFill="1" applyBorder="1" applyAlignment="1" applyProtection="1">
      <alignment horizontal="center" vertical="center"/>
    </xf>
    <xf numFmtId="4" fontId="18" fillId="0" borderId="3" xfId="1" applyNumberFormat="1" applyFont="1" applyFill="1" applyBorder="1" applyAlignment="1" applyProtection="1">
      <alignment vertical="center"/>
    </xf>
    <xf numFmtId="40" fontId="18" fillId="0" borderId="0" xfId="1" applyNumberFormat="1" applyFont="1" applyFill="1" applyBorder="1" applyAlignment="1">
      <alignment vertical="center"/>
    </xf>
    <xf numFmtId="180" fontId="18" fillId="0" borderId="47" xfId="1" applyNumberFormat="1" applyFont="1" applyBorder="1" applyAlignment="1" applyProtection="1">
      <alignment vertical="center"/>
    </xf>
    <xf numFmtId="0" fontId="18" fillId="0" borderId="2" xfId="0" applyFont="1" applyFill="1" applyBorder="1" applyAlignment="1" applyProtection="1">
      <alignment horizontal="center" vertical="center"/>
    </xf>
    <xf numFmtId="178" fontId="18" fillId="0" borderId="2" xfId="0" applyNumberFormat="1" applyFont="1" applyFill="1" applyBorder="1" applyAlignment="1" applyProtection="1">
      <alignment vertical="center"/>
    </xf>
    <xf numFmtId="4" fontId="18" fillId="0" borderId="2" xfId="1" applyNumberFormat="1" applyFont="1" applyFill="1" applyBorder="1" applyAlignment="1" applyProtection="1">
      <alignment vertical="center"/>
    </xf>
    <xf numFmtId="180" fontId="18" fillId="0" borderId="45" xfId="1" applyNumberFormat="1" applyFont="1" applyBorder="1" applyAlignment="1" applyProtection="1">
      <alignment vertical="center"/>
    </xf>
    <xf numFmtId="0" fontId="18" fillId="0" borderId="9" xfId="0" applyFont="1" applyFill="1" applyBorder="1" applyAlignment="1" applyProtection="1">
      <alignment horizontal="center" vertical="center"/>
    </xf>
    <xf numFmtId="178" fontId="18" fillId="0" borderId="9" xfId="0" applyNumberFormat="1" applyFont="1" applyFill="1" applyBorder="1" applyAlignment="1" applyProtection="1">
      <alignment vertical="center"/>
    </xf>
    <xf numFmtId="4" fontId="18" fillId="0" borderId="9" xfId="1" applyNumberFormat="1" applyFont="1" applyFill="1" applyBorder="1" applyAlignment="1" applyProtection="1">
      <alignment vertical="center"/>
    </xf>
    <xf numFmtId="180" fontId="18" fillId="0" borderId="48" xfId="1" applyNumberFormat="1" applyFont="1" applyBorder="1" applyAlignment="1" applyProtection="1">
      <alignment vertical="center"/>
    </xf>
    <xf numFmtId="178" fontId="18" fillId="0" borderId="11" xfId="0" applyNumberFormat="1" applyFont="1" applyFill="1" applyBorder="1" applyAlignment="1" applyProtection="1">
      <alignment vertical="center"/>
    </xf>
    <xf numFmtId="40" fontId="18" fillId="0" borderId="2" xfId="1" applyNumberFormat="1" applyFont="1" applyBorder="1" applyAlignment="1">
      <alignment vertical="center"/>
    </xf>
    <xf numFmtId="40" fontId="18" fillId="0" borderId="9" xfId="1" applyNumberFormat="1" applyFont="1" applyBorder="1" applyAlignment="1">
      <alignment vertical="center"/>
    </xf>
    <xf numFmtId="0" fontId="18" fillId="0" borderId="0" xfId="0" applyNumberFormat="1" applyFont="1" applyAlignment="1">
      <alignment vertical="center"/>
    </xf>
    <xf numFmtId="0" fontId="5" fillId="0" borderId="34" xfId="1" applyNumberFormat="1" applyFont="1" applyBorder="1" applyAlignment="1" applyProtection="1">
      <alignment vertical="center"/>
    </xf>
    <xf numFmtId="0" fontId="5" fillId="0" borderId="39" xfId="1" applyNumberFormat="1" applyFont="1" applyBorder="1" applyAlignment="1" applyProtection="1">
      <alignment vertical="center"/>
    </xf>
    <xf numFmtId="0" fontId="5" fillId="0" borderId="15" xfId="1" applyNumberFormat="1" applyFont="1" applyBorder="1" applyAlignment="1" applyProtection="1">
      <alignment vertical="center"/>
    </xf>
    <xf numFmtId="0" fontId="5" fillId="0" borderId="13" xfId="1" applyNumberFormat="1" applyFont="1" applyBorder="1" applyAlignment="1" applyProtection="1">
      <alignment vertical="center"/>
    </xf>
    <xf numFmtId="0" fontId="5" fillId="0" borderId="34" xfId="1" applyNumberFormat="1" applyFont="1" applyFill="1" applyBorder="1" applyAlignment="1" applyProtection="1">
      <alignment vertical="center"/>
    </xf>
    <xf numFmtId="0" fontId="5" fillId="0" borderId="13" xfId="1" applyNumberFormat="1" applyFont="1" applyFill="1" applyBorder="1" applyAlignment="1" applyProtection="1">
      <alignment vertical="center"/>
    </xf>
    <xf numFmtId="0" fontId="5" fillId="0" borderId="38" xfId="1" applyNumberFormat="1" applyFont="1" applyBorder="1" applyAlignment="1" applyProtection="1">
      <alignment vertical="center"/>
    </xf>
    <xf numFmtId="0" fontId="5" fillId="0" borderId="14" xfId="1" applyNumberFormat="1" applyFont="1" applyBorder="1" applyAlignment="1" applyProtection="1">
      <alignment vertical="center"/>
    </xf>
    <xf numFmtId="0" fontId="5" fillId="0" borderId="107" xfId="1" applyNumberFormat="1" applyFont="1" applyBorder="1" applyAlignment="1" applyProtection="1">
      <alignment vertical="center"/>
    </xf>
    <xf numFmtId="0" fontId="5" fillId="0" borderId="108" xfId="1" applyNumberFormat="1" applyFont="1" applyBorder="1" applyAlignment="1" applyProtection="1">
      <alignment vertical="center"/>
    </xf>
    <xf numFmtId="0" fontId="5" fillId="0" borderId="37" xfId="1" applyNumberFormat="1" applyFont="1" applyBorder="1" applyAlignment="1" applyProtection="1">
      <alignment vertical="center"/>
    </xf>
    <xf numFmtId="0" fontId="5" fillId="0" borderId="16" xfId="1" applyNumberFormat="1" applyFont="1" applyBorder="1" applyAlignment="1" applyProtection="1">
      <alignment vertical="center"/>
    </xf>
    <xf numFmtId="0" fontId="5" fillId="6" borderId="107" xfId="1" applyNumberFormat="1" applyFont="1" applyFill="1" applyBorder="1" applyAlignment="1" applyProtection="1">
      <alignment vertical="center"/>
    </xf>
    <xf numFmtId="0" fontId="5" fillId="6" borderId="108" xfId="1" applyNumberFormat="1" applyFont="1" applyFill="1" applyBorder="1" applyAlignment="1" applyProtection="1">
      <alignment vertical="center"/>
    </xf>
    <xf numFmtId="0" fontId="5" fillId="6" borderId="34" xfId="1" applyNumberFormat="1" applyFont="1" applyFill="1" applyBorder="1" applyAlignment="1" applyProtection="1">
      <alignment vertical="center"/>
    </xf>
    <xf numFmtId="0" fontId="5" fillId="6" borderId="13" xfId="1" applyNumberFormat="1" applyFont="1" applyFill="1" applyBorder="1" applyAlignment="1" applyProtection="1">
      <alignment vertical="center"/>
    </xf>
    <xf numFmtId="0" fontId="5" fillId="6" borderId="38" xfId="1" applyNumberFormat="1" applyFont="1" applyFill="1" applyBorder="1" applyAlignment="1" applyProtection="1">
      <alignment vertical="center"/>
    </xf>
    <xf numFmtId="0" fontId="5" fillId="6" borderId="14" xfId="1" applyNumberFormat="1" applyFont="1" applyFill="1" applyBorder="1" applyAlignment="1" applyProtection="1">
      <alignment vertical="center"/>
    </xf>
    <xf numFmtId="0" fontId="5" fillId="0" borderId="114" xfId="1" applyNumberFormat="1" applyFont="1" applyBorder="1" applyAlignment="1" applyProtection="1">
      <alignment vertical="center"/>
    </xf>
    <xf numFmtId="0" fontId="5" fillId="0" borderId="28" xfId="1" applyNumberFormat="1" applyFont="1" applyBorder="1" applyAlignment="1" applyProtection="1">
      <alignment vertical="center"/>
    </xf>
    <xf numFmtId="176" fontId="5" fillId="2" borderId="75" xfId="0" applyNumberFormat="1" applyFont="1" applyFill="1" applyBorder="1" applyAlignment="1">
      <alignment horizontal="center" vertical="center"/>
    </xf>
    <xf numFmtId="0" fontId="5" fillId="2" borderId="7" xfId="0" applyNumberFormat="1" applyFont="1" applyFill="1" applyBorder="1" applyAlignment="1">
      <alignment horizontal="center" vertical="center"/>
    </xf>
    <xf numFmtId="0" fontId="5" fillId="2" borderId="36" xfId="0" applyNumberFormat="1" applyFont="1" applyFill="1" applyBorder="1" applyAlignment="1">
      <alignment horizontal="center" vertical="center"/>
    </xf>
    <xf numFmtId="0" fontId="5" fillId="0" borderId="49" xfId="0" applyFont="1" applyFill="1" applyBorder="1" applyAlignment="1">
      <alignment horizontal="center" vertical="center"/>
    </xf>
    <xf numFmtId="0" fontId="5" fillId="0" borderId="12" xfId="0" applyFont="1" applyFill="1" applyBorder="1" applyAlignment="1">
      <alignment horizontal="center" vertical="center"/>
    </xf>
    <xf numFmtId="58" fontId="18" fillId="0" borderId="7" xfId="3" applyNumberFormat="1" applyFont="1" applyBorder="1" applyAlignment="1" applyProtection="1">
      <alignment horizontal="center" vertical="center"/>
    </xf>
    <xf numFmtId="0" fontId="5" fillId="2" borderId="6" xfId="0" applyNumberFormat="1" applyFont="1" applyFill="1" applyBorder="1" applyAlignment="1" applyProtection="1">
      <alignment vertical="center"/>
    </xf>
    <xf numFmtId="0" fontId="18" fillId="0" borderId="99" xfId="0" applyFont="1" applyBorder="1" applyAlignment="1">
      <alignment horizontal="center" vertical="center"/>
    </xf>
    <xf numFmtId="0" fontId="18" fillId="0" borderId="85" xfId="0" applyFont="1" applyFill="1" applyBorder="1" applyAlignment="1">
      <alignment vertical="center"/>
    </xf>
    <xf numFmtId="0" fontId="18" fillId="0" borderId="85" xfId="0" applyFont="1" applyBorder="1" applyAlignment="1">
      <alignment vertical="center"/>
    </xf>
    <xf numFmtId="0" fontId="18" fillId="0" borderId="100" xfId="0" applyFont="1" applyBorder="1" applyAlignment="1">
      <alignment horizontal="center" vertical="center"/>
    </xf>
    <xf numFmtId="0" fontId="18" fillId="0" borderId="8" xfId="0" applyFont="1" applyBorder="1" applyAlignment="1">
      <alignment horizontal="center" vertical="center"/>
    </xf>
    <xf numFmtId="182" fontId="18" fillId="0" borderId="84" xfId="0" applyNumberFormat="1" applyFont="1" applyBorder="1" applyAlignment="1">
      <alignment horizontal="center" vertical="center"/>
    </xf>
    <xf numFmtId="0" fontId="18" fillId="0" borderId="54" xfId="0" applyFont="1" applyFill="1" applyBorder="1" applyAlignment="1">
      <alignment horizontal="center" vertical="center"/>
    </xf>
    <xf numFmtId="0" fontId="18" fillId="8" borderId="73" xfId="0" applyFont="1" applyFill="1" applyBorder="1" applyAlignment="1">
      <alignment horizontal="center" vertical="center"/>
    </xf>
    <xf numFmtId="0" fontId="18" fillId="8" borderId="77" xfId="0" applyFont="1" applyFill="1" applyBorder="1" applyAlignment="1">
      <alignment horizontal="center" vertical="center"/>
    </xf>
    <xf numFmtId="176" fontId="18" fillId="3" borderId="74" xfId="0" applyNumberFormat="1" applyFont="1" applyFill="1" applyBorder="1" applyAlignment="1">
      <alignment horizontal="center" vertical="center"/>
    </xf>
    <xf numFmtId="176" fontId="18" fillId="3" borderId="70" xfId="0" applyNumberFormat="1" applyFont="1" applyFill="1" applyBorder="1" applyAlignment="1">
      <alignment horizontal="center" vertical="center"/>
    </xf>
    <xf numFmtId="176" fontId="18" fillId="0" borderId="75" xfId="0" applyNumberFormat="1" applyFont="1" applyFill="1" applyBorder="1" applyAlignment="1">
      <alignment horizontal="center" vertical="center"/>
    </xf>
    <xf numFmtId="176" fontId="18" fillId="0" borderId="32" xfId="0" applyNumberFormat="1" applyFont="1" applyFill="1" applyBorder="1" applyAlignment="1">
      <alignment horizontal="center" vertical="center"/>
    </xf>
    <xf numFmtId="176" fontId="18" fillId="0" borderId="80" xfId="0" applyNumberFormat="1" applyFont="1" applyFill="1" applyBorder="1" applyAlignment="1">
      <alignment horizontal="center" vertical="center"/>
    </xf>
    <xf numFmtId="0" fontId="18" fillId="3" borderId="45" xfId="0" applyFont="1" applyFill="1" applyBorder="1" applyAlignment="1">
      <alignment horizontal="center" vertical="center"/>
    </xf>
    <xf numFmtId="0" fontId="18" fillId="3" borderId="34" xfId="0" applyFont="1" applyFill="1" applyBorder="1" applyAlignment="1">
      <alignment horizontal="center" vertical="center"/>
    </xf>
    <xf numFmtId="0" fontId="18" fillId="0" borderId="45" xfId="0" applyNumberFormat="1" applyFont="1" applyBorder="1" applyAlignment="1">
      <alignment horizontal="center" vertical="center"/>
    </xf>
    <xf numFmtId="0" fontId="18" fillId="0" borderId="7" xfId="0" applyNumberFormat="1" applyFont="1" applyFill="1" applyBorder="1" applyAlignment="1">
      <alignment horizontal="center" vertical="center"/>
    </xf>
    <xf numFmtId="0" fontId="18" fillId="0" borderId="2" xfId="0" applyNumberFormat="1" applyFont="1" applyFill="1" applyBorder="1" applyAlignment="1">
      <alignment horizontal="center" vertical="center"/>
    </xf>
    <xf numFmtId="0" fontId="18" fillId="0" borderId="13" xfId="0" applyNumberFormat="1" applyFont="1" applyFill="1" applyBorder="1" applyAlignment="1">
      <alignment horizontal="center" vertical="center"/>
    </xf>
    <xf numFmtId="0" fontId="18" fillId="3" borderId="46" xfId="0" applyFont="1" applyFill="1" applyBorder="1" applyAlignment="1">
      <alignment horizontal="center" vertical="center"/>
    </xf>
    <xf numFmtId="0" fontId="18" fillId="3" borderId="58" xfId="0" applyFont="1" applyFill="1" applyBorder="1" applyAlignment="1">
      <alignment horizontal="center" vertical="center"/>
    </xf>
    <xf numFmtId="0" fontId="18" fillId="0" borderId="46" xfId="0" applyNumberFormat="1" applyFont="1" applyBorder="1" applyAlignment="1">
      <alignment horizontal="center" vertical="center"/>
    </xf>
    <xf numFmtId="0" fontId="18" fillId="0" borderId="36" xfId="0" applyNumberFormat="1" applyFont="1" applyFill="1" applyBorder="1" applyAlignment="1">
      <alignment horizontal="center" vertical="center"/>
    </xf>
    <xf numFmtId="0" fontId="18" fillId="0" borderId="35" xfId="0" applyNumberFormat="1" applyFont="1" applyFill="1" applyBorder="1" applyAlignment="1">
      <alignment horizontal="center" vertical="center"/>
    </xf>
    <xf numFmtId="0" fontId="18" fillId="0" borderId="81" xfId="0" applyNumberFormat="1" applyFont="1" applyFill="1" applyBorder="1" applyAlignment="1">
      <alignment horizontal="center" vertical="center"/>
    </xf>
    <xf numFmtId="0" fontId="18" fillId="0" borderId="59" xfId="0" applyFont="1" applyBorder="1" applyAlignment="1">
      <alignment horizontal="center" vertical="center"/>
    </xf>
    <xf numFmtId="0" fontId="18" fillId="0" borderId="5" xfId="0" applyFont="1" applyBorder="1" applyAlignment="1">
      <alignment horizontal="center" vertical="center"/>
    </xf>
    <xf numFmtId="0" fontId="18" fillId="0" borderId="12" xfId="0" applyFont="1" applyBorder="1" applyAlignment="1">
      <alignment horizontal="center" vertical="center"/>
    </xf>
    <xf numFmtId="0" fontId="18" fillId="3" borderId="40" xfId="0" applyFont="1" applyFill="1" applyBorder="1" applyAlignment="1">
      <alignment horizontal="center" vertical="center"/>
    </xf>
    <xf numFmtId="177" fontId="18" fillId="3" borderId="4" xfId="0" applyNumberFormat="1" applyFont="1" applyFill="1" applyBorder="1" applyAlignment="1" applyProtection="1">
      <alignment horizontal="center" vertical="center"/>
    </xf>
    <xf numFmtId="0" fontId="18" fillId="0" borderId="43" xfId="0" applyFont="1" applyBorder="1" applyAlignment="1">
      <alignment horizontal="center" vertical="center"/>
    </xf>
    <xf numFmtId="0" fontId="18" fillId="0" borderId="40" xfId="0" applyFont="1" applyBorder="1" applyAlignment="1">
      <alignment horizontal="center" vertical="center"/>
    </xf>
    <xf numFmtId="0" fontId="18" fillId="0" borderId="95" xfId="0" applyFont="1" applyBorder="1" applyAlignment="1" applyProtection="1">
      <alignment vertical="center"/>
    </xf>
    <xf numFmtId="0" fontId="18" fillId="0" borderId="3" xfId="0" applyFont="1" applyFill="1" applyBorder="1" applyAlignment="1">
      <alignment vertical="center"/>
    </xf>
    <xf numFmtId="178" fontId="18" fillId="0" borderId="3" xfId="0" applyNumberFormat="1" applyFont="1" applyBorder="1" applyAlignment="1" applyProtection="1">
      <alignment vertical="center"/>
    </xf>
    <xf numFmtId="178" fontId="18" fillId="3" borderId="44" xfId="0" applyNumberFormat="1" applyFont="1" applyFill="1" applyBorder="1" applyAlignment="1" applyProtection="1">
      <alignment vertical="center"/>
    </xf>
    <xf numFmtId="178" fontId="18" fillId="3" borderId="6" xfId="0" applyNumberFormat="1" applyFont="1" applyFill="1" applyBorder="1" applyAlignment="1" applyProtection="1">
      <alignment vertical="center"/>
    </xf>
    <xf numFmtId="40" fontId="18" fillId="0" borderId="3" xfId="1" applyNumberFormat="1" applyFont="1" applyBorder="1" applyAlignment="1">
      <alignment vertical="center"/>
    </xf>
    <xf numFmtId="0" fontId="21" fillId="0" borderId="97" xfId="0" applyFont="1" applyBorder="1" applyAlignment="1">
      <alignment horizontal="center" vertical="center"/>
    </xf>
    <xf numFmtId="0" fontId="18" fillId="0" borderId="47" xfId="0" applyFont="1" applyBorder="1" applyAlignment="1" applyProtection="1">
      <alignment vertical="center"/>
    </xf>
    <xf numFmtId="0" fontId="18" fillId="7" borderId="10" xfId="0" applyNumberFormat="1" applyFont="1" applyFill="1" applyBorder="1" applyAlignment="1" applyProtection="1">
      <alignment vertical="center"/>
    </xf>
    <xf numFmtId="177" fontId="18" fillId="7" borderId="11" xfId="0" applyNumberFormat="1" applyFont="1" applyFill="1" applyBorder="1" applyAlignment="1" applyProtection="1">
      <alignment horizontal="center" vertical="center"/>
    </xf>
    <xf numFmtId="177" fontId="18" fillId="7" borderId="16" xfId="0" applyNumberFormat="1" applyFont="1" applyFill="1" applyBorder="1" applyAlignment="1" applyProtection="1">
      <alignment horizontal="center" vertical="center"/>
    </xf>
    <xf numFmtId="0" fontId="18" fillId="0" borderId="94" xfId="0" applyFont="1" applyBorder="1" applyAlignment="1" applyProtection="1">
      <alignment vertical="center"/>
    </xf>
    <xf numFmtId="0" fontId="18" fillId="0" borderId="2" xfId="0" applyFont="1" applyFill="1" applyBorder="1" applyAlignment="1">
      <alignment vertical="center"/>
    </xf>
    <xf numFmtId="178" fontId="18" fillId="0" borderId="2" xfId="0" applyNumberFormat="1" applyFont="1" applyBorder="1" applyAlignment="1" applyProtection="1">
      <alignment vertical="center"/>
    </xf>
    <xf numFmtId="178" fontId="18" fillId="3" borderId="45" xfId="0" applyNumberFormat="1" applyFont="1" applyFill="1" applyBorder="1" applyAlignment="1" applyProtection="1">
      <alignment vertical="center"/>
    </xf>
    <xf numFmtId="178" fontId="18" fillId="3" borderId="7" xfId="0" applyNumberFormat="1" applyFont="1" applyFill="1" applyBorder="1" applyAlignment="1" applyProtection="1">
      <alignment vertical="center"/>
    </xf>
    <xf numFmtId="0" fontId="21" fillId="0" borderId="92" xfId="0" applyFont="1" applyBorder="1" applyAlignment="1">
      <alignment horizontal="center" vertical="center"/>
    </xf>
    <xf numFmtId="0" fontId="18" fillId="0" borderId="45" xfId="0" applyFont="1" applyBorder="1" applyAlignment="1" applyProtection="1">
      <alignment vertical="center"/>
    </xf>
    <xf numFmtId="0" fontId="18" fillId="7" borderId="7" xfId="0" applyNumberFormat="1" applyFont="1" applyFill="1" applyBorder="1" applyAlignment="1" applyProtection="1">
      <alignment vertical="center"/>
    </xf>
    <xf numFmtId="177" fontId="18" fillId="7" borderId="2" xfId="0" applyNumberFormat="1" applyFont="1" applyFill="1" applyBorder="1" applyAlignment="1" applyProtection="1">
      <alignment horizontal="center" vertical="center"/>
    </xf>
    <xf numFmtId="177" fontId="18" fillId="7" borderId="13" xfId="0" applyNumberFormat="1" applyFont="1" applyFill="1" applyBorder="1" applyAlignment="1" applyProtection="1">
      <alignment horizontal="center" vertical="center"/>
    </xf>
    <xf numFmtId="178" fontId="18" fillId="7" borderId="2" xfId="0" applyNumberFormat="1" applyFont="1" applyFill="1" applyBorder="1" applyAlignment="1" applyProtection="1">
      <alignment vertical="center"/>
    </xf>
    <xf numFmtId="178" fontId="18" fillId="7" borderId="13" xfId="0" applyNumberFormat="1" applyFont="1" applyFill="1" applyBorder="1" applyAlignment="1" applyProtection="1">
      <alignment vertical="center"/>
    </xf>
    <xf numFmtId="0" fontId="18" fillId="0" borderId="94" xfId="0" applyFont="1" applyFill="1" applyBorder="1" applyAlignment="1" applyProtection="1">
      <alignment vertical="center"/>
    </xf>
    <xf numFmtId="0" fontId="18" fillId="0" borderId="45" xfId="0" applyFont="1" applyFill="1" applyBorder="1" applyAlignment="1" applyProtection="1">
      <alignment vertical="center"/>
    </xf>
    <xf numFmtId="180" fontId="18" fillId="0" borderId="2" xfId="1" applyNumberFormat="1" applyFont="1" applyBorder="1" applyAlignment="1" applyProtection="1">
      <alignment vertical="center"/>
    </xf>
    <xf numFmtId="0" fontId="18" fillId="0" borderId="94" xfId="0" applyFont="1" applyFill="1" applyBorder="1" applyAlignment="1">
      <alignment vertical="center"/>
    </xf>
    <xf numFmtId="0" fontId="18" fillId="0" borderId="94" xfId="0" applyFont="1" applyBorder="1" applyAlignment="1">
      <alignment vertical="center"/>
    </xf>
    <xf numFmtId="0" fontId="18" fillId="7" borderId="7" xfId="0" applyNumberFormat="1" applyFont="1" applyFill="1" applyBorder="1" applyAlignment="1">
      <alignment vertical="center"/>
    </xf>
    <xf numFmtId="0" fontId="18" fillId="7" borderId="2" xfId="0" applyFont="1" applyFill="1" applyBorder="1" applyAlignment="1">
      <alignment vertical="center"/>
    </xf>
    <xf numFmtId="0" fontId="18" fillId="7" borderId="13" xfId="0" applyFont="1" applyFill="1" applyBorder="1" applyAlignment="1">
      <alignment vertical="center"/>
    </xf>
    <xf numFmtId="0" fontId="18" fillId="0" borderId="96" xfId="0" applyFont="1" applyFill="1" applyBorder="1" applyAlignment="1">
      <alignment vertical="center"/>
    </xf>
    <xf numFmtId="0" fontId="18" fillId="0" borderId="9" xfId="0" applyFont="1" applyFill="1" applyBorder="1" applyAlignment="1">
      <alignment vertical="center"/>
    </xf>
    <xf numFmtId="178" fontId="18" fillId="0" borderId="9" xfId="0" applyNumberFormat="1" applyFont="1" applyBorder="1" applyAlignment="1" applyProtection="1">
      <alignment vertical="center"/>
    </xf>
    <xf numFmtId="178" fontId="18" fillId="3" borderId="48" xfId="0" applyNumberFormat="1" applyFont="1" applyFill="1" applyBorder="1" applyAlignment="1" applyProtection="1">
      <alignment vertical="center"/>
    </xf>
    <xf numFmtId="178" fontId="18" fillId="3" borderId="8" xfId="0" applyNumberFormat="1" applyFont="1" applyFill="1" applyBorder="1" applyAlignment="1" applyProtection="1">
      <alignment vertical="center"/>
    </xf>
    <xf numFmtId="0" fontId="21" fillId="0" borderId="93" xfId="0" applyFont="1" applyBorder="1" applyAlignment="1">
      <alignment horizontal="center" vertical="center"/>
    </xf>
    <xf numFmtId="0" fontId="18" fillId="0" borderId="48" xfId="0" applyFont="1" applyBorder="1" applyAlignment="1" applyProtection="1">
      <alignment vertical="center"/>
    </xf>
    <xf numFmtId="0" fontId="18" fillId="7" borderId="8" xfId="0" applyNumberFormat="1" applyFont="1" applyFill="1" applyBorder="1" applyAlignment="1">
      <alignment vertical="center"/>
    </xf>
    <xf numFmtId="0" fontId="18" fillId="7" borderId="9" xfId="0" applyFont="1" applyFill="1" applyBorder="1" applyAlignment="1">
      <alignment vertical="center"/>
    </xf>
    <xf numFmtId="0" fontId="18" fillId="7" borderId="14" xfId="0" applyFont="1" applyFill="1" applyBorder="1" applyAlignment="1">
      <alignment vertical="center"/>
    </xf>
    <xf numFmtId="0" fontId="18" fillId="0" borderId="2" xfId="0" applyNumberFormat="1" applyFont="1" applyFill="1" applyBorder="1" applyAlignment="1">
      <alignment vertical="center"/>
    </xf>
    <xf numFmtId="0" fontId="5" fillId="0" borderId="7" xfId="0" applyNumberFormat="1" applyFont="1" applyBorder="1" applyAlignment="1" applyProtection="1">
      <alignment horizontal="right" vertical="center"/>
    </xf>
    <xf numFmtId="180" fontId="5" fillId="0" borderId="44" xfId="1" applyNumberFormat="1" applyFont="1" applyBorder="1" applyAlignment="1" applyProtection="1">
      <alignment vertical="center"/>
    </xf>
    <xf numFmtId="0" fontId="5" fillId="0" borderId="48" xfId="0" applyNumberFormat="1" applyFont="1" applyBorder="1" applyAlignment="1" applyProtection="1">
      <alignment vertical="center"/>
    </xf>
    <xf numFmtId="0" fontId="18" fillId="0" borderId="6" xfId="3" applyNumberFormat="1" applyFont="1" applyFill="1" applyBorder="1" applyAlignment="1" applyProtection="1">
      <alignment horizontal="center" vertical="center"/>
    </xf>
    <xf numFmtId="0" fontId="18" fillId="0" borderId="3" xfId="1" applyNumberFormat="1" applyFont="1" applyBorder="1" applyAlignment="1" applyProtection="1">
      <alignment vertical="center"/>
    </xf>
    <xf numFmtId="0" fontId="18" fillId="0" borderId="15" xfId="1" applyNumberFormat="1" applyFont="1" applyBorder="1" applyAlignment="1" applyProtection="1">
      <alignment vertical="center"/>
    </xf>
    <xf numFmtId="0" fontId="18" fillId="0" borderId="2" xfId="1" applyNumberFormat="1" applyFont="1" applyBorder="1" applyAlignment="1" applyProtection="1">
      <alignment vertical="center"/>
    </xf>
    <xf numFmtId="0" fontId="18" fillId="0" borderId="13" xfId="1" applyNumberFormat="1" applyFont="1" applyBorder="1" applyAlignment="1" applyProtection="1">
      <alignment vertical="center"/>
    </xf>
    <xf numFmtId="0" fontId="18" fillId="0" borderId="2" xfId="1" applyNumberFormat="1" applyFont="1" applyFill="1" applyBorder="1" applyAlignment="1" applyProtection="1">
      <alignment vertical="center"/>
    </xf>
    <xf numFmtId="0" fontId="18" fillId="0" borderId="13" xfId="1" applyNumberFormat="1" applyFont="1" applyFill="1" applyBorder="1" applyAlignment="1" applyProtection="1">
      <alignment vertical="center"/>
    </xf>
    <xf numFmtId="0" fontId="18" fillId="6" borderId="2" xfId="1" applyNumberFormat="1" applyFont="1" applyFill="1" applyBorder="1" applyAlignment="1" applyProtection="1">
      <alignment vertical="center"/>
    </xf>
    <xf numFmtId="0" fontId="18" fillId="6" borderId="13" xfId="1" applyNumberFormat="1" applyFont="1" applyFill="1" applyBorder="1" applyAlignment="1" applyProtection="1">
      <alignment vertical="center"/>
    </xf>
    <xf numFmtId="0" fontId="18" fillId="6" borderId="9" xfId="1" applyNumberFormat="1" applyFont="1" applyFill="1" applyBorder="1" applyAlignment="1" applyProtection="1">
      <alignment vertical="center"/>
    </xf>
    <xf numFmtId="0" fontId="18" fillId="6" borderId="14" xfId="1" applyNumberFormat="1" applyFont="1" applyFill="1" applyBorder="1" applyAlignment="1" applyProtection="1">
      <alignment vertical="center"/>
    </xf>
    <xf numFmtId="0" fontId="5" fillId="5" borderId="37" xfId="1" applyNumberFormat="1" applyFont="1" applyFill="1" applyBorder="1" applyAlignment="1" applyProtection="1">
      <alignment vertical="center"/>
    </xf>
    <xf numFmtId="0" fontId="5" fillId="5" borderId="16" xfId="1" applyNumberFormat="1" applyFont="1" applyFill="1" applyBorder="1" applyAlignment="1" applyProtection="1">
      <alignment vertical="center"/>
    </xf>
    <xf numFmtId="0" fontId="5" fillId="5" borderId="34" xfId="1" applyNumberFormat="1" applyFont="1" applyFill="1" applyBorder="1" applyAlignment="1" applyProtection="1">
      <alignment vertical="center"/>
    </xf>
    <xf numFmtId="0" fontId="5" fillId="5" borderId="13" xfId="1" applyNumberFormat="1" applyFont="1" applyFill="1" applyBorder="1" applyAlignment="1" applyProtection="1">
      <alignment vertical="center"/>
    </xf>
    <xf numFmtId="0" fontId="5" fillId="5" borderId="38" xfId="1" applyNumberFormat="1" applyFont="1" applyFill="1" applyBorder="1" applyAlignment="1" applyProtection="1">
      <alignment vertical="center"/>
    </xf>
    <xf numFmtId="0" fontId="5" fillId="5" borderId="14" xfId="1" applyNumberFormat="1" applyFont="1" applyFill="1" applyBorder="1" applyAlignment="1" applyProtection="1">
      <alignment vertical="center"/>
    </xf>
    <xf numFmtId="40" fontId="5" fillId="0" borderId="104" xfId="1" applyNumberFormat="1" applyFont="1" applyBorder="1" applyAlignment="1">
      <alignment vertical="center"/>
    </xf>
    <xf numFmtId="182" fontId="18" fillId="0" borderId="0" xfId="0" applyNumberFormat="1" applyFont="1" applyBorder="1" applyAlignment="1">
      <alignment horizontal="center" vertical="center"/>
    </xf>
    <xf numFmtId="0" fontId="18" fillId="0" borderId="10" xfId="0" applyFont="1" applyBorder="1" applyAlignment="1" applyProtection="1">
      <alignment vertical="center"/>
    </xf>
    <xf numFmtId="0" fontId="18" fillId="0" borderId="16" xfId="0" applyFont="1" applyBorder="1" applyAlignment="1">
      <alignment vertical="center"/>
    </xf>
    <xf numFmtId="178" fontId="18" fillId="0" borderId="10" xfId="0" applyNumberFormat="1" applyFont="1" applyFill="1" applyBorder="1" applyAlignment="1" applyProtection="1">
      <alignment vertical="center"/>
    </xf>
    <xf numFmtId="178" fontId="18" fillId="0" borderId="16" xfId="0" applyNumberFormat="1" applyFont="1" applyFill="1" applyBorder="1" applyAlignment="1" applyProtection="1">
      <alignment vertical="center"/>
    </xf>
    <xf numFmtId="0" fontId="18" fillId="0" borderId="7" xfId="0" applyFont="1" applyBorder="1" applyAlignment="1" applyProtection="1">
      <alignment vertical="center"/>
    </xf>
    <xf numFmtId="0" fontId="18" fillId="0" borderId="13" xfId="0" applyFont="1" applyBorder="1" applyAlignment="1">
      <alignment vertical="center"/>
    </xf>
    <xf numFmtId="178" fontId="18" fillId="0" borderId="7" xfId="0" applyNumberFormat="1" applyFont="1" applyFill="1" applyBorder="1" applyAlignment="1" applyProtection="1">
      <alignment vertical="center"/>
    </xf>
    <xf numFmtId="178" fontId="18" fillId="0" borderId="13" xfId="0" applyNumberFormat="1" applyFont="1" applyFill="1" applyBorder="1" applyAlignment="1" applyProtection="1">
      <alignment vertical="center"/>
    </xf>
    <xf numFmtId="178" fontId="18" fillId="0" borderId="8" xfId="0" applyNumberFormat="1" applyFont="1" applyFill="1" applyBorder="1" applyAlignment="1" applyProtection="1">
      <alignment vertical="center"/>
    </xf>
    <xf numFmtId="178" fontId="18" fillId="0" borderId="14" xfId="0" applyNumberFormat="1" applyFont="1" applyFill="1" applyBorder="1" applyAlignment="1" applyProtection="1">
      <alignment vertical="center"/>
    </xf>
    <xf numFmtId="0" fontId="18" fillId="0" borderId="8" xfId="0" applyFont="1" applyBorder="1" applyAlignment="1" applyProtection="1">
      <alignment vertical="center"/>
    </xf>
    <xf numFmtId="0" fontId="18" fillId="0" borderId="14" xfId="0" applyFont="1" applyBorder="1" applyAlignment="1">
      <alignment vertical="center"/>
    </xf>
    <xf numFmtId="0" fontId="5" fillId="0" borderId="15" xfId="0" applyFont="1" applyBorder="1" applyAlignment="1">
      <alignment vertical="center"/>
    </xf>
    <xf numFmtId="0" fontId="5" fillId="0" borderId="44" xfId="0" applyFont="1" applyBorder="1" applyAlignment="1" applyProtection="1">
      <alignment vertical="center"/>
    </xf>
    <xf numFmtId="0" fontId="9" fillId="0" borderId="1" xfId="0" applyFont="1" applyBorder="1" applyAlignment="1">
      <alignment horizontal="center" vertical="center"/>
    </xf>
    <xf numFmtId="184" fontId="9" fillId="0" borderId="1" xfId="0" applyNumberFormat="1" applyFont="1" applyBorder="1">
      <alignment vertical="center"/>
    </xf>
    <xf numFmtId="40" fontId="5" fillId="0" borderId="71" xfId="1" applyNumberFormat="1" applyFont="1" applyBorder="1" applyAlignment="1">
      <alignment vertical="center"/>
    </xf>
    <xf numFmtId="184" fontId="9" fillId="0" borderId="1" xfId="0" applyNumberFormat="1" applyFont="1" applyBorder="1" applyAlignment="1">
      <alignment horizontal="right" vertical="center"/>
    </xf>
    <xf numFmtId="40" fontId="18" fillId="0" borderId="119" xfId="1" applyNumberFormat="1" applyFont="1" applyBorder="1" applyAlignment="1">
      <alignment vertical="center"/>
    </xf>
    <xf numFmtId="40" fontId="18" fillId="0" borderId="33" xfId="1" applyNumberFormat="1" applyFont="1" applyBorder="1" applyAlignment="1">
      <alignment vertical="center"/>
    </xf>
    <xf numFmtId="40" fontId="18" fillId="0" borderId="72" xfId="1" applyNumberFormat="1" applyFont="1" applyBorder="1" applyAlignment="1">
      <alignment vertical="center"/>
    </xf>
    <xf numFmtId="0" fontId="17" fillId="0" borderId="118" xfId="0" applyFont="1" applyBorder="1" applyAlignment="1">
      <alignment horizontal="center" vertical="center"/>
    </xf>
    <xf numFmtId="0" fontId="17" fillId="0" borderId="5" xfId="0" applyFont="1" applyBorder="1" applyAlignment="1">
      <alignment horizontal="center" vertical="center"/>
    </xf>
    <xf numFmtId="0" fontId="5" fillId="0" borderId="118" xfId="0" applyFont="1" applyBorder="1" applyAlignment="1">
      <alignment horizontal="center" vertical="center"/>
    </xf>
    <xf numFmtId="40" fontId="5" fillId="0" borderId="119" xfId="1" applyNumberFormat="1" applyFont="1" applyBorder="1" applyAlignment="1">
      <alignment vertical="center"/>
    </xf>
    <xf numFmtId="40" fontId="5" fillId="0" borderId="33" xfId="1" applyNumberFormat="1" applyFont="1" applyBorder="1" applyAlignment="1">
      <alignment vertical="center"/>
    </xf>
    <xf numFmtId="40" fontId="5" fillId="0" borderId="41" xfId="1" applyNumberFormat="1" applyFont="1" applyBorder="1" applyAlignment="1">
      <alignment vertical="center"/>
    </xf>
    <xf numFmtId="40" fontId="5" fillId="0" borderId="72" xfId="1" applyNumberFormat="1" applyFont="1" applyBorder="1" applyAlignment="1">
      <alignment vertical="center"/>
    </xf>
    <xf numFmtId="49" fontId="9" fillId="0" borderId="1" xfId="0" applyNumberFormat="1" applyFont="1" applyBorder="1" applyAlignment="1">
      <alignment horizontal="right" vertical="center"/>
    </xf>
    <xf numFmtId="0" fontId="9" fillId="0" borderId="1" xfId="0" applyNumberFormat="1" applyFont="1" applyBorder="1" applyAlignment="1">
      <alignment horizontal="right" vertical="center"/>
    </xf>
    <xf numFmtId="0" fontId="5" fillId="0" borderId="63" xfId="0" applyFont="1" applyFill="1" applyBorder="1" applyAlignment="1">
      <alignment horizontal="center" vertical="center"/>
    </xf>
    <xf numFmtId="0" fontId="5" fillId="0" borderId="67" xfId="0" applyFont="1" applyFill="1" applyBorder="1" applyAlignment="1">
      <alignment horizontal="center" vertical="center"/>
    </xf>
    <xf numFmtId="0" fontId="5" fillId="0" borderId="76" xfId="0" applyFont="1" applyFill="1" applyBorder="1" applyAlignment="1">
      <alignment horizontal="center" vertical="center"/>
    </xf>
    <xf numFmtId="0" fontId="5" fillId="7" borderId="0" xfId="0" applyFont="1" applyFill="1" applyAlignment="1">
      <alignment vertical="center"/>
    </xf>
    <xf numFmtId="182" fontId="5" fillId="0" borderId="9" xfId="0" applyNumberFormat="1" applyFont="1" applyBorder="1" applyAlignment="1">
      <alignment horizontal="center" vertical="center"/>
    </xf>
    <xf numFmtId="182" fontId="5" fillId="0" borderId="29" xfId="0" applyNumberFormat="1" applyFont="1" applyBorder="1" applyAlignment="1">
      <alignment horizontal="center" vertical="center"/>
    </xf>
    <xf numFmtId="182" fontId="5" fillId="0" borderId="14" xfId="0" applyNumberFormat="1" applyFont="1" applyBorder="1" applyAlignment="1">
      <alignment horizontal="center" vertical="center"/>
    </xf>
    <xf numFmtId="182" fontId="5" fillId="0" borderId="2" xfId="0" applyNumberFormat="1" applyFont="1" applyBorder="1" applyAlignment="1">
      <alignment horizontal="center" vertical="center"/>
    </xf>
    <xf numFmtId="182" fontId="5" fillId="0" borderId="28" xfId="0" applyNumberFormat="1" applyFont="1" applyBorder="1" applyAlignment="1">
      <alignment horizontal="center" vertical="center"/>
    </xf>
    <xf numFmtId="182" fontId="5" fillId="0" borderId="13" xfId="0" applyNumberFormat="1" applyFont="1" applyBorder="1" applyAlignment="1">
      <alignment horizontal="center" vertical="center"/>
    </xf>
    <xf numFmtId="0" fontId="5" fillId="0" borderId="102" xfId="0" applyFont="1" applyFill="1" applyBorder="1" applyAlignment="1">
      <alignment horizontal="center" vertical="center" wrapText="1"/>
    </xf>
    <xf numFmtId="0" fontId="5" fillId="0" borderId="102" xfId="0" applyFont="1" applyFill="1" applyBorder="1" applyAlignment="1">
      <alignment horizontal="center" vertical="center"/>
    </xf>
    <xf numFmtId="0" fontId="5" fillId="0" borderId="84" xfId="0" applyFont="1" applyFill="1" applyBorder="1" applyAlignment="1">
      <alignment horizontal="center" vertical="center"/>
    </xf>
    <xf numFmtId="0" fontId="5" fillId="0" borderId="78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0" fontId="5" fillId="0" borderId="85" xfId="0" applyFont="1" applyFill="1" applyBorder="1" applyAlignment="1">
      <alignment horizontal="center" vertical="center"/>
    </xf>
    <xf numFmtId="0" fontId="5" fillId="0" borderId="77" xfId="0" applyFont="1" applyFill="1" applyBorder="1" applyAlignment="1">
      <alignment horizontal="center" vertical="center"/>
    </xf>
    <xf numFmtId="0" fontId="5" fillId="0" borderId="78" xfId="0" applyFont="1" applyFill="1" applyBorder="1" applyAlignment="1">
      <alignment horizontal="center" vertical="center"/>
    </xf>
    <xf numFmtId="0" fontId="14" fillId="0" borderId="51" xfId="3" applyFont="1" applyFill="1" applyBorder="1" applyAlignment="1" applyProtection="1">
      <alignment horizontal="center" vertical="center" wrapText="1"/>
    </xf>
    <xf numFmtId="0" fontId="14" fillId="0" borderId="52" xfId="3" applyFont="1" applyFill="1" applyBorder="1" applyAlignment="1" applyProtection="1">
      <alignment horizontal="center" vertical="center"/>
    </xf>
    <xf numFmtId="0" fontId="14" fillId="0" borderId="56" xfId="3" applyFont="1" applyFill="1" applyBorder="1" applyAlignment="1" applyProtection="1">
      <alignment horizontal="center" vertical="center"/>
    </xf>
    <xf numFmtId="0" fontId="14" fillId="0" borderId="53" xfId="3" applyFont="1" applyFill="1" applyBorder="1" applyAlignment="1" applyProtection="1">
      <alignment horizontal="center" vertical="center"/>
    </xf>
    <xf numFmtId="0" fontId="14" fillId="0" borderId="60" xfId="3" applyFont="1" applyFill="1" applyBorder="1" applyAlignment="1" applyProtection="1">
      <alignment horizontal="center" vertical="center"/>
    </xf>
    <xf numFmtId="0" fontId="14" fillId="0" borderId="54" xfId="3" applyFont="1" applyFill="1" applyBorder="1" applyAlignment="1" applyProtection="1">
      <alignment horizontal="center" vertical="center"/>
    </xf>
    <xf numFmtId="0" fontId="14" fillId="0" borderId="51" xfId="3" applyFont="1" applyFill="1" applyBorder="1" applyAlignment="1" applyProtection="1">
      <alignment horizontal="center" vertical="center"/>
    </xf>
    <xf numFmtId="0" fontId="17" fillId="0" borderId="86" xfId="0" applyFont="1" applyFill="1" applyBorder="1" applyAlignment="1">
      <alignment horizontal="center" vertical="center" wrapText="1"/>
    </xf>
    <xf numFmtId="0" fontId="17" fillId="0" borderId="41" xfId="0" applyFont="1" applyFill="1" applyBorder="1" applyAlignment="1">
      <alignment horizontal="center" vertical="center" wrapText="1"/>
    </xf>
    <xf numFmtId="0" fontId="17" fillId="0" borderId="52" xfId="0" applyFont="1" applyFill="1" applyBorder="1" applyAlignment="1">
      <alignment horizontal="center" vertical="center" wrapText="1"/>
    </xf>
    <xf numFmtId="0" fontId="17" fillId="0" borderId="71" xfId="0" applyFont="1" applyFill="1" applyBorder="1" applyAlignment="1">
      <alignment horizontal="center" vertical="center" wrapText="1"/>
    </xf>
    <xf numFmtId="0" fontId="17" fillId="0" borderId="0" xfId="0" applyFont="1" applyFill="1" applyBorder="1" applyAlignment="1">
      <alignment horizontal="center" vertical="center" wrapText="1"/>
    </xf>
    <xf numFmtId="0" fontId="17" fillId="0" borderId="53" xfId="0" applyFont="1" applyFill="1" applyBorder="1" applyAlignment="1">
      <alignment horizontal="center" vertical="center" wrapText="1"/>
    </xf>
    <xf numFmtId="0" fontId="17" fillId="0" borderId="87" xfId="0" applyFont="1" applyFill="1" applyBorder="1" applyAlignment="1">
      <alignment horizontal="center" vertical="center" wrapText="1"/>
    </xf>
    <xf numFmtId="0" fontId="17" fillId="0" borderId="42" xfId="0" applyFont="1" applyFill="1" applyBorder="1" applyAlignment="1">
      <alignment horizontal="center" vertical="center" wrapText="1"/>
    </xf>
    <xf numFmtId="0" fontId="17" fillId="0" borderId="54" xfId="0" applyFont="1" applyFill="1" applyBorder="1" applyAlignment="1">
      <alignment horizontal="center" vertical="center" wrapText="1"/>
    </xf>
    <xf numFmtId="0" fontId="11" fillId="0" borderId="61" xfId="0" applyFont="1" applyFill="1" applyBorder="1" applyAlignment="1">
      <alignment horizontal="center" vertical="center"/>
    </xf>
    <xf numFmtId="0" fontId="11" fillId="0" borderId="41" xfId="0" applyFont="1" applyFill="1" applyBorder="1" applyAlignment="1">
      <alignment horizontal="center" vertical="center"/>
    </xf>
    <xf numFmtId="0" fontId="11" fillId="0" borderId="52" xfId="0" applyFont="1" applyFill="1" applyBorder="1" applyAlignment="1">
      <alignment horizontal="center" vertical="center"/>
    </xf>
    <xf numFmtId="0" fontId="11" fillId="0" borderId="62" xfId="0" applyFont="1" applyFill="1" applyBorder="1" applyAlignment="1">
      <alignment horizontal="center" vertical="center"/>
    </xf>
    <xf numFmtId="0" fontId="11" fillId="0" borderId="42" xfId="0" applyFont="1" applyFill="1" applyBorder="1" applyAlignment="1">
      <alignment horizontal="center" vertical="center"/>
    </xf>
    <xf numFmtId="0" fontId="11" fillId="0" borderId="54" xfId="0" applyFont="1" applyFill="1" applyBorder="1" applyAlignment="1">
      <alignment horizontal="center" vertical="center"/>
    </xf>
    <xf numFmtId="0" fontId="17" fillId="0" borderId="111" xfId="0" applyFont="1" applyFill="1" applyBorder="1" applyAlignment="1">
      <alignment horizontal="center" vertical="center"/>
    </xf>
    <xf numFmtId="0" fontId="17" fillId="0" borderId="112" xfId="0" applyFont="1" applyFill="1" applyBorder="1" applyAlignment="1">
      <alignment horizontal="center" vertical="center"/>
    </xf>
    <xf numFmtId="0" fontId="17" fillId="0" borderId="41" xfId="0" applyFont="1" applyFill="1" applyBorder="1" applyAlignment="1" applyProtection="1">
      <alignment horizontal="center" vertical="center"/>
    </xf>
    <xf numFmtId="0" fontId="17" fillId="0" borderId="57" xfId="0" applyFont="1" applyFill="1" applyBorder="1" applyAlignment="1" applyProtection="1">
      <alignment horizontal="center" vertical="center"/>
    </xf>
    <xf numFmtId="0" fontId="17" fillId="0" borderId="72" xfId="0" applyFont="1" applyFill="1" applyBorder="1" applyAlignment="1">
      <alignment vertical="center"/>
    </xf>
    <xf numFmtId="0" fontId="17" fillId="0" borderId="38" xfId="0" applyFont="1" applyFill="1" applyBorder="1" applyAlignment="1">
      <alignment vertical="center"/>
    </xf>
    <xf numFmtId="0" fontId="17" fillId="0" borderId="33" xfId="0" applyFont="1" applyFill="1" applyBorder="1" applyAlignment="1">
      <alignment vertical="center"/>
    </xf>
    <xf numFmtId="0" fontId="17" fillId="0" borderId="34" xfId="0" applyFont="1" applyFill="1" applyBorder="1" applyAlignment="1">
      <alignment vertical="center"/>
    </xf>
    <xf numFmtId="0" fontId="17" fillId="0" borderId="89" xfId="0" applyNumberFormat="1" applyFont="1" applyFill="1" applyBorder="1" applyAlignment="1" applyProtection="1">
      <alignment vertical="center"/>
    </xf>
    <xf numFmtId="0" fontId="17" fillId="0" borderId="90" xfId="0" applyNumberFormat="1" applyFont="1" applyFill="1" applyBorder="1" applyAlignment="1" applyProtection="1">
      <alignment vertical="center"/>
    </xf>
    <xf numFmtId="0" fontId="11" fillId="0" borderId="57" xfId="0" applyFont="1" applyFill="1" applyBorder="1" applyAlignment="1">
      <alignment horizontal="center" vertical="center"/>
    </xf>
    <xf numFmtId="0" fontId="11" fillId="0" borderId="58" xfId="0" applyFont="1" applyFill="1" applyBorder="1" applyAlignment="1">
      <alignment horizontal="center" vertical="center"/>
    </xf>
    <xf numFmtId="0" fontId="17" fillId="0" borderId="86" xfId="0" applyFont="1" applyFill="1" applyBorder="1" applyAlignment="1">
      <alignment horizontal="center" vertical="center"/>
    </xf>
    <xf numFmtId="0" fontId="17" fillId="0" borderId="41" xfId="0" applyFont="1" applyFill="1" applyBorder="1" applyAlignment="1">
      <alignment horizontal="center" vertical="center"/>
    </xf>
    <xf numFmtId="0" fontId="17" fillId="0" borderId="52" xfId="0" applyFont="1" applyFill="1" applyBorder="1" applyAlignment="1">
      <alignment horizontal="center" vertical="center"/>
    </xf>
    <xf numFmtId="0" fontId="17" fillId="0" borderId="29" xfId="0" applyFont="1" applyFill="1" applyBorder="1" applyAlignment="1">
      <alignment vertical="center"/>
    </xf>
    <xf numFmtId="0" fontId="17" fillId="0" borderId="93" xfId="0" applyFont="1" applyFill="1" applyBorder="1" applyAlignment="1">
      <alignment vertical="center"/>
    </xf>
    <xf numFmtId="0" fontId="17" fillId="0" borderId="28" xfId="0" applyFont="1" applyFill="1" applyBorder="1" applyAlignment="1">
      <alignment vertical="center"/>
    </xf>
    <xf numFmtId="0" fontId="17" fillId="0" borderId="92" xfId="0" applyFont="1" applyFill="1" applyBorder="1" applyAlignment="1">
      <alignment vertical="center"/>
    </xf>
    <xf numFmtId="0" fontId="17" fillId="0" borderId="88" xfId="0" applyNumberFormat="1" applyFont="1" applyFill="1" applyBorder="1" applyAlignment="1">
      <alignment vertical="center"/>
    </xf>
    <xf numFmtId="0" fontId="17" fillId="0" borderId="89" xfId="0" applyNumberFormat="1" applyFont="1" applyFill="1" applyBorder="1" applyAlignment="1">
      <alignment vertical="center"/>
    </xf>
    <xf numFmtId="0" fontId="17" fillId="0" borderId="91" xfId="0" applyNumberFormat="1" applyFont="1" applyFill="1" applyBorder="1" applyAlignment="1">
      <alignment vertical="center"/>
    </xf>
    <xf numFmtId="0" fontId="17" fillId="0" borderId="5" xfId="0" applyFont="1" applyFill="1" applyBorder="1" applyAlignment="1">
      <alignment horizontal="center" vertical="center"/>
    </xf>
    <xf numFmtId="0" fontId="17" fillId="0" borderId="64" xfId="0" applyFont="1" applyFill="1" applyBorder="1" applyAlignment="1">
      <alignment horizontal="center" vertical="center"/>
    </xf>
    <xf numFmtId="0" fontId="17" fillId="0" borderId="69" xfId="0" applyFont="1" applyFill="1" applyBorder="1" applyAlignment="1">
      <alignment horizontal="center" vertical="center"/>
    </xf>
    <xf numFmtId="0" fontId="11" fillId="0" borderId="65" xfId="0" applyFont="1" applyFill="1" applyBorder="1" applyAlignment="1">
      <alignment horizontal="center" vertical="center"/>
    </xf>
    <xf numFmtId="0" fontId="11" fillId="0" borderId="66" xfId="0" applyFont="1" applyFill="1" applyBorder="1" applyAlignment="1">
      <alignment horizontal="center" vertical="center"/>
    </xf>
    <xf numFmtId="0" fontId="5" fillId="0" borderId="68" xfId="0" applyFont="1" applyFill="1" applyBorder="1" applyAlignment="1">
      <alignment horizontal="center" vertical="center"/>
    </xf>
    <xf numFmtId="176" fontId="11" fillId="0" borderId="61" xfId="0" applyNumberFormat="1" applyFont="1" applyFill="1" applyBorder="1" applyAlignment="1" applyProtection="1">
      <alignment horizontal="center" vertical="center"/>
    </xf>
    <xf numFmtId="176" fontId="11" fillId="0" borderId="57" xfId="0" applyNumberFormat="1" applyFont="1" applyFill="1" applyBorder="1" applyAlignment="1" applyProtection="1">
      <alignment horizontal="center" vertical="center"/>
    </xf>
    <xf numFmtId="176" fontId="11" fillId="0" borderId="62" xfId="0" applyNumberFormat="1" applyFont="1" applyFill="1" applyBorder="1" applyAlignment="1" applyProtection="1">
      <alignment horizontal="center" vertical="center"/>
    </xf>
    <xf numFmtId="176" fontId="11" fillId="0" borderId="58" xfId="0" applyNumberFormat="1" applyFont="1" applyFill="1" applyBorder="1" applyAlignment="1" applyProtection="1">
      <alignment horizontal="center" vertical="center"/>
    </xf>
    <xf numFmtId="0" fontId="5" fillId="0" borderId="103" xfId="0" applyFont="1" applyBorder="1" applyAlignment="1">
      <alignment horizontal="center" vertical="center"/>
    </xf>
    <xf numFmtId="0" fontId="5" fillId="0" borderId="80" xfId="0" applyFont="1" applyBorder="1" applyAlignment="1">
      <alignment horizontal="center" vertical="center"/>
    </xf>
    <xf numFmtId="0" fontId="5" fillId="0" borderId="81" xfId="0" applyFont="1" applyBorder="1" applyAlignment="1">
      <alignment horizontal="center" vertical="center"/>
    </xf>
    <xf numFmtId="0" fontId="5" fillId="0" borderId="104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9" xfId="0" applyFont="1" applyFill="1" applyBorder="1" applyAlignment="1">
      <alignment horizontal="center" vertical="center"/>
    </xf>
    <xf numFmtId="0" fontId="5" fillId="0" borderId="69" xfId="0" applyFont="1" applyFill="1" applyBorder="1" applyAlignment="1">
      <alignment horizontal="center" vertical="center"/>
    </xf>
    <xf numFmtId="0" fontId="5" fillId="0" borderId="101" xfId="0" applyFont="1" applyFill="1" applyBorder="1" applyAlignment="1">
      <alignment horizontal="center" vertical="center"/>
    </xf>
    <xf numFmtId="0" fontId="5" fillId="0" borderId="51" xfId="0" applyFont="1" applyFill="1" applyBorder="1" applyAlignment="1">
      <alignment horizontal="center" vertical="center"/>
    </xf>
    <xf numFmtId="0" fontId="5" fillId="0" borderId="57" xfId="0" applyFont="1" applyFill="1" applyBorder="1" applyAlignment="1">
      <alignment horizontal="center" vertical="center"/>
    </xf>
    <xf numFmtId="0" fontId="5" fillId="0" borderId="56" xfId="0" applyFont="1" applyFill="1" applyBorder="1" applyAlignment="1">
      <alignment horizontal="center" vertical="center"/>
    </xf>
    <xf numFmtId="0" fontId="5" fillId="0" borderId="70" xfId="0" applyFont="1" applyFill="1" applyBorder="1" applyAlignment="1">
      <alignment horizontal="center" vertical="center"/>
    </xf>
    <xf numFmtId="0" fontId="5" fillId="0" borderId="60" xfId="0" applyFont="1" applyFill="1" applyBorder="1" applyAlignment="1">
      <alignment horizontal="center" vertical="center"/>
    </xf>
    <xf numFmtId="0" fontId="5" fillId="0" borderId="58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182" fontId="5" fillId="0" borderId="11" xfId="0" applyNumberFormat="1" applyFont="1" applyBorder="1" applyAlignment="1">
      <alignment horizontal="center" vertical="center"/>
    </xf>
    <xf numFmtId="182" fontId="5" fillId="0" borderId="114" xfId="0" applyNumberFormat="1" applyFont="1" applyBorder="1" applyAlignment="1">
      <alignment horizontal="center" vertical="center"/>
    </xf>
    <xf numFmtId="182" fontId="5" fillId="0" borderId="16" xfId="0" applyNumberFormat="1" applyFont="1" applyBorder="1" applyAlignment="1">
      <alignment horizontal="center" vertical="center"/>
    </xf>
    <xf numFmtId="0" fontId="18" fillId="7" borderId="0" xfId="0" applyFont="1" applyFill="1" applyAlignment="1">
      <alignment vertical="center"/>
    </xf>
    <xf numFmtId="182" fontId="18" fillId="0" borderId="2" xfId="0" applyNumberFormat="1" applyFont="1" applyBorder="1" applyAlignment="1">
      <alignment horizontal="center" vertical="center"/>
    </xf>
    <xf numFmtId="182" fontId="18" fillId="0" borderId="28" xfId="0" applyNumberFormat="1" applyFont="1" applyBorder="1" applyAlignment="1">
      <alignment horizontal="center" vertical="center"/>
    </xf>
    <xf numFmtId="182" fontId="18" fillId="0" borderId="13" xfId="0" applyNumberFormat="1" applyFont="1" applyBorder="1" applyAlignment="1">
      <alignment horizontal="center" vertical="center"/>
    </xf>
    <xf numFmtId="0" fontId="14" fillId="0" borderId="51" xfId="0" applyFont="1" applyBorder="1" applyAlignment="1" applyProtection="1">
      <alignment horizontal="center" vertical="center" wrapText="1"/>
    </xf>
    <xf numFmtId="0" fontId="14" fillId="0" borderId="52" xfId="0" applyFont="1" applyBorder="1" applyAlignment="1" applyProtection="1">
      <alignment horizontal="center" vertical="center"/>
    </xf>
    <xf numFmtId="0" fontId="14" fillId="0" borderId="56" xfId="0" applyFont="1" applyBorder="1" applyAlignment="1" applyProtection="1">
      <alignment horizontal="center" vertical="center"/>
    </xf>
    <xf numFmtId="0" fontId="14" fillId="0" borderId="53" xfId="0" applyFont="1" applyBorder="1" applyAlignment="1" applyProtection="1">
      <alignment horizontal="center" vertical="center"/>
    </xf>
    <xf numFmtId="0" fontId="14" fillId="0" borderId="60" xfId="0" applyFont="1" applyBorder="1" applyAlignment="1" applyProtection="1">
      <alignment horizontal="center" vertical="center"/>
    </xf>
    <xf numFmtId="0" fontId="14" fillId="0" borderId="54" xfId="0" applyFont="1" applyBorder="1" applyAlignment="1" applyProtection="1">
      <alignment horizontal="center" vertical="center"/>
    </xf>
    <xf numFmtId="182" fontId="18" fillId="0" borderId="9" xfId="0" applyNumberFormat="1" applyFont="1" applyBorder="1" applyAlignment="1">
      <alignment horizontal="center" vertical="center"/>
    </xf>
    <xf numFmtId="182" fontId="18" fillId="0" borderId="29" xfId="0" applyNumberFormat="1" applyFont="1" applyBorder="1" applyAlignment="1">
      <alignment horizontal="center" vertical="center"/>
    </xf>
    <xf numFmtId="182" fontId="18" fillId="0" borderId="14" xfId="0" applyNumberFormat="1" applyFont="1" applyBorder="1" applyAlignment="1">
      <alignment horizontal="center" vertical="center"/>
    </xf>
    <xf numFmtId="0" fontId="18" fillId="0" borderId="63" xfId="0" applyFont="1" applyBorder="1" applyAlignment="1">
      <alignment horizontal="center" vertical="center"/>
    </xf>
    <xf numFmtId="0" fontId="18" fillId="0" borderId="67" xfId="0" applyFont="1" applyBorder="1" applyAlignment="1">
      <alignment horizontal="center" vertical="center"/>
    </xf>
    <xf numFmtId="0" fontId="18" fillId="0" borderId="76" xfId="0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18" fillId="0" borderId="9" xfId="0" applyFont="1" applyBorder="1" applyAlignment="1">
      <alignment horizontal="center" vertical="center"/>
    </xf>
    <xf numFmtId="0" fontId="18" fillId="0" borderId="51" xfId="0" applyFont="1" applyFill="1" applyBorder="1" applyAlignment="1">
      <alignment horizontal="center" vertical="center"/>
    </xf>
    <xf numFmtId="0" fontId="18" fillId="0" borderId="57" xfId="0" applyFont="1" applyFill="1" applyBorder="1" applyAlignment="1">
      <alignment horizontal="center" vertical="center"/>
    </xf>
    <xf numFmtId="0" fontId="18" fillId="0" borderId="56" xfId="0" applyFont="1" applyFill="1" applyBorder="1" applyAlignment="1">
      <alignment horizontal="center" vertical="center"/>
    </xf>
    <xf numFmtId="0" fontId="18" fillId="0" borderId="70" xfId="0" applyFont="1" applyFill="1" applyBorder="1" applyAlignment="1">
      <alignment horizontal="center" vertical="center"/>
    </xf>
    <xf numFmtId="0" fontId="18" fillId="0" borderId="60" xfId="0" applyFont="1" applyFill="1" applyBorder="1" applyAlignment="1">
      <alignment horizontal="center" vertical="center"/>
    </xf>
    <xf numFmtId="0" fontId="18" fillId="0" borderId="58" xfId="0" applyFont="1" applyFill="1" applyBorder="1" applyAlignment="1">
      <alignment horizontal="center" vertical="center"/>
    </xf>
    <xf numFmtId="0" fontId="18" fillId="0" borderId="11" xfId="0" applyFont="1" applyBorder="1" applyAlignment="1">
      <alignment horizontal="center" vertical="center"/>
    </xf>
    <xf numFmtId="182" fontId="18" fillId="0" borderId="11" xfId="0" applyNumberFormat="1" applyFont="1" applyBorder="1" applyAlignment="1">
      <alignment horizontal="center" vertical="center"/>
    </xf>
    <xf numFmtId="182" fontId="18" fillId="0" borderId="114" xfId="0" applyNumberFormat="1" applyFont="1" applyBorder="1" applyAlignment="1">
      <alignment horizontal="center" vertical="center"/>
    </xf>
    <xf numFmtId="182" fontId="18" fillId="0" borderId="16" xfId="0" applyNumberFormat="1" applyFont="1" applyBorder="1" applyAlignment="1">
      <alignment horizontal="center" vertical="center"/>
    </xf>
    <xf numFmtId="0" fontId="14" fillId="0" borderId="51" xfId="0" applyFont="1" applyFill="1" applyBorder="1" applyAlignment="1" applyProtection="1">
      <alignment horizontal="center" vertical="center"/>
    </xf>
    <xf numFmtId="0" fontId="14" fillId="0" borderId="52" xfId="0" applyFont="1" applyFill="1" applyBorder="1" applyAlignment="1" applyProtection="1">
      <alignment horizontal="center" vertical="center"/>
    </xf>
    <xf numFmtId="0" fontId="14" fillId="0" borderId="60" xfId="0" applyFont="1" applyFill="1" applyBorder="1" applyAlignment="1" applyProtection="1">
      <alignment horizontal="center" vertical="center"/>
    </xf>
    <xf numFmtId="0" fontId="14" fillId="0" borderId="54" xfId="0" applyFont="1" applyFill="1" applyBorder="1" applyAlignment="1" applyProtection="1">
      <alignment horizontal="center" vertical="center"/>
    </xf>
    <xf numFmtId="0" fontId="18" fillId="0" borderId="68" xfId="0" applyFont="1" applyBorder="1" applyAlignment="1">
      <alignment horizontal="center" vertical="center"/>
    </xf>
    <xf numFmtId="0" fontId="21" fillId="0" borderId="61" xfId="0" applyFont="1" applyFill="1" applyBorder="1" applyAlignment="1">
      <alignment horizontal="center" vertical="center"/>
    </xf>
    <xf numFmtId="0" fontId="21" fillId="0" borderId="57" xfId="0" applyFont="1" applyFill="1" applyBorder="1" applyAlignment="1">
      <alignment horizontal="center" vertical="center"/>
    </xf>
    <xf numFmtId="0" fontId="21" fillId="0" borderId="62" xfId="0" applyFont="1" applyFill="1" applyBorder="1" applyAlignment="1">
      <alignment horizontal="center" vertical="center"/>
    </xf>
    <xf numFmtId="0" fontId="21" fillId="0" borderId="58" xfId="0" applyFont="1" applyFill="1" applyBorder="1" applyAlignment="1">
      <alignment horizontal="center" vertical="center"/>
    </xf>
    <xf numFmtId="0" fontId="18" fillId="0" borderId="41" xfId="0" applyFont="1" applyFill="1" applyBorder="1" applyAlignment="1" applyProtection="1">
      <alignment horizontal="center" vertical="center"/>
    </xf>
    <xf numFmtId="0" fontId="18" fillId="0" borderId="57" xfId="0" applyFont="1" applyFill="1" applyBorder="1" applyAlignment="1" applyProtection="1">
      <alignment horizontal="center" vertical="center"/>
    </xf>
    <xf numFmtId="0" fontId="18" fillId="0" borderId="86" xfId="0" applyFont="1" applyFill="1" applyBorder="1" applyAlignment="1">
      <alignment horizontal="center" vertical="center" wrapText="1"/>
    </xf>
    <xf numFmtId="0" fontId="18" fillId="0" borderId="41" xfId="0" applyFont="1" applyFill="1" applyBorder="1" applyAlignment="1">
      <alignment horizontal="center" vertical="center" wrapText="1"/>
    </xf>
    <xf numFmtId="0" fontId="18" fillId="0" borderId="52" xfId="0" applyFont="1" applyFill="1" applyBorder="1" applyAlignment="1">
      <alignment horizontal="center" vertical="center" wrapText="1"/>
    </xf>
    <xf numFmtId="0" fontId="18" fillId="0" borderId="71" xfId="0" applyFont="1" applyFill="1" applyBorder="1" applyAlignment="1">
      <alignment horizontal="center" vertical="center" wrapText="1"/>
    </xf>
    <xf numFmtId="0" fontId="18" fillId="0" borderId="0" xfId="0" applyFont="1" applyFill="1" applyBorder="1" applyAlignment="1">
      <alignment horizontal="center" vertical="center" wrapText="1"/>
    </xf>
    <xf numFmtId="0" fontId="18" fillId="0" borderId="53" xfId="0" applyFont="1" applyFill="1" applyBorder="1" applyAlignment="1">
      <alignment horizontal="center" vertical="center" wrapText="1"/>
    </xf>
    <xf numFmtId="0" fontId="18" fillId="0" borderId="87" xfId="0" applyFont="1" applyFill="1" applyBorder="1" applyAlignment="1">
      <alignment horizontal="center" vertical="center" wrapText="1"/>
    </xf>
    <xf numFmtId="0" fontId="18" fillId="0" borderId="42" xfId="0" applyFont="1" applyFill="1" applyBorder="1" applyAlignment="1">
      <alignment horizontal="center" vertical="center" wrapText="1"/>
    </xf>
    <xf numFmtId="0" fontId="18" fillId="0" borderId="54" xfId="0" applyFont="1" applyFill="1" applyBorder="1" applyAlignment="1">
      <alignment horizontal="center" vertical="center" wrapText="1"/>
    </xf>
    <xf numFmtId="0" fontId="18" fillId="0" borderId="89" xfId="0" applyNumberFormat="1" applyFont="1" applyFill="1" applyBorder="1" applyAlignment="1" applyProtection="1">
      <alignment vertical="center"/>
    </xf>
    <xf numFmtId="0" fontId="18" fillId="0" borderId="90" xfId="0" applyNumberFormat="1" applyFont="1" applyFill="1" applyBorder="1" applyAlignment="1" applyProtection="1">
      <alignment vertical="center"/>
    </xf>
    <xf numFmtId="0" fontId="18" fillId="0" borderId="33" xfId="0" applyFont="1" applyBorder="1" applyAlignment="1">
      <alignment vertical="center"/>
    </xf>
    <xf numFmtId="0" fontId="18" fillId="0" borderId="34" xfId="0" applyFont="1" applyBorder="1" applyAlignment="1">
      <alignment vertical="center"/>
    </xf>
    <xf numFmtId="0" fontId="18" fillId="0" borderId="72" xfId="0" applyFont="1" applyBorder="1" applyAlignment="1">
      <alignment vertical="center"/>
    </xf>
    <xf numFmtId="0" fontId="18" fillId="0" borderId="38" xfId="0" applyFont="1" applyBorder="1" applyAlignment="1">
      <alignment vertical="center"/>
    </xf>
    <xf numFmtId="0" fontId="18" fillId="0" borderId="86" xfId="0" applyFont="1" applyFill="1" applyBorder="1" applyAlignment="1">
      <alignment horizontal="center" vertical="center"/>
    </xf>
    <xf numFmtId="0" fontId="18" fillId="0" borderId="41" xfId="0" applyFont="1" applyFill="1" applyBorder="1" applyAlignment="1">
      <alignment horizontal="center" vertical="center"/>
    </xf>
    <xf numFmtId="0" fontId="18" fillId="0" borderId="52" xfId="0" applyFont="1" applyFill="1" applyBorder="1" applyAlignment="1">
      <alignment horizontal="center" vertical="center"/>
    </xf>
    <xf numFmtId="0" fontId="18" fillId="0" borderId="88" xfId="0" applyNumberFormat="1" applyFont="1" applyFill="1" applyBorder="1" applyAlignment="1">
      <alignment vertical="center"/>
    </xf>
    <xf numFmtId="0" fontId="18" fillId="0" borderId="89" xfId="0" applyNumberFormat="1" applyFont="1" applyFill="1" applyBorder="1" applyAlignment="1">
      <alignment vertical="center"/>
    </xf>
    <xf numFmtId="0" fontId="18" fillId="0" borderId="91" xfId="0" applyNumberFormat="1" applyFont="1" applyFill="1" applyBorder="1" applyAlignment="1">
      <alignment vertical="center"/>
    </xf>
    <xf numFmtId="0" fontId="18" fillId="0" borderId="28" xfId="0" applyFont="1" applyBorder="1" applyAlignment="1">
      <alignment vertical="center"/>
    </xf>
    <xf numFmtId="0" fontId="18" fillId="0" borderId="92" xfId="0" applyFont="1" applyBorder="1" applyAlignment="1">
      <alignment vertical="center"/>
    </xf>
    <xf numFmtId="0" fontId="18" fillId="0" borderId="29" xfId="0" applyFont="1" applyBorder="1" applyAlignment="1">
      <alignment vertical="center"/>
    </xf>
    <xf numFmtId="0" fontId="18" fillId="0" borderId="93" xfId="0" applyFont="1" applyBorder="1" applyAlignment="1">
      <alignment vertical="center"/>
    </xf>
    <xf numFmtId="0" fontId="21" fillId="0" borderId="41" xfId="0" applyFont="1" applyFill="1" applyBorder="1" applyAlignment="1">
      <alignment horizontal="center" vertical="center"/>
    </xf>
    <xf numFmtId="0" fontId="21" fillId="0" borderId="52" xfId="0" applyFont="1" applyFill="1" applyBorder="1" applyAlignment="1">
      <alignment horizontal="center" vertical="center"/>
    </xf>
    <xf numFmtId="0" fontId="21" fillId="0" borderId="42" xfId="0" applyFont="1" applyFill="1" applyBorder="1" applyAlignment="1">
      <alignment horizontal="center" vertical="center"/>
    </xf>
    <xf numFmtId="0" fontId="21" fillId="0" borderId="54" xfId="0" applyFont="1" applyFill="1" applyBorder="1" applyAlignment="1">
      <alignment horizontal="center" vertical="center"/>
    </xf>
    <xf numFmtId="0" fontId="18" fillId="0" borderId="5" xfId="0" applyFont="1" applyBorder="1" applyAlignment="1">
      <alignment horizontal="center" vertical="center"/>
    </xf>
    <xf numFmtId="0" fontId="18" fillId="0" borderId="64" xfId="0" applyFont="1" applyFill="1" applyBorder="1" applyAlignment="1">
      <alignment horizontal="center" vertical="center"/>
    </xf>
    <xf numFmtId="0" fontId="18" fillId="0" borderId="69" xfId="0" applyFont="1" applyFill="1" applyBorder="1" applyAlignment="1">
      <alignment horizontal="center" vertical="center"/>
    </xf>
    <xf numFmtId="0" fontId="18" fillId="0" borderId="67" xfId="0" applyFont="1" applyFill="1" applyBorder="1" applyAlignment="1">
      <alignment horizontal="center" vertical="center"/>
    </xf>
    <xf numFmtId="0" fontId="18" fillId="0" borderId="68" xfId="0" applyFont="1" applyFill="1" applyBorder="1" applyAlignment="1">
      <alignment horizontal="center" vertical="center"/>
    </xf>
    <xf numFmtId="0" fontId="21" fillId="0" borderId="65" xfId="0" applyFont="1" applyFill="1" applyBorder="1" applyAlignment="1">
      <alignment horizontal="center" vertical="center"/>
    </xf>
    <xf numFmtId="0" fontId="21" fillId="0" borderId="66" xfId="0" applyFont="1" applyFill="1" applyBorder="1" applyAlignment="1">
      <alignment horizontal="center" vertical="center"/>
    </xf>
    <xf numFmtId="176" fontId="21" fillId="0" borderId="61" xfId="0" applyNumberFormat="1" applyFont="1" applyFill="1" applyBorder="1" applyAlignment="1" applyProtection="1">
      <alignment horizontal="center" vertical="center"/>
    </xf>
    <xf numFmtId="176" fontId="21" fillId="0" borderId="57" xfId="0" applyNumberFormat="1" applyFont="1" applyFill="1" applyBorder="1" applyAlignment="1" applyProtection="1">
      <alignment horizontal="center" vertical="center"/>
    </xf>
    <xf numFmtId="176" fontId="21" fillId="0" borderId="62" xfId="0" applyNumberFormat="1" applyFont="1" applyFill="1" applyBorder="1" applyAlignment="1" applyProtection="1">
      <alignment horizontal="center" vertical="center"/>
    </xf>
    <xf numFmtId="176" fontId="21" fillId="0" borderId="58" xfId="0" applyNumberFormat="1" applyFont="1" applyFill="1" applyBorder="1" applyAlignment="1" applyProtection="1">
      <alignment horizontal="center" vertical="center"/>
    </xf>
    <xf numFmtId="0" fontId="5" fillId="0" borderId="63" xfId="0" applyFont="1" applyBorder="1" applyAlignment="1">
      <alignment horizontal="center" vertical="center"/>
    </xf>
    <xf numFmtId="0" fontId="5" fillId="0" borderId="67" xfId="0" applyFont="1" applyBorder="1" applyAlignment="1">
      <alignment horizontal="center" vertical="center"/>
    </xf>
    <xf numFmtId="0" fontId="5" fillId="0" borderId="76" xfId="0" applyFont="1" applyBorder="1" applyAlignment="1">
      <alignment horizontal="center" vertical="center"/>
    </xf>
    <xf numFmtId="0" fontId="7" fillId="0" borderId="51" xfId="0" applyFont="1" applyFill="1" applyBorder="1" applyAlignment="1" applyProtection="1">
      <alignment horizontal="center" vertical="center"/>
    </xf>
    <xf numFmtId="0" fontId="7" fillId="0" borderId="52" xfId="0" applyFont="1" applyFill="1" applyBorder="1" applyAlignment="1" applyProtection="1">
      <alignment horizontal="center" vertical="center"/>
    </xf>
    <xf numFmtId="0" fontId="7" fillId="0" borderId="60" xfId="0" applyFont="1" applyFill="1" applyBorder="1" applyAlignment="1" applyProtection="1">
      <alignment horizontal="center" vertical="center"/>
    </xf>
    <xf numFmtId="0" fontId="7" fillId="0" borderId="54" xfId="0" applyFont="1" applyFill="1" applyBorder="1" applyAlignment="1" applyProtection="1">
      <alignment horizontal="center" vertical="center"/>
    </xf>
    <xf numFmtId="0" fontId="5" fillId="0" borderId="33" xfId="0" applyFont="1" applyBorder="1" applyAlignment="1">
      <alignment vertical="center"/>
    </xf>
    <xf numFmtId="0" fontId="5" fillId="0" borderId="34" xfId="0" applyFont="1" applyBorder="1" applyAlignment="1">
      <alignment vertical="center"/>
    </xf>
    <xf numFmtId="0" fontId="5" fillId="0" borderId="28" xfId="0" applyFont="1" applyBorder="1" applyAlignment="1">
      <alignment vertical="center"/>
    </xf>
    <xf numFmtId="0" fontId="5" fillId="0" borderId="92" xfId="0" applyFont="1" applyBorder="1" applyAlignment="1">
      <alignment vertical="center"/>
    </xf>
    <xf numFmtId="0" fontId="5" fillId="0" borderId="72" xfId="0" applyFont="1" applyBorder="1" applyAlignment="1">
      <alignment vertical="center"/>
    </xf>
    <xf numFmtId="0" fontId="5" fillId="0" borderId="38" xfId="0" applyFont="1" applyBorder="1" applyAlignment="1">
      <alignment vertical="center"/>
    </xf>
    <xf numFmtId="0" fontId="5" fillId="0" borderId="29" xfId="0" applyFont="1" applyBorder="1" applyAlignment="1">
      <alignment vertical="center"/>
    </xf>
    <xf numFmtId="0" fontId="5" fillId="0" borderId="93" xfId="0" applyFont="1" applyBorder="1" applyAlignment="1">
      <alignment vertical="center"/>
    </xf>
    <xf numFmtId="0" fontId="5" fillId="0" borderId="41" xfId="0" applyFont="1" applyFill="1" applyBorder="1" applyAlignment="1" applyProtection="1">
      <alignment horizontal="center" vertical="center"/>
    </xf>
    <xf numFmtId="0" fontId="5" fillId="0" borderId="57" xfId="0" applyFont="1" applyFill="1" applyBorder="1" applyAlignment="1" applyProtection="1">
      <alignment horizontal="center" vertical="center"/>
    </xf>
    <xf numFmtId="0" fontId="5" fillId="0" borderId="86" xfId="0" applyFont="1" applyFill="1" applyBorder="1" applyAlignment="1">
      <alignment horizontal="center" vertical="center"/>
    </xf>
    <xf numFmtId="0" fontId="5" fillId="0" borderId="41" xfId="0" applyFont="1" applyFill="1" applyBorder="1" applyAlignment="1">
      <alignment horizontal="center" vertical="center"/>
    </xf>
    <xf numFmtId="0" fontId="5" fillId="0" borderId="52" xfId="0" applyFont="1" applyFill="1" applyBorder="1" applyAlignment="1">
      <alignment horizontal="center" vertical="center"/>
    </xf>
    <xf numFmtId="0" fontId="5" fillId="0" borderId="86" xfId="0" applyFont="1" applyFill="1" applyBorder="1" applyAlignment="1">
      <alignment horizontal="center" vertical="center" wrapText="1"/>
    </xf>
    <xf numFmtId="0" fontId="5" fillId="0" borderId="41" xfId="0" applyFont="1" applyFill="1" applyBorder="1" applyAlignment="1">
      <alignment horizontal="center" vertical="center" wrapText="1"/>
    </xf>
    <xf numFmtId="0" fontId="5" fillId="0" borderId="52" xfId="0" applyFont="1" applyFill="1" applyBorder="1" applyAlignment="1">
      <alignment horizontal="center" vertical="center" wrapText="1"/>
    </xf>
    <xf numFmtId="0" fontId="5" fillId="0" borderId="7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53" xfId="0" applyFont="1" applyFill="1" applyBorder="1" applyAlignment="1">
      <alignment horizontal="center" vertical="center" wrapText="1"/>
    </xf>
    <xf numFmtId="0" fontId="5" fillId="0" borderId="87" xfId="0" applyFont="1" applyFill="1" applyBorder="1" applyAlignment="1">
      <alignment horizontal="center" vertical="center" wrapText="1"/>
    </xf>
    <xf numFmtId="0" fontId="5" fillId="0" borderId="42" xfId="0" applyFont="1" applyFill="1" applyBorder="1" applyAlignment="1">
      <alignment horizontal="center" vertical="center" wrapText="1"/>
    </xf>
    <xf numFmtId="0" fontId="5" fillId="0" borderId="54" xfId="0" applyFont="1" applyFill="1" applyBorder="1" applyAlignment="1">
      <alignment horizontal="center" vertical="center" wrapText="1"/>
    </xf>
    <xf numFmtId="0" fontId="5" fillId="0" borderId="89" xfId="0" applyNumberFormat="1" applyFont="1" applyFill="1" applyBorder="1" applyAlignment="1" applyProtection="1">
      <alignment vertical="center"/>
    </xf>
    <xf numFmtId="0" fontId="5" fillId="0" borderId="90" xfId="0" applyNumberFormat="1" applyFont="1" applyFill="1" applyBorder="1" applyAlignment="1" applyProtection="1">
      <alignment vertical="center"/>
    </xf>
    <xf numFmtId="0" fontId="5" fillId="0" borderId="88" xfId="0" applyNumberFormat="1" applyFont="1" applyFill="1" applyBorder="1" applyAlignment="1">
      <alignment vertical="center"/>
    </xf>
    <xf numFmtId="0" fontId="5" fillId="0" borderId="89" xfId="0" applyNumberFormat="1" applyFont="1" applyFill="1" applyBorder="1" applyAlignment="1">
      <alignment vertical="center"/>
    </xf>
    <xf numFmtId="0" fontId="5" fillId="0" borderId="91" xfId="0" applyNumberFormat="1" applyFont="1" applyFill="1" applyBorder="1" applyAlignment="1">
      <alignment vertical="center"/>
    </xf>
    <xf numFmtId="0" fontId="5" fillId="0" borderId="5" xfId="0" applyFont="1" applyBorder="1" applyAlignment="1">
      <alignment horizontal="center" vertical="center"/>
    </xf>
    <xf numFmtId="0" fontId="5" fillId="0" borderId="64" xfId="0" applyFont="1" applyFill="1" applyBorder="1" applyAlignment="1">
      <alignment horizontal="center" vertical="center"/>
    </xf>
    <xf numFmtId="0" fontId="7" fillId="0" borderId="51" xfId="0" applyFont="1" applyBorder="1" applyAlignment="1" applyProtection="1">
      <alignment horizontal="center" vertical="center" wrapText="1"/>
    </xf>
    <xf numFmtId="0" fontId="7" fillId="0" borderId="52" xfId="0" applyFont="1" applyBorder="1" applyAlignment="1" applyProtection="1">
      <alignment horizontal="center" vertical="center"/>
    </xf>
    <xf numFmtId="0" fontId="7" fillId="0" borderId="56" xfId="0" applyFont="1" applyBorder="1" applyAlignment="1" applyProtection="1">
      <alignment horizontal="center" vertical="center"/>
    </xf>
    <xf numFmtId="0" fontId="7" fillId="0" borderId="53" xfId="0" applyFont="1" applyBorder="1" applyAlignment="1" applyProtection="1">
      <alignment horizontal="center" vertical="center"/>
    </xf>
    <xf numFmtId="0" fontId="7" fillId="0" borderId="60" xfId="0" applyFont="1" applyBorder="1" applyAlignment="1" applyProtection="1">
      <alignment horizontal="center" vertical="center"/>
    </xf>
    <xf numFmtId="0" fontId="7" fillId="0" borderId="54" xfId="0" applyFont="1" applyBorder="1" applyAlignment="1" applyProtection="1">
      <alignment horizontal="center" vertical="center"/>
    </xf>
    <xf numFmtId="0" fontId="5" fillId="0" borderId="6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7" fillId="0" borderId="51" xfId="0" applyFont="1" applyBorder="1" applyAlignment="1" applyProtection="1">
      <alignment horizontal="center" vertical="center"/>
    </xf>
    <xf numFmtId="0" fontId="14" fillId="0" borderId="51" xfId="0" applyFont="1" applyBorder="1" applyAlignment="1" applyProtection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22" fillId="0" borderId="18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22" fillId="0" borderId="1" xfId="0" applyFont="1" applyBorder="1" applyAlignment="1">
      <alignment horizontal="center" vertical="center"/>
    </xf>
    <xf numFmtId="0" fontId="9" fillId="0" borderId="18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9" fillId="0" borderId="27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22" fillId="0" borderId="17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8" fillId="0" borderId="27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179" fontId="9" fillId="0" borderId="1" xfId="0" applyNumberFormat="1" applyFont="1" applyBorder="1" applyAlignment="1">
      <alignment horizontal="center" vertical="center"/>
    </xf>
    <xf numFmtId="0" fontId="9" fillId="0" borderId="18" xfId="2" applyFont="1" applyBorder="1" applyAlignment="1">
      <alignment horizontal="center" vertical="center" wrapText="1"/>
    </xf>
    <xf numFmtId="0" fontId="9" fillId="0" borderId="17" xfId="2" applyFont="1" applyBorder="1" applyAlignment="1">
      <alignment horizontal="center" vertical="center"/>
    </xf>
    <xf numFmtId="0" fontId="9" fillId="0" borderId="18" xfId="2" applyFont="1" applyBorder="1" applyAlignment="1">
      <alignment horizontal="center" vertical="center"/>
    </xf>
    <xf numFmtId="0" fontId="9" fillId="0" borderId="18" xfId="0" applyFont="1" applyBorder="1" applyAlignment="1">
      <alignment horizontal="center" vertical="center" wrapText="1"/>
    </xf>
    <xf numFmtId="0" fontId="9" fillId="0" borderId="32" xfId="0" applyFont="1" applyBorder="1" applyAlignment="1">
      <alignment horizontal="center" vertical="center" wrapText="1"/>
    </xf>
    <xf numFmtId="0" fontId="9" fillId="0" borderId="17" xfId="0" applyFont="1" applyBorder="1" applyAlignment="1">
      <alignment horizontal="center" vertical="center" wrapText="1"/>
    </xf>
    <xf numFmtId="0" fontId="9" fillId="0" borderId="17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9" fillId="0" borderId="20" xfId="0" applyFont="1" applyBorder="1" applyAlignment="1">
      <alignment horizontal="center" vertical="center"/>
    </xf>
    <xf numFmtId="0" fontId="9" fillId="0" borderId="21" xfId="0" applyFont="1" applyBorder="1" applyAlignment="1">
      <alignment horizontal="center" vertical="center"/>
    </xf>
  </cellXfs>
  <cellStyles count="4">
    <cellStyle name="標準_CssR60軸間071127" xfId="2" xr:uid="{00000000-0005-0000-0000-000000000000}"/>
    <cellStyle name="常规" xfId="0" builtinId="0"/>
    <cellStyle name="常规 2" xfId="3" xr:uid="{00000000-0005-0000-0000-000002000000}"/>
    <cellStyle name="千位分隔[0]" xfId="1" builtinId="6"/>
  </cellStyles>
  <dxfs count="1026"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strike val="0"/>
      </font>
      <fill>
        <patternFill>
          <bgColor theme="0" tint="-0.24994659260841701"/>
        </patternFill>
      </fill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ill>
        <patternFill>
          <bgColor indexed="22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4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lor auto="1"/>
      </font>
      <fill>
        <patternFill>
          <bgColor theme="0" tint="-0.24994659260841701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lor auto="1"/>
      </font>
      <fill>
        <patternFill>
          <bgColor theme="0" tint="-0.24994659260841701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lor auto="1"/>
      </font>
      <fill>
        <patternFill>
          <bgColor theme="0" tint="-0.24994659260841701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  <dxf>
      <font>
        <strike val="0"/>
        <color auto="1"/>
      </font>
      <fill>
        <patternFill>
          <bgColor theme="0" tint="-0.24994659260841701"/>
        </patternFill>
      </fill>
    </dxf>
  </dxfs>
  <tableStyles count="0" defaultTableStyle="TableStyleMedium2" defaultPivotStyle="PivotStyleLight16"/>
  <colors>
    <mruColors>
      <color rgb="FFFFFF99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914638810852159E-2"/>
          <c:y val="9.1367397010156337E-2"/>
          <c:w val="0.90703517587939697"/>
          <c:h val="0.87523707634371795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10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'OP端面（ｸﾞﾗﾌ2）'!$D$8:$D$21</c:f>
              <c:numCache>
                <c:formatCode>#,##0.00</c:formatCode>
                <c:ptCount val="14"/>
                <c:pt idx="0">
                  <c:v>-0.08</c:v>
                </c:pt>
                <c:pt idx="1">
                  <c:v>-0.08</c:v>
                </c:pt>
                <c:pt idx="2">
                  <c:v>-0.18</c:v>
                </c:pt>
                <c:pt idx="3">
                  <c:v>-0.25</c:v>
                </c:pt>
                <c:pt idx="4">
                  <c:v>7.0000000000000007E-2</c:v>
                </c:pt>
                <c:pt idx="5">
                  <c:v>-0.35</c:v>
                </c:pt>
                <c:pt idx="6">
                  <c:v>-0.08</c:v>
                </c:pt>
                <c:pt idx="7">
                  <c:v>-0.33</c:v>
                </c:pt>
                <c:pt idx="8">
                  <c:v>0.19</c:v>
                </c:pt>
                <c:pt idx="9">
                  <c:v>-0.08</c:v>
                </c:pt>
                <c:pt idx="10">
                  <c:v>0.03</c:v>
                </c:pt>
                <c:pt idx="11">
                  <c:v>-0.36</c:v>
                </c:pt>
                <c:pt idx="12">
                  <c:v>-0.1</c:v>
                </c:pt>
                <c:pt idx="13">
                  <c:v>-0.28000000000000003</c:v>
                </c:pt>
              </c:numCache>
            </c:numRef>
          </c:xVal>
          <c:yVal>
            <c:numRef>
              <c:f>'OP端面（ｸﾞﾗﾌ2）'!$A$8:$A$21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F6-4EF7-8F6E-A6AA16FAF3FA}"/>
            </c:ext>
          </c:extLst>
        </c:ser>
        <c:ser>
          <c:idx val="1"/>
          <c:order val="1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'OP端面（ｸﾞﾗﾌ2）'!$C$8:$C$21</c:f>
              <c:numCache>
                <c:formatCode>#,##0.00</c:formatCode>
                <c:ptCount val="14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</c:numCache>
            </c:numRef>
          </c:xVal>
          <c:yVal>
            <c:numRef>
              <c:f>'OP端面（ｸﾞﾗﾌ2）'!$A$8:$A$21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F6-4EF7-8F6E-A6AA16FAF3FA}"/>
            </c:ext>
          </c:extLst>
        </c:ser>
        <c:ser>
          <c:idx val="2"/>
          <c:order val="2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'OP端面（ｸﾞﾗﾌ2）'!$B$8:$B$21</c:f>
              <c:numCache>
                <c:formatCode>#,##0.00</c:formatCode>
                <c:ptCount val="14"/>
                <c:pt idx="0">
                  <c:v>-0.7</c:v>
                </c:pt>
                <c:pt idx="1">
                  <c:v>-0.7</c:v>
                </c:pt>
                <c:pt idx="2">
                  <c:v>-0.5</c:v>
                </c:pt>
                <c:pt idx="3">
                  <c:v>-0.7</c:v>
                </c:pt>
                <c:pt idx="4">
                  <c:v>-0.5</c:v>
                </c:pt>
                <c:pt idx="5">
                  <c:v>-0.7</c:v>
                </c:pt>
                <c:pt idx="6">
                  <c:v>-0.5</c:v>
                </c:pt>
                <c:pt idx="7">
                  <c:v>-0.7</c:v>
                </c:pt>
                <c:pt idx="8">
                  <c:v>-0.5</c:v>
                </c:pt>
                <c:pt idx="9">
                  <c:v>-0.7</c:v>
                </c:pt>
                <c:pt idx="10">
                  <c:v>-0.5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</c:numCache>
            </c:numRef>
          </c:xVal>
          <c:yVal>
            <c:numRef>
              <c:f>'OP端面（ｸﾞﾗﾌ2）'!$A$8:$A$21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1F6-4EF7-8F6E-A6AA16FAF3FA}"/>
            </c:ext>
          </c:extLst>
        </c:ser>
        <c:ser>
          <c:idx val="3"/>
          <c:order val="3"/>
          <c:spPr>
            <a:ln w="25400">
              <a:noFill/>
            </a:ln>
          </c:spPr>
          <c:marker>
            <c:spPr>
              <a:solidFill>
                <a:srgbClr val="FFC000"/>
              </a:solidFill>
            </c:spPr>
          </c:marker>
          <c:xVal>
            <c:numRef>
              <c:f>'OP端面（ｸﾞﾗﾌ2）'!$E$8:$E$21</c:f>
              <c:numCache>
                <c:formatCode>General</c:formatCode>
                <c:ptCount val="14"/>
                <c:pt idx="0">
                  <c:v>-0.09</c:v>
                </c:pt>
                <c:pt idx="1">
                  <c:v>-0.11</c:v>
                </c:pt>
                <c:pt idx="2">
                  <c:v>-0.21</c:v>
                </c:pt>
                <c:pt idx="3">
                  <c:v>-0.25</c:v>
                </c:pt>
                <c:pt idx="4">
                  <c:v>7.0000000000000007E-2</c:v>
                </c:pt>
                <c:pt idx="5">
                  <c:v>-0.35</c:v>
                </c:pt>
                <c:pt idx="6">
                  <c:v>-0.09</c:v>
                </c:pt>
                <c:pt idx="7">
                  <c:v>-0.33</c:v>
                </c:pt>
                <c:pt idx="8" formatCode="0.00_);[Red]\(0.00\)">
                  <c:v>0.18</c:v>
                </c:pt>
                <c:pt idx="9">
                  <c:v>-0.08</c:v>
                </c:pt>
                <c:pt idx="10">
                  <c:v>0.02</c:v>
                </c:pt>
                <c:pt idx="11">
                  <c:v>-0.37</c:v>
                </c:pt>
                <c:pt idx="12">
                  <c:v>-0.11</c:v>
                </c:pt>
                <c:pt idx="13">
                  <c:v>-0.31</c:v>
                </c:pt>
              </c:numCache>
            </c:numRef>
          </c:xVal>
          <c:yVal>
            <c:numRef>
              <c:f>'OP端面（ｸﾞﾗﾌ2）'!$A$8:$A$21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90-49E5-9966-1E1194CC4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969664"/>
        <c:axId val="249971456"/>
      </c:scatterChart>
      <c:valAx>
        <c:axId val="249969664"/>
        <c:scaling>
          <c:orientation val="minMax"/>
          <c:max val="0.70000000000000007"/>
          <c:min val="-0.70000000000000007"/>
        </c:scaling>
        <c:delete val="0"/>
        <c:axPos val="t"/>
        <c:numFmt formatCode="#,##0.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9971456"/>
        <c:crosses val="autoZero"/>
        <c:crossBetween val="midCat"/>
        <c:majorUnit val="0.1"/>
      </c:valAx>
      <c:valAx>
        <c:axId val="249971456"/>
        <c:scaling>
          <c:orientation val="maxMin"/>
          <c:max val="1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49969664"/>
        <c:crosses val="autoZero"/>
        <c:crossBetween val="midCat"/>
        <c:majorUnit val="1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 paperSize="9" orientation="landscape" verticalDpi="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738693467336682E-2"/>
          <c:y val="6.1531807689184127E-2"/>
          <c:w val="0.90703517587939697"/>
          <c:h val="0.91888053579814066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10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'OP端面（ｸﾞﾗﾌ2）'!$AR$8:$AR$29</c:f>
              <c:numCache>
                <c:formatCode>#,##0.00</c:formatCode>
                <c:ptCount val="22"/>
                <c:pt idx="0">
                  <c:v>0.01</c:v>
                </c:pt>
                <c:pt idx="1">
                  <c:v>0.02</c:v>
                </c:pt>
                <c:pt idx="2">
                  <c:v>-0.05</c:v>
                </c:pt>
                <c:pt idx="3">
                  <c:v>0.2</c:v>
                </c:pt>
                <c:pt idx="4">
                  <c:v>0.23</c:v>
                </c:pt>
                <c:pt idx="5">
                  <c:v>-0.02</c:v>
                </c:pt>
                <c:pt idx="6">
                  <c:v>-0.04</c:v>
                </c:pt>
                <c:pt idx="7">
                  <c:v>0.04</c:v>
                </c:pt>
                <c:pt idx="8">
                  <c:v>-0.05</c:v>
                </c:pt>
                <c:pt idx="9">
                  <c:v>0.1</c:v>
                </c:pt>
                <c:pt idx="10">
                  <c:v>-0.05</c:v>
                </c:pt>
                <c:pt idx="11">
                  <c:v>-0.27</c:v>
                </c:pt>
                <c:pt idx="12">
                  <c:v>-0.08</c:v>
                </c:pt>
                <c:pt idx="13">
                  <c:v>0.2</c:v>
                </c:pt>
                <c:pt idx="14">
                  <c:v>-0.08</c:v>
                </c:pt>
                <c:pt idx="15">
                  <c:v>-0.24</c:v>
                </c:pt>
                <c:pt idx="16">
                  <c:v>0.18</c:v>
                </c:pt>
                <c:pt idx="17">
                  <c:v>-0.16</c:v>
                </c:pt>
                <c:pt idx="18">
                  <c:v>0.2</c:v>
                </c:pt>
                <c:pt idx="19">
                  <c:v>0.01</c:v>
                </c:pt>
                <c:pt idx="20">
                  <c:v>0.21</c:v>
                </c:pt>
                <c:pt idx="21">
                  <c:v>0</c:v>
                </c:pt>
              </c:numCache>
            </c:numRef>
          </c:xVal>
          <c:yVal>
            <c:numRef>
              <c:f>'OP端面（ｸﾞﾗﾌ2）'!$AV$8:$AV$29</c:f>
              <c:numCache>
                <c:formatCode>General</c:formatCode>
                <c:ptCount val="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76-440A-9F84-42687466ACEB}"/>
            </c:ext>
          </c:extLst>
        </c:ser>
        <c:ser>
          <c:idx val="1"/>
          <c:order val="1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'OP端面（ｸﾞﾗﾌ2）'!$AT$8:$AT$29</c:f>
              <c:numCache>
                <c:formatCode>#,##0.00</c:formatCode>
                <c:ptCount val="22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</c:numCache>
            </c:numRef>
          </c:xVal>
          <c:yVal>
            <c:numRef>
              <c:f>'OP端面（ｸﾞﾗﾌ2）'!$AV$8:$AV$29</c:f>
              <c:numCache>
                <c:formatCode>General</c:formatCode>
                <c:ptCount val="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76-440A-9F84-42687466ACEB}"/>
            </c:ext>
          </c:extLst>
        </c:ser>
        <c:ser>
          <c:idx val="2"/>
          <c:order val="2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'OP端面（ｸﾞﾗﾌ2）'!$AU$8:$AU$29</c:f>
              <c:numCache>
                <c:formatCode>#,##0.00</c:formatCode>
                <c:ptCount val="22"/>
                <c:pt idx="0">
                  <c:v>-0.7</c:v>
                </c:pt>
                <c:pt idx="1">
                  <c:v>-0.5</c:v>
                </c:pt>
                <c:pt idx="2">
                  <c:v>-0.5</c:v>
                </c:pt>
                <c:pt idx="3">
                  <c:v>-0.5</c:v>
                </c:pt>
                <c:pt idx="4">
                  <c:v>-0.7</c:v>
                </c:pt>
                <c:pt idx="5">
                  <c:v>-0.5</c:v>
                </c:pt>
                <c:pt idx="6">
                  <c:v>-0.7</c:v>
                </c:pt>
                <c:pt idx="7">
                  <c:v>-0.5</c:v>
                </c:pt>
                <c:pt idx="8">
                  <c:v>-0.7</c:v>
                </c:pt>
                <c:pt idx="9">
                  <c:v>-0.7</c:v>
                </c:pt>
                <c:pt idx="10">
                  <c:v>-0.5</c:v>
                </c:pt>
                <c:pt idx="11">
                  <c:v>-0.7</c:v>
                </c:pt>
                <c:pt idx="12">
                  <c:v>-0.7</c:v>
                </c:pt>
                <c:pt idx="13">
                  <c:v>-0.5</c:v>
                </c:pt>
                <c:pt idx="14">
                  <c:v>-0.5</c:v>
                </c:pt>
                <c:pt idx="15">
                  <c:v>-0.7</c:v>
                </c:pt>
                <c:pt idx="16">
                  <c:v>-0.5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</c:numCache>
            </c:numRef>
          </c:xVal>
          <c:yVal>
            <c:numRef>
              <c:f>'OP端面（ｸﾞﾗﾌ2）'!$AV$8:$AV$29</c:f>
              <c:numCache>
                <c:formatCode>General</c:formatCode>
                <c:ptCount val="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76-440A-9F84-42687466ACEB}"/>
            </c:ext>
          </c:extLst>
        </c:ser>
        <c:ser>
          <c:idx val="3"/>
          <c:order val="3"/>
          <c:spPr>
            <a:ln w="28575">
              <a:noFill/>
            </a:ln>
          </c:spPr>
          <c:marker>
            <c:spPr>
              <a:solidFill>
                <a:srgbClr val="FFC000"/>
              </a:solidFill>
            </c:spPr>
          </c:marker>
          <c:xVal>
            <c:numRef>
              <c:f>'OP端面（ｸﾞﾗﾌ2）'!$AS$8:$AS$29</c:f>
              <c:numCache>
                <c:formatCode>#,##0.00</c:formatCode>
                <c:ptCount val="22"/>
                <c:pt idx="0">
                  <c:v>-0.01</c:v>
                </c:pt>
                <c:pt idx="1">
                  <c:v>0.01</c:v>
                </c:pt>
                <c:pt idx="2">
                  <c:v>-0.05</c:v>
                </c:pt>
                <c:pt idx="3">
                  <c:v>0.19</c:v>
                </c:pt>
                <c:pt idx="4">
                  <c:v>0.23</c:v>
                </c:pt>
                <c:pt idx="5">
                  <c:v>-0.03</c:v>
                </c:pt>
                <c:pt idx="6">
                  <c:v>-0.06</c:v>
                </c:pt>
                <c:pt idx="7">
                  <c:v>0.05</c:v>
                </c:pt>
                <c:pt idx="8">
                  <c:v>-0.03</c:v>
                </c:pt>
                <c:pt idx="9">
                  <c:v>0.11</c:v>
                </c:pt>
                <c:pt idx="10">
                  <c:v>-0.05</c:v>
                </c:pt>
                <c:pt idx="11">
                  <c:v>-0.27</c:v>
                </c:pt>
                <c:pt idx="12">
                  <c:v>-7.0000000000000007E-2</c:v>
                </c:pt>
                <c:pt idx="13">
                  <c:v>0.2</c:v>
                </c:pt>
                <c:pt idx="14">
                  <c:v>-0.11</c:v>
                </c:pt>
                <c:pt idx="15">
                  <c:v>-0.23</c:v>
                </c:pt>
                <c:pt idx="16">
                  <c:v>0.17</c:v>
                </c:pt>
                <c:pt idx="17">
                  <c:v>-0.13</c:v>
                </c:pt>
                <c:pt idx="18">
                  <c:v>0.21</c:v>
                </c:pt>
                <c:pt idx="19">
                  <c:v>0</c:v>
                </c:pt>
                <c:pt idx="20">
                  <c:v>0.2</c:v>
                </c:pt>
                <c:pt idx="21">
                  <c:v>-0.01</c:v>
                </c:pt>
              </c:numCache>
            </c:numRef>
          </c:xVal>
          <c:yVal>
            <c:numRef>
              <c:f>'OP端面（ｸﾞﾗﾌ2）'!$AV$8:$AV$29</c:f>
              <c:numCache>
                <c:formatCode>General</c:formatCode>
                <c:ptCount val="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6C-4468-BCAA-00D69F3AA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000512"/>
        <c:axId val="250002048"/>
      </c:scatterChart>
      <c:valAx>
        <c:axId val="250000512"/>
        <c:scaling>
          <c:orientation val="minMax"/>
          <c:max val="0.70000000000000007"/>
          <c:min val="-0.70000000000000007"/>
        </c:scaling>
        <c:delete val="0"/>
        <c:axPos val="t"/>
        <c:numFmt formatCode="#,##0.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50002048"/>
        <c:crosses val="autoZero"/>
        <c:crossBetween val="midCat"/>
        <c:majorUnit val="0.1"/>
      </c:valAx>
      <c:valAx>
        <c:axId val="250002048"/>
        <c:scaling>
          <c:orientation val="maxMin"/>
          <c:max val="2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50000512"/>
        <c:crosses val="autoZero"/>
        <c:crossBetween val="midCat"/>
        <c:majorUnit val="1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738693467336682E-2"/>
          <c:y val="0.25342995169082128"/>
          <c:w val="0.90703517587939697"/>
          <c:h val="0.66473429951690821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10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'OP端面（ｸﾞﾗﾌ2）'!$AR$47:$AR$50</c:f>
              <c:numCache>
                <c:formatCode>#,##0.00</c:formatCode>
                <c:ptCount val="4"/>
                <c:pt idx="0">
                  <c:v>-0.17</c:v>
                </c:pt>
                <c:pt idx="1">
                  <c:v>-0.2</c:v>
                </c:pt>
                <c:pt idx="2">
                  <c:v>0.09</c:v>
                </c:pt>
                <c:pt idx="3">
                  <c:v>0.11</c:v>
                </c:pt>
              </c:numCache>
            </c:numRef>
          </c:xVal>
          <c:yVal>
            <c:numRef>
              <c:f>'OP端面（ｸﾞﾗﾌ2）'!$AV$47:$AV$50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53-4497-8DF1-D5CF4C54CCBE}"/>
            </c:ext>
          </c:extLst>
        </c:ser>
        <c:ser>
          <c:idx val="1"/>
          <c:order val="1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'OP端面（ｸﾞﾗﾌ2）'!$AT$47:$AT$50</c:f>
              <c:numCache>
                <c:formatCode>#,##0.00</c:formatCode>
                <c:ptCount val="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</c:numCache>
            </c:numRef>
          </c:xVal>
          <c:yVal>
            <c:numRef>
              <c:f>'OP端面（ｸﾞﾗﾌ2）'!$AV$47:$AV$50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53-4497-8DF1-D5CF4C54CCBE}"/>
            </c:ext>
          </c:extLst>
        </c:ser>
        <c:ser>
          <c:idx val="2"/>
          <c:order val="2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'OP端面（ｸﾞﾗﾌ2）'!$AU$47:$AU$50</c:f>
              <c:numCache>
                <c:formatCode>#,##0.00</c:formatCode>
                <c:ptCount val="4"/>
                <c:pt idx="0">
                  <c:v>-0.3</c:v>
                </c:pt>
                <c:pt idx="1">
                  <c:v>-0.3</c:v>
                </c:pt>
                <c:pt idx="2">
                  <c:v>-0.3</c:v>
                </c:pt>
                <c:pt idx="3">
                  <c:v>-0.3</c:v>
                </c:pt>
              </c:numCache>
            </c:numRef>
          </c:xVal>
          <c:yVal>
            <c:numRef>
              <c:f>'OP端面（ｸﾞﾗﾌ2）'!$AV$47:$AV$50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E53-4497-8DF1-D5CF4C54CCBE}"/>
            </c:ext>
          </c:extLst>
        </c:ser>
        <c:ser>
          <c:idx val="3"/>
          <c:order val="3"/>
          <c:spPr>
            <a:ln w="28575">
              <a:noFill/>
            </a:ln>
          </c:spPr>
          <c:marker>
            <c:spPr>
              <a:solidFill>
                <a:srgbClr val="FFC000"/>
              </a:solidFill>
            </c:spPr>
          </c:marker>
          <c:xVal>
            <c:numRef>
              <c:f>'OP端面（ｸﾞﾗﾌ2）'!$AS$47:$AS$50</c:f>
              <c:numCache>
                <c:formatCode>#,##0.00</c:formatCode>
                <c:ptCount val="4"/>
                <c:pt idx="0">
                  <c:v>-0.16</c:v>
                </c:pt>
                <c:pt idx="1">
                  <c:v>-0.2</c:v>
                </c:pt>
                <c:pt idx="2">
                  <c:v>0.08</c:v>
                </c:pt>
                <c:pt idx="3">
                  <c:v>0.1</c:v>
                </c:pt>
              </c:numCache>
            </c:numRef>
          </c:xVal>
          <c:yVal>
            <c:numRef>
              <c:f>'OP端面（ｸﾞﾗﾌ2）'!$AV$47:$AV$50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4B-4354-8A07-13EF1EE11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070144"/>
        <c:axId val="252080128"/>
      </c:scatterChart>
      <c:valAx>
        <c:axId val="252070144"/>
        <c:scaling>
          <c:orientation val="minMax"/>
          <c:max val="0.70000000000000007"/>
          <c:min val="-0.30000000000000004"/>
        </c:scaling>
        <c:delete val="0"/>
        <c:axPos val="t"/>
        <c:numFmt formatCode="#,##0.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2080128"/>
        <c:crosses val="autoZero"/>
        <c:crossBetween val="midCat"/>
        <c:majorUnit val="0.1"/>
      </c:valAx>
      <c:valAx>
        <c:axId val="252080128"/>
        <c:scaling>
          <c:orientation val="maxMin"/>
          <c:max val="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52070144"/>
        <c:crosses val="autoZero"/>
        <c:crossBetween val="midCat"/>
        <c:majorUnit val="1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738693467336682E-2"/>
          <c:y val="8.8170449282075028E-2"/>
          <c:w val="0.90703517587939697"/>
          <c:h val="0.8820570446596990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10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'OP端面（ｸﾞﾗﾌ2）'!$D$37:$D$51</c:f>
              <c:numCache>
                <c:formatCode>#,##0.00</c:formatCode>
                <c:ptCount val="15"/>
                <c:pt idx="0">
                  <c:v>0.06</c:v>
                </c:pt>
                <c:pt idx="1">
                  <c:v>-0.05</c:v>
                </c:pt>
                <c:pt idx="2">
                  <c:v>0.11</c:v>
                </c:pt>
                <c:pt idx="3">
                  <c:v>-0.22</c:v>
                </c:pt>
                <c:pt idx="4">
                  <c:v>0.17</c:v>
                </c:pt>
                <c:pt idx="5">
                  <c:v>0.1</c:v>
                </c:pt>
                <c:pt idx="6">
                  <c:v>-0.02</c:v>
                </c:pt>
                <c:pt idx="7">
                  <c:v>0.18</c:v>
                </c:pt>
                <c:pt idx="8">
                  <c:v>0.16</c:v>
                </c:pt>
                <c:pt idx="9">
                  <c:v>0.16</c:v>
                </c:pt>
                <c:pt idx="10">
                  <c:v>-0.24</c:v>
                </c:pt>
                <c:pt idx="11">
                  <c:v>0.18</c:v>
                </c:pt>
                <c:pt idx="12">
                  <c:v>0.04</c:v>
                </c:pt>
                <c:pt idx="13">
                  <c:v>-0.09</c:v>
                </c:pt>
                <c:pt idx="14">
                  <c:v>-0.04</c:v>
                </c:pt>
              </c:numCache>
            </c:numRef>
          </c:xVal>
          <c:yVal>
            <c:numRef>
              <c:f>'OP端面（ｸﾞﾗﾌ2）'!$A$37:$A$51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62-446B-924D-D387E39A4595}"/>
            </c:ext>
          </c:extLst>
        </c:ser>
        <c:ser>
          <c:idx val="1"/>
          <c:order val="1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'OP端面（ｸﾞﾗﾌ2）'!$C$37:$C$51</c:f>
              <c:numCache>
                <c:formatCode>#,##0.00</c:formatCode>
                <c:ptCount val="15"/>
                <c:pt idx="0">
                  <c:v>0.3</c:v>
                </c:pt>
                <c:pt idx="1">
                  <c:v>0.5</c:v>
                </c:pt>
                <c:pt idx="2">
                  <c:v>0.3</c:v>
                </c:pt>
                <c:pt idx="3">
                  <c:v>0.3</c:v>
                </c:pt>
                <c:pt idx="4">
                  <c:v>0.5</c:v>
                </c:pt>
                <c:pt idx="5">
                  <c:v>0.3</c:v>
                </c:pt>
                <c:pt idx="6">
                  <c:v>0.3</c:v>
                </c:pt>
                <c:pt idx="7">
                  <c:v>0.5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0.5</c:v>
                </c:pt>
                <c:pt idx="12">
                  <c:v>0.3</c:v>
                </c:pt>
                <c:pt idx="13">
                  <c:v>0.3</c:v>
                </c:pt>
                <c:pt idx="14">
                  <c:v>0.5</c:v>
                </c:pt>
              </c:numCache>
            </c:numRef>
          </c:xVal>
          <c:yVal>
            <c:numRef>
              <c:f>'OP端面（ｸﾞﾗﾌ2）'!$A$37:$A$51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62-446B-924D-D387E39A4595}"/>
            </c:ext>
          </c:extLst>
        </c:ser>
        <c:ser>
          <c:idx val="2"/>
          <c:order val="2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'OP端面（ｸﾞﾗﾌ2）'!$B$37:$B$51</c:f>
              <c:numCache>
                <c:formatCode>#,##0.00</c:formatCode>
                <c:ptCount val="15"/>
                <c:pt idx="0">
                  <c:v>-0.5</c:v>
                </c:pt>
                <c:pt idx="1">
                  <c:v>-0.3</c:v>
                </c:pt>
                <c:pt idx="2">
                  <c:v>-0.5</c:v>
                </c:pt>
                <c:pt idx="3">
                  <c:v>-0.5</c:v>
                </c:pt>
                <c:pt idx="4">
                  <c:v>-0.3</c:v>
                </c:pt>
                <c:pt idx="5">
                  <c:v>-0.5</c:v>
                </c:pt>
                <c:pt idx="6">
                  <c:v>-0.5</c:v>
                </c:pt>
                <c:pt idx="7">
                  <c:v>-0.3</c:v>
                </c:pt>
                <c:pt idx="8">
                  <c:v>-0.5</c:v>
                </c:pt>
                <c:pt idx="9">
                  <c:v>-0.5</c:v>
                </c:pt>
                <c:pt idx="10">
                  <c:v>-0.5</c:v>
                </c:pt>
                <c:pt idx="11">
                  <c:v>-0.3</c:v>
                </c:pt>
                <c:pt idx="12">
                  <c:v>-0.5</c:v>
                </c:pt>
                <c:pt idx="13">
                  <c:v>-0.5</c:v>
                </c:pt>
                <c:pt idx="14">
                  <c:v>-0.3</c:v>
                </c:pt>
              </c:numCache>
            </c:numRef>
          </c:xVal>
          <c:yVal>
            <c:numRef>
              <c:f>'OP端面（ｸﾞﾗﾌ2）'!$A$37:$A$51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62-446B-924D-D387E39A4595}"/>
            </c:ext>
          </c:extLst>
        </c:ser>
        <c:ser>
          <c:idx val="3"/>
          <c:order val="3"/>
          <c:spPr>
            <a:ln w="28575">
              <a:noFill/>
            </a:ln>
          </c:spPr>
          <c:marker>
            <c:spPr>
              <a:solidFill>
                <a:srgbClr val="FFC000"/>
              </a:solidFill>
            </c:spPr>
          </c:marker>
          <c:xVal>
            <c:numRef>
              <c:f>'OP端面（ｸﾞﾗﾌ2）'!$E$37:$E$51</c:f>
              <c:numCache>
                <c:formatCode>@</c:formatCode>
                <c:ptCount val="15"/>
                <c:pt idx="0">
                  <c:v>0.08</c:v>
                </c:pt>
                <c:pt idx="1">
                  <c:v>-0.03</c:v>
                </c:pt>
                <c:pt idx="2">
                  <c:v>0.09</c:v>
                </c:pt>
                <c:pt idx="3">
                  <c:v>-0.2</c:v>
                </c:pt>
                <c:pt idx="4">
                  <c:v>0.19</c:v>
                </c:pt>
                <c:pt idx="5">
                  <c:v>7.0000000000000007E-2</c:v>
                </c:pt>
                <c:pt idx="6">
                  <c:v>-0.02</c:v>
                </c:pt>
                <c:pt idx="7">
                  <c:v>0.19</c:v>
                </c:pt>
                <c:pt idx="8">
                  <c:v>0.15</c:v>
                </c:pt>
                <c:pt idx="9">
                  <c:v>0.15</c:v>
                </c:pt>
                <c:pt idx="10">
                  <c:v>-0.25</c:v>
                </c:pt>
                <c:pt idx="11">
                  <c:v>0.19</c:v>
                </c:pt>
                <c:pt idx="12">
                  <c:v>0.02</c:v>
                </c:pt>
                <c:pt idx="13">
                  <c:v>-0.08</c:v>
                </c:pt>
                <c:pt idx="14">
                  <c:v>-0.02</c:v>
                </c:pt>
              </c:numCache>
            </c:numRef>
          </c:xVal>
          <c:yVal>
            <c:numRef>
              <c:f>'OP端面（ｸﾞﾗﾌ2）'!$A$37:$A$51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8F-4BB5-9E53-4D0BE24EC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110720"/>
        <c:axId val="252112256"/>
      </c:scatterChart>
      <c:valAx>
        <c:axId val="252110720"/>
        <c:scaling>
          <c:orientation val="minMax"/>
          <c:max val="0.6"/>
          <c:min val="-0.6"/>
        </c:scaling>
        <c:delete val="0"/>
        <c:axPos val="t"/>
        <c:numFmt formatCode="#,##0.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52112256"/>
        <c:crosses val="autoZero"/>
        <c:crossBetween val="midCat"/>
        <c:majorUnit val="0.1"/>
      </c:valAx>
      <c:valAx>
        <c:axId val="252112256"/>
        <c:scaling>
          <c:orientation val="maxMin"/>
          <c:max val="15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52110720"/>
        <c:crosses val="autoZero"/>
        <c:crossBetween val="midCat"/>
        <c:majorUnit val="1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 paperSize="9" orientation="landscape" verticalDpi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738693467336682E-2"/>
          <c:y val="6.5217391304347824E-2"/>
          <c:w val="0.90703517587939697"/>
          <c:h val="0.9124992929759016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10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'GA端面（ｸﾞﾗﾌ2）'!$D$8:$D$28</c:f>
              <c:numCache>
                <c:formatCode>#,##0.00</c:formatCode>
                <c:ptCount val="21"/>
                <c:pt idx="0">
                  <c:v>0.2</c:v>
                </c:pt>
                <c:pt idx="1">
                  <c:v>0.11</c:v>
                </c:pt>
                <c:pt idx="2">
                  <c:v>0</c:v>
                </c:pt>
                <c:pt idx="3">
                  <c:v>-0.01</c:v>
                </c:pt>
                <c:pt idx="4">
                  <c:v>0.11</c:v>
                </c:pt>
                <c:pt idx="5">
                  <c:v>-0.01</c:v>
                </c:pt>
                <c:pt idx="6">
                  <c:v>-0.1</c:v>
                </c:pt>
                <c:pt idx="7">
                  <c:v>0.06</c:v>
                </c:pt>
                <c:pt idx="8">
                  <c:v>7.0000000000000007E-2</c:v>
                </c:pt>
                <c:pt idx="9">
                  <c:v>-0.06</c:v>
                </c:pt>
                <c:pt idx="10">
                  <c:v>0.12</c:v>
                </c:pt>
                <c:pt idx="11">
                  <c:v>-0.09</c:v>
                </c:pt>
                <c:pt idx="12">
                  <c:v>0</c:v>
                </c:pt>
                <c:pt idx="13">
                  <c:v>0.12</c:v>
                </c:pt>
                <c:pt idx="14">
                  <c:v>-0.02</c:v>
                </c:pt>
                <c:pt idx="15">
                  <c:v>0.09</c:v>
                </c:pt>
                <c:pt idx="16">
                  <c:v>0.16</c:v>
                </c:pt>
                <c:pt idx="17">
                  <c:v>0.03</c:v>
                </c:pt>
                <c:pt idx="18">
                  <c:v>0.31</c:v>
                </c:pt>
                <c:pt idx="19">
                  <c:v>0.32</c:v>
                </c:pt>
                <c:pt idx="20">
                  <c:v>0.37</c:v>
                </c:pt>
              </c:numCache>
            </c:numRef>
          </c:xVal>
          <c:yVal>
            <c:numRef>
              <c:f>'GA端面（ｸﾞﾗﾌ2）'!$A$8:$A$28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58-49DE-9311-1651E3ECD7CA}"/>
            </c:ext>
          </c:extLst>
        </c:ser>
        <c:ser>
          <c:idx val="1"/>
          <c:order val="1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'GA端面（ｸﾞﾗﾌ2）'!$C$8:$C$28</c:f>
              <c:numCache>
                <c:formatCode>#,##0.00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0.05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</c:numCache>
            </c:numRef>
          </c:xVal>
          <c:yVal>
            <c:numRef>
              <c:f>'GA端面（ｸﾞﾗﾌ2）'!$A$8:$A$28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58-49DE-9311-1651E3ECD7CA}"/>
            </c:ext>
          </c:extLst>
        </c:ser>
        <c:ser>
          <c:idx val="2"/>
          <c:order val="2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'GA端面（ｸﾞﾗﾌ2）'!$B$8:$B$28</c:f>
              <c:numCache>
                <c:formatCode>#,##0.00</c:formatCode>
                <c:ptCount val="21"/>
                <c:pt idx="0">
                  <c:v>-0.2</c:v>
                </c:pt>
                <c:pt idx="1">
                  <c:v>-0.2</c:v>
                </c:pt>
                <c:pt idx="2">
                  <c:v>-0.05</c:v>
                </c:pt>
                <c:pt idx="3">
                  <c:v>-0.2</c:v>
                </c:pt>
                <c:pt idx="4">
                  <c:v>-0.2</c:v>
                </c:pt>
                <c:pt idx="5">
                  <c:v>-0.2</c:v>
                </c:pt>
                <c:pt idx="6">
                  <c:v>-0.2</c:v>
                </c:pt>
                <c:pt idx="7">
                  <c:v>-0.2</c:v>
                </c:pt>
                <c:pt idx="8">
                  <c:v>-0.2</c:v>
                </c:pt>
                <c:pt idx="9">
                  <c:v>-0.2</c:v>
                </c:pt>
                <c:pt idx="10">
                  <c:v>-0.2</c:v>
                </c:pt>
                <c:pt idx="11">
                  <c:v>-0.3</c:v>
                </c:pt>
                <c:pt idx="12">
                  <c:v>-0.2</c:v>
                </c:pt>
                <c:pt idx="13">
                  <c:v>-0.2</c:v>
                </c:pt>
                <c:pt idx="14">
                  <c:v>-0.2</c:v>
                </c:pt>
                <c:pt idx="15">
                  <c:v>-0.2</c:v>
                </c:pt>
                <c:pt idx="16">
                  <c:v>-0.2</c:v>
                </c:pt>
                <c:pt idx="17">
                  <c:v>-0.2</c:v>
                </c:pt>
                <c:pt idx="18">
                  <c:v>-0.2</c:v>
                </c:pt>
                <c:pt idx="19">
                  <c:v>-0.2</c:v>
                </c:pt>
                <c:pt idx="20">
                  <c:v>-0.2</c:v>
                </c:pt>
              </c:numCache>
            </c:numRef>
          </c:xVal>
          <c:yVal>
            <c:numRef>
              <c:f>'GA端面（ｸﾞﾗﾌ2）'!$A$8:$A$28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58-49DE-9311-1651E3ECD7CA}"/>
            </c:ext>
          </c:extLst>
        </c:ser>
        <c:ser>
          <c:idx val="3"/>
          <c:order val="3"/>
          <c:spPr>
            <a:ln w="28575">
              <a:noFill/>
            </a:ln>
          </c:spPr>
          <c:marker>
            <c:spPr>
              <a:solidFill>
                <a:srgbClr val="FFC000"/>
              </a:solidFill>
            </c:spPr>
          </c:marker>
          <c:xVal>
            <c:numRef>
              <c:f>'GA端面（ｸﾞﾗﾌ2）'!$E$8:$E$28</c:f>
              <c:numCache>
                <c:formatCode>@</c:formatCode>
                <c:ptCount val="21"/>
                <c:pt idx="0">
                  <c:v>0.19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0.09</c:v>
                </c:pt>
                <c:pt idx="5">
                  <c:v>-0.04</c:v>
                </c:pt>
                <c:pt idx="6">
                  <c:v>-0.12</c:v>
                </c:pt>
                <c:pt idx="7">
                  <c:v>0.04</c:v>
                </c:pt>
                <c:pt idx="8">
                  <c:v>0.06</c:v>
                </c:pt>
                <c:pt idx="9">
                  <c:v>-0.09</c:v>
                </c:pt>
                <c:pt idx="10" formatCode="General">
                  <c:v>0.17</c:v>
                </c:pt>
                <c:pt idx="11">
                  <c:v>-0.11</c:v>
                </c:pt>
                <c:pt idx="12">
                  <c:v>-0.03</c:v>
                </c:pt>
                <c:pt idx="13">
                  <c:v>0.09</c:v>
                </c:pt>
                <c:pt idx="14">
                  <c:v>-0.05</c:v>
                </c:pt>
                <c:pt idx="15">
                  <c:v>7.0000000000000007E-2</c:v>
                </c:pt>
                <c:pt idx="16">
                  <c:v>0.13</c:v>
                </c:pt>
                <c:pt idx="17">
                  <c:v>0.05</c:v>
                </c:pt>
                <c:pt idx="18">
                  <c:v>0.3</c:v>
                </c:pt>
                <c:pt idx="19">
                  <c:v>0.3</c:v>
                </c:pt>
                <c:pt idx="20">
                  <c:v>0.35</c:v>
                </c:pt>
              </c:numCache>
            </c:numRef>
          </c:xVal>
          <c:yVal>
            <c:numRef>
              <c:f>'GA端面（ｸﾞﾗﾌ2）'!$A$8:$A$28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DA-425F-9DAA-33E385B4D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898816"/>
        <c:axId val="244900608"/>
      </c:scatterChart>
      <c:valAx>
        <c:axId val="244898816"/>
        <c:scaling>
          <c:orientation val="minMax"/>
          <c:max val="0.5"/>
          <c:min val="-0.30000000000000004"/>
        </c:scaling>
        <c:delete val="0"/>
        <c:axPos val="t"/>
        <c:numFmt formatCode="#,##0.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4900608"/>
        <c:crosses val="autoZero"/>
        <c:crossBetween val="midCat"/>
        <c:majorUnit val="0.1"/>
      </c:valAx>
      <c:valAx>
        <c:axId val="244900608"/>
        <c:scaling>
          <c:orientation val="maxMin"/>
          <c:max val="21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44898816"/>
        <c:crosses val="autoZero"/>
        <c:crossBetween val="midCat"/>
        <c:majorUnit val="1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738693467336682E-2"/>
          <c:y val="6.7651993889184095E-2"/>
          <c:w val="0.90703517587939697"/>
          <c:h val="0.9108103470562495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10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'GA端面（ｸﾞﾗﾌ2）'!$AR$8:$AR$27</c:f>
              <c:numCache>
                <c:formatCode>#,##0.00</c:formatCode>
                <c:ptCount val="20"/>
                <c:pt idx="0">
                  <c:v>0</c:v>
                </c:pt>
                <c:pt idx="1">
                  <c:v>0.16</c:v>
                </c:pt>
                <c:pt idx="2">
                  <c:v>0.18</c:v>
                </c:pt>
                <c:pt idx="3">
                  <c:v>-0.04</c:v>
                </c:pt>
                <c:pt idx="4">
                  <c:v>0.14000000000000001</c:v>
                </c:pt>
                <c:pt idx="5">
                  <c:v>0.19</c:v>
                </c:pt>
                <c:pt idx="6">
                  <c:v>0.06</c:v>
                </c:pt>
                <c:pt idx="7">
                  <c:v>0.12</c:v>
                </c:pt>
                <c:pt idx="8">
                  <c:v>-0.06</c:v>
                </c:pt>
                <c:pt idx="9">
                  <c:v>0.15</c:v>
                </c:pt>
                <c:pt idx="10">
                  <c:v>-0.03</c:v>
                </c:pt>
                <c:pt idx="11">
                  <c:v>0.19</c:v>
                </c:pt>
                <c:pt idx="12">
                  <c:v>0.13</c:v>
                </c:pt>
                <c:pt idx="13">
                  <c:v>-0.02</c:v>
                </c:pt>
                <c:pt idx="14">
                  <c:v>0.13</c:v>
                </c:pt>
                <c:pt idx="15">
                  <c:v>0.03</c:v>
                </c:pt>
                <c:pt idx="16">
                  <c:v>0.09</c:v>
                </c:pt>
                <c:pt idx="17">
                  <c:v>-0.05</c:v>
                </c:pt>
                <c:pt idx="18">
                  <c:v>0</c:v>
                </c:pt>
                <c:pt idx="19">
                  <c:v>0.01</c:v>
                </c:pt>
              </c:numCache>
            </c:numRef>
          </c:xVal>
          <c:yVal>
            <c:numRef>
              <c:f>'GA端面（ｸﾞﾗﾌ2）'!$AV$8:$AV$27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73-491A-A147-7852977E782E}"/>
            </c:ext>
          </c:extLst>
        </c:ser>
        <c:ser>
          <c:idx val="1"/>
          <c:order val="1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'GA端面（ｸﾞﾗﾌ2）'!$AT$8:$AT$27</c:f>
              <c:numCache>
                <c:formatCode>#,##0.00</c:formatCode>
                <c:ptCount val="20"/>
                <c:pt idx="0">
                  <c:v>0.05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0.05</c:v>
                </c:pt>
                <c:pt idx="19">
                  <c:v>0.5</c:v>
                </c:pt>
              </c:numCache>
            </c:numRef>
          </c:xVal>
          <c:yVal>
            <c:numRef>
              <c:f>'GA端面（ｸﾞﾗﾌ2）'!$AV$8:$AV$27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73-491A-A147-7852977E782E}"/>
            </c:ext>
          </c:extLst>
        </c:ser>
        <c:ser>
          <c:idx val="2"/>
          <c:order val="2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'GA端面（ｸﾞﾗﾌ2）'!$AU$8:$AU$27</c:f>
              <c:numCache>
                <c:formatCode>#,##0.00</c:formatCode>
                <c:ptCount val="20"/>
                <c:pt idx="0">
                  <c:v>-0.05</c:v>
                </c:pt>
                <c:pt idx="1">
                  <c:v>-0.2</c:v>
                </c:pt>
                <c:pt idx="2">
                  <c:v>-0.2</c:v>
                </c:pt>
                <c:pt idx="3">
                  <c:v>-0.2</c:v>
                </c:pt>
                <c:pt idx="4">
                  <c:v>-0.2</c:v>
                </c:pt>
                <c:pt idx="5">
                  <c:v>-0.2</c:v>
                </c:pt>
                <c:pt idx="6">
                  <c:v>-0.2</c:v>
                </c:pt>
                <c:pt idx="7">
                  <c:v>-0.2</c:v>
                </c:pt>
                <c:pt idx="8">
                  <c:v>-0.2</c:v>
                </c:pt>
                <c:pt idx="9">
                  <c:v>-0.2</c:v>
                </c:pt>
                <c:pt idx="10">
                  <c:v>-0.2</c:v>
                </c:pt>
                <c:pt idx="11">
                  <c:v>-0.2</c:v>
                </c:pt>
                <c:pt idx="12">
                  <c:v>-0.2</c:v>
                </c:pt>
                <c:pt idx="13">
                  <c:v>-0.2</c:v>
                </c:pt>
                <c:pt idx="14">
                  <c:v>-0.2</c:v>
                </c:pt>
                <c:pt idx="15">
                  <c:v>-0.2</c:v>
                </c:pt>
                <c:pt idx="16">
                  <c:v>-0.2</c:v>
                </c:pt>
                <c:pt idx="17">
                  <c:v>-0.2</c:v>
                </c:pt>
                <c:pt idx="18">
                  <c:v>-0.05</c:v>
                </c:pt>
                <c:pt idx="19">
                  <c:v>-0.2</c:v>
                </c:pt>
              </c:numCache>
            </c:numRef>
          </c:xVal>
          <c:yVal>
            <c:numRef>
              <c:f>'GA端面（ｸﾞﾗﾌ2）'!$AV$8:$AV$27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73-491A-A147-7852977E782E}"/>
            </c:ext>
          </c:extLst>
        </c:ser>
        <c:ser>
          <c:idx val="3"/>
          <c:order val="3"/>
          <c:spPr>
            <a:ln w="28575">
              <a:noFill/>
            </a:ln>
          </c:spPr>
          <c:marker>
            <c:spPr>
              <a:solidFill>
                <a:srgbClr val="FFC000"/>
              </a:solidFill>
            </c:spPr>
          </c:marker>
          <c:xVal>
            <c:numRef>
              <c:f>'GA端面（ｸﾞﾗﾌ2）'!$AS$8:$AS$27</c:f>
              <c:numCache>
                <c:formatCode>#,##0.00</c:formatCode>
                <c:ptCount val="20"/>
                <c:pt idx="0">
                  <c:v>0</c:v>
                </c:pt>
                <c:pt idx="1">
                  <c:v>0.15</c:v>
                </c:pt>
                <c:pt idx="2">
                  <c:v>0.17</c:v>
                </c:pt>
                <c:pt idx="3">
                  <c:v>-0.04</c:v>
                </c:pt>
                <c:pt idx="4">
                  <c:v>0.12</c:v>
                </c:pt>
                <c:pt idx="5">
                  <c:v>0.17</c:v>
                </c:pt>
                <c:pt idx="6">
                  <c:v>7.0000000000000007E-2</c:v>
                </c:pt>
                <c:pt idx="7">
                  <c:v>0.35</c:v>
                </c:pt>
                <c:pt idx="8">
                  <c:v>-7.0000000000000007E-2</c:v>
                </c:pt>
                <c:pt idx="9">
                  <c:v>0.14000000000000001</c:v>
                </c:pt>
                <c:pt idx="10">
                  <c:v>0.22</c:v>
                </c:pt>
                <c:pt idx="11">
                  <c:v>0.17</c:v>
                </c:pt>
                <c:pt idx="12">
                  <c:v>0.13</c:v>
                </c:pt>
                <c:pt idx="13">
                  <c:v>-0.03</c:v>
                </c:pt>
                <c:pt idx="14">
                  <c:v>0.14000000000000001</c:v>
                </c:pt>
                <c:pt idx="15">
                  <c:v>0.01</c:v>
                </c:pt>
                <c:pt idx="16">
                  <c:v>0.09</c:v>
                </c:pt>
                <c:pt idx="17">
                  <c:v>-0.05</c:v>
                </c:pt>
                <c:pt idx="18">
                  <c:v>0</c:v>
                </c:pt>
                <c:pt idx="19">
                  <c:v>0.01</c:v>
                </c:pt>
              </c:numCache>
            </c:numRef>
          </c:xVal>
          <c:yVal>
            <c:numRef>
              <c:f>'GA端面（ｸﾞﾗﾌ2）'!$AV$8:$AV$27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7F-4726-A325-F2C05603A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297024"/>
        <c:axId val="253298560"/>
      </c:scatterChart>
      <c:valAx>
        <c:axId val="253297024"/>
        <c:scaling>
          <c:orientation val="minMax"/>
          <c:max val="0.5"/>
          <c:min val="-0.2"/>
        </c:scaling>
        <c:delete val="0"/>
        <c:axPos val="t"/>
        <c:numFmt formatCode="#,##0.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53298560"/>
        <c:crosses val="autoZero"/>
        <c:crossBetween val="midCat"/>
        <c:majorUnit val="0.1"/>
      </c:valAx>
      <c:valAx>
        <c:axId val="253298560"/>
        <c:scaling>
          <c:orientation val="maxMin"/>
          <c:max val="20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53297024"/>
        <c:crosses val="autoZero"/>
        <c:crossBetween val="midCat"/>
        <c:majorUnit val="1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738693467336682E-2"/>
          <c:y val="0.2172256728778468"/>
          <c:w val="0.90703517587939697"/>
          <c:h val="0.71056031039598311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10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'天端面（ｸﾞﾗﾌ2）'!$D$8:$D$12</c:f>
              <c:numCache>
                <c:formatCode>@</c:formatCode>
                <c:ptCount val="5"/>
                <c:pt idx="0">
                  <c:v>-0.14000000000000001</c:v>
                </c:pt>
                <c:pt idx="1">
                  <c:v>0.23</c:v>
                </c:pt>
                <c:pt idx="2">
                  <c:v>-0.1</c:v>
                </c:pt>
                <c:pt idx="3">
                  <c:v>0.04</c:v>
                </c:pt>
                <c:pt idx="4">
                  <c:v>-0.21</c:v>
                </c:pt>
              </c:numCache>
            </c:numRef>
          </c:xVal>
          <c:yVal>
            <c:numRef>
              <c:f>'天端面（ｸﾞﾗﾌ2）'!$A$8:$A$12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3A-4C1C-8DCA-20FE91A5247C}"/>
            </c:ext>
          </c:extLst>
        </c:ser>
        <c:ser>
          <c:idx val="1"/>
          <c:order val="1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'天端面（ｸﾞﾗﾌ2）'!$C$8:$C$12</c:f>
              <c:numCache>
                <c:formatCode>#,##0.00</c:formatCode>
                <c:ptCount val="5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</c:numCache>
            </c:numRef>
          </c:xVal>
          <c:yVal>
            <c:numRef>
              <c:f>'天端面（ｸﾞﾗﾌ2）'!$A$8:$A$12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3A-4C1C-8DCA-20FE91A5247C}"/>
            </c:ext>
          </c:extLst>
        </c:ser>
        <c:ser>
          <c:idx val="2"/>
          <c:order val="2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'天端面（ｸﾞﾗﾌ2）'!$B$8:$B$12</c:f>
              <c:numCache>
                <c:formatCode>#,##0.00</c:formatCode>
                <c:ptCount val="5"/>
                <c:pt idx="0">
                  <c:v>-0.5</c:v>
                </c:pt>
                <c:pt idx="1">
                  <c:v>-0.5</c:v>
                </c:pt>
                <c:pt idx="2">
                  <c:v>-0.5</c:v>
                </c:pt>
                <c:pt idx="3">
                  <c:v>-0.5</c:v>
                </c:pt>
                <c:pt idx="4">
                  <c:v>-0.6</c:v>
                </c:pt>
              </c:numCache>
            </c:numRef>
          </c:xVal>
          <c:yVal>
            <c:numRef>
              <c:f>'天端面（ｸﾞﾗﾌ2）'!$A$8:$A$12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3A-4C1C-8DCA-20FE91A5247C}"/>
            </c:ext>
          </c:extLst>
        </c:ser>
        <c:ser>
          <c:idx val="3"/>
          <c:order val="3"/>
          <c:spPr>
            <a:ln w="28575">
              <a:noFill/>
            </a:ln>
          </c:spPr>
          <c:marker>
            <c:spPr>
              <a:solidFill>
                <a:srgbClr val="FFC000"/>
              </a:solidFill>
            </c:spPr>
          </c:marker>
          <c:xVal>
            <c:numRef>
              <c:f>'天端面（ｸﾞﾗﾌ2）'!$E$8:$E$12</c:f>
              <c:numCache>
                <c:formatCode>@</c:formatCode>
                <c:ptCount val="5"/>
                <c:pt idx="0">
                  <c:v>-0.15</c:v>
                </c:pt>
                <c:pt idx="1">
                  <c:v>0.25</c:v>
                </c:pt>
                <c:pt idx="2">
                  <c:v>-7.0000000000000007E-2</c:v>
                </c:pt>
                <c:pt idx="3">
                  <c:v>0.06</c:v>
                </c:pt>
                <c:pt idx="4">
                  <c:v>-0.19</c:v>
                </c:pt>
              </c:numCache>
            </c:numRef>
          </c:xVal>
          <c:yVal>
            <c:numRef>
              <c:f>'天端面（ｸﾞﾗﾌ2）'!$A$8:$A$12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4081-8D24-2975F4FD9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243776"/>
        <c:axId val="253245312"/>
      </c:scatterChart>
      <c:valAx>
        <c:axId val="253243776"/>
        <c:scaling>
          <c:orientation val="minMax"/>
          <c:max val="0.6"/>
          <c:min val="-0.6"/>
        </c:scaling>
        <c:delete val="0"/>
        <c:axPos val="t"/>
        <c:numFmt formatCode="#,##0.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53245312"/>
        <c:crosses val="autoZero"/>
        <c:crossBetween val="midCat"/>
        <c:majorUnit val="0.1"/>
      </c:valAx>
      <c:valAx>
        <c:axId val="253245312"/>
        <c:scaling>
          <c:orientation val="maxMin"/>
          <c:max val="5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53243776"/>
        <c:crosses val="autoZero"/>
        <c:crossBetween val="midCat"/>
        <c:majorUnit val="1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738693467336682E-2"/>
          <c:y val="0.19007246376811593"/>
          <c:w val="0.90703517587939697"/>
          <c:h val="0.7447101449275361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10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'天端面（ｸﾞﾗﾌ2）'!$AR$8:$AR$13</c:f>
              <c:numCache>
                <c:formatCode>@</c:formatCode>
                <c:ptCount val="6"/>
                <c:pt idx="0">
                  <c:v>-0.48</c:v>
                </c:pt>
                <c:pt idx="1">
                  <c:v>-0.25</c:v>
                </c:pt>
                <c:pt idx="2">
                  <c:v>-0.35</c:v>
                </c:pt>
                <c:pt idx="3">
                  <c:v>-0.01</c:v>
                </c:pt>
                <c:pt idx="4">
                  <c:v>-0.22</c:v>
                </c:pt>
                <c:pt idx="5">
                  <c:v>-0.19</c:v>
                </c:pt>
              </c:numCache>
            </c:numRef>
          </c:xVal>
          <c:yVal>
            <c:numRef>
              <c:f>'天端面（ｸﾞﾗﾌ2）'!$AV$8:$AV$13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CF-479A-BE07-59A4F5C7E350}"/>
            </c:ext>
          </c:extLst>
        </c:ser>
        <c:ser>
          <c:idx val="1"/>
          <c:order val="1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'天端面（ｸﾞﾗﾌ2）'!$AT$8:$AT$13</c:f>
              <c:numCache>
                <c:formatCode>#,##0.00</c:formatCode>
                <c:ptCount val="6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</c:numCache>
            </c:numRef>
          </c:xVal>
          <c:yVal>
            <c:numRef>
              <c:f>'天端面（ｸﾞﾗﾌ2）'!$AV$8:$AV$13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CF-479A-BE07-59A4F5C7E350}"/>
            </c:ext>
          </c:extLst>
        </c:ser>
        <c:ser>
          <c:idx val="2"/>
          <c:order val="2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'天端面（ｸﾞﾗﾌ2）'!$AU$8:$AU$13</c:f>
              <c:numCache>
                <c:formatCode>#,##0.00</c:formatCode>
                <c:ptCount val="6"/>
                <c:pt idx="0">
                  <c:v>-0.8</c:v>
                </c:pt>
                <c:pt idx="1">
                  <c:v>-0.5</c:v>
                </c:pt>
                <c:pt idx="2">
                  <c:v>-0.7</c:v>
                </c:pt>
                <c:pt idx="3">
                  <c:v>-0.5</c:v>
                </c:pt>
                <c:pt idx="4">
                  <c:v>-0.6</c:v>
                </c:pt>
                <c:pt idx="5">
                  <c:v>-0.6</c:v>
                </c:pt>
              </c:numCache>
            </c:numRef>
          </c:xVal>
          <c:yVal>
            <c:numRef>
              <c:f>'天端面（ｸﾞﾗﾌ2）'!$AV$8:$AV$13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9CF-479A-BE07-59A4F5C7E350}"/>
            </c:ext>
          </c:extLst>
        </c:ser>
        <c:ser>
          <c:idx val="3"/>
          <c:order val="3"/>
          <c:spPr>
            <a:ln w="28575">
              <a:noFill/>
            </a:ln>
          </c:spPr>
          <c:marker>
            <c:spPr>
              <a:solidFill>
                <a:srgbClr val="FFC000"/>
              </a:solidFill>
            </c:spPr>
          </c:marker>
          <c:xVal>
            <c:numRef>
              <c:f>'天端面（ｸﾞﾗﾌ2）'!$AR$8:$AR$13</c:f>
              <c:numCache>
                <c:formatCode>@</c:formatCode>
                <c:ptCount val="6"/>
                <c:pt idx="0">
                  <c:v>-0.48</c:v>
                </c:pt>
                <c:pt idx="1">
                  <c:v>-0.25</c:v>
                </c:pt>
                <c:pt idx="2">
                  <c:v>-0.35</c:v>
                </c:pt>
                <c:pt idx="3">
                  <c:v>-0.01</c:v>
                </c:pt>
                <c:pt idx="4">
                  <c:v>-0.22</c:v>
                </c:pt>
                <c:pt idx="5">
                  <c:v>-0.19</c:v>
                </c:pt>
              </c:numCache>
            </c:numRef>
          </c:xVal>
          <c:yVal>
            <c:numRef>
              <c:f>'天端面（ｸﾞﾗﾌ2）'!$AV$8:$AV$13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AA-4E69-8118-9F52DBD3B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276160"/>
        <c:axId val="253277696"/>
      </c:scatterChart>
      <c:valAx>
        <c:axId val="253276160"/>
        <c:scaling>
          <c:orientation val="minMax"/>
          <c:max val="0.30000000000000004"/>
          <c:min val="-0.70000000000000007"/>
        </c:scaling>
        <c:delete val="0"/>
        <c:axPos val="t"/>
        <c:numFmt formatCode="#,##0.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53277696"/>
        <c:crosses val="autoZero"/>
        <c:crossBetween val="midCat"/>
        <c:majorUnit val="0.1"/>
      </c:valAx>
      <c:valAx>
        <c:axId val="253277696"/>
        <c:scaling>
          <c:orientation val="maxMin"/>
          <c:max val="6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53276160"/>
        <c:crosses val="autoZero"/>
        <c:crossBetween val="midCat"/>
        <c:majorUnit val="1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738693467336682E-2"/>
          <c:y val="0.1086128364389234"/>
          <c:w val="0.90703517587939697"/>
          <c:h val="0.85826086956521741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10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'地端面（ｸﾞﾗﾌ2）'!$D$8:$D$19</c:f>
              <c:numCache>
                <c:formatCode>@</c:formatCode>
                <c:ptCount val="12"/>
                <c:pt idx="0">
                  <c:v>0.52</c:v>
                </c:pt>
                <c:pt idx="1">
                  <c:v>0.67</c:v>
                </c:pt>
                <c:pt idx="2">
                  <c:v>0.62</c:v>
                </c:pt>
                <c:pt idx="3">
                  <c:v>0.39</c:v>
                </c:pt>
                <c:pt idx="4">
                  <c:v>0.37</c:v>
                </c:pt>
                <c:pt idx="5">
                  <c:v>0.37</c:v>
                </c:pt>
                <c:pt idx="6">
                  <c:v>0.04</c:v>
                </c:pt>
                <c:pt idx="7">
                  <c:v>-0.02</c:v>
                </c:pt>
                <c:pt idx="8">
                  <c:v>0.28999999999999998</c:v>
                </c:pt>
                <c:pt idx="9">
                  <c:v>0.16</c:v>
                </c:pt>
                <c:pt idx="10">
                  <c:v>-0.09</c:v>
                </c:pt>
                <c:pt idx="11">
                  <c:v>0.18</c:v>
                </c:pt>
              </c:numCache>
            </c:numRef>
          </c:xVal>
          <c:yVal>
            <c:numRef>
              <c:f>'地端面（ｸﾞﾗﾌ2）'!$A$8:$A$19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FB-4E1D-B894-6C80E2D793FD}"/>
            </c:ext>
          </c:extLst>
        </c:ser>
        <c:ser>
          <c:idx val="1"/>
          <c:order val="1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'地端面（ｸﾞﾗﾌ2）'!$C$8:$C$19</c:f>
              <c:numCache>
                <c:formatCode>#,##0.00</c:formatCode>
                <c:ptCount val="12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</c:numCache>
            </c:numRef>
          </c:xVal>
          <c:yVal>
            <c:numRef>
              <c:f>'地端面（ｸﾞﾗﾌ2）'!$A$8:$A$19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FB-4E1D-B894-6C80E2D793FD}"/>
            </c:ext>
          </c:extLst>
        </c:ser>
        <c:ser>
          <c:idx val="2"/>
          <c:order val="2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'地端面（ｸﾞﾗﾌ2）'!$B$8:$B$19</c:f>
              <c:numCache>
                <c:formatCode>#,##0.00</c:formatCode>
                <c:ptCount val="12"/>
                <c:pt idx="0">
                  <c:v>-0.3</c:v>
                </c:pt>
                <c:pt idx="1">
                  <c:v>-0.2</c:v>
                </c:pt>
                <c:pt idx="2">
                  <c:v>-0.2</c:v>
                </c:pt>
                <c:pt idx="3">
                  <c:v>-0.2</c:v>
                </c:pt>
                <c:pt idx="4">
                  <c:v>-0.2</c:v>
                </c:pt>
                <c:pt idx="5">
                  <c:v>-0.3</c:v>
                </c:pt>
                <c:pt idx="6">
                  <c:v>-0.3</c:v>
                </c:pt>
                <c:pt idx="7">
                  <c:v>-0.3</c:v>
                </c:pt>
                <c:pt idx="8">
                  <c:v>-0.3</c:v>
                </c:pt>
                <c:pt idx="9">
                  <c:v>-0.3</c:v>
                </c:pt>
                <c:pt idx="10">
                  <c:v>-0.3</c:v>
                </c:pt>
                <c:pt idx="11">
                  <c:v>-0.3</c:v>
                </c:pt>
              </c:numCache>
            </c:numRef>
          </c:xVal>
          <c:yVal>
            <c:numRef>
              <c:f>'地端面（ｸﾞﾗﾌ2）'!$A$8:$A$19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FB-4E1D-B894-6C80E2D793FD}"/>
            </c:ext>
          </c:extLst>
        </c:ser>
        <c:ser>
          <c:idx val="3"/>
          <c:order val="3"/>
          <c:spPr>
            <a:ln w="28575">
              <a:noFill/>
            </a:ln>
          </c:spPr>
          <c:marker>
            <c:spPr>
              <a:solidFill>
                <a:srgbClr val="FFC000"/>
              </a:solidFill>
            </c:spPr>
          </c:marker>
          <c:xVal>
            <c:numRef>
              <c:f>'地端面（ｸﾞﾗﾌ2）'!$E$8:$E$19</c:f>
              <c:numCache>
                <c:formatCode>@</c:formatCode>
                <c:ptCount val="12"/>
                <c:pt idx="0">
                  <c:v>0.54</c:v>
                </c:pt>
                <c:pt idx="1">
                  <c:v>0.65</c:v>
                </c:pt>
                <c:pt idx="2">
                  <c:v>0.61</c:v>
                </c:pt>
                <c:pt idx="3">
                  <c:v>0.43</c:v>
                </c:pt>
                <c:pt idx="4">
                  <c:v>0.36</c:v>
                </c:pt>
                <c:pt idx="5">
                  <c:v>0.38</c:v>
                </c:pt>
                <c:pt idx="6">
                  <c:v>0.02</c:v>
                </c:pt>
                <c:pt idx="7">
                  <c:v>-0.02</c:v>
                </c:pt>
                <c:pt idx="8">
                  <c:v>0.28999999999999998</c:v>
                </c:pt>
                <c:pt idx="9">
                  <c:v>0.16</c:v>
                </c:pt>
                <c:pt idx="10">
                  <c:v>-0.14000000000000001</c:v>
                </c:pt>
                <c:pt idx="11">
                  <c:v>0.17</c:v>
                </c:pt>
              </c:numCache>
            </c:numRef>
          </c:xVal>
          <c:yVal>
            <c:numRef>
              <c:f>'地端面（ｸﾞﾗﾌ2）'!$A$8:$A$19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DA-4244-9C44-4310BF8EB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633280"/>
        <c:axId val="253634816"/>
      </c:scatterChart>
      <c:valAx>
        <c:axId val="253633280"/>
        <c:scaling>
          <c:orientation val="minMax"/>
          <c:max val="1"/>
          <c:min val="-0.4"/>
        </c:scaling>
        <c:delete val="0"/>
        <c:axPos val="t"/>
        <c:numFmt formatCode="#,##0.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53634816"/>
        <c:crosses val="autoZero"/>
        <c:crossBetween val="midCat"/>
        <c:majorUnit val="0.2"/>
      </c:valAx>
      <c:valAx>
        <c:axId val="253634816"/>
        <c:scaling>
          <c:orientation val="maxMin"/>
          <c:max val="1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53633280"/>
        <c:crosses val="autoZero"/>
        <c:crossBetween val="midCat"/>
        <c:majorUnit val="1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5679276503480542E-2"/>
          <c:y val="9.2906004166960696E-2"/>
          <c:w val="0.88048927307999547"/>
          <c:h val="0.88301753146114825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10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'地端面（ｸﾞﾗﾌ2）'!$AR$8:$AR$23</c:f>
              <c:numCache>
                <c:formatCode>#,##0.00</c:formatCode>
                <c:ptCount val="16"/>
                <c:pt idx="0">
                  <c:v>0.59</c:v>
                </c:pt>
                <c:pt idx="1">
                  <c:v>0.54</c:v>
                </c:pt>
                <c:pt idx="2">
                  <c:v>0.43</c:v>
                </c:pt>
                <c:pt idx="3">
                  <c:v>0.45</c:v>
                </c:pt>
                <c:pt idx="4">
                  <c:v>0.44</c:v>
                </c:pt>
                <c:pt idx="5">
                  <c:v>0.51</c:v>
                </c:pt>
                <c:pt idx="6">
                  <c:v>0.33</c:v>
                </c:pt>
                <c:pt idx="7">
                  <c:v>0.33</c:v>
                </c:pt>
                <c:pt idx="8">
                  <c:v>0.34</c:v>
                </c:pt>
                <c:pt idx="9">
                  <c:v>0.31</c:v>
                </c:pt>
                <c:pt idx="10">
                  <c:v>0.39</c:v>
                </c:pt>
                <c:pt idx="11">
                  <c:v>0.37</c:v>
                </c:pt>
                <c:pt idx="12">
                  <c:v>0.35</c:v>
                </c:pt>
                <c:pt idx="13">
                  <c:v>0.25</c:v>
                </c:pt>
                <c:pt idx="14">
                  <c:v>0.1</c:v>
                </c:pt>
                <c:pt idx="15">
                  <c:v>0</c:v>
                </c:pt>
              </c:numCache>
            </c:numRef>
          </c:xVal>
          <c:yVal>
            <c:numRef>
              <c:f>'地端面（ｸﾞﾗﾌ2）'!$AV$8:$AV$23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53-42B8-8DDC-C6891A0EE791}"/>
            </c:ext>
          </c:extLst>
        </c:ser>
        <c:ser>
          <c:idx val="1"/>
          <c:order val="1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'地端面（ｸﾞﾗﾌ2）'!$AT$8:$AT$23</c:f>
              <c:numCache>
                <c:formatCode>#,##0.00</c:formatCode>
                <c:ptCount val="16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  <c:pt idx="15">
                  <c:v>0.7</c:v>
                </c:pt>
              </c:numCache>
            </c:numRef>
          </c:xVal>
          <c:yVal>
            <c:numRef>
              <c:f>'地端面（ｸﾞﾗﾌ2）'!$AV$8:$AV$23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53-42B8-8DDC-C6891A0EE791}"/>
            </c:ext>
          </c:extLst>
        </c:ser>
        <c:ser>
          <c:idx val="2"/>
          <c:order val="2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'地端面（ｸﾞﾗﾌ2）'!$AU$8:$AU$23</c:f>
              <c:numCache>
                <c:formatCode>#,##0.00</c:formatCode>
                <c:ptCount val="16"/>
                <c:pt idx="0">
                  <c:v>-0.2</c:v>
                </c:pt>
                <c:pt idx="1">
                  <c:v>-0.2</c:v>
                </c:pt>
                <c:pt idx="2">
                  <c:v>-0.2</c:v>
                </c:pt>
                <c:pt idx="3">
                  <c:v>-0.3</c:v>
                </c:pt>
                <c:pt idx="4">
                  <c:v>-0.2</c:v>
                </c:pt>
                <c:pt idx="5">
                  <c:v>-0.2</c:v>
                </c:pt>
                <c:pt idx="6">
                  <c:v>-0.3</c:v>
                </c:pt>
                <c:pt idx="7">
                  <c:v>-0.2</c:v>
                </c:pt>
                <c:pt idx="8">
                  <c:v>-0.2</c:v>
                </c:pt>
                <c:pt idx="9">
                  <c:v>-0.2</c:v>
                </c:pt>
                <c:pt idx="10">
                  <c:v>-0.2</c:v>
                </c:pt>
                <c:pt idx="11">
                  <c:v>-0.2</c:v>
                </c:pt>
                <c:pt idx="12">
                  <c:v>-0.2</c:v>
                </c:pt>
                <c:pt idx="13">
                  <c:v>-0.3</c:v>
                </c:pt>
                <c:pt idx="14">
                  <c:v>-0.3</c:v>
                </c:pt>
                <c:pt idx="15">
                  <c:v>-0.3</c:v>
                </c:pt>
              </c:numCache>
            </c:numRef>
          </c:xVal>
          <c:yVal>
            <c:numRef>
              <c:f>'地端面（ｸﾞﾗﾌ2）'!$AV$8:$AV$23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453-42B8-8DDC-C6891A0EE791}"/>
            </c:ext>
          </c:extLst>
        </c:ser>
        <c:ser>
          <c:idx val="3"/>
          <c:order val="3"/>
          <c:spPr>
            <a:ln w="28575">
              <a:noFill/>
            </a:ln>
          </c:spPr>
          <c:marker>
            <c:spPr>
              <a:solidFill>
                <a:srgbClr val="FFC000"/>
              </a:solidFill>
            </c:spPr>
          </c:marker>
          <c:xVal>
            <c:numRef>
              <c:f>'地端面（ｸﾞﾗﾌ2）'!$AS$8:$AS$23</c:f>
              <c:numCache>
                <c:formatCode>#,##0.00</c:formatCode>
                <c:ptCount val="16"/>
                <c:pt idx="0">
                  <c:v>0.59</c:v>
                </c:pt>
                <c:pt idx="1">
                  <c:v>0.55000000000000004</c:v>
                </c:pt>
                <c:pt idx="2">
                  <c:v>0.45</c:v>
                </c:pt>
                <c:pt idx="3">
                  <c:v>0.45</c:v>
                </c:pt>
                <c:pt idx="4">
                  <c:v>0.46</c:v>
                </c:pt>
                <c:pt idx="5">
                  <c:v>0.53</c:v>
                </c:pt>
                <c:pt idx="6">
                  <c:v>0.32</c:v>
                </c:pt>
                <c:pt idx="7">
                  <c:v>0.34</c:v>
                </c:pt>
                <c:pt idx="8">
                  <c:v>0.36</c:v>
                </c:pt>
                <c:pt idx="9">
                  <c:v>0.33</c:v>
                </c:pt>
                <c:pt idx="10">
                  <c:v>0.4</c:v>
                </c:pt>
                <c:pt idx="11">
                  <c:v>0.39</c:v>
                </c:pt>
                <c:pt idx="12">
                  <c:v>0.34</c:v>
                </c:pt>
                <c:pt idx="13">
                  <c:v>0.26</c:v>
                </c:pt>
                <c:pt idx="14">
                  <c:v>0.09</c:v>
                </c:pt>
                <c:pt idx="15">
                  <c:v>0.03</c:v>
                </c:pt>
              </c:numCache>
            </c:numRef>
          </c:xVal>
          <c:yVal>
            <c:numRef>
              <c:f>'地端面（ｸﾞﾗﾌ2）'!$AV$8:$AV$23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12-4C09-858D-FFCFBBE9C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669760"/>
        <c:axId val="253671296"/>
      </c:scatterChart>
      <c:valAx>
        <c:axId val="253669760"/>
        <c:scaling>
          <c:orientation val="minMax"/>
          <c:max val="0.9"/>
          <c:min val="-0.30000000000000004"/>
        </c:scaling>
        <c:delete val="0"/>
        <c:axPos val="t"/>
        <c:numFmt formatCode="#,##0.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53671296"/>
        <c:crosses val="autoZero"/>
        <c:crossBetween val="midCat"/>
        <c:majorUnit val="0.1"/>
      </c:valAx>
      <c:valAx>
        <c:axId val="253671296"/>
        <c:scaling>
          <c:orientation val="maxMin"/>
          <c:max val="15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53669760"/>
        <c:crosses val="autoZero"/>
        <c:crossBetween val="midCat"/>
        <c:majorUnit val="1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738693467336682E-2"/>
          <c:y val="0.10137198067632851"/>
          <c:w val="0.90703517587939697"/>
          <c:h val="0.8679968047472327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10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'TC端面（ｸﾞﾗﾌ2）'!$D$8:$D$20</c:f>
              <c:numCache>
                <c:formatCode>#,##0.00</c:formatCode>
                <c:ptCount val="13"/>
                <c:pt idx="0">
                  <c:v>0.09</c:v>
                </c:pt>
                <c:pt idx="1">
                  <c:v>0.13</c:v>
                </c:pt>
                <c:pt idx="2">
                  <c:v>0.19</c:v>
                </c:pt>
                <c:pt idx="3">
                  <c:v>0.06</c:v>
                </c:pt>
                <c:pt idx="4">
                  <c:v>0.08</c:v>
                </c:pt>
                <c:pt idx="5">
                  <c:v>0.09</c:v>
                </c:pt>
                <c:pt idx="6">
                  <c:v>0.08</c:v>
                </c:pt>
                <c:pt idx="7">
                  <c:v>0.12</c:v>
                </c:pt>
                <c:pt idx="8">
                  <c:v>7.0000000000000007E-2</c:v>
                </c:pt>
                <c:pt idx="9">
                  <c:v>7.0000000000000007E-2</c:v>
                </c:pt>
                <c:pt idx="10">
                  <c:v>0.06</c:v>
                </c:pt>
                <c:pt idx="11">
                  <c:v>0</c:v>
                </c:pt>
                <c:pt idx="12">
                  <c:v>0.06</c:v>
                </c:pt>
              </c:numCache>
            </c:numRef>
          </c:xVal>
          <c:yVal>
            <c:numRef>
              <c:f>'TC端面（ｸﾞﾗﾌ2）'!$A$8:$A$20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91-4DED-87EA-E97EA5F424D2}"/>
            </c:ext>
          </c:extLst>
        </c:ser>
        <c:ser>
          <c:idx val="1"/>
          <c:order val="1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'TC端面（ｸﾞﾗﾌ2）'!$C$8:$C$20</c:f>
              <c:numCache>
                <c:formatCode>#,##0.00</c:formatCode>
                <c:ptCount val="13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</c:numCache>
            </c:numRef>
          </c:xVal>
          <c:yVal>
            <c:numRef>
              <c:f>'TC端面（ｸﾞﾗﾌ2）'!$A$8:$A$20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91-4DED-87EA-E97EA5F424D2}"/>
            </c:ext>
          </c:extLst>
        </c:ser>
        <c:ser>
          <c:idx val="2"/>
          <c:order val="2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'TC端面（ｸﾞﾗﾌ2）'!$B$8:$B$20</c:f>
              <c:numCache>
                <c:formatCode>#,##0.00</c:formatCode>
                <c:ptCount val="13"/>
                <c:pt idx="0">
                  <c:v>-0.5</c:v>
                </c:pt>
                <c:pt idx="1">
                  <c:v>-0.5</c:v>
                </c:pt>
                <c:pt idx="2">
                  <c:v>-0.5</c:v>
                </c:pt>
                <c:pt idx="3">
                  <c:v>-0.5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-0.5</c:v>
                </c:pt>
                <c:pt idx="11">
                  <c:v>-0.5</c:v>
                </c:pt>
                <c:pt idx="12">
                  <c:v>-0.5</c:v>
                </c:pt>
              </c:numCache>
            </c:numRef>
          </c:xVal>
          <c:yVal>
            <c:numRef>
              <c:f>'TC端面（ｸﾞﾗﾌ2）'!$A$8:$A$20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691-4DED-87EA-E97EA5F424D2}"/>
            </c:ext>
          </c:extLst>
        </c:ser>
        <c:ser>
          <c:idx val="3"/>
          <c:order val="3"/>
          <c:spPr>
            <a:ln w="28575">
              <a:noFill/>
            </a:ln>
          </c:spPr>
          <c:marker>
            <c:spPr>
              <a:solidFill>
                <a:srgbClr val="FFC000"/>
              </a:solidFill>
            </c:spPr>
          </c:marker>
          <c:xVal>
            <c:numRef>
              <c:f>'TC端面（ｸﾞﾗﾌ2）'!$E$8:$E$20</c:f>
              <c:numCache>
                <c:formatCode>@</c:formatCode>
                <c:ptCount val="13"/>
                <c:pt idx="0">
                  <c:v>0.1</c:v>
                </c:pt>
                <c:pt idx="1">
                  <c:v>0.13</c:v>
                </c:pt>
                <c:pt idx="2">
                  <c:v>0.16</c:v>
                </c:pt>
                <c:pt idx="3">
                  <c:v>0.06</c:v>
                </c:pt>
                <c:pt idx="4">
                  <c:v>0.08</c:v>
                </c:pt>
                <c:pt idx="5">
                  <c:v>0.11</c:v>
                </c:pt>
                <c:pt idx="6">
                  <c:v>7.0000000000000007E-2</c:v>
                </c:pt>
                <c:pt idx="7">
                  <c:v>0.11</c:v>
                </c:pt>
                <c:pt idx="8">
                  <c:v>0.05</c:v>
                </c:pt>
                <c:pt idx="9">
                  <c:v>0.05</c:v>
                </c:pt>
                <c:pt idx="10">
                  <c:v>0.05</c:v>
                </c:pt>
                <c:pt idx="11">
                  <c:v>-0.02</c:v>
                </c:pt>
                <c:pt idx="12">
                  <c:v>0.05</c:v>
                </c:pt>
              </c:numCache>
            </c:numRef>
          </c:xVal>
          <c:yVal>
            <c:numRef>
              <c:f>'TC端面（ｸﾞﾗﾌ2）'!$A$8:$A$20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3C-4A45-B6F1-A2172016C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113280"/>
        <c:axId val="254114816"/>
      </c:scatterChart>
      <c:valAx>
        <c:axId val="254113280"/>
        <c:scaling>
          <c:orientation val="minMax"/>
          <c:max val="0.6"/>
          <c:min val="-0.6"/>
        </c:scaling>
        <c:delete val="0"/>
        <c:axPos val="t"/>
        <c:numFmt formatCode="#,##0.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54114816"/>
        <c:crosses val="autoZero"/>
        <c:crossBetween val="midCat"/>
        <c:majorUnit val="0.1"/>
      </c:valAx>
      <c:valAx>
        <c:axId val="254114816"/>
        <c:scaling>
          <c:orientation val="maxMin"/>
          <c:max val="13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54113280"/>
        <c:crosses val="autoZero"/>
        <c:crossBetween val="midCat"/>
        <c:majorUnit val="1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738693467336682E-2"/>
          <c:y val="0.10137198067632851"/>
          <c:w val="0.90703517587939697"/>
          <c:h val="0.8648672828939860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10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'TC端面（ｸﾞﾗﾌ2）'!$AR$8:$AR$20</c:f>
              <c:numCache>
                <c:formatCode>#,##0.00</c:formatCode>
                <c:ptCount val="13"/>
                <c:pt idx="0">
                  <c:v>-0.04</c:v>
                </c:pt>
                <c:pt idx="1">
                  <c:v>0.02</c:v>
                </c:pt>
                <c:pt idx="2">
                  <c:v>0.13</c:v>
                </c:pt>
                <c:pt idx="3">
                  <c:v>0.03</c:v>
                </c:pt>
                <c:pt idx="4">
                  <c:v>0.12</c:v>
                </c:pt>
                <c:pt idx="5">
                  <c:v>-0.08</c:v>
                </c:pt>
                <c:pt idx="6">
                  <c:v>0.01</c:v>
                </c:pt>
                <c:pt idx="7">
                  <c:v>-0.04</c:v>
                </c:pt>
                <c:pt idx="8">
                  <c:v>0.11</c:v>
                </c:pt>
                <c:pt idx="9">
                  <c:v>0.05</c:v>
                </c:pt>
                <c:pt idx="10">
                  <c:v>0.18</c:v>
                </c:pt>
                <c:pt idx="11" formatCode="@">
                  <c:v>0.21</c:v>
                </c:pt>
                <c:pt idx="12">
                  <c:v>0.18</c:v>
                </c:pt>
              </c:numCache>
            </c:numRef>
          </c:xVal>
          <c:yVal>
            <c:numRef>
              <c:f>'TC端面（ｸﾞﾗﾌ2）'!$AV$8:$AV$20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32-402C-8066-279CFA2C02AE}"/>
            </c:ext>
          </c:extLst>
        </c:ser>
        <c:ser>
          <c:idx val="1"/>
          <c:order val="1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'TC端面（ｸﾞﾗﾌ2）'!$AT$8:$AT$20</c:f>
              <c:numCache>
                <c:formatCode>#,##0.00</c:formatCode>
                <c:ptCount val="13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</c:numCache>
            </c:numRef>
          </c:xVal>
          <c:yVal>
            <c:numRef>
              <c:f>'TC端面（ｸﾞﾗﾌ2）'!$AV$8:$AV$20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32-402C-8066-279CFA2C02AE}"/>
            </c:ext>
          </c:extLst>
        </c:ser>
        <c:ser>
          <c:idx val="2"/>
          <c:order val="2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'TC端面（ｸﾞﾗﾌ2）'!$AU$8:$AU$20</c:f>
              <c:numCache>
                <c:formatCode>#,##0.00</c:formatCode>
                <c:ptCount val="13"/>
                <c:pt idx="0">
                  <c:v>-0.5</c:v>
                </c:pt>
                <c:pt idx="1">
                  <c:v>-0.5</c:v>
                </c:pt>
                <c:pt idx="2">
                  <c:v>-0.5</c:v>
                </c:pt>
                <c:pt idx="3">
                  <c:v>-0.5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-0.5</c:v>
                </c:pt>
                <c:pt idx="11">
                  <c:v>-0.5</c:v>
                </c:pt>
                <c:pt idx="12">
                  <c:v>-0.5</c:v>
                </c:pt>
              </c:numCache>
            </c:numRef>
          </c:xVal>
          <c:yVal>
            <c:numRef>
              <c:f>'TC端面（ｸﾞﾗﾌ2）'!$AV$8:$AV$20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F32-402C-8066-279CFA2C02AE}"/>
            </c:ext>
          </c:extLst>
        </c:ser>
        <c:ser>
          <c:idx val="3"/>
          <c:order val="3"/>
          <c:spPr>
            <a:ln w="28575">
              <a:noFill/>
            </a:ln>
          </c:spPr>
          <c:marker>
            <c:spPr>
              <a:solidFill>
                <a:srgbClr val="FFC000"/>
              </a:solidFill>
            </c:spPr>
          </c:marker>
          <c:xVal>
            <c:numRef>
              <c:f>'TC端面（ｸﾞﾗﾌ2）'!$AS$8:$AS$20</c:f>
              <c:numCache>
                <c:formatCode>#,##0.00</c:formatCode>
                <c:ptCount val="13"/>
                <c:pt idx="0">
                  <c:v>-0.03</c:v>
                </c:pt>
                <c:pt idx="1">
                  <c:v>0.03</c:v>
                </c:pt>
                <c:pt idx="2">
                  <c:v>0.12</c:v>
                </c:pt>
                <c:pt idx="3">
                  <c:v>0.05</c:v>
                </c:pt>
                <c:pt idx="4">
                  <c:v>0.09</c:v>
                </c:pt>
                <c:pt idx="5">
                  <c:v>-0.09</c:v>
                </c:pt>
                <c:pt idx="6">
                  <c:v>0.02</c:v>
                </c:pt>
                <c:pt idx="7">
                  <c:v>-0.03</c:v>
                </c:pt>
                <c:pt idx="8">
                  <c:v>0.12</c:v>
                </c:pt>
                <c:pt idx="9">
                  <c:v>0.06</c:v>
                </c:pt>
                <c:pt idx="10">
                  <c:v>0.19</c:v>
                </c:pt>
                <c:pt idx="11">
                  <c:v>0.22</c:v>
                </c:pt>
                <c:pt idx="12">
                  <c:v>0.2</c:v>
                </c:pt>
              </c:numCache>
            </c:numRef>
          </c:xVal>
          <c:yVal>
            <c:numRef>
              <c:f>'TC端面（ｸﾞﾗﾌ2）'!$AV$8:$AV$20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21-44CE-BBF6-A54BF9B7F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149760"/>
        <c:axId val="254151296"/>
      </c:scatterChart>
      <c:valAx>
        <c:axId val="254149760"/>
        <c:scaling>
          <c:orientation val="minMax"/>
          <c:max val="0.6"/>
          <c:min val="-0.6"/>
        </c:scaling>
        <c:delete val="0"/>
        <c:axPos val="t"/>
        <c:numFmt formatCode="#,##0.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54151296"/>
        <c:crosses val="autoZero"/>
        <c:crossBetween val="midCat"/>
        <c:majorUnit val="0.1"/>
      </c:valAx>
      <c:valAx>
        <c:axId val="254151296"/>
        <c:scaling>
          <c:orientation val="maxMin"/>
          <c:max val="13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54149760"/>
        <c:crosses val="autoZero"/>
        <c:crossBetween val="midCat"/>
        <c:majorUnit val="1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738693467336682E-2"/>
          <c:y val="8.9445889319636526E-2"/>
          <c:w val="0.90703517587939697"/>
          <c:h val="0.8837636543390737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10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'C端面（ｸﾞﾗﾌ2）'!$D$8:$D$22</c:f>
              <c:numCache>
                <c:formatCode>#,##0.00</c:formatCode>
                <c:ptCount val="15"/>
                <c:pt idx="0">
                  <c:v>0.24</c:v>
                </c:pt>
                <c:pt idx="1">
                  <c:v>-0.01</c:v>
                </c:pt>
                <c:pt idx="2">
                  <c:v>0.04</c:v>
                </c:pt>
                <c:pt idx="3">
                  <c:v>0.08</c:v>
                </c:pt>
                <c:pt idx="4">
                  <c:v>0.22</c:v>
                </c:pt>
                <c:pt idx="5">
                  <c:v>0.05</c:v>
                </c:pt>
                <c:pt idx="6">
                  <c:v>0.25</c:v>
                </c:pt>
                <c:pt idx="7">
                  <c:v>0.05</c:v>
                </c:pt>
                <c:pt idx="8">
                  <c:v>0.2</c:v>
                </c:pt>
                <c:pt idx="9">
                  <c:v>0.11</c:v>
                </c:pt>
                <c:pt idx="10">
                  <c:v>0.03</c:v>
                </c:pt>
                <c:pt idx="11">
                  <c:v>0.17</c:v>
                </c:pt>
                <c:pt idx="12">
                  <c:v>0.16</c:v>
                </c:pt>
                <c:pt idx="13">
                  <c:v>0.21</c:v>
                </c:pt>
                <c:pt idx="14">
                  <c:v>0.23</c:v>
                </c:pt>
              </c:numCache>
            </c:numRef>
          </c:xVal>
          <c:yVal>
            <c:numRef>
              <c:f>'C端面（ｸﾞﾗﾌ2）'!$A$8:$A$22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B3-4D57-A027-6B159839011A}"/>
            </c:ext>
          </c:extLst>
        </c:ser>
        <c:ser>
          <c:idx val="1"/>
          <c:order val="1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'C端面（ｸﾞﾗﾌ2）'!$C$8:$C$22</c:f>
              <c:numCache>
                <c:formatCode>#,##0.00</c:formatCode>
                <c:ptCount val="1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</c:numCache>
            </c:numRef>
          </c:xVal>
          <c:yVal>
            <c:numRef>
              <c:f>'C端面（ｸﾞﾗﾌ2）'!$A$8:$A$22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B3-4D57-A027-6B159839011A}"/>
            </c:ext>
          </c:extLst>
        </c:ser>
        <c:ser>
          <c:idx val="2"/>
          <c:order val="2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'C端面（ｸﾞﾗﾌ2）'!$B$8:$B$22</c:f>
              <c:numCache>
                <c:formatCode>#,##0.00</c:formatCode>
                <c:ptCount val="15"/>
                <c:pt idx="0">
                  <c:v>-0.5</c:v>
                </c:pt>
                <c:pt idx="1">
                  <c:v>-0.5</c:v>
                </c:pt>
                <c:pt idx="2">
                  <c:v>-0.5</c:v>
                </c:pt>
                <c:pt idx="3">
                  <c:v>-0.5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-0.5</c:v>
                </c:pt>
                <c:pt idx="11">
                  <c:v>-0.5</c:v>
                </c:pt>
                <c:pt idx="12">
                  <c:v>-0.5</c:v>
                </c:pt>
                <c:pt idx="13">
                  <c:v>-0.5</c:v>
                </c:pt>
                <c:pt idx="14">
                  <c:v>-0.5</c:v>
                </c:pt>
              </c:numCache>
            </c:numRef>
          </c:xVal>
          <c:yVal>
            <c:numRef>
              <c:f>'C端面（ｸﾞﾗﾌ2）'!$A$8:$A$22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EB3-4D57-A027-6B159839011A}"/>
            </c:ext>
          </c:extLst>
        </c:ser>
        <c:ser>
          <c:idx val="3"/>
          <c:order val="3"/>
          <c:spPr>
            <a:ln w="28575">
              <a:noFill/>
            </a:ln>
          </c:spPr>
          <c:marker>
            <c:spPr>
              <a:solidFill>
                <a:srgbClr val="FFC000"/>
              </a:solidFill>
            </c:spPr>
          </c:marker>
          <c:xVal>
            <c:numRef>
              <c:f>'C端面（ｸﾞﾗﾌ2）'!$E$8:$E$22</c:f>
              <c:numCache>
                <c:formatCode>@</c:formatCode>
                <c:ptCount val="15"/>
                <c:pt idx="0">
                  <c:v>0.22</c:v>
                </c:pt>
                <c:pt idx="1">
                  <c:v>-0.05</c:v>
                </c:pt>
                <c:pt idx="2">
                  <c:v>0.01</c:v>
                </c:pt>
                <c:pt idx="3">
                  <c:v>0.05</c:v>
                </c:pt>
                <c:pt idx="4">
                  <c:v>0.2</c:v>
                </c:pt>
                <c:pt idx="5">
                  <c:v>0.04</c:v>
                </c:pt>
                <c:pt idx="6">
                  <c:v>0.25</c:v>
                </c:pt>
                <c:pt idx="7">
                  <c:v>0.02</c:v>
                </c:pt>
                <c:pt idx="8">
                  <c:v>0.19</c:v>
                </c:pt>
                <c:pt idx="9">
                  <c:v>0.08</c:v>
                </c:pt>
                <c:pt idx="10">
                  <c:v>-0.01</c:v>
                </c:pt>
                <c:pt idx="11">
                  <c:v>0.15</c:v>
                </c:pt>
                <c:pt idx="12">
                  <c:v>0.14000000000000001</c:v>
                </c:pt>
                <c:pt idx="13">
                  <c:v>0.16</c:v>
                </c:pt>
                <c:pt idx="14">
                  <c:v>0.19</c:v>
                </c:pt>
              </c:numCache>
            </c:numRef>
          </c:xVal>
          <c:yVal>
            <c:numRef>
              <c:f>'C端面（ｸﾞﾗﾌ2）'!$A$8:$A$22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C2-4530-B76A-04BF6268D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544896"/>
        <c:axId val="254563072"/>
      </c:scatterChart>
      <c:valAx>
        <c:axId val="254544896"/>
        <c:scaling>
          <c:orientation val="minMax"/>
          <c:max val="0.6"/>
          <c:min val="-0.6"/>
        </c:scaling>
        <c:delete val="0"/>
        <c:axPos val="t"/>
        <c:numFmt formatCode="#,##0.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54563072"/>
        <c:crosses val="autoZero"/>
        <c:crossBetween val="midCat"/>
        <c:majorUnit val="0.1"/>
      </c:valAx>
      <c:valAx>
        <c:axId val="254563072"/>
        <c:scaling>
          <c:orientation val="maxMin"/>
          <c:max val="15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54544896"/>
        <c:crosses val="autoZero"/>
        <c:crossBetween val="midCat"/>
        <c:majorUnit val="1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738693467336682E-2"/>
          <c:y val="8.9445865302642799E-2"/>
          <c:w val="0.90703517587939697"/>
          <c:h val="0.8837636855495364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10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'C端面（ｸﾞﾗﾌ2）'!$AR$8:$AR$22</c:f>
              <c:numCache>
                <c:formatCode>#,##0.00</c:formatCode>
                <c:ptCount val="15"/>
                <c:pt idx="0">
                  <c:v>0.15</c:v>
                </c:pt>
                <c:pt idx="1">
                  <c:v>0.21</c:v>
                </c:pt>
                <c:pt idx="2">
                  <c:v>0.16</c:v>
                </c:pt>
                <c:pt idx="3">
                  <c:v>0.05</c:v>
                </c:pt>
                <c:pt idx="4">
                  <c:v>0.08</c:v>
                </c:pt>
                <c:pt idx="5">
                  <c:v>-0.03</c:v>
                </c:pt>
                <c:pt idx="6">
                  <c:v>7.0000000000000007E-2</c:v>
                </c:pt>
                <c:pt idx="7">
                  <c:v>0.09</c:v>
                </c:pt>
                <c:pt idx="8">
                  <c:v>-0.01</c:v>
                </c:pt>
                <c:pt idx="9">
                  <c:v>-0.03</c:v>
                </c:pt>
                <c:pt idx="10">
                  <c:v>0.09</c:v>
                </c:pt>
                <c:pt idx="11">
                  <c:v>-0.05</c:v>
                </c:pt>
                <c:pt idx="12">
                  <c:v>-0.05</c:v>
                </c:pt>
                <c:pt idx="13">
                  <c:v>0</c:v>
                </c:pt>
                <c:pt idx="14">
                  <c:v>-0.02</c:v>
                </c:pt>
              </c:numCache>
            </c:numRef>
          </c:xVal>
          <c:yVal>
            <c:numRef>
              <c:f>'C端面（ｸﾞﾗﾌ2）'!$AV$8:$AV$22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2A-4787-9B18-EE7AEFA7AFF6}"/>
            </c:ext>
          </c:extLst>
        </c:ser>
        <c:ser>
          <c:idx val="1"/>
          <c:order val="1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'C端面（ｸﾞﾗﾌ2）'!$AT$8:$AT$22</c:f>
              <c:numCache>
                <c:formatCode>#,##0.00</c:formatCode>
                <c:ptCount val="1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</c:numCache>
            </c:numRef>
          </c:xVal>
          <c:yVal>
            <c:numRef>
              <c:f>'C端面（ｸﾞﾗﾌ2）'!$AV$8:$AV$22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2A-4787-9B18-EE7AEFA7AFF6}"/>
            </c:ext>
          </c:extLst>
        </c:ser>
        <c:ser>
          <c:idx val="2"/>
          <c:order val="2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'C端面（ｸﾞﾗﾌ2）'!$AU$8:$AU$22</c:f>
              <c:numCache>
                <c:formatCode>#,##0.00</c:formatCode>
                <c:ptCount val="15"/>
                <c:pt idx="0">
                  <c:v>-0.5</c:v>
                </c:pt>
                <c:pt idx="1">
                  <c:v>-0.5</c:v>
                </c:pt>
                <c:pt idx="2">
                  <c:v>-0.5</c:v>
                </c:pt>
                <c:pt idx="3">
                  <c:v>-0.5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-0.5</c:v>
                </c:pt>
                <c:pt idx="11">
                  <c:v>-0.5</c:v>
                </c:pt>
                <c:pt idx="12">
                  <c:v>-0.5</c:v>
                </c:pt>
                <c:pt idx="13">
                  <c:v>-0.5</c:v>
                </c:pt>
                <c:pt idx="14">
                  <c:v>-0.5</c:v>
                </c:pt>
              </c:numCache>
            </c:numRef>
          </c:xVal>
          <c:yVal>
            <c:numRef>
              <c:f>'C端面（ｸﾞﾗﾌ2）'!$AV$8:$AV$22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2A-4787-9B18-EE7AEFA7AFF6}"/>
            </c:ext>
          </c:extLst>
        </c:ser>
        <c:ser>
          <c:idx val="3"/>
          <c:order val="3"/>
          <c:spPr>
            <a:ln w="28575">
              <a:noFill/>
            </a:ln>
          </c:spPr>
          <c:marker>
            <c:spPr>
              <a:solidFill>
                <a:srgbClr val="FFC000"/>
              </a:solidFill>
            </c:spPr>
          </c:marker>
          <c:xVal>
            <c:numRef>
              <c:f>'C端面（ｸﾞﾗﾌ2）'!$AS$8:$AS$22</c:f>
              <c:numCache>
                <c:formatCode>#,##0.00</c:formatCode>
                <c:ptCount val="15"/>
                <c:pt idx="0">
                  <c:v>0.11</c:v>
                </c:pt>
                <c:pt idx="1">
                  <c:v>0.17</c:v>
                </c:pt>
                <c:pt idx="2">
                  <c:v>0.11</c:v>
                </c:pt>
                <c:pt idx="3">
                  <c:v>0.04</c:v>
                </c:pt>
                <c:pt idx="4">
                  <c:v>0.06</c:v>
                </c:pt>
                <c:pt idx="5">
                  <c:v>-0.05</c:v>
                </c:pt>
                <c:pt idx="6">
                  <c:v>0.03</c:v>
                </c:pt>
                <c:pt idx="7">
                  <c:v>0.06</c:v>
                </c:pt>
                <c:pt idx="8">
                  <c:v>-0.05</c:v>
                </c:pt>
                <c:pt idx="9">
                  <c:v>-7.0000000000000007E-2</c:v>
                </c:pt>
                <c:pt idx="10">
                  <c:v>0.05</c:v>
                </c:pt>
                <c:pt idx="11">
                  <c:v>-0.08</c:v>
                </c:pt>
                <c:pt idx="12">
                  <c:v>-0.09</c:v>
                </c:pt>
                <c:pt idx="13">
                  <c:v>-0.05</c:v>
                </c:pt>
                <c:pt idx="14">
                  <c:v>-7.0000000000000007E-2</c:v>
                </c:pt>
              </c:numCache>
            </c:numRef>
          </c:xVal>
          <c:yVal>
            <c:numRef>
              <c:f>'C端面（ｸﾞﾗﾌ2）'!$AV$8:$AV$22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A6-49E1-A9D1-E66CE83C4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589568"/>
        <c:axId val="254591360"/>
      </c:scatterChart>
      <c:valAx>
        <c:axId val="254589568"/>
        <c:scaling>
          <c:orientation val="minMax"/>
          <c:max val="0.6"/>
          <c:min val="-0.6"/>
        </c:scaling>
        <c:delete val="0"/>
        <c:axPos val="t"/>
        <c:numFmt formatCode="#,##0.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54591360"/>
        <c:crosses val="autoZero"/>
        <c:crossBetween val="midCat"/>
        <c:majorUnit val="0.1"/>
      </c:valAx>
      <c:valAx>
        <c:axId val="254591360"/>
        <c:scaling>
          <c:orientation val="maxMin"/>
          <c:max val="15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54589568"/>
        <c:crosses val="autoZero"/>
        <c:crossBetween val="midCat"/>
        <c:majorUnit val="1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738693467336682E-2"/>
          <c:y val="0.14347826086956522"/>
          <c:w val="0.90703517587939697"/>
          <c:h val="0.8130434782608695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10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'AL被せ量（ｸﾞﾗﾌ2）'!$D$8:$D$15</c:f>
              <c:numCache>
                <c:formatCode>#,##0.00</c:formatCode>
                <c:ptCount val="8"/>
                <c:pt idx="0">
                  <c:v>-0.03</c:v>
                </c:pt>
                <c:pt idx="1">
                  <c:v>0.09</c:v>
                </c:pt>
                <c:pt idx="2">
                  <c:v>-0.06</c:v>
                </c:pt>
                <c:pt idx="3">
                  <c:v>0.05</c:v>
                </c:pt>
                <c:pt idx="4">
                  <c:v>0.05</c:v>
                </c:pt>
                <c:pt idx="5">
                  <c:v>0.08</c:v>
                </c:pt>
                <c:pt idx="6">
                  <c:v>0.03</c:v>
                </c:pt>
                <c:pt idx="7">
                  <c:v>0.01</c:v>
                </c:pt>
              </c:numCache>
            </c:numRef>
          </c:xVal>
          <c:yVal>
            <c:numRef>
              <c:f>'AL被せ量（ｸﾞﾗﾌ2）'!$A$8:$A$15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E0-442D-A2F0-0679F46BF626}"/>
            </c:ext>
          </c:extLst>
        </c:ser>
        <c:ser>
          <c:idx val="1"/>
          <c:order val="1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'AL被せ量（ｸﾞﾗﾌ2）'!$C$8:$C$15</c:f>
              <c:numCache>
                <c:formatCode>#,##0.00</c:formatCode>
                <c:ptCount val="8"/>
                <c:pt idx="0">
                  <c:v>0.6</c:v>
                </c:pt>
                <c:pt idx="1">
                  <c:v>0.6</c:v>
                </c:pt>
                <c:pt idx="2">
                  <c:v>0.6</c:v>
                </c:pt>
                <c:pt idx="3">
                  <c:v>0.6</c:v>
                </c:pt>
                <c:pt idx="4">
                  <c:v>0.6</c:v>
                </c:pt>
                <c:pt idx="5">
                  <c:v>0.6</c:v>
                </c:pt>
                <c:pt idx="6">
                  <c:v>0.6</c:v>
                </c:pt>
                <c:pt idx="7">
                  <c:v>0.6</c:v>
                </c:pt>
              </c:numCache>
            </c:numRef>
          </c:xVal>
          <c:yVal>
            <c:numRef>
              <c:f>'AL被せ量（ｸﾞﾗﾌ2）'!$A$8:$A$15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E0-442D-A2F0-0679F46BF626}"/>
            </c:ext>
          </c:extLst>
        </c:ser>
        <c:ser>
          <c:idx val="2"/>
          <c:order val="2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'AL被せ量（ｸﾞﾗﾌ2）'!$B$8:$B$15</c:f>
              <c:numCache>
                <c:formatCode>#,##0.00</c:formatCode>
                <c:ptCount val="8"/>
                <c:pt idx="0">
                  <c:v>-0.2</c:v>
                </c:pt>
                <c:pt idx="1">
                  <c:v>-0.2</c:v>
                </c:pt>
                <c:pt idx="2">
                  <c:v>-0.2</c:v>
                </c:pt>
                <c:pt idx="3">
                  <c:v>-0.2</c:v>
                </c:pt>
                <c:pt idx="4">
                  <c:v>-0.2</c:v>
                </c:pt>
                <c:pt idx="5">
                  <c:v>-0.2</c:v>
                </c:pt>
                <c:pt idx="6">
                  <c:v>-0.2</c:v>
                </c:pt>
                <c:pt idx="7">
                  <c:v>-0.2</c:v>
                </c:pt>
              </c:numCache>
            </c:numRef>
          </c:xVal>
          <c:yVal>
            <c:numRef>
              <c:f>'AL被せ量（ｸﾞﾗﾌ2）'!$A$8:$A$15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EE0-442D-A2F0-0679F46BF626}"/>
            </c:ext>
          </c:extLst>
        </c:ser>
        <c:ser>
          <c:idx val="3"/>
          <c:order val="3"/>
          <c:spPr>
            <a:ln w="28575">
              <a:noFill/>
            </a:ln>
          </c:spPr>
          <c:marker>
            <c:spPr>
              <a:solidFill>
                <a:srgbClr val="FFC000"/>
              </a:solidFill>
            </c:spPr>
          </c:marker>
          <c:xVal>
            <c:numRef>
              <c:f>'AL被せ量（ｸﾞﾗﾌ2）'!$E$8:$E$15</c:f>
              <c:numCache>
                <c:formatCode>@</c:formatCode>
                <c:ptCount val="8"/>
                <c:pt idx="0">
                  <c:v>-0.02</c:v>
                </c:pt>
                <c:pt idx="1">
                  <c:v>0.05</c:v>
                </c:pt>
                <c:pt idx="2">
                  <c:v>-0.01</c:v>
                </c:pt>
                <c:pt idx="3">
                  <c:v>0.04</c:v>
                </c:pt>
                <c:pt idx="4">
                  <c:v>0.04</c:v>
                </c:pt>
                <c:pt idx="5">
                  <c:v>0.06</c:v>
                </c:pt>
                <c:pt idx="6">
                  <c:v>0.05</c:v>
                </c:pt>
                <c:pt idx="7">
                  <c:v>0.02</c:v>
                </c:pt>
              </c:numCache>
            </c:numRef>
          </c:xVal>
          <c:yVal>
            <c:numRef>
              <c:f>'AL被せ量（ｸﾞﾗﾌ2）'!$A$8:$A$15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F5-4D53-83F4-6AD336D38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838272"/>
        <c:axId val="254839808"/>
      </c:scatterChart>
      <c:valAx>
        <c:axId val="254838272"/>
        <c:scaling>
          <c:orientation val="minMax"/>
          <c:max val="0.6"/>
          <c:min val="-0.70000000000000007"/>
        </c:scaling>
        <c:delete val="0"/>
        <c:axPos val="t"/>
        <c:numFmt formatCode="#,##0.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54839808"/>
        <c:crosses val="autoZero"/>
        <c:crossBetween val="midCat"/>
        <c:majorUnit val="0.1"/>
      </c:valAx>
      <c:valAx>
        <c:axId val="254839808"/>
        <c:scaling>
          <c:orientation val="maxMin"/>
          <c:max val="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54838272"/>
        <c:crosses val="autoZero"/>
        <c:crossBetween val="midCat"/>
        <c:majorUnit val="1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 paperSize="9" orientation="landscape" verticalDpi="0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738693467336682E-2"/>
          <c:y val="0.14347826086956522"/>
          <c:w val="0.90703517587939697"/>
          <c:h val="0.8130434782608695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10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'AL被せ量（ｸﾞﾗﾌ2）'!$AR$8:$AR$15</c:f>
              <c:numCache>
                <c:formatCode>#,##0.00</c:formatCode>
                <c:ptCount val="8"/>
                <c:pt idx="0">
                  <c:v>0.01</c:v>
                </c:pt>
                <c:pt idx="1">
                  <c:v>0.05</c:v>
                </c:pt>
                <c:pt idx="2">
                  <c:v>-0.02</c:v>
                </c:pt>
                <c:pt idx="3">
                  <c:v>0.08</c:v>
                </c:pt>
                <c:pt idx="4">
                  <c:v>0.03</c:v>
                </c:pt>
                <c:pt idx="5">
                  <c:v>0</c:v>
                </c:pt>
                <c:pt idx="6">
                  <c:v>0.1</c:v>
                </c:pt>
                <c:pt idx="7">
                  <c:v>0.12</c:v>
                </c:pt>
              </c:numCache>
            </c:numRef>
          </c:xVal>
          <c:yVal>
            <c:numRef>
              <c:f>'AL被せ量（ｸﾞﾗﾌ2）'!$AV$8:$AV$15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93-4C1E-B1FA-FFAF2EAD4862}"/>
            </c:ext>
          </c:extLst>
        </c:ser>
        <c:ser>
          <c:idx val="1"/>
          <c:order val="1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'AL被せ量（ｸﾞﾗﾌ2）'!$AT$8:$AT$15</c:f>
              <c:numCache>
                <c:formatCode>#,##0.00</c:formatCode>
                <c:ptCount val="8"/>
                <c:pt idx="0">
                  <c:v>0.6</c:v>
                </c:pt>
                <c:pt idx="1">
                  <c:v>0.6</c:v>
                </c:pt>
                <c:pt idx="2">
                  <c:v>0.6</c:v>
                </c:pt>
                <c:pt idx="3">
                  <c:v>0.6</c:v>
                </c:pt>
                <c:pt idx="4">
                  <c:v>0.6</c:v>
                </c:pt>
                <c:pt idx="5">
                  <c:v>0.6</c:v>
                </c:pt>
                <c:pt idx="6">
                  <c:v>0.6</c:v>
                </c:pt>
                <c:pt idx="7">
                  <c:v>0.6</c:v>
                </c:pt>
              </c:numCache>
            </c:numRef>
          </c:xVal>
          <c:yVal>
            <c:numRef>
              <c:f>'AL被せ量（ｸﾞﾗﾌ2）'!$AV$8:$AV$15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93-4C1E-B1FA-FFAF2EAD4862}"/>
            </c:ext>
          </c:extLst>
        </c:ser>
        <c:ser>
          <c:idx val="2"/>
          <c:order val="2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'AL被せ量（ｸﾞﾗﾌ2）'!$AU$8:$AU$15</c:f>
              <c:numCache>
                <c:formatCode>#,##0.00</c:formatCode>
                <c:ptCount val="8"/>
                <c:pt idx="0">
                  <c:v>-0.2</c:v>
                </c:pt>
                <c:pt idx="1">
                  <c:v>-0.2</c:v>
                </c:pt>
                <c:pt idx="2">
                  <c:v>-0.2</c:v>
                </c:pt>
                <c:pt idx="3">
                  <c:v>-0.2</c:v>
                </c:pt>
                <c:pt idx="4">
                  <c:v>-0.2</c:v>
                </c:pt>
                <c:pt idx="5">
                  <c:v>-0.2</c:v>
                </c:pt>
                <c:pt idx="6">
                  <c:v>-0.2</c:v>
                </c:pt>
                <c:pt idx="7">
                  <c:v>-0.2</c:v>
                </c:pt>
              </c:numCache>
            </c:numRef>
          </c:xVal>
          <c:yVal>
            <c:numRef>
              <c:f>'AL被せ量（ｸﾞﾗﾌ2）'!$AV$8:$AV$15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493-4C1E-B1FA-FFAF2EAD4862}"/>
            </c:ext>
          </c:extLst>
        </c:ser>
        <c:ser>
          <c:idx val="3"/>
          <c:order val="3"/>
          <c:spPr>
            <a:ln w="28575">
              <a:noFill/>
            </a:ln>
          </c:spPr>
          <c:marker>
            <c:spPr>
              <a:solidFill>
                <a:srgbClr val="FFC000"/>
              </a:solidFill>
            </c:spPr>
          </c:marker>
          <c:xVal>
            <c:numRef>
              <c:f>'AL被せ量（ｸﾞﾗﾌ2）'!$AS$8:$AS$15</c:f>
              <c:numCache>
                <c:formatCode>#,##0.00</c:formatCode>
                <c:ptCount val="8"/>
                <c:pt idx="0">
                  <c:v>-0.02</c:v>
                </c:pt>
                <c:pt idx="1">
                  <c:v>0.09</c:v>
                </c:pt>
                <c:pt idx="2">
                  <c:v>-0.02</c:v>
                </c:pt>
                <c:pt idx="3">
                  <c:v>0.05</c:v>
                </c:pt>
                <c:pt idx="4">
                  <c:v>0.06</c:v>
                </c:pt>
                <c:pt idx="5">
                  <c:v>-0.06</c:v>
                </c:pt>
                <c:pt idx="6">
                  <c:v>0.06</c:v>
                </c:pt>
                <c:pt idx="7">
                  <c:v>0.06</c:v>
                </c:pt>
              </c:numCache>
            </c:numRef>
          </c:xVal>
          <c:yVal>
            <c:numRef>
              <c:f>'AL被せ量（ｸﾞﾗﾌ2）'!$AV$8:$AV$15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B1-428F-9D0F-4C6353BEF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022720"/>
        <c:axId val="247024256"/>
      </c:scatterChart>
      <c:valAx>
        <c:axId val="247022720"/>
        <c:scaling>
          <c:orientation val="minMax"/>
          <c:max val="0.60000000000000009"/>
          <c:min val="-0.70000000000000007"/>
        </c:scaling>
        <c:delete val="0"/>
        <c:axPos val="t"/>
        <c:numFmt formatCode="#,##0.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7024256"/>
        <c:crosses val="autoZero"/>
        <c:crossBetween val="midCat"/>
        <c:majorUnit val="0.1"/>
      </c:valAx>
      <c:valAx>
        <c:axId val="247024256"/>
        <c:scaling>
          <c:orientation val="maxMin"/>
          <c:max val="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47022720"/>
        <c:crosses val="autoZero"/>
        <c:crossBetween val="midCat"/>
        <c:majorUnit val="1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738693467336682E-2"/>
          <c:y val="0.14347826086956522"/>
          <c:w val="0.90703517587939697"/>
          <c:h val="0.8130434782608695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10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'AL被せﾎﾞｱ内径端面（ｸﾞﾗﾌ2）'!$D$8:$D$15</c:f>
              <c:numCache>
                <c:formatCode>#,##0.00</c:formatCode>
                <c:ptCount val="8"/>
                <c:pt idx="0">
                  <c:v>-0.16</c:v>
                </c:pt>
                <c:pt idx="1">
                  <c:v>-0.01</c:v>
                </c:pt>
                <c:pt idx="2">
                  <c:v>-0.2</c:v>
                </c:pt>
                <c:pt idx="3">
                  <c:v>-0.08</c:v>
                </c:pt>
                <c:pt idx="4">
                  <c:v>-0.19</c:v>
                </c:pt>
                <c:pt idx="5">
                  <c:v>-0.17</c:v>
                </c:pt>
                <c:pt idx="6">
                  <c:v>-0.11</c:v>
                </c:pt>
                <c:pt idx="7">
                  <c:v>-0.35</c:v>
                </c:pt>
              </c:numCache>
            </c:numRef>
          </c:xVal>
          <c:yVal>
            <c:numRef>
              <c:f>'AL被せﾎﾞｱ内径端面（ｸﾞﾗﾌ2）'!$A$8:$A$15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A6-4607-AD52-BFB333ADDFEE}"/>
            </c:ext>
          </c:extLst>
        </c:ser>
        <c:ser>
          <c:idx val="1"/>
          <c:order val="1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'AL被せﾎﾞｱ内径端面（ｸﾞﾗﾌ2）'!$C$8:$C$15</c:f>
              <c:numCache>
                <c:formatCode>#,##0.00</c:formatCode>
                <c:ptCount val="8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</c:numCache>
            </c:numRef>
          </c:xVal>
          <c:yVal>
            <c:numRef>
              <c:f>'AL被せﾎﾞｱ内径端面（ｸﾞﾗﾌ2）'!$A$8:$A$15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A6-4607-AD52-BFB333ADDFEE}"/>
            </c:ext>
          </c:extLst>
        </c:ser>
        <c:ser>
          <c:idx val="2"/>
          <c:order val="2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'AL被せﾎﾞｱ内径端面（ｸﾞﾗﾌ2）'!$B$8:$B$15</c:f>
              <c:numCache>
                <c:formatCode>#,##0.00</c:formatCode>
                <c:ptCount val="8"/>
                <c:pt idx="0">
                  <c:v>-0.5</c:v>
                </c:pt>
                <c:pt idx="1">
                  <c:v>-0.5</c:v>
                </c:pt>
                <c:pt idx="2">
                  <c:v>-0.5</c:v>
                </c:pt>
                <c:pt idx="3">
                  <c:v>-0.5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</c:numCache>
            </c:numRef>
          </c:xVal>
          <c:yVal>
            <c:numRef>
              <c:f>'AL被せﾎﾞｱ内径端面（ｸﾞﾗﾌ2）'!$A$8:$A$15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1A6-4607-AD52-BFB333ADD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853248"/>
        <c:axId val="252863232"/>
      </c:scatterChart>
      <c:valAx>
        <c:axId val="252853248"/>
        <c:scaling>
          <c:orientation val="minMax"/>
          <c:max val="0.6"/>
          <c:min val="-0.6"/>
        </c:scaling>
        <c:delete val="0"/>
        <c:axPos val="t"/>
        <c:numFmt formatCode="#,##0.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52863232"/>
        <c:crosses val="autoZero"/>
        <c:crossBetween val="midCat"/>
        <c:majorUnit val="0.1"/>
      </c:valAx>
      <c:valAx>
        <c:axId val="252863232"/>
        <c:scaling>
          <c:orientation val="maxMin"/>
          <c:max val="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52853248"/>
        <c:crosses val="autoZero"/>
        <c:crossBetween val="midCat"/>
        <c:majorUnit val="1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 paperSize="9" orientation="landscape" verticalDpi="0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738693467336682E-2"/>
          <c:y val="0.14347826086956522"/>
          <c:w val="0.90703517587939697"/>
          <c:h val="0.8130434782608695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10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'AL被せﾎﾞｱ内径端面（ｸﾞﾗﾌ2）'!$AQ$8:$AQ$15</c:f>
              <c:numCache>
                <c:formatCode>#,##0.00</c:formatCode>
                <c:ptCount val="8"/>
                <c:pt idx="0">
                  <c:v>-0.24</c:v>
                </c:pt>
                <c:pt idx="1">
                  <c:v>-0.13</c:v>
                </c:pt>
                <c:pt idx="2">
                  <c:v>0.04</c:v>
                </c:pt>
                <c:pt idx="3">
                  <c:v>-0.21</c:v>
                </c:pt>
                <c:pt idx="4">
                  <c:v>0.1</c:v>
                </c:pt>
                <c:pt idx="5">
                  <c:v>-0.19</c:v>
                </c:pt>
                <c:pt idx="6">
                  <c:v>0.2</c:v>
                </c:pt>
                <c:pt idx="7">
                  <c:v>-0.11</c:v>
                </c:pt>
              </c:numCache>
            </c:numRef>
          </c:xVal>
          <c:yVal>
            <c:numRef>
              <c:f>'AL被せﾎﾞｱ内径端面（ｸﾞﾗﾌ2）'!$AT$8:$AT$15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70-408F-A6E8-6FA56C4A793D}"/>
            </c:ext>
          </c:extLst>
        </c:ser>
        <c:ser>
          <c:idx val="1"/>
          <c:order val="1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'AL被せﾎﾞｱ内径端面（ｸﾞﾗﾌ2）'!$AR$8:$AR$15</c:f>
              <c:numCache>
                <c:formatCode>#,##0.00</c:formatCode>
                <c:ptCount val="8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</c:numCache>
            </c:numRef>
          </c:xVal>
          <c:yVal>
            <c:numRef>
              <c:f>'AL被せﾎﾞｱ内径端面（ｸﾞﾗﾌ2）'!$AT$8:$AT$15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970-408F-A6E8-6FA56C4A793D}"/>
            </c:ext>
          </c:extLst>
        </c:ser>
        <c:ser>
          <c:idx val="2"/>
          <c:order val="2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'AL被せﾎﾞｱ内径端面（ｸﾞﾗﾌ2）'!$AS$8:$AS$15</c:f>
              <c:numCache>
                <c:formatCode>#,##0.00</c:formatCode>
                <c:ptCount val="8"/>
                <c:pt idx="0">
                  <c:v>-0.5</c:v>
                </c:pt>
                <c:pt idx="1">
                  <c:v>-0.5</c:v>
                </c:pt>
                <c:pt idx="2">
                  <c:v>-0.5</c:v>
                </c:pt>
                <c:pt idx="3">
                  <c:v>-0.5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</c:numCache>
            </c:numRef>
          </c:xVal>
          <c:yVal>
            <c:numRef>
              <c:f>'AL被せﾎﾞｱ内径端面（ｸﾞﾗﾌ2）'!$AT$8:$AT$15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970-408F-A6E8-6FA56C4A7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902016"/>
        <c:axId val="252907904"/>
      </c:scatterChart>
      <c:valAx>
        <c:axId val="252902016"/>
        <c:scaling>
          <c:orientation val="minMax"/>
          <c:max val="0.6"/>
          <c:min val="-0.6"/>
        </c:scaling>
        <c:delete val="0"/>
        <c:axPos val="t"/>
        <c:numFmt formatCode="#,##0.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52907904"/>
        <c:crosses val="autoZero"/>
        <c:crossBetween val="midCat"/>
        <c:majorUnit val="0.1"/>
      </c:valAx>
      <c:valAx>
        <c:axId val="252907904"/>
        <c:scaling>
          <c:orientation val="maxMin"/>
          <c:max val="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52902016"/>
        <c:crosses val="autoZero"/>
        <c:crossBetween val="midCat"/>
        <c:majorUnit val="1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914638810852159E-2"/>
          <c:y val="5.7922569180306915E-2"/>
          <c:w val="0.90703517587939697"/>
          <c:h val="0.926519180561483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10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'ｽﾘｰﾌﾞ肉厚（ｸﾞﾗﾌ2）'!$E$8:$E$31</c:f>
              <c:numCache>
                <c:formatCode>#,##0.00</c:formatCode>
                <c:ptCount val="24"/>
                <c:pt idx="0">
                  <c:v>2</c:v>
                </c:pt>
                <c:pt idx="1">
                  <c:v>1.99</c:v>
                </c:pt>
                <c:pt idx="2">
                  <c:v>1.92</c:v>
                </c:pt>
                <c:pt idx="3">
                  <c:v>1.83</c:v>
                </c:pt>
                <c:pt idx="4">
                  <c:v>1.79</c:v>
                </c:pt>
                <c:pt idx="5">
                  <c:v>1.77</c:v>
                </c:pt>
                <c:pt idx="6">
                  <c:v>2.0699999999999998</c:v>
                </c:pt>
                <c:pt idx="7">
                  <c:v>1.94</c:v>
                </c:pt>
                <c:pt idx="8">
                  <c:v>1.86</c:v>
                </c:pt>
                <c:pt idx="9">
                  <c:v>1.95</c:v>
                </c:pt>
                <c:pt idx="10">
                  <c:v>1.93</c:v>
                </c:pt>
                <c:pt idx="11">
                  <c:v>1.89</c:v>
                </c:pt>
                <c:pt idx="12">
                  <c:v>2.0699999999999998</c:v>
                </c:pt>
                <c:pt idx="13">
                  <c:v>1.95</c:v>
                </c:pt>
                <c:pt idx="14">
                  <c:v>1.88</c:v>
                </c:pt>
                <c:pt idx="15">
                  <c:v>2.0699999999999998</c:v>
                </c:pt>
                <c:pt idx="16">
                  <c:v>2.0099999999999998</c:v>
                </c:pt>
                <c:pt idx="17">
                  <c:v>1.98</c:v>
                </c:pt>
                <c:pt idx="18">
                  <c:v>1.98</c:v>
                </c:pt>
                <c:pt idx="19">
                  <c:v>1.89</c:v>
                </c:pt>
                <c:pt idx="20">
                  <c:v>1.85</c:v>
                </c:pt>
                <c:pt idx="21">
                  <c:v>2.2999999999999998</c:v>
                </c:pt>
                <c:pt idx="22">
                  <c:v>2.2200000000000002</c:v>
                </c:pt>
                <c:pt idx="23">
                  <c:v>2.19</c:v>
                </c:pt>
              </c:numCache>
            </c:numRef>
          </c:xVal>
          <c:yVal>
            <c:numRef>
              <c:f>'ｽﾘｰﾌﾞ肉厚（ｸﾞﾗﾌ2）'!$A$8:$A$31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FE-4E91-BB6D-5577742D695B}"/>
            </c:ext>
          </c:extLst>
        </c:ser>
        <c:ser>
          <c:idx val="1"/>
          <c:order val="1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'ｽﾘｰﾌﾞ肉厚（ｸﾞﾗﾌ2）'!$B$8:$B$31</c:f>
              <c:numCache>
                <c:formatCode>#,##0.00</c:formatCode>
                <c:ptCount val="2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</c:numCache>
            </c:numRef>
          </c:xVal>
          <c:yVal>
            <c:numRef>
              <c:f>'ｽﾘｰﾌﾞ肉厚（ｸﾞﾗﾌ2）'!$A$8:$A$31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FE-4E91-BB6D-5577742D6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218816"/>
        <c:axId val="255220352"/>
      </c:scatterChart>
      <c:valAx>
        <c:axId val="255218816"/>
        <c:scaling>
          <c:orientation val="minMax"/>
          <c:max val="2.5"/>
        </c:scaling>
        <c:delete val="0"/>
        <c:axPos val="t"/>
        <c:numFmt formatCode="#,##0.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55220352"/>
        <c:crosses val="autoZero"/>
        <c:crossBetween val="midCat"/>
        <c:majorUnit val="0.5"/>
      </c:valAx>
      <c:valAx>
        <c:axId val="255220352"/>
        <c:scaling>
          <c:orientation val="maxMin"/>
          <c:max val="2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55218816"/>
        <c:crosses val="autoZero"/>
        <c:crossBetween val="midCat"/>
        <c:majorUnit val="1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 paperSize="9" orientation="landscape" verticalDpi="0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914638810852159E-2"/>
          <c:y val="5.7922569180306915E-2"/>
          <c:w val="0.90703517587939697"/>
          <c:h val="0.926519180561483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10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'ｽﾘｰﾌﾞ肉厚（ｸﾞﾗﾌ2）'!$AJ$8:$AJ$31</c:f>
              <c:numCache>
                <c:formatCode>#,##0.00</c:formatCode>
                <c:ptCount val="24"/>
                <c:pt idx="0">
                  <c:v>2.08</c:v>
                </c:pt>
                <c:pt idx="1">
                  <c:v>2.0099999999999998</c:v>
                </c:pt>
                <c:pt idx="2">
                  <c:v>2</c:v>
                </c:pt>
                <c:pt idx="3">
                  <c:v>1.96</c:v>
                </c:pt>
                <c:pt idx="4">
                  <c:v>1.99</c:v>
                </c:pt>
                <c:pt idx="5">
                  <c:v>1.93</c:v>
                </c:pt>
                <c:pt idx="6">
                  <c:v>1.84</c:v>
                </c:pt>
                <c:pt idx="7">
                  <c:v>1.81</c:v>
                </c:pt>
                <c:pt idx="8">
                  <c:v>1.79</c:v>
                </c:pt>
                <c:pt idx="9">
                  <c:v>2.0299999999999998</c:v>
                </c:pt>
                <c:pt idx="10">
                  <c:v>2.08</c:v>
                </c:pt>
                <c:pt idx="11">
                  <c:v>2</c:v>
                </c:pt>
                <c:pt idx="12">
                  <c:v>1.74</c:v>
                </c:pt>
                <c:pt idx="13">
                  <c:v>1.72</c:v>
                </c:pt>
                <c:pt idx="14">
                  <c:v>1.71</c:v>
                </c:pt>
                <c:pt idx="15">
                  <c:v>2.02</c:v>
                </c:pt>
                <c:pt idx="16">
                  <c:v>2.0499999999999998</c:v>
                </c:pt>
                <c:pt idx="17">
                  <c:v>1.99</c:v>
                </c:pt>
                <c:pt idx="18">
                  <c:v>1.64</c:v>
                </c:pt>
                <c:pt idx="19">
                  <c:v>1.61</c:v>
                </c:pt>
                <c:pt idx="20">
                  <c:v>1.6</c:v>
                </c:pt>
                <c:pt idx="21">
                  <c:v>1.97</c:v>
                </c:pt>
                <c:pt idx="22">
                  <c:v>2.04</c:v>
                </c:pt>
                <c:pt idx="23">
                  <c:v>1.95</c:v>
                </c:pt>
              </c:numCache>
            </c:numRef>
          </c:xVal>
          <c:yVal>
            <c:numRef>
              <c:f>'ｽﾘｰﾌﾞ肉厚（ｸﾞﾗﾌ2）'!$AN$8:$AN$31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1E-4881-BD63-9B5AE9B5A9B3}"/>
            </c:ext>
          </c:extLst>
        </c:ser>
        <c:ser>
          <c:idx val="1"/>
          <c:order val="1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'ｽﾘｰﾌﾞ肉厚（ｸﾞﾗﾌ2）'!$AM$8:$AM$31</c:f>
              <c:numCache>
                <c:formatCode>#,##0.00</c:formatCode>
                <c:ptCount val="2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</c:numCache>
            </c:numRef>
          </c:xVal>
          <c:yVal>
            <c:numRef>
              <c:f>'ｽﾘｰﾌﾞ肉厚（ｸﾞﾗﾌ2）'!$AN$8:$AN$31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1E-4881-BD63-9B5AE9B5A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253888"/>
        <c:axId val="255255680"/>
      </c:scatterChart>
      <c:valAx>
        <c:axId val="255253888"/>
        <c:scaling>
          <c:orientation val="minMax"/>
          <c:max val="2.5"/>
        </c:scaling>
        <c:delete val="0"/>
        <c:axPos val="t"/>
        <c:numFmt formatCode="#,##0.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55255680"/>
        <c:crosses val="autoZero"/>
        <c:crossBetween val="midCat"/>
        <c:majorUnit val="0.5"/>
      </c:valAx>
      <c:valAx>
        <c:axId val="255255680"/>
        <c:scaling>
          <c:orientation val="maxMin"/>
          <c:max val="2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55253888"/>
        <c:crosses val="autoZero"/>
        <c:crossBetween val="midCat"/>
        <c:majorUnit val="1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 paperSize="9" orientation="landscape" verticalDpi="0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738693467336682E-2"/>
          <c:y val="8.9673913043478257E-2"/>
          <c:w val="0.90703517587939697"/>
          <c:h val="0.88315217391304346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10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'OP軸間（ｸﾞﾗﾌ2）'!$D$11:$D$24</c:f>
              <c:numCache>
                <c:formatCode>#,##0.00</c:formatCode>
                <c:ptCount val="14"/>
                <c:pt idx="0">
                  <c:v>-0.03</c:v>
                </c:pt>
                <c:pt idx="1">
                  <c:v>7.0000000000000007E-2</c:v>
                </c:pt>
                <c:pt idx="2">
                  <c:v>0.24</c:v>
                </c:pt>
                <c:pt idx="3">
                  <c:v>0.01</c:v>
                </c:pt>
                <c:pt idx="4">
                  <c:v>0.18</c:v>
                </c:pt>
                <c:pt idx="5">
                  <c:v>0.01</c:v>
                </c:pt>
                <c:pt idx="6">
                  <c:v>0.21</c:v>
                </c:pt>
                <c:pt idx="7">
                  <c:v>0.06</c:v>
                </c:pt>
                <c:pt idx="8">
                  <c:v>0.14000000000000001</c:v>
                </c:pt>
                <c:pt idx="9">
                  <c:v>0.08</c:v>
                </c:pt>
                <c:pt idx="10">
                  <c:v>0.21</c:v>
                </c:pt>
                <c:pt idx="11">
                  <c:v>0.06</c:v>
                </c:pt>
                <c:pt idx="12">
                  <c:v>-0.05</c:v>
                </c:pt>
                <c:pt idx="13">
                  <c:v>-0.11</c:v>
                </c:pt>
              </c:numCache>
            </c:numRef>
          </c:xVal>
          <c:yVal>
            <c:numRef>
              <c:f>'OP軸間（ｸﾞﾗﾌ2）'!$A$11:$A$24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8B-40C4-BE9A-0859482EADDF}"/>
            </c:ext>
          </c:extLst>
        </c:ser>
        <c:ser>
          <c:idx val="1"/>
          <c:order val="1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'OP軸間（ｸﾞﾗﾌ2）'!$C$11:$C$24</c:f>
              <c:numCache>
                <c:formatCode>#,##0.00</c:formatCode>
                <c:ptCount val="14"/>
                <c:pt idx="0">
                  <c:v>0.3</c:v>
                </c:pt>
                <c:pt idx="1">
                  <c:v>0.3</c:v>
                </c:pt>
                <c:pt idx="2">
                  <c:v>0.35</c:v>
                </c:pt>
                <c:pt idx="3">
                  <c:v>0.35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0.35</c:v>
                </c:pt>
                <c:pt idx="11">
                  <c:v>0.35</c:v>
                </c:pt>
                <c:pt idx="12">
                  <c:v>0.3</c:v>
                </c:pt>
                <c:pt idx="13">
                  <c:v>0.3</c:v>
                </c:pt>
              </c:numCache>
            </c:numRef>
          </c:xVal>
          <c:yVal>
            <c:numRef>
              <c:f>'OP軸間（ｸﾞﾗﾌ2）'!$A$11:$A$24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8B-40C4-BE9A-0859482EADDF}"/>
            </c:ext>
          </c:extLst>
        </c:ser>
        <c:ser>
          <c:idx val="2"/>
          <c:order val="2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'OP軸間（ｸﾞﾗﾌ2）'!$B$11:$B$24</c:f>
              <c:numCache>
                <c:formatCode>#,##0.00</c:formatCode>
                <c:ptCount val="14"/>
                <c:pt idx="0">
                  <c:v>-0.3</c:v>
                </c:pt>
                <c:pt idx="1">
                  <c:v>-0.3</c:v>
                </c:pt>
                <c:pt idx="2">
                  <c:v>-0.35</c:v>
                </c:pt>
                <c:pt idx="3">
                  <c:v>-0.35</c:v>
                </c:pt>
                <c:pt idx="4">
                  <c:v>-0.3</c:v>
                </c:pt>
                <c:pt idx="5">
                  <c:v>-0.3</c:v>
                </c:pt>
                <c:pt idx="6">
                  <c:v>-0.3</c:v>
                </c:pt>
                <c:pt idx="7">
                  <c:v>-0.3</c:v>
                </c:pt>
                <c:pt idx="8">
                  <c:v>-0.3</c:v>
                </c:pt>
                <c:pt idx="9">
                  <c:v>-0.3</c:v>
                </c:pt>
                <c:pt idx="10">
                  <c:v>-0.35</c:v>
                </c:pt>
                <c:pt idx="11">
                  <c:v>-0.35</c:v>
                </c:pt>
                <c:pt idx="12">
                  <c:v>-0.3</c:v>
                </c:pt>
                <c:pt idx="13">
                  <c:v>-0.3</c:v>
                </c:pt>
              </c:numCache>
            </c:numRef>
          </c:xVal>
          <c:yVal>
            <c:numRef>
              <c:f>'OP軸間（ｸﾞﾗﾌ2）'!$A$11:$A$24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8B-40C4-BE9A-0859482EADDF}"/>
            </c:ext>
          </c:extLst>
        </c:ser>
        <c:ser>
          <c:idx val="3"/>
          <c:order val="3"/>
          <c:spPr>
            <a:ln w="28575">
              <a:noFill/>
            </a:ln>
          </c:spPr>
          <c:marker>
            <c:spPr>
              <a:solidFill>
                <a:srgbClr val="FFC000"/>
              </a:solidFill>
            </c:spPr>
          </c:marker>
          <c:xVal>
            <c:numRef>
              <c:f>'OP軸間（ｸﾞﾗﾌ2）'!$E$11:$E$24</c:f>
              <c:numCache>
                <c:formatCode>@</c:formatCode>
                <c:ptCount val="14"/>
                <c:pt idx="0">
                  <c:v>-0.02</c:v>
                </c:pt>
                <c:pt idx="1">
                  <c:v>0.02</c:v>
                </c:pt>
                <c:pt idx="2">
                  <c:v>0.25</c:v>
                </c:pt>
                <c:pt idx="3">
                  <c:v>-0.02</c:v>
                </c:pt>
                <c:pt idx="4">
                  <c:v>0.2</c:v>
                </c:pt>
                <c:pt idx="5">
                  <c:v>-0.02</c:v>
                </c:pt>
                <c:pt idx="6">
                  <c:v>0.25</c:v>
                </c:pt>
                <c:pt idx="7">
                  <c:v>0.06</c:v>
                </c:pt>
                <c:pt idx="8">
                  <c:v>0.16</c:v>
                </c:pt>
                <c:pt idx="9">
                  <c:v>7.0000000000000007E-2</c:v>
                </c:pt>
                <c:pt idx="10">
                  <c:v>0.23</c:v>
                </c:pt>
                <c:pt idx="11">
                  <c:v>0.05</c:v>
                </c:pt>
                <c:pt idx="12">
                  <c:v>0.01</c:v>
                </c:pt>
                <c:pt idx="13">
                  <c:v>-0.1</c:v>
                </c:pt>
              </c:numCache>
            </c:numRef>
          </c:xVal>
          <c:yVal>
            <c:numRef>
              <c:f>'OP軸間（ｸﾞﾗﾌ2）'!$A$11:$A$24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B0-460E-8D79-FFA05304F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680512"/>
        <c:axId val="255682048"/>
      </c:scatterChart>
      <c:valAx>
        <c:axId val="255680512"/>
        <c:scaling>
          <c:orientation val="minMax"/>
          <c:max val="0.6"/>
          <c:min val="-0.6"/>
        </c:scaling>
        <c:delete val="0"/>
        <c:axPos val="t"/>
        <c:numFmt formatCode="#,##0.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55682048"/>
        <c:crosses val="autoZero"/>
        <c:crossBetween val="midCat"/>
        <c:majorUnit val="0.1"/>
      </c:valAx>
      <c:valAx>
        <c:axId val="255682048"/>
        <c:scaling>
          <c:orientation val="maxMin"/>
          <c:max val="1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55680512"/>
        <c:crosses val="autoZero"/>
        <c:crossBetween val="midCat"/>
        <c:majorUnit val="1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738693467336682E-2"/>
          <c:y val="7.990314769975787E-2"/>
          <c:w val="0.90703517587939697"/>
          <c:h val="0.8958837772397094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10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'OP軸間（ｸﾞﾗﾌ2）'!$AR$11:$AR$26</c:f>
              <c:numCache>
                <c:formatCode>#,##0.00</c:formatCode>
                <c:ptCount val="16"/>
                <c:pt idx="0">
                  <c:v>-0.16</c:v>
                </c:pt>
                <c:pt idx="1">
                  <c:v>0.08</c:v>
                </c:pt>
                <c:pt idx="2">
                  <c:v>-0.16</c:v>
                </c:pt>
                <c:pt idx="3">
                  <c:v>0.02</c:v>
                </c:pt>
                <c:pt idx="4">
                  <c:v>-0.19</c:v>
                </c:pt>
                <c:pt idx="5">
                  <c:v>0.09</c:v>
                </c:pt>
                <c:pt idx="6">
                  <c:v>0.02</c:v>
                </c:pt>
                <c:pt idx="7">
                  <c:v>-0.03</c:v>
                </c:pt>
                <c:pt idx="8">
                  <c:v>-0.03</c:v>
                </c:pt>
                <c:pt idx="9">
                  <c:v>0.06</c:v>
                </c:pt>
                <c:pt idx="10">
                  <c:v>0.02</c:v>
                </c:pt>
                <c:pt idx="11">
                  <c:v>0.12</c:v>
                </c:pt>
                <c:pt idx="12">
                  <c:v>0.06</c:v>
                </c:pt>
                <c:pt idx="13">
                  <c:v>0.05</c:v>
                </c:pt>
                <c:pt idx="14">
                  <c:v>-0.16</c:v>
                </c:pt>
                <c:pt idx="15">
                  <c:v>-0.05</c:v>
                </c:pt>
              </c:numCache>
            </c:numRef>
          </c:xVal>
          <c:yVal>
            <c:numRef>
              <c:f>'OP軸間（ｸﾞﾗﾌ2）'!$AV$11:$AV$26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72-4F15-9078-E4D2470BE235}"/>
            </c:ext>
          </c:extLst>
        </c:ser>
        <c:ser>
          <c:idx val="1"/>
          <c:order val="1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'OP軸間（ｸﾞﾗﾌ2）'!$AT$11:$AT$26</c:f>
              <c:numCache>
                <c:formatCode>#,##0.00</c:formatCode>
                <c:ptCount val="16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0.35</c:v>
                </c:pt>
                <c:pt idx="7">
                  <c:v>0.35</c:v>
                </c:pt>
                <c:pt idx="8">
                  <c:v>0.35</c:v>
                </c:pt>
                <c:pt idx="9">
                  <c:v>0.35</c:v>
                </c:pt>
                <c:pt idx="10">
                  <c:v>0.3</c:v>
                </c:pt>
                <c:pt idx="11">
                  <c:v>0.3</c:v>
                </c:pt>
                <c:pt idx="12">
                  <c:v>0.35</c:v>
                </c:pt>
                <c:pt idx="13">
                  <c:v>0.35</c:v>
                </c:pt>
                <c:pt idx="14">
                  <c:v>0.3</c:v>
                </c:pt>
                <c:pt idx="15">
                  <c:v>0.3</c:v>
                </c:pt>
              </c:numCache>
            </c:numRef>
          </c:xVal>
          <c:yVal>
            <c:numRef>
              <c:f>'OP軸間（ｸﾞﾗﾌ2）'!$AV$11:$AV$26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72-4F15-9078-E4D2470BE235}"/>
            </c:ext>
          </c:extLst>
        </c:ser>
        <c:ser>
          <c:idx val="2"/>
          <c:order val="2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'OP軸間（ｸﾞﾗﾌ2）'!$AU$11:$AU$26</c:f>
              <c:numCache>
                <c:formatCode>#,##0.00</c:formatCode>
                <c:ptCount val="16"/>
                <c:pt idx="0">
                  <c:v>-0.3</c:v>
                </c:pt>
                <c:pt idx="1">
                  <c:v>-0.3</c:v>
                </c:pt>
                <c:pt idx="2">
                  <c:v>-0.3</c:v>
                </c:pt>
                <c:pt idx="3">
                  <c:v>-0.3</c:v>
                </c:pt>
                <c:pt idx="4">
                  <c:v>-0.3</c:v>
                </c:pt>
                <c:pt idx="5">
                  <c:v>-0.3</c:v>
                </c:pt>
                <c:pt idx="6">
                  <c:v>-0.35</c:v>
                </c:pt>
                <c:pt idx="7">
                  <c:v>-0.35</c:v>
                </c:pt>
                <c:pt idx="8">
                  <c:v>-0.35</c:v>
                </c:pt>
                <c:pt idx="9">
                  <c:v>-0.35</c:v>
                </c:pt>
                <c:pt idx="10">
                  <c:v>-0.3</c:v>
                </c:pt>
                <c:pt idx="11">
                  <c:v>-0.3</c:v>
                </c:pt>
                <c:pt idx="12">
                  <c:v>-0.35</c:v>
                </c:pt>
                <c:pt idx="13">
                  <c:v>-0.35</c:v>
                </c:pt>
                <c:pt idx="14">
                  <c:v>-0.3</c:v>
                </c:pt>
                <c:pt idx="15">
                  <c:v>-0.3</c:v>
                </c:pt>
              </c:numCache>
            </c:numRef>
          </c:xVal>
          <c:yVal>
            <c:numRef>
              <c:f>'OP軸間（ｸﾞﾗﾌ2）'!$AV$11:$AV$26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72-4F15-9078-E4D2470BE235}"/>
            </c:ext>
          </c:extLst>
        </c:ser>
        <c:ser>
          <c:idx val="3"/>
          <c:order val="3"/>
          <c:spPr>
            <a:ln w="28575">
              <a:noFill/>
            </a:ln>
          </c:spPr>
          <c:marker>
            <c:spPr>
              <a:solidFill>
                <a:srgbClr val="FFC000"/>
              </a:solidFill>
            </c:spPr>
          </c:marker>
          <c:xVal>
            <c:numRef>
              <c:f>'OP軸間（ｸﾞﾗﾌ2）'!$AS$11:$AS$26</c:f>
              <c:numCache>
                <c:formatCode>#,##0.00</c:formatCode>
                <c:ptCount val="16"/>
                <c:pt idx="0">
                  <c:v>-0.15</c:v>
                </c:pt>
                <c:pt idx="1">
                  <c:v>0.06</c:v>
                </c:pt>
                <c:pt idx="2">
                  <c:v>-0.16</c:v>
                </c:pt>
                <c:pt idx="3">
                  <c:v>-0.01</c:v>
                </c:pt>
                <c:pt idx="4">
                  <c:v>-0.19</c:v>
                </c:pt>
                <c:pt idx="5">
                  <c:v>0.08</c:v>
                </c:pt>
                <c:pt idx="6">
                  <c:v>0.05</c:v>
                </c:pt>
                <c:pt idx="7">
                  <c:v>-0.05</c:v>
                </c:pt>
                <c:pt idx="8">
                  <c:v>0</c:v>
                </c:pt>
                <c:pt idx="9">
                  <c:v>0.05</c:v>
                </c:pt>
                <c:pt idx="10">
                  <c:v>0.03</c:v>
                </c:pt>
                <c:pt idx="11">
                  <c:v>0.12</c:v>
                </c:pt>
                <c:pt idx="12">
                  <c:v>7.0000000000000007E-2</c:v>
                </c:pt>
                <c:pt idx="13">
                  <c:v>0.05</c:v>
                </c:pt>
                <c:pt idx="14">
                  <c:v>-0.12</c:v>
                </c:pt>
                <c:pt idx="15">
                  <c:v>-0.02</c:v>
                </c:pt>
              </c:numCache>
            </c:numRef>
          </c:xVal>
          <c:yVal>
            <c:numRef>
              <c:f>'OP軸間（ｸﾞﾗﾌ2）'!$AV$11:$AV$26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64-443E-A43C-A879381D8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708544"/>
        <c:axId val="255865984"/>
      </c:scatterChart>
      <c:valAx>
        <c:axId val="255708544"/>
        <c:scaling>
          <c:orientation val="minMax"/>
          <c:max val="0.6"/>
          <c:min val="-0.6"/>
        </c:scaling>
        <c:delete val="0"/>
        <c:axPos val="t"/>
        <c:numFmt formatCode="#,##0.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55865984"/>
        <c:crosses val="autoZero"/>
        <c:crossBetween val="midCat"/>
        <c:majorUnit val="0.1"/>
      </c:valAx>
      <c:valAx>
        <c:axId val="255865984"/>
        <c:scaling>
          <c:orientation val="maxMin"/>
          <c:max val="16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55708544"/>
        <c:crosses val="autoZero"/>
        <c:crossBetween val="midCat"/>
        <c:majorUnit val="1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738693467336682E-2"/>
          <c:y val="8.4541062801932368E-2"/>
          <c:w val="0.90703517587939697"/>
          <c:h val="0.8892548214081936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10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'GA軸間（ｸﾞﾗﾌ2）'!$D$8:$D$23</c:f>
              <c:numCache>
                <c:formatCode>#,##0.00</c:formatCode>
                <c:ptCount val="16"/>
                <c:pt idx="0">
                  <c:v>0.13</c:v>
                </c:pt>
                <c:pt idx="1">
                  <c:v>7.0000000000000007E-2</c:v>
                </c:pt>
                <c:pt idx="2">
                  <c:v>0</c:v>
                </c:pt>
                <c:pt idx="3">
                  <c:v>-0.03</c:v>
                </c:pt>
                <c:pt idx="4">
                  <c:v>-0.08</c:v>
                </c:pt>
                <c:pt idx="5">
                  <c:v>7.0000000000000007E-2</c:v>
                </c:pt>
                <c:pt idx="6">
                  <c:v>-0.04</c:v>
                </c:pt>
                <c:pt idx="7">
                  <c:v>0.03</c:v>
                </c:pt>
                <c:pt idx="8">
                  <c:v>-0.11</c:v>
                </c:pt>
                <c:pt idx="9">
                  <c:v>7.0000000000000007E-2</c:v>
                </c:pt>
                <c:pt idx="10">
                  <c:v>7.0000000000000007E-2</c:v>
                </c:pt>
                <c:pt idx="11">
                  <c:v>0.06</c:v>
                </c:pt>
                <c:pt idx="12">
                  <c:v>0.01</c:v>
                </c:pt>
                <c:pt idx="13" formatCode="@">
                  <c:v>0.01</c:v>
                </c:pt>
                <c:pt idx="14">
                  <c:v>0.05</c:v>
                </c:pt>
                <c:pt idx="15">
                  <c:v>0.1</c:v>
                </c:pt>
              </c:numCache>
            </c:numRef>
          </c:xVal>
          <c:yVal>
            <c:numRef>
              <c:f>'GA軸間（ｸﾞﾗﾌ2）'!$A$8:$A$23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52-46FE-9802-9852967E8ACC}"/>
            </c:ext>
          </c:extLst>
        </c:ser>
        <c:ser>
          <c:idx val="1"/>
          <c:order val="1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'GA軸間（ｸﾞﾗﾌ2）'!$C$8:$C$23</c:f>
              <c:numCache>
                <c:formatCode>#,##0.00</c:formatCode>
                <c:ptCount val="16"/>
                <c:pt idx="0">
                  <c:v>0.3</c:v>
                </c:pt>
                <c:pt idx="1">
                  <c:v>0.3</c:v>
                </c:pt>
                <c:pt idx="2">
                  <c:v>0.35</c:v>
                </c:pt>
                <c:pt idx="3">
                  <c:v>0.35</c:v>
                </c:pt>
                <c:pt idx="4">
                  <c:v>0.35</c:v>
                </c:pt>
                <c:pt idx="5">
                  <c:v>0.35</c:v>
                </c:pt>
                <c:pt idx="6">
                  <c:v>0.35</c:v>
                </c:pt>
                <c:pt idx="7">
                  <c:v>0.35</c:v>
                </c:pt>
                <c:pt idx="8">
                  <c:v>0.35</c:v>
                </c:pt>
                <c:pt idx="9">
                  <c:v>0.35</c:v>
                </c:pt>
                <c:pt idx="10">
                  <c:v>0.3</c:v>
                </c:pt>
                <c:pt idx="11">
                  <c:v>0.3</c:v>
                </c:pt>
                <c:pt idx="12">
                  <c:v>0.15</c:v>
                </c:pt>
                <c:pt idx="13">
                  <c:v>0.2</c:v>
                </c:pt>
                <c:pt idx="14">
                  <c:v>0.35</c:v>
                </c:pt>
                <c:pt idx="15">
                  <c:v>0.35</c:v>
                </c:pt>
              </c:numCache>
            </c:numRef>
          </c:xVal>
          <c:yVal>
            <c:numRef>
              <c:f>'GA軸間（ｸﾞﾗﾌ2）'!$A$8:$A$23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52-46FE-9802-9852967E8ACC}"/>
            </c:ext>
          </c:extLst>
        </c:ser>
        <c:ser>
          <c:idx val="2"/>
          <c:order val="2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'GA軸間（ｸﾞﾗﾌ2）'!$B$8:$B$23</c:f>
              <c:numCache>
                <c:formatCode>#,##0.00</c:formatCode>
                <c:ptCount val="16"/>
                <c:pt idx="0">
                  <c:v>-0.3</c:v>
                </c:pt>
                <c:pt idx="1">
                  <c:v>-0.3</c:v>
                </c:pt>
                <c:pt idx="2">
                  <c:v>-0.35</c:v>
                </c:pt>
                <c:pt idx="3">
                  <c:v>-0.35</c:v>
                </c:pt>
                <c:pt idx="4">
                  <c:v>-0.35</c:v>
                </c:pt>
                <c:pt idx="5">
                  <c:v>-0.35</c:v>
                </c:pt>
                <c:pt idx="6">
                  <c:v>-0.35</c:v>
                </c:pt>
                <c:pt idx="7">
                  <c:v>-0.35</c:v>
                </c:pt>
                <c:pt idx="8">
                  <c:v>-0.35</c:v>
                </c:pt>
                <c:pt idx="9">
                  <c:v>-0.35</c:v>
                </c:pt>
                <c:pt idx="10">
                  <c:v>-0.3</c:v>
                </c:pt>
                <c:pt idx="11">
                  <c:v>-0.3</c:v>
                </c:pt>
                <c:pt idx="12">
                  <c:v>-0.15</c:v>
                </c:pt>
                <c:pt idx="13">
                  <c:v>-0.2</c:v>
                </c:pt>
                <c:pt idx="14">
                  <c:v>-0.35</c:v>
                </c:pt>
                <c:pt idx="15">
                  <c:v>-0.35</c:v>
                </c:pt>
              </c:numCache>
            </c:numRef>
          </c:xVal>
          <c:yVal>
            <c:numRef>
              <c:f>'GA軸間（ｸﾞﾗﾌ2）'!$A$8:$A$23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152-46FE-9802-9852967E8ACC}"/>
            </c:ext>
          </c:extLst>
        </c:ser>
        <c:ser>
          <c:idx val="3"/>
          <c:order val="3"/>
          <c:spPr>
            <a:ln w="28575">
              <a:noFill/>
            </a:ln>
          </c:spPr>
          <c:marker>
            <c:spPr>
              <a:solidFill>
                <a:srgbClr val="FFC000"/>
              </a:solidFill>
            </c:spPr>
          </c:marker>
          <c:xVal>
            <c:numRef>
              <c:f>'GA軸間（ｸﾞﾗﾌ2）'!$E$8:$E$23</c:f>
              <c:numCache>
                <c:formatCode>@</c:formatCode>
                <c:ptCount val="16"/>
                <c:pt idx="0">
                  <c:v>0.13</c:v>
                </c:pt>
                <c:pt idx="1">
                  <c:v>0.05</c:v>
                </c:pt>
                <c:pt idx="2">
                  <c:v>0.01</c:v>
                </c:pt>
                <c:pt idx="3">
                  <c:v>-7.0000000000000007E-2</c:v>
                </c:pt>
                <c:pt idx="4">
                  <c:v>-7.0000000000000007E-2</c:v>
                </c:pt>
                <c:pt idx="5">
                  <c:v>0.05</c:v>
                </c:pt>
                <c:pt idx="6">
                  <c:v>-0.05</c:v>
                </c:pt>
                <c:pt idx="7">
                  <c:v>0.01</c:v>
                </c:pt>
                <c:pt idx="8">
                  <c:v>-0.1</c:v>
                </c:pt>
                <c:pt idx="9">
                  <c:v>0.05</c:v>
                </c:pt>
                <c:pt idx="10">
                  <c:v>0.08</c:v>
                </c:pt>
                <c:pt idx="11">
                  <c:v>0.08</c:v>
                </c:pt>
                <c:pt idx="12">
                  <c:v>0.02</c:v>
                </c:pt>
                <c:pt idx="13">
                  <c:v>0.03</c:v>
                </c:pt>
                <c:pt idx="14">
                  <c:v>0.08</c:v>
                </c:pt>
                <c:pt idx="15">
                  <c:v>0.09</c:v>
                </c:pt>
              </c:numCache>
            </c:numRef>
          </c:xVal>
          <c:yVal>
            <c:numRef>
              <c:f>'GA軸間（ｸﾞﾗﾌ2）'!$A$8:$A$23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94-47C2-A5C1-37EE93F83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102400"/>
        <c:axId val="256103936"/>
      </c:scatterChart>
      <c:valAx>
        <c:axId val="256102400"/>
        <c:scaling>
          <c:orientation val="minMax"/>
          <c:max val="0.6"/>
          <c:min val="-0.6"/>
        </c:scaling>
        <c:delete val="0"/>
        <c:axPos val="t"/>
        <c:numFmt formatCode="#,##0.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56103936"/>
        <c:crosses val="autoZero"/>
        <c:crossBetween val="midCat"/>
        <c:majorUnit val="0.1"/>
      </c:valAx>
      <c:valAx>
        <c:axId val="256103936"/>
        <c:scaling>
          <c:orientation val="maxMin"/>
          <c:max val="16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56102400"/>
        <c:crosses val="autoZero"/>
        <c:crossBetween val="midCat"/>
        <c:majorUnit val="1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738693467336682E-2"/>
          <c:y val="5.124223602484472E-2"/>
          <c:w val="0.90703517587939697"/>
          <c:h val="0.9347826086956522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10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'GA軸間（ｸﾞﾗﾌ2）'!$AR$8:$AR$33</c:f>
              <c:numCache>
                <c:formatCode>#,##0.00</c:formatCode>
                <c:ptCount val="26"/>
                <c:pt idx="0">
                  <c:v>-0.13</c:v>
                </c:pt>
                <c:pt idx="1">
                  <c:v>-0.02</c:v>
                </c:pt>
                <c:pt idx="2">
                  <c:v>-0.05</c:v>
                </c:pt>
                <c:pt idx="3">
                  <c:v>0.01</c:v>
                </c:pt>
                <c:pt idx="4">
                  <c:v>0</c:v>
                </c:pt>
                <c:pt idx="5">
                  <c:v>0</c:v>
                </c:pt>
                <c:pt idx="6">
                  <c:v>-0.04</c:v>
                </c:pt>
                <c:pt idx="7">
                  <c:v>0.25</c:v>
                </c:pt>
                <c:pt idx="8">
                  <c:v>0.11</c:v>
                </c:pt>
                <c:pt idx="9">
                  <c:v>0.02</c:v>
                </c:pt>
                <c:pt idx="10">
                  <c:v>0.05</c:v>
                </c:pt>
                <c:pt idx="11">
                  <c:v>0.09</c:v>
                </c:pt>
                <c:pt idx="12">
                  <c:v>-0.02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0.03</c:v>
                </c:pt>
                <c:pt idx="16">
                  <c:v>-0.02</c:v>
                </c:pt>
                <c:pt idx="17">
                  <c:v>0.08</c:v>
                </c:pt>
                <c:pt idx="18">
                  <c:v>0.13</c:v>
                </c:pt>
                <c:pt idx="19">
                  <c:v>0.06</c:v>
                </c:pt>
                <c:pt idx="20" formatCode="@">
                  <c:v>-0.01</c:v>
                </c:pt>
                <c:pt idx="21" formatCode="@">
                  <c:v>-0.32</c:v>
                </c:pt>
                <c:pt idx="22" formatCode="@">
                  <c:v>0</c:v>
                </c:pt>
                <c:pt idx="23" formatCode="@">
                  <c:v>0.05</c:v>
                </c:pt>
                <c:pt idx="24">
                  <c:v>0.09</c:v>
                </c:pt>
                <c:pt idx="25">
                  <c:v>0.09</c:v>
                </c:pt>
              </c:numCache>
            </c:numRef>
          </c:xVal>
          <c:yVal>
            <c:numRef>
              <c:f>'GA軸間（ｸﾞﾗﾌ2）'!$AV$8:$AV$33</c:f>
              <c:numCache>
                <c:formatCode>General</c:formatCode>
                <c:ptCount val="2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67-46AE-8294-580FA0ED2449}"/>
            </c:ext>
          </c:extLst>
        </c:ser>
        <c:ser>
          <c:idx val="1"/>
          <c:order val="1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'GA軸間（ｸﾞﾗﾌ2）'!$AT$8:$AT$33</c:f>
              <c:numCache>
                <c:formatCode>#,##0.00</c:formatCode>
                <c:ptCount val="26"/>
                <c:pt idx="0">
                  <c:v>0.35</c:v>
                </c:pt>
                <c:pt idx="1">
                  <c:v>0.35</c:v>
                </c:pt>
                <c:pt idx="2">
                  <c:v>0.35</c:v>
                </c:pt>
                <c:pt idx="3">
                  <c:v>0.35</c:v>
                </c:pt>
                <c:pt idx="4">
                  <c:v>0.15</c:v>
                </c:pt>
                <c:pt idx="5">
                  <c:v>0.15</c:v>
                </c:pt>
                <c:pt idx="6">
                  <c:v>0.35</c:v>
                </c:pt>
                <c:pt idx="7">
                  <c:v>0.35</c:v>
                </c:pt>
                <c:pt idx="8">
                  <c:v>0.35</c:v>
                </c:pt>
                <c:pt idx="9">
                  <c:v>0.35</c:v>
                </c:pt>
                <c:pt idx="10">
                  <c:v>0.3</c:v>
                </c:pt>
                <c:pt idx="11">
                  <c:v>0.3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0.35</c:v>
                </c:pt>
                <c:pt idx="16">
                  <c:v>0.35</c:v>
                </c:pt>
                <c:pt idx="17">
                  <c:v>0.35</c:v>
                </c:pt>
                <c:pt idx="18">
                  <c:v>0.35</c:v>
                </c:pt>
                <c:pt idx="19">
                  <c:v>0.35</c:v>
                </c:pt>
                <c:pt idx="20">
                  <c:v>0.25</c:v>
                </c:pt>
                <c:pt idx="21">
                  <c:v>0.35</c:v>
                </c:pt>
                <c:pt idx="22">
                  <c:v>0.35</c:v>
                </c:pt>
                <c:pt idx="23">
                  <c:v>0.35</c:v>
                </c:pt>
                <c:pt idx="24">
                  <c:v>0.5</c:v>
                </c:pt>
                <c:pt idx="25">
                  <c:v>0.5</c:v>
                </c:pt>
              </c:numCache>
            </c:numRef>
          </c:xVal>
          <c:yVal>
            <c:numRef>
              <c:f>'GA軸間（ｸﾞﾗﾌ2）'!$AV$8:$AV$33</c:f>
              <c:numCache>
                <c:formatCode>General</c:formatCode>
                <c:ptCount val="2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67-46AE-8294-580FA0ED2449}"/>
            </c:ext>
          </c:extLst>
        </c:ser>
        <c:ser>
          <c:idx val="2"/>
          <c:order val="2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'GA軸間（ｸﾞﾗﾌ2）'!$AU$8:$AU$33</c:f>
              <c:numCache>
                <c:formatCode>#,##0.00</c:formatCode>
                <c:ptCount val="26"/>
                <c:pt idx="0">
                  <c:v>-0.35</c:v>
                </c:pt>
                <c:pt idx="1">
                  <c:v>-0.35</c:v>
                </c:pt>
                <c:pt idx="2">
                  <c:v>-0.35</c:v>
                </c:pt>
                <c:pt idx="3">
                  <c:v>-0.35</c:v>
                </c:pt>
                <c:pt idx="4">
                  <c:v>-0.15</c:v>
                </c:pt>
                <c:pt idx="5">
                  <c:v>-0.15</c:v>
                </c:pt>
                <c:pt idx="6">
                  <c:v>-0.35</c:v>
                </c:pt>
                <c:pt idx="7">
                  <c:v>-0.35</c:v>
                </c:pt>
                <c:pt idx="8">
                  <c:v>-0.35</c:v>
                </c:pt>
                <c:pt idx="9">
                  <c:v>-0.35</c:v>
                </c:pt>
                <c:pt idx="10">
                  <c:v>-0.3</c:v>
                </c:pt>
                <c:pt idx="11">
                  <c:v>-0.3</c:v>
                </c:pt>
                <c:pt idx="12">
                  <c:v>-0.35</c:v>
                </c:pt>
                <c:pt idx="13">
                  <c:v>-0.35</c:v>
                </c:pt>
                <c:pt idx="14">
                  <c:v>-0.35</c:v>
                </c:pt>
                <c:pt idx="15">
                  <c:v>-0.35</c:v>
                </c:pt>
                <c:pt idx="16">
                  <c:v>-0.35</c:v>
                </c:pt>
                <c:pt idx="17">
                  <c:v>-0.35</c:v>
                </c:pt>
                <c:pt idx="18">
                  <c:v>-0.35</c:v>
                </c:pt>
                <c:pt idx="19">
                  <c:v>-0.35</c:v>
                </c:pt>
                <c:pt idx="20">
                  <c:v>-0.25</c:v>
                </c:pt>
                <c:pt idx="21">
                  <c:v>-0.35</c:v>
                </c:pt>
                <c:pt idx="22">
                  <c:v>-0.35</c:v>
                </c:pt>
                <c:pt idx="23">
                  <c:v>-0.35</c:v>
                </c:pt>
                <c:pt idx="24">
                  <c:v>-0.5</c:v>
                </c:pt>
                <c:pt idx="25">
                  <c:v>-0.3</c:v>
                </c:pt>
              </c:numCache>
            </c:numRef>
          </c:xVal>
          <c:yVal>
            <c:numRef>
              <c:f>'GA軸間（ｸﾞﾗﾌ2）'!$AV$8:$AV$33</c:f>
              <c:numCache>
                <c:formatCode>General</c:formatCode>
                <c:ptCount val="2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67-46AE-8294-580FA0ED2449}"/>
            </c:ext>
          </c:extLst>
        </c:ser>
        <c:ser>
          <c:idx val="3"/>
          <c:order val="3"/>
          <c:spPr>
            <a:ln w="28575">
              <a:noFill/>
            </a:ln>
          </c:spPr>
          <c:xVal>
            <c:numRef>
              <c:f>'GA軸間（ｸﾞﾗﾌ2）'!$AS$8:$AS$33</c:f>
              <c:numCache>
                <c:formatCode>#,##0.00</c:formatCode>
                <c:ptCount val="26"/>
                <c:pt idx="0">
                  <c:v>-0.13</c:v>
                </c:pt>
                <c:pt idx="1">
                  <c:v>-0.12</c:v>
                </c:pt>
                <c:pt idx="2">
                  <c:v>-0.05</c:v>
                </c:pt>
                <c:pt idx="3">
                  <c:v>-0.02</c:v>
                </c:pt>
                <c:pt idx="4">
                  <c:v>0</c:v>
                </c:pt>
                <c:pt idx="5">
                  <c:v>0</c:v>
                </c:pt>
                <c:pt idx="6">
                  <c:v>-0.04</c:v>
                </c:pt>
                <c:pt idx="7">
                  <c:v>0.21</c:v>
                </c:pt>
                <c:pt idx="8">
                  <c:v>0.13</c:v>
                </c:pt>
                <c:pt idx="9">
                  <c:v>-0.01</c:v>
                </c:pt>
                <c:pt idx="10">
                  <c:v>0.06</c:v>
                </c:pt>
                <c:pt idx="11">
                  <c:v>0.09</c:v>
                </c:pt>
                <c:pt idx="12">
                  <c:v>-0.03</c:v>
                </c:pt>
                <c:pt idx="13">
                  <c:v>0.1</c:v>
                </c:pt>
                <c:pt idx="14">
                  <c:v>0.18</c:v>
                </c:pt>
                <c:pt idx="15">
                  <c:v>0.01</c:v>
                </c:pt>
                <c:pt idx="16">
                  <c:v>-0.01</c:v>
                </c:pt>
                <c:pt idx="17">
                  <c:v>0.06</c:v>
                </c:pt>
                <c:pt idx="18">
                  <c:v>0.15</c:v>
                </c:pt>
                <c:pt idx="19">
                  <c:v>0.08</c:v>
                </c:pt>
                <c:pt idx="20">
                  <c:v>0.01</c:v>
                </c:pt>
                <c:pt idx="21">
                  <c:v>-0.32</c:v>
                </c:pt>
                <c:pt idx="22">
                  <c:v>0.01</c:v>
                </c:pt>
                <c:pt idx="23">
                  <c:v>0.05</c:v>
                </c:pt>
                <c:pt idx="24">
                  <c:v>0.09</c:v>
                </c:pt>
                <c:pt idx="25">
                  <c:v>0.12</c:v>
                </c:pt>
              </c:numCache>
            </c:numRef>
          </c:xVal>
          <c:yVal>
            <c:numRef>
              <c:f>'GA軸間（ｸﾞﾗﾌ2）'!$AV$8:$AV$33</c:f>
              <c:numCache>
                <c:formatCode>General</c:formatCode>
                <c:ptCount val="2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DA-4719-9FB4-94A08C128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257408"/>
        <c:axId val="256275584"/>
      </c:scatterChart>
      <c:valAx>
        <c:axId val="256257408"/>
        <c:scaling>
          <c:orientation val="minMax"/>
          <c:max val="0.6"/>
          <c:min val="-0.6"/>
        </c:scaling>
        <c:delete val="0"/>
        <c:axPos val="t"/>
        <c:numFmt formatCode="#,##0.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56275584"/>
        <c:crosses val="autoZero"/>
        <c:crossBetween val="midCat"/>
        <c:majorUnit val="0.1"/>
      </c:valAx>
      <c:valAx>
        <c:axId val="256275584"/>
        <c:scaling>
          <c:orientation val="maxMin"/>
          <c:max val="26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56257408"/>
        <c:crosses val="autoZero"/>
        <c:crossBetween val="midCat"/>
        <c:majorUnit val="1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738693467336682E-2"/>
          <c:y val="0.11956564044681431"/>
          <c:w val="0.90703517587939697"/>
          <c:h val="0.84420588557902221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10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'天軸間(ｸﾞﾗﾌ2）'!$D$8:$D$17</c:f>
              <c:numCache>
                <c:formatCode>@</c:formatCode>
                <c:ptCount val="10"/>
                <c:pt idx="0">
                  <c:v>0</c:v>
                </c:pt>
                <c:pt idx="1">
                  <c:v>0.26</c:v>
                </c:pt>
                <c:pt idx="2">
                  <c:v>0.03</c:v>
                </c:pt>
                <c:pt idx="3">
                  <c:v>-0.02</c:v>
                </c:pt>
                <c:pt idx="4">
                  <c:v>-0.08</c:v>
                </c:pt>
                <c:pt idx="5">
                  <c:v>-0.12</c:v>
                </c:pt>
                <c:pt idx="6">
                  <c:v>-0.04</c:v>
                </c:pt>
                <c:pt idx="7">
                  <c:v>-0.24</c:v>
                </c:pt>
                <c:pt idx="8">
                  <c:v>-0.09</c:v>
                </c:pt>
                <c:pt idx="9">
                  <c:v>-0.1</c:v>
                </c:pt>
              </c:numCache>
            </c:numRef>
          </c:xVal>
          <c:yVal>
            <c:numRef>
              <c:f>'天軸間(ｸﾞﾗﾌ2）'!$A$8:$A$17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66-4D54-930C-803F441561EE}"/>
            </c:ext>
          </c:extLst>
        </c:ser>
        <c:ser>
          <c:idx val="1"/>
          <c:order val="1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'天軸間(ｸﾞﾗﾌ2）'!$C$8:$C$17</c:f>
              <c:numCache>
                <c:formatCode>#,##0.00</c:formatCode>
                <c:ptCount val="10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</c:numCache>
            </c:numRef>
          </c:xVal>
          <c:yVal>
            <c:numRef>
              <c:f>'天軸間(ｸﾞﾗﾌ2）'!$A$8:$A$17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66-4D54-930C-803F441561EE}"/>
            </c:ext>
          </c:extLst>
        </c:ser>
        <c:ser>
          <c:idx val="2"/>
          <c:order val="2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'天軸間(ｸﾞﾗﾌ2）'!$B$8:$B$17</c:f>
              <c:numCache>
                <c:formatCode>#,##0.00</c:formatCode>
                <c:ptCount val="10"/>
                <c:pt idx="0">
                  <c:v>-0.3</c:v>
                </c:pt>
                <c:pt idx="1">
                  <c:v>-0.3</c:v>
                </c:pt>
                <c:pt idx="2">
                  <c:v>-0.3</c:v>
                </c:pt>
                <c:pt idx="3">
                  <c:v>-0.3</c:v>
                </c:pt>
                <c:pt idx="4">
                  <c:v>-0.3</c:v>
                </c:pt>
                <c:pt idx="5">
                  <c:v>-0.3</c:v>
                </c:pt>
                <c:pt idx="6">
                  <c:v>-0.3</c:v>
                </c:pt>
                <c:pt idx="7">
                  <c:v>-0.3</c:v>
                </c:pt>
                <c:pt idx="8">
                  <c:v>-0.3</c:v>
                </c:pt>
                <c:pt idx="9">
                  <c:v>-0.3</c:v>
                </c:pt>
              </c:numCache>
            </c:numRef>
          </c:xVal>
          <c:yVal>
            <c:numRef>
              <c:f>'天軸間(ｸﾞﾗﾌ2）'!$A$8:$A$17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D66-4D54-930C-803F441561EE}"/>
            </c:ext>
          </c:extLst>
        </c:ser>
        <c:ser>
          <c:idx val="3"/>
          <c:order val="3"/>
          <c:spPr>
            <a:ln w="28575">
              <a:noFill/>
            </a:ln>
          </c:spPr>
          <c:marker>
            <c:spPr>
              <a:solidFill>
                <a:srgbClr val="FFC000"/>
              </a:solidFill>
            </c:spPr>
          </c:marker>
          <c:xVal>
            <c:numRef>
              <c:f>'天軸間(ｸﾞﾗﾌ2）'!$E$8:$E$17</c:f>
              <c:numCache>
                <c:formatCode>@</c:formatCode>
                <c:ptCount val="10"/>
                <c:pt idx="0">
                  <c:v>-0.05</c:v>
                </c:pt>
                <c:pt idx="1">
                  <c:v>0.26</c:v>
                </c:pt>
                <c:pt idx="2">
                  <c:v>0.01</c:v>
                </c:pt>
                <c:pt idx="3">
                  <c:v>-0.02</c:v>
                </c:pt>
                <c:pt idx="4">
                  <c:v>-0.12</c:v>
                </c:pt>
                <c:pt idx="5">
                  <c:v>-0.11</c:v>
                </c:pt>
                <c:pt idx="6">
                  <c:v>-0.09</c:v>
                </c:pt>
                <c:pt idx="7">
                  <c:v>-0.25</c:v>
                </c:pt>
                <c:pt idx="8">
                  <c:v>-0.1</c:v>
                </c:pt>
                <c:pt idx="9">
                  <c:v>-0.11</c:v>
                </c:pt>
              </c:numCache>
            </c:numRef>
          </c:xVal>
          <c:yVal>
            <c:numRef>
              <c:f>'天軸間(ｸﾞﾗﾌ2）'!$A$8:$A$17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EF-4DBE-B84E-6A0084E21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433152"/>
        <c:axId val="256434944"/>
      </c:scatterChart>
      <c:valAx>
        <c:axId val="256433152"/>
        <c:scaling>
          <c:orientation val="minMax"/>
          <c:max val="0.6"/>
          <c:min val="-0.6"/>
        </c:scaling>
        <c:delete val="0"/>
        <c:axPos val="t"/>
        <c:numFmt formatCode="#,##0.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56434944"/>
        <c:crosses val="autoZero"/>
        <c:crossBetween val="midCat"/>
        <c:majorUnit val="0.1"/>
      </c:valAx>
      <c:valAx>
        <c:axId val="256434944"/>
        <c:scaling>
          <c:orientation val="maxMin"/>
          <c:max val="10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56433152"/>
        <c:crosses val="autoZero"/>
        <c:crossBetween val="midCat"/>
        <c:majorUnit val="1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738693467336682E-2"/>
          <c:y val="0.14347826086956522"/>
          <c:w val="0.90703517587939697"/>
          <c:h val="0.8130434782608695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10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'天軸間(ｸﾞﾗﾌ2）'!$AR$8:$AR$15</c:f>
              <c:numCache>
                <c:formatCode>@</c:formatCode>
                <c:ptCount val="8"/>
                <c:pt idx="0">
                  <c:v>-0.26</c:v>
                </c:pt>
                <c:pt idx="1">
                  <c:v>0.13</c:v>
                </c:pt>
                <c:pt idx="2">
                  <c:v>-0.24</c:v>
                </c:pt>
                <c:pt idx="3">
                  <c:v>0.05</c:v>
                </c:pt>
                <c:pt idx="4">
                  <c:v>-0.15</c:v>
                </c:pt>
                <c:pt idx="5">
                  <c:v>-0.03</c:v>
                </c:pt>
                <c:pt idx="6">
                  <c:v>-0.2</c:v>
                </c:pt>
                <c:pt idx="7">
                  <c:v>7.0000000000000007E-2</c:v>
                </c:pt>
              </c:numCache>
            </c:numRef>
          </c:xVal>
          <c:yVal>
            <c:numRef>
              <c:f>'天軸間(ｸﾞﾗﾌ2）'!$AV$8:$AV$15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CA-4AAD-8FD0-48156B56F75F}"/>
            </c:ext>
          </c:extLst>
        </c:ser>
        <c:ser>
          <c:idx val="1"/>
          <c:order val="1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'天軸間(ｸﾞﾗﾌ2）'!$AT$8:$AT$15</c:f>
              <c:numCache>
                <c:formatCode>#,##0.00</c:formatCode>
                <c:ptCount val="8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0.25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</c:numCache>
            </c:numRef>
          </c:xVal>
          <c:yVal>
            <c:numRef>
              <c:f>'天軸間(ｸﾞﾗﾌ2）'!$AV$8:$AV$15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CA-4AAD-8FD0-48156B56F75F}"/>
            </c:ext>
          </c:extLst>
        </c:ser>
        <c:ser>
          <c:idx val="2"/>
          <c:order val="2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'天軸間(ｸﾞﾗﾌ2）'!$AU$8:$AU$15</c:f>
              <c:numCache>
                <c:formatCode>#,##0.00</c:formatCode>
                <c:ptCount val="8"/>
                <c:pt idx="0">
                  <c:v>-0.3</c:v>
                </c:pt>
                <c:pt idx="1">
                  <c:v>-0.3</c:v>
                </c:pt>
                <c:pt idx="2">
                  <c:v>-0.3</c:v>
                </c:pt>
                <c:pt idx="3">
                  <c:v>-0.25</c:v>
                </c:pt>
                <c:pt idx="4">
                  <c:v>-0.3</c:v>
                </c:pt>
                <c:pt idx="5">
                  <c:v>-0.3</c:v>
                </c:pt>
                <c:pt idx="6">
                  <c:v>-0.3</c:v>
                </c:pt>
                <c:pt idx="7">
                  <c:v>-0.3</c:v>
                </c:pt>
              </c:numCache>
            </c:numRef>
          </c:xVal>
          <c:yVal>
            <c:numRef>
              <c:f>'天軸間(ｸﾞﾗﾌ2）'!$AV$8:$AV$15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3CA-4AAD-8FD0-48156B56F75F}"/>
            </c:ext>
          </c:extLst>
        </c:ser>
        <c:ser>
          <c:idx val="3"/>
          <c:order val="3"/>
          <c:spPr>
            <a:ln w="28575">
              <a:noFill/>
            </a:ln>
          </c:spPr>
          <c:marker>
            <c:spPr>
              <a:solidFill>
                <a:srgbClr val="FFC000"/>
              </a:solidFill>
            </c:spPr>
          </c:marker>
          <c:xVal>
            <c:numRef>
              <c:f>'天軸間(ｸﾞﾗﾌ2）'!$AS$8:$AS$15</c:f>
              <c:numCache>
                <c:formatCode>@</c:formatCode>
                <c:ptCount val="8"/>
                <c:pt idx="0">
                  <c:v>-0.26</c:v>
                </c:pt>
                <c:pt idx="1">
                  <c:v>0.01</c:v>
                </c:pt>
                <c:pt idx="2">
                  <c:v>0.12</c:v>
                </c:pt>
                <c:pt idx="3">
                  <c:v>-0.04</c:v>
                </c:pt>
                <c:pt idx="4">
                  <c:v>0.1</c:v>
                </c:pt>
                <c:pt idx="5">
                  <c:v>-0.13</c:v>
                </c:pt>
                <c:pt idx="6">
                  <c:v>0.06</c:v>
                </c:pt>
                <c:pt idx="7">
                  <c:v>-0.06</c:v>
                </c:pt>
              </c:numCache>
            </c:numRef>
          </c:xVal>
          <c:yVal>
            <c:numRef>
              <c:f>'天軸間(ｸﾞﾗﾌ2）'!$AV$8:$AV$15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DC-456B-952E-8D0E9FF74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710080"/>
        <c:axId val="255623552"/>
      </c:scatterChart>
      <c:valAx>
        <c:axId val="251710080"/>
        <c:scaling>
          <c:orientation val="minMax"/>
          <c:max val="0.6"/>
          <c:min val="-0.6"/>
        </c:scaling>
        <c:delete val="0"/>
        <c:axPos val="t"/>
        <c:numFmt formatCode="#,##0.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55623552"/>
        <c:crosses val="autoZero"/>
        <c:crossBetween val="midCat"/>
        <c:majorUnit val="0.1"/>
      </c:valAx>
      <c:valAx>
        <c:axId val="255623552"/>
        <c:scaling>
          <c:orientation val="maxMin"/>
          <c:max val="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51710080"/>
        <c:crosses val="autoZero"/>
        <c:crossBetween val="midCat"/>
        <c:majorUnit val="1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738693467336682E-2"/>
          <c:y val="0.10248462745752174"/>
          <c:w val="0.90703517587939697"/>
          <c:h val="0.86646094123177475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10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'地軸間（ｸﾞﾗﾌ2）'!$D$8:$D$19</c:f>
              <c:numCache>
                <c:formatCode>@</c:formatCode>
                <c:ptCount val="12"/>
                <c:pt idx="0">
                  <c:v>-0.02</c:v>
                </c:pt>
                <c:pt idx="1">
                  <c:v>0.06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0.06</c:v>
                </c:pt>
                <c:pt idx="6">
                  <c:v>0.01</c:v>
                </c:pt>
                <c:pt idx="7">
                  <c:v>0.13</c:v>
                </c:pt>
                <c:pt idx="8">
                  <c:v>0.12</c:v>
                </c:pt>
                <c:pt idx="9">
                  <c:v>0.04</c:v>
                </c:pt>
                <c:pt idx="10">
                  <c:v>0.06</c:v>
                </c:pt>
                <c:pt idx="11">
                  <c:v>7.0000000000000007E-2</c:v>
                </c:pt>
              </c:numCache>
            </c:numRef>
          </c:xVal>
          <c:yVal>
            <c:numRef>
              <c:f>'地軸間（ｸﾞﾗﾌ2）'!$A$8:$A$19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27-4B4F-B71C-C36E6C3F66A4}"/>
            </c:ext>
          </c:extLst>
        </c:ser>
        <c:ser>
          <c:idx val="1"/>
          <c:order val="1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'地軸間（ｸﾞﾗﾌ2）'!$C$8:$C$19</c:f>
              <c:numCache>
                <c:formatCode>#,##0.00</c:formatCode>
                <c:ptCount val="12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0.35</c:v>
                </c:pt>
                <c:pt idx="5">
                  <c:v>0.35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</c:numCache>
            </c:numRef>
          </c:xVal>
          <c:yVal>
            <c:numRef>
              <c:f>'地軸間（ｸﾞﾗﾌ2）'!$A$8:$A$19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27-4B4F-B71C-C36E6C3F66A4}"/>
            </c:ext>
          </c:extLst>
        </c:ser>
        <c:ser>
          <c:idx val="2"/>
          <c:order val="2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'地軸間（ｸﾞﾗﾌ2）'!$B$8:$B$19</c:f>
              <c:numCache>
                <c:formatCode>#,##0.00</c:formatCode>
                <c:ptCount val="12"/>
                <c:pt idx="0">
                  <c:v>-0.3</c:v>
                </c:pt>
                <c:pt idx="1">
                  <c:v>-0.3</c:v>
                </c:pt>
                <c:pt idx="2">
                  <c:v>-0.3</c:v>
                </c:pt>
                <c:pt idx="3">
                  <c:v>-0.3</c:v>
                </c:pt>
                <c:pt idx="4">
                  <c:v>-0.35</c:v>
                </c:pt>
                <c:pt idx="5">
                  <c:v>-0.35</c:v>
                </c:pt>
                <c:pt idx="6">
                  <c:v>-0.3</c:v>
                </c:pt>
                <c:pt idx="7">
                  <c:v>-0.3</c:v>
                </c:pt>
                <c:pt idx="8">
                  <c:v>-0.3</c:v>
                </c:pt>
                <c:pt idx="9">
                  <c:v>-0.3</c:v>
                </c:pt>
                <c:pt idx="10">
                  <c:v>-0.3</c:v>
                </c:pt>
                <c:pt idx="11">
                  <c:v>-0.3</c:v>
                </c:pt>
              </c:numCache>
            </c:numRef>
          </c:xVal>
          <c:yVal>
            <c:numRef>
              <c:f>'地軸間（ｸﾞﾗﾌ2）'!$A$8:$A$19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27-4B4F-B71C-C36E6C3F66A4}"/>
            </c:ext>
          </c:extLst>
        </c:ser>
        <c:ser>
          <c:idx val="3"/>
          <c:order val="3"/>
          <c:spPr>
            <a:ln w="28575">
              <a:noFill/>
            </a:ln>
          </c:spPr>
          <c:marker>
            <c:spPr>
              <a:solidFill>
                <a:srgbClr val="FFC000"/>
              </a:solidFill>
            </c:spPr>
          </c:marker>
          <c:xVal>
            <c:numRef>
              <c:f>'地軸間（ｸﾞﾗﾌ2）'!$E$8:$E$19</c:f>
              <c:numCache>
                <c:formatCode>@</c:formatCode>
                <c:ptCount val="12"/>
                <c:pt idx="0">
                  <c:v>0</c:v>
                </c:pt>
                <c:pt idx="1">
                  <c:v>0.08</c:v>
                </c:pt>
                <c:pt idx="2">
                  <c:v>0.04</c:v>
                </c:pt>
                <c:pt idx="3">
                  <c:v>0.05</c:v>
                </c:pt>
                <c:pt idx="4">
                  <c:v>0.05</c:v>
                </c:pt>
                <c:pt idx="5">
                  <c:v>0.08</c:v>
                </c:pt>
                <c:pt idx="6">
                  <c:v>0.02</c:v>
                </c:pt>
                <c:pt idx="7">
                  <c:v>0.15</c:v>
                </c:pt>
                <c:pt idx="8">
                  <c:v>0.12</c:v>
                </c:pt>
                <c:pt idx="9">
                  <c:v>0.05</c:v>
                </c:pt>
                <c:pt idx="10">
                  <c:v>7.0000000000000007E-2</c:v>
                </c:pt>
                <c:pt idx="11" formatCode="0.00_);[Red]\(0.00\)">
                  <c:v>0.03</c:v>
                </c:pt>
              </c:numCache>
            </c:numRef>
          </c:xVal>
          <c:yVal>
            <c:numRef>
              <c:f>'地軸間（ｸﾞﾗﾌ2）'!$A$8:$A$19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57-4928-902F-6FB6AC481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761024"/>
        <c:axId val="251762560"/>
      </c:scatterChart>
      <c:valAx>
        <c:axId val="251761024"/>
        <c:scaling>
          <c:orientation val="minMax"/>
          <c:max val="0.6"/>
          <c:min val="-0.6"/>
        </c:scaling>
        <c:delete val="0"/>
        <c:axPos val="t"/>
        <c:numFmt formatCode="#,##0.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51762560"/>
        <c:crosses val="autoZero"/>
        <c:crossBetween val="midCat"/>
        <c:majorUnit val="0.1"/>
      </c:valAx>
      <c:valAx>
        <c:axId val="251762560"/>
        <c:scaling>
          <c:orientation val="maxMin"/>
          <c:max val="1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51761024"/>
        <c:crosses val="autoZero"/>
        <c:crossBetween val="midCat"/>
        <c:majorUnit val="1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738693467336682E-2"/>
          <c:y val="0.11956564044681431"/>
          <c:w val="0.90703517587939697"/>
          <c:h val="0.84420588557902221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10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'地軸間（ｸﾞﾗﾌ2）'!$AR$8:$AR$17</c:f>
              <c:numCache>
                <c:formatCode>#,##0.00</c:formatCode>
                <c:ptCount val="10"/>
                <c:pt idx="0">
                  <c:v>0.13</c:v>
                </c:pt>
                <c:pt idx="1">
                  <c:v>0.06</c:v>
                </c:pt>
                <c:pt idx="2">
                  <c:v>0.03</c:v>
                </c:pt>
                <c:pt idx="3">
                  <c:v>0.05</c:v>
                </c:pt>
                <c:pt idx="4">
                  <c:v>0.02</c:v>
                </c:pt>
                <c:pt idx="5">
                  <c:v>0.02</c:v>
                </c:pt>
                <c:pt idx="6">
                  <c:v>0.17</c:v>
                </c:pt>
                <c:pt idx="7">
                  <c:v>-0.06</c:v>
                </c:pt>
                <c:pt idx="8">
                  <c:v>-0.02</c:v>
                </c:pt>
                <c:pt idx="9" formatCode="@">
                  <c:v>0.13</c:v>
                </c:pt>
              </c:numCache>
            </c:numRef>
          </c:xVal>
          <c:yVal>
            <c:numRef>
              <c:f>'地軸間（ｸﾞﾗﾌ2）'!$AV$8:$AV$17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FE-4233-8992-0097C59B8A5A}"/>
            </c:ext>
          </c:extLst>
        </c:ser>
        <c:ser>
          <c:idx val="1"/>
          <c:order val="1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'地軸間（ｸﾞﾗﾌ2）'!$AT$8:$AT$17</c:f>
              <c:numCache>
                <c:formatCode>#,##0.00</c:formatCode>
                <c:ptCount val="10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</c:numCache>
            </c:numRef>
          </c:xVal>
          <c:yVal>
            <c:numRef>
              <c:f>'地軸間（ｸﾞﾗﾌ2）'!$AV$8:$AV$17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FE-4233-8992-0097C59B8A5A}"/>
            </c:ext>
          </c:extLst>
        </c:ser>
        <c:ser>
          <c:idx val="2"/>
          <c:order val="2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'地軸間（ｸﾞﾗﾌ2）'!$AU$8:$AU$17</c:f>
              <c:numCache>
                <c:formatCode>#,##0.00</c:formatCode>
                <c:ptCount val="10"/>
                <c:pt idx="0">
                  <c:v>-0.3</c:v>
                </c:pt>
                <c:pt idx="1">
                  <c:v>-0.3</c:v>
                </c:pt>
                <c:pt idx="2">
                  <c:v>-0.3</c:v>
                </c:pt>
                <c:pt idx="3">
                  <c:v>-0.3</c:v>
                </c:pt>
                <c:pt idx="4">
                  <c:v>-0.3</c:v>
                </c:pt>
                <c:pt idx="5">
                  <c:v>-0.3</c:v>
                </c:pt>
                <c:pt idx="6">
                  <c:v>-0.3</c:v>
                </c:pt>
                <c:pt idx="7">
                  <c:v>-0.3</c:v>
                </c:pt>
                <c:pt idx="8">
                  <c:v>-0.3</c:v>
                </c:pt>
                <c:pt idx="9">
                  <c:v>-0.3</c:v>
                </c:pt>
              </c:numCache>
            </c:numRef>
          </c:xVal>
          <c:yVal>
            <c:numRef>
              <c:f>'地軸間（ｸﾞﾗﾌ2）'!$AV$8:$AV$17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FE-4233-8992-0097C59B8A5A}"/>
            </c:ext>
          </c:extLst>
        </c:ser>
        <c:ser>
          <c:idx val="3"/>
          <c:order val="3"/>
          <c:spPr>
            <a:ln w="28575">
              <a:noFill/>
            </a:ln>
          </c:spPr>
          <c:marker>
            <c:spPr>
              <a:solidFill>
                <a:srgbClr val="FFC000"/>
              </a:solidFill>
            </c:spPr>
          </c:marker>
          <c:xVal>
            <c:numRef>
              <c:f>'地軸間（ｸﾞﾗﾌ2）'!$AS$8:$AS$17</c:f>
              <c:numCache>
                <c:formatCode>#,##0.00</c:formatCode>
                <c:ptCount val="10"/>
                <c:pt idx="0">
                  <c:v>0.14000000000000001</c:v>
                </c:pt>
                <c:pt idx="1">
                  <c:v>7.0000000000000007E-2</c:v>
                </c:pt>
                <c:pt idx="2">
                  <c:v>0.03</c:v>
                </c:pt>
                <c:pt idx="3">
                  <c:v>0.08</c:v>
                </c:pt>
                <c:pt idx="4">
                  <c:v>0.03</c:v>
                </c:pt>
                <c:pt idx="5">
                  <c:v>0.05</c:v>
                </c:pt>
                <c:pt idx="6">
                  <c:v>0.18</c:v>
                </c:pt>
                <c:pt idx="7">
                  <c:v>-0.01</c:v>
                </c:pt>
                <c:pt idx="8">
                  <c:v>-0.03</c:v>
                </c:pt>
                <c:pt idx="9">
                  <c:v>0.15</c:v>
                </c:pt>
              </c:numCache>
            </c:numRef>
          </c:xVal>
          <c:yVal>
            <c:numRef>
              <c:f>'地軸間（ｸﾞﾗﾌ2）'!$AV$8:$AV$17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18-4DBC-B6EE-C981216B5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553536"/>
        <c:axId val="255555072"/>
      </c:scatterChart>
      <c:valAx>
        <c:axId val="255553536"/>
        <c:scaling>
          <c:orientation val="minMax"/>
          <c:max val="0.6"/>
          <c:min val="-0.6"/>
        </c:scaling>
        <c:delete val="0"/>
        <c:axPos val="t"/>
        <c:numFmt formatCode="#,##0.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55555072"/>
        <c:crosses val="autoZero"/>
        <c:crossBetween val="midCat"/>
        <c:majorUnit val="0.1"/>
      </c:valAx>
      <c:valAx>
        <c:axId val="255555072"/>
        <c:scaling>
          <c:orientation val="maxMin"/>
          <c:max val="10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55553536"/>
        <c:crosses val="autoZero"/>
        <c:crossBetween val="midCat"/>
        <c:majorUnit val="1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738693467336682E-2"/>
          <c:y val="0.2391321270106361"/>
          <c:w val="0.90703517587939697"/>
          <c:h val="0.68841066866698275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10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'TC軸間（ｸﾞﾗﾌ2）'!$D$8:$D$11</c:f>
              <c:numCache>
                <c:formatCode>#,##0.00</c:formatCode>
                <c:ptCount val="4"/>
                <c:pt idx="0">
                  <c:v>0.05</c:v>
                </c:pt>
                <c:pt idx="1">
                  <c:v>0.06</c:v>
                </c:pt>
                <c:pt idx="2">
                  <c:v>0.12</c:v>
                </c:pt>
                <c:pt idx="3">
                  <c:v>-7.0000000000000007E-2</c:v>
                </c:pt>
              </c:numCache>
            </c:numRef>
          </c:xVal>
          <c:yVal>
            <c:numRef>
              <c:f>'TC軸間（ｸﾞﾗﾌ2）'!$A$8:$A$11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33-48D7-9EE3-8F77DF01F0D6}"/>
            </c:ext>
          </c:extLst>
        </c:ser>
        <c:ser>
          <c:idx val="1"/>
          <c:order val="1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'TC軸間（ｸﾞﾗﾌ2）'!$C$8:$C$11</c:f>
              <c:numCache>
                <c:formatCode>#,##0.00</c:formatCode>
                <c:ptCount val="4"/>
                <c:pt idx="0">
                  <c:v>0.35</c:v>
                </c:pt>
                <c:pt idx="1">
                  <c:v>0.35</c:v>
                </c:pt>
                <c:pt idx="2">
                  <c:v>0.35</c:v>
                </c:pt>
                <c:pt idx="3">
                  <c:v>0.35</c:v>
                </c:pt>
              </c:numCache>
            </c:numRef>
          </c:xVal>
          <c:yVal>
            <c:numRef>
              <c:f>'TC軸間（ｸﾞﾗﾌ2）'!$A$8:$A$11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33-48D7-9EE3-8F77DF01F0D6}"/>
            </c:ext>
          </c:extLst>
        </c:ser>
        <c:ser>
          <c:idx val="2"/>
          <c:order val="2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'TC軸間（ｸﾞﾗﾌ2）'!$B$8:$B$11</c:f>
              <c:numCache>
                <c:formatCode>#,##0.00</c:formatCode>
                <c:ptCount val="4"/>
                <c:pt idx="0">
                  <c:v>-0.35</c:v>
                </c:pt>
                <c:pt idx="1">
                  <c:v>-0.35</c:v>
                </c:pt>
                <c:pt idx="2">
                  <c:v>-0.35</c:v>
                </c:pt>
                <c:pt idx="3">
                  <c:v>-0.35</c:v>
                </c:pt>
              </c:numCache>
            </c:numRef>
          </c:xVal>
          <c:yVal>
            <c:numRef>
              <c:f>'TC軸間（ｸﾞﾗﾌ2）'!$A$8:$A$11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F33-48D7-9EE3-8F77DF01F0D6}"/>
            </c:ext>
          </c:extLst>
        </c:ser>
        <c:ser>
          <c:idx val="3"/>
          <c:order val="3"/>
          <c:spPr>
            <a:ln w="28575">
              <a:noFill/>
            </a:ln>
          </c:spPr>
          <c:marker>
            <c:spPr>
              <a:solidFill>
                <a:srgbClr val="FFC000"/>
              </a:solidFill>
            </c:spPr>
          </c:marker>
          <c:xVal>
            <c:numRef>
              <c:f>'TC軸間（ｸﾞﾗﾌ2）'!$E$8:$E$11</c:f>
              <c:numCache>
                <c:formatCode>@</c:formatCode>
                <c:ptCount val="4"/>
                <c:pt idx="0">
                  <c:v>7.0000000000000007E-2</c:v>
                </c:pt>
                <c:pt idx="1">
                  <c:v>7.0000000000000007E-2</c:v>
                </c:pt>
                <c:pt idx="2">
                  <c:v>0.15</c:v>
                </c:pt>
                <c:pt idx="3" formatCode="#,##0.00">
                  <c:v>-0.06</c:v>
                </c:pt>
              </c:numCache>
            </c:numRef>
          </c:xVal>
          <c:yVal>
            <c:numRef>
              <c:f>'TC軸間（ｸﾞﾗﾌ2）'!$A$8:$A$11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4B-4E4F-90C9-2B76C162A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827776"/>
        <c:axId val="256829312"/>
      </c:scatterChart>
      <c:valAx>
        <c:axId val="256827776"/>
        <c:scaling>
          <c:orientation val="minMax"/>
          <c:max val="0.6"/>
          <c:min val="-0.6"/>
        </c:scaling>
        <c:delete val="0"/>
        <c:axPos val="t"/>
        <c:numFmt formatCode="#,##0.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56829312"/>
        <c:crosses val="autoZero"/>
        <c:crossBetween val="midCat"/>
        <c:majorUnit val="0.1"/>
      </c:valAx>
      <c:valAx>
        <c:axId val="256829312"/>
        <c:scaling>
          <c:orientation val="maxMin"/>
          <c:max val="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56827776"/>
        <c:crosses val="autoZero"/>
        <c:crossBetween val="midCat"/>
        <c:majorUnit val="1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738693467336682E-2"/>
          <c:y val="0.17934830202398422"/>
          <c:w val="0.90703517587939697"/>
          <c:h val="0.76630638137520535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10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'TC軸間（ｸﾞﾗﾌ2）'!$AR$8:$AR$13</c:f>
              <c:numCache>
                <c:formatCode>#,##0.00</c:formatCode>
                <c:ptCount val="6"/>
                <c:pt idx="0">
                  <c:v>-7.0000000000000007E-2</c:v>
                </c:pt>
                <c:pt idx="1">
                  <c:v>-0.03</c:v>
                </c:pt>
                <c:pt idx="2">
                  <c:v>-0.05</c:v>
                </c:pt>
                <c:pt idx="3">
                  <c:v>-0.05</c:v>
                </c:pt>
                <c:pt idx="4">
                  <c:v>-0.04</c:v>
                </c:pt>
                <c:pt idx="5">
                  <c:v>0.05</c:v>
                </c:pt>
              </c:numCache>
            </c:numRef>
          </c:xVal>
          <c:yVal>
            <c:numRef>
              <c:f>'TC軸間（ｸﾞﾗﾌ2）'!$AV$8:$AV$13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E8-4197-B685-6DA4B9502EAF}"/>
            </c:ext>
          </c:extLst>
        </c:ser>
        <c:ser>
          <c:idx val="1"/>
          <c:order val="1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'TC軸間（ｸﾞﾗﾌ2）'!$AT$8:$AT$13</c:f>
              <c:numCache>
                <c:formatCode>#,##0.00</c:formatCode>
                <c:ptCount val="6"/>
                <c:pt idx="0">
                  <c:v>0.35</c:v>
                </c:pt>
                <c:pt idx="1">
                  <c:v>0.35</c:v>
                </c:pt>
                <c:pt idx="2">
                  <c:v>0.35</c:v>
                </c:pt>
                <c:pt idx="3">
                  <c:v>0.35</c:v>
                </c:pt>
                <c:pt idx="4">
                  <c:v>0.35</c:v>
                </c:pt>
                <c:pt idx="5">
                  <c:v>0.35</c:v>
                </c:pt>
              </c:numCache>
            </c:numRef>
          </c:xVal>
          <c:yVal>
            <c:numRef>
              <c:f>'TC軸間（ｸﾞﾗﾌ2）'!$AV$8:$AV$13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E8-4197-B685-6DA4B9502EAF}"/>
            </c:ext>
          </c:extLst>
        </c:ser>
        <c:ser>
          <c:idx val="2"/>
          <c:order val="2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'TC軸間（ｸﾞﾗﾌ2）'!$AU$8:$AU$13</c:f>
              <c:numCache>
                <c:formatCode>#,##0.00</c:formatCode>
                <c:ptCount val="6"/>
                <c:pt idx="0">
                  <c:v>-0.35</c:v>
                </c:pt>
                <c:pt idx="1">
                  <c:v>-0.35</c:v>
                </c:pt>
                <c:pt idx="2">
                  <c:v>-0.35</c:v>
                </c:pt>
                <c:pt idx="3">
                  <c:v>-0.35</c:v>
                </c:pt>
                <c:pt idx="4">
                  <c:v>-0.35</c:v>
                </c:pt>
                <c:pt idx="5">
                  <c:v>-0.35</c:v>
                </c:pt>
              </c:numCache>
            </c:numRef>
          </c:xVal>
          <c:yVal>
            <c:numRef>
              <c:f>'TC軸間（ｸﾞﾗﾌ2）'!$AV$8:$AV$13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E8-4197-B685-6DA4B9502EAF}"/>
            </c:ext>
          </c:extLst>
        </c:ser>
        <c:ser>
          <c:idx val="3"/>
          <c:order val="3"/>
          <c:spPr>
            <a:ln w="28575">
              <a:noFill/>
            </a:ln>
          </c:spPr>
          <c:marker>
            <c:spPr>
              <a:solidFill>
                <a:srgbClr val="FFC000"/>
              </a:solidFill>
            </c:spPr>
          </c:marker>
          <c:xVal>
            <c:numRef>
              <c:f>'TC軸間（ｸﾞﾗﾌ2）'!$AS$8:$AS$13</c:f>
              <c:numCache>
                <c:formatCode>#,##0.00</c:formatCode>
                <c:ptCount val="6"/>
                <c:pt idx="0">
                  <c:v>-0.04</c:v>
                </c:pt>
                <c:pt idx="1">
                  <c:v>-0.01</c:v>
                </c:pt>
                <c:pt idx="2">
                  <c:v>-0.03</c:v>
                </c:pt>
                <c:pt idx="3">
                  <c:v>-0.03</c:v>
                </c:pt>
                <c:pt idx="4">
                  <c:v>-0.01</c:v>
                </c:pt>
                <c:pt idx="5">
                  <c:v>7.0000000000000007E-2</c:v>
                </c:pt>
              </c:numCache>
            </c:numRef>
          </c:xVal>
          <c:yVal>
            <c:numRef>
              <c:f>'TC軸間（ｸﾞﾗﾌ2）'!$AV$8:$AV$13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19-44AD-8479-3C77754A9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187840"/>
        <c:axId val="257189376"/>
      </c:scatterChart>
      <c:valAx>
        <c:axId val="257187840"/>
        <c:scaling>
          <c:orientation val="minMax"/>
          <c:max val="0.6"/>
          <c:min val="-0.6"/>
        </c:scaling>
        <c:delete val="0"/>
        <c:axPos val="t"/>
        <c:numFmt formatCode="#,##0.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57189376"/>
        <c:crosses val="autoZero"/>
        <c:crossBetween val="midCat"/>
        <c:majorUnit val="0.1"/>
      </c:valAx>
      <c:valAx>
        <c:axId val="257189376"/>
        <c:scaling>
          <c:orientation val="maxMin"/>
          <c:max val="6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57187840"/>
        <c:crosses val="autoZero"/>
        <c:crossBetween val="midCat"/>
        <c:majorUnit val="1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738693467336682E-2"/>
          <c:y val="0.11956564044681431"/>
          <c:w val="0.90703517587939697"/>
          <c:h val="0.84420588557902221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10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'C軸間（ｸﾞﾗﾌ2）'!$D$8:$D$17</c:f>
              <c:numCache>
                <c:formatCode>#,##0.00</c:formatCode>
                <c:ptCount val="10"/>
                <c:pt idx="0">
                  <c:v>-0.16</c:v>
                </c:pt>
                <c:pt idx="1">
                  <c:v>-0.09</c:v>
                </c:pt>
                <c:pt idx="2">
                  <c:v>-0.09</c:v>
                </c:pt>
                <c:pt idx="3">
                  <c:v>0.02</c:v>
                </c:pt>
                <c:pt idx="4">
                  <c:v>-7.0000000000000007E-2</c:v>
                </c:pt>
                <c:pt idx="5">
                  <c:v>0.02</c:v>
                </c:pt>
                <c:pt idx="6">
                  <c:v>0</c:v>
                </c:pt>
                <c:pt idx="7">
                  <c:v>0.03</c:v>
                </c:pt>
                <c:pt idx="8">
                  <c:v>-7.0000000000000007E-2</c:v>
                </c:pt>
                <c:pt idx="9">
                  <c:v>0.1</c:v>
                </c:pt>
              </c:numCache>
            </c:numRef>
          </c:xVal>
          <c:yVal>
            <c:numRef>
              <c:f>'C軸間（ｸﾞﾗﾌ2）'!$A$8:$A$17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BA-4D54-A031-AF1413F78DEC}"/>
            </c:ext>
          </c:extLst>
        </c:ser>
        <c:ser>
          <c:idx val="1"/>
          <c:order val="1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'C軸間（ｸﾞﾗﾌ2）'!$C$8:$C$17</c:f>
              <c:numCache>
                <c:formatCode>#,##0.00</c:formatCode>
                <c:ptCount val="10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0.35</c:v>
                </c:pt>
                <c:pt idx="5">
                  <c:v>0.35</c:v>
                </c:pt>
                <c:pt idx="6">
                  <c:v>0.35</c:v>
                </c:pt>
                <c:pt idx="7">
                  <c:v>0.35</c:v>
                </c:pt>
                <c:pt idx="8">
                  <c:v>0.35</c:v>
                </c:pt>
                <c:pt idx="9">
                  <c:v>0.35</c:v>
                </c:pt>
              </c:numCache>
            </c:numRef>
          </c:xVal>
          <c:yVal>
            <c:numRef>
              <c:f>'C軸間（ｸﾞﾗﾌ2）'!$A$8:$A$17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BA-4D54-A031-AF1413F78DEC}"/>
            </c:ext>
          </c:extLst>
        </c:ser>
        <c:ser>
          <c:idx val="2"/>
          <c:order val="2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'C軸間（ｸﾞﾗﾌ2）'!$B$8:$B$17</c:f>
              <c:numCache>
                <c:formatCode>#,##0.00</c:formatCode>
                <c:ptCount val="10"/>
                <c:pt idx="0">
                  <c:v>-0.3</c:v>
                </c:pt>
                <c:pt idx="1">
                  <c:v>-0.3</c:v>
                </c:pt>
                <c:pt idx="2">
                  <c:v>-0.3</c:v>
                </c:pt>
                <c:pt idx="3">
                  <c:v>-0.3</c:v>
                </c:pt>
                <c:pt idx="4">
                  <c:v>-0.35</c:v>
                </c:pt>
                <c:pt idx="5">
                  <c:v>-0.35</c:v>
                </c:pt>
                <c:pt idx="6">
                  <c:v>-0.35</c:v>
                </c:pt>
                <c:pt idx="7">
                  <c:v>-0.35</c:v>
                </c:pt>
                <c:pt idx="8">
                  <c:v>-0.35</c:v>
                </c:pt>
                <c:pt idx="9">
                  <c:v>-0.35</c:v>
                </c:pt>
              </c:numCache>
            </c:numRef>
          </c:xVal>
          <c:yVal>
            <c:numRef>
              <c:f>'C軸間（ｸﾞﾗﾌ2）'!$A$8:$A$17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CBA-4D54-A031-AF1413F78DEC}"/>
            </c:ext>
          </c:extLst>
        </c:ser>
        <c:ser>
          <c:idx val="3"/>
          <c:order val="3"/>
          <c:spPr>
            <a:ln w="28575">
              <a:noFill/>
            </a:ln>
          </c:spPr>
          <c:marker>
            <c:spPr>
              <a:solidFill>
                <a:srgbClr val="FFC000"/>
              </a:solidFill>
            </c:spPr>
          </c:marker>
          <c:xVal>
            <c:numRef>
              <c:f>'C軸間（ｸﾞﾗﾌ2）'!$E$8:$E$17</c:f>
              <c:numCache>
                <c:formatCode>@</c:formatCode>
                <c:ptCount val="10"/>
                <c:pt idx="0">
                  <c:v>-0.08</c:v>
                </c:pt>
                <c:pt idx="1">
                  <c:v>-0.16</c:v>
                </c:pt>
                <c:pt idx="2">
                  <c:v>-0.1</c:v>
                </c:pt>
                <c:pt idx="3">
                  <c:v>0.02</c:v>
                </c:pt>
                <c:pt idx="4">
                  <c:v>-7.0000000000000007E-2</c:v>
                </c:pt>
                <c:pt idx="5">
                  <c:v>0.03</c:v>
                </c:pt>
                <c:pt idx="6">
                  <c:v>0</c:v>
                </c:pt>
                <c:pt idx="7">
                  <c:v>0.04</c:v>
                </c:pt>
                <c:pt idx="8">
                  <c:v>-0.06</c:v>
                </c:pt>
                <c:pt idx="9">
                  <c:v>0.1</c:v>
                </c:pt>
              </c:numCache>
            </c:numRef>
          </c:xVal>
          <c:yVal>
            <c:numRef>
              <c:f>'C軸間（ｸﾞﾗﾌ2）'!$A$8:$A$17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3D-4AE7-9D3E-4A7032A24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786624"/>
        <c:axId val="257788160"/>
      </c:scatterChart>
      <c:valAx>
        <c:axId val="257786624"/>
        <c:scaling>
          <c:orientation val="minMax"/>
          <c:max val="0.6"/>
          <c:min val="-0.6"/>
        </c:scaling>
        <c:delete val="0"/>
        <c:axPos val="t"/>
        <c:numFmt formatCode="#,##0.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57788160"/>
        <c:crosses val="autoZero"/>
        <c:crossBetween val="midCat"/>
        <c:majorUnit val="0.1"/>
      </c:valAx>
      <c:valAx>
        <c:axId val="257788160"/>
        <c:scaling>
          <c:orientation val="maxMin"/>
          <c:max val="10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57786624"/>
        <c:crosses val="autoZero"/>
        <c:crossBetween val="midCat"/>
        <c:majorUnit val="1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738693467336682E-2"/>
          <c:y val="0.17934830202398422"/>
          <c:w val="0.90703517587939697"/>
          <c:h val="0.76630638137520535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10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'C軸間（ｸﾞﾗﾌ2）'!$AR$8:$AR$13</c:f>
              <c:numCache>
                <c:formatCode>#,##0.00</c:formatCode>
                <c:ptCount val="6"/>
                <c:pt idx="0">
                  <c:v>0.12</c:v>
                </c:pt>
                <c:pt idx="1">
                  <c:v>-0.11</c:v>
                </c:pt>
                <c:pt idx="2">
                  <c:v>0.11</c:v>
                </c:pt>
                <c:pt idx="3">
                  <c:v>-0.28999999999999998</c:v>
                </c:pt>
                <c:pt idx="4">
                  <c:v>0.17</c:v>
                </c:pt>
                <c:pt idx="5">
                  <c:v>-0.24</c:v>
                </c:pt>
              </c:numCache>
            </c:numRef>
          </c:xVal>
          <c:yVal>
            <c:numRef>
              <c:f>'C軸間（ｸﾞﾗﾌ2）'!$AV$8:$AV$13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E3-4F70-BECA-660EC8D72A71}"/>
            </c:ext>
          </c:extLst>
        </c:ser>
        <c:ser>
          <c:idx val="1"/>
          <c:order val="1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'C軸間（ｸﾞﾗﾌ2）'!$AT$8:$AT$13</c:f>
              <c:numCache>
                <c:formatCode>#,##0.00</c:formatCode>
                <c:ptCount val="6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</c:numCache>
            </c:numRef>
          </c:xVal>
          <c:yVal>
            <c:numRef>
              <c:f>'C軸間（ｸﾞﾗﾌ2）'!$AV$8:$AV$13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E3-4F70-BECA-660EC8D72A71}"/>
            </c:ext>
          </c:extLst>
        </c:ser>
        <c:ser>
          <c:idx val="2"/>
          <c:order val="2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'C軸間（ｸﾞﾗﾌ2）'!$AU$8:$AU$13</c:f>
              <c:numCache>
                <c:formatCode>#,##0.00</c:formatCode>
                <c:ptCount val="6"/>
                <c:pt idx="0">
                  <c:v>-0.3</c:v>
                </c:pt>
                <c:pt idx="1">
                  <c:v>-0.3</c:v>
                </c:pt>
                <c:pt idx="2">
                  <c:v>-0.3</c:v>
                </c:pt>
                <c:pt idx="3">
                  <c:v>-0.3</c:v>
                </c:pt>
                <c:pt idx="4">
                  <c:v>-0.3</c:v>
                </c:pt>
                <c:pt idx="5">
                  <c:v>-0.3</c:v>
                </c:pt>
              </c:numCache>
            </c:numRef>
          </c:xVal>
          <c:yVal>
            <c:numRef>
              <c:f>'C軸間（ｸﾞﾗﾌ2）'!$AV$8:$AV$13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2E3-4F70-BECA-660EC8D72A71}"/>
            </c:ext>
          </c:extLst>
        </c:ser>
        <c:ser>
          <c:idx val="3"/>
          <c:order val="3"/>
          <c:spPr>
            <a:ln w="28575">
              <a:noFill/>
            </a:ln>
          </c:spPr>
          <c:marker>
            <c:spPr>
              <a:solidFill>
                <a:srgbClr val="FFC000"/>
              </a:solidFill>
            </c:spPr>
          </c:marker>
          <c:xVal>
            <c:numRef>
              <c:f>'C軸間（ｸﾞﾗﾌ2）'!$AS$8:$AS$13</c:f>
              <c:numCache>
                <c:formatCode>#,##0.00</c:formatCode>
                <c:ptCount val="6"/>
                <c:pt idx="0">
                  <c:v>0.12</c:v>
                </c:pt>
                <c:pt idx="1">
                  <c:v>-0.12</c:v>
                </c:pt>
                <c:pt idx="2">
                  <c:v>0.12</c:v>
                </c:pt>
                <c:pt idx="3">
                  <c:v>-0.28999999999999998</c:v>
                </c:pt>
                <c:pt idx="4">
                  <c:v>0.19</c:v>
                </c:pt>
                <c:pt idx="5">
                  <c:v>-0.23</c:v>
                </c:pt>
              </c:numCache>
            </c:numRef>
          </c:xVal>
          <c:yVal>
            <c:numRef>
              <c:f>'C軸間（ｸﾞﾗﾌ2）'!$AV$8:$AV$13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23-487A-BE6E-714154365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888640"/>
        <c:axId val="257890176"/>
      </c:scatterChart>
      <c:valAx>
        <c:axId val="257888640"/>
        <c:scaling>
          <c:orientation val="minMax"/>
          <c:max val="0.6"/>
          <c:min val="-0.6"/>
        </c:scaling>
        <c:delete val="0"/>
        <c:axPos val="t"/>
        <c:numFmt formatCode="#,##0.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57890176"/>
        <c:crosses val="autoZero"/>
        <c:crossBetween val="midCat"/>
        <c:majorUnit val="0.1"/>
      </c:valAx>
      <c:valAx>
        <c:axId val="257890176"/>
        <c:scaling>
          <c:orientation val="maxMin"/>
          <c:max val="6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57888640"/>
        <c:crosses val="autoZero"/>
        <c:crossBetween val="midCat"/>
        <c:majorUnit val="1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958341386599501E-2"/>
          <c:y val="0.11290022769985614"/>
          <c:w val="0.92291854434925202"/>
          <c:h val="0.77681204478731147"/>
        </c:manualLayout>
      </c:layout>
      <c:barChart>
        <c:barDir val="bar"/>
        <c:grouping val="stacked"/>
        <c:varyColors val="0"/>
        <c:ser>
          <c:idx val="1"/>
          <c:order val="1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FFFFFF" mc:Ignorable="a14" a14:legacySpreadsheetColorIndex="42">
                    <a:gamma/>
                    <a:tint val="0"/>
                    <a:invGamma/>
                  </a:srgbClr>
                </a:gs>
                <a:gs pos="100000">
                  <a:srgbClr xmlns:mc="http://schemas.openxmlformats.org/markup-compatibility/2006" xmlns:a14="http://schemas.microsoft.com/office/drawing/2010/main" val="CCFFCC" mc:Ignorable="a14" a14:legacySpreadsheetColorIndex="42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'OP端面（ｸﾞﾗﾌ）'!$B$8:$B$21</c:f>
              <c:numCache>
                <c:formatCode>#,##0.00</c:formatCode>
                <c:ptCount val="14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42-4B5B-A7E9-F20C5AA52419}"/>
            </c:ext>
          </c:extLst>
        </c:ser>
        <c:ser>
          <c:idx val="2"/>
          <c:order val="2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CCFFCC" mc:Ignorable="a14" a14:legacySpreadsheetColorIndex="42"/>
                </a:gs>
                <a:gs pos="100000">
                  <a:srgbClr xmlns:mc="http://schemas.openxmlformats.org/markup-compatibility/2006" xmlns:a14="http://schemas.microsoft.com/office/drawing/2010/main" val="FFFFFF" mc:Ignorable="a14" a14:legacySpreadsheetColorIndex="42">
                    <a:gamma/>
                    <a:tint val="0"/>
                    <a:invGamma/>
                  </a:srgbClr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'OP端面（ｸﾞﾗﾌ）'!$A$8:$A$21</c:f>
              <c:numCache>
                <c:formatCode>#,##0.00</c:formatCode>
                <c:ptCount val="14"/>
                <c:pt idx="0">
                  <c:v>-0.7</c:v>
                </c:pt>
                <c:pt idx="1">
                  <c:v>-0.7</c:v>
                </c:pt>
                <c:pt idx="2">
                  <c:v>-0.5</c:v>
                </c:pt>
                <c:pt idx="3">
                  <c:v>-0.7</c:v>
                </c:pt>
                <c:pt idx="4">
                  <c:v>-0.5</c:v>
                </c:pt>
                <c:pt idx="5">
                  <c:v>-0.7</c:v>
                </c:pt>
                <c:pt idx="6">
                  <c:v>-0.5</c:v>
                </c:pt>
                <c:pt idx="7">
                  <c:v>-0.7</c:v>
                </c:pt>
                <c:pt idx="8">
                  <c:v>-0.5</c:v>
                </c:pt>
                <c:pt idx="9">
                  <c:v>-0.7</c:v>
                </c:pt>
                <c:pt idx="10">
                  <c:v>-0.5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42-4B5B-A7E9-F20C5AA52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2254720"/>
        <c:axId val="192256256"/>
      </c:barChart>
      <c:barChart>
        <c:barDir val="bar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'OP端面（ｸﾞﾗﾌ）'!$D$8:$D$21</c:f>
              <c:numCache>
                <c:formatCode>#,##0.00</c:formatCode>
                <c:ptCount val="14"/>
                <c:pt idx="0">
                  <c:v>-0.32</c:v>
                </c:pt>
                <c:pt idx="1">
                  <c:v>-0.28000000000000003</c:v>
                </c:pt>
                <c:pt idx="2">
                  <c:v>-0.24</c:v>
                </c:pt>
                <c:pt idx="3">
                  <c:v>-0.44</c:v>
                </c:pt>
                <c:pt idx="4">
                  <c:v>-0.03</c:v>
                </c:pt>
                <c:pt idx="5">
                  <c:v>-0.48</c:v>
                </c:pt>
                <c:pt idx="6">
                  <c:v>-0.08</c:v>
                </c:pt>
                <c:pt idx="7">
                  <c:v>-0.49</c:v>
                </c:pt>
                <c:pt idx="8">
                  <c:v>0.01</c:v>
                </c:pt>
                <c:pt idx="9">
                  <c:v>-0.24</c:v>
                </c:pt>
                <c:pt idx="10">
                  <c:v>-0.2</c:v>
                </c:pt>
                <c:pt idx="11">
                  <c:v>-0.52</c:v>
                </c:pt>
                <c:pt idx="12">
                  <c:v>-0.25</c:v>
                </c:pt>
                <c:pt idx="13">
                  <c:v>-0.44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42-4B5B-A7E9-F20C5AA52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92266240"/>
        <c:axId val="192267776"/>
      </c:barChart>
      <c:catAx>
        <c:axId val="192254720"/>
        <c:scaling>
          <c:orientation val="maxMin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in"/>
        <c:minorTickMark val="none"/>
        <c:tickLblPos val="none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192256256"/>
        <c:crosses val="autoZero"/>
        <c:auto val="1"/>
        <c:lblAlgn val="ctr"/>
        <c:lblOffset val="100"/>
        <c:tickMarkSkip val="1"/>
        <c:noMultiLvlLbl val="0"/>
      </c:catAx>
      <c:valAx>
        <c:axId val="192256256"/>
        <c:scaling>
          <c:orientation val="minMax"/>
          <c:max val="0.7"/>
          <c:min val="-0.7"/>
        </c:scaling>
        <c:delete val="0"/>
        <c:axPos val="t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192254720"/>
        <c:crosses val="autoZero"/>
        <c:crossBetween val="between"/>
        <c:majorUnit val="0.1"/>
      </c:valAx>
      <c:catAx>
        <c:axId val="192266240"/>
        <c:scaling>
          <c:orientation val="maxMin"/>
        </c:scaling>
        <c:delete val="1"/>
        <c:axPos val="l"/>
        <c:majorTickMark val="out"/>
        <c:minorTickMark val="none"/>
        <c:tickLblPos val="nextTo"/>
        <c:crossAx val="192267776"/>
        <c:crosses val="autoZero"/>
        <c:auto val="1"/>
        <c:lblAlgn val="ctr"/>
        <c:lblOffset val="100"/>
        <c:noMultiLvlLbl val="0"/>
      </c:catAx>
      <c:valAx>
        <c:axId val="192267776"/>
        <c:scaling>
          <c:orientation val="minMax"/>
          <c:max val="0.7"/>
          <c:min val="-0.7"/>
        </c:scaling>
        <c:delete val="0"/>
        <c:axPos val="b"/>
        <c:numFmt formatCode="#,##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192266240"/>
        <c:crosses val="max"/>
        <c:crossBetween val="between"/>
        <c:majorUnit val="0.1"/>
      </c:valAx>
      <c:spPr>
        <a:gradFill rotWithShape="0">
          <a:gsLst>
            <a:gs pos="0">
              <a:srgbClr xmlns:mc="http://schemas.openxmlformats.org/markup-compatibility/2006" xmlns:a14="http://schemas.microsoft.com/office/drawing/2010/main" val="C0C0C0" mc:Ignorable="a14" a14:legacySpreadsheetColorIndex="22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22">
                <a:gamma/>
                <a:tint val="0"/>
                <a:invGamma/>
              </a:srgbClr>
            </a:gs>
            <a:gs pos="100000">
              <a:srgbClr xmlns:mc="http://schemas.openxmlformats.org/markup-compatibility/2006" xmlns:a14="http://schemas.microsoft.com/office/drawing/2010/main" val="C0C0C0" mc:Ignorable="a14" a14:legacySpreadsheetColorIndex="22"/>
            </a:gs>
          </a:gsLst>
          <a:lin ang="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958341386599501E-2"/>
          <c:y val="7.8375336862156461E-2"/>
          <c:w val="0.92291854434925202"/>
          <c:h val="0.84516173772592806"/>
        </c:manualLayout>
      </c:layout>
      <c:barChart>
        <c:barDir val="bar"/>
        <c:grouping val="stacked"/>
        <c:varyColors val="0"/>
        <c:ser>
          <c:idx val="1"/>
          <c:order val="1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FFFFFF" mc:Ignorable="a14" a14:legacySpreadsheetColorIndex="42">
                    <a:gamma/>
                    <a:tint val="0"/>
                    <a:invGamma/>
                  </a:srgbClr>
                </a:gs>
                <a:gs pos="100000">
                  <a:srgbClr xmlns:mc="http://schemas.openxmlformats.org/markup-compatibility/2006" xmlns:a14="http://schemas.microsoft.com/office/drawing/2010/main" val="CCFFCC" mc:Ignorable="a14" a14:legacySpreadsheetColorIndex="42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'OP端面（ｸﾞﾗﾌ）'!$AO$8:$AO$29</c:f>
              <c:numCache>
                <c:formatCode>#,##0.00</c:formatCode>
                <c:ptCount val="22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D8-412A-A2BE-1BD5C89BA9CF}"/>
            </c:ext>
          </c:extLst>
        </c:ser>
        <c:ser>
          <c:idx val="2"/>
          <c:order val="2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CCFFCC" mc:Ignorable="a14" a14:legacySpreadsheetColorIndex="42"/>
                </a:gs>
                <a:gs pos="100000">
                  <a:srgbClr xmlns:mc="http://schemas.openxmlformats.org/markup-compatibility/2006" xmlns:a14="http://schemas.microsoft.com/office/drawing/2010/main" val="FFFFFF" mc:Ignorable="a14" a14:legacySpreadsheetColorIndex="42">
                    <a:gamma/>
                    <a:tint val="0"/>
                    <a:invGamma/>
                  </a:srgbClr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'OP端面（ｸﾞﾗﾌ）'!$AP$8:$AP$29</c:f>
              <c:numCache>
                <c:formatCode>#,##0.00</c:formatCode>
                <c:ptCount val="22"/>
                <c:pt idx="0">
                  <c:v>-0.7</c:v>
                </c:pt>
                <c:pt idx="1">
                  <c:v>-0.5</c:v>
                </c:pt>
                <c:pt idx="2">
                  <c:v>-0.5</c:v>
                </c:pt>
                <c:pt idx="3">
                  <c:v>-0.5</c:v>
                </c:pt>
                <c:pt idx="4">
                  <c:v>-0.7</c:v>
                </c:pt>
                <c:pt idx="5">
                  <c:v>-0.5</c:v>
                </c:pt>
                <c:pt idx="6">
                  <c:v>-0.7</c:v>
                </c:pt>
                <c:pt idx="7">
                  <c:v>-0.5</c:v>
                </c:pt>
                <c:pt idx="8">
                  <c:v>-0.7</c:v>
                </c:pt>
                <c:pt idx="9">
                  <c:v>-0.7</c:v>
                </c:pt>
                <c:pt idx="10">
                  <c:v>-0.5</c:v>
                </c:pt>
                <c:pt idx="11">
                  <c:v>-0.7</c:v>
                </c:pt>
                <c:pt idx="12">
                  <c:v>-0.7</c:v>
                </c:pt>
                <c:pt idx="13">
                  <c:v>-0.5</c:v>
                </c:pt>
                <c:pt idx="14">
                  <c:v>-0.5</c:v>
                </c:pt>
                <c:pt idx="15">
                  <c:v>-0.7</c:v>
                </c:pt>
                <c:pt idx="16">
                  <c:v>-0.5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D8-412A-A2BE-1BD5C89BA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3573120"/>
        <c:axId val="203574656"/>
      </c:barChart>
      <c:barChart>
        <c:barDir val="bar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'OP端面（ｸﾞﾗﾌ）'!$AM$8:$AM$29</c:f>
              <c:numCache>
                <c:formatCode>#,##0.00</c:formatCode>
                <c:ptCount val="22"/>
                <c:pt idx="0">
                  <c:v>-0.15</c:v>
                </c:pt>
                <c:pt idx="1">
                  <c:v>-0.05</c:v>
                </c:pt>
                <c:pt idx="2">
                  <c:v>0</c:v>
                </c:pt>
                <c:pt idx="3">
                  <c:v>0.05</c:v>
                </c:pt>
                <c:pt idx="4">
                  <c:v>0.01</c:v>
                </c:pt>
                <c:pt idx="5">
                  <c:v>0.02</c:v>
                </c:pt>
                <c:pt idx="6">
                  <c:v>-0.22</c:v>
                </c:pt>
                <c:pt idx="7">
                  <c:v>-0.04</c:v>
                </c:pt>
                <c:pt idx="8">
                  <c:v>-0.16</c:v>
                </c:pt>
                <c:pt idx="9">
                  <c:v>-0.05</c:v>
                </c:pt>
                <c:pt idx="10">
                  <c:v>0.01</c:v>
                </c:pt>
                <c:pt idx="11">
                  <c:v>-0.13</c:v>
                </c:pt>
                <c:pt idx="12">
                  <c:v>0.15</c:v>
                </c:pt>
                <c:pt idx="13">
                  <c:v>0.05</c:v>
                </c:pt>
                <c:pt idx="14">
                  <c:v>-0.08</c:v>
                </c:pt>
                <c:pt idx="15">
                  <c:v>-0.06</c:v>
                </c:pt>
                <c:pt idx="16">
                  <c:v>0.05</c:v>
                </c:pt>
                <c:pt idx="17">
                  <c:v>-0.01</c:v>
                </c:pt>
                <c:pt idx="18">
                  <c:v>0.25</c:v>
                </c:pt>
                <c:pt idx="19">
                  <c:v>-0.01</c:v>
                </c:pt>
                <c:pt idx="20">
                  <c:v>0.23</c:v>
                </c:pt>
                <c:pt idx="21">
                  <c:v>-0.02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D8-412A-A2BE-1BD5C89BA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03584640"/>
        <c:axId val="203586176"/>
      </c:barChart>
      <c:catAx>
        <c:axId val="203573120"/>
        <c:scaling>
          <c:orientation val="maxMin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in"/>
        <c:minorTickMark val="none"/>
        <c:tickLblPos val="none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03574656"/>
        <c:crosses val="autoZero"/>
        <c:auto val="1"/>
        <c:lblAlgn val="ctr"/>
        <c:lblOffset val="100"/>
        <c:tickMarkSkip val="1"/>
        <c:noMultiLvlLbl val="0"/>
      </c:catAx>
      <c:valAx>
        <c:axId val="203574656"/>
        <c:scaling>
          <c:orientation val="minMax"/>
          <c:max val="0.7"/>
          <c:min val="-0.7"/>
        </c:scaling>
        <c:delete val="0"/>
        <c:axPos val="t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03573120"/>
        <c:crosses val="autoZero"/>
        <c:crossBetween val="between"/>
        <c:majorUnit val="0.1"/>
      </c:valAx>
      <c:catAx>
        <c:axId val="203584640"/>
        <c:scaling>
          <c:orientation val="maxMin"/>
        </c:scaling>
        <c:delete val="1"/>
        <c:axPos val="l"/>
        <c:majorTickMark val="out"/>
        <c:minorTickMark val="none"/>
        <c:tickLblPos val="nextTo"/>
        <c:crossAx val="203586176"/>
        <c:crosses val="autoZero"/>
        <c:auto val="1"/>
        <c:lblAlgn val="ctr"/>
        <c:lblOffset val="100"/>
        <c:noMultiLvlLbl val="0"/>
      </c:catAx>
      <c:valAx>
        <c:axId val="203586176"/>
        <c:scaling>
          <c:orientation val="minMax"/>
          <c:max val="0.7"/>
          <c:min val="-0.7"/>
        </c:scaling>
        <c:delete val="0"/>
        <c:axPos val="b"/>
        <c:numFmt formatCode="#,##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03584640"/>
        <c:crosses val="max"/>
        <c:crossBetween val="between"/>
        <c:majorUnit val="0.1"/>
      </c:valAx>
      <c:spPr>
        <a:gradFill rotWithShape="0">
          <a:gsLst>
            <a:gs pos="0">
              <a:srgbClr xmlns:mc="http://schemas.openxmlformats.org/markup-compatibility/2006" xmlns:a14="http://schemas.microsoft.com/office/drawing/2010/main" val="C0C0C0" mc:Ignorable="a14" a14:legacySpreadsheetColorIndex="22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22">
                <a:gamma/>
                <a:tint val="0"/>
                <a:invGamma/>
              </a:srgbClr>
            </a:gs>
            <a:gs pos="100000">
              <a:srgbClr xmlns:mc="http://schemas.openxmlformats.org/markup-compatibility/2006" xmlns:a14="http://schemas.microsoft.com/office/drawing/2010/main" val="C0C0C0" mc:Ignorable="a14" a14:legacySpreadsheetColorIndex="22"/>
            </a:gs>
          </a:gsLst>
          <a:lin ang="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 paperSize="9" orientation="landscape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5416738722206062E-2"/>
          <c:y val="0.25362375898664835"/>
          <c:w val="0.93125189463682989"/>
          <c:h val="0.49637909391760815"/>
        </c:manualLayout>
      </c:layout>
      <c:barChart>
        <c:barDir val="bar"/>
        <c:grouping val="stacked"/>
        <c:varyColors val="0"/>
        <c:ser>
          <c:idx val="1"/>
          <c:order val="1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FFFFFF" mc:Ignorable="a14" a14:legacySpreadsheetColorIndex="42">
                    <a:gamma/>
                    <a:tint val="0"/>
                    <a:invGamma/>
                  </a:srgbClr>
                </a:gs>
                <a:gs pos="100000">
                  <a:srgbClr xmlns:mc="http://schemas.openxmlformats.org/markup-compatibility/2006" xmlns:a14="http://schemas.microsoft.com/office/drawing/2010/main" val="CCFFCC" mc:Ignorable="a14" a14:legacySpreadsheetColorIndex="42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'OP端面（ｸﾞﾗﾌ）'!$AO$47:$AO$50</c:f>
              <c:numCache>
                <c:formatCode>#,##0.00</c:formatCode>
                <c:ptCount val="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A1-493F-AC1F-E180F1DD9E4A}"/>
            </c:ext>
          </c:extLst>
        </c:ser>
        <c:ser>
          <c:idx val="2"/>
          <c:order val="2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CCFFCC" mc:Ignorable="a14" a14:legacySpreadsheetColorIndex="42"/>
                </a:gs>
                <a:gs pos="100000">
                  <a:srgbClr xmlns:mc="http://schemas.openxmlformats.org/markup-compatibility/2006" xmlns:a14="http://schemas.microsoft.com/office/drawing/2010/main" val="FFFFFF" mc:Ignorable="a14" a14:legacySpreadsheetColorIndex="42">
                    <a:gamma/>
                    <a:tint val="0"/>
                    <a:invGamma/>
                  </a:srgbClr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'OP端面（ｸﾞﾗﾌ）'!$AP$47:$AP$50</c:f>
              <c:numCache>
                <c:formatCode>#,##0.00</c:formatCode>
                <c:ptCount val="4"/>
                <c:pt idx="0">
                  <c:v>-0.3</c:v>
                </c:pt>
                <c:pt idx="1">
                  <c:v>-0.3</c:v>
                </c:pt>
                <c:pt idx="2">
                  <c:v>-0.3</c:v>
                </c:pt>
                <c:pt idx="3">
                  <c:v>-0.3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A1-493F-AC1F-E180F1DD9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42553600"/>
        <c:axId val="242555136"/>
      </c:barChart>
      <c:barChart>
        <c:barDir val="bar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'OP端面（ｸﾞﾗﾌ）'!$AM$47:$AM$50</c:f>
              <c:numCache>
                <c:formatCode>#,##0.00</c:formatCode>
                <c:ptCount val="4"/>
                <c:pt idx="0">
                  <c:v>-0.06</c:v>
                </c:pt>
                <c:pt idx="1">
                  <c:v>-0.1</c:v>
                </c:pt>
                <c:pt idx="2">
                  <c:v>-0.02</c:v>
                </c:pt>
                <c:pt idx="3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A1-493F-AC1F-E180F1DD9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42561024"/>
        <c:axId val="242562560"/>
      </c:barChart>
      <c:catAx>
        <c:axId val="242553600"/>
        <c:scaling>
          <c:orientation val="maxMin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in"/>
        <c:minorTickMark val="none"/>
        <c:tickLblPos val="none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42555136"/>
        <c:crosses val="autoZero"/>
        <c:auto val="1"/>
        <c:lblAlgn val="ctr"/>
        <c:lblOffset val="100"/>
        <c:tickMarkSkip val="1"/>
        <c:noMultiLvlLbl val="0"/>
      </c:catAx>
      <c:valAx>
        <c:axId val="242555136"/>
        <c:scaling>
          <c:orientation val="minMax"/>
          <c:max val="0.7"/>
          <c:min val="-0.7"/>
        </c:scaling>
        <c:delete val="0"/>
        <c:axPos val="t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92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2553600"/>
        <c:crosses val="autoZero"/>
        <c:crossBetween val="between"/>
        <c:majorUnit val="0.1"/>
      </c:valAx>
      <c:catAx>
        <c:axId val="242561024"/>
        <c:scaling>
          <c:orientation val="maxMin"/>
        </c:scaling>
        <c:delete val="1"/>
        <c:axPos val="l"/>
        <c:majorTickMark val="out"/>
        <c:minorTickMark val="none"/>
        <c:tickLblPos val="nextTo"/>
        <c:crossAx val="242562560"/>
        <c:crosses val="autoZero"/>
        <c:auto val="1"/>
        <c:lblAlgn val="ctr"/>
        <c:lblOffset val="100"/>
        <c:noMultiLvlLbl val="0"/>
      </c:catAx>
      <c:valAx>
        <c:axId val="242562560"/>
        <c:scaling>
          <c:orientation val="minMax"/>
          <c:max val="0.7"/>
          <c:min val="-0.7"/>
        </c:scaling>
        <c:delete val="0"/>
        <c:axPos val="b"/>
        <c:numFmt formatCode="#,##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92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2561024"/>
        <c:crosses val="max"/>
        <c:crossBetween val="between"/>
        <c:majorUnit val="0.1"/>
      </c:valAx>
      <c:spPr>
        <a:gradFill rotWithShape="0">
          <a:gsLst>
            <a:gs pos="0">
              <a:srgbClr xmlns:mc="http://schemas.openxmlformats.org/markup-compatibility/2006" xmlns:a14="http://schemas.microsoft.com/office/drawing/2010/main" val="C0C0C0" mc:Ignorable="a14" a14:legacySpreadsheetColorIndex="22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22">
                <a:gamma/>
                <a:tint val="0"/>
                <a:invGamma/>
              </a:srgbClr>
            </a:gs>
            <a:gs pos="100000">
              <a:srgbClr xmlns:mc="http://schemas.openxmlformats.org/markup-compatibility/2006" xmlns:a14="http://schemas.microsoft.com/office/drawing/2010/main" val="C0C0C0" mc:Ignorable="a14" a14:legacySpreadsheetColorIndex="22"/>
            </a:gs>
          </a:gsLst>
          <a:lin ang="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4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958341386599501E-2"/>
          <c:y val="0.10679808044589392"/>
          <c:w val="0.92291854434925202"/>
          <c:h val="0.78901649879577407"/>
        </c:manualLayout>
      </c:layout>
      <c:barChart>
        <c:barDir val="bar"/>
        <c:grouping val="stacked"/>
        <c:varyColors val="0"/>
        <c:ser>
          <c:idx val="1"/>
          <c:order val="1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FFFFFF" mc:Ignorable="a14" a14:legacySpreadsheetColorIndex="42">
                    <a:gamma/>
                    <a:tint val="0"/>
                    <a:invGamma/>
                  </a:srgbClr>
                </a:gs>
                <a:gs pos="100000">
                  <a:srgbClr xmlns:mc="http://schemas.openxmlformats.org/markup-compatibility/2006" xmlns:a14="http://schemas.microsoft.com/office/drawing/2010/main" val="CCFFCC" mc:Ignorable="a14" a14:legacySpreadsheetColorIndex="42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'OP端面（ｸﾞﾗﾌ）'!$B$37:$B$51</c:f>
              <c:numCache>
                <c:formatCode>#,##0.00</c:formatCode>
                <c:ptCount val="15"/>
                <c:pt idx="0">
                  <c:v>0.3</c:v>
                </c:pt>
                <c:pt idx="1">
                  <c:v>0.5</c:v>
                </c:pt>
                <c:pt idx="2">
                  <c:v>0.3</c:v>
                </c:pt>
                <c:pt idx="3">
                  <c:v>0.3</c:v>
                </c:pt>
                <c:pt idx="4">
                  <c:v>0.5</c:v>
                </c:pt>
                <c:pt idx="5">
                  <c:v>0.3</c:v>
                </c:pt>
                <c:pt idx="6">
                  <c:v>0.3</c:v>
                </c:pt>
                <c:pt idx="7">
                  <c:v>0.5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0.5</c:v>
                </c:pt>
                <c:pt idx="12">
                  <c:v>0.3</c:v>
                </c:pt>
                <c:pt idx="13">
                  <c:v>0.3</c:v>
                </c:pt>
                <c:pt idx="14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6D-442F-90CE-E1D2BDC09C78}"/>
            </c:ext>
          </c:extLst>
        </c:ser>
        <c:ser>
          <c:idx val="2"/>
          <c:order val="2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CCFFCC" mc:Ignorable="a14" a14:legacySpreadsheetColorIndex="42"/>
                </a:gs>
                <a:gs pos="100000">
                  <a:srgbClr xmlns:mc="http://schemas.openxmlformats.org/markup-compatibility/2006" xmlns:a14="http://schemas.microsoft.com/office/drawing/2010/main" val="FFFFFF" mc:Ignorable="a14" a14:legacySpreadsheetColorIndex="42">
                    <a:gamma/>
                    <a:tint val="0"/>
                    <a:invGamma/>
                  </a:srgbClr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'OP端面（ｸﾞﾗﾌ）'!$A$37:$A$51</c:f>
              <c:numCache>
                <c:formatCode>#,##0.00</c:formatCode>
                <c:ptCount val="15"/>
                <c:pt idx="0">
                  <c:v>-0.5</c:v>
                </c:pt>
                <c:pt idx="1">
                  <c:v>-0.3</c:v>
                </c:pt>
                <c:pt idx="2">
                  <c:v>-0.5</c:v>
                </c:pt>
                <c:pt idx="3">
                  <c:v>-0.5</c:v>
                </c:pt>
                <c:pt idx="4">
                  <c:v>-0.3</c:v>
                </c:pt>
                <c:pt idx="5">
                  <c:v>-0.5</c:v>
                </c:pt>
                <c:pt idx="6">
                  <c:v>-0.5</c:v>
                </c:pt>
                <c:pt idx="7">
                  <c:v>-0.3</c:v>
                </c:pt>
                <c:pt idx="8">
                  <c:v>-0.5</c:v>
                </c:pt>
                <c:pt idx="9">
                  <c:v>-0.5</c:v>
                </c:pt>
                <c:pt idx="10">
                  <c:v>-0.5</c:v>
                </c:pt>
                <c:pt idx="11">
                  <c:v>-0.3</c:v>
                </c:pt>
                <c:pt idx="12">
                  <c:v>-0.5</c:v>
                </c:pt>
                <c:pt idx="13">
                  <c:v>-0.5</c:v>
                </c:pt>
                <c:pt idx="14">
                  <c:v>-0.3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6D-442F-90CE-E1D2BDC09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42348800"/>
        <c:axId val="242350336"/>
      </c:barChart>
      <c:barChart>
        <c:barDir val="bar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'OP端面（ｸﾞﾗﾌ）'!$D$37:$D$51</c:f>
              <c:numCache>
                <c:formatCode>#,##0.00</c:formatCode>
                <c:ptCount val="15"/>
                <c:pt idx="0">
                  <c:v>0.14000000000000001</c:v>
                </c:pt>
                <c:pt idx="1">
                  <c:v>-0.05</c:v>
                </c:pt>
                <c:pt idx="2">
                  <c:v>0.12</c:v>
                </c:pt>
                <c:pt idx="3">
                  <c:v>-0.11</c:v>
                </c:pt>
                <c:pt idx="4">
                  <c:v>0.12</c:v>
                </c:pt>
                <c:pt idx="5">
                  <c:v>0.13</c:v>
                </c:pt>
                <c:pt idx="6">
                  <c:v>0.05</c:v>
                </c:pt>
                <c:pt idx="7">
                  <c:v>7.0000000000000007E-2</c:v>
                </c:pt>
                <c:pt idx="8">
                  <c:v>0.14000000000000001</c:v>
                </c:pt>
                <c:pt idx="9">
                  <c:v>0.25</c:v>
                </c:pt>
                <c:pt idx="10">
                  <c:v>-0.1</c:v>
                </c:pt>
                <c:pt idx="11">
                  <c:v>0.03</c:v>
                </c:pt>
                <c:pt idx="12">
                  <c:v>7.0000000000000007E-2</c:v>
                </c:pt>
                <c:pt idx="13">
                  <c:v>0.09</c:v>
                </c:pt>
                <c:pt idx="14">
                  <c:v>-0.08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6D-442F-90CE-E1D2BDC09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42356224"/>
        <c:axId val="242357760"/>
      </c:barChart>
      <c:catAx>
        <c:axId val="242348800"/>
        <c:scaling>
          <c:orientation val="maxMin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in"/>
        <c:minorTickMark val="none"/>
        <c:tickLblPos val="none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42350336"/>
        <c:crosses val="autoZero"/>
        <c:auto val="1"/>
        <c:lblAlgn val="ctr"/>
        <c:lblOffset val="100"/>
        <c:tickMarkSkip val="1"/>
        <c:noMultiLvlLbl val="0"/>
      </c:catAx>
      <c:valAx>
        <c:axId val="242350336"/>
        <c:scaling>
          <c:orientation val="minMax"/>
          <c:max val="0.7"/>
          <c:min val="-0.7"/>
        </c:scaling>
        <c:delete val="0"/>
        <c:axPos val="t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2348800"/>
        <c:crosses val="autoZero"/>
        <c:crossBetween val="between"/>
        <c:majorUnit val="0.1"/>
      </c:valAx>
      <c:catAx>
        <c:axId val="242356224"/>
        <c:scaling>
          <c:orientation val="maxMin"/>
        </c:scaling>
        <c:delete val="1"/>
        <c:axPos val="l"/>
        <c:majorTickMark val="out"/>
        <c:minorTickMark val="none"/>
        <c:tickLblPos val="nextTo"/>
        <c:crossAx val="242357760"/>
        <c:crosses val="autoZero"/>
        <c:auto val="1"/>
        <c:lblAlgn val="ctr"/>
        <c:lblOffset val="100"/>
        <c:noMultiLvlLbl val="0"/>
      </c:catAx>
      <c:valAx>
        <c:axId val="242357760"/>
        <c:scaling>
          <c:orientation val="minMax"/>
          <c:max val="0.7"/>
          <c:min val="-0.7"/>
        </c:scaling>
        <c:delete val="0"/>
        <c:axPos val="b"/>
        <c:numFmt formatCode="#,##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2356224"/>
        <c:crosses val="max"/>
        <c:crossBetween val="between"/>
        <c:majorUnit val="0.1"/>
      </c:valAx>
      <c:spPr>
        <a:gradFill rotWithShape="0">
          <a:gsLst>
            <a:gs pos="0">
              <a:srgbClr xmlns:mc="http://schemas.openxmlformats.org/markup-compatibility/2006" xmlns:a14="http://schemas.microsoft.com/office/drawing/2010/main" val="C0C0C0" mc:Ignorable="a14" a14:legacySpreadsheetColorIndex="22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22">
                <a:gamma/>
                <a:tint val="0"/>
                <a:invGamma/>
              </a:srgbClr>
            </a:gs>
            <a:gs pos="100000">
              <a:srgbClr xmlns:mc="http://schemas.openxmlformats.org/markup-compatibility/2006" xmlns:a14="http://schemas.microsoft.com/office/drawing/2010/main" val="C0C0C0" mc:Ignorable="a14" a14:legacySpreadsheetColorIndex="22"/>
            </a:gs>
          </a:gsLst>
          <a:lin ang="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958341386599501E-2"/>
          <c:y val="8.1884833960972278E-2"/>
          <c:w val="0.92291854434925202"/>
          <c:h val="0.83752888280269311"/>
        </c:manualLayout>
      </c:layout>
      <c:barChart>
        <c:barDir val="bar"/>
        <c:grouping val="stacked"/>
        <c:varyColors val="0"/>
        <c:ser>
          <c:idx val="1"/>
          <c:order val="1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FFFFFF" mc:Ignorable="a14" a14:legacySpreadsheetColorIndex="42">
                    <a:gamma/>
                    <a:tint val="0"/>
                    <a:invGamma/>
                  </a:srgbClr>
                </a:gs>
                <a:gs pos="100000">
                  <a:srgbClr xmlns:mc="http://schemas.openxmlformats.org/markup-compatibility/2006" xmlns:a14="http://schemas.microsoft.com/office/drawing/2010/main" val="CCFFCC" mc:Ignorable="a14" a14:legacySpreadsheetColorIndex="42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'GA端面（ｸﾞﾗﾌ）'!$B$8:$B$28</c:f>
              <c:numCache>
                <c:formatCode>#,##0.00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0.05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BB-4540-820A-F78B542DAAC8}"/>
            </c:ext>
          </c:extLst>
        </c:ser>
        <c:ser>
          <c:idx val="2"/>
          <c:order val="2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CCFFCC" mc:Ignorable="a14" a14:legacySpreadsheetColorIndex="42"/>
                </a:gs>
                <a:gs pos="100000">
                  <a:srgbClr xmlns:mc="http://schemas.openxmlformats.org/markup-compatibility/2006" xmlns:a14="http://schemas.microsoft.com/office/drawing/2010/main" val="FFFFFF" mc:Ignorable="a14" a14:legacySpreadsheetColorIndex="42">
                    <a:gamma/>
                    <a:tint val="0"/>
                    <a:invGamma/>
                  </a:srgbClr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'GA端面（ｸﾞﾗﾌ）'!$A$8:$A$28</c:f>
              <c:numCache>
                <c:formatCode>#,##0.00</c:formatCode>
                <c:ptCount val="21"/>
                <c:pt idx="0">
                  <c:v>-0.2</c:v>
                </c:pt>
                <c:pt idx="1">
                  <c:v>-0.2</c:v>
                </c:pt>
                <c:pt idx="2">
                  <c:v>-0.05</c:v>
                </c:pt>
                <c:pt idx="3">
                  <c:v>-0.2</c:v>
                </c:pt>
                <c:pt idx="4">
                  <c:v>-0.2</c:v>
                </c:pt>
                <c:pt idx="5">
                  <c:v>-0.2</c:v>
                </c:pt>
                <c:pt idx="6">
                  <c:v>-0.2</c:v>
                </c:pt>
                <c:pt idx="7">
                  <c:v>-0.2</c:v>
                </c:pt>
                <c:pt idx="8">
                  <c:v>-0.2</c:v>
                </c:pt>
                <c:pt idx="9">
                  <c:v>-0.2</c:v>
                </c:pt>
                <c:pt idx="10">
                  <c:v>-0.2</c:v>
                </c:pt>
                <c:pt idx="11">
                  <c:v>-0.3</c:v>
                </c:pt>
                <c:pt idx="12">
                  <c:v>-0.2</c:v>
                </c:pt>
                <c:pt idx="13">
                  <c:v>-0.2</c:v>
                </c:pt>
                <c:pt idx="14">
                  <c:v>-0.2</c:v>
                </c:pt>
                <c:pt idx="15">
                  <c:v>-0.2</c:v>
                </c:pt>
                <c:pt idx="16">
                  <c:v>-0.2</c:v>
                </c:pt>
                <c:pt idx="17">
                  <c:v>-0.2</c:v>
                </c:pt>
                <c:pt idx="18">
                  <c:v>-0.2</c:v>
                </c:pt>
                <c:pt idx="19">
                  <c:v>-0.2</c:v>
                </c:pt>
                <c:pt idx="20">
                  <c:v>-0.2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BB-4540-820A-F78B542DAA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42918528"/>
        <c:axId val="242920064"/>
      </c:barChart>
      <c:barChart>
        <c:barDir val="bar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'GA端面（ｸﾞﾗﾌ）'!$D$8:$D$28</c:f>
              <c:numCache>
                <c:formatCode>#,##0.00</c:formatCode>
                <c:ptCount val="21"/>
                <c:pt idx="0">
                  <c:v>0.4</c:v>
                </c:pt>
                <c:pt idx="1">
                  <c:v>0.26</c:v>
                </c:pt>
                <c:pt idx="2">
                  <c:v>0</c:v>
                </c:pt>
                <c:pt idx="3">
                  <c:v>0.14000000000000001</c:v>
                </c:pt>
                <c:pt idx="4">
                  <c:v>0.26</c:v>
                </c:pt>
                <c:pt idx="5">
                  <c:v>0.1</c:v>
                </c:pt>
                <c:pt idx="6">
                  <c:v>-0.03</c:v>
                </c:pt>
                <c:pt idx="7">
                  <c:v>0.2</c:v>
                </c:pt>
                <c:pt idx="8">
                  <c:v>0.18</c:v>
                </c:pt>
                <c:pt idx="9">
                  <c:v>-0.03</c:v>
                </c:pt>
                <c:pt idx="10">
                  <c:v>0.22</c:v>
                </c:pt>
                <c:pt idx="11">
                  <c:v>-0.05</c:v>
                </c:pt>
                <c:pt idx="12">
                  <c:v>0.05</c:v>
                </c:pt>
                <c:pt idx="13">
                  <c:v>0.2</c:v>
                </c:pt>
                <c:pt idx="14">
                  <c:v>-0.02</c:v>
                </c:pt>
                <c:pt idx="15">
                  <c:v>0.17</c:v>
                </c:pt>
                <c:pt idx="16">
                  <c:v>0.21</c:v>
                </c:pt>
                <c:pt idx="17">
                  <c:v>0.06</c:v>
                </c:pt>
                <c:pt idx="18">
                  <c:v>0.36</c:v>
                </c:pt>
                <c:pt idx="19">
                  <c:v>0.38</c:v>
                </c:pt>
                <c:pt idx="20">
                  <c:v>0.42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BB-4540-820A-F78B542DAA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42921856"/>
        <c:axId val="242923392"/>
      </c:barChart>
      <c:catAx>
        <c:axId val="242918528"/>
        <c:scaling>
          <c:orientation val="maxMin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in"/>
        <c:minorTickMark val="none"/>
        <c:tickLblPos val="none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42920064"/>
        <c:crosses val="autoZero"/>
        <c:auto val="1"/>
        <c:lblAlgn val="ctr"/>
        <c:lblOffset val="100"/>
        <c:tickMarkSkip val="1"/>
        <c:noMultiLvlLbl val="0"/>
      </c:catAx>
      <c:valAx>
        <c:axId val="242920064"/>
        <c:scaling>
          <c:orientation val="minMax"/>
          <c:max val="0.7"/>
          <c:min val="-0.7"/>
        </c:scaling>
        <c:delete val="0"/>
        <c:axPos val="t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2918528"/>
        <c:crosses val="autoZero"/>
        <c:crossBetween val="between"/>
        <c:majorUnit val="0.1"/>
      </c:valAx>
      <c:catAx>
        <c:axId val="242921856"/>
        <c:scaling>
          <c:orientation val="maxMin"/>
        </c:scaling>
        <c:delete val="1"/>
        <c:axPos val="l"/>
        <c:majorTickMark val="out"/>
        <c:minorTickMark val="none"/>
        <c:tickLblPos val="nextTo"/>
        <c:crossAx val="242923392"/>
        <c:crosses val="autoZero"/>
        <c:auto val="1"/>
        <c:lblAlgn val="ctr"/>
        <c:lblOffset val="100"/>
        <c:noMultiLvlLbl val="0"/>
      </c:catAx>
      <c:valAx>
        <c:axId val="242923392"/>
        <c:scaling>
          <c:orientation val="minMax"/>
          <c:max val="0.7"/>
          <c:min val="-0.7"/>
        </c:scaling>
        <c:delete val="0"/>
        <c:axPos val="b"/>
        <c:numFmt formatCode="#,##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2921856"/>
        <c:crosses val="max"/>
        <c:crossBetween val="between"/>
        <c:majorUnit val="0.1"/>
      </c:valAx>
      <c:spPr>
        <a:gradFill rotWithShape="0">
          <a:gsLst>
            <a:gs pos="0">
              <a:srgbClr xmlns:mc="http://schemas.openxmlformats.org/markup-compatibility/2006" xmlns:a14="http://schemas.microsoft.com/office/drawing/2010/main" val="C0C0C0" mc:Ignorable="a14" a14:legacySpreadsheetColorIndex="22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22">
                <a:gamma/>
                <a:tint val="0"/>
                <a:invGamma/>
              </a:srgbClr>
            </a:gs>
            <a:gs pos="100000">
              <a:srgbClr xmlns:mc="http://schemas.openxmlformats.org/markup-compatibility/2006" xmlns:a14="http://schemas.microsoft.com/office/drawing/2010/main" val="C0C0C0" mc:Ignorable="a14" a14:legacySpreadsheetColorIndex="22"/>
            </a:gs>
          </a:gsLst>
          <a:lin ang="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958341386599501E-2"/>
          <c:y val="8.4444460505241833E-2"/>
          <c:w val="0.92291854434925202"/>
          <c:h val="0.83217388112402169"/>
        </c:manualLayout>
      </c:layout>
      <c:barChart>
        <c:barDir val="bar"/>
        <c:grouping val="stacked"/>
        <c:varyColors val="0"/>
        <c:ser>
          <c:idx val="1"/>
          <c:order val="1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FFFFFF" mc:Ignorable="a14" a14:legacySpreadsheetColorIndex="42">
                    <a:gamma/>
                    <a:tint val="0"/>
                    <a:invGamma/>
                  </a:srgbClr>
                </a:gs>
                <a:gs pos="100000">
                  <a:srgbClr xmlns:mc="http://schemas.openxmlformats.org/markup-compatibility/2006" xmlns:a14="http://schemas.microsoft.com/office/drawing/2010/main" val="CCFFCC" mc:Ignorable="a14" a14:legacySpreadsheetColorIndex="42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'GA端面（ｸﾞﾗﾌ）'!$AO$8:$AO$27</c:f>
              <c:numCache>
                <c:formatCode>#,##0.00</c:formatCode>
                <c:ptCount val="20"/>
                <c:pt idx="0">
                  <c:v>0.05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0.05</c:v>
                </c:pt>
                <c:pt idx="19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FC-473A-B01E-F7651B52B120}"/>
            </c:ext>
          </c:extLst>
        </c:ser>
        <c:ser>
          <c:idx val="2"/>
          <c:order val="2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CCFFCC" mc:Ignorable="a14" a14:legacySpreadsheetColorIndex="42"/>
                </a:gs>
                <a:gs pos="100000">
                  <a:srgbClr xmlns:mc="http://schemas.openxmlformats.org/markup-compatibility/2006" xmlns:a14="http://schemas.microsoft.com/office/drawing/2010/main" val="FFFFFF" mc:Ignorable="a14" a14:legacySpreadsheetColorIndex="42">
                    <a:gamma/>
                    <a:tint val="0"/>
                    <a:invGamma/>
                  </a:srgbClr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'GA端面（ｸﾞﾗﾌ）'!$AP$8:$AP$27</c:f>
              <c:numCache>
                <c:formatCode>#,##0.00</c:formatCode>
                <c:ptCount val="20"/>
                <c:pt idx="0">
                  <c:v>-0.05</c:v>
                </c:pt>
                <c:pt idx="1">
                  <c:v>-0.2</c:v>
                </c:pt>
                <c:pt idx="2">
                  <c:v>-0.2</c:v>
                </c:pt>
                <c:pt idx="3">
                  <c:v>-0.2</c:v>
                </c:pt>
                <c:pt idx="4">
                  <c:v>-0.2</c:v>
                </c:pt>
                <c:pt idx="5">
                  <c:v>-0.2</c:v>
                </c:pt>
                <c:pt idx="6">
                  <c:v>-0.2</c:v>
                </c:pt>
                <c:pt idx="7">
                  <c:v>-0.2</c:v>
                </c:pt>
                <c:pt idx="8">
                  <c:v>-0.2</c:v>
                </c:pt>
                <c:pt idx="9">
                  <c:v>-0.2</c:v>
                </c:pt>
                <c:pt idx="10">
                  <c:v>-0.2</c:v>
                </c:pt>
                <c:pt idx="11">
                  <c:v>-0.2</c:v>
                </c:pt>
                <c:pt idx="12">
                  <c:v>-0.2</c:v>
                </c:pt>
                <c:pt idx="13">
                  <c:v>-0.2</c:v>
                </c:pt>
                <c:pt idx="14">
                  <c:v>-0.2</c:v>
                </c:pt>
                <c:pt idx="15">
                  <c:v>-0.2</c:v>
                </c:pt>
                <c:pt idx="16">
                  <c:v>-0.2</c:v>
                </c:pt>
                <c:pt idx="17">
                  <c:v>-0.2</c:v>
                </c:pt>
                <c:pt idx="18">
                  <c:v>-0.05</c:v>
                </c:pt>
                <c:pt idx="19">
                  <c:v>-0.2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FC-473A-B01E-F7651B52B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43286400"/>
        <c:axId val="243287936"/>
      </c:barChart>
      <c:barChart>
        <c:barDir val="bar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'GA端面（ｸﾞﾗﾌ）'!$AM$8:$AM$27</c:f>
              <c:numCache>
                <c:formatCode>#,##0.00</c:formatCode>
                <c:ptCount val="20"/>
                <c:pt idx="0">
                  <c:v>0</c:v>
                </c:pt>
                <c:pt idx="1">
                  <c:v>0.31</c:v>
                </c:pt>
                <c:pt idx="2">
                  <c:v>0.27</c:v>
                </c:pt>
                <c:pt idx="3">
                  <c:v>0.01</c:v>
                </c:pt>
                <c:pt idx="4">
                  <c:v>0.2</c:v>
                </c:pt>
                <c:pt idx="5">
                  <c:v>0.28000000000000003</c:v>
                </c:pt>
                <c:pt idx="6">
                  <c:v>7.0000000000000007E-2</c:v>
                </c:pt>
                <c:pt idx="7">
                  <c:v>0.26</c:v>
                </c:pt>
                <c:pt idx="8">
                  <c:v>0.06</c:v>
                </c:pt>
                <c:pt idx="9">
                  <c:v>0.15</c:v>
                </c:pt>
                <c:pt idx="10">
                  <c:v>7.0000000000000007E-2</c:v>
                </c:pt>
                <c:pt idx="11">
                  <c:v>0.18</c:v>
                </c:pt>
                <c:pt idx="12">
                  <c:v>0.25</c:v>
                </c:pt>
                <c:pt idx="13">
                  <c:v>0.06</c:v>
                </c:pt>
                <c:pt idx="14">
                  <c:v>0.17</c:v>
                </c:pt>
                <c:pt idx="15">
                  <c:v>0.13</c:v>
                </c:pt>
                <c:pt idx="16">
                  <c:v>0.16</c:v>
                </c:pt>
                <c:pt idx="17">
                  <c:v>0</c:v>
                </c:pt>
                <c:pt idx="18">
                  <c:v>0</c:v>
                </c:pt>
                <c:pt idx="19">
                  <c:v>0.09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FC-473A-B01E-F7651B52B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43289472"/>
        <c:axId val="243291264"/>
      </c:barChart>
      <c:catAx>
        <c:axId val="243286400"/>
        <c:scaling>
          <c:orientation val="maxMin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in"/>
        <c:minorTickMark val="none"/>
        <c:tickLblPos val="none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43287936"/>
        <c:crosses val="autoZero"/>
        <c:auto val="1"/>
        <c:lblAlgn val="ctr"/>
        <c:lblOffset val="100"/>
        <c:tickMarkSkip val="1"/>
        <c:noMultiLvlLbl val="0"/>
      </c:catAx>
      <c:valAx>
        <c:axId val="243287936"/>
        <c:scaling>
          <c:orientation val="minMax"/>
          <c:max val="0.7"/>
          <c:min val="-0.7"/>
        </c:scaling>
        <c:delete val="0"/>
        <c:axPos val="t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3286400"/>
        <c:crosses val="autoZero"/>
        <c:crossBetween val="between"/>
        <c:majorUnit val="0.1"/>
      </c:valAx>
      <c:catAx>
        <c:axId val="243289472"/>
        <c:scaling>
          <c:orientation val="maxMin"/>
        </c:scaling>
        <c:delete val="1"/>
        <c:axPos val="l"/>
        <c:majorTickMark val="out"/>
        <c:minorTickMark val="none"/>
        <c:tickLblPos val="nextTo"/>
        <c:crossAx val="243291264"/>
        <c:crosses val="autoZero"/>
        <c:auto val="1"/>
        <c:lblAlgn val="ctr"/>
        <c:lblOffset val="100"/>
        <c:noMultiLvlLbl val="0"/>
      </c:catAx>
      <c:valAx>
        <c:axId val="243291264"/>
        <c:scaling>
          <c:orientation val="minMax"/>
          <c:max val="0.7"/>
          <c:min val="-0.7"/>
        </c:scaling>
        <c:delete val="0"/>
        <c:axPos val="b"/>
        <c:numFmt formatCode="#,##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3289472"/>
        <c:crosses val="max"/>
        <c:crossBetween val="between"/>
        <c:majorUnit val="0.1"/>
      </c:valAx>
      <c:spPr>
        <a:gradFill rotWithShape="0">
          <a:gsLst>
            <a:gs pos="0">
              <a:srgbClr xmlns:mc="http://schemas.openxmlformats.org/markup-compatibility/2006" xmlns:a14="http://schemas.microsoft.com/office/drawing/2010/main" val="C0C0C0" mc:Ignorable="a14" a14:legacySpreadsheetColorIndex="22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22">
                <a:gamma/>
                <a:tint val="0"/>
                <a:invGamma/>
              </a:srgbClr>
            </a:gs>
            <a:gs pos="100000">
              <a:srgbClr xmlns:mc="http://schemas.openxmlformats.org/markup-compatibility/2006" xmlns:a14="http://schemas.microsoft.com/office/drawing/2010/main" val="C0C0C0" mc:Ignorable="a14" a14:legacySpreadsheetColorIndex="22"/>
            </a:gs>
          </a:gsLst>
          <a:lin ang="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958341386599501E-2"/>
          <c:y val="0.22692431561996776"/>
          <c:w val="0.92291854434925202"/>
          <c:h val="0.55259259259259264"/>
        </c:manualLayout>
      </c:layout>
      <c:barChart>
        <c:barDir val="bar"/>
        <c:grouping val="stacked"/>
        <c:varyColors val="0"/>
        <c:ser>
          <c:idx val="1"/>
          <c:order val="1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FFFFFF" mc:Ignorable="a14" a14:legacySpreadsheetColorIndex="42">
                    <a:gamma/>
                    <a:tint val="0"/>
                    <a:invGamma/>
                  </a:srgbClr>
                </a:gs>
                <a:gs pos="100000">
                  <a:srgbClr xmlns:mc="http://schemas.openxmlformats.org/markup-compatibility/2006" xmlns:a14="http://schemas.microsoft.com/office/drawing/2010/main" val="CCFFCC" mc:Ignorable="a14" a14:legacySpreadsheetColorIndex="42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'天端面（ｸﾞﾗﾌ）'!$B$8:$B$12</c:f>
              <c:numCache>
                <c:formatCode>#,##0.00</c:formatCode>
                <c:ptCount val="5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33-467C-9935-6FF4359BED25}"/>
            </c:ext>
          </c:extLst>
        </c:ser>
        <c:ser>
          <c:idx val="2"/>
          <c:order val="2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CCFFCC" mc:Ignorable="a14" a14:legacySpreadsheetColorIndex="42"/>
                </a:gs>
                <a:gs pos="100000">
                  <a:srgbClr xmlns:mc="http://schemas.openxmlformats.org/markup-compatibility/2006" xmlns:a14="http://schemas.microsoft.com/office/drawing/2010/main" val="FFFFFF" mc:Ignorable="a14" a14:legacySpreadsheetColorIndex="42">
                    <a:gamma/>
                    <a:tint val="0"/>
                    <a:invGamma/>
                  </a:srgbClr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'天端面（ｸﾞﾗﾌ）'!$A$8:$A$12</c:f>
              <c:numCache>
                <c:formatCode>#,##0.00</c:formatCode>
                <c:ptCount val="5"/>
                <c:pt idx="0">
                  <c:v>-0.5</c:v>
                </c:pt>
                <c:pt idx="1">
                  <c:v>-0.5</c:v>
                </c:pt>
                <c:pt idx="2">
                  <c:v>-0.5</c:v>
                </c:pt>
                <c:pt idx="3">
                  <c:v>-0.5</c:v>
                </c:pt>
                <c:pt idx="4">
                  <c:v>-0.5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33-467C-9935-6FF4359BE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43184384"/>
        <c:axId val="243185920"/>
      </c:barChart>
      <c:barChart>
        <c:barDir val="bar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'天端面（ｸﾞﾗﾌ）'!$D$8:$D$12</c:f>
              <c:numCache>
                <c:formatCode>#,##0.00</c:formatCode>
                <c:ptCount val="5"/>
                <c:pt idx="0">
                  <c:v>-0.4</c:v>
                </c:pt>
                <c:pt idx="1">
                  <c:v>-0.1</c:v>
                </c:pt>
                <c:pt idx="2">
                  <c:v>-0.44</c:v>
                </c:pt>
                <c:pt idx="3">
                  <c:v>-0.31</c:v>
                </c:pt>
                <c:pt idx="4">
                  <c:v>-0.53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33-467C-9935-6FF4359BE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43187712"/>
        <c:axId val="243189248"/>
      </c:barChart>
      <c:catAx>
        <c:axId val="243184384"/>
        <c:scaling>
          <c:orientation val="maxMin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in"/>
        <c:minorTickMark val="none"/>
        <c:tickLblPos val="none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43185920"/>
        <c:crosses val="autoZero"/>
        <c:auto val="1"/>
        <c:lblAlgn val="ctr"/>
        <c:lblOffset val="100"/>
        <c:tickMarkSkip val="1"/>
        <c:noMultiLvlLbl val="0"/>
      </c:catAx>
      <c:valAx>
        <c:axId val="243185920"/>
        <c:scaling>
          <c:orientation val="minMax"/>
          <c:max val="0.7"/>
          <c:min val="-0.7"/>
        </c:scaling>
        <c:delete val="0"/>
        <c:axPos val="t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3184384"/>
        <c:crosses val="autoZero"/>
        <c:crossBetween val="between"/>
        <c:majorUnit val="0.1"/>
      </c:valAx>
      <c:catAx>
        <c:axId val="243187712"/>
        <c:scaling>
          <c:orientation val="maxMin"/>
        </c:scaling>
        <c:delete val="1"/>
        <c:axPos val="l"/>
        <c:majorTickMark val="out"/>
        <c:minorTickMark val="none"/>
        <c:tickLblPos val="nextTo"/>
        <c:crossAx val="243189248"/>
        <c:crosses val="autoZero"/>
        <c:auto val="1"/>
        <c:lblAlgn val="ctr"/>
        <c:lblOffset val="100"/>
        <c:noMultiLvlLbl val="0"/>
      </c:catAx>
      <c:valAx>
        <c:axId val="243189248"/>
        <c:scaling>
          <c:orientation val="minMax"/>
          <c:max val="0.7"/>
          <c:min val="-0.7"/>
        </c:scaling>
        <c:delete val="0"/>
        <c:axPos val="b"/>
        <c:numFmt formatCode="#,##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3187712"/>
        <c:crosses val="max"/>
        <c:crossBetween val="between"/>
        <c:majorUnit val="0.1"/>
      </c:valAx>
      <c:spPr>
        <a:gradFill rotWithShape="0">
          <a:gsLst>
            <a:gs pos="0">
              <a:srgbClr xmlns:mc="http://schemas.openxmlformats.org/markup-compatibility/2006" xmlns:a14="http://schemas.microsoft.com/office/drawing/2010/main" val="C0C0C0" mc:Ignorable="a14" a14:legacySpreadsheetColorIndex="22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22">
                <a:gamma/>
                <a:tint val="0"/>
                <a:invGamma/>
              </a:srgbClr>
            </a:gs>
            <a:gs pos="100000">
              <a:srgbClr xmlns:mc="http://schemas.openxmlformats.org/markup-compatibility/2006" xmlns:a14="http://schemas.microsoft.com/office/drawing/2010/main" val="C0C0C0" mc:Ignorable="a14" a14:legacySpreadsheetColorIndex="22"/>
            </a:gs>
          </a:gsLst>
          <a:lin ang="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958341386599501E-2"/>
          <c:y val="0.20483131568244461"/>
          <c:w val="0.92291854434925202"/>
          <c:h val="0.59420453917815308"/>
        </c:manualLayout>
      </c:layout>
      <c:barChart>
        <c:barDir val="bar"/>
        <c:grouping val="stacked"/>
        <c:varyColors val="0"/>
        <c:ser>
          <c:idx val="1"/>
          <c:order val="1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FFFFFF" mc:Ignorable="a14" a14:legacySpreadsheetColorIndex="42">
                    <a:gamma/>
                    <a:tint val="0"/>
                    <a:invGamma/>
                  </a:srgbClr>
                </a:gs>
                <a:gs pos="100000">
                  <a:srgbClr xmlns:mc="http://schemas.openxmlformats.org/markup-compatibility/2006" xmlns:a14="http://schemas.microsoft.com/office/drawing/2010/main" val="CCFFCC" mc:Ignorable="a14" a14:legacySpreadsheetColorIndex="42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'天端面（ｸﾞﾗﾌ）'!$AO$8:$AO$13</c:f>
              <c:numCache>
                <c:formatCode>#,##0.00</c:formatCode>
                <c:ptCount val="6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EE-4DC5-9F74-B7B32A150D8F}"/>
            </c:ext>
          </c:extLst>
        </c:ser>
        <c:ser>
          <c:idx val="2"/>
          <c:order val="2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CCFFCC" mc:Ignorable="a14" a14:legacySpreadsheetColorIndex="42"/>
                </a:gs>
                <a:gs pos="100000">
                  <a:srgbClr xmlns:mc="http://schemas.openxmlformats.org/markup-compatibility/2006" xmlns:a14="http://schemas.microsoft.com/office/drawing/2010/main" val="FFFFFF" mc:Ignorable="a14" a14:legacySpreadsheetColorIndex="42">
                    <a:gamma/>
                    <a:tint val="0"/>
                    <a:invGamma/>
                  </a:srgbClr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'天端面（ｸﾞﾗﾌ）'!$AP$8:$AP$13</c:f>
              <c:numCache>
                <c:formatCode>#,##0.00</c:formatCode>
                <c:ptCount val="6"/>
                <c:pt idx="0">
                  <c:v>-0.7</c:v>
                </c:pt>
                <c:pt idx="1">
                  <c:v>-0.5</c:v>
                </c:pt>
                <c:pt idx="2">
                  <c:v>-0.7</c:v>
                </c:pt>
                <c:pt idx="3">
                  <c:v>-0.5</c:v>
                </c:pt>
                <c:pt idx="4">
                  <c:v>-0.5</c:v>
                </c:pt>
                <c:pt idx="5">
                  <c:v>-0.5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EE-4DC5-9F74-B7B32A150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43225344"/>
        <c:axId val="243226880"/>
      </c:barChart>
      <c:barChart>
        <c:barDir val="bar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'天端面（ｸﾞﾗﾌ）'!$AM$8:$AM$13</c:f>
              <c:numCache>
                <c:formatCode>#,##0.00</c:formatCode>
                <c:ptCount val="6"/>
                <c:pt idx="0">
                  <c:v>-0.74</c:v>
                </c:pt>
                <c:pt idx="1">
                  <c:v>-0.47</c:v>
                </c:pt>
                <c:pt idx="2">
                  <c:v>-0.6</c:v>
                </c:pt>
                <c:pt idx="3">
                  <c:v>-0.33</c:v>
                </c:pt>
                <c:pt idx="4">
                  <c:v>-0.54</c:v>
                </c:pt>
                <c:pt idx="5">
                  <c:v>-0.52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EE-4DC5-9F74-B7B32A150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43236864"/>
        <c:axId val="243238400"/>
      </c:barChart>
      <c:catAx>
        <c:axId val="243225344"/>
        <c:scaling>
          <c:orientation val="maxMin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in"/>
        <c:minorTickMark val="none"/>
        <c:tickLblPos val="none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43226880"/>
        <c:crosses val="autoZero"/>
        <c:auto val="1"/>
        <c:lblAlgn val="ctr"/>
        <c:lblOffset val="100"/>
        <c:tickMarkSkip val="1"/>
        <c:noMultiLvlLbl val="0"/>
      </c:catAx>
      <c:valAx>
        <c:axId val="243226880"/>
        <c:scaling>
          <c:orientation val="minMax"/>
          <c:max val="0.7"/>
          <c:min val="-0.7"/>
        </c:scaling>
        <c:delete val="0"/>
        <c:axPos val="t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3225344"/>
        <c:crosses val="autoZero"/>
        <c:crossBetween val="between"/>
        <c:majorUnit val="0.1"/>
      </c:valAx>
      <c:catAx>
        <c:axId val="243236864"/>
        <c:scaling>
          <c:orientation val="maxMin"/>
        </c:scaling>
        <c:delete val="1"/>
        <c:axPos val="l"/>
        <c:majorTickMark val="out"/>
        <c:minorTickMark val="none"/>
        <c:tickLblPos val="nextTo"/>
        <c:crossAx val="243238400"/>
        <c:crosses val="autoZero"/>
        <c:auto val="1"/>
        <c:lblAlgn val="ctr"/>
        <c:lblOffset val="100"/>
        <c:noMultiLvlLbl val="0"/>
      </c:catAx>
      <c:valAx>
        <c:axId val="243238400"/>
        <c:scaling>
          <c:orientation val="minMax"/>
          <c:max val="0.7"/>
          <c:min val="-0.7"/>
        </c:scaling>
        <c:delete val="0"/>
        <c:axPos val="b"/>
        <c:numFmt formatCode="#,##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3236864"/>
        <c:crosses val="max"/>
        <c:crossBetween val="between"/>
        <c:majorUnit val="0.1"/>
      </c:valAx>
      <c:spPr>
        <a:gradFill rotWithShape="0">
          <a:gsLst>
            <a:gs pos="0">
              <a:srgbClr xmlns:mc="http://schemas.openxmlformats.org/markup-compatibility/2006" xmlns:a14="http://schemas.microsoft.com/office/drawing/2010/main" val="C0C0C0" mc:Ignorable="a14" a14:legacySpreadsheetColorIndex="22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22">
                <a:gamma/>
                <a:tint val="0"/>
                <a:invGamma/>
              </a:srgbClr>
            </a:gs>
            <a:gs pos="100000">
              <a:srgbClr xmlns:mc="http://schemas.openxmlformats.org/markup-compatibility/2006" xmlns:a14="http://schemas.microsoft.com/office/drawing/2010/main" val="C0C0C0" mc:Ignorable="a14" a14:legacySpreadsheetColorIndex="22"/>
            </a:gs>
          </a:gsLst>
          <a:lin ang="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958341386599501E-2"/>
          <c:y val="0.127644963952118"/>
          <c:w val="0.92291854434925202"/>
          <c:h val="0.74833326153522239"/>
        </c:manualLayout>
      </c:layout>
      <c:barChart>
        <c:barDir val="bar"/>
        <c:grouping val="stacked"/>
        <c:varyColors val="0"/>
        <c:ser>
          <c:idx val="1"/>
          <c:order val="1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FFFFFF" mc:Ignorable="a14" a14:legacySpreadsheetColorIndex="42">
                    <a:gamma/>
                    <a:tint val="0"/>
                    <a:invGamma/>
                  </a:srgbClr>
                </a:gs>
                <a:gs pos="100000">
                  <a:srgbClr xmlns:mc="http://schemas.openxmlformats.org/markup-compatibility/2006" xmlns:a14="http://schemas.microsoft.com/office/drawing/2010/main" val="CCFFCC" mc:Ignorable="a14" a14:legacySpreadsheetColorIndex="42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'地端面（ｸﾞﾗﾌ）'!$B$8:$B$19</c:f>
              <c:numCache>
                <c:formatCode>#,##0.00</c:formatCode>
                <c:ptCount val="12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C8-4C26-8C82-C665FDDA9806}"/>
            </c:ext>
          </c:extLst>
        </c:ser>
        <c:ser>
          <c:idx val="2"/>
          <c:order val="2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CCFFCC" mc:Ignorable="a14" a14:legacySpreadsheetColorIndex="42"/>
                </a:gs>
                <a:gs pos="100000">
                  <a:srgbClr xmlns:mc="http://schemas.openxmlformats.org/markup-compatibility/2006" xmlns:a14="http://schemas.microsoft.com/office/drawing/2010/main" val="FFFFFF" mc:Ignorable="a14" a14:legacySpreadsheetColorIndex="42">
                    <a:gamma/>
                    <a:tint val="0"/>
                    <a:invGamma/>
                  </a:srgbClr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'地端面（ｸﾞﾗﾌ）'!$A$8:$A$19</c:f>
              <c:numCache>
                <c:formatCode>#,##0.00</c:formatCode>
                <c:ptCount val="12"/>
                <c:pt idx="0">
                  <c:v>-0.3</c:v>
                </c:pt>
                <c:pt idx="1">
                  <c:v>-0.2</c:v>
                </c:pt>
                <c:pt idx="2">
                  <c:v>-0.2</c:v>
                </c:pt>
                <c:pt idx="3">
                  <c:v>-0.2</c:v>
                </c:pt>
                <c:pt idx="4">
                  <c:v>-0.2</c:v>
                </c:pt>
                <c:pt idx="5">
                  <c:v>-0.3</c:v>
                </c:pt>
                <c:pt idx="6">
                  <c:v>-0.3</c:v>
                </c:pt>
                <c:pt idx="7">
                  <c:v>-0.3</c:v>
                </c:pt>
                <c:pt idx="8">
                  <c:v>-0.3</c:v>
                </c:pt>
                <c:pt idx="9">
                  <c:v>-0.3</c:v>
                </c:pt>
                <c:pt idx="10">
                  <c:v>-0.3</c:v>
                </c:pt>
                <c:pt idx="11">
                  <c:v>-0.3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C8-4C26-8C82-C665FDDA9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44082560"/>
        <c:axId val="244084096"/>
      </c:barChart>
      <c:barChart>
        <c:barDir val="bar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'地端面（ｸﾞﾗﾌ）'!$D$8:$D$19</c:f>
              <c:numCache>
                <c:formatCode>#,##0.00</c:formatCode>
                <c:ptCount val="12"/>
                <c:pt idx="0">
                  <c:v>0.77</c:v>
                </c:pt>
                <c:pt idx="1">
                  <c:v>0.86</c:v>
                </c:pt>
                <c:pt idx="2">
                  <c:v>0.81</c:v>
                </c:pt>
                <c:pt idx="3">
                  <c:v>0.64</c:v>
                </c:pt>
                <c:pt idx="4">
                  <c:v>0.56999999999999995</c:v>
                </c:pt>
                <c:pt idx="5">
                  <c:v>0.53</c:v>
                </c:pt>
                <c:pt idx="6">
                  <c:v>0.08</c:v>
                </c:pt>
                <c:pt idx="7">
                  <c:v>7.0000000000000007E-2</c:v>
                </c:pt>
                <c:pt idx="8">
                  <c:v>0.14000000000000001</c:v>
                </c:pt>
                <c:pt idx="9">
                  <c:v>0.26</c:v>
                </c:pt>
                <c:pt idx="10">
                  <c:v>-0.04</c:v>
                </c:pt>
                <c:pt idx="11">
                  <c:v>0.28000000000000003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C8-4C26-8C82-C665FDDA9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44089984"/>
        <c:axId val="244091520"/>
      </c:barChart>
      <c:catAx>
        <c:axId val="244082560"/>
        <c:scaling>
          <c:orientation val="maxMin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in"/>
        <c:minorTickMark val="none"/>
        <c:tickLblPos val="none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44084096"/>
        <c:crosses val="autoZero"/>
        <c:auto val="1"/>
        <c:lblAlgn val="ctr"/>
        <c:lblOffset val="100"/>
        <c:tickMarkSkip val="1"/>
        <c:noMultiLvlLbl val="0"/>
      </c:catAx>
      <c:valAx>
        <c:axId val="244084096"/>
        <c:scaling>
          <c:orientation val="minMax"/>
          <c:max val="0.7"/>
          <c:min val="-0.7"/>
        </c:scaling>
        <c:delete val="0"/>
        <c:axPos val="t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4082560"/>
        <c:crosses val="autoZero"/>
        <c:crossBetween val="between"/>
        <c:majorUnit val="0.1"/>
      </c:valAx>
      <c:catAx>
        <c:axId val="244089984"/>
        <c:scaling>
          <c:orientation val="maxMin"/>
        </c:scaling>
        <c:delete val="1"/>
        <c:axPos val="l"/>
        <c:majorTickMark val="out"/>
        <c:minorTickMark val="none"/>
        <c:tickLblPos val="nextTo"/>
        <c:crossAx val="244091520"/>
        <c:crosses val="autoZero"/>
        <c:auto val="1"/>
        <c:lblAlgn val="ctr"/>
        <c:lblOffset val="100"/>
        <c:noMultiLvlLbl val="0"/>
      </c:catAx>
      <c:valAx>
        <c:axId val="244091520"/>
        <c:scaling>
          <c:orientation val="minMax"/>
          <c:max val="0.7"/>
          <c:min val="-0.7"/>
        </c:scaling>
        <c:delete val="0"/>
        <c:axPos val="b"/>
        <c:numFmt formatCode="#,##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4089984"/>
        <c:crosses val="max"/>
        <c:crossBetween val="between"/>
        <c:majorUnit val="0.1"/>
      </c:valAx>
      <c:spPr>
        <a:gradFill rotWithShape="0">
          <a:gsLst>
            <a:gs pos="0">
              <a:srgbClr xmlns:mc="http://schemas.openxmlformats.org/markup-compatibility/2006" xmlns:a14="http://schemas.microsoft.com/office/drawing/2010/main" val="C0C0C0" mc:Ignorable="a14" a14:legacySpreadsheetColorIndex="22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22">
                <a:gamma/>
                <a:tint val="0"/>
                <a:invGamma/>
              </a:srgbClr>
            </a:gs>
            <a:gs pos="100000">
              <a:srgbClr xmlns:mc="http://schemas.openxmlformats.org/markup-compatibility/2006" xmlns:a14="http://schemas.microsoft.com/office/drawing/2010/main" val="C0C0C0" mc:Ignorable="a14" a14:legacySpreadsheetColorIndex="22"/>
            </a:gs>
          </a:gsLst>
          <a:lin ang="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958341386599501E-2"/>
          <c:y val="0.10718321824014083"/>
          <c:w val="0.92291854434925202"/>
          <c:h val="0.78708079715089097"/>
        </c:manualLayout>
      </c:layout>
      <c:barChart>
        <c:barDir val="bar"/>
        <c:grouping val="stacked"/>
        <c:varyColors val="0"/>
        <c:ser>
          <c:idx val="1"/>
          <c:order val="1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FFFFFF" mc:Ignorable="a14" a14:legacySpreadsheetColorIndex="42">
                    <a:gamma/>
                    <a:tint val="0"/>
                    <a:invGamma/>
                  </a:srgbClr>
                </a:gs>
                <a:gs pos="100000">
                  <a:srgbClr xmlns:mc="http://schemas.openxmlformats.org/markup-compatibility/2006" xmlns:a14="http://schemas.microsoft.com/office/drawing/2010/main" val="CCFFCC" mc:Ignorable="a14" a14:legacySpreadsheetColorIndex="42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'地端面（ｸﾞﾗﾌ）'!$AO$8:$AO$22</c:f>
              <c:numCache>
                <c:formatCode>#,##0.00</c:formatCode>
                <c:ptCount val="15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BF-45A0-9C4A-B1B178F13AC3}"/>
            </c:ext>
          </c:extLst>
        </c:ser>
        <c:ser>
          <c:idx val="2"/>
          <c:order val="2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CCFFCC" mc:Ignorable="a14" a14:legacySpreadsheetColorIndex="42"/>
                </a:gs>
                <a:gs pos="100000">
                  <a:srgbClr xmlns:mc="http://schemas.openxmlformats.org/markup-compatibility/2006" xmlns:a14="http://schemas.microsoft.com/office/drawing/2010/main" val="FFFFFF" mc:Ignorable="a14" a14:legacySpreadsheetColorIndex="42">
                    <a:gamma/>
                    <a:tint val="0"/>
                    <a:invGamma/>
                  </a:srgbClr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'地端面（ｸﾞﾗﾌ）'!$AP$8:$AP$22</c:f>
              <c:numCache>
                <c:formatCode>#,##0.00</c:formatCode>
                <c:ptCount val="15"/>
                <c:pt idx="0">
                  <c:v>-0.2</c:v>
                </c:pt>
                <c:pt idx="1">
                  <c:v>-0.2</c:v>
                </c:pt>
                <c:pt idx="2">
                  <c:v>-0.2</c:v>
                </c:pt>
                <c:pt idx="3">
                  <c:v>-0.3</c:v>
                </c:pt>
                <c:pt idx="4">
                  <c:v>-0.2</c:v>
                </c:pt>
                <c:pt idx="5">
                  <c:v>-0.2</c:v>
                </c:pt>
                <c:pt idx="6">
                  <c:v>-0.3</c:v>
                </c:pt>
                <c:pt idx="7">
                  <c:v>-0.2</c:v>
                </c:pt>
                <c:pt idx="8">
                  <c:v>-0.2</c:v>
                </c:pt>
                <c:pt idx="9">
                  <c:v>-0.2</c:v>
                </c:pt>
                <c:pt idx="10">
                  <c:v>-0.2</c:v>
                </c:pt>
                <c:pt idx="11">
                  <c:v>-0.2</c:v>
                </c:pt>
                <c:pt idx="12">
                  <c:v>-0.2</c:v>
                </c:pt>
                <c:pt idx="13">
                  <c:v>-0.3</c:v>
                </c:pt>
                <c:pt idx="14">
                  <c:v>-0.3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BF-45A0-9C4A-B1B178F13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43533312"/>
        <c:axId val="243534848"/>
      </c:barChart>
      <c:barChart>
        <c:barDir val="bar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'地端面（ｸﾞﾗﾌ）'!$AM$8:$AM$22</c:f>
              <c:numCache>
                <c:formatCode>#,##0.00</c:formatCode>
                <c:ptCount val="15"/>
                <c:pt idx="0">
                  <c:v>0.8</c:v>
                </c:pt>
                <c:pt idx="1">
                  <c:v>0.76</c:v>
                </c:pt>
                <c:pt idx="2">
                  <c:v>0.63</c:v>
                </c:pt>
                <c:pt idx="3">
                  <c:v>0.65</c:v>
                </c:pt>
                <c:pt idx="4">
                  <c:v>0.65</c:v>
                </c:pt>
                <c:pt idx="5">
                  <c:v>0.66</c:v>
                </c:pt>
                <c:pt idx="6">
                  <c:v>0.6</c:v>
                </c:pt>
                <c:pt idx="7">
                  <c:v>0.52</c:v>
                </c:pt>
                <c:pt idx="8">
                  <c:v>0.55000000000000004</c:v>
                </c:pt>
                <c:pt idx="9">
                  <c:v>0.55000000000000004</c:v>
                </c:pt>
                <c:pt idx="10">
                  <c:v>0.56000000000000005</c:v>
                </c:pt>
                <c:pt idx="11">
                  <c:v>0.56000000000000005</c:v>
                </c:pt>
                <c:pt idx="12">
                  <c:v>0.49</c:v>
                </c:pt>
                <c:pt idx="13">
                  <c:v>0.41</c:v>
                </c:pt>
                <c:pt idx="14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BF-45A0-9C4A-B1B178F13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43536640"/>
        <c:axId val="243538176"/>
      </c:barChart>
      <c:catAx>
        <c:axId val="243533312"/>
        <c:scaling>
          <c:orientation val="maxMin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in"/>
        <c:minorTickMark val="none"/>
        <c:tickLblPos val="none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43534848"/>
        <c:crosses val="autoZero"/>
        <c:auto val="1"/>
        <c:lblAlgn val="ctr"/>
        <c:lblOffset val="100"/>
        <c:tickMarkSkip val="1"/>
        <c:noMultiLvlLbl val="0"/>
      </c:catAx>
      <c:valAx>
        <c:axId val="243534848"/>
        <c:scaling>
          <c:orientation val="minMax"/>
          <c:max val="0.7"/>
          <c:min val="-0.7"/>
        </c:scaling>
        <c:delete val="0"/>
        <c:axPos val="t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3533312"/>
        <c:crosses val="autoZero"/>
        <c:crossBetween val="between"/>
        <c:majorUnit val="0.1"/>
      </c:valAx>
      <c:catAx>
        <c:axId val="243536640"/>
        <c:scaling>
          <c:orientation val="maxMin"/>
        </c:scaling>
        <c:delete val="1"/>
        <c:axPos val="l"/>
        <c:majorTickMark val="out"/>
        <c:minorTickMark val="none"/>
        <c:tickLblPos val="nextTo"/>
        <c:crossAx val="243538176"/>
        <c:crosses val="autoZero"/>
        <c:auto val="1"/>
        <c:lblAlgn val="ctr"/>
        <c:lblOffset val="100"/>
        <c:noMultiLvlLbl val="0"/>
      </c:catAx>
      <c:valAx>
        <c:axId val="243538176"/>
        <c:scaling>
          <c:orientation val="minMax"/>
          <c:max val="0.7"/>
          <c:min val="-0.7"/>
        </c:scaling>
        <c:delete val="0"/>
        <c:axPos val="b"/>
        <c:numFmt formatCode="#,##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3536640"/>
        <c:crosses val="max"/>
        <c:crossBetween val="between"/>
        <c:majorUnit val="0.1"/>
      </c:valAx>
      <c:spPr>
        <a:gradFill rotWithShape="0">
          <a:gsLst>
            <a:gs pos="0">
              <a:srgbClr xmlns:mc="http://schemas.openxmlformats.org/markup-compatibility/2006" xmlns:a14="http://schemas.microsoft.com/office/drawing/2010/main" val="C0C0C0" mc:Ignorable="a14" a14:legacySpreadsheetColorIndex="22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22">
                <a:gamma/>
                <a:tint val="0"/>
                <a:invGamma/>
              </a:srgbClr>
            </a:gs>
            <a:gs pos="100000">
              <a:srgbClr xmlns:mc="http://schemas.openxmlformats.org/markup-compatibility/2006" xmlns:a14="http://schemas.microsoft.com/office/drawing/2010/main" val="C0C0C0" mc:Ignorable="a14" a14:legacySpreadsheetColorIndex="22"/>
            </a:gs>
          </a:gsLst>
          <a:lin ang="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958341386599501E-2"/>
          <c:y val="0.40846376811594204"/>
          <c:w val="0.92291854434925202"/>
          <c:h val="0.19466666666666665"/>
        </c:manualLayout>
      </c:layout>
      <c:barChart>
        <c:barDir val="bar"/>
        <c:grouping val="stacked"/>
        <c:varyColors val="0"/>
        <c:ser>
          <c:idx val="1"/>
          <c:order val="1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FFFFFF" mc:Ignorable="a14" a14:legacySpreadsheetColorIndex="42">
                    <a:gamma/>
                    <a:tint val="0"/>
                    <a:invGamma/>
                  </a:srgbClr>
                </a:gs>
                <a:gs pos="100000">
                  <a:srgbClr xmlns:mc="http://schemas.openxmlformats.org/markup-compatibility/2006" xmlns:a14="http://schemas.microsoft.com/office/drawing/2010/main" val="CCFFCC" mc:Ignorable="a14" a14:legacySpreadsheetColorIndex="42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'地端面（ｸﾞﾗﾌ）'!$AO$38</c:f>
              <c:numCache>
                <c:formatCode>#,##0.00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04-48F0-9040-BE4603468FCA}"/>
            </c:ext>
          </c:extLst>
        </c:ser>
        <c:ser>
          <c:idx val="2"/>
          <c:order val="2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CCFFCC" mc:Ignorable="a14" a14:legacySpreadsheetColorIndex="42"/>
                </a:gs>
                <a:gs pos="100000">
                  <a:srgbClr xmlns:mc="http://schemas.openxmlformats.org/markup-compatibility/2006" xmlns:a14="http://schemas.microsoft.com/office/drawing/2010/main" val="FFFFFF" mc:Ignorable="a14" a14:legacySpreadsheetColorIndex="42">
                    <a:gamma/>
                    <a:tint val="0"/>
                    <a:invGamma/>
                  </a:srgbClr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'地端面（ｸﾞﾗﾌ）'!$AP$38</c:f>
              <c:numCache>
                <c:formatCode>#,##0.00</c:formatCode>
                <c:ptCount val="1"/>
                <c:pt idx="0">
                  <c:v>-0.5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04-48F0-9040-BE4603468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43586560"/>
        <c:axId val="243588096"/>
      </c:barChart>
      <c:barChart>
        <c:barDir val="bar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'地端面（ｸﾞﾗﾌ）'!$AM$38</c:f>
              <c:numCache>
                <c:formatCode>#,##0.00</c:formatCode>
                <c:ptCount val="1"/>
                <c:pt idx="0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04-48F0-9040-BE4603468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43589888"/>
        <c:axId val="243591424"/>
      </c:barChart>
      <c:catAx>
        <c:axId val="243586560"/>
        <c:scaling>
          <c:orientation val="maxMin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in"/>
        <c:minorTickMark val="none"/>
        <c:tickLblPos val="none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43588096"/>
        <c:crosses val="autoZero"/>
        <c:auto val="1"/>
        <c:lblAlgn val="ctr"/>
        <c:lblOffset val="100"/>
        <c:tickMarkSkip val="1"/>
        <c:noMultiLvlLbl val="0"/>
      </c:catAx>
      <c:valAx>
        <c:axId val="243588096"/>
        <c:scaling>
          <c:orientation val="minMax"/>
          <c:max val="0.7"/>
          <c:min val="-0.7"/>
        </c:scaling>
        <c:delete val="0"/>
        <c:axPos val="t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3586560"/>
        <c:crosses val="autoZero"/>
        <c:crossBetween val="between"/>
        <c:majorUnit val="0.1"/>
      </c:valAx>
      <c:catAx>
        <c:axId val="243589888"/>
        <c:scaling>
          <c:orientation val="maxMin"/>
        </c:scaling>
        <c:delete val="1"/>
        <c:axPos val="l"/>
        <c:majorTickMark val="out"/>
        <c:minorTickMark val="none"/>
        <c:tickLblPos val="nextTo"/>
        <c:crossAx val="243591424"/>
        <c:crosses val="autoZero"/>
        <c:auto val="1"/>
        <c:lblAlgn val="ctr"/>
        <c:lblOffset val="100"/>
        <c:noMultiLvlLbl val="0"/>
      </c:catAx>
      <c:valAx>
        <c:axId val="243591424"/>
        <c:scaling>
          <c:orientation val="minMax"/>
          <c:max val="0.7"/>
          <c:min val="-0.7"/>
        </c:scaling>
        <c:delete val="0"/>
        <c:axPos val="b"/>
        <c:numFmt formatCode="#,##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3589888"/>
        <c:crosses val="max"/>
        <c:crossBetween val="between"/>
        <c:majorUnit val="0.1"/>
      </c:valAx>
      <c:spPr>
        <a:gradFill rotWithShape="0">
          <a:gsLst>
            <a:gs pos="0">
              <a:srgbClr xmlns:mc="http://schemas.openxmlformats.org/markup-compatibility/2006" xmlns:a14="http://schemas.microsoft.com/office/drawing/2010/main" val="C0C0C0" mc:Ignorable="a14" a14:legacySpreadsheetColorIndex="22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22">
                <a:gamma/>
                <a:tint val="0"/>
                <a:invGamma/>
              </a:srgbClr>
            </a:gs>
            <a:gs pos="100000">
              <a:srgbClr xmlns:mc="http://schemas.openxmlformats.org/markup-compatibility/2006" xmlns:a14="http://schemas.microsoft.com/office/drawing/2010/main" val="C0C0C0" mc:Ignorable="a14" a14:legacySpreadsheetColorIndex="22"/>
            </a:gs>
          </a:gsLst>
          <a:lin ang="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958341386599501E-2"/>
          <c:y val="0.11964717965241557"/>
          <c:w val="0.92291854434925202"/>
          <c:h val="0.76231293338972017"/>
        </c:manualLayout>
      </c:layout>
      <c:barChart>
        <c:barDir val="bar"/>
        <c:grouping val="stacked"/>
        <c:varyColors val="0"/>
        <c:ser>
          <c:idx val="1"/>
          <c:order val="1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FFFFFF" mc:Ignorable="a14" a14:legacySpreadsheetColorIndex="42">
                    <a:gamma/>
                    <a:tint val="0"/>
                    <a:invGamma/>
                  </a:srgbClr>
                </a:gs>
                <a:gs pos="100000">
                  <a:srgbClr xmlns:mc="http://schemas.openxmlformats.org/markup-compatibility/2006" xmlns:a14="http://schemas.microsoft.com/office/drawing/2010/main" val="CCFFCC" mc:Ignorable="a14" a14:legacySpreadsheetColorIndex="42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'TC端面（ｸﾞﾗﾌ）'!$B$8:$B$20</c:f>
              <c:numCache>
                <c:formatCode>#,##0.00</c:formatCode>
                <c:ptCount val="13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DF-4644-A01D-C9F0A0ACBC55}"/>
            </c:ext>
          </c:extLst>
        </c:ser>
        <c:ser>
          <c:idx val="2"/>
          <c:order val="2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CCFFCC" mc:Ignorable="a14" a14:legacySpreadsheetColorIndex="42"/>
                </a:gs>
                <a:gs pos="100000">
                  <a:srgbClr xmlns:mc="http://schemas.openxmlformats.org/markup-compatibility/2006" xmlns:a14="http://schemas.microsoft.com/office/drawing/2010/main" val="FFFFFF" mc:Ignorable="a14" a14:legacySpreadsheetColorIndex="42">
                    <a:gamma/>
                    <a:tint val="0"/>
                    <a:invGamma/>
                  </a:srgbClr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'TC端面（ｸﾞﾗﾌ）'!$A$8:$A$20</c:f>
              <c:numCache>
                <c:formatCode>#,##0.00</c:formatCode>
                <c:ptCount val="13"/>
                <c:pt idx="0">
                  <c:v>-0.5</c:v>
                </c:pt>
                <c:pt idx="1">
                  <c:v>-0.5</c:v>
                </c:pt>
                <c:pt idx="2">
                  <c:v>-0.5</c:v>
                </c:pt>
                <c:pt idx="3">
                  <c:v>-0.5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-0.5</c:v>
                </c:pt>
                <c:pt idx="11">
                  <c:v>-0.5</c:v>
                </c:pt>
                <c:pt idx="12">
                  <c:v>-0.5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DF-4644-A01D-C9F0A0ACB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44215168"/>
        <c:axId val="244216960"/>
      </c:barChart>
      <c:barChart>
        <c:barDir val="bar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'TC端面（ｸﾞﾗﾌ）'!$D$8:$D$20</c:f>
              <c:numCache>
                <c:formatCode>#,##0.00</c:formatCode>
                <c:ptCount val="13"/>
                <c:pt idx="0">
                  <c:v>-0.22</c:v>
                </c:pt>
                <c:pt idx="1">
                  <c:v>-0.15</c:v>
                </c:pt>
                <c:pt idx="2">
                  <c:v>-0.14000000000000001</c:v>
                </c:pt>
                <c:pt idx="3">
                  <c:v>-0.24</c:v>
                </c:pt>
                <c:pt idx="4">
                  <c:v>-0.19</c:v>
                </c:pt>
                <c:pt idx="5">
                  <c:v>-0.17</c:v>
                </c:pt>
                <c:pt idx="6">
                  <c:v>-0.16</c:v>
                </c:pt>
                <c:pt idx="7">
                  <c:v>-0.08</c:v>
                </c:pt>
                <c:pt idx="8">
                  <c:v>-0.13</c:v>
                </c:pt>
                <c:pt idx="9">
                  <c:v>-0.14000000000000001</c:v>
                </c:pt>
                <c:pt idx="10">
                  <c:v>-0.14000000000000001</c:v>
                </c:pt>
                <c:pt idx="11">
                  <c:v>-0.16</c:v>
                </c:pt>
                <c:pt idx="12">
                  <c:v>-0.15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DF-4644-A01D-C9F0A0ACB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44218496"/>
        <c:axId val="244228480"/>
      </c:barChart>
      <c:catAx>
        <c:axId val="244215168"/>
        <c:scaling>
          <c:orientation val="maxMin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in"/>
        <c:minorTickMark val="none"/>
        <c:tickLblPos val="none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44216960"/>
        <c:crosses val="autoZero"/>
        <c:auto val="1"/>
        <c:lblAlgn val="ctr"/>
        <c:lblOffset val="100"/>
        <c:tickMarkSkip val="1"/>
        <c:noMultiLvlLbl val="0"/>
      </c:catAx>
      <c:valAx>
        <c:axId val="244216960"/>
        <c:scaling>
          <c:orientation val="minMax"/>
          <c:max val="0.7"/>
          <c:min val="-0.7"/>
        </c:scaling>
        <c:delete val="0"/>
        <c:axPos val="t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4215168"/>
        <c:crosses val="autoZero"/>
        <c:crossBetween val="between"/>
        <c:majorUnit val="0.1"/>
      </c:valAx>
      <c:catAx>
        <c:axId val="244218496"/>
        <c:scaling>
          <c:orientation val="maxMin"/>
        </c:scaling>
        <c:delete val="1"/>
        <c:axPos val="l"/>
        <c:majorTickMark val="out"/>
        <c:minorTickMark val="none"/>
        <c:tickLblPos val="nextTo"/>
        <c:crossAx val="244228480"/>
        <c:crosses val="autoZero"/>
        <c:auto val="1"/>
        <c:lblAlgn val="ctr"/>
        <c:lblOffset val="100"/>
        <c:noMultiLvlLbl val="0"/>
      </c:catAx>
      <c:valAx>
        <c:axId val="244228480"/>
        <c:scaling>
          <c:orientation val="minMax"/>
          <c:max val="0.7"/>
          <c:min val="-0.7"/>
        </c:scaling>
        <c:delete val="0"/>
        <c:axPos val="b"/>
        <c:numFmt formatCode="#,##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4218496"/>
        <c:crosses val="max"/>
        <c:crossBetween val="between"/>
        <c:majorUnit val="0.1"/>
      </c:valAx>
      <c:spPr>
        <a:gradFill rotWithShape="0">
          <a:gsLst>
            <a:gs pos="0">
              <a:srgbClr xmlns:mc="http://schemas.openxmlformats.org/markup-compatibility/2006" xmlns:a14="http://schemas.microsoft.com/office/drawing/2010/main" val="C0C0C0" mc:Ignorable="a14" a14:legacySpreadsheetColorIndex="22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22">
                <a:gamma/>
                <a:tint val="0"/>
                <a:invGamma/>
              </a:srgbClr>
            </a:gs>
            <a:gs pos="100000">
              <a:srgbClr xmlns:mc="http://schemas.openxmlformats.org/markup-compatibility/2006" xmlns:a14="http://schemas.microsoft.com/office/drawing/2010/main" val="C0C0C0" mc:Ignorable="a14" a14:legacySpreadsheetColorIndex="22"/>
            </a:gs>
          </a:gsLst>
          <a:lin ang="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031933508311461E-2"/>
          <c:y val="0.12039417067751443"/>
          <c:w val="0.92291854434925202"/>
          <c:h val="0.76404427707406142"/>
        </c:manualLayout>
      </c:layout>
      <c:barChart>
        <c:barDir val="bar"/>
        <c:grouping val="stacked"/>
        <c:varyColors val="0"/>
        <c:ser>
          <c:idx val="1"/>
          <c:order val="1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FFFFFF" mc:Ignorable="a14" a14:legacySpreadsheetColorIndex="42">
                    <a:gamma/>
                    <a:tint val="0"/>
                    <a:invGamma/>
                  </a:srgbClr>
                </a:gs>
                <a:gs pos="100000">
                  <a:srgbClr xmlns:mc="http://schemas.openxmlformats.org/markup-compatibility/2006" xmlns:a14="http://schemas.microsoft.com/office/drawing/2010/main" val="CCFFCC" mc:Ignorable="a14" a14:legacySpreadsheetColorIndex="42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'TC端面（ｸﾞﾗﾌ）'!$AO$8:$AO$20</c:f>
              <c:numCache>
                <c:formatCode>#,##0.00</c:formatCode>
                <c:ptCount val="13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D3-485D-8294-277BC6D6ADC1}"/>
            </c:ext>
          </c:extLst>
        </c:ser>
        <c:ser>
          <c:idx val="2"/>
          <c:order val="2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CCFFCC" mc:Ignorable="a14" a14:legacySpreadsheetColorIndex="42"/>
                </a:gs>
                <a:gs pos="100000">
                  <a:srgbClr xmlns:mc="http://schemas.openxmlformats.org/markup-compatibility/2006" xmlns:a14="http://schemas.microsoft.com/office/drawing/2010/main" val="FFFFFF" mc:Ignorable="a14" a14:legacySpreadsheetColorIndex="42">
                    <a:gamma/>
                    <a:tint val="0"/>
                    <a:invGamma/>
                  </a:srgbClr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'TC端面（ｸﾞﾗﾌ）'!$AP$8:$AP$20</c:f>
              <c:numCache>
                <c:formatCode>#,##0.00</c:formatCode>
                <c:ptCount val="13"/>
                <c:pt idx="0">
                  <c:v>-0.5</c:v>
                </c:pt>
                <c:pt idx="1">
                  <c:v>-0.5</c:v>
                </c:pt>
                <c:pt idx="2">
                  <c:v>-0.5</c:v>
                </c:pt>
                <c:pt idx="3">
                  <c:v>-0.5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-0.5</c:v>
                </c:pt>
                <c:pt idx="11">
                  <c:v>-0.5</c:v>
                </c:pt>
                <c:pt idx="12">
                  <c:v>-0.5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D3-485D-8294-277BC6D6A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44247936"/>
        <c:axId val="244647040"/>
      </c:barChart>
      <c:barChart>
        <c:barDir val="bar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'TC端面（ｸﾞﾗﾌ）'!$AM$8:$AM$20</c:f>
              <c:numCache>
                <c:formatCode>#,##0.00</c:formatCode>
                <c:ptCount val="13"/>
                <c:pt idx="0">
                  <c:v>-0.32</c:v>
                </c:pt>
                <c:pt idx="1">
                  <c:v>-0.25</c:v>
                </c:pt>
                <c:pt idx="2">
                  <c:v>-0.13</c:v>
                </c:pt>
                <c:pt idx="3">
                  <c:v>-0.22</c:v>
                </c:pt>
                <c:pt idx="4">
                  <c:v>-0.12</c:v>
                </c:pt>
                <c:pt idx="5">
                  <c:v>-0.27</c:v>
                </c:pt>
                <c:pt idx="6">
                  <c:v>-0.27</c:v>
                </c:pt>
                <c:pt idx="7">
                  <c:v>-0.22</c:v>
                </c:pt>
                <c:pt idx="8">
                  <c:v>-0.11</c:v>
                </c:pt>
                <c:pt idx="9">
                  <c:v>-0.11</c:v>
                </c:pt>
                <c:pt idx="10">
                  <c:v>-0.01</c:v>
                </c:pt>
                <c:pt idx="11">
                  <c:v>0.04</c:v>
                </c:pt>
                <c:pt idx="12">
                  <c:v>-0.03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D3-485D-8294-277BC6D6A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44648576"/>
        <c:axId val="244662656"/>
      </c:barChart>
      <c:catAx>
        <c:axId val="244247936"/>
        <c:scaling>
          <c:orientation val="maxMin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in"/>
        <c:minorTickMark val="none"/>
        <c:tickLblPos val="none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44647040"/>
        <c:crosses val="autoZero"/>
        <c:auto val="1"/>
        <c:lblAlgn val="ctr"/>
        <c:lblOffset val="100"/>
        <c:tickMarkSkip val="1"/>
        <c:noMultiLvlLbl val="0"/>
      </c:catAx>
      <c:valAx>
        <c:axId val="244647040"/>
        <c:scaling>
          <c:orientation val="minMax"/>
          <c:max val="0.7"/>
          <c:min val="-0.7"/>
        </c:scaling>
        <c:delete val="0"/>
        <c:axPos val="t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4247936"/>
        <c:crosses val="autoZero"/>
        <c:crossBetween val="between"/>
        <c:majorUnit val="0.1"/>
      </c:valAx>
      <c:catAx>
        <c:axId val="244648576"/>
        <c:scaling>
          <c:orientation val="maxMin"/>
        </c:scaling>
        <c:delete val="1"/>
        <c:axPos val="l"/>
        <c:majorTickMark val="out"/>
        <c:minorTickMark val="none"/>
        <c:tickLblPos val="nextTo"/>
        <c:crossAx val="244662656"/>
        <c:crosses val="autoZero"/>
        <c:auto val="1"/>
        <c:lblAlgn val="ctr"/>
        <c:lblOffset val="100"/>
        <c:noMultiLvlLbl val="0"/>
      </c:catAx>
      <c:valAx>
        <c:axId val="244662656"/>
        <c:scaling>
          <c:orientation val="minMax"/>
          <c:max val="0.7"/>
          <c:min val="-0.7"/>
        </c:scaling>
        <c:delete val="0"/>
        <c:axPos val="b"/>
        <c:numFmt formatCode="#,##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4648576"/>
        <c:crosses val="max"/>
        <c:crossBetween val="between"/>
        <c:majorUnit val="0.1"/>
      </c:valAx>
      <c:spPr>
        <a:gradFill rotWithShape="0">
          <a:gsLst>
            <a:gs pos="0">
              <a:srgbClr xmlns:mc="http://schemas.openxmlformats.org/markup-compatibility/2006" xmlns:a14="http://schemas.microsoft.com/office/drawing/2010/main" val="C0C0C0" mc:Ignorable="a14" a14:legacySpreadsheetColorIndex="22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22">
                <a:gamma/>
                <a:tint val="0"/>
                <a:invGamma/>
              </a:srgbClr>
            </a:gs>
            <a:gs pos="100000">
              <a:srgbClr xmlns:mc="http://schemas.openxmlformats.org/markup-compatibility/2006" xmlns:a14="http://schemas.microsoft.com/office/drawing/2010/main" val="C0C0C0" mc:Ignorable="a14" a14:legacySpreadsheetColorIndex="22"/>
            </a:gs>
          </a:gsLst>
          <a:lin ang="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958341386599501E-2"/>
          <c:y val="0.10643459041304047"/>
          <c:w val="0.92291854434925202"/>
          <c:h val="0.78873805534033647"/>
        </c:manualLayout>
      </c:layout>
      <c:barChart>
        <c:barDir val="bar"/>
        <c:grouping val="stacked"/>
        <c:varyColors val="0"/>
        <c:ser>
          <c:idx val="1"/>
          <c:order val="1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FFFFFF" mc:Ignorable="a14" a14:legacySpreadsheetColorIndex="42">
                    <a:gamma/>
                    <a:tint val="0"/>
                    <a:invGamma/>
                  </a:srgbClr>
                </a:gs>
                <a:gs pos="100000">
                  <a:srgbClr xmlns:mc="http://schemas.openxmlformats.org/markup-compatibility/2006" xmlns:a14="http://schemas.microsoft.com/office/drawing/2010/main" val="CCFFCC" mc:Ignorable="a14" a14:legacySpreadsheetColorIndex="42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'C端面（ｸﾞﾗﾌ）'!$B$8:$B$22</c:f>
              <c:numCache>
                <c:formatCode>#,##0.00</c:formatCode>
                <c:ptCount val="1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F4-44F9-A6B8-F4E95C19ADC6}"/>
            </c:ext>
          </c:extLst>
        </c:ser>
        <c:ser>
          <c:idx val="2"/>
          <c:order val="2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CCFFCC" mc:Ignorable="a14" a14:legacySpreadsheetColorIndex="42"/>
                </a:gs>
                <a:gs pos="100000">
                  <a:srgbClr xmlns:mc="http://schemas.openxmlformats.org/markup-compatibility/2006" xmlns:a14="http://schemas.microsoft.com/office/drawing/2010/main" val="FFFFFF" mc:Ignorable="a14" a14:legacySpreadsheetColorIndex="42">
                    <a:gamma/>
                    <a:tint val="0"/>
                    <a:invGamma/>
                  </a:srgbClr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'C端面（ｸﾞﾗﾌ）'!$A$8:$A$22</c:f>
              <c:numCache>
                <c:formatCode>#,##0.00</c:formatCode>
                <c:ptCount val="15"/>
                <c:pt idx="0">
                  <c:v>-0.5</c:v>
                </c:pt>
                <c:pt idx="1">
                  <c:v>-0.5</c:v>
                </c:pt>
                <c:pt idx="2">
                  <c:v>-0.5</c:v>
                </c:pt>
                <c:pt idx="3">
                  <c:v>-0.5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-0.5</c:v>
                </c:pt>
                <c:pt idx="11">
                  <c:v>-0.5</c:v>
                </c:pt>
                <c:pt idx="12">
                  <c:v>-0.5</c:v>
                </c:pt>
                <c:pt idx="13">
                  <c:v>-0.5</c:v>
                </c:pt>
                <c:pt idx="14">
                  <c:v>-0.5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F4-44F9-A6B8-F4E95C19A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44476160"/>
        <c:axId val="244486144"/>
      </c:barChart>
      <c:barChart>
        <c:barDir val="bar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'C端面（ｸﾞﾗﾌ）'!$D$8:$D$22</c:f>
              <c:numCache>
                <c:formatCode>#,##0.00</c:formatCode>
                <c:ptCount val="15"/>
                <c:pt idx="0">
                  <c:v>0.09</c:v>
                </c:pt>
                <c:pt idx="1">
                  <c:v>-0.22</c:v>
                </c:pt>
                <c:pt idx="2">
                  <c:v>-0.11</c:v>
                </c:pt>
                <c:pt idx="3">
                  <c:v>0.02</c:v>
                </c:pt>
                <c:pt idx="4">
                  <c:v>7.0000000000000007E-2</c:v>
                </c:pt>
                <c:pt idx="5">
                  <c:v>0.04</c:v>
                </c:pt>
                <c:pt idx="6">
                  <c:v>0.09</c:v>
                </c:pt>
                <c:pt idx="7">
                  <c:v>0.01</c:v>
                </c:pt>
                <c:pt idx="8">
                  <c:v>0.16</c:v>
                </c:pt>
                <c:pt idx="9">
                  <c:v>0.15</c:v>
                </c:pt>
                <c:pt idx="10">
                  <c:v>-0.1</c:v>
                </c:pt>
                <c:pt idx="11">
                  <c:v>0.1</c:v>
                </c:pt>
                <c:pt idx="12">
                  <c:v>-0.11</c:v>
                </c:pt>
                <c:pt idx="13">
                  <c:v>0.11</c:v>
                </c:pt>
                <c:pt idx="14">
                  <c:v>-7.0000000000000007E-2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F4-44F9-A6B8-F4E95C19A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44487680"/>
        <c:axId val="244489216"/>
      </c:barChart>
      <c:catAx>
        <c:axId val="244476160"/>
        <c:scaling>
          <c:orientation val="maxMin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in"/>
        <c:minorTickMark val="none"/>
        <c:tickLblPos val="none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44486144"/>
        <c:crosses val="autoZero"/>
        <c:auto val="1"/>
        <c:lblAlgn val="ctr"/>
        <c:lblOffset val="100"/>
        <c:tickMarkSkip val="1"/>
        <c:noMultiLvlLbl val="0"/>
      </c:catAx>
      <c:valAx>
        <c:axId val="244486144"/>
        <c:scaling>
          <c:orientation val="minMax"/>
          <c:max val="0.7"/>
          <c:min val="-0.7"/>
        </c:scaling>
        <c:delete val="0"/>
        <c:axPos val="t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4476160"/>
        <c:crosses val="autoZero"/>
        <c:crossBetween val="between"/>
        <c:majorUnit val="0.1"/>
      </c:valAx>
      <c:catAx>
        <c:axId val="244487680"/>
        <c:scaling>
          <c:orientation val="maxMin"/>
        </c:scaling>
        <c:delete val="1"/>
        <c:axPos val="l"/>
        <c:majorTickMark val="out"/>
        <c:minorTickMark val="none"/>
        <c:tickLblPos val="nextTo"/>
        <c:crossAx val="244489216"/>
        <c:crosses val="autoZero"/>
        <c:auto val="1"/>
        <c:lblAlgn val="ctr"/>
        <c:lblOffset val="100"/>
        <c:noMultiLvlLbl val="0"/>
      </c:catAx>
      <c:valAx>
        <c:axId val="244489216"/>
        <c:scaling>
          <c:orientation val="minMax"/>
          <c:max val="0.7"/>
          <c:min val="-0.7"/>
        </c:scaling>
        <c:delete val="0"/>
        <c:axPos val="b"/>
        <c:numFmt formatCode="#,##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4487680"/>
        <c:crosses val="max"/>
        <c:crossBetween val="between"/>
        <c:majorUnit val="0.1"/>
      </c:valAx>
      <c:spPr>
        <a:gradFill rotWithShape="0">
          <a:gsLst>
            <a:gs pos="0">
              <a:srgbClr xmlns:mc="http://schemas.openxmlformats.org/markup-compatibility/2006" xmlns:a14="http://schemas.microsoft.com/office/drawing/2010/main" val="C0C0C0" mc:Ignorable="a14" a14:legacySpreadsheetColorIndex="22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22">
                <a:gamma/>
                <a:tint val="0"/>
                <a:invGamma/>
              </a:srgbClr>
            </a:gs>
            <a:gs pos="100000">
              <a:srgbClr xmlns:mc="http://schemas.openxmlformats.org/markup-compatibility/2006" xmlns:a14="http://schemas.microsoft.com/office/drawing/2010/main" val="C0C0C0" mc:Ignorable="a14" a14:legacySpreadsheetColorIndex="22"/>
            </a:gs>
          </a:gsLst>
          <a:lin ang="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958341386599501E-2"/>
          <c:y val="0.10643461598337892"/>
          <c:w val="0.92291854434925202"/>
          <c:h val="0.7887382448304161"/>
        </c:manualLayout>
      </c:layout>
      <c:barChart>
        <c:barDir val="bar"/>
        <c:grouping val="stacked"/>
        <c:varyColors val="0"/>
        <c:ser>
          <c:idx val="1"/>
          <c:order val="1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FFFFFF" mc:Ignorable="a14" a14:legacySpreadsheetColorIndex="42">
                    <a:gamma/>
                    <a:tint val="0"/>
                    <a:invGamma/>
                  </a:srgbClr>
                </a:gs>
                <a:gs pos="100000">
                  <a:srgbClr xmlns:mc="http://schemas.openxmlformats.org/markup-compatibility/2006" xmlns:a14="http://schemas.microsoft.com/office/drawing/2010/main" val="CCFFCC" mc:Ignorable="a14" a14:legacySpreadsheetColorIndex="42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'C端面（ｸﾞﾗﾌ）'!$AO$8:$AO$22</c:f>
              <c:numCache>
                <c:formatCode>#,##0.00</c:formatCode>
                <c:ptCount val="1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2D-45DA-8059-B01F65357132}"/>
            </c:ext>
          </c:extLst>
        </c:ser>
        <c:ser>
          <c:idx val="2"/>
          <c:order val="2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CCFFCC" mc:Ignorable="a14" a14:legacySpreadsheetColorIndex="42"/>
                </a:gs>
                <a:gs pos="100000">
                  <a:srgbClr xmlns:mc="http://schemas.openxmlformats.org/markup-compatibility/2006" xmlns:a14="http://schemas.microsoft.com/office/drawing/2010/main" val="FFFFFF" mc:Ignorable="a14" a14:legacySpreadsheetColorIndex="42">
                    <a:gamma/>
                    <a:tint val="0"/>
                    <a:invGamma/>
                  </a:srgbClr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'C端面（ｸﾞﾗﾌ）'!$AP$8:$AP$22</c:f>
              <c:numCache>
                <c:formatCode>#,##0.00</c:formatCode>
                <c:ptCount val="15"/>
                <c:pt idx="0">
                  <c:v>-0.5</c:v>
                </c:pt>
                <c:pt idx="1">
                  <c:v>-0.5</c:v>
                </c:pt>
                <c:pt idx="2">
                  <c:v>-0.5</c:v>
                </c:pt>
                <c:pt idx="3">
                  <c:v>-0.5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-0.5</c:v>
                </c:pt>
                <c:pt idx="11">
                  <c:v>-0.5</c:v>
                </c:pt>
                <c:pt idx="12">
                  <c:v>-0.5</c:v>
                </c:pt>
                <c:pt idx="13">
                  <c:v>-0.5</c:v>
                </c:pt>
                <c:pt idx="14">
                  <c:v>-0.5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2D-45DA-8059-B01F65357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41506560"/>
        <c:axId val="241520640"/>
      </c:barChart>
      <c:barChart>
        <c:barDir val="bar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'C端面（ｸﾞﾗﾌ）'!$AM$8:$AM$22</c:f>
              <c:numCache>
                <c:formatCode>#,##0.00</c:formatCode>
                <c:ptCount val="15"/>
                <c:pt idx="0">
                  <c:v>-0.08</c:v>
                </c:pt>
                <c:pt idx="1">
                  <c:v>-0.11</c:v>
                </c:pt>
                <c:pt idx="2">
                  <c:v>-0.08</c:v>
                </c:pt>
                <c:pt idx="3">
                  <c:v>-0.15</c:v>
                </c:pt>
                <c:pt idx="4">
                  <c:v>-0.12</c:v>
                </c:pt>
                <c:pt idx="5">
                  <c:v>-0.24</c:v>
                </c:pt>
                <c:pt idx="6">
                  <c:v>-0.11</c:v>
                </c:pt>
                <c:pt idx="7">
                  <c:v>-0.11</c:v>
                </c:pt>
                <c:pt idx="8">
                  <c:v>-0.17</c:v>
                </c:pt>
                <c:pt idx="9">
                  <c:v>-0.25</c:v>
                </c:pt>
                <c:pt idx="10">
                  <c:v>-0.15</c:v>
                </c:pt>
                <c:pt idx="11">
                  <c:v>-0.22</c:v>
                </c:pt>
                <c:pt idx="12">
                  <c:v>-0.31</c:v>
                </c:pt>
                <c:pt idx="13">
                  <c:v>-0.28000000000000003</c:v>
                </c:pt>
                <c:pt idx="14">
                  <c:v>-0.26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2D-45DA-8059-B01F65357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41522176"/>
        <c:axId val="241523712"/>
      </c:barChart>
      <c:catAx>
        <c:axId val="241506560"/>
        <c:scaling>
          <c:orientation val="maxMin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in"/>
        <c:minorTickMark val="none"/>
        <c:tickLblPos val="none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41520640"/>
        <c:crosses val="autoZero"/>
        <c:auto val="1"/>
        <c:lblAlgn val="ctr"/>
        <c:lblOffset val="100"/>
        <c:tickMarkSkip val="1"/>
        <c:noMultiLvlLbl val="0"/>
      </c:catAx>
      <c:valAx>
        <c:axId val="241520640"/>
        <c:scaling>
          <c:orientation val="minMax"/>
          <c:max val="0.7"/>
          <c:min val="-0.7"/>
        </c:scaling>
        <c:delete val="0"/>
        <c:axPos val="t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1506560"/>
        <c:crosses val="autoZero"/>
        <c:crossBetween val="between"/>
        <c:majorUnit val="0.1"/>
      </c:valAx>
      <c:catAx>
        <c:axId val="241522176"/>
        <c:scaling>
          <c:orientation val="maxMin"/>
        </c:scaling>
        <c:delete val="1"/>
        <c:axPos val="l"/>
        <c:majorTickMark val="out"/>
        <c:minorTickMark val="none"/>
        <c:tickLblPos val="nextTo"/>
        <c:crossAx val="241523712"/>
        <c:crosses val="autoZero"/>
        <c:auto val="1"/>
        <c:lblAlgn val="ctr"/>
        <c:lblOffset val="100"/>
        <c:noMultiLvlLbl val="0"/>
      </c:catAx>
      <c:valAx>
        <c:axId val="241523712"/>
        <c:scaling>
          <c:orientation val="minMax"/>
          <c:max val="0.7"/>
          <c:min val="-0.7"/>
        </c:scaling>
        <c:delete val="0"/>
        <c:axPos val="b"/>
        <c:numFmt formatCode="#,##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1522176"/>
        <c:crosses val="max"/>
        <c:crossBetween val="between"/>
        <c:majorUnit val="0.1"/>
      </c:valAx>
      <c:spPr>
        <a:gradFill rotWithShape="0">
          <a:gsLst>
            <a:gs pos="0">
              <a:srgbClr xmlns:mc="http://schemas.openxmlformats.org/markup-compatibility/2006" xmlns:a14="http://schemas.microsoft.com/office/drawing/2010/main" val="C0C0C0" mc:Ignorable="a14" a14:legacySpreadsheetColorIndex="22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22">
                <a:gamma/>
                <a:tint val="0"/>
                <a:invGamma/>
              </a:srgbClr>
            </a:gs>
            <a:gs pos="100000">
              <a:srgbClr xmlns:mc="http://schemas.openxmlformats.org/markup-compatibility/2006" xmlns:a14="http://schemas.microsoft.com/office/drawing/2010/main" val="C0C0C0" mc:Ignorable="a14" a14:legacySpreadsheetColorIndex="22"/>
            </a:gs>
          </a:gsLst>
          <a:lin ang="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958341386599501E-2"/>
          <c:y val="0.16908250599109892"/>
          <c:w val="0.92291854434925202"/>
          <c:h val="0.66304576058427478"/>
        </c:manualLayout>
      </c:layout>
      <c:barChart>
        <c:barDir val="bar"/>
        <c:grouping val="stacked"/>
        <c:varyColors val="0"/>
        <c:ser>
          <c:idx val="1"/>
          <c:order val="1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FFFFFF" mc:Ignorable="a14" a14:legacySpreadsheetColorIndex="42">
                    <a:gamma/>
                    <a:tint val="0"/>
                    <a:invGamma/>
                  </a:srgbClr>
                </a:gs>
                <a:gs pos="100000">
                  <a:srgbClr xmlns:mc="http://schemas.openxmlformats.org/markup-compatibility/2006" xmlns:a14="http://schemas.microsoft.com/office/drawing/2010/main" val="CCFFCC" mc:Ignorable="a14" a14:legacySpreadsheetColorIndex="42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'AL被せ量（ｸﾞﾗﾌ）'!$AO$8:$AO$15</c:f>
              <c:numCache>
                <c:formatCode>#,##0.00</c:formatCode>
                <c:ptCount val="8"/>
                <c:pt idx="0">
                  <c:v>0.6</c:v>
                </c:pt>
                <c:pt idx="1">
                  <c:v>0.6</c:v>
                </c:pt>
                <c:pt idx="2">
                  <c:v>0.6</c:v>
                </c:pt>
                <c:pt idx="3">
                  <c:v>0.6</c:v>
                </c:pt>
                <c:pt idx="4">
                  <c:v>0.6</c:v>
                </c:pt>
                <c:pt idx="5">
                  <c:v>0.6</c:v>
                </c:pt>
                <c:pt idx="6">
                  <c:v>0.6</c:v>
                </c:pt>
                <c:pt idx="7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DF-4D33-A047-B6477BBD1DE8}"/>
            </c:ext>
          </c:extLst>
        </c:ser>
        <c:ser>
          <c:idx val="2"/>
          <c:order val="2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CCFFCC" mc:Ignorable="a14" a14:legacySpreadsheetColorIndex="42"/>
                </a:gs>
                <a:gs pos="100000">
                  <a:srgbClr xmlns:mc="http://schemas.openxmlformats.org/markup-compatibility/2006" xmlns:a14="http://schemas.microsoft.com/office/drawing/2010/main" val="FFFFFF" mc:Ignorable="a14" a14:legacySpreadsheetColorIndex="42">
                    <a:gamma/>
                    <a:tint val="0"/>
                    <a:invGamma/>
                  </a:srgbClr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'AL被せ量（ｸﾞﾗﾌ）'!$AP$8:$AP$15</c:f>
              <c:numCache>
                <c:formatCode>#,##0.00</c:formatCode>
                <c:ptCount val="8"/>
                <c:pt idx="0">
                  <c:v>-0.2</c:v>
                </c:pt>
                <c:pt idx="1">
                  <c:v>-0.2</c:v>
                </c:pt>
                <c:pt idx="2">
                  <c:v>-0.2</c:v>
                </c:pt>
                <c:pt idx="3">
                  <c:v>-0.2</c:v>
                </c:pt>
                <c:pt idx="4">
                  <c:v>-0.2</c:v>
                </c:pt>
                <c:pt idx="5">
                  <c:v>-0.2</c:v>
                </c:pt>
                <c:pt idx="6">
                  <c:v>-0.2</c:v>
                </c:pt>
                <c:pt idx="7">
                  <c:v>-0.2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DF-4D33-A047-B6477BBD1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45454336"/>
        <c:axId val="245455872"/>
      </c:barChart>
      <c:barChart>
        <c:barDir val="bar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'AL被せ量（ｸﾞﾗﾌ）'!$AM$8:$AM$15</c:f>
              <c:numCache>
                <c:formatCode>#,##0.00</c:formatCode>
                <c:ptCount val="8"/>
                <c:pt idx="0">
                  <c:v>0.22</c:v>
                </c:pt>
                <c:pt idx="1">
                  <c:v>0.05</c:v>
                </c:pt>
                <c:pt idx="2">
                  <c:v>0.11</c:v>
                </c:pt>
                <c:pt idx="3">
                  <c:v>-0.01</c:v>
                </c:pt>
                <c:pt idx="4">
                  <c:v>0.12</c:v>
                </c:pt>
                <c:pt idx="5">
                  <c:v>0.14000000000000001</c:v>
                </c:pt>
                <c:pt idx="6">
                  <c:v>0.12</c:v>
                </c:pt>
                <c:pt idx="7">
                  <c:v>0.17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DF-4D33-A047-B6477BBD1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45461760"/>
        <c:axId val="245463296"/>
      </c:barChart>
      <c:catAx>
        <c:axId val="245454336"/>
        <c:scaling>
          <c:orientation val="maxMin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in"/>
        <c:minorTickMark val="none"/>
        <c:tickLblPos val="none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45455872"/>
        <c:crosses val="autoZero"/>
        <c:auto val="1"/>
        <c:lblAlgn val="ctr"/>
        <c:lblOffset val="100"/>
        <c:tickMarkSkip val="1"/>
        <c:noMultiLvlLbl val="0"/>
      </c:catAx>
      <c:valAx>
        <c:axId val="245455872"/>
        <c:scaling>
          <c:orientation val="minMax"/>
          <c:max val="0.7"/>
          <c:min val="-0.7"/>
        </c:scaling>
        <c:delete val="0"/>
        <c:axPos val="t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5454336"/>
        <c:crosses val="autoZero"/>
        <c:crossBetween val="between"/>
        <c:majorUnit val="0.1"/>
      </c:valAx>
      <c:catAx>
        <c:axId val="245461760"/>
        <c:scaling>
          <c:orientation val="maxMin"/>
        </c:scaling>
        <c:delete val="1"/>
        <c:axPos val="l"/>
        <c:majorTickMark val="out"/>
        <c:minorTickMark val="none"/>
        <c:tickLblPos val="nextTo"/>
        <c:crossAx val="245463296"/>
        <c:crosses val="autoZero"/>
        <c:auto val="1"/>
        <c:lblAlgn val="ctr"/>
        <c:lblOffset val="100"/>
        <c:noMultiLvlLbl val="0"/>
      </c:catAx>
      <c:valAx>
        <c:axId val="245463296"/>
        <c:scaling>
          <c:orientation val="minMax"/>
          <c:max val="0.7"/>
          <c:min val="-0.7"/>
        </c:scaling>
        <c:delete val="0"/>
        <c:axPos val="b"/>
        <c:numFmt formatCode="#,##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5461760"/>
        <c:crosses val="max"/>
        <c:crossBetween val="between"/>
        <c:majorUnit val="0.1"/>
      </c:valAx>
      <c:spPr>
        <a:gradFill rotWithShape="0">
          <a:gsLst>
            <a:gs pos="0">
              <a:srgbClr xmlns:mc="http://schemas.openxmlformats.org/markup-compatibility/2006" xmlns:a14="http://schemas.microsoft.com/office/drawing/2010/main" val="C0C0C0" mc:Ignorable="a14" a14:legacySpreadsheetColorIndex="22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22">
                <a:gamma/>
                <a:tint val="0"/>
                <a:invGamma/>
              </a:srgbClr>
            </a:gs>
            <a:gs pos="100000">
              <a:srgbClr xmlns:mc="http://schemas.openxmlformats.org/markup-compatibility/2006" xmlns:a14="http://schemas.microsoft.com/office/drawing/2010/main" val="C0C0C0" mc:Ignorable="a14" a14:legacySpreadsheetColorIndex="22"/>
            </a:gs>
          </a:gsLst>
          <a:lin ang="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958341386599501E-2"/>
          <c:y val="0.16908250599109892"/>
          <c:w val="0.92291854434925202"/>
          <c:h val="0.66304576058427478"/>
        </c:manualLayout>
      </c:layout>
      <c:barChart>
        <c:barDir val="bar"/>
        <c:grouping val="stacked"/>
        <c:varyColors val="0"/>
        <c:ser>
          <c:idx val="1"/>
          <c:order val="1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FFFFFF" mc:Ignorable="a14" a14:legacySpreadsheetColorIndex="42">
                    <a:gamma/>
                    <a:tint val="0"/>
                    <a:invGamma/>
                  </a:srgbClr>
                </a:gs>
                <a:gs pos="100000">
                  <a:srgbClr xmlns:mc="http://schemas.openxmlformats.org/markup-compatibility/2006" xmlns:a14="http://schemas.microsoft.com/office/drawing/2010/main" val="CCFFCC" mc:Ignorable="a14" a14:legacySpreadsheetColorIndex="42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'AL被せ量（ｸﾞﾗﾌ）'!$B$8:$B$15</c:f>
              <c:numCache>
                <c:formatCode>#,##0.00</c:formatCode>
                <c:ptCount val="8"/>
                <c:pt idx="0">
                  <c:v>0.6</c:v>
                </c:pt>
                <c:pt idx="1">
                  <c:v>0.6</c:v>
                </c:pt>
                <c:pt idx="2">
                  <c:v>0.6</c:v>
                </c:pt>
                <c:pt idx="3">
                  <c:v>0.6</c:v>
                </c:pt>
                <c:pt idx="4">
                  <c:v>0.6</c:v>
                </c:pt>
                <c:pt idx="5">
                  <c:v>0.6</c:v>
                </c:pt>
                <c:pt idx="6">
                  <c:v>0.6</c:v>
                </c:pt>
                <c:pt idx="7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B4-4F88-BED5-B76340F732FA}"/>
            </c:ext>
          </c:extLst>
        </c:ser>
        <c:ser>
          <c:idx val="2"/>
          <c:order val="2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CCFFCC" mc:Ignorable="a14" a14:legacySpreadsheetColorIndex="42"/>
                </a:gs>
                <a:gs pos="100000">
                  <a:srgbClr xmlns:mc="http://schemas.openxmlformats.org/markup-compatibility/2006" xmlns:a14="http://schemas.microsoft.com/office/drawing/2010/main" val="FFFFFF" mc:Ignorable="a14" a14:legacySpreadsheetColorIndex="42">
                    <a:gamma/>
                    <a:tint val="0"/>
                    <a:invGamma/>
                  </a:srgbClr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'AL被せ量（ｸﾞﾗﾌ）'!$A$8:$A$15</c:f>
              <c:numCache>
                <c:formatCode>#,##0.00</c:formatCode>
                <c:ptCount val="8"/>
                <c:pt idx="0">
                  <c:v>-0.2</c:v>
                </c:pt>
                <c:pt idx="1">
                  <c:v>-0.2</c:v>
                </c:pt>
                <c:pt idx="2">
                  <c:v>-0.2</c:v>
                </c:pt>
                <c:pt idx="3">
                  <c:v>-0.2</c:v>
                </c:pt>
                <c:pt idx="4">
                  <c:v>-0.2</c:v>
                </c:pt>
                <c:pt idx="5">
                  <c:v>-0.2</c:v>
                </c:pt>
                <c:pt idx="6">
                  <c:v>-0.2</c:v>
                </c:pt>
                <c:pt idx="7">
                  <c:v>-0.2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B4-4F88-BED5-B76340F73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45478912"/>
        <c:axId val="245480448"/>
      </c:barChart>
      <c:barChart>
        <c:barDir val="bar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'AL被せ量（ｸﾞﾗﾌ）'!$D$8:$D$15</c:f>
              <c:numCache>
                <c:formatCode>#,##0.00</c:formatCode>
                <c:ptCount val="8"/>
                <c:pt idx="0">
                  <c:v>0.18</c:v>
                </c:pt>
                <c:pt idx="1">
                  <c:v>0.1</c:v>
                </c:pt>
                <c:pt idx="2">
                  <c:v>0.09</c:v>
                </c:pt>
                <c:pt idx="3">
                  <c:v>0.16</c:v>
                </c:pt>
                <c:pt idx="4">
                  <c:v>0.37</c:v>
                </c:pt>
                <c:pt idx="5">
                  <c:v>0.18</c:v>
                </c:pt>
                <c:pt idx="6">
                  <c:v>7.0000000000000007E-2</c:v>
                </c:pt>
                <c:pt idx="7">
                  <c:v>-0.03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B4-4F88-BED5-B76340F73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45490432"/>
        <c:axId val="245491968"/>
      </c:barChart>
      <c:catAx>
        <c:axId val="245478912"/>
        <c:scaling>
          <c:orientation val="maxMin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in"/>
        <c:minorTickMark val="none"/>
        <c:tickLblPos val="none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45480448"/>
        <c:crosses val="autoZero"/>
        <c:auto val="1"/>
        <c:lblAlgn val="ctr"/>
        <c:lblOffset val="100"/>
        <c:tickMarkSkip val="1"/>
        <c:noMultiLvlLbl val="0"/>
      </c:catAx>
      <c:valAx>
        <c:axId val="245480448"/>
        <c:scaling>
          <c:orientation val="minMax"/>
          <c:max val="0.7"/>
          <c:min val="-0.7"/>
        </c:scaling>
        <c:delete val="0"/>
        <c:axPos val="t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5478912"/>
        <c:crosses val="autoZero"/>
        <c:crossBetween val="between"/>
        <c:majorUnit val="0.1"/>
      </c:valAx>
      <c:catAx>
        <c:axId val="245490432"/>
        <c:scaling>
          <c:orientation val="maxMin"/>
        </c:scaling>
        <c:delete val="1"/>
        <c:axPos val="l"/>
        <c:majorTickMark val="out"/>
        <c:minorTickMark val="none"/>
        <c:tickLblPos val="nextTo"/>
        <c:crossAx val="245491968"/>
        <c:crosses val="autoZero"/>
        <c:auto val="1"/>
        <c:lblAlgn val="ctr"/>
        <c:lblOffset val="100"/>
        <c:noMultiLvlLbl val="0"/>
      </c:catAx>
      <c:valAx>
        <c:axId val="245491968"/>
        <c:scaling>
          <c:orientation val="minMax"/>
          <c:max val="0.7"/>
          <c:min val="-0.7"/>
        </c:scaling>
        <c:delete val="0"/>
        <c:axPos val="b"/>
        <c:numFmt formatCode="#,##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5490432"/>
        <c:crosses val="max"/>
        <c:crossBetween val="between"/>
        <c:majorUnit val="0.1"/>
      </c:valAx>
      <c:spPr>
        <a:gradFill rotWithShape="0">
          <a:gsLst>
            <a:gs pos="0">
              <a:srgbClr xmlns:mc="http://schemas.openxmlformats.org/markup-compatibility/2006" xmlns:a14="http://schemas.microsoft.com/office/drawing/2010/main" val="C0C0C0" mc:Ignorable="a14" a14:legacySpreadsheetColorIndex="22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22">
                <a:gamma/>
                <a:tint val="0"/>
                <a:invGamma/>
              </a:srgbClr>
            </a:gs>
            <a:gs pos="100000">
              <a:srgbClr xmlns:mc="http://schemas.openxmlformats.org/markup-compatibility/2006" xmlns:a14="http://schemas.microsoft.com/office/drawing/2010/main" val="C0C0C0" mc:Ignorable="a14" a14:legacySpreadsheetColorIndex="22"/>
            </a:gs>
          </a:gsLst>
          <a:lin ang="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958341386599501E-2"/>
          <c:y val="0.16908250599109892"/>
          <c:w val="0.92291854434925202"/>
          <c:h val="0.66304576058427478"/>
        </c:manualLayout>
      </c:layout>
      <c:barChart>
        <c:barDir val="bar"/>
        <c:grouping val="stacked"/>
        <c:varyColors val="0"/>
        <c:ser>
          <c:idx val="1"/>
          <c:order val="1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FFFFFF" mc:Ignorable="a14" a14:legacySpreadsheetColorIndex="42">
                    <a:gamma/>
                    <a:tint val="0"/>
                    <a:invGamma/>
                  </a:srgbClr>
                </a:gs>
                <a:gs pos="100000">
                  <a:srgbClr xmlns:mc="http://schemas.openxmlformats.org/markup-compatibility/2006" xmlns:a14="http://schemas.microsoft.com/office/drawing/2010/main" val="CCFFCC" mc:Ignorable="a14" a14:legacySpreadsheetColorIndex="42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'AL被せﾎﾞｱ内径端面（ｸﾞﾗﾌ）'!$AO$8:$AO$15</c:f>
              <c:numCache>
                <c:formatCode>#,##0.00</c:formatCode>
                <c:ptCount val="8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48-41C3-B3C2-4502E5484D83}"/>
            </c:ext>
          </c:extLst>
        </c:ser>
        <c:ser>
          <c:idx val="2"/>
          <c:order val="2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CCFFCC" mc:Ignorable="a14" a14:legacySpreadsheetColorIndex="42"/>
                </a:gs>
                <a:gs pos="100000">
                  <a:srgbClr xmlns:mc="http://schemas.openxmlformats.org/markup-compatibility/2006" xmlns:a14="http://schemas.microsoft.com/office/drawing/2010/main" val="FFFFFF" mc:Ignorable="a14" a14:legacySpreadsheetColorIndex="42">
                    <a:gamma/>
                    <a:tint val="0"/>
                    <a:invGamma/>
                  </a:srgbClr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'AL被せﾎﾞｱ内径端面（ｸﾞﾗﾌ）'!$AP$8:$AP$15</c:f>
              <c:numCache>
                <c:formatCode>#,##0.00</c:formatCode>
                <c:ptCount val="8"/>
                <c:pt idx="0">
                  <c:v>-0.5</c:v>
                </c:pt>
                <c:pt idx="1">
                  <c:v>-0.5</c:v>
                </c:pt>
                <c:pt idx="2">
                  <c:v>-0.5</c:v>
                </c:pt>
                <c:pt idx="3">
                  <c:v>-0.5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48-41C3-B3C2-4502E5484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45248000"/>
        <c:axId val="245249536"/>
      </c:barChart>
      <c:barChart>
        <c:barDir val="bar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'AL被せﾎﾞｱ内径端面（ｸﾞﾗﾌ）'!$AM$8:$AM$15</c:f>
              <c:numCache>
                <c:formatCode>#,##0.00</c:formatCode>
                <c:ptCount val="8"/>
                <c:pt idx="0">
                  <c:v>-0.24</c:v>
                </c:pt>
                <c:pt idx="1">
                  <c:v>-0.13</c:v>
                </c:pt>
                <c:pt idx="2">
                  <c:v>0.04</c:v>
                </c:pt>
                <c:pt idx="3">
                  <c:v>-0.21</c:v>
                </c:pt>
                <c:pt idx="4">
                  <c:v>0.1</c:v>
                </c:pt>
                <c:pt idx="5">
                  <c:v>-0.19</c:v>
                </c:pt>
                <c:pt idx="6">
                  <c:v>0.2</c:v>
                </c:pt>
                <c:pt idx="7">
                  <c:v>-0.11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48-41C3-B3C2-4502E5484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45251072"/>
        <c:axId val="245252864"/>
      </c:barChart>
      <c:catAx>
        <c:axId val="245248000"/>
        <c:scaling>
          <c:orientation val="maxMin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in"/>
        <c:minorTickMark val="none"/>
        <c:tickLblPos val="none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45249536"/>
        <c:crosses val="autoZero"/>
        <c:auto val="1"/>
        <c:lblAlgn val="ctr"/>
        <c:lblOffset val="100"/>
        <c:tickMarkSkip val="1"/>
        <c:noMultiLvlLbl val="0"/>
      </c:catAx>
      <c:valAx>
        <c:axId val="245249536"/>
        <c:scaling>
          <c:orientation val="minMax"/>
          <c:max val="0.7"/>
          <c:min val="-0.7"/>
        </c:scaling>
        <c:delete val="0"/>
        <c:axPos val="t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5248000"/>
        <c:crosses val="autoZero"/>
        <c:crossBetween val="between"/>
        <c:majorUnit val="0.1"/>
      </c:valAx>
      <c:catAx>
        <c:axId val="245251072"/>
        <c:scaling>
          <c:orientation val="maxMin"/>
        </c:scaling>
        <c:delete val="1"/>
        <c:axPos val="l"/>
        <c:majorTickMark val="out"/>
        <c:minorTickMark val="none"/>
        <c:tickLblPos val="nextTo"/>
        <c:crossAx val="245252864"/>
        <c:crosses val="autoZero"/>
        <c:auto val="1"/>
        <c:lblAlgn val="ctr"/>
        <c:lblOffset val="100"/>
        <c:noMultiLvlLbl val="0"/>
      </c:catAx>
      <c:valAx>
        <c:axId val="245252864"/>
        <c:scaling>
          <c:orientation val="minMax"/>
          <c:max val="0.7"/>
          <c:min val="-0.7"/>
        </c:scaling>
        <c:delete val="0"/>
        <c:axPos val="b"/>
        <c:numFmt formatCode="#,##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5251072"/>
        <c:crosses val="max"/>
        <c:crossBetween val="between"/>
        <c:majorUnit val="0.1"/>
      </c:valAx>
      <c:spPr>
        <a:gradFill rotWithShape="0">
          <a:gsLst>
            <a:gs pos="0">
              <a:srgbClr xmlns:mc="http://schemas.openxmlformats.org/markup-compatibility/2006" xmlns:a14="http://schemas.microsoft.com/office/drawing/2010/main" val="C0C0C0" mc:Ignorable="a14" a14:legacySpreadsheetColorIndex="22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22">
                <a:gamma/>
                <a:tint val="0"/>
                <a:invGamma/>
              </a:srgbClr>
            </a:gs>
            <a:gs pos="100000">
              <a:srgbClr xmlns:mc="http://schemas.openxmlformats.org/markup-compatibility/2006" xmlns:a14="http://schemas.microsoft.com/office/drawing/2010/main" val="C0C0C0" mc:Ignorable="a14" a14:legacySpreadsheetColorIndex="22"/>
            </a:gs>
          </a:gsLst>
          <a:lin ang="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958341386599501E-2"/>
          <c:y val="0.16908250599109892"/>
          <c:w val="0.92291854434925202"/>
          <c:h val="0.66304576058427478"/>
        </c:manualLayout>
      </c:layout>
      <c:barChart>
        <c:barDir val="bar"/>
        <c:grouping val="stacked"/>
        <c:varyColors val="0"/>
        <c:ser>
          <c:idx val="1"/>
          <c:order val="1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FFFFFF" mc:Ignorable="a14" a14:legacySpreadsheetColorIndex="42">
                    <a:gamma/>
                    <a:tint val="0"/>
                    <a:invGamma/>
                  </a:srgbClr>
                </a:gs>
                <a:gs pos="100000">
                  <a:srgbClr xmlns:mc="http://schemas.openxmlformats.org/markup-compatibility/2006" xmlns:a14="http://schemas.microsoft.com/office/drawing/2010/main" val="CCFFCC" mc:Ignorable="a14" a14:legacySpreadsheetColorIndex="42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'AL被せﾎﾞｱ内径端面（ｸﾞﾗﾌ）'!$B$8:$B$15</c:f>
              <c:numCache>
                <c:formatCode>#,##0.00</c:formatCode>
                <c:ptCount val="8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CD-485E-A5F8-730050C53028}"/>
            </c:ext>
          </c:extLst>
        </c:ser>
        <c:ser>
          <c:idx val="2"/>
          <c:order val="2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CCFFCC" mc:Ignorable="a14" a14:legacySpreadsheetColorIndex="42"/>
                </a:gs>
                <a:gs pos="100000">
                  <a:srgbClr xmlns:mc="http://schemas.openxmlformats.org/markup-compatibility/2006" xmlns:a14="http://schemas.microsoft.com/office/drawing/2010/main" val="FFFFFF" mc:Ignorable="a14" a14:legacySpreadsheetColorIndex="42">
                    <a:gamma/>
                    <a:tint val="0"/>
                    <a:invGamma/>
                  </a:srgbClr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'AL被せﾎﾞｱ内径端面（ｸﾞﾗﾌ）'!$A$8:$A$15</c:f>
              <c:numCache>
                <c:formatCode>#,##0.00</c:formatCode>
                <c:ptCount val="8"/>
                <c:pt idx="0">
                  <c:v>-0.5</c:v>
                </c:pt>
                <c:pt idx="1">
                  <c:v>-0.5</c:v>
                </c:pt>
                <c:pt idx="2">
                  <c:v>-0.5</c:v>
                </c:pt>
                <c:pt idx="3">
                  <c:v>-0.5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CD-485E-A5F8-730050C53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45297152"/>
        <c:axId val="245298688"/>
      </c:barChart>
      <c:barChart>
        <c:barDir val="bar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'AL被せﾎﾞｱ内径端面（ｸﾞﾗﾌ）'!$D$8:$D$15</c:f>
              <c:numCache>
                <c:formatCode>#,##0.00</c:formatCode>
                <c:ptCount val="8"/>
                <c:pt idx="0">
                  <c:v>-0.16</c:v>
                </c:pt>
                <c:pt idx="1">
                  <c:v>-0.01</c:v>
                </c:pt>
                <c:pt idx="2">
                  <c:v>-0.2</c:v>
                </c:pt>
                <c:pt idx="3">
                  <c:v>-0.08</c:v>
                </c:pt>
                <c:pt idx="4">
                  <c:v>-0.19</c:v>
                </c:pt>
                <c:pt idx="5">
                  <c:v>-0.17</c:v>
                </c:pt>
                <c:pt idx="6">
                  <c:v>-0.11</c:v>
                </c:pt>
                <c:pt idx="7">
                  <c:v>-0.35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CD-485E-A5F8-730050C53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45300224"/>
        <c:axId val="245310208"/>
      </c:barChart>
      <c:catAx>
        <c:axId val="245297152"/>
        <c:scaling>
          <c:orientation val="maxMin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in"/>
        <c:minorTickMark val="none"/>
        <c:tickLblPos val="none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45298688"/>
        <c:crosses val="autoZero"/>
        <c:auto val="1"/>
        <c:lblAlgn val="ctr"/>
        <c:lblOffset val="100"/>
        <c:tickMarkSkip val="1"/>
        <c:noMultiLvlLbl val="0"/>
      </c:catAx>
      <c:valAx>
        <c:axId val="245298688"/>
        <c:scaling>
          <c:orientation val="minMax"/>
          <c:max val="0.7"/>
          <c:min val="-0.7"/>
        </c:scaling>
        <c:delete val="0"/>
        <c:axPos val="t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5297152"/>
        <c:crosses val="autoZero"/>
        <c:crossBetween val="between"/>
        <c:majorUnit val="0.1"/>
      </c:valAx>
      <c:catAx>
        <c:axId val="245300224"/>
        <c:scaling>
          <c:orientation val="maxMin"/>
        </c:scaling>
        <c:delete val="1"/>
        <c:axPos val="l"/>
        <c:majorTickMark val="out"/>
        <c:minorTickMark val="none"/>
        <c:tickLblPos val="nextTo"/>
        <c:crossAx val="245310208"/>
        <c:crosses val="autoZero"/>
        <c:auto val="1"/>
        <c:lblAlgn val="ctr"/>
        <c:lblOffset val="100"/>
        <c:noMultiLvlLbl val="0"/>
      </c:catAx>
      <c:valAx>
        <c:axId val="245310208"/>
        <c:scaling>
          <c:orientation val="minMax"/>
          <c:max val="0.7"/>
          <c:min val="-0.7"/>
        </c:scaling>
        <c:delete val="0"/>
        <c:axPos val="b"/>
        <c:numFmt formatCode="#,##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5300224"/>
        <c:crosses val="max"/>
        <c:crossBetween val="between"/>
        <c:majorUnit val="0.1"/>
      </c:valAx>
      <c:spPr>
        <a:gradFill rotWithShape="0">
          <a:gsLst>
            <a:gs pos="0">
              <a:srgbClr xmlns:mc="http://schemas.openxmlformats.org/markup-compatibility/2006" xmlns:a14="http://schemas.microsoft.com/office/drawing/2010/main" val="C0C0C0" mc:Ignorable="a14" a14:legacySpreadsheetColorIndex="22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22">
                <a:gamma/>
                <a:tint val="0"/>
                <a:invGamma/>
              </a:srgbClr>
            </a:gs>
            <a:gs pos="100000">
              <a:srgbClr xmlns:mc="http://schemas.openxmlformats.org/markup-compatibility/2006" xmlns:a14="http://schemas.microsoft.com/office/drawing/2010/main" val="C0C0C0" mc:Ignorable="a14" a14:legacySpreadsheetColorIndex="22"/>
            </a:gs>
          </a:gsLst>
          <a:lin ang="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692307692307696E-2"/>
          <c:y val="7.1428571428571425E-2"/>
          <c:w val="0.88846153846153841"/>
          <c:h val="0.85662525879917184"/>
        </c:manualLayout>
      </c:layout>
      <c:barChart>
        <c:barDir val="bar"/>
        <c:grouping val="stacked"/>
        <c:varyColors val="0"/>
        <c:ser>
          <c:idx val="1"/>
          <c:order val="1"/>
          <c:spPr>
            <a:solidFill>
              <a:srgbClr val="C0C0C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'ｽﾘｰﾌﾞ肉厚（ｸﾞﾗﾌ）'!$AQ$8:$AQ$31</c:f>
              <c:numCache>
                <c:formatCode>#,##0.00</c:formatCode>
                <c:ptCount val="2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EA-4153-8A77-D782F2F6F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45603712"/>
        <c:axId val="245613696"/>
      </c:barChart>
      <c:barChart>
        <c:barDir val="bar"/>
        <c:grouping val="stacked"/>
        <c:varyColors val="0"/>
        <c:ser>
          <c:idx val="0"/>
          <c:order val="0"/>
          <c:spPr>
            <a:noFill/>
            <a:ln w="25400">
              <a:noFill/>
            </a:ln>
          </c:spPr>
          <c:invertIfNegative val="0"/>
          <c:val>
            <c:numRef>
              <c:f>'ｽﾘｰﾌﾞ肉厚（ｸﾞﾗﾌ）'!$AQ$8:$AQ$31</c:f>
              <c:numCache>
                <c:formatCode>#,##0.00</c:formatCode>
                <c:ptCount val="2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EA-4153-8A77-D782F2F6F703}"/>
            </c:ext>
          </c:extLst>
        </c:ser>
        <c:ser>
          <c:idx val="2"/>
          <c:order val="2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'ｽﾘｰﾌﾞ肉厚（ｸﾞﾗﾌ）'!$AR$8:$AR$31</c:f>
              <c:numCache>
                <c:formatCode>#,##0.00</c:formatCode>
                <c:ptCount val="24"/>
                <c:pt idx="0">
                  <c:v>1.08</c:v>
                </c:pt>
                <c:pt idx="1">
                  <c:v>1.0099999999999998</c:v>
                </c:pt>
                <c:pt idx="2">
                  <c:v>1</c:v>
                </c:pt>
                <c:pt idx="3">
                  <c:v>0.96</c:v>
                </c:pt>
                <c:pt idx="4">
                  <c:v>0.99</c:v>
                </c:pt>
                <c:pt idx="5">
                  <c:v>0.92999999999999994</c:v>
                </c:pt>
                <c:pt idx="6">
                  <c:v>0.84000000000000008</c:v>
                </c:pt>
                <c:pt idx="7">
                  <c:v>0.81</c:v>
                </c:pt>
                <c:pt idx="8">
                  <c:v>0.79</c:v>
                </c:pt>
                <c:pt idx="9">
                  <c:v>1.0299999999999998</c:v>
                </c:pt>
                <c:pt idx="10">
                  <c:v>1.08</c:v>
                </c:pt>
                <c:pt idx="11">
                  <c:v>1</c:v>
                </c:pt>
                <c:pt idx="12">
                  <c:v>0.74</c:v>
                </c:pt>
                <c:pt idx="13">
                  <c:v>0.72</c:v>
                </c:pt>
                <c:pt idx="14">
                  <c:v>0.71</c:v>
                </c:pt>
                <c:pt idx="15">
                  <c:v>1.02</c:v>
                </c:pt>
                <c:pt idx="16">
                  <c:v>1.0499999999999998</c:v>
                </c:pt>
                <c:pt idx="17">
                  <c:v>0.99</c:v>
                </c:pt>
                <c:pt idx="18">
                  <c:v>0.6399999999999999</c:v>
                </c:pt>
                <c:pt idx="19">
                  <c:v>0.6100000000000001</c:v>
                </c:pt>
                <c:pt idx="20">
                  <c:v>0.60000000000000009</c:v>
                </c:pt>
                <c:pt idx="21">
                  <c:v>0.97</c:v>
                </c:pt>
                <c:pt idx="22">
                  <c:v>1.04</c:v>
                </c:pt>
                <c:pt idx="23">
                  <c:v>0.95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EA-4153-8A77-D782F2F6F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45615232"/>
        <c:axId val="245617024"/>
      </c:barChart>
      <c:catAx>
        <c:axId val="245603712"/>
        <c:scaling>
          <c:orientation val="maxMin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in"/>
        <c:minorTickMark val="none"/>
        <c:tickLblPos val="none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45613696"/>
        <c:crosses val="autoZero"/>
        <c:auto val="1"/>
        <c:lblAlgn val="ctr"/>
        <c:lblOffset val="100"/>
        <c:tickMarkSkip val="1"/>
        <c:noMultiLvlLbl val="0"/>
      </c:catAx>
      <c:valAx>
        <c:axId val="245613696"/>
        <c:scaling>
          <c:orientation val="minMax"/>
          <c:max val="2.5"/>
        </c:scaling>
        <c:delete val="0"/>
        <c:axPos val="t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5603712"/>
        <c:crosses val="autoZero"/>
        <c:crossBetween val="between"/>
        <c:majorUnit val="0.5"/>
      </c:valAx>
      <c:catAx>
        <c:axId val="245615232"/>
        <c:scaling>
          <c:orientation val="maxMin"/>
        </c:scaling>
        <c:delete val="1"/>
        <c:axPos val="l"/>
        <c:majorTickMark val="out"/>
        <c:minorTickMark val="none"/>
        <c:tickLblPos val="nextTo"/>
        <c:crossAx val="245617024"/>
        <c:crosses val="autoZero"/>
        <c:auto val="1"/>
        <c:lblAlgn val="ctr"/>
        <c:lblOffset val="100"/>
        <c:noMultiLvlLbl val="0"/>
      </c:catAx>
      <c:valAx>
        <c:axId val="245617024"/>
        <c:scaling>
          <c:orientation val="minMax"/>
          <c:max val="2.5"/>
          <c:min val="0"/>
        </c:scaling>
        <c:delete val="0"/>
        <c:axPos val="b"/>
        <c:numFmt formatCode="#,##0.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5615232"/>
        <c:crosses val="max"/>
        <c:crossBetween val="between"/>
        <c:majorUnit val="0.5"/>
      </c:valAx>
      <c:spPr>
        <a:gradFill rotWithShape="0">
          <a:gsLst>
            <a:gs pos="0">
              <a:srgbClr xmlns:mc="http://schemas.openxmlformats.org/markup-compatibility/2006" xmlns:a14="http://schemas.microsoft.com/office/drawing/2010/main" val="FFFFFF" mc:Ignorable="a14" a14:legacySpreadsheetColorIndex="42">
                <a:gamma/>
                <a:tint val="0"/>
                <a:invGamma/>
              </a:srgbClr>
            </a:gs>
            <a:gs pos="50000">
              <a:srgbClr xmlns:mc="http://schemas.openxmlformats.org/markup-compatibility/2006" xmlns:a14="http://schemas.microsoft.com/office/drawing/2010/main" val="CCFFCC" mc:Ignorable="a14" a14:legacySpreadsheetColorIndex="42"/>
            </a:gs>
            <a:gs pos="100000">
              <a:srgbClr xmlns:mc="http://schemas.openxmlformats.org/markup-compatibility/2006" xmlns:a14="http://schemas.microsoft.com/office/drawing/2010/main" val="FFFFFF" mc:Ignorable="a14" a14:legacySpreadsheetColorIndex="42">
                <a:gamma/>
                <a:tint val="0"/>
                <a:invGamma/>
              </a:srgbClr>
            </a:gs>
          </a:gsLst>
          <a:lin ang="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 paperSize="9" orientation="landscape" verticalDpi="0"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692307692307696E-2"/>
          <c:y val="7.1428571428571425E-2"/>
          <c:w val="0.88846153846153841"/>
          <c:h val="0.858665492900344"/>
        </c:manualLayout>
      </c:layout>
      <c:barChart>
        <c:barDir val="bar"/>
        <c:grouping val="stacked"/>
        <c:varyColors val="0"/>
        <c:ser>
          <c:idx val="1"/>
          <c:order val="1"/>
          <c:spPr>
            <a:solidFill>
              <a:srgbClr val="C0C0C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'ｽﾘｰﾌﾞ肉厚（ｸﾞﾗﾌ）'!$C$8:$C$31</c:f>
              <c:numCache>
                <c:formatCode>#,##0.00</c:formatCode>
                <c:ptCount val="2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7D-4AC6-B570-35CC28ED2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45984640"/>
        <c:axId val="245994624"/>
      </c:barChart>
      <c:barChart>
        <c:barDir val="bar"/>
        <c:grouping val="stacked"/>
        <c:varyColors val="0"/>
        <c:ser>
          <c:idx val="0"/>
          <c:order val="0"/>
          <c:spPr>
            <a:noFill/>
            <a:ln w="25400">
              <a:noFill/>
            </a:ln>
          </c:spPr>
          <c:invertIfNegative val="0"/>
          <c:val>
            <c:numRef>
              <c:f>'ｽﾘｰﾌﾞ肉厚（ｸﾞﾗﾌ）'!$C$8:$C$31</c:f>
              <c:numCache>
                <c:formatCode>#,##0.00</c:formatCode>
                <c:ptCount val="2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7D-4AC6-B570-35CC28ED23A7}"/>
            </c:ext>
          </c:extLst>
        </c:ser>
        <c:ser>
          <c:idx val="2"/>
          <c:order val="2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'ｽﾘｰﾌﾞ肉厚（ｸﾞﾗﾌ）'!$D$8:$D$31</c:f>
              <c:numCache>
                <c:formatCode>#,##0.00</c:formatCode>
                <c:ptCount val="24"/>
                <c:pt idx="0">
                  <c:v>1</c:v>
                </c:pt>
                <c:pt idx="1">
                  <c:v>0.99</c:v>
                </c:pt>
                <c:pt idx="2">
                  <c:v>0.91999999999999993</c:v>
                </c:pt>
                <c:pt idx="3">
                  <c:v>0.83000000000000007</c:v>
                </c:pt>
                <c:pt idx="4">
                  <c:v>0.79</c:v>
                </c:pt>
                <c:pt idx="5">
                  <c:v>0.77</c:v>
                </c:pt>
                <c:pt idx="6">
                  <c:v>1.0699999999999998</c:v>
                </c:pt>
                <c:pt idx="7">
                  <c:v>0.94</c:v>
                </c:pt>
                <c:pt idx="8">
                  <c:v>0.8600000000000001</c:v>
                </c:pt>
                <c:pt idx="9">
                  <c:v>0.95</c:v>
                </c:pt>
                <c:pt idx="10">
                  <c:v>0.92999999999999994</c:v>
                </c:pt>
                <c:pt idx="11">
                  <c:v>0.8899999999999999</c:v>
                </c:pt>
                <c:pt idx="12">
                  <c:v>1.0699999999999998</c:v>
                </c:pt>
                <c:pt idx="13">
                  <c:v>0.95</c:v>
                </c:pt>
                <c:pt idx="14">
                  <c:v>0.87999999999999989</c:v>
                </c:pt>
                <c:pt idx="15">
                  <c:v>1.0699999999999998</c:v>
                </c:pt>
                <c:pt idx="16">
                  <c:v>1.0099999999999998</c:v>
                </c:pt>
                <c:pt idx="17">
                  <c:v>0.98</c:v>
                </c:pt>
                <c:pt idx="18">
                  <c:v>0.98</c:v>
                </c:pt>
                <c:pt idx="19">
                  <c:v>0.8899999999999999</c:v>
                </c:pt>
                <c:pt idx="20">
                  <c:v>0.85000000000000009</c:v>
                </c:pt>
                <c:pt idx="21">
                  <c:v>1.2999999999999998</c:v>
                </c:pt>
                <c:pt idx="22">
                  <c:v>1.2200000000000002</c:v>
                </c:pt>
                <c:pt idx="23">
                  <c:v>1.19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7D-4AC6-B570-35CC28ED2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45996160"/>
        <c:axId val="245997952"/>
      </c:barChart>
      <c:catAx>
        <c:axId val="245984640"/>
        <c:scaling>
          <c:orientation val="maxMin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in"/>
        <c:minorTickMark val="none"/>
        <c:tickLblPos val="none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lang="ja-JP"/>
            </a:pPr>
            <a:endParaRPr lang="zh-CN"/>
          </a:p>
        </c:txPr>
        <c:crossAx val="245994624"/>
        <c:crosses val="autoZero"/>
        <c:auto val="1"/>
        <c:lblAlgn val="ctr"/>
        <c:lblOffset val="100"/>
        <c:tickMarkSkip val="1"/>
        <c:noMultiLvlLbl val="0"/>
      </c:catAx>
      <c:valAx>
        <c:axId val="245994624"/>
        <c:scaling>
          <c:orientation val="minMax"/>
          <c:max val="2.5"/>
        </c:scaling>
        <c:delete val="0"/>
        <c:axPos val="t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.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5984640"/>
        <c:crosses val="autoZero"/>
        <c:crossBetween val="between"/>
        <c:majorUnit val="0.5"/>
      </c:valAx>
      <c:catAx>
        <c:axId val="245996160"/>
        <c:scaling>
          <c:orientation val="maxMin"/>
        </c:scaling>
        <c:delete val="1"/>
        <c:axPos val="l"/>
        <c:majorTickMark val="out"/>
        <c:minorTickMark val="none"/>
        <c:tickLblPos val="nextTo"/>
        <c:crossAx val="245997952"/>
        <c:crosses val="autoZero"/>
        <c:auto val="1"/>
        <c:lblAlgn val="ctr"/>
        <c:lblOffset val="100"/>
        <c:noMultiLvlLbl val="0"/>
      </c:catAx>
      <c:valAx>
        <c:axId val="245997952"/>
        <c:scaling>
          <c:orientation val="minMax"/>
          <c:max val="2.5"/>
          <c:min val="0"/>
        </c:scaling>
        <c:delete val="0"/>
        <c:axPos val="b"/>
        <c:numFmt formatCode="#,##0.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5996160"/>
        <c:crosses val="max"/>
        <c:crossBetween val="between"/>
        <c:majorUnit val="0.5"/>
      </c:valAx>
      <c:spPr>
        <a:gradFill rotWithShape="0">
          <a:gsLst>
            <a:gs pos="0">
              <a:srgbClr xmlns:mc="http://schemas.openxmlformats.org/markup-compatibility/2006" xmlns:a14="http://schemas.microsoft.com/office/drawing/2010/main" val="FFFFFF" mc:Ignorable="a14" a14:legacySpreadsheetColorIndex="42">
                <a:gamma/>
                <a:tint val="0"/>
                <a:invGamma/>
              </a:srgbClr>
            </a:gs>
            <a:gs pos="50000">
              <a:srgbClr xmlns:mc="http://schemas.openxmlformats.org/markup-compatibility/2006" xmlns:a14="http://schemas.microsoft.com/office/drawing/2010/main" val="CCFFCC" mc:Ignorable="a14" a14:legacySpreadsheetColorIndex="42"/>
            </a:gs>
            <a:gs pos="100000">
              <a:srgbClr xmlns:mc="http://schemas.openxmlformats.org/markup-compatibility/2006" xmlns:a14="http://schemas.microsoft.com/office/drawing/2010/main" val="FFFFFF" mc:Ignorable="a14" a14:legacySpreadsheetColorIndex="42">
                <a:gamma/>
                <a:tint val="0"/>
                <a:invGamma/>
              </a:srgbClr>
            </a:gs>
          </a:gsLst>
          <a:lin ang="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048543689320387"/>
          <c:y val="6.9124579503392097E-2"/>
          <c:w val="0.72815533980582525"/>
          <c:h val="0.7834119010384438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'ｽﾘｰﾌﾞ肉厚（ｸﾞﾗﾌ）'!$AS$26:$AS$28</c:f>
              <c:numCache>
                <c:formatCode>#,##0.000</c:formatCode>
                <c:ptCount val="3"/>
                <c:pt idx="0">
                  <c:v>34.744999999999997</c:v>
                </c:pt>
                <c:pt idx="1">
                  <c:v>34.707999999999998</c:v>
                </c:pt>
                <c:pt idx="2">
                  <c:v>34.695999999999998</c:v>
                </c:pt>
              </c:numCache>
            </c:numRef>
          </c:xVal>
          <c:yVal>
            <c:numRef>
              <c:f>'ｽﾘｰﾌﾞ肉厚（ｸﾞﾗﾌ）'!$AT$26:$AT$28</c:f>
              <c:numCache>
                <c:formatCode>General</c:formatCode>
                <c:ptCount val="3"/>
                <c:pt idx="0">
                  <c:v>10</c:v>
                </c:pt>
                <c:pt idx="1">
                  <c:v>50</c:v>
                </c:pt>
                <c:pt idx="2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EA-4B69-B5AB-C5F20DC14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012160"/>
        <c:axId val="245637504"/>
      </c:scatterChart>
      <c:valAx>
        <c:axId val="246012160"/>
        <c:scaling>
          <c:orientation val="minMax"/>
          <c:max val="35.5"/>
          <c:min val="34.5"/>
        </c:scaling>
        <c:delete val="0"/>
        <c:axPos val="b"/>
        <c:numFmt formatCode="#,##0.000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5637504"/>
        <c:crosses val="max"/>
        <c:crossBetween val="midCat"/>
      </c:valAx>
      <c:valAx>
        <c:axId val="245637504"/>
        <c:scaling>
          <c:orientation val="maxMin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601216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 paperSize="9" orientation="landscape" verticalDpi="0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621359223300971"/>
          <c:y val="6.9124579503392097E-2"/>
          <c:w val="0.72815533980582525"/>
          <c:h val="0.7834119010384438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'ｽﾘｰﾌﾞ肉厚（ｸﾞﾗﾌ）'!$B$29:$B$31</c:f>
              <c:numCache>
                <c:formatCode>#,##0.000</c:formatCode>
                <c:ptCount val="3"/>
                <c:pt idx="0">
                  <c:v>35.396999999999998</c:v>
                </c:pt>
                <c:pt idx="1">
                  <c:v>35.323</c:v>
                </c:pt>
                <c:pt idx="2">
                  <c:v>35.286999999999999</c:v>
                </c:pt>
              </c:numCache>
            </c:numRef>
          </c:xVal>
          <c:yVal>
            <c:numRef>
              <c:f>'ｽﾘｰﾌﾞ肉厚（ｸﾞﾗﾌ）'!$A$29:$A$31</c:f>
              <c:numCache>
                <c:formatCode>General</c:formatCode>
                <c:ptCount val="3"/>
                <c:pt idx="0">
                  <c:v>10</c:v>
                </c:pt>
                <c:pt idx="1">
                  <c:v>50</c:v>
                </c:pt>
                <c:pt idx="2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12-4620-B9DD-D5C57D920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644672"/>
        <c:axId val="245655040"/>
      </c:scatterChart>
      <c:valAx>
        <c:axId val="245644672"/>
        <c:scaling>
          <c:orientation val="maxMin"/>
          <c:max val="35.5"/>
          <c:min val="34.5"/>
        </c:scaling>
        <c:delete val="0"/>
        <c:axPos val="b"/>
        <c:numFmt formatCode="#,##0.000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5655040"/>
        <c:crosses val="max"/>
        <c:crossBetween val="midCat"/>
      </c:valAx>
      <c:valAx>
        <c:axId val="245655040"/>
        <c:scaling>
          <c:orientation val="maxMin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564467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975916062405942"/>
          <c:y val="6.9124579503392097E-2"/>
          <c:w val="0.72947204045912806"/>
          <c:h val="0.7834119010384438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'ｽﾘｰﾌﾞ肉厚（ｸﾞﾗﾌ）'!$AS$20:$AS$22</c:f>
              <c:numCache>
                <c:formatCode>#,##0.000</c:formatCode>
                <c:ptCount val="3"/>
                <c:pt idx="0">
                  <c:v>34.840000000000003</c:v>
                </c:pt>
                <c:pt idx="1">
                  <c:v>34.820999999999998</c:v>
                </c:pt>
                <c:pt idx="2">
                  <c:v>34.814999999999998</c:v>
                </c:pt>
              </c:numCache>
            </c:numRef>
          </c:xVal>
          <c:yVal>
            <c:numRef>
              <c:f>'ｽﾘｰﾌﾞ肉厚（ｸﾞﾗﾌ）'!$AT$20:$AT$22</c:f>
              <c:numCache>
                <c:formatCode>General</c:formatCode>
                <c:ptCount val="3"/>
                <c:pt idx="0">
                  <c:v>10</c:v>
                </c:pt>
                <c:pt idx="1">
                  <c:v>50</c:v>
                </c:pt>
                <c:pt idx="2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2E-44B7-AAED-82B68E193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687040"/>
        <c:axId val="245688960"/>
      </c:scatterChart>
      <c:valAx>
        <c:axId val="245687040"/>
        <c:scaling>
          <c:orientation val="minMax"/>
          <c:max val="35.5"/>
          <c:min val="34.5"/>
        </c:scaling>
        <c:delete val="0"/>
        <c:axPos val="b"/>
        <c:numFmt formatCode="#,##0.000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5688960"/>
        <c:crosses val="max"/>
        <c:crossBetween val="midCat"/>
      </c:valAx>
      <c:valAx>
        <c:axId val="245688960"/>
        <c:scaling>
          <c:orientation val="maxMin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568704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621359223300971"/>
          <c:y val="6.9124579503392097E-2"/>
          <c:w val="0.72815533980582525"/>
          <c:h val="0.7834119010384438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'ｽﾘｰﾌﾞ肉厚（ｸﾞﾗﾌ）'!$B$23:$B$25</c:f>
              <c:numCache>
                <c:formatCode>#,##0.000</c:formatCode>
                <c:ptCount val="3"/>
                <c:pt idx="0">
                  <c:v>35.170999999999999</c:v>
                </c:pt>
                <c:pt idx="1">
                  <c:v>35.115000000000002</c:v>
                </c:pt>
                <c:pt idx="2">
                  <c:v>35.078000000000003</c:v>
                </c:pt>
              </c:numCache>
            </c:numRef>
          </c:xVal>
          <c:yVal>
            <c:numRef>
              <c:f>'ｽﾘｰﾌﾞ肉厚（ｸﾞﾗﾌ）'!$A$23:$A$25</c:f>
              <c:numCache>
                <c:formatCode>General</c:formatCode>
                <c:ptCount val="3"/>
                <c:pt idx="0">
                  <c:v>10</c:v>
                </c:pt>
                <c:pt idx="1">
                  <c:v>50</c:v>
                </c:pt>
                <c:pt idx="2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8B-4002-9C97-5AA7E6007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712768"/>
        <c:axId val="245719040"/>
      </c:scatterChart>
      <c:valAx>
        <c:axId val="245712768"/>
        <c:scaling>
          <c:orientation val="maxMin"/>
          <c:max val="35.5"/>
          <c:min val="34.5"/>
        </c:scaling>
        <c:delete val="0"/>
        <c:axPos val="b"/>
        <c:numFmt formatCode="#,##0.000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5719040"/>
        <c:crosses val="max"/>
        <c:crossBetween val="midCat"/>
      </c:valAx>
      <c:valAx>
        <c:axId val="245719040"/>
        <c:scaling>
          <c:orientation val="maxMin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571276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903881140796699"/>
          <c:y val="6.9124579503392097E-2"/>
          <c:w val="0.73077094625841876"/>
          <c:h val="0.7834119010384438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'ｽﾘｰﾌﾞ肉厚（ｸﾞﾗﾌ）'!$AS$14:$AS$16</c:f>
              <c:numCache>
                <c:formatCode>#,##0.000</c:formatCode>
                <c:ptCount val="3"/>
                <c:pt idx="0">
                  <c:v>34.944000000000003</c:v>
                </c:pt>
                <c:pt idx="1">
                  <c:v>34.908999999999999</c:v>
                </c:pt>
                <c:pt idx="2">
                  <c:v>34.893000000000001</c:v>
                </c:pt>
              </c:numCache>
            </c:numRef>
          </c:xVal>
          <c:yVal>
            <c:numRef>
              <c:f>'ｽﾘｰﾌﾞ肉厚（ｸﾞﾗﾌ）'!$AT$14:$AT$16</c:f>
              <c:numCache>
                <c:formatCode>General</c:formatCode>
                <c:ptCount val="3"/>
                <c:pt idx="0">
                  <c:v>10</c:v>
                </c:pt>
                <c:pt idx="1">
                  <c:v>50</c:v>
                </c:pt>
                <c:pt idx="2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C0-4264-AFC0-294D22DCB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750784"/>
        <c:axId val="245752960"/>
      </c:scatterChart>
      <c:valAx>
        <c:axId val="245750784"/>
        <c:scaling>
          <c:orientation val="minMax"/>
          <c:max val="35.5"/>
          <c:min val="34.5"/>
        </c:scaling>
        <c:delete val="0"/>
        <c:axPos val="b"/>
        <c:numFmt formatCode="#,##0.000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5752960"/>
        <c:crosses val="max"/>
        <c:crossBetween val="midCat"/>
      </c:valAx>
      <c:valAx>
        <c:axId val="245752960"/>
        <c:scaling>
          <c:orientation val="maxMin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575078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621359223300971"/>
          <c:y val="6.9124579503392097E-2"/>
          <c:w val="0.72815533980582525"/>
          <c:h val="0.7834119010384438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'ｽﾘｰﾌﾞ肉厚（ｸﾞﾗﾌ）'!$B$17:$B$19</c:f>
              <c:numCache>
                <c:formatCode>#,##0.000</c:formatCode>
                <c:ptCount val="3"/>
                <c:pt idx="0">
                  <c:v>35.051000000000002</c:v>
                </c:pt>
                <c:pt idx="1">
                  <c:v>35.026000000000003</c:v>
                </c:pt>
                <c:pt idx="2">
                  <c:v>34.988999999999997</c:v>
                </c:pt>
              </c:numCache>
            </c:numRef>
          </c:xVal>
          <c:yVal>
            <c:numRef>
              <c:f>'ｽﾘｰﾌﾞ肉厚（ｸﾞﾗﾌ）'!$A$17:$A$19</c:f>
              <c:numCache>
                <c:formatCode>General</c:formatCode>
                <c:ptCount val="3"/>
                <c:pt idx="0">
                  <c:v>10</c:v>
                </c:pt>
                <c:pt idx="1">
                  <c:v>50</c:v>
                </c:pt>
                <c:pt idx="2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82-4304-A821-5D9DCB4D0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776768"/>
        <c:axId val="245778688"/>
      </c:scatterChart>
      <c:valAx>
        <c:axId val="245776768"/>
        <c:scaling>
          <c:orientation val="maxMin"/>
          <c:max val="35.5"/>
          <c:min val="34.5"/>
        </c:scaling>
        <c:delete val="0"/>
        <c:axPos val="b"/>
        <c:numFmt formatCode="#,##0.000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5778688"/>
        <c:crosses val="max"/>
        <c:crossBetween val="midCat"/>
      </c:valAx>
      <c:valAx>
        <c:axId val="245778688"/>
        <c:scaling>
          <c:orientation val="maxMin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577676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048543689320387"/>
          <c:y val="6.9124579503392097E-2"/>
          <c:w val="0.72815533980582525"/>
          <c:h val="0.7834119010384438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'ｽﾘｰﾌﾞ肉厚（ｸﾞﾗﾌ）'!$AS$8:$AS$10</c:f>
              <c:numCache>
                <c:formatCode>#,##0.000</c:formatCode>
                <c:ptCount val="3"/>
                <c:pt idx="0">
                  <c:v>35.179000000000002</c:v>
                </c:pt>
                <c:pt idx="1">
                  <c:v>35.115000000000002</c:v>
                </c:pt>
                <c:pt idx="2">
                  <c:v>35.098999999999997</c:v>
                </c:pt>
              </c:numCache>
            </c:numRef>
          </c:xVal>
          <c:yVal>
            <c:numRef>
              <c:f>'ｽﾘｰﾌﾞ肉厚（ｸﾞﾗﾌ）'!$AT$8:$AT$10</c:f>
              <c:numCache>
                <c:formatCode>General</c:formatCode>
                <c:ptCount val="3"/>
                <c:pt idx="0">
                  <c:v>10</c:v>
                </c:pt>
                <c:pt idx="1">
                  <c:v>50</c:v>
                </c:pt>
                <c:pt idx="2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8D-4300-B8AA-35D307A37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810688"/>
        <c:axId val="245812608"/>
      </c:scatterChart>
      <c:valAx>
        <c:axId val="245810688"/>
        <c:scaling>
          <c:orientation val="minMax"/>
          <c:max val="35.5"/>
          <c:min val="34.5"/>
        </c:scaling>
        <c:delete val="0"/>
        <c:axPos val="b"/>
        <c:numFmt formatCode="#,##0.000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5812608"/>
        <c:crosses val="max"/>
        <c:crossBetween val="midCat"/>
      </c:valAx>
      <c:valAx>
        <c:axId val="245812608"/>
        <c:scaling>
          <c:orientation val="maxMin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581068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621359223300971"/>
          <c:y val="6.9124579503392097E-2"/>
          <c:w val="0.72815533980582525"/>
          <c:h val="0.7834119010384438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'ｽﾘｰﾌﾞ肉厚（ｸﾞﾗﾌ）'!$B$11:$B$13</c:f>
              <c:numCache>
                <c:formatCode>#,##0.000</c:formatCode>
                <c:ptCount val="3"/>
                <c:pt idx="0">
                  <c:v>34.929000000000002</c:v>
                </c:pt>
                <c:pt idx="1">
                  <c:v>34.893000000000001</c:v>
                </c:pt>
                <c:pt idx="2">
                  <c:v>34.874000000000002</c:v>
                </c:pt>
              </c:numCache>
            </c:numRef>
          </c:xVal>
          <c:yVal>
            <c:numRef>
              <c:f>'ｽﾘｰﾌﾞ肉厚（ｸﾞﾗﾌ）'!$A$11:$A$13</c:f>
              <c:numCache>
                <c:formatCode>General</c:formatCode>
                <c:ptCount val="3"/>
                <c:pt idx="0">
                  <c:v>10</c:v>
                </c:pt>
                <c:pt idx="1">
                  <c:v>50</c:v>
                </c:pt>
                <c:pt idx="2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D7-471B-845F-F3B659BFC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028928"/>
        <c:axId val="246055680"/>
      </c:scatterChart>
      <c:valAx>
        <c:axId val="246028928"/>
        <c:scaling>
          <c:orientation val="maxMin"/>
          <c:max val="35.5"/>
          <c:min val="34.5"/>
        </c:scaling>
        <c:delete val="0"/>
        <c:axPos val="b"/>
        <c:numFmt formatCode="#,##0.000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6055680"/>
        <c:crosses val="max"/>
        <c:crossBetween val="midCat"/>
      </c:valAx>
      <c:valAx>
        <c:axId val="246055680"/>
        <c:scaling>
          <c:orientation val="maxMin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602892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903881140796699"/>
          <c:y val="6.9124579503392097E-2"/>
          <c:w val="0.73077094625841876"/>
          <c:h val="0.7834119010384438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'ｽﾘｰﾌﾞ肉厚（ｸﾞﾗﾌ）'!$AS$29:$AS$31</c:f>
              <c:numCache>
                <c:formatCode>#,##0.000</c:formatCode>
                <c:ptCount val="3"/>
                <c:pt idx="0">
                  <c:v>35.067999999999998</c:v>
                </c:pt>
                <c:pt idx="1">
                  <c:v>35.137</c:v>
                </c:pt>
                <c:pt idx="2">
                  <c:v>35.045999999999999</c:v>
                </c:pt>
              </c:numCache>
            </c:numRef>
          </c:xVal>
          <c:yVal>
            <c:numRef>
              <c:f>'ｽﾘｰﾌﾞ肉厚（ｸﾞﾗﾌ）'!$AT$29:$AT$31</c:f>
              <c:numCache>
                <c:formatCode>General</c:formatCode>
                <c:ptCount val="3"/>
                <c:pt idx="0">
                  <c:v>10</c:v>
                </c:pt>
                <c:pt idx="1">
                  <c:v>50</c:v>
                </c:pt>
                <c:pt idx="2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AA-4B95-8D30-E336215AA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079488"/>
        <c:axId val="246081408"/>
      </c:scatterChart>
      <c:valAx>
        <c:axId val="246079488"/>
        <c:scaling>
          <c:orientation val="minMax"/>
          <c:max val="35.5"/>
          <c:min val="34.5"/>
        </c:scaling>
        <c:delete val="0"/>
        <c:axPos val="b"/>
        <c:numFmt formatCode="#,##0.000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6081408"/>
        <c:crosses val="max"/>
        <c:crossBetween val="midCat"/>
      </c:valAx>
      <c:valAx>
        <c:axId val="246081408"/>
        <c:scaling>
          <c:orientation val="maxMin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607948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621359223300971"/>
          <c:y val="6.9124579503392097E-2"/>
          <c:w val="0.72815533980582525"/>
          <c:h val="0.7834119010384438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'ｽﾘｰﾌﾞ肉厚（ｸﾞﾗﾌ）'!$B$26:$B$28</c:f>
              <c:numCache>
                <c:formatCode>#,##0.000</c:formatCode>
                <c:ptCount val="3"/>
                <c:pt idx="0">
                  <c:v>35.076999999999998</c:v>
                </c:pt>
                <c:pt idx="1">
                  <c:v>34.987000000000002</c:v>
                </c:pt>
                <c:pt idx="2">
                  <c:v>34.947000000000003</c:v>
                </c:pt>
              </c:numCache>
            </c:numRef>
          </c:xVal>
          <c:yVal>
            <c:numRef>
              <c:f>'ｽﾘｰﾌﾞ肉厚（ｸﾞﾗﾌ）'!$A$26:$A$28</c:f>
              <c:numCache>
                <c:formatCode>General</c:formatCode>
                <c:ptCount val="3"/>
                <c:pt idx="0">
                  <c:v>10</c:v>
                </c:pt>
                <c:pt idx="1">
                  <c:v>50</c:v>
                </c:pt>
                <c:pt idx="2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67-4BE1-8973-7073A1D1E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113408"/>
        <c:axId val="246115328"/>
      </c:scatterChart>
      <c:valAx>
        <c:axId val="246113408"/>
        <c:scaling>
          <c:orientation val="maxMin"/>
          <c:max val="35.5"/>
          <c:min val="34.5"/>
        </c:scaling>
        <c:delete val="0"/>
        <c:axPos val="b"/>
        <c:numFmt formatCode="#,##0.000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6115328"/>
        <c:crosses val="max"/>
        <c:crossBetween val="midCat"/>
      </c:valAx>
      <c:valAx>
        <c:axId val="246115328"/>
        <c:scaling>
          <c:orientation val="maxMin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611340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832535885167464"/>
          <c:y val="6.9124579503392097E-2"/>
          <c:w val="0.73205741626794263"/>
          <c:h val="0.7834119010384438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'ｽﾘｰﾌﾞ肉厚（ｸﾞﾗﾌ）'!$AS$23:$AS$25</c:f>
              <c:numCache>
                <c:formatCode>#,##0.000</c:formatCode>
                <c:ptCount val="3"/>
                <c:pt idx="0">
                  <c:v>35.118000000000002</c:v>
                </c:pt>
                <c:pt idx="1">
                  <c:v>35.152000000000001</c:v>
                </c:pt>
                <c:pt idx="2">
                  <c:v>35.094999999999999</c:v>
                </c:pt>
              </c:numCache>
            </c:numRef>
          </c:xVal>
          <c:yVal>
            <c:numRef>
              <c:f>'ｽﾘｰﾌﾞ肉厚（ｸﾞﾗﾌ）'!$AT$23:$AT$25</c:f>
              <c:numCache>
                <c:formatCode>General</c:formatCode>
                <c:ptCount val="3"/>
                <c:pt idx="0">
                  <c:v>10</c:v>
                </c:pt>
                <c:pt idx="1">
                  <c:v>50</c:v>
                </c:pt>
                <c:pt idx="2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D9-4458-9FDE-9FCAD7A7B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122752"/>
        <c:axId val="246137216"/>
      </c:scatterChart>
      <c:valAx>
        <c:axId val="246122752"/>
        <c:scaling>
          <c:orientation val="minMax"/>
          <c:max val="35.5"/>
          <c:min val="34.5"/>
        </c:scaling>
        <c:delete val="0"/>
        <c:axPos val="b"/>
        <c:numFmt formatCode="#,##0.000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6137216"/>
        <c:crosses val="max"/>
        <c:crossBetween val="midCat"/>
      </c:valAx>
      <c:valAx>
        <c:axId val="246137216"/>
        <c:scaling>
          <c:orientation val="maxMin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612275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621359223300971"/>
          <c:y val="6.9124579503392097E-2"/>
          <c:w val="0.72815533980582525"/>
          <c:h val="0.7834119010384438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'ｽﾘｰﾌﾞ肉厚（ｸﾞﾗﾌ）'!$B$20:$B$22</c:f>
              <c:numCache>
                <c:formatCode>#,##0.000</c:formatCode>
                <c:ptCount val="3"/>
                <c:pt idx="0">
                  <c:v>35.167999999999999</c:v>
                </c:pt>
                <c:pt idx="1">
                  <c:v>35.051000000000002</c:v>
                </c:pt>
                <c:pt idx="2">
                  <c:v>34.978000000000002</c:v>
                </c:pt>
              </c:numCache>
            </c:numRef>
          </c:xVal>
          <c:yVal>
            <c:numRef>
              <c:f>'ｽﾘｰﾌﾞ肉厚（ｸﾞﾗﾌ）'!$A$20:$A$22</c:f>
              <c:numCache>
                <c:formatCode>General</c:formatCode>
                <c:ptCount val="3"/>
                <c:pt idx="0">
                  <c:v>10</c:v>
                </c:pt>
                <c:pt idx="1">
                  <c:v>50</c:v>
                </c:pt>
                <c:pt idx="2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8F-4151-BD22-ADCF0AD19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152576"/>
        <c:axId val="246552064"/>
      </c:scatterChart>
      <c:valAx>
        <c:axId val="246152576"/>
        <c:scaling>
          <c:orientation val="maxMin"/>
          <c:max val="35.5"/>
          <c:min val="34.5"/>
        </c:scaling>
        <c:delete val="0"/>
        <c:axPos val="b"/>
        <c:numFmt formatCode="#,##0.000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6552064"/>
        <c:crosses val="max"/>
        <c:crossBetween val="midCat"/>
      </c:valAx>
      <c:valAx>
        <c:axId val="246552064"/>
        <c:scaling>
          <c:orientation val="maxMin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615257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903881140796699"/>
          <c:y val="6.9124579503392097E-2"/>
          <c:w val="0.73077094625841876"/>
          <c:h val="0.7834119010384438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'ｽﾘｰﾌﾞ肉厚（ｸﾞﾗﾌ）'!$AS$17:$AS$19</c:f>
              <c:numCache>
                <c:formatCode>#,##0.000</c:formatCode>
                <c:ptCount val="3"/>
                <c:pt idx="0">
                  <c:v>35.130000000000003</c:v>
                </c:pt>
                <c:pt idx="1">
                  <c:v>35.183</c:v>
                </c:pt>
                <c:pt idx="2">
                  <c:v>35.103000000000002</c:v>
                </c:pt>
              </c:numCache>
            </c:numRef>
          </c:xVal>
          <c:yVal>
            <c:numRef>
              <c:f>'ｽﾘｰﾌﾞ肉厚（ｸﾞﾗﾌ）'!$AT$17:$AT$19</c:f>
              <c:numCache>
                <c:formatCode>General</c:formatCode>
                <c:ptCount val="3"/>
                <c:pt idx="0">
                  <c:v>10</c:v>
                </c:pt>
                <c:pt idx="1">
                  <c:v>50</c:v>
                </c:pt>
                <c:pt idx="2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85-4E67-AF06-B086B9CB3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575872"/>
        <c:axId val="246577792"/>
      </c:scatterChart>
      <c:valAx>
        <c:axId val="246575872"/>
        <c:scaling>
          <c:orientation val="minMax"/>
          <c:max val="35.5"/>
          <c:min val="34.5"/>
        </c:scaling>
        <c:delete val="0"/>
        <c:axPos val="b"/>
        <c:numFmt formatCode="#,##0.000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6577792"/>
        <c:crosses val="max"/>
        <c:crossBetween val="midCat"/>
      </c:valAx>
      <c:valAx>
        <c:axId val="246577792"/>
        <c:scaling>
          <c:orientation val="maxMin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657587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621359223300971"/>
          <c:y val="6.9124579503392097E-2"/>
          <c:w val="0.72815533980582525"/>
          <c:h val="0.7834119010384438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'ｽﾘｰﾌﾞ肉厚（ｸﾞﾗﾌ）'!$B$14:$B$16</c:f>
              <c:numCache>
                <c:formatCode>#,##0.000</c:formatCode>
                <c:ptCount val="3"/>
                <c:pt idx="0">
                  <c:v>35.171999999999997</c:v>
                </c:pt>
                <c:pt idx="1">
                  <c:v>35.036999999999999</c:v>
                </c:pt>
                <c:pt idx="2">
                  <c:v>34.957000000000001</c:v>
                </c:pt>
              </c:numCache>
            </c:numRef>
          </c:xVal>
          <c:yVal>
            <c:numRef>
              <c:f>'ｽﾘｰﾌﾞ肉厚（ｸﾞﾗﾌ）'!$A$14:$A$16</c:f>
              <c:numCache>
                <c:formatCode>General</c:formatCode>
                <c:ptCount val="3"/>
                <c:pt idx="0">
                  <c:v>10</c:v>
                </c:pt>
                <c:pt idx="1">
                  <c:v>50</c:v>
                </c:pt>
                <c:pt idx="2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72-43C3-BCEB-BDC0D80EA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605696"/>
        <c:axId val="246681600"/>
      </c:scatterChart>
      <c:valAx>
        <c:axId val="246605696"/>
        <c:scaling>
          <c:orientation val="maxMin"/>
          <c:max val="35.5"/>
          <c:min val="34.5"/>
        </c:scaling>
        <c:delete val="0"/>
        <c:axPos val="b"/>
        <c:numFmt formatCode="#,##0.000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6681600"/>
        <c:crosses val="max"/>
        <c:crossBetween val="midCat"/>
      </c:valAx>
      <c:valAx>
        <c:axId val="246681600"/>
        <c:scaling>
          <c:orientation val="maxMin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660569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048543689320387"/>
          <c:y val="6.9124579503392097E-2"/>
          <c:w val="0.72815533980582525"/>
          <c:h val="0.7834119010384438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'ｽﾘｰﾌﾞ肉厚（ｸﾞﾗﾌ）'!$AS$11:$AS$13</c:f>
              <c:numCache>
                <c:formatCode>#,##0.000</c:formatCode>
                <c:ptCount val="3"/>
                <c:pt idx="0">
                  <c:v>35.061999999999998</c:v>
                </c:pt>
                <c:pt idx="1">
                  <c:v>35.093000000000004</c:v>
                </c:pt>
                <c:pt idx="2">
                  <c:v>35.031999999999996</c:v>
                </c:pt>
              </c:numCache>
            </c:numRef>
          </c:xVal>
          <c:yVal>
            <c:numRef>
              <c:f>'ｽﾘｰﾌﾞ肉厚（ｸﾞﾗﾌ）'!$AT$11:$AT$13</c:f>
              <c:numCache>
                <c:formatCode>General</c:formatCode>
                <c:ptCount val="3"/>
                <c:pt idx="0">
                  <c:v>10</c:v>
                </c:pt>
                <c:pt idx="1">
                  <c:v>50</c:v>
                </c:pt>
                <c:pt idx="2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9B-4CB8-8653-19EAFA3E3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688768"/>
        <c:axId val="246723712"/>
      </c:scatterChart>
      <c:valAx>
        <c:axId val="246688768"/>
        <c:scaling>
          <c:orientation val="minMax"/>
          <c:max val="35.5"/>
          <c:min val="34.5"/>
        </c:scaling>
        <c:delete val="0"/>
        <c:axPos val="b"/>
        <c:numFmt formatCode="#,##0.000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6723712"/>
        <c:crosses val="max"/>
        <c:crossBetween val="midCat"/>
      </c:valAx>
      <c:valAx>
        <c:axId val="246723712"/>
        <c:scaling>
          <c:orientation val="maxMin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668876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621359223300971"/>
          <c:y val="6.9124579503392097E-2"/>
          <c:w val="0.72815533980582525"/>
          <c:h val="0.7834119010384438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'ｽﾘｰﾌﾞ肉厚（ｸﾞﾗﾌ）'!$B$8:$B$10</c:f>
              <c:numCache>
                <c:formatCode>#,##0.000</c:formatCode>
                <c:ptCount val="3"/>
                <c:pt idx="0">
                  <c:v>35.098999999999997</c:v>
                </c:pt>
                <c:pt idx="1">
                  <c:v>35.088999999999999</c:v>
                </c:pt>
                <c:pt idx="2">
                  <c:v>35.018000000000001</c:v>
                </c:pt>
              </c:numCache>
            </c:numRef>
          </c:xVal>
          <c:yVal>
            <c:numRef>
              <c:f>'ｽﾘｰﾌﾞ肉厚（ｸﾞﾗﾌ）'!$A$8:$A$10</c:f>
              <c:numCache>
                <c:formatCode>General</c:formatCode>
                <c:ptCount val="3"/>
                <c:pt idx="0">
                  <c:v>10</c:v>
                </c:pt>
                <c:pt idx="1">
                  <c:v>50</c:v>
                </c:pt>
                <c:pt idx="2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B9-4B9C-9569-9A2F57DD9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751616"/>
        <c:axId val="246753536"/>
      </c:scatterChart>
      <c:valAx>
        <c:axId val="246751616"/>
        <c:scaling>
          <c:orientation val="maxMin"/>
          <c:max val="35.5"/>
          <c:min val="34.5"/>
        </c:scaling>
        <c:delete val="0"/>
        <c:axPos val="b"/>
        <c:numFmt formatCode="#,##0.000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6753536"/>
        <c:crosses val="max"/>
        <c:crossBetween val="midCat"/>
      </c:valAx>
      <c:valAx>
        <c:axId val="246753536"/>
        <c:scaling>
          <c:orientation val="maxMin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/>
            </a:pPr>
            <a:endParaRPr lang="zh-CN"/>
          </a:p>
        </c:txPr>
        <c:crossAx val="24675161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HGPｺﾞｼｯｸM" pitchFamily="50" charset="-128"/>
          <a:ea typeface="HGPｺﾞｼｯｸM" pitchFamily="50" charset="-128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D8E7-4ED9-96F7-8551B0F0F23E}"/>
              </c:ext>
            </c:extLst>
          </c:dPt>
          <c:xVal>
            <c:numRef>
              <c:f>'OP軸間（ｸﾞﾗﾌ）'!$AP$13:$AQ$13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-0.05</c:v>
                </c:pt>
              </c:numCache>
            </c:numRef>
          </c:xVal>
          <c:yVal>
            <c:numRef>
              <c:f>'OP軸間（ｸﾞﾗﾌ）'!$AP$14:$AQ$14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E7-4ED9-96F7-8551B0F0F23E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'OP軸間（ｸﾞﾗﾌ）'!$AN$8:$AR$8</c:f>
              <c:numCache>
                <c:formatCode>0.00</c:formatCode>
                <c:ptCount val="5"/>
                <c:pt idx="0">
                  <c:v>-0.3</c:v>
                </c:pt>
                <c:pt idx="1">
                  <c:v>0.3</c:v>
                </c:pt>
                <c:pt idx="2">
                  <c:v>0.3</c:v>
                </c:pt>
                <c:pt idx="3">
                  <c:v>-0.3</c:v>
                </c:pt>
                <c:pt idx="4">
                  <c:v>-0.3</c:v>
                </c:pt>
              </c:numCache>
            </c:numRef>
          </c:xVal>
          <c:yVal>
            <c:numRef>
              <c:f>'OP軸間（ｸﾞﾗﾌ）'!$AN$9:$AR$9</c:f>
              <c:numCache>
                <c:formatCode>0.00</c:formatCode>
                <c:ptCount val="5"/>
                <c:pt idx="0">
                  <c:v>0.3</c:v>
                </c:pt>
                <c:pt idx="1">
                  <c:v>0.3</c:v>
                </c:pt>
                <c:pt idx="2">
                  <c:v>-0.3</c:v>
                </c:pt>
                <c:pt idx="3">
                  <c:v>-0.3</c:v>
                </c:pt>
                <c:pt idx="4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E7-4ED9-96F7-8551B0F0F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989888"/>
        <c:axId val="242016256"/>
      </c:scatterChart>
      <c:valAx>
        <c:axId val="241989888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2016256"/>
        <c:crosses val="autoZero"/>
        <c:crossBetween val="midCat"/>
        <c:majorUnit val="0.1"/>
      </c:valAx>
      <c:valAx>
        <c:axId val="242016256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1989888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150C-4BA8-9573-5D580199DD59}"/>
              </c:ext>
            </c:extLst>
          </c:dPt>
          <c:xVal>
            <c:numRef>
              <c:f>'OP軸間（ｸﾞﾗﾌ）'!$AP$17:$AQ$17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0.13</c:v>
                </c:pt>
              </c:numCache>
            </c:numRef>
          </c:xVal>
          <c:yVal>
            <c:numRef>
              <c:f>'OP軸間（ｸﾞﾗﾌ）'!$AP$18:$AQ$18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0C-4BA8-9573-5D580199DD59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'OP軸間（ｸﾞﾗﾌ）'!$AN$8:$AR$8</c:f>
              <c:numCache>
                <c:formatCode>0.00</c:formatCode>
                <c:ptCount val="5"/>
                <c:pt idx="0">
                  <c:v>-0.3</c:v>
                </c:pt>
                <c:pt idx="1">
                  <c:v>0.3</c:v>
                </c:pt>
                <c:pt idx="2">
                  <c:v>0.3</c:v>
                </c:pt>
                <c:pt idx="3">
                  <c:v>-0.3</c:v>
                </c:pt>
                <c:pt idx="4">
                  <c:v>-0.3</c:v>
                </c:pt>
              </c:numCache>
            </c:numRef>
          </c:xVal>
          <c:yVal>
            <c:numRef>
              <c:f>'OP軸間（ｸﾞﾗﾌ）'!$AN$9:$AR$9</c:f>
              <c:numCache>
                <c:formatCode>0.00</c:formatCode>
                <c:ptCount val="5"/>
                <c:pt idx="0">
                  <c:v>0.3</c:v>
                </c:pt>
                <c:pt idx="1">
                  <c:v>0.3</c:v>
                </c:pt>
                <c:pt idx="2">
                  <c:v>-0.3</c:v>
                </c:pt>
                <c:pt idx="3">
                  <c:v>-0.3</c:v>
                </c:pt>
                <c:pt idx="4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50C-4BA8-9573-5D580199D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301824"/>
        <c:axId val="246303360"/>
      </c:scatterChart>
      <c:valAx>
        <c:axId val="246301824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6303360"/>
        <c:crosses val="autoZero"/>
        <c:crossBetween val="midCat"/>
        <c:majorUnit val="0.1"/>
      </c:valAx>
      <c:valAx>
        <c:axId val="246303360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6301824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E490-4240-BCA2-5FD6AEBEA0C9}"/>
              </c:ext>
            </c:extLst>
          </c:dPt>
          <c:xVal>
            <c:numRef>
              <c:f>'OP軸間（ｸﾞﾗﾌ）'!$AP$15:$AQ$15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0.12</c:v>
                </c:pt>
              </c:numCache>
            </c:numRef>
          </c:xVal>
          <c:yVal>
            <c:numRef>
              <c:f>'OP軸間（ｸﾞﾗﾌ）'!$AP$16:$AQ$16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90-4240-BCA2-5FD6AEBEA0C9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'OP軸間（ｸﾞﾗﾌ）'!$AN$10:$AR$10</c:f>
              <c:numCache>
                <c:formatCode>0.00</c:formatCode>
                <c:ptCount val="5"/>
                <c:pt idx="0">
                  <c:v>-0.35</c:v>
                </c:pt>
                <c:pt idx="1">
                  <c:v>0.35</c:v>
                </c:pt>
                <c:pt idx="2">
                  <c:v>0.35</c:v>
                </c:pt>
                <c:pt idx="3">
                  <c:v>-0.35</c:v>
                </c:pt>
                <c:pt idx="4">
                  <c:v>-0.35</c:v>
                </c:pt>
              </c:numCache>
            </c:numRef>
          </c:xVal>
          <c:yVal>
            <c:numRef>
              <c:f>'OP軸間（ｸﾞﾗﾌ）'!$AN$11:$AR$11</c:f>
              <c:numCache>
                <c:formatCode>0.00</c:formatCode>
                <c:ptCount val="5"/>
                <c:pt idx="0">
                  <c:v>0.35</c:v>
                </c:pt>
                <c:pt idx="1">
                  <c:v>0.35</c:v>
                </c:pt>
                <c:pt idx="2">
                  <c:v>-0.35</c:v>
                </c:pt>
                <c:pt idx="3">
                  <c:v>-0.35</c:v>
                </c:pt>
                <c:pt idx="4">
                  <c:v>0.35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490-4240-BCA2-5FD6AEBEA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341632"/>
        <c:axId val="246343168"/>
      </c:scatterChart>
      <c:valAx>
        <c:axId val="246341632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6343168"/>
        <c:crosses val="autoZero"/>
        <c:crossBetween val="midCat"/>
        <c:majorUnit val="0.1"/>
      </c:valAx>
      <c:valAx>
        <c:axId val="246343168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6341632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 paperSize="9" orientation="landscape" verticalDpi="0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178C-4A0A-8FB7-F0E544BCE783}"/>
              </c:ext>
            </c:extLst>
          </c:dPt>
          <c:xVal>
            <c:numRef>
              <c:f>'OP軸間（ｸﾞﾗﾌ）'!$AP$19:$AQ$19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0.15</c:v>
                </c:pt>
              </c:numCache>
            </c:numRef>
          </c:xVal>
          <c:yVal>
            <c:numRef>
              <c:f>'OP軸間（ｸﾞﾗﾌ）'!$AP$20:$AQ$20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8C-4A0A-8FB7-F0E544BCE783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'OP軸間（ｸﾞﾗﾌ）'!$AN$8:$AR$8</c:f>
              <c:numCache>
                <c:formatCode>0.00</c:formatCode>
                <c:ptCount val="5"/>
                <c:pt idx="0">
                  <c:v>-0.3</c:v>
                </c:pt>
                <c:pt idx="1">
                  <c:v>0.3</c:v>
                </c:pt>
                <c:pt idx="2">
                  <c:v>0.3</c:v>
                </c:pt>
                <c:pt idx="3">
                  <c:v>-0.3</c:v>
                </c:pt>
                <c:pt idx="4">
                  <c:v>-0.3</c:v>
                </c:pt>
              </c:numCache>
            </c:numRef>
          </c:xVal>
          <c:yVal>
            <c:numRef>
              <c:f>'OP軸間（ｸﾞﾗﾌ）'!$AN$9:$AR$9</c:f>
              <c:numCache>
                <c:formatCode>0.00</c:formatCode>
                <c:ptCount val="5"/>
                <c:pt idx="0">
                  <c:v>0.3</c:v>
                </c:pt>
                <c:pt idx="1">
                  <c:v>0.3</c:v>
                </c:pt>
                <c:pt idx="2">
                  <c:v>-0.3</c:v>
                </c:pt>
                <c:pt idx="3">
                  <c:v>-0.3</c:v>
                </c:pt>
                <c:pt idx="4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8C-4A0A-8FB7-F0E544BCE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385280"/>
        <c:axId val="246395264"/>
      </c:scatterChart>
      <c:valAx>
        <c:axId val="246385280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6395264"/>
        <c:crosses val="autoZero"/>
        <c:crossBetween val="midCat"/>
        <c:majorUnit val="0.1"/>
      </c:valAx>
      <c:valAx>
        <c:axId val="246395264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6385280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43D3-4772-9158-47887B723217}"/>
              </c:ext>
            </c:extLst>
          </c:dPt>
          <c:xVal>
            <c:numRef>
              <c:f>'OP軸間（ｸﾞﾗﾌ）'!$AP$21:$AQ$21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0.03</c:v>
                </c:pt>
              </c:numCache>
            </c:numRef>
          </c:xVal>
          <c:yVal>
            <c:numRef>
              <c:f>'OP軸間（ｸﾞﾗﾌ）'!$AP$22:$AQ$22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D3-4772-9158-47887B723217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'OP軸間（ｸﾞﾗﾌ）'!$AN$8:$AR$8</c:f>
              <c:numCache>
                <c:formatCode>0.00</c:formatCode>
                <c:ptCount val="5"/>
                <c:pt idx="0">
                  <c:v>-0.3</c:v>
                </c:pt>
                <c:pt idx="1">
                  <c:v>0.3</c:v>
                </c:pt>
                <c:pt idx="2">
                  <c:v>0.3</c:v>
                </c:pt>
                <c:pt idx="3">
                  <c:v>-0.3</c:v>
                </c:pt>
                <c:pt idx="4">
                  <c:v>-0.3</c:v>
                </c:pt>
              </c:numCache>
            </c:numRef>
          </c:xVal>
          <c:yVal>
            <c:numRef>
              <c:f>'OP軸間（ｸﾞﾗﾌ）'!$AN$9:$AR$9</c:f>
              <c:numCache>
                <c:formatCode>0.00</c:formatCode>
                <c:ptCount val="5"/>
                <c:pt idx="0">
                  <c:v>0.3</c:v>
                </c:pt>
                <c:pt idx="1">
                  <c:v>0.3</c:v>
                </c:pt>
                <c:pt idx="2">
                  <c:v>-0.3</c:v>
                </c:pt>
                <c:pt idx="3">
                  <c:v>-0.3</c:v>
                </c:pt>
                <c:pt idx="4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3D3-4772-9158-47887B723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417280"/>
        <c:axId val="246418816"/>
      </c:scatterChart>
      <c:valAx>
        <c:axId val="246417280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6418816"/>
        <c:crosses val="autoZero"/>
        <c:crossBetween val="midCat"/>
        <c:majorUnit val="0.1"/>
      </c:valAx>
      <c:valAx>
        <c:axId val="246418816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6417280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1934-4053-A39F-39ACE58F4269}"/>
              </c:ext>
            </c:extLst>
          </c:dPt>
          <c:xVal>
            <c:numRef>
              <c:f>'OP軸間（ｸﾞﾗﾌ）'!$AP$25:$AQ$25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-0.08</c:v>
                </c:pt>
              </c:numCache>
            </c:numRef>
          </c:xVal>
          <c:yVal>
            <c:numRef>
              <c:f>'OP軸間（ｸﾞﾗﾌ）'!$AP$26:$AQ$26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34-4053-A39F-39ACE58F4269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'OP軸間（ｸﾞﾗﾌ）'!$AN$8:$AR$8</c:f>
              <c:numCache>
                <c:formatCode>0.00</c:formatCode>
                <c:ptCount val="5"/>
                <c:pt idx="0">
                  <c:v>-0.3</c:v>
                </c:pt>
                <c:pt idx="1">
                  <c:v>0.3</c:v>
                </c:pt>
                <c:pt idx="2">
                  <c:v>0.3</c:v>
                </c:pt>
                <c:pt idx="3">
                  <c:v>-0.3</c:v>
                </c:pt>
                <c:pt idx="4">
                  <c:v>-0.3</c:v>
                </c:pt>
              </c:numCache>
            </c:numRef>
          </c:xVal>
          <c:yVal>
            <c:numRef>
              <c:f>'OP軸間（ｸﾞﾗﾌ）'!$AN$9:$AR$9</c:f>
              <c:numCache>
                <c:formatCode>0.00</c:formatCode>
                <c:ptCount val="5"/>
                <c:pt idx="0">
                  <c:v>0.3</c:v>
                </c:pt>
                <c:pt idx="1">
                  <c:v>0.3</c:v>
                </c:pt>
                <c:pt idx="2">
                  <c:v>-0.3</c:v>
                </c:pt>
                <c:pt idx="3">
                  <c:v>-0.3</c:v>
                </c:pt>
                <c:pt idx="4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934-4053-A39F-39ACE58F4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457088"/>
        <c:axId val="246458624"/>
      </c:scatterChart>
      <c:valAx>
        <c:axId val="246457088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6458624"/>
        <c:crosses val="autoZero"/>
        <c:crossBetween val="midCat"/>
        <c:majorUnit val="0.1"/>
      </c:valAx>
      <c:valAx>
        <c:axId val="246458624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6457088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1441-4491-8CD9-33C2A7085B4D}"/>
              </c:ext>
            </c:extLst>
          </c:dPt>
          <c:xVal>
            <c:numRef>
              <c:f>'OP軸間（ｸﾞﾗﾌ）'!$AP$23:$AQ$23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0.03</c:v>
                </c:pt>
              </c:numCache>
            </c:numRef>
          </c:xVal>
          <c:yVal>
            <c:numRef>
              <c:f>'OP軸間（ｸﾞﾗﾌ）'!$AP$24:$AQ$24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41-4491-8CD9-33C2A7085B4D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'OP軸間（ｸﾞﾗﾌ）'!$AN$10:$AR$10</c:f>
              <c:numCache>
                <c:formatCode>0.00</c:formatCode>
                <c:ptCount val="5"/>
                <c:pt idx="0">
                  <c:v>-0.35</c:v>
                </c:pt>
                <c:pt idx="1">
                  <c:v>0.35</c:v>
                </c:pt>
                <c:pt idx="2">
                  <c:v>0.35</c:v>
                </c:pt>
                <c:pt idx="3">
                  <c:v>-0.35</c:v>
                </c:pt>
                <c:pt idx="4">
                  <c:v>-0.35</c:v>
                </c:pt>
              </c:numCache>
            </c:numRef>
          </c:xVal>
          <c:yVal>
            <c:numRef>
              <c:f>'OP軸間（ｸﾞﾗﾌ）'!$AN$11:$AR$11</c:f>
              <c:numCache>
                <c:formatCode>0.00</c:formatCode>
                <c:ptCount val="5"/>
                <c:pt idx="0">
                  <c:v>0.35</c:v>
                </c:pt>
                <c:pt idx="1">
                  <c:v>0.35</c:v>
                </c:pt>
                <c:pt idx="2">
                  <c:v>-0.35</c:v>
                </c:pt>
                <c:pt idx="3">
                  <c:v>-0.35</c:v>
                </c:pt>
                <c:pt idx="4">
                  <c:v>0.35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441-4491-8CD9-33C2A7085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472064"/>
        <c:axId val="247211136"/>
      </c:scatterChart>
      <c:valAx>
        <c:axId val="246472064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7211136"/>
        <c:crosses val="autoZero"/>
        <c:crossBetween val="midCat"/>
        <c:majorUnit val="0.1"/>
      </c:valAx>
      <c:valAx>
        <c:axId val="247211136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6472064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E7C7-40B1-AC26-370F5A57746F}"/>
              </c:ext>
            </c:extLst>
          </c:dPt>
          <c:xVal>
            <c:numRef>
              <c:f>'OP軸間（ｸﾞﾗﾌ）'!$AP$28:$AQ$28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-0.17</c:v>
                </c:pt>
              </c:numCache>
            </c:numRef>
          </c:xVal>
          <c:yVal>
            <c:numRef>
              <c:f>'OP軸間（ｸﾞﾗﾌ）'!$AP$29:$AQ$29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C7-40B1-AC26-370F5A57746F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'OP軸間（ｸﾞﾗﾌ）'!$AN$8:$AR$8</c:f>
              <c:numCache>
                <c:formatCode>0.00</c:formatCode>
                <c:ptCount val="5"/>
                <c:pt idx="0">
                  <c:v>-0.3</c:v>
                </c:pt>
                <c:pt idx="1">
                  <c:v>0.3</c:v>
                </c:pt>
                <c:pt idx="2">
                  <c:v>0.3</c:v>
                </c:pt>
                <c:pt idx="3">
                  <c:v>-0.3</c:v>
                </c:pt>
                <c:pt idx="4">
                  <c:v>-0.3</c:v>
                </c:pt>
              </c:numCache>
            </c:numRef>
          </c:xVal>
          <c:yVal>
            <c:numRef>
              <c:f>'OP軸間（ｸﾞﾗﾌ）'!$AN$9:$AR$9</c:f>
              <c:numCache>
                <c:formatCode>0.00</c:formatCode>
                <c:ptCount val="5"/>
                <c:pt idx="0">
                  <c:v>0.3</c:v>
                </c:pt>
                <c:pt idx="1">
                  <c:v>0.3</c:v>
                </c:pt>
                <c:pt idx="2">
                  <c:v>-0.3</c:v>
                </c:pt>
                <c:pt idx="3">
                  <c:v>-0.3</c:v>
                </c:pt>
                <c:pt idx="4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7C7-40B1-AC26-370F5A577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240960"/>
        <c:axId val="247242752"/>
      </c:scatterChart>
      <c:valAx>
        <c:axId val="247240960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7242752"/>
        <c:crosses val="autoZero"/>
        <c:crossBetween val="midCat"/>
        <c:majorUnit val="0.1"/>
      </c:valAx>
      <c:valAx>
        <c:axId val="247242752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7240960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258C-4D18-A034-B42BBAADC9AD}"/>
              </c:ext>
            </c:extLst>
          </c:dPt>
          <c:xVal>
            <c:numRef>
              <c:f>'OP軸間（ｸﾞﾗﾌ）'!$AP$30:$AQ$30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-0.2</c:v>
                </c:pt>
              </c:numCache>
            </c:numRef>
          </c:xVal>
          <c:yVal>
            <c:numRef>
              <c:f>'OP軸間（ｸﾞﾗﾌ）'!$AP$31:$AQ$31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8C-4D18-A034-B42BBAADC9AD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'OP軸間（ｸﾞﾗﾌ）'!$AN$8:$AR$8</c:f>
              <c:numCache>
                <c:formatCode>0.00</c:formatCode>
                <c:ptCount val="5"/>
                <c:pt idx="0">
                  <c:v>-0.3</c:v>
                </c:pt>
                <c:pt idx="1">
                  <c:v>0.3</c:v>
                </c:pt>
                <c:pt idx="2">
                  <c:v>0.3</c:v>
                </c:pt>
                <c:pt idx="3">
                  <c:v>-0.3</c:v>
                </c:pt>
                <c:pt idx="4">
                  <c:v>-0.3</c:v>
                </c:pt>
              </c:numCache>
            </c:numRef>
          </c:xVal>
          <c:yVal>
            <c:numRef>
              <c:f>'OP軸間（ｸﾞﾗﾌ）'!$AN$9:$AR$9</c:f>
              <c:numCache>
                <c:formatCode>0.00</c:formatCode>
                <c:ptCount val="5"/>
                <c:pt idx="0">
                  <c:v>0.3</c:v>
                </c:pt>
                <c:pt idx="1">
                  <c:v>0.3</c:v>
                </c:pt>
                <c:pt idx="2">
                  <c:v>-0.3</c:v>
                </c:pt>
                <c:pt idx="3">
                  <c:v>-0.3</c:v>
                </c:pt>
                <c:pt idx="4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8C-4D18-A034-B42BBAADC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407744"/>
        <c:axId val="247409280"/>
      </c:scatterChart>
      <c:valAx>
        <c:axId val="247407744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7409280"/>
        <c:crosses val="autoZero"/>
        <c:crossBetween val="midCat"/>
        <c:majorUnit val="0.1"/>
      </c:valAx>
      <c:valAx>
        <c:axId val="247409280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7407744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85EF-4110-B61A-FCCB78272A4F}"/>
              </c:ext>
            </c:extLst>
          </c:dPt>
          <c:xVal>
            <c:numRef>
              <c:f>'OP軸間（ｸﾞﾗﾌ）'!$AP$32:$AQ$32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-0.18</c:v>
                </c:pt>
              </c:numCache>
            </c:numRef>
          </c:xVal>
          <c:yVal>
            <c:numRef>
              <c:f>'OP軸間（ｸﾞﾗﾌ）'!$AP$33:$AQ$33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EF-4110-B61A-FCCB78272A4F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'OP軸間（ｸﾞﾗﾌ）'!$AN$8:$AR$8</c:f>
              <c:numCache>
                <c:formatCode>0.00</c:formatCode>
                <c:ptCount val="5"/>
                <c:pt idx="0">
                  <c:v>-0.3</c:v>
                </c:pt>
                <c:pt idx="1">
                  <c:v>0.3</c:v>
                </c:pt>
                <c:pt idx="2">
                  <c:v>0.3</c:v>
                </c:pt>
                <c:pt idx="3">
                  <c:v>-0.3</c:v>
                </c:pt>
                <c:pt idx="4">
                  <c:v>-0.3</c:v>
                </c:pt>
              </c:numCache>
            </c:numRef>
          </c:xVal>
          <c:yVal>
            <c:numRef>
              <c:f>'OP軸間（ｸﾞﾗﾌ）'!$AN$9:$AR$9</c:f>
              <c:numCache>
                <c:formatCode>0.00</c:formatCode>
                <c:ptCount val="5"/>
                <c:pt idx="0">
                  <c:v>0.3</c:v>
                </c:pt>
                <c:pt idx="1">
                  <c:v>0.3</c:v>
                </c:pt>
                <c:pt idx="2">
                  <c:v>-0.3</c:v>
                </c:pt>
                <c:pt idx="3">
                  <c:v>-0.3</c:v>
                </c:pt>
                <c:pt idx="4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EF-4110-B61A-FCCB78272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443456"/>
        <c:axId val="247444992"/>
      </c:scatterChart>
      <c:valAx>
        <c:axId val="247443456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7444992"/>
        <c:crosses val="autoZero"/>
        <c:crossBetween val="midCat"/>
        <c:majorUnit val="0.1"/>
      </c:valAx>
      <c:valAx>
        <c:axId val="247444992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7443456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DC88-42EC-859F-BC3A8F9D8C77}"/>
              </c:ext>
            </c:extLst>
          </c:dPt>
          <c:xVal>
            <c:numRef>
              <c:f>'OP軸間（ｸﾞﾗﾌ）'!$AP$38:$AQ$38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-0.03</c:v>
                </c:pt>
              </c:numCache>
            </c:numRef>
          </c:xVal>
          <c:yVal>
            <c:numRef>
              <c:f>'OP軸間（ｸﾞﾗﾌ）'!$AP$39:$AQ$39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88-42EC-859F-BC3A8F9D8C77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'OP軸間（ｸﾞﾗﾌ）'!$AN$8:$AR$8</c:f>
              <c:numCache>
                <c:formatCode>0.00</c:formatCode>
                <c:ptCount val="5"/>
                <c:pt idx="0">
                  <c:v>-0.3</c:v>
                </c:pt>
                <c:pt idx="1">
                  <c:v>0.3</c:v>
                </c:pt>
                <c:pt idx="2">
                  <c:v>0.3</c:v>
                </c:pt>
                <c:pt idx="3">
                  <c:v>-0.3</c:v>
                </c:pt>
                <c:pt idx="4">
                  <c:v>-0.3</c:v>
                </c:pt>
              </c:numCache>
            </c:numRef>
          </c:xVal>
          <c:yVal>
            <c:numRef>
              <c:f>'OP軸間（ｸﾞﾗﾌ）'!$AN$9:$AR$9</c:f>
              <c:numCache>
                <c:formatCode>0.00</c:formatCode>
                <c:ptCount val="5"/>
                <c:pt idx="0">
                  <c:v>0.3</c:v>
                </c:pt>
                <c:pt idx="1">
                  <c:v>0.3</c:v>
                </c:pt>
                <c:pt idx="2">
                  <c:v>-0.3</c:v>
                </c:pt>
                <c:pt idx="3">
                  <c:v>-0.3</c:v>
                </c:pt>
                <c:pt idx="4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88-42EC-859F-BC3A8F9D8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491200"/>
        <c:axId val="247492992"/>
      </c:scatterChart>
      <c:valAx>
        <c:axId val="247491200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7492992"/>
        <c:crosses val="autoZero"/>
        <c:crossBetween val="midCat"/>
        <c:majorUnit val="0.1"/>
      </c:valAx>
      <c:valAx>
        <c:axId val="247492992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7491200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877D-4747-B275-D69F35FC1786}"/>
              </c:ext>
            </c:extLst>
          </c:dPt>
          <c:xVal>
            <c:numRef>
              <c:f>'OP軸間（ｸﾞﾗﾌ）'!$AP$42:$AQ$42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-0.2</c:v>
                </c:pt>
              </c:numCache>
            </c:numRef>
          </c:xVal>
          <c:yVal>
            <c:numRef>
              <c:f>'OP軸間（ｸﾞﾗﾌ）'!$AP$43:$AQ$43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7.0000000000000007E-2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7D-4747-B275-D69F35FC1786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'OP軸間（ｸﾞﾗﾌ）'!$AN$8:$AR$8</c:f>
              <c:numCache>
                <c:formatCode>0.00</c:formatCode>
                <c:ptCount val="5"/>
                <c:pt idx="0">
                  <c:v>-0.3</c:v>
                </c:pt>
                <c:pt idx="1">
                  <c:v>0.3</c:v>
                </c:pt>
                <c:pt idx="2">
                  <c:v>0.3</c:v>
                </c:pt>
                <c:pt idx="3">
                  <c:v>-0.3</c:v>
                </c:pt>
                <c:pt idx="4">
                  <c:v>-0.3</c:v>
                </c:pt>
              </c:numCache>
            </c:numRef>
          </c:xVal>
          <c:yVal>
            <c:numRef>
              <c:f>'OP軸間（ｸﾞﾗﾌ）'!$AN$9:$AR$9</c:f>
              <c:numCache>
                <c:formatCode>0.00</c:formatCode>
                <c:ptCount val="5"/>
                <c:pt idx="0">
                  <c:v>0.3</c:v>
                </c:pt>
                <c:pt idx="1">
                  <c:v>0.3</c:v>
                </c:pt>
                <c:pt idx="2">
                  <c:v>-0.3</c:v>
                </c:pt>
                <c:pt idx="3">
                  <c:v>-0.3</c:v>
                </c:pt>
                <c:pt idx="4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7D-4747-B275-D69F35FC1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518720"/>
        <c:axId val="247520256"/>
      </c:scatterChart>
      <c:valAx>
        <c:axId val="247518720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7520256"/>
        <c:crosses val="autoZero"/>
        <c:crossBetween val="midCat"/>
        <c:majorUnit val="0.1"/>
      </c:valAx>
      <c:valAx>
        <c:axId val="247520256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7518720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498B-4B94-8E9C-5F7B6E153AA2}"/>
              </c:ext>
            </c:extLst>
          </c:dPt>
          <c:xVal>
            <c:numRef>
              <c:f>'OP軸間（ｸﾞﾗﾌ）'!$AP$40:$AQ$40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-0.03</c:v>
                </c:pt>
              </c:numCache>
            </c:numRef>
          </c:xVal>
          <c:yVal>
            <c:numRef>
              <c:f>'OP軸間（ｸﾞﾗﾌ）'!$AP$41:$AQ$41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8B-4B94-8E9C-5F7B6E153AA2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'OP軸間（ｸﾞﾗﾌ）'!$AN$10:$AR$10</c:f>
              <c:numCache>
                <c:formatCode>0.00</c:formatCode>
                <c:ptCount val="5"/>
                <c:pt idx="0">
                  <c:v>-0.35</c:v>
                </c:pt>
                <c:pt idx="1">
                  <c:v>0.35</c:v>
                </c:pt>
                <c:pt idx="2">
                  <c:v>0.35</c:v>
                </c:pt>
                <c:pt idx="3">
                  <c:v>-0.35</c:v>
                </c:pt>
                <c:pt idx="4">
                  <c:v>-0.35</c:v>
                </c:pt>
              </c:numCache>
            </c:numRef>
          </c:xVal>
          <c:yVal>
            <c:numRef>
              <c:f>'OP軸間（ｸﾞﾗﾌ）'!$AN$11:$AR$11</c:f>
              <c:numCache>
                <c:formatCode>0.00</c:formatCode>
                <c:ptCount val="5"/>
                <c:pt idx="0">
                  <c:v>0.35</c:v>
                </c:pt>
                <c:pt idx="1">
                  <c:v>0.35</c:v>
                </c:pt>
                <c:pt idx="2">
                  <c:v>-0.35</c:v>
                </c:pt>
                <c:pt idx="3">
                  <c:v>-0.35</c:v>
                </c:pt>
                <c:pt idx="4">
                  <c:v>0.35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8B-4B94-8E9C-5F7B6E153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959936"/>
        <c:axId val="247961472"/>
      </c:scatterChart>
      <c:valAx>
        <c:axId val="247959936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7961472"/>
        <c:crosses val="autoZero"/>
        <c:crossBetween val="midCat"/>
        <c:majorUnit val="0.1"/>
      </c:valAx>
      <c:valAx>
        <c:axId val="247961472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7959936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D302-4A36-B0A1-C1965DE184AA}"/>
              </c:ext>
            </c:extLst>
          </c:dPt>
          <c:xVal>
            <c:numRef>
              <c:f>'OP軸間（ｸﾞﾗﾌ）'!$AP$34:$AQ$34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0.01</c:v>
                </c:pt>
              </c:numCache>
            </c:numRef>
          </c:xVal>
          <c:yVal>
            <c:numRef>
              <c:f>'OP軸間（ｸﾞﾗﾌ）'!$AP$35:$AQ$35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02-4A36-B0A1-C1965DE184AA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'OP軸間（ｸﾞﾗﾌ）'!$AN$10:$AR$10</c:f>
              <c:numCache>
                <c:formatCode>0.00</c:formatCode>
                <c:ptCount val="5"/>
                <c:pt idx="0">
                  <c:v>-0.35</c:v>
                </c:pt>
                <c:pt idx="1">
                  <c:v>0.35</c:v>
                </c:pt>
                <c:pt idx="2">
                  <c:v>0.35</c:v>
                </c:pt>
                <c:pt idx="3">
                  <c:v>-0.35</c:v>
                </c:pt>
                <c:pt idx="4">
                  <c:v>-0.35</c:v>
                </c:pt>
              </c:numCache>
            </c:numRef>
          </c:xVal>
          <c:yVal>
            <c:numRef>
              <c:f>'OP軸間（ｸﾞﾗﾌ）'!$AN$11:$AR$11</c:f>
              <c:numCache>
                <c:formatCode>0.00</c:formatCode>
                <c:ptCount val="5"/>
                <c:pt idx="0">
                  <c:v>0.35</c:v>
                </c:pt>
                <c:pt idx="1">
                  <c:v>0.35</c:v>
                </c:pt>
                <c:pt idx="2">
                  <c:v>-0.35</c:v>
                </c:pt>
                <c:pt idx="3">
                  <c:v>-0.35</c:v>
                </c:pt>
                <c:pt idx="4">
                  <c:v>0.35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302-4A36-B0A1-C1965DE18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987584"/>
        <c:axId val="247730944"/>
      </c:scatterChart>
      <c:valAx>
        <c:axId val="247987584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7730944"/>
        <c:crosses val="autoZero"/>
        <c:crossBetween val="midCat"/>
        <c:majorUnit val="0.1"/>
      </c:valAx>
      <c:valAx>
        <c:axId val="247730944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7987584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2AF7-4191-8B13-A96B745007CC}"/>
              </c:ext>
            </c:extLst>
          </c:dPt>
          <c:xVal>
            <c:numRef>
              <c:f>'OP軸間（ｸﾞﾗﾌ）'!$AP$36:$AQ$36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-0.06</c:v>
                </c:pt>
              </c:numCache>
            </c:numRef>
          </c:xVal>
          <c:yVal>
            <c:numRef>
              <c:f>'OP軸間（ｸﾞﾗﾌ）'!$AP$37:$AQ$37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F7-4191-8B13-A96B745007CC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'OP軸間（ｸﾞﾗﾌ）'!$AN$10:$AR$10</c:f>
              <c:numCache>
                <c:formatCode>0.00</c:formatCode>
                <c:ptCount val="5"/>
                <c:pt idx="0">
                  <c:v>-0.35</c:v>
                </c:pt>
                <c:pt idx="1">
                  <c:v>0.35</c:v>
                </c:pt>
                <c:pt idx="2">
                  <c:v>0.35</c:v>
                </c:pt>
                <c:pt idx="3">
                  <c:v>-0.35</c:v>
                </c:pt>
                <c:pt idx="4">
                  <c:v>-0.35</c:v>
                </c:pt>
              </c:numCache>
            </c:numRef>
          </c:xVal>
          <c:yVal>
            <c:numRef>
              <c:f>'OP軸間（ｸﾞﾗﾌ）'!$AN$11:$AR$11</c:f>
              <c:numCache>
                <c:formatCode>0.00</c:formatCode>
                <c:ptCount val="5"/>
                <c:pt idx="0">
                  <c:v>0.35</c:v>
                </c:pt>
                <c:pt idx="1">
                  <c:v>0.35</c:v>
                </c:pt>
                <c:pt idx="2">
                  <c:v>-0.35</c:v>
                </c:pt>
                <c:pt idx="3">
                  <c:v>-0.35</c:v>
                </c:pt>
                <c:pt idx="4">
                  <c:v>0.35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F7-4191-8B13-A96B74500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768576"/>
        <c:axId val="247770112"/>
      </c:scatterChart>
      <c:valAx>
        <c:axId val="247768576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7770112"/>
        <c:crosses val="autoZero"/>
        <c:crossBetween val="midCat"/>
        <c:majorUnit val="0.1"/>
      </c:valAx>
      <c:valAx>
        <c:axId val="247770112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7768576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C1D5-4E07-9E0E-0FA4F9CA001D}"/>
              </c:ext>
            </c:extLst>
          </c:dPt>
          <c:xVal>
            <c:numRef>
              <c:f>'GA軸間（ｸﾞﾗﾌ）'!$AP$15:$AQ$15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-0.03</c:v>
                </c:pt>
              </c:numCache>
            </c:numRef>
          </c:xVal>
          <c:yVal>
            <c:numRef>
              <c:f>'GA軸間（ｸﾞﾗﾌ）'!$AP$16:$AQ$16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D5-4E07-9E0E-0FA4F9CA001D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'GA軸間（ｸﾞﾗﾌ）'!$AN$6:$AR$6</c:f>
              <c:numCache>
                <c:formatCode>General</c:formatCode>
                <c:ptCount val="5"/>
                <c:pt idx="0">
                  <c:v>-0.25</c:v>
                </c:pt>
                <c:pt idx="1">
                  <c:v>0.25</c:v>
                </c:pt>
                <c:pt idx="2">
                  <c:v>0.25</c:v>
                </c:pt>
                <c:pt idx="3">
                  <c:v>-0.25</c:v>
                </c:pt>
                <c:pt idx="4">
                  <c:v>-0.25</c:v>
                </c:pt>
              </c:numCache>
            </c:numRef>
          </c:xVal>
          <c:yVal>
            <c:numRef>
              <c:f>'GA軸間（ｸﾞﾗﾌ）'!$AN$7:$AR$7</c:f>
              <c:numCache>
                <c:formatCode>General</c:formatCode>
                <c:ptCount val="5"/>
                <c:pt idx="0">
                  <c:v>0.25</c:v>
                </c:pt>
                <c:pt idx="1">
                  <c:v>0.25</c:v>
                </c:pt>
                <c:pt idx="2">
                  <c:v>-0.25</c:v>
                </c:pt>
                <c:pt idx="3">
                  <c:v>-0.25</c:v>
                </c:pt>
                <c:pt idx="4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1D5-4E07-9E0E-0FA4F9CA0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917952"/>
        <c:axId val="241448064"/>
      </c:scatterChart>
      <c:valAx>
        <c:axId val="247917952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1448064"/>
        <c:crosses val="autoZero"/>
        <c:crossBetween val="midCat"/>
        <c:majorUnit val="0.1"/>
      </c:valAx>
      <c:valAx>
        <c:axId val="241448064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7917952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9411-4122-B3E1-6E45F8B4982F}"/>
              </c:ext>
            </c:extLst>
          </c:dPt>
          <c:xVal>
            <c:numRef>
              <c:f>'GA軸間（ｸﾞﾗﾌ）'!$AP$17:$AQ$17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-0.09</c:v>
                </c:pt>
              </c:numCache>
            </c:numRef>
          </c:xVal>
          <c:yVal>
            <c:numRef>
              <c:f>'GA軸間（ｸﾞﾗﾌ）'!$AP$18:$AQ$18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11-4122-B3E1-6E45F8B4982F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'GA軸間（ｸﾞﾗﾌ）'!$AN$6:$AR$6</c:f>
              <c:numCache>
                <c:formatCode>General</c:formatCode>
                <c:ptCount val="5"/>
                <c:pt idx="0">
                  <c:v>-0.25</c:v>
                </c:pt>
                <c:pt idx="1">
                  <c:v>0.25</c:v>
                </c:pt>
                <c:pt idx="2">
                  <c:v>0.25</c:v>
                </c:pt>
                <c:pt idx="3">
                  <c:v>-0.25</c:v>
                </c:pt>
                <c:pt idx="4">
                  <c:v>-0.25</c:v>
                </c:pt>
              </c:numCache>
            </c:numRef>
          </c:xVal>
          <c:yVal>
            <c:numRef>
              <c:f>'GA軸間（ｸﾞﾗﾌ）'!$AN$7:$AR$7</c:f>
              <c:numCache>
                <c:formatCode>General</c:formatCode>
                <c:ptCount val="5"/>
                <c:pt idx="0">
                  <c:v>0.25</c:v>
                </c:pt>
                <c:pt idx="1">
                  <c:v>0.25</c:v>
                </c:pt>
                <c:pt idx="2">
                  <c:v>-0.25</c:v>
                </c:pt>
                <c:pt idx="3">
                  <c:v>-0.25</c:v>
                </c:pt>
                <c:pt idx="4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11-4122-B3E1-6E45F8B49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54720"/>
        <c:axId val="241856512"/>
      </c:scatterChart>
      <c:valAx>
        <c:axId val="241854720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1856512"/>
        <c:crosses val="autoZero"/>
        <c:crossBetween val="midCat"/>
        <c:majorUnit val="0.1"/>
      </c:valAx>
      <c:valAx>
        <c:axId val="241856512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1854720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4057-4C40-A278-C94BC0E7C0A5}"/>
              </c:ext>
            </c:extLst>
          </c:dPt>
          <c:xVal>
            <c:numRef>
              <c:f>'GA軸間（ｸﾞﾗﾌ）'!$AP$19:$AQ$19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-0.03</c:v>
                </c:pt>
              </c:numCache>
            </c:numRef>
          </c:xVal>
          <c:yVal>
            <c:numRef>
              <c:f>'GA軸間（ｸﾞﾗﾌ）'!$AP$20:$AQ$20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57-4C40-A278-C94BC0E7C0A5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'GA軸間（ｸﾞﾗﾌ）'!$AN$6:$AR$6</c:f>
              <c:numCache>
                <c:formatCode>General</c:formatCode>
                <c:ptCount val="5"/>
                <c:pt idx="0">
                  <c:v>-0.25</c:v>
                </c:pt>
                <c:pt idx="1">
                  <c:v>0.25</c:v>
                </c:pt>
                <c:pt idx="2">
                  <c:v>0.25</c:v>
                </c:pt>
                <c:pt idx="3">
                  <c:v>-0.25</c:v>
                </c:pt>
                <c:pt idx="4">
                  <c:v>-0.25</c:v>
                </c:pt>
              </c:numCache>
            </c:numRef>
          </c:xVal>
          <c:yVal>
            <c:numRef>
              <c:f>'GA軸間（ｸﾞﾗﾌ）'!$AN$7:$AR$7</c:f>
              <c:numCache>
                <c:formatCode>General</c:formatCode>
                <c:ptCount val="5"/>
                <c:pt idx="0">
                  <c:v>0.25</c:v>
                </c:pt>
                <c:pt idx="1">
                  <c:v>0.25</c:v>
                </c:pt>
                <c:pt idx="2">
                  <c:v>-0.25</c:v>
                </c:pt>
                <c:pt idx="3">
                  <c:v>-0.25</c:v>
                </c:pt>
                <c:pt idx="4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57-4C40-A278-C94BC0E7C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925568"/>
        <c:axId val="244926720"/>
      </c:scatterChart>
      <c:valAx>
        <c:axId val="244925568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4926720"/>
        <c:crosses val="autoZero"/>
        <c:crossBetween val="midCat"/>
        <c:majorUnit val="0.1"/>
      </c:valAx>
      <c:valAx>
        <c:axId val="244926720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4925568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9019-4161-BC15-270D481B1CDD}"/>
              </c:ext>
            </c:extLst>
          </c:dPt>
          <c:xVal>
            <c:numRef>
              <c:f>'GA軸間（ｸﾞﾗﾌ）'!$AP$21:$AQ$21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-0.04</c:v>
                </c:pt>
              </c:numCache>
            </c:numRef>
          </c:xVal>
          <c:yVal>
            <c:numRef>
              <c:f>'GA軸間（ｸﾞﾗﾌ）'!$AP$22:$AQ$22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19-4161-BC15-270D481B1CDD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'GA軸間（ｸﾞﾗﾌ）'!$AN$6:$AR$6</c:f>
              <c:numCache>
                <c:formatCode>General</c:formatCode>
                <c:ptCount val="5"/>
                <c:pt idx="0">
                  <c:v>-0.25</c:v>
                </c:pt>
                <c:pt idx="1">
                  <c:v>0.25</c:v>
                </c:pt>
                <c:pt idx="2">
                  <c:v>0.25</c:v>
                </c:pt>
                <c:pt idx="3">
                  <c:v>-0.25</c:v>
                </c:pt>
                <c:pt idx="4">
                  <c:v>-0.25</c:v>
                </c:pt>
              </c:numCache>
            </c:numRef>
          </c:xVal>
          <c:yVal>
            <c:numRef>
              <c:f>'GA軸間（ｸﾞﾗﾌ）'!$AN$7:$AR$7</c:f>
              <c:numCache>
                <c:formatCode>General</c:formatCode>
                <c:ptCount val="5"/>
                <c:pt idx="0">
                  <c:v>0.25</c:v>
                </c:pt>
                <c:pt idx="1">
                  <c:v>0.25</c:v>
                </c:pt>
                <c:pt idx="2">
                  <c:v>-0.25</c:v>
                </c:pt>
                <c:pt idx="3">
                  <c:v>-0.25</c:v>
                </c:pt>
                <c:pt idx="4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019-4161-BC15-270D481B1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944256"/>
        <c:axId val="247137408"/>
      </c:scatterChart>
      <c:valAx>
        <c:axId val="244944256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7137408"/>
        <c:crosses val="autoZero"/>
        <c:crossBetween val="midCat"/>
        <c:majorUnit val="0.1"/>
      </c:valAx>
      <c:valAx>
        <c:axId val="247137408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4944256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F3E1-485E-B0B3-D08EB241F61F}"/>
              </c:ext>
            </c:extLst>
          </c:dPt>
          <c:xVal>
            <c:numRef>
              <c:f>'GA軸間（ｸﾞﾗﾌ）'!$AP$27:$AQ$27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0.03</c:v>
                </c:pt>
              </c:numCache>
            </c:numRef>
          </c:xVal>
          <c:yVal>
            <c:numRef>
              <c:f>'GA軸間（ｸﾞﾗﾌ）'!$AP$28:$AQ$28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E1-485E-B0B3-D08EB241F61F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'GA軸間（ｸﾞﾗﾌ）'!$AN$6:$AR$6</c:f>
              <c:numCache>
                <c:formatCode>General</c:formatCode>
                <c:ptCount val="5"/>
                <c:pt idx="0">
                  <c:v>-0.25</c:v>
                </c:pt>
                <c:pt idx="1">
                  <c:v>0.25</c:v>
                </c:pt>
                <c:pt idx="2">
                  <c:v>0.25</c:v>
                </c:pt>
                <c:pt idx="3">
                  <c:v>-0.25</c:v>
                </c:pt>
                <c:pt idx="4">
                  <c:v>-0.25</c:v>
                </c:pt>
              </c:numCache>
            </c:numRef>
          </c:xVal>
          <c:yVal>
            <c:numRef>
              <c:f>'GA軸間（ｸﾞﾗﾌ）'!$AN$7:$AR$7</c:f>
              <c:numCache>
                <c:formatCode>General</c:formatCode>
                <c:ptCount val="5"/>
                <c:pt idx="0">
                  <c:v>0.25</c:v>
                </c:pt>
                <c:pt idx="1">
                  <c:v>0.25</c:v>
                </c:pt>
                <c:pt idx="2">
                  <c:v>-0.25</c:v>
                </c:pt>
                <c:pt idx="3">
                  <c:v>-0.25</c:v>
                </c:pt>
                <c:pt idx="4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3E1-485E-B0B3-D08EB241F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159040"/>
        <c:axId val="247160832"/>
      </c:scatterChart>
      <c:valAx>
        <c:axId val="247159040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7160832"/>
        <c:crosses val="autoZero"/>
        <c:crossBetween val="midCat"/>
        <c:majorUnit val="0.1"/>
      </c:valAx>
      <c:valAx>
        <c:axId val="247160832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7159040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52B2-42E6-BA8B-B37F41DD1804}"/>
              </c:ext>
            </c:extLst>
          </c:dPt>
          <c:xVal>
            <c:numRef>
              <c:f>'GA軸間（ｸﾞﾗﾌ）'!$AP$13:$AQ$13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0.09</c:v>
                </c:pt>
              </c:numCache>
            </c:numRef>
          </c:xVal>
          <c:yVal>
            <c:numRef>
              <c:f>'GA軸間（ｸﾞﾗﾌ）'!$AP$14:$AQ$14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2-42E6-BA8B-B37F41DD1804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'GA軸間（ｸﾞﾗﾌ）'!$AN$8:$AR$8</c:f>
              <c:numCache>
                <c:formatCode>0.00</c:formatCode>
                <c:ptCount val="5"/>
                <c:pt idx="0">
                  <c:v>-0.3</c:v>
                </c:pt>
                <c:pt idx="1">
                  <c:v>0.3</c:v>
                </c:pt>
                <c:pt idx="2">
                  <c:v>0.3</c:v>
                </c:pt>
                <c:pt idx="3">
                  <c:v>-0.3</c:v>
                </c:pt>
                <c:pt idx="4">
                  <c:v>-0.3</c:v>
                </c:pt>
              </c:numCache>
            </c:numRef>
          </c:xVal>
          <c:yVal>
            <c:numRef>
              <c:f>'GA軸間（ｸﾞﾗﾌ）'!$AN$9:$AR$9</c:f>
              <c:numCache>
                <c:formatCode>0.00</c:formatCode>
                <c:ptCount val="5"/>
                <c:pt idx="0">
                  <c:v>0.3</c:v>
                </c:pt>
                <c:pt idx="1">
                  <c:v>0.3</c:v>
                </c:pt>
                <c:pt idx="2">
                  <c:v>-0.3</c:v>
                </c:pt>
                <c:pt idx="3">
                  <c:v>-0.3</c:v>
                </c:pt>
                <c:pt idx="4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2-42E6-BA8B-B37F41DD1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190656"/>
        <c:axId val="247192192"/>
      </c:scatterChart>
      <c:valAx>
        <c:axId val="247190656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7192192"/>
        <c:crosses val="autoZero"/>
        <c:crossBetween val="midCat"/>
        <c:majorUnit val="0.1"/>
      </c:valAx>
      <c:valAx>
        <c:axId val="247192192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7190656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688F-43F8-A4CA-D1A2AC148A4E}"/>
              </c:ext>
            </c:extLst>
          </c:dPt>
          <c:xVal>
            <c:numRef>
              <c:f>'GA軸間（ｸﾞﾗﾌ）'!$AP$23:$AQ$23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0.06</c:v>
                </c:pt>
              </c:numCache>
            </c:numRef>
          </c:xVal>
          <c:yVal>
            <c:numRef>
              <c:f>'GA軸間（ｸﾞﾗﾌ）'!$AP$24:$AQ$24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8F-43F8-A4CA-D1A2AC148A4E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'GA軸間（ｸﾞﾗﾌ）'!$AN$8:$AR$8</c:f>
              <c:numCache>
                <c:formatCode>0.00</c:formatCode>
                <c:ptCount val="5"/>
                <c:pt idx="0">
                  <c:v>-0.3</c:v>
                </c:pt>
                <c:pt idx="1">
                  <c:v>0.3</c:v>
                </c:pt>
                <c:pt idx="2">
                  <c:v>0.3</c:v>
                </c:pt>
                <c:pt idx="3">
                  <c:v>-0.3</c:v>
                </c:pt>
                <c:pt idx="4">
                  <c:v>-0.3</c:v>
                </c:pt>
              </c:numCache>
            </c:numRef>
          </c:xVal>
          <c:yVal>
            <c:numRef>
              <c:f>'GA軸間（ｸﾞﾗﾌ）'!$AN$9:$AR$9</c:f>
              <c:numCache>
                <c:formatCode>0.00</c:formatCode>
                <c:ptCount val="5"/>
                <c:pt idx="0">
                  <c:v>0.3</c:v>
                </c:pt>
                <c:pt idx="1">
                  <c:v>0.3</c:v>
                </c:pt>
                <c:pt idx="2">
                  <c:v>-0.3</c:v>
                </c:pt>
                <c:pt idx="3">
                  <c:v>-0.3</c:v>
                </c:pt>
                <c:pt idx="4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88F-43F8-A4CA-D1A2AC148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537088"/>
        <c:axId val="248538624"/>
      </c:scatterChart>
      <c:valAx>
        <c:axId val="248537088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8538624"/>
        <c:crosses val="autoZero"/>
        <c:crossBetween val="midCat"/>
        <c:majorUnit val="0.1"/>
      </c:valAx>
      <c:valAx>
        <c:axId val="248538624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8537088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F069-469B-A38F-C86CB8B76F84}"/>
              </c:ext>
            </c:extLst>
          </c:dPt>
          <c:xVal>
            <c:numRef>
              <c:f>'GA軸間（ｸﾞﾗﾌ）'!$AP$25:$AQ$25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</c:v>
                </c:pt>
              </c:numCache>
            </c:numRef>
          </c:xVal>
          <c:yVal>
            <c:numRef>
              <c:f>'GA軸間（ｸﾞﾗﾌ）'!$AP$26:$AQ$26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69-469B-A38F-C86CB8B76F84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'GA軸間（ｸﾞﾗﾌ）'!$AN$4:$AR$4</c:f>
              <c:numCache>
                <c:formatCode>General</c:formatCode>
                <c:ptCount val="5"/>
                <c:pt idx="0">
                  <c:v>-0.15</c:v>
                </c:pt>
                <c:pt idx="1">
                  <c:v>0.15</c:v>
                </c:pt>
                <c:pt idx="2">
                  <c:v>0.15</c:v>
                </c:pt>
                <c:pt idx="3">
                  <c:v>-0.15</c:v>
                </c:pt>
                <c:pt idx="4">
                  <c:v>-0.15</c:v>
                </c:pt>
              </c:numCache>
            </c:numRef>
          </c:xVal>
          <c:yVal>
            <c:numRef>
              <c:f>'GA軸間（ｸﾞﾗﾌ）'!$AN$5:$AR$5</c:f>
              <c:numCache>
                <c:formatCode>General</c:formatCode>
                <c:ptCount val="5"/>
                <c:pt idx="0">
                  <c:v>0.15</c:v>
                </c:pt>
                <c:pt idx="1">
                  <c:v>0.15</c:v>
                </c:pt>
                <c:pt idx="2">
                  <c:v>-0.15</c:v>
                </c:pt>
                <c:pt idx="3">
                  <c:v>-0.15</c:v>
                </c:pt>
                <c:pt idx="4">
                  <c:v>0.15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69-469B-A38F-C86CB8B76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568448"/>
        <c:axId val="248582528"/>
      </c:scatterChart>
      <c:valAx>
        <c:axId val="248568448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8582528"/>
        <c:crosses val="autoZero"/>
        <c:crossBetween val="midCat"/>
        <c:majorUnit val="0.1"/>
      </c:valAx>
      <c:valAx>
        <c:axId val="248582528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8568448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E5B4-42AF-8783-3FF7B367E53D}"/>
              </c:ext>
            </c:extLst>
          </c:dPt>
          <c:xVal>
            <c:numRef>
              <c:f>'GA軸間（ｸﾞﾗﾌ）'!$AP$36:$AQ$36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-0.01</c:v>
                </c:pt>
              </c:numCache>
            </c:numRef>
          </c:xVal>
          <c:yVal>
            <c:numRef>
              <c:f>'GA軸間（ｸﾞﾗﾌ）'!$AP$37:$AQ$37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B4-42AF-8783-3FF7B367E53D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'GA軸間（ｸﾞﾗﾌ）'!$AN$6:$AR$6</c:f>
              <c:numCache>
                <c:formatCode>General</c:formatCode>
                <c:ptCount val="5"/>
                <c:pt idx="0">
                  <c:v>-0.25</c:v>
                </c:pt>
                <c:pt idx="1">
                  <c:v>0.25</c:v>
                </c:pt>
                <c:pt idx="2">
                  <c:v>0.25</c:v>
                </c:pt>
                <c:pt idx="3">
                  <c:v>-0.25</c:v>
                </c:pt>
                <c:pt idx="4">
                  <c:v>-0.25</c:v>
                </c:pt>
              </c:numCache>
            </c:numRef>
          </c:xVal>
          <c:yVal>
            <c:numRef>
              <c:f>'GA軸間（ｸﾞﾗﾌ）'!$AN$7:$AR$7</c:f>
              <c:numCache>
                <c:formatCode>General</c:formatCode>
                <c:ptCount val="5"/>
                <c:pt idx="0">
                  <c:v>0.25</c:v>
                </c:pt>
                <c:pt idx="1">
                  <c:v>0.25</c:v>
                </c:pt>
                <c:pt idx="2">
                  <c:v>-0.25</c:v>
                </c:pt>
                <c:pt idx="3">
                  <c:v>-0.25</c:v>
                </c:pt>
                <c:pt idx="4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5B4-42AF-8783-3FF7B367E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612352"/>
        <c:axId val="248613888"/>
      </c:scatterChart>
      <c:valAx>
        <c:axId val="248612352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8613888"/>
        <c:crosses val="autoZero"/>
        <c:crossBetween val="midCat"/>
        <c:majorUnit val="0.1"/>
      </c:valAx>
      <c:valAx>
        <c:axId val="248613888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8612352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525A-47B7-A610-9D826ECB2625}"/>
              </c:ext>
            </c:extLst>
          </c:dPt>
          <c:xVal>
            <c:numRef>
              <c:f>'GA軸間（ｸﾞﾗﾌ）'!$AP$42:$AQ$42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0.01</c:v>
                </c:pt>
              </c:numCache>
            </c:numRef>
          </c:xVal>
          <c:yVal>
            <c:numRef>
              <c:f>'GA軸間（ｸﾞﾗﾌ）'!$AP$43:$AQ$43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-7.0000000000000007E-2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5A-47B7-A610-9D826ECB2625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'GA軸間（ｸﾞﾗﾌ）'!$AN$6:$AR$6</c:f>
              <c:numCache>
                <c:formatCode>General</c:formatCode>
                <c:ptCount val="5"/>
                <c:pt idx="0">
                  <c:v>-0.25</c:v>
                </c:pt>
                <c:pt idx="1">
                  <c:v>0.25</c:v>
                </c:pt>
                <c:pt idx="2">
                  <c:v>0.25</c:v>
                </c:pt>
                <c:pt idx="3">
                  <c:v>-0.25</c:v>
                </c:pt>
                <c:pt idx="4">
                  <c:v>-0.25</c:v>
                </c:pt>
              </c:numCache>
            </c:numRef>
          </c:xVal>
          <c:yVal>
            <c:numRef>
              <c:f>'GA軸間（ｸﾞﾗﾌ）'!$AN$7:$AR$7</c:f>
              <c:numCache>
                <c:formatCode>General</c:formatCode>
                <c:ptCount val="5"/>
                <c:pt idx="0">
                  <c:v>0.25</c:v>
                </c:pt>
                <c:pt idx="1">
                  <c:v>0.25</c:v>
                </c:pt>
                <c:pt idx="2">
                  <c:v>-0.25</c:v>
                </c:pt>
                <c:pt idx="3">
                  <c:v>-0.25</c:v>
                </c:pt>
                <c:pt idx="4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5A-47B7-A610-9D826ECB2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320768"/>
        <c:axId val="248322304"/>
      </c:scatterChart>
      <c:valAx>
        <c:axId val="248320768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8322304"/>
        <c:crosses val="autoZero"/>
        <c:crossBetween val="midCat"/>
        <c:majorUnit val="0.1"/>
      </c:valAx>
      <c:valAx>
        <c:axId val="248322304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8320768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23BC-4920-9A52-949B08E9E86D}"/>
              </c:ext>
            </c:extLst>
          </c:dPt>
          <c:xVal>
            <c:numRef>
              <c:f>'GA軸間（ｸﾞﾗﾌ）'!$AP$46:$AQ$46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</c:v>
                </c:pt>
              </c:numCache>
            </c:numRef>
          </c:xVal>
          <c:yVal>
            <c:numRef>
              <c:f>'GA軸間（ｸﾞﾗﾌ）'!$AP$47:$AQ$47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-0.14000000000000001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BC-4920-9A52-949B08E9E86D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'GA軸間（ｸﾞﾗﾌ）'!$AN$6:$AR$6</c:f>
              <c:numCache>
                <c:formatCode>General</c:formatCode>
                <c:ptCount val="5"/>
                <c:pt idx="0">
                  <c:v>-0.25</c:v>
                </c:pt>
                <c:pt idx="1">
                  <c:v>0.25</c:v>
                </c:pt>
                <c:pt idx="2">
                  <c:v>0.25</c:v>
                </c:pt>
                <c:pt idx="3">
                  <c:v>-0.25</c:v>
                </c:pt>
                <c:pt idx="4">
                  <c:v>-0.25</c:v>
                </c:pt>
              </c:numCache>
            </c:numRef>
          </c:xVal>
          <c:yVal>
            <c:numRef>
              <c:f>'GA軸間（ｸﾞﾗﾌ）'!$AN$7:$AR$7</c:f>
              <c:numCache>
                <c:formatCode>General</c:formatCode>
                <c:ptCount val="5"/>
                <c:pt idx="0">
                  <c:v>0.25</c:v>
                </c:pt>
                <c:pt idx="1">
                  <c:v>0.25</c:v>
                </c:pt>
                <c:pt idx="2">
                  <c:v>-0.25</c:v>
                </c:pt>
                <c:pt idx="3">
                  <c:v>-0.25</c:v>
                </c:pt>
                <c:pt idx="4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3BC-4920-9A52-949B08E9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351744"/>
        <c:axId val="248357632"/>
      </c:scatterChart>
      <c:valAx>
        <c:axId val="248351744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8357632"/>
        <c:crosses val="autoZero"/>
        <c:crossBetween val="midCat"/>
        <c:majorUnit val="0.1"/>
      </c:valAx>
      <c:valAx>
        <c:axId val="248357632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8351744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757C-4755-A947-404679B1CA88}"/>
              </c:ext>
            </c:extLst>
          </c:dPt>
          <c:xVal>
            <c:numRef>
              <c:f>'GA軸間（ｸﾞﾗﾌ）'!$AP$50:$AQ$50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-0.22</c:v>
                </c:pt>
              </c:numCache>
            </c:numRef>
          </c:xVal>
          <c:yVal>
            <c:numRef>
              <c:f>'GA軸間（ｸﾞﾗﾌ）'!$AP$51:$AQ$51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7C-4755-A947-404679B1CA88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'GA軸間（ｸﾞﾗﾌ）'!$AN$6:$AR$6</c:f>
              <c:numCache>
                <c:formatCode>General</c:formatCode>
                <c:ptCount val="5"/>
                <c:pt idx="0">
                  <c:v>-0.25</c:v>
                </c:pt>
                <c:pt idx="1">
                  <c:v>0.25</c:v>
                </c:pt>
                <c:pt idx="2">
                  <c:v>0.25</c:v>
                </c:pt>
                <c:pt idx="3">
                  <c:v>-0.25</c:v>
                </c:pt>
                <c:pt idx="4">
                  <c:v>-0.25</c:v>
                </c:pt>
              </c:numCache>
            </c:numRef>
          </c:xVal>
          <c:yVal>
            <c:numRef>
              <c:f>'GA軸間（ｸﾞﾗﾌ）'!$AN$7:$AR$7</c:f>
              <c:numCache>
                <c:formatCode>General</c:formatCode>
                <c:ptCount val="5"/>
                <c:pt idx="0">
                  <c:v>0.25</c:v>
                </c:pt>
                <c:pt idx="1">
                  <c:v>0.25</c:v>
                </c:pt>
                <c:pt idx="2">
                  <c:v>-0.25</c:v>
                </c:pt>
                <c:pt idx="3">
                  <c:v>-0.25</c:v>
                </c:pt>
                <c:pt idx="4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7C-4755-A947-404679B1C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395648"/>
        <c:axId val="248397184"/>
      </c:scatterChart>
      <c:valAx>
        <c:axId val="248395648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8397184"/>
        <c:crosses val="autoZero"/>
        <c:crossBetween val="midCat"/>
        <c:majorUnit val="0.1"/>
      </c:valAx>
      <c:valAx>
        <c:axId val="248397184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8395648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C56B-42AA-8C8C-62BD0B4F7A6F}"/>
              </c:ext>
            </c:extLst>
          </c:dPt>
          <c:xVal>
            <c:numRef>
              <c:f>'GA軸間（ｸﾞﾗﾌ）'!$AP$30:$AQ$30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-0.01</c:v>
                </c:pt>
              </c:numCache>
            </c:numRef>
          </c:xVal>
          <c:yVal>
            <c:numRef>
              <c:f>'GA軸間（ｸﾞﾗﾌ）'!$AP$31:$AQ$31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-0.14000000000000001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6B-42AA-8C8C-62BD0B4F7A6F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'GA軸間（ｸﾞﾗﾌ）'!$AN$10:$AR$10</c:f>
              <c:numCache>
                <c:formatCode>0.00</c:formatCode>
                <c:ptCount val="5"/>
                <c:pt idx="0">
                  <c:v>-0.35</c:v>
                </c:pt>
                <c:pt idx="1">
                  <c:v>0.35</c:v>
                </c:pt>
                <c:pt idx="2">
                  <c:v>0.35</c:v>
                </c:pt>
                <c:pt idx="3">
                  <c:v>-0.35</c:v>
                </c:pt>
                <c:pt idx="4">
                  <c:v>-0.35</c:v>
                </c:pt>
              </c:numCache>
            </c:numRef>
          </c:xVal>
          <c:yVal>
            <c:numRef>
              <c:f>'GA軸間（ｸﾞﾗﾌ）'!$AN$11:$AR$11</c:f>
              <c:numCache>
                <c:formatCode>0.00</c:formatCode>
                <c:ptCount val="5"/>
                <c:pt idx="0">
                  <c:v>0.35</c:v>
                </c:pt>
                <c:pt idx="1">
                  <c:v>0.35</c:v>
                </c:pt>
                <c:pt idx="2">
                  <c:v>-0.35</c:v>
                </c:pt>
                <c:pt idx="3">
                  <c:v>-0.35</c:v>
                </c:pt>
                <c:pt idx="4">
                  <c:v>0.35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6B-42AA-8C8C-62BD0B4F7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427264"/>
        <c:axId val="248428800"/>
      </c:scatterChart>
      <c:valAx>
        <c:axId val="248427264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5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8428800"/>
        <c:crosses val="autoZero"/>
        <c:crossBetween val="midCat"/>
        <c:majorUnit val="0.1"/>
      </c:valAx>
      <c:valAx>
        <c:axId val="248428800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5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8427264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94A9-4ABB-B4F3-B3DBBF99EDAF}"/>
              </c:ext>
            </c:extLst>
          </c:dPt>
          <c:xVal>
            <c:numRef>
              <c:f>'GA軸間（ｸﾞﾗﾌ）'!$AP$38:$AQ$38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0.05</c:v>
                </c:pt>
              </c:numCache>
            </c:numRef>
          </c:xVal>
          <c:yVal>
            <c:numRef>
              <c:f>'GA軸間（ｸﾞﾗﾌ）'!$AP$39:$AQ$39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A9-4ABB-B4F3-B3DBBF99EDAF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'GA軸間（ｸﾞﾗﾌ）'!$AN$6:$AR$6</c:f>
              <c:numCache>
                <c:formatCode>General</c:formatCode>
                <c:ptCount val="5"/>
                <c:pt idx="0">
                  <c:v>-0.25</c:v>
                </c:pt>
                <c:pt idx="1">
                  <c:v>0.25</c:v>
                </c:pt>
                <c:pt idx="2">
                  <c:v>0.25</c:v>
                </c:pt>
                <c:pt idx="3">
                  <c:v>-0.25</c:v>
                </c:pt>
                <c:pt idx="4">
                  <c:v>-0.25</c:v>
                </c:pt>
              </c:numCache>
            </c:numRef>
          </c:xVal>
          <c:yVal>
            <c:numRef>
              <c:f>'GA軸間（ｸﾞﾗﾌ）'!$AN$7:$AR$7</c:f>
              <c:numCache>
                <c:formatCode>General</c:formatCode>
                <c:ptCount val="5"/>
                <c:pt idx="0">
                  <c:v>0.25</c:v>
                </c:pt>
                <c:pt idx="1">
                  <c:v>0.25</c:v>
                </c:pt>
                <c:pt idx="2">
                  <c:v>-0.25</c:v>
                </c:pt>
                <c:pt idx="3">
                  <c:v>-0.25</c:v>
                </c:pt>
                <c:pt idx="4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A9-4ABB-B4F3-B3DBBF99E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913280"/>
        <c:axId val="248931456"/>
      </c:scatterChart>
      <c:valAx>
        <c:axId val="248913280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8931456"/>
        <c:crosses val="autoZero"/>
        <c:crossBetween val="midCat"/>
        <c:majorUnit val="0.1"/>
      </c:valAx>
      <c:valAx>
        <c:axId val="248931456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8913280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B75C-4D9C-96DB-A23A261E2813}"/>
              </c:ext>
            </c:extLst>
          </c:dPt>
          <c:xVal>
            <c:numRef>
              <c:f>'GA軸間（ｸﾞﾗﾌ）'!$AP$44:$AQ$44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0.06</c:v>
                </c:pt>
              </c:numCache>
            </c:numRef>
          </c:xVal>
          <c:yVal>
            <c:numRef>
              <c:f>'GA軸間（ｸﾞﾗﾌ）'!$AP$45:$AQ$45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5C-4D9C-96DB-A23A261E2813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'GA軸間（ｸﾞﾗﾌ）'!$AN$6:$AR$6</c:f>
              <c:numCache>
                <c:formatCode>General</c:formatCode>
                <c:ptCount val="5"/>
                <c:pt idx="0">
                  <c:v>-0.25</c:v>
                </c:pt>
                <c:pt idx="1">
                  <c:v>0.25</c:v>
                </c:pt>
                <c:pt idx="2">
                  <c:v>0.25</c:v>
                </c:pt>
                <c:pt idx="3">
                  <c:v>-0.25</c:v>
                </c:pt>
                <c:pt idx="4">
                  <c:v>-0.25</c:v>
                </c:pt>
              </c:numCache>
            </c:numRef>
          </c:xVal>
          <c:yVal>
            <c:numRef>
              <c:f>'GA軸間（ｸﾞﾗﾌ）'!$AN$7:$AR$7</c:f>
              <c:numCache>
                <c:formatCode>General</c:formatCode>
                <c:ptCount val="5"/>
                <c:pt idx="0">
                  <c:v>0.25</c:v>
                </c:pt>
                <c:pt idx="1">
                  <c:v>0.25</c:v>
                </c:pt>
                <c:pt idx="2">
                  <c:v>-0.25</c:v>
                </c:pt>
                <c:pt idx="3">
                  <c:v>-0.25</c:v>
                </c:pt>
                <c:pt idx="4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75C-4D9C-96DB-A23A261E2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961280"/>
        <c:axId val="248967168"/>
      </c:scatterChart>
      <c:valAx>
        <c:axId val="248961280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8967168"/>
        <c:crosses val="autoZero"/>
        <c:crossBetween val="midCat"/>
        <c:majorUnit val="0.1"/>
      </c:valAx>
      <c:valAx>
        <c:axId val="248967168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8961280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3A77-426C-8D04-C5E492F74C5E}"/>
              </c:ext>
            </c:extLst>
          </c:dPt>
          <c:xVal>
            <c:numRef>
              <c:f>'GA軸間（ｸﾞﾗﾌ）'!$AP$48:$AQ$48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-0.02</c:v>
                </c:pt>
              </c:numCache>
            </c:numRef>
          </c:xVal>
          <c:yVal>
            <c:numRef>
              <c:f>'GA軸間（ｸﾞﾗﾌ）'!$AP$49:$AQ$49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77-426C-8D04-C5E492F74C5E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'GA軸間（ｸﾞﾗﾌ）'!$AN$6:$AR$6</c:f>
              <c:numCache>
                <c:formatCode>General</c:formatCode>
                <c:ptCount val="5"/>
                <c:pt idx="0">
                  <c:v>-0.25</c:v>
                </c:pt>
                <c:pt idx="1">
                  <c:v>0.25</c:v>
                </c:pt>
                <c:pt idx="2">
                  <c:v>0.25</c:v>
                </c:pt>
                <c:pt idx="3">
                  <c:v>-0.25</c:v>
                </c:pt>
                <c:pt idx="4">
                  <c:v>-0.25</c:v>
                </c:pt>
              </c:numCache>
            </c:numRef>
          </c:xVal>
          <c:yVal>
            <c:numRef>
              <c:f>'GA軸間（ｸﾞﾗﾌ）'!$AN$7:$AR$7</c:f>
              <c:numCache>
                <c:formatCode>General</c:formatCode>
                <c:ptCount val="5"/>
                <c:pt idx="0">
                  <c:v>0.25</c:v>
                </c:pt>
                <c:pt idx="1">
                  <c:v>0.25</c:v>
                </c:pt>
                <c:pt idx="2">
                  <c:v>-0.25</c:v>
                </c:pt>
                <c:pt idx="3">
                  <c:v>-0.25</c:v>
                </c:pt>
                <c:pt idx="4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77-426C-8D04-C5E492F74C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123968"/>
        <c:axId val="249125504"/>
      </c:scatterChart>
      <c:valAx>
        <c:axId val="249123968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9125504"/>
        <c:crosses val="autoZero"/>
        <c:crossBetween val="midCat"/>
        <c:majorUnit val="0.1"/>
      </c:valAx>
      <c:valAx>
        <c:axId val="249125504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9123968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FAC7-43BE-BEDB-995880421FA7}"/>
              </c:ext>
            </c:extLst>
          </c:dPt>
          <c:xVal>
            <c:numRef>
              <c:f>'GA軸間（ｸﾞﾗﾌ）'!$AP$52:$AQ$52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-0.03</c:v>
                </c:pt>
              </c:numCache>
            </c:numRef>
          </c:xVal>
          <c:yVal>
            <c:numRef>
              <c:f>'GA軸間（ｸﾞﾗﾌ）'!$AP$53:$AQ$53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C7-43BE-BEDB-995880421FA7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'GA軸間（ｸﾞﾗﾌ）'!$AN$6:$AR$6</c:f>
              <c:numCache>
                <c:formatCode>General</c:formatCode>
                <c:ptCount val="5"/>
                <c:pt idx="0">
                  <c:v>-0.25</c:v>
                </c:pt>
                <c:pt idx="1">
                  <c:v>0.25</c:v>
                </c:pt>
                <c:pt idx="2">
                  <c:v>0.25</c:v>
                </c:pt>
                <c:pt idx="3">
                  <c:v>-0.25</c:v>
                </c:pt>
                <c:pt idx="4">
                  <c:v>-0.25</c:v>
                </c:pt>
              </c:numCache>
            </c:numRef>
          </c:xVal>
          <c:yVal>
            <c:numRef>
              <c:f>'GA軸間（ｸﾞﾗﾌ）'!$AN$7:$AR$7</c:f>
              <c:numCache>
                <c:formatCode>General</c:formatCode>
                <c:ptCount val="5"/>
                <c:pt idx="0">
                  <c:v>0.25</c:v>
                </c:pt>
                <c:pt idx="1">
                  <c:v>0.25</c:v>
                </c:pt>
                <c:pt idx="2">
                  <c:v>-0.25</c:v>
                </c:pt>
                <c:pt idx="3">
                  <c:v>-0.25</c:v>
                </c:pt>
                <c:pt idx="4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AC7-43BE-BEDB-995880421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147392"/>
        <c:axId val="249148928"/>
      </c:scatterChart>
      <c:valAx>
        <c:axId val="249147392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9148928"/>
        <c:crosses val="autoZero"/>
        <c:crossBetween val="midCat"/>
        <c:majorUnit val="0.1"/>
      </c:valAx>
      <c:valAx>
        <c:axId val="249148928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9147392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6ED3-431B-ABF7-D5980601F972}"/>
              </c:ext>
            </c:extLst>
          </c:dPt>
          <c:xVal>
            <c:numRef>
              <c:f>'GA軸間（ｸﾞﾗﾌ）'!$AP$54:$AQ$54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0.09</c:v>
                </c:pt>
              </c:numCache>
            </c:numRef>
          </c:xVal>
          <c:yVal>
            <c:numRef>
              <c:f>'GA軸間（ｸﾞﾗﾌ）'!$AP$55:$AQ$55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D3-431B-ABF7-D5980601F972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'GA軸間（ｸﾞﾗﾌ）'!$AN$10:$AR$10</c:f>
              <c:numCache>
                <c:formatCode>0.00</c:formatCode>
                <c:ptCount val="5"/>
                <c:pt idx="0">
                  <c:v>-0.35</c:v>
                </c:pt>
                <c:pt idx="1">
                  <c:v>0.35</c:v>
                </c:pt>
                <c:pt idx="2">
                  <c:v>0.35</c:v>
                </c:pt>
                <c:pt idx="3">
                  <c:v>-0.35</c:v>
                </c:pt>
                <c:pt idx="4">
                  <c:v>-0.35</c:v>
                </c:pt>
              </c:numCache>
            </c:numRef>
          </c:xVal>
          <c:yVal>
            <c:numRef>
              <c:f>'GA軸間（ｸﾞﾗﾌ）'!$AN$11:$AR$11</c:f>
              <c:numCache>
                <c:formatCode>0.00</c:formatCode>
                <c:ptCount val="5"/>
                <c:pt idx="0">
                  <c:v>0.35</c:v>
                </c:pt>
                <c:pt idx="1">
                  <c:v>0.35</c:v>
                </c:pt>
                <c:pt idx="2">
                  <c:v>-0.35</c:v>
                </c:pt>
                <c:pt idx="3">
                  <c:v>-0.35</c:v>
                </c:pt>
                <c:pt idx="4">
                  <c:v>0.35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ED3-431B-ABF7-D5980601F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195904"/>
        <c:axId val="249201792"/>
      </c:scatterChart>
      <c:valAx>
        <c:axId val="249195904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9201792"/>
        <c:crosses val="autoZero"/>
        <c:crossBetween val="midCat"/>
        <c:majorUnit val="0.1"/>
      </c:valAx>
      <c:valAx>
        <c:axId val="249201792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9195904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8403-4B89-AA70-E7163B249F7C}"/>
              </c:ext>
            </c:extLst>
          </c:dPt>
          <c:xVal>
            <c:numRef>
              <c:f>'GA軸間（ｸﾞﾗﾌ）'!$AP$40:$AQ$40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0.05</c:v>
                </c:pt>
              </c:numCache>
            </c:numRef>
          </c:xVal>
          <c:yVal>
            <c:numRef>
              <c:f>'GA軸間（ｸﾞﾗﾌ）'!$AP$41:$AQ$41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03-4B89-AA70-E7163B249F7C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'GA軸間（ｸﾞﾗﾌ）'!$AN$8:$AR$8</c:f>
              <c:numCache>
                <c:formatCode>0.00</c:formatCode>
                <c:ptCount val="5"/>
                <c:pt idx="0">
                  <c:v>-0.3</c:v>
                </c:pt>
                <c:pt idx="1">
                  <c:v>0.3</c:v>
                </c:pt>
                <c:pt idx="2">
                  <c:v>0.3</c:v>
                </c:pt>
                <c:pt idx="3">
                  <c:v>-0.3</c:v>
                </c:pt>
                <c:pt idx="4">
                  <c:v>-0.3</c:v>
                </c:pt>
              </c:numCache>
            </c:numRef>
          </c:xVal>
          <c:yVal>
            <c:numRef>
              <c:f>'GA軸間（ｸﾞﾗﾌ）'!$AN$9:$AR$9</c:f>
              <c:numCache>
                <c:formatCode>0.00</c:formatCode>
                <c:ptCount val="5"/>
                <c:pt idx="0">
                  <c:v>0.3</c:v>
                </c:pt>
                <c:pt idx="1">
                  <c:v>0.3</c:v>
                </c:pt>
                <c:pt idx="2">
                  <c:v>-0.3</c:v>
                </c:pt>
                <c:pt idx="3">
                  <c:v>-0.3</c:v>
                </c:pt>
                <c:pt idx="4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03-4B89-AA70-E7163B249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232000"/>
        <c:axId val="249373056"/>
      </c:scatterChart>
      <c:valAx>
        <c:axId val="249232000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9373056"/>
        <c:crosses val="autoZero"/>
        <c:crossBetween val="midCat"/>
        <c:majorUnit val="0.1"/>
      </c:valAx>
      <c:valAx>
        <c:axId val="249373056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9232000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3C41-4707-83E5-4CB53B5BABF7}"/>
              </c:ext>
            </c:extLst>
          </c:dPt>
          <c:xVal>
            <c:numRef>
              <c:f>'GA軸間（ｸﾞﾗﾌ）'!$AP$32:$AQ$32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-7.0000000000000007E-2</c:v>
                </c:pt>
              </c:numCache>
            </c:numRef>
          </c:xVal>
          <c:yVal>
            <c:numRef>
              <c:f>'GA軸間（ｸﾞﾗﾌ）'!$AP$33:$AQ$33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41-4707-83E5-4CB53B5BABF7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'GA軸間（ｸﾞﾗﾌ）'!$AN$6:$AR$6</c:f>
              <c:numCache>
                <c:formatCode>General</c:formatCode>
                <c:ptCount val="5"/>
                <c:pt idx="0">
                  <c:v>-0.25</c:v>
                </c:pt>
                <c:pt idx="1">
                  <c:v>0.25</c:v>
                </c:pt>
                <c:pt idx="2">
                  <c:v>0.25</c:v>
                </c:pt>
                <c:pt idx="3">
                  <c:v>-0.25</c:v>
                </c:pt>
                <c:pt idx="4">
                  <c:v>-0.25</c:v>
                </c:pt>
              </c:numCache>
            </c:numRef>
          </c:xVal>
          <c:yVal>
            <c:numRef>
              <c:f>'GA軸間（ｸﾞﾗﾌ）'!$AN$7:$AR$7</c:f>
              <c:numCache>
                <c:formatCode>General</c:formatCode>
                <c:ptCount val="5"/>
                <c:pt idx="0">
                  <c:v>0.25</c:v>
                </c:pt>
                <c:pt idx="1">
                  <c:v>0.25</c:v>
                </c:pt>
                <c:pt idx="2">
                  <c:v>-0.25</c:v>
                </c:pt>
                <c:pt idx="3">
                  <c:v>-0.25</c:v>
                </c:pt>
                <c:pt idx="4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41-4707-83E5-4CB53B5B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427840"/>
        <c:axId val="249429376"/>
      </c:scatterChart>
      <c:valAx>
        <c:axId val="249427840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9429376"/>
        <c:crosses val="autoZero"/>
        <c:crossBetween val="midCat"/>
        <c:majorUnit val="0.1"/>
      </c:valAx>
      <c:valAx>
        <c:axId val="249429376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9427840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9840-4483-8D4D-AB40C5F4FBEF}"/>
              </c:ext>
            </c:extLst>
          </c:dPt>
          <c:xVal>
            <c:numRef>
              <c:f>'GA軸間（ｸﾞﾗﾌ）'!$AP$34:$AQ$34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</c:v>
                </c:pt>
              </c:numCache>
            </c:numRef>
          </c:xVal>
          <c:yVal>
            <c:numRef>
              <c:f>'GA軸間（ｸﾞﾗﾌ）'!$AP$35:$AQ$35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40-4483-8D4D-AB40C5F4FBEF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'GA軸間（ｸﾞﾗﾌ）'!$AN$2:$AR$2</c:f>
              <c:numCache>
                <c:formatCode>General</c:formatCode>
                <c:ptCount val="5"/>
                <c:pt idx="0">
                  <c:v>-0.05</c:v>
                </c:pt>
                <c:pt idx="1">
                  <c:v>0.05</c:v>
                </c:pt>
                <c:pt idx="2">
                  <c:v>0.05</c:v>
                </c:pt>
                <c:pt idx="3">
                  <c:v>-0.05</c:v>
                </c:pt>
                <c:pt idx="4">
                  <c:v>-0.05</c:v>
                </c:pt>
              </c:numCache>
            </c:numRef>
          </c:xVal>
          <c:yVal>
            <c:numRef>
              <c:f>'GA軸間（ｸﾞﾗﾌ）'!$AN$3:$AR$3</c:f>
              <c:numCache>
                <c:formatCode>General</c:formatCode>
                <c:ptCount val="5"/>
                <c:pt idx="0">
                  <c:v>0.05</c:v>
                </c:pt>
                <c:pt idx="1">
                  <c:v>0.05</c:v>
                </c:pt>
                <c:pt idx="2">
                  <c:v>-0.05</c:v>
                </c:pt>
                <c:pt idx="3">
                  <c:v>-0.05</c:v>
                </c:pt>
                <c:pt idx="4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40-4483-8D4D-AB40C5F4F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406208"/>
        <c:axId val="249407744"/>
      </c:scatterChart>
      <c:valAx>
        <c:axId val="249406208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9407744"/>
        <c:crosses val="autoZero"/>
        <c:crossBetween val="midCat"/>
        <c:majorUnit val="0.1"/>
      </c:valAx>
      <c:valAx>
        <c:axId val="249407744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9406208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1832-4874-8BFE-7F6EED611A41}"/>
              </c:ext>
            </c:extLst>
          </c:dPt>
          <c:xVal>
            <c:numRef>
              <c:f>'天軸間（ｸﾞﾗﾌ）'!$AP$15:$AQ$15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-0.22</c:v>
                </c:pt>
              </c:numCache>
            </c:numRef>
          </c:xVal>
          <c:yVal>
            <c:numRef>
              <c:f>'天軸間（ｸﾞﾗﾌ）'!$AP$16:$AQ$16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32-4874-8BFE-7F6EED611A41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'天軸間（ｸﾞﾗﾌ）'!$AN$8:$AR$8</c:f>
              <c:numCache>
                <c:formatCode>0.00</c:formatCode>
                <c:ptCount val="5"/>
                <c:pt idx="0">
                  <c:v>-0.3</c:v>
                </c:pt>
                <c:pt idx="1">
                  <c:v>0.3</c:v>
                </c:pt>
                <c:pt idx="2">
                  <c:v>0.3</c:v>
                </c:pt>
                <c:pt idx="3">
                  <c:v>-0.3</c:v>
                </c:pt>
                <c:pt idx="4">
                  <c:v>-0.3</c:v>
                </c:pt>
              </c:numCache>
            </c:numRef>
          </c:xVal>
          <c:yVal>
            <c:numRef>
              <c:f>'天軸間（ｸﾞﾗﾌ）'!$AN$9:$AR$9</c:f>
              <c:numCache>
                <c:formatCode>0.00</c:formatCode>
                <c:ptCount val="5"/>
                <c:pt idx="0">
                  <c:v>0.3</c:v>
                </c:pt>
                <c:pt idx="1">
                  <c:v>0.3</c:v>
                </c:pt>
                <c:pt idx="2">
                  <c:v>-0.3</c:v>
                </c:pt>
                <c:pt idx="3">
                  <c:v>-0.3</c:v>
                </c:pt>
                <c:pt idx="4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832-4874-8BFE-7F6EED611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081024"/>
        <c:axId val="248082816"/>
      </c:scatterChart>
      <c:valAx>
        <c:axId val="248081024"/>
        <c:scaling>
          <c:orientation val="maxMin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8082816"/>
        <c:crosses val="autoZero"/>
        <c:crossBetween val="midCat"/>
        <c:majorUnit val="0.1"/>
      </c:valAx>
      <c:valAx>
        <c:axId val="248082816"/>
        <c:scaling>
          <c:orientation val="minMax"/>
          <c:max val="0.5"/>
          <c:min val="-0.5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8081024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2736-488F-A138-9444808821EA}"/>
              </c:ext>
            </c:extLst>
          </c:dPt>
          <c:xVal>
            <c:numRef>
              <c:f>'天軸間（ｸﾞﾗﾌ）'!$AP$17:$AQ$17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-0.18</c:v>
                </c:pt>
              </c:numCache>
            </c:numRef>
          </c:xVal>
          <c:yVal>
            <c:numRef>
              <c:f>'天軸間（ｸﾞﾗﾌ）'!$AP$18:$AQ$18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36-488F-A138-9444808821EA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'天軸間（ｸﾞﾗﾌ）'!$AN$8:$AR$8</c:f>
              <c:numCache>
                <c:formatCode>0.00</c:formatCode>
                <c:ptCount val="5"/>
                <c:pt idx="0">
                  <c:v>-0.3</c:v>
                </c:pt>
                <c:pt idx="1">
                  <c:v>0.3</c:v>
                </c:pt>
                <c:pt idx="2">
                  <c:v>0.3</c:v>
                </c:pt>
                <c:pt idx="3">
                  <c:v>-0.3</c:v>
                </c:pt>
                <c:pt idx="4">
                  <c:v>-0.3</c:v>
                </c:pt>
              </c:numCache>
            </c:numRef>
          </c:xVal>
          <c:yVal>
            <c:numRef>
              <c:f>'天軸間（ｸﾞﾗﾌ）'!$AN$9:$AR$9</c:f>
              <c:numCache>
                <c:formatCode>0.00</c:formatCode>
                <c:ptCount val="5"/>
                <c:pt idx="0">
                  <c:v>0.3</c:v>
                </c:pt>
                <c:pt idx="1">
                  <c:v>0.3</c:v>
                </c:pt>
                <c:pt idx="2">
                  <c:v>-0.3</c:v>
                </c:pt>
                <c:pt idx="3">
                  <c:v>-0.3</c:v>
                </c:pt>
                <c:pt idx="4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736-488F-A138-944480882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133120"/>
        <c:axId val="248134656"/>
      </c:scatterChart>
      <c:valAx>
        <c:axId val="248133120"/>
        <c:scaling>
          <c:orientation val="maxMin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8134656"/>
        <c:crosses val="autoZero"/>
        <c:crossBetween val="midCat"/>
        <c:majorUnit val="0.1"/>
      </c:valAx>
      <c:valAx>
        <c:axId val="248134656"/>
        <c:scaling>
          <c:orientation val="minMax"/>
          <c:max val="0.5"/>
          <c:min val="-0.5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8133120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734C-49BD-9C95-823A7E5E7244}"/>
              </c:ext>
            </c:extLst>
          </c:dPt>
          <c:xVal>
            <c:numRef>
              <c:f>'天軸間（ｸﾞﾗﾌ）'!$AP$19:$AQ$19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-0.22</c:v>
                </c:pt>
              </c:numCache>
            </c:numRef>
          </c:xVal>
          <c:yVal>
            <c:numRef>
              <c:f>'天軸間（ｸﾞﾗﾌ）'!$AP$20:$AQ$20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4C-49BD-9C95-823A7E5E7244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'天軸間（ｸﾞﾗﾌ）'!$AN$8:$AR$8</c:f>
              <c:numCache>
                <c:formatCode>0.00</c:formatCode>
                <c:ptCount val="5"/>
                <c:pt idx="0">
                  <c:v>-0.3</c:v>
                </c:pt>
                <c:pt idx="1">
                  <c:v>0.3</c:v>
                </c:pt>
                <c:pt idx="2">
                  <c:v>0.3</c:v>
                </c:pt>
                <c:pt idx="3">
                  <c:v>-0.3</c:v>
                </c:pt>
                <c:pt idx="4">
                  <c:v>-0.3</c:v>
                </c:pt>
              </c:numCache>
            </c:numRef>
          </c:xVal>
          <c:yVal>
            <c:numRef>
              <c:f>'天軸間（ｸﾞﾗﾌ）'!$AN$9:$AR$9</c:f>
              <c:numCache>
                <c:formatCode>0.00</c:formatCode>
                <c:ptCount val="5"/>
                <c:pt idx="0">
                  <c:v>0.3</c:v>
                </c:pt>
                <c:pt idx="1">
                  <c:v>0.3</c:v>
                </c:pt>
                <c:pt idx="2">
                  <c:v>-0.3</c:v>
                </c:pt>
                <c:pt idx="3">
                  <c:v>-0.3</c:v>
                </c:pt>
                <c:pt idx="4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4C-49BD-9C95-823A7E5E7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164736"/>
        <c:axId val="248166272"/>
      </c:scatterChart>
      <c:valAx>
        <c:axId val="248164736"/>
        <c:scaling>
          <c:orientation val="maxMin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8166272"/>
        <c:crosses val="autoZero"/>
        <c:crossBetween val="midCat"/>
        <c:majorUnit val="0.1"/>
      </c:valAx>
      <c:valAx>
        <c:axId val="248166272"/>
        <c:scaling>
          <c:orientation val="minMax"/>
          <c:max val="0.5"/>
          <c:min val="-0.5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8164736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D971-4CBC-A770-3EB00DBE09F9}"/>
              </c:ext>
            </c:extLst>
          </c:dPt>
          <c:xVal>
            <c:numRef>
              <c:f>'天軸間（ｸﾞﾗﾌ）'!$AP$13:$AQ$13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-0.19</c:v>
                </c:pt>
              </c:numCache>
            </c:numRef>
          </c:xVal>
          <c:yVal>
            <c:numRef>
              <c:f>'天軸間（ｸﾞﾗﾌ）'!$AP$14:$AQ$14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71-4CBC-A770-3EB00DBE09F9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'天軸間（ｸﾞﾗﾌ）'!$AN$8:$AR$8</c:f>
              <c:numCache>
                <c:formatCode>0.00</c:formatCode>
                <c:ptCount val="5"/>
                <c:pt idx="0">
                  <c:v>-0.3</c:v>
                </c:pt>
                <c:pt idx="1">
                  <c:v>0.3</c:v>
                </c:pt>
                <c:pt idx="2">
                  <c:v>0.3</c:v>
                </c:pt>
                <c:pt idx="3">
                  <c:v>-0.3</c:v>
                </c:pt>
                <c:pt idx="4">
                  <c:v>-0.3</c:v>
                </c:pt>
              </c:numCache>
            </c:numRef>
          </c:xVal>
          <c:yVal>
            <c:numRef>
              <c:f>'天軸間（ｸﾞﾗﾌ）'!$AN$9:$AR$9</c:f>
              <c:numCache>
                <c:formatCode>0.00</c:formatCode>
                <c:ptCount val="5"/>
                <c:pt idx="0">
                  <c:v>0.3</c:v>
                </c:pt>
                <c:pt idx="1">
                  <c:v>0.3</c:v>
                </c:pt>
                <c:pt idx="2">
                  <c:v>-0.3</c:v>
                </c:pt>
                <c:pt idx="3">
                  <c:v>-0.3</c:v>
                </c:pt>
                <c:pt idx="4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71-4CBC-A770-3EB00DBE0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192000"/>
        <c:axId val="248193792"/>
      </c:scatterChart>
      <c:valAx>
        <c:axId val="248192000"/>
        <c:scaling>
          <c:orientation val="maxMin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8193792"/>
        <c:crosses val="autoZero"/>
        <c:crossBetween val="midCat"/>
        <c:majorUnit val="0.1"/>
      </c:valAx>
      <c:valAx>
        <c:axId val="248193792"/>
        <c:scaling>
          <c:orientation val="minMax"/>
          <c:max val="0.5"/>
          <c:min val="-0.5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8192000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F99B-4A0F-B82A-B445325B5025}"/>
              </c:ext>
            </c:extLst>
          </c:dPt>
          <c:xVal>
            <c:numRef>
              <c:f>'天軸間（ｸﾞﾗﾌ）'!$AP$30:$AQ$30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-0.2</c:v>
                </c:pt>
              </c:numCache>
            </c:numRef>
          </c:xVal>
          <c:yVal>
            <c:numRef>
              <c:f>'天軸間（ｸﾞﾗﾌ）'!$AP$31:$AQ$31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7.0000000000000007E-2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9B-4A0F-B82A-B445325B5025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'天軸間（ｸﾞﾗﾌ）'!$AN$8:$AR$8</c:f>
              <c:numCache>
                <c:formatCode>0.00</c:formatCode>
                <c:ptCount val="5"/>
                <c:pt idx="0">
                  <c:v>-0.3</c:v>
                </c:pt>
                <c:pt idx="1">
                  <c:v>0.3</c:v>
                </c:pt>
                <c:pt idx="2">
                  <c:v>0.3</c:v>
                </c:pt>
                <c:pt idx="3">
                  <c:v>-0.3</c:v>
                </c:pt>
                <c:pt idx="4">
                  <c:v>-0.3</c:v>
                </c:pt>
              </c:numCache>
            </c:numRef>
          </c:xVal>
          <c:yVal>
            <c:numRef>
              <c:f>'天軸間（ｸﾞﾗﾌ）'!$AN$9:$AR$9</c:f>
              <c:numCache>
                <c:formatCode>0.00</c:formatCode>
                <c:ptCount val="5"/>
                <c:pt idx="0">
                  <c:v>0.3</c:v>
                </c:pt>
                <c:pt idx="1">
                  <c:v>0.3</c:v>
                </c:pt>
                <c:pt idx="2">
                  <c:v>-0.3</c:v>
                </c:pt>
                <c:pt idx="3">
                  <c:v>-0.3</c:v>
                </c:pt>
                <c:pt idx="4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99B-4A0F-B82A-B445325B5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231808"/>
        <c:axId val="248233344"/>
      </c:scatterChart>
      <c:valAx>
        <c:axId val="248231808"/>
        <c:scaling>
          <c:orientation val="maxMin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8233344"/>
        <c:crosses val="autoZero"/>
        <c:crossBetween val="midCat"/>
        <c:majorUnit val="0.1"/>
      </c:valAx>
      <c:valAx>
        <c:axId val="248233344"/>
        <c:scaling>
          <c:orientation val="minMax"/>
          <c:max val="0.5"/>
          <c:min val="-0.5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8231808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F34C-4A32-ADA1-328BC85A7D58}"/>
              </c:ext>
            </c:extLst>
          </c:dPt>
          <c:xVal>
            <c:numRef>
              <c:f>'天軸間（ｸﾞﾗﾌ）'!$AP$24:$AQ$24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-0.36</c:v>
                </c:pt>
              </c:numCache>
            </c:numRef>
          </c:xVal>
          <c:yVal>
            <c:numRef>
              <c:f>'天軸間（ｸﾞﾗﾌ）'!$AP$25:$AQ$25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C-4A32-ADA1-328BC85A7D58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'天軸間（ｸﾞﾗﾌ）'!$AN$8:$AR$8</c:f>
              <c:numCache>
                <c:formatCode>0.00</c:formatCode>
                <c:ptCount val="5"/>
                <c:pt idx="0">
                  <c:v>-0.3</c:v>
                </c:pt>
                <c:pt idx="1">
                  <c:v>0.3</c:v>
                </c:pt>
                <c:pt idx="2">
                  <c:v>0.3</c:v>
                </c:pt>
                <c:pt idx="3">
                  <c:v>-0.3</c:v>
                </c:pt>
                <c:pt idx="4">
                  <c:v>-0.3</c:v>
                </c:pt>
              </c:numCache>
            </c:numRef>
          </c:xVal>
          <c:yVal>
            <c:numRef>
              <c:f>'天軸間（ｸﾞﾗﾌ）'!$AN$9:$AR$9</c:f>
              <c:numCache>
                <c:formatCode>0.00</c:formatCode>
                <c:ptCount val="5"/>
                <c:pt idx="0">
                  <c:v>0.3</c:v>
                </c:pt>
                <c:pt idx="1">
                  <c:v>0.3</c:v>
                </c:pt>
                <c:pt idx="2">
                  <c:v>-0.3</c:v>
                </c:pt>
                <c:pt idx="3">
                  <c:v>-0.3</c:v>
                </c:pt>
                <c:pt idx="4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34C-4A32-ADA1-328BC85A7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516800"/>
        <c:axId val="249518336"/>
      </c:scatterChart>
      <c:valAx>
        <c:axId val="249516800"/>
        <c:scaling>
          <c:orientation val="maxMin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9518336"/>
        <c:crosses val="autoZero"/>
        <c:crossBetween val="midCat"/>
        <c:majorUnit val="0.1"/>
      </c:valAx>
      <c:valAx>
        <c:axId val="249518336"/>
        <c:scaling>
          <c:orientation val="minMax"/>
          <c:max val="0.5"/>
          <c:min val="-0.5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9516800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FD75-45CB-B12E-5BF6EF1C41BF}"/>
              </c:ext>
            </c:extLst>
          </c:dPt>
          <c:xVal>
            <c:numRef>
              <c:f>'天軸間（ｸﾞﾗﾌ）'!$AP$26:$AQ$26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-0.24</c:v>
                </c:pt>
              </c:numCache>
            </c:numRef>
          </c:xVal>
          <c:yVal>
            <c:numRef>
              <c:f>'天軸間（ｸﾞﾗﾌ）'!$AP$27:$AQ$27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75-45CB-B12E-5BF6EF1C41BF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'天軸間（ｸﾞﾗﾌ）'!$AN$6:$AR$6</c:f>
              <c:numCache>
                <c:formatCode>General</c:formatCode>
                <c:ptCount val="5"/>
                <c:pt idx="0">
                  <c:v>-0.25</c:v>
                </c:pt>
                <c:pt idx="1">
                  <c:v>0.25</c:v>
                </c:pt>
                <c:pt idx="2">
                  <c:v>0.25</c:v>
                </c:pt>
                <c:pt idx="3">
                  <c:v>-0.25</c:v>
                </c:pt>
                <c:pt idx="4">
                  <c:v>-0.25</c:v>
                </c:pt>
              </c:numCache>
            </c:numRef>
          </c:xVal>
          <c:yVal>
            <c:numRef>
              <c:f>'天軸間（ｸﾞﾗﾌ）'!$AN$7:$AR$7</c:f>
              <c:numCache>
                <c:formatCode>General</c:formatCode>
                <c:ptCount val="5"/>
                <c:pt idx="0">
                  <c:v>0.25</c:v>
                </c:pt>
                <c:pt idx="1">
                  <c:v>0.25</c:v>
                </c:pt>
                <c:pt idx="2">
                  <c:v>-0.25</c:v>
                </c:pt>
                <c:pt idx="3">
                  <c:v>-0.25</c:v>
                </c:pt>
                <c:pt idx="4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75-45CB-B12E-5BF6EF1C4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552256"/>
        <c:axId val="249554048"/>
      </c:scatterChart>
      <c:valAx>
        <c:axId val="249552256"/>
        <c:scaling>
          <c:orientation val="maxMin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9554048"/>
        <c:crosses val="autoZero"/>
        <c:crossBetween val="midCat"/>
        <c:majorUnit val="0.1"/>
      </c:valAx>
      <c:valAx>
        <c:axId val="249554048"/>
        <c:scaling>
          <c:orientation val="minMax"/>
          <c:max val="0.5"/>
          <c:min val="-0.5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9552256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F187-4FD1-8B34-BB5B45573C6C}"/>
              </c:ext>
            </c:extLst>
          </c:dPt>
          <c:xVal>
            <c:numRef>
              <c:f>'天軸間（ｸﾞﾗﾌ）'!$AP$28:$AQ$28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-0.15</c:v>
                </c:pt>
              </c:numCache>
            </c:numRef>
          </c:xVal>
          <c:yVal>
            <c:numRef>
              <c:f>'天軸間（ｸﾞﾗﾌ）'!$AP$29:$AQ$29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87-4FD1-8B34-BB5B45573C6C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'天軸間（ｸﾞﾗﾌ）'!$AN$8:$AR$8</c:f>
              <c:numCache>
                <c:formatCode>0.00</c:formatCode>
                <c:ptCount val="5"/>
                <c:pt idx="0">
                  <c:v>-0.3</c:v>
                </c:pt>
                <c:pt idx="1">
                  <c:v>0.3</c:v>
                </c:pt>
                <c:pt idx="2">
                  <c:v>0.3</c:v>
                </c:pt>
                <c:pt idx="3">
                  <c:v>-0.3</c:v>
                </c:pt>
                <c:pt idx="4">
                  <c:v>-0.3</c:v>
                </c:pt>
              </c:numCache>
            </c:numRef>
          </c:xVal>
          <c:yVal>
            <c:numRef>
              <c:f>'天軸間（ｸﾞﾗﾌ）'!$AN$9:$AR$9</c:f>
              <c:numCache>
                <c:formatCode>0.00</c:formatCode>
                <c:ptCount val="5"/>
                <c:pt idx="0">
                  <c:v>0.3</c:v>
                </c:pt>
                <c:pt idx="1">
                  <c:v>0.3</c:v>
                </c:pt>
                <c:pt idx="2">
                  <c:v>-0.3</c:v>
                </c:pt>
                <c:pt idx="3">
                  <c:v>-0.3</c:v>
                </c:pt>
                <c:pt idx="4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87-4FD1-8B34-BB5B45573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641216"/>
        <c:axId val="249643008"/>
      </c:scatterChart>
      <c:valAx>
        <c:axId val="249641216"/>
        <c:scaling>
          <c:orientation val="maxMin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9643008"/>
        <c:crosses val="autoZero"/>
        <c:crossBetween val="midCat"/>
        <c:majorUnit val="0.1"/>
      </c:valAx>
      <c:valAx>
        <c:axId val="249643008"/>
        <c:scaling>
          <c:orientation val="minMax"/>
          <c:max val="0.5"/>
          <c:min val="-0.5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9641216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52175643723579E-2"/>
          <c:y val="6.52175643723579E-2"/>
          <c:w val="0.87500232199580186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847D-4B48-82C5-7335C5F5104B}"/>
              </c:ext>
            </c:extLst>
          </c:dPt>
          <c:xVal>
            <c:numRef>
              <c:f>'天軸間（ｸﾞﾗﾌ）'!$AP$21:$AQ$21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-0.19</c:v>
                </c:pt>
              </c:numCache>
            </c:numRef>
          </c:xVal>
          <c:yVal>
            <c:numRef>
              <c:f>'天軸間（ｸﾞﾗﾌ）'!$AP$22:$AQ$22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0.28999999999999998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7D-4B48-82C5-7335C5F5104B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'天軸間（ｸﾞﾗﾌ）'!$AN$8:$AR$8</c:f>
              <c:numCache>
                <c:formatCode>0.00</c:formatCode>
                <c:ptCount val="5"/>
                <c:pt idx="0">
                  <c:v>-0.3</c:v>
                </c:pt>
                <c:pt idx="1">
                  <c:v>0.3</c:v>
                </c:pt>
                <c:pt idx="2">
                  <c:v>0.3</c:v>
                </c:pt>
                <c:pt idx="3">
                  <c:v>-0.3</c:v>
                </c:pt>
                <c:pt idx="4">
                  <c:v>-0.3</c:v>
                </c:pt>
              </c:numCache>
            </c:numRef>
          </c:xVal>
          <c:yVal>
            <c:numRef>
              <c:f>'天軸間（ｸﾞﾗﾌ）'!$AN$9:$AR$9</c:f>
              <c:numCache>
                <c:formatCode>0.00</c:formatCode>
                <c:ptCount val="5"/>
                <c:pt idx="0">
                  <c:v>0.3</c:v>
                </c:pt>
                <c:pt idx="1">
                  <c:v>0.3</c:v>
                </c:pt>
                <c:pt idx="2">
                  <c:v>-0.3</c:v>
                </c:pt>
                <c:pt idx="3">
                  <c:v>-0.3</c:v>
                </c:pt>
                <c:pt idx="4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7D-4B48-82C5-7335C5F51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676928"/>
        <c:axId val="249678464"/>
      </c:scatterChart>
      <c:valAx>
        <c:axId val="249676928"/>
        <c:scaling>
          <c:orientation val="maxMin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5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9678464"/>
        <c:crosses val="autoZero"/>
        <c:crossBetween val="midCat"/>
        <c:majorUnit val="0.1"/>
      </c:valAx>
      <c:valAx>
        <c:axId val="249678464"/>
        <c:scaling>
          <c:orientation val="minMax"/>
          <c:max val="0.5"/>
          <c:min val="-0.5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5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49676928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 paperSize="9" orientation="landscape" verticalDpi="0"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52175643723579E-2"/>
          <c:y val="6.52175643723579E-2"/>
          <c:w val="0.87500232199580186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9FEE-4101-88EF-7F8D8CD09FFF}"/>
              </c:ext>
            </c:extLst>
          </c:dPt>
          <c:xVal>
            <c:numRef>
              <c:f>'地軸間（ｸﾞﾗﾌ）'!$AP$13:$AQ$13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-0.28999999999999998</c:v>
                </c:pt>
              </c:numCache>
            </c:numRef>
          </c:xVal>
          <c:yVal>
            <c:numRef>
              <c:f>'地軸間（ｸﾞﾗﾌ）'!$AP$14:$AQ$14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EE-4101-88EF-7F8D8CD09FFF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'地軸間（ｸﾞﾗﾌ）'!$AN$8:$AR$8</c:f>
              <c:numCache>
                <c:formatCode>0.00</c:formatCode>
                <c:ptCount val="5"/>
                <c:pt idx="0">
                  <c:v>-0.3</c:v>
                </c:pt>
                <c:pt idx="1">
                  <c:v>0.3</c:v>
                </c:pt>
                <c:pt idx="2">
                  <c:v>0.3</c:v>
                </c:pt>
                <c:pt idx="3">
                  <c:v>-0.3</c:v>
                </c:pt>
                <c:pt idx="4">
                  <c:v>-0.3</c:v>
                </c:pt>
              </c:numCache>
            </c:numRef>
          </c:xVal>
          <c:yVal>
            <c:numRef>
              <c:f>'地軸間（ｸﾞﾗﾌ）'!$AN$9:$AR$9</c:f>
              <c:numCache>
                <c:formatCode>0.00</c:formatCode>
                <c:ptCount val="5"/>
                <c:pt idx="0">
                  <c:v>0.3</c:v>
                </c:pt>
                <c:pt idx="1">
                  <c:v>0.3</c:v>
                </c:pt>
                <c:pt idx="2">
                  <c:v>-0.3</c:v>
                </c:pt>
                <c:pt idx="3">
                  <c:v>-0.3</c:v>
                </c:pt>
                <c:pt idx="4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FEE-4101-88EF-7F8D8CD09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190080"/>
        <c:axId val="250200064"/>
      </c:scatterChart>
      <c:valAx>
        <c:axId val="250190080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5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0200064"/>
        <c:crosses val="autoZero"/>
        <c:crossBetween val="midCat"/>
        <c:majorUnit val="0.1"/>
      </c:valAx>
      <c:valAx>
        <c:axId val="250200064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5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0190080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FB65-4332-BB6D-090AE3990DB8}"/>
              </c:ext>
            </c:extLst>
          </c:dPt>
          <c:xVal>
            <c:numRef>
              <c:f>'地軸間（ｸﾞﾗﾌ）'!$AP$17:$AQ$17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-0.22</c:v>
                </c:pt>
              </c:numCache>
            </c:numRef>
          </c:xVal>
          <c:yVal>
            <c:numRef>
              <c:f>'地軸間（ｸﾞﾗﾌ）'!$AP$18:$AQ$18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65-4332-BB6D-090AE3990DB8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'地軸間（ｸﾞﾗﾌ）'!$AN$10:$AR$10</c:f>
              <c:numCache>
                <c:formatCode>0.00</c:formatCode>
                <c:ptCount val="5"/>
                <c:pt idx="0">
                  <c:v>-0.35</c:v>
                </c:pt>
                <c:pt idx="1">
                  <c:v>0.35</c:v>
                </c:pt>
                <c:pt idx="2">
                  <c:v>0.35</c:v>
                </c:pt>
                <c:pt idx="3">
                  <c:v>-0.35</c:v>
                </c:pt>
                <c:pt idx="4">
                  <c:v>-0.35</c:v>
                </c:pt>
              </c:numCache>
            </c:numRef>
          </c:xVal>
          <c:yVal>
            <c:numRef>
              <c:f>'地軸間（ｸﾞﾗﾌ）'!$AN$11:$AR$11</c:f>
              <c:numCache>
                <c:formatCode>0.00</c:formatCode>
                <c:ptCount val="5"/>
                <c:pt idx="0">
                  <c:v>0.35</c:v>
                </c:pt>
                <c:pt idx="1">
                  <c:v>0.35</c:v>
                </c:pt>
                <c:pt idx="2">
                  <c:v>-0.35</c:v>
                </c:pt>
                <c:pt idx="3">
                  <c:v>-0.35</c:v>
                </c:pt>
                <c:pt idx="4">
                  <c:v>0.35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B65-4332-BB6D-090AE3990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217600"/>
        <c:axId val="250219136"/>
      </c:scatterChart>
      <c:valAx>
        <c:axId val="250217600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0219136"/>
        <c:crosses val="autoZero"/>
        <c:crossBetween val="midCat"/>
        <c:majorUnit val="0.1"/>
      </c:valAx>
      <c:valAx>
        <c:axId val="250219136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0217600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92D2-4B21-BE5C-CF53B5E0C406}"/>
              </c:ext>
            </c:extLst>
          </c:dPt>
          <c:xVal>
            <c:numRef>
              <c:f>'地軸間（ｸﾞﾗﾌ）'!$AP$15:$AQ$15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-0.21</c:v>
                </c:pt>
              </c:numCache>
            </c:numRef>
          </c:xVal>
          <c:yVal>
            <c:numRef>
              <c:f>'地軸間（ｸﾞﾗﾌ）'!$AP$16:$AQ$16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D2-4B21-BE5C-CF53B5E0C406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'地軸間（ｸﾞﾗﾌ）'!$AN$8:$AR$8</c:f>
              <c:numCache>
                <c:formatCode>0.00</c:formatCode>
                <c:ptCount val="5"/>
                <c:pt idx="0">
                  <c:v>-0.3</c:v>
                </c:pt>
                <c:pt idx="1">
                  <c:v>0.3</c:v>
                </c:pt>
                <c:pt idx="2">
                  <c:v>0.3</c:v>
                </c:pt>
                <c:pt idx="3">
                  <c:v>-0.3</c:v>
                </c:pt>
                <c:pt idx="4">
                  <c:v>-0.3</c:v>
                </c:pt>
              </c:numCache>
            </c:numRef>
          </c:xVal>
          <c:yVal>
            <c:numRef>
              <c:f>'地軸間（ｸﾞﾗﾌ）'!$AN$9:$AR$9</c:f>
              <c:numCache>
                <c:formatCode>0.00</c:formatCode>
                <c:ptCount val="5"/>
                <c:pt idx="0">
                  <c:v>0.3</c:v>
                </c:pt>
                <c:pt idx="1">
                  <c:v>0.3</c:v>
                </c:pt>
                <c:pt idx="2">
                  <c:v>-0.3</c:v>
                </c:pt>
                <c:pt idx="3">
                  <c:v>-0.3</c:v>
                </c:pt>
                <c:pt idx="4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D2-4B21-BE5C-CF53B5E0C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265600"/>
        <c:axId val="250267136"/>
      </c:scatterChart>
      <c:valAx>
        <c:axId val="250265600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0267136"/>
        <c:crosses val="autoZero"/>
        <c:crossBetween val="midCat"/>
        <c:majorUnit val="0.1"/>
      </c:valAx>
      <c:valAx>
        <c:axId val="250267136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0265600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0E6A-4DED-9FB4-5B9756913559}"/>
              </c:ext>
            </c:extLst>
          </c:dPt>
          <c:xVal>
            <c:numRef>
              <c:f>'地軸間（ｸﾞﾗﾌ）'!$AP$19:$AQ$19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-0.25</c:v>
                </c:pt>
              </c:numCache>
            </c:numRef>
          </c:xVal>
          <c:yVal>
            <c:numRef>
              <c:f>'地軸間（ｸﾞﾗﾌ）'!$AP$20:$AQ$20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6A-4DED-9FB4-5B9756913559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'地軸間（ｸﾞﾗﾌ）'!$AN$8:$AR$8</c:f>
              <c:numCache>
                <c:formatCode>0.00</c:formatCode>
                <c:ptCount val="5"/>
                <c:pt idx="0">
                  <c:v>-0.3</c:v>
                </c:pt>
                <c:pt idx="1">
                  <c:v>0.3</c:v>
                </c:pt>
                <c:pt idx="2">
                  <c:v>0.3</c:v>
                </c:pt>
                <c:pt idx="3">
                  <c:v>-0.3</c:v>
                </c:pt>
                <c:pt idx="4">
                  <c:v>-0.3</c:v>
                </c:pt>
              </c:numCache>
            </c:numRef>
          </c:xVal>
          <c:yVal>
            <c:numRef>
              <c:f>'地軸間（ｸﾞﾗﾌ）'!$AN$9:$AR$9</c:f>
              <c:numCache>
                <c:formatCode>0.00</c:formatCode>
                <c:ptCount val="5"/>
                <c:pt idx="0">
                  <c:v>0.3</c:v>
                </c:pt>
                <c:pt idx="1">
                  <c:v>0.3</c:v>
                </c:pt>
                <c:pt idx="2">
                  <c:v>-0.3</c:v>
                </c:pt>
                <c:pt idx="3">
                  <c:v>-0.3</c:v>
                </c:pt>
                <c:pt idx="4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6A-4DED-9FB4-5B9756913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440320"/>
        <c:axId val="250450304"/>
      </c:scatterChart>
      <c:valAx>
        <c:axId val="250440320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0450304"/>
        <c:crosses val="autoZero"/>
        <c:crossBetween val="midCat"/>
        <c:majorUnit val="0.1"/>
      </c:valAx>
      <c:valAx>
        <c:axId val="250450304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0440320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AADA-4B55-A95F-B53D0EFD01DE}"/>
              </c:ext>
            </c:extLst>
          </c:dPt>
          <c:xVal>
            <c:numRef>
              <c:f>'地軸間（ｸﾞﾗﾌ）'!$AP$21:$AQ$21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-0.13</c:v>
                </c:pt>
              </c:numCache>
            </c:numRef>
          </c:xVal>
          <c:yVal>
            <c:numRef>
              <c:f>'地軸間（ｸﾞﾗﾌ）'!$AP$22:$AQ$22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7.0000000000000007E-2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DA-4B55-A95F-B53D0EFD01DE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'地軸間（ｸﾞﾗﾌ）'!$AN$8:$AR$8</c:f>
              <c:numCache>
                <c:formatCode>0.00</c:formatCode>
                <c:ptCount val="5"/>
                <c:pt idx="0">
                  <c:v>-0.3</c:v>
                </c:pt>
                <c:pt idx="1">
                  <c:v>0.3</c:v>
                </c:pt>
                <c:pt idx="2">
                  <c:v>0.3</c:v>
                </c:pt>
                <c:pt idx="3">
                  <c:v>-0.3</c:v>
                </c:pt>
                <c:pt idx="4">
                  <c:v>-0.3</c:v>
                </c:pt>
              </c:numCache>
            </c:numRef>
          </c:xVal>
          <c:yVal>
            <c:numRef>
              <c:f>'地軸間（ｸﾞﾗﾌ）'!$AN$9:$AR$9</c:f>
              <c:numCache>
                <c:formatCode>0.00</c:formatCode>
                <c:ptCount val="5"/>
                <c:pt idx="0">
                  <c:v>0.3</c:v>
                </c:pt>
                <c:pt idx="1">
                  <c:v>0.3</c:v>
                </c:pt>
                <c:pt idx="2">
                  <c:v>-0.3</c:v>
                </c:pt>
                <c:pt idx="3">
                  <c:v>-0.3</c:v>
                </c:pt>
                <c:pt idx="4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DA-4B55-A95F-B53D0EFD0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471936"/>
        <c:axId val="250473472"/>
      </c:scatterChart>
      <c:valAx>
        <c:axId val="250471936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0473472"/>
        <c:crosses val="autoZero"/>
        <c:crossBetween val="midCat"/>
        <c:majorUnit val="0.1"/>
      </c:valAx>
      <c:valAx>
        <c:axId val="250473472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0471936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0428-4F94-8C53-8BADC18C2270}"/>
              </c:ext>
            </c:extLst>
          </c:dPt>
          <c:xVal>
            <c:numRef>
              <c:f>'地軸間（ｸﾞﾗﾌ）'!$AP$23:$AQ$23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-0.17</c:v>
                </c:pt>
              </c:numCache>
            </c:numRef>
          </c:xVal>
          <c:yVal>
            <c:numRef>
              <c:f>'地軸間（ｸﾞﾗﾌ）'!$AP$24:$AQ$24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28-4F94-8C53-8BADC18C2270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'地軸間（ｸﾞﾗﾌ）'!$AN$8:$AR$8</c:f>
              <c:numCache>
                <c:formatCode>0.00</c:formatCode>
                <c:ptCount val="5"/>
                <c:pt idx="0">
                  <c:v>-0.3</c:v>
                </c:pt>
                <c:pt idx="1">
                  <c:v>0.3</c:v>
                </c:pt>
                <c:pt idx="2">
                  <c:v>0.3</c:v>
                </c:pt>
                <c:pt idx="3">
                  <c:v>-0.3</c:v>
                </c:pt>
                <c:pt idx="4">
                  <c:v>-0.3</c:v>
                </c:pt>
              </c:numCache>
            </c:numRef>
          </c:xVal>
          <c:yVal>
            <c:numRef>
              <c:f>'地軸間（ｸﾞﾗﾌ）'!$AN$9:$AR$9</c:f>
              <c:numCache>
                <c:formatCode>0.00</c:formatCode>
                <c:ptCount val="5"/>
                <c:pt idx="0">
                  <c:v>0.3</c:v>
                </c:pt>
                <c:pt idx="1">
                  <c:v>0.3</c:v>
                </c:pt>
                <c:pt idx="2">
                  <c:v>-0.3</c:v>
                </c:pt>
                <c:pt idx="3">
                  <c:v>-0.3</c:v>
                </c:pt>
                <c:pt idx="4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428-4F94-8C53-8BADC18C2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376576"/>
        <c:axId val="250378112"/>
      </c:scatterChart>
      <c:valAx>
        <c:axId val="250376576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0378112"/>
        <c:crosses val="autoZero"/>
        <c:crossBetween val="midCat"/>
        <c:majorUnit val="0.1"/>
      </c:valAx>
      <c:valAx>
        <c:axId val="250378112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0376576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5C60-4F8B-9610-DACF9BAD70E9}"/>
              </c:ext>
            </c:extLst>
          </c:dPt>
          <c:xVal>
            <c:numRef>
              <c:f>'地軸間（ｸﾞﾗﾌ）'!$AP$30:$AQ$30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-0.16</c:v>
                </c:pt>
              </c:numCache>
            </c:numRef>
          </c:xVal>
          <c:yVal>
            <c:numRef>
              <c:f>'地軸間（ｸﾞﾗﾌ）'!$AP$31:$AQ$31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60-4F8B-9610-DACF9BAD70E9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'地軸間（ｸﾞﾗﾌ）'!$AN$8:$AR$8</c:f>
              <c:numCache>
                <c:formatCode>0.00</c:formatCode>
                <c:ptCount val="5"/>
                <c:pt idx="0">
                  <c:v>-0.3</c:v>
                </c:pt>
                <c:pt idx="1">
                  <c:v>0.3</c:v>
                </c:pt>
                <c:pt idx="2">
                  <c:v>0.3</c:v>
                </c:pt>
                <c:pt idx="3">
                  <c:v>-0.3</c:v>
                </c:pt>
                <c:pt idx="4">
                  <c:v>-0.3</c:v>
                </c:pt>
              </c:numCache>
            </c:numRef>
          </c:xVal>
          <c:yVal>
            <c:numRef>
              <c:f>'地軸間（ｸﾞﾗﾌ）'!$AN$9:$AR$9</c:f>
              <c:numCache>
                <c:formatCode>0.00</c:formatCode>
                <c:ptCount val="5"/>
                <c:pt idx="0">
                  <c:v>0.3</c:v>
                </c:pt>
                <c:pt idx="1">
                  <c:v>0.3</c:v>
                </c:pt>
                <c:pt idx="2">
                  <c:v>-0.3</c:v>
                </c:pt>
                <c:pt idx="3">
                  <c:v>-0.3</c:v>
                </c:pt>
                <c:pt idx="4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C60-4F8B-9610-DACF9BAD7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407936"/>
        <c:axId val="250409728"/>
      </c:scatterChart>
      <c:valAx>
        <c:axId val="250407936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0409728"/>
        <c:crosses val="autoZero"/>
        <c:crossBetween val="midCat"/>
        <c:majorUnit val="0.1"/>
      </c:valAx>
      <c:valAx>
        <c:axId val="250409728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0407936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7965-45F0-B928-1CC44403C9B1}"/>
              </c:ext>
            </c:extLst>
          </c:dPt>
          <c:xVal>
            <c:numRef>
              <c:f>'地軸間（ｸﾞﾗﾌ）'!$AP$32:$AQ$32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0.01</c:v>
                </c:pt>
              </c:numCache>
            </c:numRef>
          </c:xVal>
          <c:yVal>
            <c:numRef>
              <c:f>'地軸間（ｸﾞﾗﾌ）'!$AP$33:$AQ$33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65-45F0-B928-1CC44403C9B1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'地軸間（ｸﾞﾗﾌ）'!$AN$8:$AR$8</c:f>
              <c:numCache>
                <c:formatCode>0.00</c:formatCode>
                <c:ptCount val="5"/>
                <c:pt idx="0">
                  <c:v>-0.3</c:v>
                </c:pt>
                <c:pt idx="1">
                  <c:v>0.3</c:v>
                </c:pt>
                <c:pt idx="2">
                  <c:v>0.3</c:v>
                </c:pt>
                <c:pt idx="3">
                  <c:v>-0.3</c:v>
                </c:pt>
                <c:pt idx="4">
                  <c:v>-0.3</c:v>
                </c:pt>
              </c:numCache>
            </c:numRef>
          </c:xVal>
          <c:yVal>
            <c:numRef>
              <c:f>'地軸間（ｸﾞﾗﾌ）'!$AN$9:$AR$9</c:f>
              <c:numCache>
                <c:formatCode>0.00</c:formatCode>
                <c:ptCount val="5"/>
                <c:pt idx="0">
                  <c:v>0.3</c:v>
                </c:pt>
                <c:pt idx="1">
                  <c:v>0.3</c:v>
                </c:pt>
                <c:pt idx="2">
                  <c:v>-0.3</c:v>
                </c:pt>
                <c:pt idx="3">
                  <c:v>-0.3</c:v>
                </c:pt>
                <c:pt idx="4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965-45F0-B928-1CC44403C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648448"/>
        <c:axId val="250649984"/>
      </c:scatterChart>
      <c:valAx>
        <c:axId val="250648448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0649984"/>
        <c:crosses val="autoZero"/>
        <c:crossBetween val="midCat"/>
        <c:majorUnit val="0.1"/>
      </c:valAx>
      <c:valAx>
        <c:axId val="250649984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0648448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F3E3-43C3-8383-D064FFF1D8CB}"/>
              </c:ext>
            </c:extLst>
          </c:dPt>
          <c:xVal>
            <c:numRef>
              <c:f>'地軸間（ｸﾞﾗﾌ）'!$AP$26:$AQ$26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-0.1</c:v>
                </c:pt>
              </c:numCache>
            </c:numRef>
          </c:xVal>
          <c:yVal>
            <c:numRef>
              <c:f>'地軸間（ｸﾞﾗﾌ）'!$AP$27:$AQ$27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E3-43C3-8383-D064FFF1D8CB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'地軸間（ｸﾞﾗﾌ）'!$AN$8:$AR$8</c:f>
              <c:numCache>
                <c:formatCode>0.00</c:formatCode>
                <c:ptCount val="5"/>
                <c:pt idx="0">
                  <c:v>-0.3</c:v>
                </c:pt>
                <c:pt idx="1">
                  <c:v>0.3</c:v>
                </c:pt>
                <c:pt idx="2">
                  <c:v>0.3</c:v>
                </c:pt>
                <c:pt idx="3">
                  <c:v>-0.3</c:v>
                </c:pt>
                <c:pt idx="4">
                  <c:v>-0.3</c:v>
                </c:pt>
              </c:numCache>
            </c:numRef>
          </c:xVal>
          <c:yVal>
            <c:numRef>
              <c:f>'地軸間（ｸﾞﾗﾌ）'!$AN$9:$AR$9</c:f>
              <c:numCache>
                <c:formatCode>0.00</c:formatCode>
                <c:ptCount val="5"/>
                <c:pt idx="0">
                  <c:v>0.3</c:v>
                </c:pt>
                <c:pt idx="1">
                  <c:v>0.3</c:v>
                </c:pt>
                <c:pt idx="2">
                  <c:v>-0.3</c:v>
                </c:pt>
                <c:pt idx="3">
                  <c:v>-0.3</c:v>
                </c:pt>
                <c:pt idx="4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3E3-43C3-8383-D064FFF1D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688256"/>
        <c:axId val="250689792"/>
      </c:scatterChart>
      <c:valAx>
        <c:axId val="250688256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0689792"/>
        <c:crosses val="autoZero"/>
        <c:crossBetween val="midCat"/>
        <c:majorUnit val="0.1"/>
      </c:valAx>
      <c:valAx>
        <c:axId val="250689792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0688256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78F5-41EE-83A1-CBF5E2C1BA4B}"/>
              </c:ext>
            </c:extLst>
          </c:dPt>
          <c:xVal>
            <c:numRef>
              <c:f>'地軸間（ｸﾞﾗﾌ）'!$AP$34:$AQ$34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-0.02</c:v>
                </c:pt>
              </c:numCache>
            </c:numRef>
          </c:xVal>
          <c:yVal>
            <c:numRef>
              <c:f>'地軸間（ｸﾞﾗﾌ）'!$AP$35:$AQ$35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F5-41EE-83A1-CBF5E2C1BA4B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'地軸間（ｸﾞﾗﾌ）'!$AN$8:$AR$8</c:f>
              <c:numCache>
                <c:formatCode>0.00</c:formatCode>
                <c:ptCount val="5"/>
                <c:pt idx="0">
                  <c:v>-0.3</c:v>
                </c:pt>
                <c:pt idx="1">
                  <c:v>0.3</c:v>
                </c:pt>
                <c:pt idx="2">
                  <c:v>0.3</c:v>
                </c:pt>
                <c:pt idx="3">
                  <c:v>-0.3</c:v>
                </c:pt>
                <c:pt idx="4">
                  <c:v>-0.3</c:v>
                </c:pt>
              </c:numCache>
            </c:numRef>
          </c:xVal>
          <c:yVal>
            <c:numRef>
              <c:f>'地軸間（ｸﾞﾗﾌ）'!$AN$9:$AR$9</c:f>
              <c:numCache>
                <c:formatCode>0.00</c:formatCode>
                <c:ptCount val="5"/>
                <c:pt idx="0">
                  <c:v>0.3</c:v>
                </c:pt>
                <c:pt idx="1">
                  <c:v>0.3</c:v>
                </c:pt>
                <c:pt idx="2">
                  <c:v>-0.3</c:v>
                </c:pt>
                <c:pt idx="3">
                  <c:v>-0.3</c:v>
                </c:pt>
                <c:pt idx="4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8F5-41EE-83A1-CBF5E2C1B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727808"/>
        <c:axId val="250729600"/>
      </c:scatterChart>
      <c:valAx>
        <c:axId val="250727808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0729600"/>
        <c:crosses val="autoZero"/>
        <c:crossBetween val="midCat"/>
        <c:majorUnit val="0.1"/>
      </c:valAx>
      <c:valAx>
        <c:axId val="250729600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0727808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5968-4536-A240-555CA674D95D}"/>
              </c:ext>
            </c:extLst>
          </c:dPt>
          <c:xVal>
            <c:numRef>
              <c:f>'地軸間（ｸﾞﾗﾌ）'!$AP$28:$AQ$28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-0.19</c:v>
                </c:pt>
              </c:numCache>
            </c:numRef>
          </c:xVal>
          <c:yVal>
            <c:numRef>
              <c:f>'地軸間（ｸﾞﾗﾌ）'!$AP$29:$AQ$29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68-4536-A240-555CA674D95D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'地軸間（ｸﾞﾗﾌ）'!$AN$8:$AR$8</c:f>
              <c:numCache>
                <c:formatCode>0.00</c:formatCode>
                <c:ptCount val="5"/>
                <c:pt idx="0">
                  <c:v>-0.3</c:v>
                </c:pt>
                <c:pt idx="1">
                  <c:v>0.3</c:v>
                </c:pt>
                <c:pt idx="2">
                  <c:v>0.3</c:v>
                </c:pt>
                <c:pt idx="3">
                  <c:v>-0.3</c:v>
                </c:pt>
                <c:pt idx="4">
                  <c:v>-0.3</c:v>
                </c:pt>
              </c:numCache>
            </c:numRef>
          </c:xVal>
          <c:yVal>
            <c:numRef>
              <c:f>'地軸間（ｸﾞﾗﾌ）'!$AN$9:$AR$9</c:f>
              <c:numCache>
                <c:formatCode>0.00</c:formatCode>
                <c:ptCount val="5"/>
                <c:pt idx="0">
                  <c:v>0.3</c:v>
                </c:pt>
                <c:pt idx="1">
                  <c:v>0.3</c:v>
                </c:pt>
                <c:pt idx="2">
                  <c:v>-0.3</c:v>
                </c:pt>
                <c:pt idx="3">
                  <c:v>-0.3</c:v>
                </c:pt>
                <c:pt idx="4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968-4536-A240-555CA674D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144448"/>
        <c:axId val="251146240"/>
      </c:scatterChart>
      <c:valAx>
        <c:axId val="251144448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1146240"/>
        <c:crosses val="autoZero"/>
        <c:crossBetween val="midCat"/>
        <c:majorUnit val="0.1"/>
      </c:valAx>
      <c:valAx>
        <c:axId val="251146240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1144448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52175643723579E-2"/>
          <c:y val="6.52175643723579E-2"/>
          <c:w val="0.87500232199580186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DD59-4F17-A795-724A4156C436}"/>
              </c:ext>
            </c:extLst>
          </c:dPt>
          <c:xVal>
            <c:numRef>
              <c:f>'TC軸間（ｸﾞﾗﾌ）'!$AP$15:$AQ$15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0.01</c:v>
                </c:pt>
              </c:numCache>
            </c:numRef>
          </c:xVal>
          <c:yVal>
            <c:numRef>
              <c:f>'TC軸間（ｸﾞﾗﾌ）'!$AP$16:$AQ$16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59-4F17-A795-724A4156C436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'TC軸間（ｸﾞﾗﾌ）'!$AN$10:$AR$10</c:f>
              <c:numCache>
                <c:formatCode>0.00</c:formatCode>
                <c:ptCount val="5"/>
                <c:pt idx="0">
                  <c:v>-0.35</c:v>
                </c:pt>
                <c:pt idx="1">
                  <c:v>0.35</c:v>
                </c:pt>
                <c:pt idx="2">
                  <c:v>0.35</c:v>
                </c:pt>
                <c:pt idx="3">
                  <c:v>-0.35</c:v>
                </c:pt>
                <c:pt idx="4">
                  <c:v>-0.35</c:v>
                </c:pt>
              </c:numCache>
            </c:numRef>
          </c:xVal>
          <c:yVal>
            <c:numRef>
              <c:f>'TC軸間（ｸﾞﾗﾌ）'!$AN$11:$AR$11</c:f>
              <c:numCache>
                <c:formatCode>0.00</c:formatCode>
                <c:ptCount val="5"/>
                <c:pt idx="0">
                  <c:v>0.35</c:v>
                </c:pt>
                <c:pt idx="1">
                  <c:v>0.35</c:v>
                </c:pt>
                <c:pt idx="2">
                  <c:v>-0.35</c:v>
                </c:pt>
                <c:pt idx="3">
                  <c:v>-0.35</c:v>
                </c:pt>
                <c:pt idx="4">
                  <c:v>0.35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59-4F17-A795-724A4156C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888960"/>
        <c:axId val="250890496"/>
      </c:scatterChart>
      <c:valAx>
        <c:axId val="250888960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5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0890496"/>
        <c:crosses val="autoZero"/>
        <c:crossBetween val="midCat"/>
        <c:majorUnit val="0.1"/>
      </c:valAx>
      <c:valAx>
        <c:axId val="250890496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5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0888960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420E-4122-871A-E8515ADEA5D6}"/>
              </c:ext>
            </c:extLst>
          </c:dPt>
          <c:xVal>
            <c:numRef>
              <c:f>'TC軸間（ｸﾞﾗﾌ）'!$AP$18:$AQ$18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-0.08</c:v>
                </c:pt>
              </c:numCache>
            </c:numRef>
          </c:xVal>
          <c:yVal>
            <c:numRef>
              <c:f>'TC軸間（ｸﾞﾗﾌ）'!$AP$19:$AQ$19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0E-4122-871A-E8515ADEA5D6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'TC軸間（ｸﾞﾗﾌ）'!$AN$10:$AR$10</c:f>
              <c:numCache>
                <c:formatCode>0.00</c:formatCode>
                <c:ptCount val="5"/>
                <c:pt idx="0">
                  <c:v>-0.35</c:v>
                </c:pt>
                <c:pt idx="1">
                  <c:v>0.35</c:v>
                </c:pt>
                <c:pt idx="2">
                  <c:v>0.35</c:v>
                </c:pt>
                <c:pt idx="3">
                  <c:v>-0.35</c:v>
                </c:pt>
                <c:pt idx="4">
                  <c:v>-0.35</c:v>
                </c:pt>
              </c:numCache>
            </c:numRef>
          </c:xVal>
          <c:yVal>
            <c:numRef>
              <c:f>'TC軸間（ｸﾞﾗﾌ）'!$AN$11:$AR$11</c:f>
              <c:numCache>
                <c:formatCode>0.00</c:formatCode>
                <c:ptCount val="5"/>
                <c:pt idx="0">
                  <c:v>0.35</c:v>
                </c:pt>
                <c:pt idx="1">
                  <c:v>0.35</c:v>
                </c:pt>
                <c:pt idx="2">
                  <c:v>-0.35</c:v>
                </c:pt>
                <c:pt idx="3">
                  <c:v>-0.35</c:v>
                </c:pt>
                <c:pt idx="4">
                  <c:v>0.35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20E-4122-871A-E8515ADEA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916224"/>
        <c:axId val="250934400"/>
      </c:scatterChart>
      <c:valAx>
        <c:axId val="250916224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0934400"/>
        <c:crosses val="autoZero"/>
        <c:crossBetween val="midCat"/>
        <c:majorUnit val="0.1"/>
      </c:valAx>
      <c:valAx>
        <c:axId val="250934400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0916224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10BF-4CDD-908E-39E075A10AB9}"/>
              </c:ext>
            </c:extLst>
          </c:dPt>
          <c:xVal>
            <c:numRef>
              <c:f>'TC軸間（ｸﾞﾗﾌ）'!$AP$20:$AQ$20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-0.06</c:v>
                </c:pt>
              </c:numCache>
            </c:numRef>
          </c:xVal>
          <c:yVal>
            <c:numRef>
              <c:f>'TC軸間（ｸﾞﾗﾌ）'!$AP$21:$AQ$21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BF-4CDD-908E-39E075A10AB9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'TC軸間（ｸﾞﾗﾌ）'!$AN$10:$AR$10</c:f>
              <c:numCache>
                <c:formatCode>0.00</c:formatCode>
                <c:ptCount val="5"/>
                <c:pt idx="0">
                  <c:v>-0.35</c:v>
                </c:pt>
                <c:pt idx="1">
                  <c:v>0.35</c:v>
                </c:pt>
                <c:pt idx="2">
                  <c:v>0.35</c:v>
                </c:pt>
                <c:pt idx="3">
                  <c:v>-0.35</c:v>
                </c:pt>
                <c:pt idx="4">
                  <c:v>-0.35</c:v>
                </c:pt>
              </c:numCache>
            </c:numRef>
          </c:xVal>
          <c:yVal>
            <c:numRef>
              <c:f>'TC軸間（ｸﾞﾗﾌ）'!$AN$11:$AR$11</c:f>
              <c:numCache>
                <c:formatCode>0.00</c:formatCode>
                <c:ptCount val="5"/>
                <c:pt idx="0">
                  <c:v>0.35</c:v>
                </c:pt>
                <c:pt idx="1">
                  <c:v>0.35</c:v>
                </c:pt>
                <c:pt idx="2">
                  <c:v>-0.35</c:v>
                </c:pt>
                <c:pt idx="3">
                  <c:v>-0.35</c:v>
                </c:pt>
                <c:pt idx="4">
                  <c:v>0.35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0BF-4CDD-908E-39E075A10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017472"/>
        <c:axId val="251019264"/>
      </c:scatterChart>
      <c:valAx>
        <c:axId val="251017472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1019264"/>
        <c:crosses val="autoZero"/>
        <c:crossBetween val="midCat"/>
        <c:majorUnit val="0.1"/>
      </c:valAx>
      <c:valAx>
        <c:axId val="251019264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1017472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595F-4CDD-9731-2C251C511DC6}"/>
              </c:ext>
            </c:extLst>
          </c:dPt>
          <c:xVal>
            <c:numRef>
              <c:f>'TC軸間（ｸﾞﾗﾌ）'!$AP$13:$AQ$13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</c:v>
                </c:pt>
              </c:numCache>
            </c:numRef>
          </c:xVal>
          <c:yVal>
            <c:numRef>
              <c:f>'TC軸間（ｸﾞﾗﾌ）'!$AP$14:$AQ$14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5F-4CDD-9731-2C251C511DC6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'TC軸間（ｸﾞﾗﾌ）'!$AN$10:$AR$10</c:f>
              <c:numCache>
                <c:formatCode>0.00</c:formatCode>
                <c:ptCount val="5"/>
                <c:pt idx="0">
                  <c:v>-0.35</c:v>
                </c:pt>
                <c:pt idx="1">
                  <c:v>0.35</c:v>
                </c:pt>
                <c:pt idx="2">
                  <c:v>0.35</c:v>
                </c:pt>
                <c:pt idx="3">
                  <c:v>-0.35</c:v>
                </c:pt>
                <c:pt idx="4">
                  <c:v>-0.35</c:v>
                </c:pt>
              </c:numCache>
            </c:numRef>
          </c:xVal>
          <c:yVal>
            <c:numRef>
              <c:f>'TC軸間（ｸﾞﾗﾌ）'!$AN$11:$AR$11</c:f>
              <c:numCache>
                <c:formatCode>0.00</c:formatCode>
                <c:ptCount val="5"/>
                <c:pt idx="0">
                  <c:v>0.35</c:v>
                </c:pt>
                <c:pt idx="1">
                  <c:v>0.35</c:v>
                </c:pt>
                <c:pt idx="2">
                  <c:v>-0.35</c:v>
                </c:pt>
                <c:pt idx="3">
                  <c:v>-0.35</c:v>
                </c:pt>
                <c:pt idx="4">
                  <c:v>0.35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95F-4CDD-9731-2C251C51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053184"/>
        <c:axId val="251054720"/>
      </c:scatterChart>
      <c:valAx>
        <c:axId val="251053184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1054720"/>
        <c:crosses val="autoZero"/>
        <c:crossBetween val="midCat"/>
        <c:majorUnit val="0.1"/>
      </c:valAx>
      <c:valAx>
        <c:axId val="251054720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1053184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782767341328077E-2"/>
          <c:y val="6.52175643723579E-2"/>
          <c:w val="0.88587191605786153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DE60-459B-AB36-CA68D04EAD45}"/>
              </c:ext>
            </c:extLst>
          </c:dPt>
          <c:xVal>
            <c:numRef>
              <c:f>'TC軸間（ｸﾞﾗﾌ）'!$AP$22:$AQ$22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-0.06</c:v>
                </c:pt>
              </c:numCache>
            </c:numRef>
          </c:xVal>
          <c:yVal>
            <c:numRef>
              <c:f>'TC軸間（ｸﾞﾗﾌ）'!$AP$23:$AQ$23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60-459B-AB36-CA68D04EAD45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'TC軸間（ｸﾞﾗﾌ）'!$AN$10:$AR$10</c:f>
              <c:numCache>
                <c:formatCode>0.00</c:formatCode>
                <c:ptCount val="5"/>
                <c:pt idx="0">
                  <c:v>-0.35</c:v>
                </c:pt>
                <c:pt idx="1">
                  <c:v>0.35</c:v>
                </c:pt>
                <c:pt idx="2">
                  <c:v>0.35</c:v>
                </c:pt>
                <c:pt idx="3">
                  <c:v>-0.35</c:v>
                </c:pt>
                <c:pt idx="4">
                  <c:v>-0.35</c:v>
                </c:pt>
              </c:numCache>
            </c:numRef>
          </c:xVal>
          <c:yVal>
            <c:numRef>
              <c:f>'TC軸間（ｸﾞﾗﾌ）'!$AN$11:$AR$11</c:f>
              <c:numCache>
                <c:formatCode>0.00</c:formatCode>
                <c:ptCount val="5"/>
                <c:pt idx="0">
                  <c:v>0.35</c:v>
                </c:pt>
                <c:pt idx="1">
                  <c:v>0.35</c:v>
                </c:pt>
                <c:pt idx="2">
                  <c:v>-0.35</c:v>
                </c:pt>
                <c:pt idx="3">
                  <c:v>-0.35</c:v>
                </c:pt>
                <c:pt idx="4">
                  <c:v>0.35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60-459B-AB36-CA68D04EA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097088"/>
        <c:axId val="251098624"/>
      </c:scatterChart>
      <c:valAx>
        <c:axId val="251097088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1098624"/>
        <c:crosses val="autoZero"/>
        <c:crossBetween val="midCat"/>
        <c:majorUnit val="0.1"/>
      </c:valAx>
      <c:valAx>
        <c:axId val="251098624"/>
        <c:scaling>
          <c:orientation val="minMax"/>
          <c:max val="0.5"/>
          <c:min val="-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1097088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52175643723579E-2"/>
          <c:y val="6.52175643723579E-2"/>
          <c:w val="0.87500232199580186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C271-49A1-8B3B-5926AE5D24DC}"/>
              </c:ext>
            </c:extLst>
          </c:dPt>
          <c:xVal>
            <c:numRef>
              <c:f>'C軸間（ｸﾞﾗﾌ）'!$AP$13:$AQ$13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-0.12</c:v>
                </c:pt>
              </c:numCache>
            </c:numRef>
          </c:xVal>
          <c:yVal>
            <c:numRef>
              <c:f>'C軸間（ｸﾞﾗﾌ）'!$AP$14:$AQ$14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71-49A1-8B3B-5926AE5D24DC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'C軸間（ｸﾞﾗﾌ）'!$AN$8:$AR$8</c:f>
              <c:numCache>
                <c:formatCode>0.00</c:formatCode>
                <c:ptCount val="5"/>
                <c:pt idx="0">
                  <c:v>-0.3</c:v>
                </c:pt>
                <c:pt idx="1">
                  <c:v>0.3</c:v>
                </c:pt>
                <c:pt idx="2">
                  <c:v>0.3</c:v>
                </c:pt>
                <c:pt idx="3">
                  <c:v>-0.3</c:v>
                </c:pt>
                <c:pt idx="4">
                  <c:v>-0.3</c:v>
                </c:pt>
              </c:numCache>
            </c:numRef>
          </c:xVal>
          <c:yVal>
            <c:numRef>
              <c:f>'C軸間（ｸﾞﾗﾌ）'!$AN$9:$AR$9</c:f>
              <c:numCache>
                <c:formatCode>0.00</c:formatCode>
                <c:ptCount val="5"/>
                <c:pt idx="0">
                  <c:v>0.3</c:v>
                </c:pt>
                <c:pt idx="1">
                  <c:v>0.3</c:v>
                </c:pt>
                <c:pt idx="2">
                  <c:v>-0.3</c:v>
                </c:pt>
                <c:pt idx="3">
                  <c:v>-0.3</c:v>
                </c:pt>
                <c:pt idx="4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271-49A1-8B3B-5926AE5D2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299712"/>
        <c:axId val="251301248"/>
      </c:scatterChart>
      <c:valAx>
        <c:axId val="251299712"/>
        <c:scaling>
          <c:orientation val="maxMin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5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1301248"/>
        <c:crosses val="autoZero"/>
        <c:crossBetween val="midCat"/>
        <c:majorUnit val="0.1"/>
      </c:valAx>
      <c:valAx>
        <c:axId val="251301248"/>
        <c:scaling>
          <c:orientation val="minMax"/>
          <c:max val="0.5"/>
          <c:min val="-0.5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5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1299712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52175643723579E-2"/>
          <c:y val="6.52175643723579E-2"/>
          <c:w val="0.87500232199580186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2393-43C1-A881-7C5FA6822E32}"/>
              </c:ext>
            </c:extLst>
          </c:dPt>
          <c:xVal>
            <c:numRef>
              <c:f>'C軸間（ｸﾞﾗﾌ）'!$AP$15:$AQ$15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-0.04</c:v>
                </c:pt>
              </c:numCache>
            </c:numRef>
          </c:xVal>
          <c:yVal>
            <c:numRef>
              <c:f>'C軸間（ｸﾞﾗﾌ）'!$AP$16:$AQ$16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0.14000000000000001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93-43C1-A881-7C5FA6822E32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'C軸間（ｸﾞﾗﾌ）'!$AN$8:$AR$8</c:f>
              <c:numCache>
                <c:formatCode>0.00</c:formatCode>
                <c:ptCount val="5"/>
                <c:pt idx="0">
                  <c:v>-0.3</c:v>
                </c:pt>
                <c:pt idx="1">
                  <c:v>0.3</c:v>
                </c:pt>
                <c:pt idx="2">
                  <c:v>0.3</c:v>
                </c:pt>
                <c:pt idx="3">
                  <c:v>-0.3</c:v>
                </c:pt>
                <c:pt idx="4">
                  <c:v>-0.3</c:v>
                </c:pt>
              </c:numCache>
            </c:numRef>
          </c:xVal>
          <c:yVal>
            <c:numRef>
              <c:f>'C軸間（ｸﾞﾗﾌ）'!$AN$9:$AR$9</c:f>
              <c:numCache>
                <c:formatCode>0.00</c:formatCode>
                <c:ptCount val="5"/>
                <c:pt idx="0">
                  <c:v>0.3</c:v>
                </c:pt>
                <c:pt idx="1">
                  <c:v>0.3</c:v>
                </c:pt>
                <c:pt idx="2">
                  <c:v>-0.3</c:v>
                </c:pt>
                <c:pt idx="3">
                  <c:v>-0.3</c:v>
                </c:pt>
                <c:pt idx="4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393-43C1-A881-7C5FA6822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335424"/>
        <c:axId val="251336960"/>
      </c:scatterChart>
      <c:valAx>
        <c:axId val="251335424"/>
        <c:scaling>
          <c:orientation val="maxMin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5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1336960"/>
        <c:crosses val="autoZero"/>
        <c:crossBetween val="midCat"/>
        <c:majorUnit val="0.1"/>
      </c:valAx>
      <c:valAx>
        <c:axId val="251336960"/>
        <c:scaling>
          <c:orientation val="minMax"/>
          <c:max val="0.5"/>
          <c:min val="-0.5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5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1335424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52175643723579E-2"/>
          <c:y val="6.52175643723579E-2"/>
          <c:w val="0.87500232199580186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59E1-4D33-A6F7-3A0E64CC1D19}"/>
              </c:ext>
            </c:extLst>
          </c:dPt>
          <c:xVal>
            <c:numRef>
              <c:f>'C軸間（ｸﾞﾗﾌ）'!$AP$21:$AQ$21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-0.01</c:v>
                </c:pt>
              </c:numCache>
            </c:numRef>
          </c:xVal>
          <c:yVal>
            <c:numRef>
              <c:f>'C軸間（ｸﾞﾗﾌ）'!$AP$22:$AQ$22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E1-4D33-A6F7-3A0E64CC1D19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'C軸間（ｸﾞﾗﾌ）'!$AN$10:$AR$10</c:f>
              <c:numCache>
                <c:formatCode>0.00</c:formatCode>
                <c:ptCount val="5"/>
                <c:pt idx="0">
                  <c:v>-0.35</c:v>
                </c:pt>
                <c:pt idx="1">
                  <c:v>0.35</c:v>
                </c:pt>
                <c:pt idx="2">
                  <c:v>0.35</c:v>
                </c:pt>
                <c:pt idx="3">
                  <c:v>-0.35</c:v>
                </c:pt>
                <c:pt idx="4">
                  <c:v>-0.35</c:v>
                </c:pt>
              </c:numCache>
            </c:numRef>
          </c:xVal>
          <c:yVal>
            <c:numRef>
              <c:f>'C軸間（ｸﾞﾗﾌ）'!$AN$11:$AR$11</c:f>
              <c:numCache>
                <c:formatCode>0.00</c:formatCode>
                <c:ptCount val="5"/>
                <c:pt idx="0">
                  <c:v>0.35</c:v>
                </c:pt>
                <c:pt idx="1">
                  <c:v>0.35</c:v>
                </c:pt>
                <c:pt idx="2">
                  <c:v>-0.35</c:v>
                </c:pt>
                <c:pt idx="3">
                  <c:v>-0.35</c:v>
                </c:pt>
                <c:pt idx="4">
                  <c:v>0.35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9E1-4D33-A6F7-3A0E64CC1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358592"/>
        <c:axId val="251364480"/>
      </c:scatterChart>
      <c:valAx>
        <c:axId val="251358592"/>
        <c:scaling>
          <c:orientation val="maxMin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5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1364480"/>
        <c:crosses val="autoZero"/>
        <c:crossBetween val="midCat"/>
        <c:majorUnit val="0.1"/>
      </c:valAx>
      <c:valAx>
        <c:axId val="251364480"/>
        <c:scaling>
          <c:orientation val="minMax"/>
          <c:max val="0.5"/>
          <c:min val="-0.5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5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1358592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52175643723579E-2"/>
          <c:y val="6.52175643723579E-2"/>
          <c:w val="0.87500232199580186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6993-468F-B642-E3EB5F6AE0BA}"/>
              </c:ext>
            </c:extLst>
          </c:dPt>
          <c:xVal>
            <c:numRef>
              <c:f>'C軸間（ｸﾞﾗﾌ）'!$AP$17:$AQ$17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-0.05</c:v>
                </c:pt>
              </c:numCache>
            </c:numRef>
          </c:xVal>
          <c:yVal>
            <c:numRef>
              <c:f>'C軸間（ｸﾞﾗﾌ）'!$AP$18:$AQ$18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93-468F-B642-E3EB5F6AE0BA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'C軸間（ｸﾞﾗﾌ）'!$AN$10:$AR$10</c:f>
              <c:numCache>
                <c:formatCode>0.00</c:formatCode>
                <c:ptCount val="5"/>
                <c:pt idx="0">
                  <c:v>-0.35</c:v>
                </c:pt>
                <c:pt idx="1">
                  <c:v>0.35</c:v>
                </c:pt>
                <c:pt idx="2">
                  <c:v>0.35</c:v>
                </c:pt>
                <c:pt idx="3">
                  <c:v>-0.35</c:v>
                </c:pt>
                <c:pt idx="4">
                  <c:v>-0.35</c:v>
                </c:pt>
              </c:numCache>
            </c:numRef>
          </c:xVal>
          <c:yVal>
            <c:numRef>
              <c:f>'C軸間（ｸﾞﾗﾌ）'!$AN$11:$AR$11</c:f>
              <c:numCache>
                <c:formatCode>0.00</c:formatCode>
                <c:ptCount val="5"/>
                <c:pt idx="0">
                  <c:v>0.35</c:v>
                </c:pt>
                <c:pt idx="1">
                  <c:v>0.35</c:v>
                </c:pt>
                <c:pt idx="2">
                  <c:v>-0.35</c:v>
                </c:pt>
                <c:pt idx="3">
                  <c:v>-0.35</c:v>
                </c:pt>
                <c:pt idx="4">
                  <c:v>0.35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993-468F-B642-E3EB5F6AE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607296"/>
        <c:axId val="251617280"/>
      </c:scatterChart>
      <c:valAx>
        <c:axId val="251607296"/>
        <c:scaling>
          <c:orientation val="maxMin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5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1617280"/>
        <c:crosses val="autoZero"/>
        <c:crossBetween val="midCat"/>
        <c:majorUnit val="0.1"/>
      </c:valAx>
      <c:valAx>
        <c:axId val="251617280"/>
        <c:scaling>
          <c:orientation val="minMax"/>
          <c:max val="0.5"/>
          <c:min val="-0.5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5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1607296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52175643723579E-2"/>
          <c:y val="6.52175643723579E-2"/>
          <c:w val="0.87500232199580186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5F6A-4C26-A44B-2F1A60DAFF67}"/>
              </c:ext>
            </c:extLst>
          </c:dPt>
          <c:xVal>
            <c:numRef>
              <c:f>'C軸間（ｸﾞﾗﾌ）'!$AP$19:$AQ$19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</c:v>
                </c:pt>
              </c:numCache>
            </c:numRef>
          </c:xVal>
          <c:yVal>
            <c:numRef>
              <c:f>'C軸間（ｸﾞﾗﾌ）'!$AP$20:$AQ$20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6A-4C26-A44B-2F1A60DAFF67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'C軸間（ｸﾞﾗﾌ）'!$AN$10:$AR$10</c:f>
              <c:numCache>
                <c:formatCode>0.00</c:formatCode>
                <c:ptCount val="5"/>
                <c:pt idx="0">
                  <c:v>-0.35</c:v>
                </c:pt>
                <c:pt idx="1">
                  <c:v>0.35</c:v>
                </c:pt>
                <c:pt idx="2">
                  <c:v>0.35</c:v>
                </c:pt>
                <c:pt idx="3">
                  <c:v>-0.35</c:v>
                </c:pt>
                <c:pt idx="4">
                  <c:v>-0.35</c:v>
                </c:pt>
              </c:numCache>
            </c:numRef>
          </c:xVal>
          <c:yVal>
            <c:numRef>
              <c:f>'C軸間（ｸﾞﾗﾌ）'!$AN$11:$AR$11</c:f>
              <c:numCache>
                <c:formatCode>0.00</c:formatCode>
                <c:ptCount val="5"/>
                <c:pt idx="0">
                  <c:v>0.35</c:v>
                </c:pt>
                <c:pt idx="1">
                  <c:v>0.35</c:v>
                </c:pt>
                <c:pt idx="2">
                  <c:v>-0.35</c:v>
                </c:pt>
                <c:pt idx="3">
                  <c:v>-0.35</c:v>
                </c:pt>
                <c:pt idx="4">
                  <c:v>0.35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F6A-4C26-A44B-2F1A60DAF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487360"/>
        <c:axId val="251488896"/>
      </c:scatterChart>
      <c:valAx>
        <c:axId val="251487360"/>
        <c:scaling>
          <c:orientation val="maxMin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5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1488896"/>
        <c:crosses val="autoZero"/>
        <c:crossBetween val="midCat"/>
        <c:majorUnit val="0.1"/>
      </c:valAx>
      <c:valAx>
        <c:axId val="251488896"/>
        <c:scaling>
          <c:orientation val="minMax"/>
          <c:max val="0.5"/>
          <c:min val="-0.5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5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1487360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52175643723579E-2"/>
          <c:y val="6.52175643723579E-2"/>
          <c:w val="0.87500232199580186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B267-4C2D-AE2B-0F6A3587740C}"/>
              </c:ext>
            </c:extLst>
          </c:dPt>
          <c:xVal>
            <c:numRef>
              <c:f>'C軸間（ｸﾞﾗﾌ）'!$AP$24:$AQ$24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0.08</c:v>
                </c:pt>
              </c:numCache>
            </c:numRef>
          </c:xVal>
          <c:yVal>
            <c:numRef>
              <c:f>'C軸間（ｸﾞﾗﾌ）'!$AP$25:$AQ$25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7.0000000000000007E-2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67-4C2D-AE2B-0F6A3587740C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'C軸間（ｸﾞﾗﾌ）'!$AN$8:$AR$8</c:f>
              <c:numCache>
                <c:formatCode>0.00</c:formatCode>
                <c:ptCount val="5"/>
                <c:pt idx="0">
                  <c:v>-0.3</c:v>
                </c:pt>
                <c:pt idx="1">
                  <c:v>0.3</c:v>
                </c:pt>
                <c:pt idx="2">
                  <c:v>0.3</c:v>
                </c:pt>
                <c:pt idx="3">
                  <c:v>-0.3</c:v>
                </c:pt>
                <c:pt idx="4">
                  <c:v>-0.3</c:v>
                </c:pt>
              </c:numCache>
            </c:numRef>
          </c:xVal>
          <c:yVal>
            <c:numRef>
              <c:f>'C軸間（ｸﾞﾗﾌ）'!$AN$9:$AR$9</c:f>
              <c:numCache>
                <c:formatCode>0.00</c:formatCode>
                <c:ptCount val="5"/>
                <c:pt idx="0">
                  <c:v>0.3</c:v>
                </c:pt>
                <c:pt idx="1">
                  <c:v>0.3</c:v>
                </c:pt>
                <c:pt idx="2">
                  <c:v>-0.3</c:v>
                </c:pt>
                <c:pt idx="3">
                  <c:v>-0.3</c:v>
                </c:pt>
                <c:pt idx="4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267-4C2D-AE2B-0F6A35877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518976"/>
        <c:axId val="251520512"/>
      </c:scatterChart>
      <c:valAx>
        <c:axId val="251518976"/>
        <c:scaling>
          <c:orientation val="maxMin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5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1520512"/>
        <c:crosses val="autoZero"/>
        <c:crossBetween val="midCat"/>
        <c:majorUnit val="0.1"/>
      </c:valAx>
      <c:valAx>
        <c:axId val="251520512"/>
        <c:scaling>
          <c:orientation val="minMax"/>
          <c:max val="0.5"/>
          <c:min val="-0.5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5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1518976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52175643723579E-2"/>
          <c:y val="6.52175643723579E-2"/>
          <c:w val="0.87500232199580186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1BC7-4677-83EE-611FB457F553}"/>
              </c:ext>
            </c:extLst>
          </c:dPt>
          <c:xVal>
            <c:numRef>
              <c:f>'C軸間（ｸﾞﾗﾌ）'!$AP$26:$AQ$26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-0.01</c:v>
                </c:pt>
              </c:numCache>
            </c:numRef>
          </c:xVal>
          <c:yVal>
            <c:numRef>
              <c:f>'C軸間（ｸﾞﾗﾌ）'!$AP$27:$AQ$27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-0.14000000000000001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C7-4677-83EE-611FB457F553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'C軸間（ｸﾞﾗﾌ）'!$AN$8:$AR$8</c:f>
              <c:numCache>
                <c:formatCode>0.00</c:formatCode>
                <c:ptCount val="5"/>
                <c:pt idx="0">
                  <c:v>-0.3</c:v>
                </c:pt>
                <c:pt idx="1">
                  <c:v>0.3</c:v>
                </c:pt>
                <c:pt idx="2">
                  <c:v>0.3</c:v>
                </c:pt>
                <c:pt idx="3">
                  <c:v>-0.3</c:v>
                </c:pt>
                <c:pt idx="4">
                  <c:v>-0.3</c:v>
                </c:pt>
              </c:numCache>
            </c:numRef>
          </c:xVal>
          <c:yVal>
            <c:numRef>
              <c:f>'C軸間（ｸﾞﾗﾌ）'!$AN$9:$AR$9</c:f>
              <c:numCache>
                <c:formatCode>0.00</c:formatCode>
                <c:ptCount val="5"/>
                <c:pt idx="0">
                  <c:v>0.3</c:v>
                </c:pt>
                <c:pt idx="1">
                  <c:v>0.3</c:v>
                </c:pt>
                <c:pt idx="2">
                  <c:v>-0.3</c:v>
                </c:pt>
                <c:pt idx="3">
                  <c:v>-0.3</c:v>
                </c:pt>
                <c:pt idx="4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C7-4677-83EE-611FB457F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935360"/>
        <c:axId val="251945344"/>
      </c:scatterChart>
      <c:valAx>
        <c:axId val="251935360"/>
        <c:scaling>
          <c:orientation val="maxMin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5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1945344"/>
        <c:crosses val="autoZero"/>
        <c:crossBetween val="midCat"/>
        <c:majorUnit val="0.1"/>
      </c:valAx>
      <c:valAx>
        <c:axId val="251945344"/>
        <c:scaling>
          <c:orientation val="minMax"/>
          <c:max val="0.5"/>
          <c:min val="-0.5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5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1935360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52175643723579E-2"/>
          <c:y val="6.52175643723579E-2"/>
          <c:w val="0.87500232199580186"/>
          <c:h val="0.87500232199580186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659D-4381-B664-F372F5109455}"/>
              </c:ext>
            </c:extLst>
          </c:dPt>
          <c:xVal>
            <c:numRef>
              <c:f>'C軸間（ｸﾞﾗﾌ）'!$AP$28:$AQ$28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0.06</c:v>
                </c:pt>
              </c:numCache>
            </c:numRef>
          </c:xVal>
          <c:yVal>
            <c:numRef>
              <c:f>'C軸間（ｸﾞﾗﾌ）'!$AP$29:$AQ$29</c:f>
              <c:numCache>
                <c:formatCode>#,##0.00</c:formatCode>
                <c:ptCount val="2"/>
                <c:pt idx="0" formatCode="General">
                  <c:v>0</c:v>
                </c:pt>
                <c:pt idx="1">
                  <c:v>-0.11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9D-4381-B664-F372F5109455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'C軸間（ｸﾞﾗﾌ）'!$AN$8:$AR$8</c:f>
              <c:numCache>
                <c:formatCode>0.00</c:formatCode>
                <c:ptCount val="5"/>
                <c:pt idx="0">
                  <c:v>-0.3</c:v>
                </c:pt>
                <c:pt idx="1">
                  <c:v>0.3</c:v>
                </c:pt>
                <c:pt idx="2">
                  <c:v>0.3</c:v>
                </c:pt>
                <c:pt idx="3">
                  <c:v>-0.3</c:v>
                </c:pt>
                <c:pt idx="4">
                  <c:v>-0.3</c:v>
                </c:pt>
              </c:numCache>
            </c:numRef>
          </c:xVal>
          <c:yVal>
            <c:numRef>
              <c:f>'C軸間（ｸﾞﾗﾌ）'!$AN$9:$AR$9</c:f>
              <c:numCache>
                <c:formatCode>0.00</c:formatCode>
                <c:ptCount val="5"/>
                <c:pt idx="0">
                  <c:v>0.3</c:v>
                </c:pt>
                <c:pt idx="1">
                  <c:v>0.3</c:v>
                </c:pt>
                <c:pt idx="2">
                  <c:v>-0.3</c:v>
                </c:pt>
                <c:pt idx="3">
                  <c:v>-0.3</c:v>
                </c:pt>
                <c:pt idx="4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59D-4381-B664-F372F5109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975168"/>
        <c:axId val="251976704"/>
      </c:scatterChart>
      <c:valAx>
        <c:axId val="251975168"/>
        <c:scaling>
          <c:orientation val="maxMin"/>
          <c:max val="0.5"/>
          <c:min val="-0.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5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1976704"/>
        <c:crosses val="autoZero"/>
        <c:crossBetween val="midCat"/>
        <c:majorUnit val="0.1"/>
      </c:valAx>
      <c:valAx>
        <c:axId val="251976704"/>
        <c:scaling>
          <c:orientation val="minMax"/>
          <c:max val="0.5"/>
          <c:min val="-0.5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5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251975168"/>
        <c:crosses val="autoZero"/>
        <c:crossBetween val="midCat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1" l="0.75" r="0.75" t="1" header="0.51200000000000001" footer="0.512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image" Target="../media/image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image" Target="../media/image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5" Type="http://schemas.openxmlformats.org/officeDocument/2006/relationships/chart" Target="../charts/chart36.xml"/><Relationship Id="rId4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chart" Target="../charts/chart45.xml"/><Relationship Id="rId1" Type="http://schemas.openxmlformats.org/officeDocument/2006/relationships/chart" Target="../charts/chart44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chart" Target="../charts/chart48.xml"/><Relationship Id="rId1" Type="http://schemas.openxmlformats.org/officeDocument/2006/relationships/image" Target="../media/image2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image" Target="../media/image2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8.xml"/><Relationship Id="rId13" Type="http://schemas.openxmlformats.org/officeDocument/2006/relationships/chart" Target="../charts/chart63.xml"/><Relationship Id="rId18" Type="http://schemas.openxmlformats.org/officeDocument/2006/relationships/chart" Target="../charts/chart68.xml"/><Relationship Id="rId3" Type="http://schemas.openxmlformats.org/officeDocument/2006/relationships/chart" Target="../charts/chart53.xml"/><Relationship Id="rId7" Type="http://schemas.openxmlformats.org/officeDocument/2006/relationships/chart" Target="../charts/chart57.xml"/><Relationship Id="rId12" Type="http://schemas.openxmlformats.org/officeDocument/2006/relationships/chart" Target="../charts/chart62.xml"/><Relationship Id="rId17" Type="http://schemas.openxmlformats.org/officeDocument/2006/relationships/chart" Target="../charts/chart67.xml"/><Relationship Id="rId2" Type="http://schemas.openxmlformats.org/officeDocument/2006/relationships/chart" Target="../charts/chart52.xml"/><Relationship Id="rId16" Type="http://schemas.openxmlformats.org/officeDocument/2006/relationships/chart" Target="../charts/chart66.xml"/><Relationship Id="rId1" Type="http://schemas.openxmlformats.org/officeDocument/2006/relationships/image" Target="../media/image2.png"/><Relationship Id="rId6" Type="http://schemas.openxmlformats.org/officeDocument/2006/relationships/chart" Target="../charts/chart56.xml"/><Relationship Id="rId11" Type="http://schemas.openxmlformats.org/officeDocument/2006/relationships/chart" Target="../charts/chart61.xml"/><Relationship Id="rId5" Type="http://schemas.openxmlformats.org/officeDocument/2006/relationships/chart" Target="../charts/chart55.xml"/><Relationship Id="rId15" Type="http://schemas.openxmlformats.org/officeDocument/2006/relationships/chart" Target="../charts/chart65.xml"/><Relationship Id="rId10" Type="http://schemas.openxmlformats.org/officeDocument/2006/relationships/chart" Target="../charts/chart60.xml"/><Relationship Id="rId19" Type="http://schemas.openxmlformats.org/officeDocument/2006/relationships/chart" Target="../charts/chart69.xml"/><Relationship Id="rId4" Type="http://schemas.openxmlformats.org/officeDocument/2006/relationships/chart" Target="../charts/chart54.xml"/><Relationship Id="rId9" Type="http://schemas.openxmlformats.org/officeDocument/2006/relationships/chart" Target="../charts/chart59.xml"/><Relationship Id="rId14" Type="http://schemas.openxmlformats.org/officeDocument/2006/relationships/chart" Target="../charts/chart64.xml"/></Relationships>
</file>

<file path=xl/drawings/_rels/drawing4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6.xml"/><Relationship Id="rId13" Type="http://schemas.openxmlformats.org/officeDocument/2006/relationships/chart" Target="../charts/chart81.xml"/><Relationship Id="rId3" Type="http://schemas.openxmlformats.org/officeDocument/2006/relationships/chart" Target="../charts/chart71.xml"/><Relationship Id="rId7" Type="http://schemas.openxmlformats.org/officeDocument/2006/relationships/chart" Target="../charts/chart75.xml"/><Relationship Id="rId12" Type="http://schemas.openxmlformats.org/officeDocument/2006/relationships/chart" Target="../charts/chart80.xml"/><Relationship Id="rId2" Type="http://schemas.openxmlformats.org/officeDocument/2006/relationships/chart" Target="../charts/chart70.xml"/><Relationship Id="rId16" Type="http://schemas.openxmlformats.org/officeDocument/2006/relationships/chart" Target="../charts/chart84.xml"/><Relationship Id="rId1" Type="http://schemas.openxmlformats.org/officeDocument/2006/relationships/image" Target="../media/image1.png"/><Relationship Id="rId6" Type="http://schemas.openxmlformats.org/officeDocument/2006/relationships/chart" Target="../charts/chart74.xml"/><Relationship Id="rId11" Type="http://schemas.openxmlformats.org/officeDocument/2006/relationships/chart" Target="../charts/chart79.xml"/><Relationship Id="rId5" Type="http://schemas.openxmlformats.org/officeDocument/2006/relationships/chart" Target="../charts/chart73.xml"/><Relationship Id="rId15" Type="http://schemas.openxmlformats.org/officeDocument/2006/relationships/chart" Target="../charts/chart83.xml"/><Relationship Id="rId10" Type="http://schemas.openxmlformats.org/officeDocument/2006/relationships/chart" Target="../charts/chart78.xml"/><Relationship Id="rId4" Type="http://schemas.openxmlformats.org/officeDocument/2006/relationships/chart" Target="../charts/chart72.xml"/><Relationship Id="rId9" Type="http://schemas.openxmlformats.org/officeDocument/2006/relationships/chart" Target="../charts/chart77.xml"/><Relationship Id="rId14" Type="http://schemas.openxmlformats.org/officeDocument/2006/relationships/chart" Target="../charts/chart82.xml"/></Relationships>
</file>

<file path=xl/drawings/_rels/drawing4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1.xml"/><Relationship Id="rId13" Type="http://schemas.openxmlformats.org/officeDocument/2006/relationships/chart" Target="../charts/chart96.xml"/><Relationship Id="rId18" Type="http://schemas.openxmlformats.org/officeDocument/2006/relationships/chart" Target="../charts/chart101.xml"/><Relationship Id="rId3" Type="http://schemas.openxmlformats.org/officeDocument/2006/relationships/chart" Target="../charts/chart86.xml"/><Relationship Id="rId21" Type="http://schemas.openxmlformats.org/officeDocument/2006/relationships/chart" Target="../charts/chart104.xml"/><Relationship Id="rId7" Type="http://schemas.openxmlformats.org/officeDocument/2006/relationships/chart" Target="../charts/chart90.xml"/><Relationship Id="rId12" Type="http://schemas.openxmlformats.org/officeDocument/2006/relationships/chart" Target="../charts/chart95.xml"/><Relationship Id="rId17" Type="http://schemas.openxmlformats.org/officeDocument/2006/relationships/chart" Target="../charts/chart100.xml"/><Relationship Id="rId2" Type="http://schemas.openxmlformats.org/officeDocument/2006/relationships/chart" Target="../charts/chart85.xml"/><Relationship Id="rId16" Type="http://schemas.openxmlformats.org/officeDocument/2006/relationships/chart" Target="../charts/chart99.xml"/><Relationship Id="rId20" Type="http://schemas.openxmlformats.org/officeDocument/2006/relationships/chart" Target="../charts/chart103.xml"/><Relationship Id="rId1" Type="http://schemas.openxmlformats.org/officeDocument/2006/relationships/image" Target="../media/image2.png"/><Relationship Id="rId6" Type="http://schemas.openxmlformats.org/officeDocument/2006/relationships/chart" Target="../charts/chart89.xml"/><Relationship Id="rId11" Type="http://schemas.openxmlformats.org/officeDocument/2006/relationships/chart" Target="../charts/chart94.xml"/><Relationship Id="rId5" Type="http://schemas.openxmlformats.org/officeDocument/2006/relationships/chart" Target="../charts/chart88.xml"/><Relationship Id="rId15" Type="http://schemas.openxmlformats.org/officeDocument/2006/relationships/chart" Target="../charts/chart98.xml"/><Relationship Id="rId10" Type="http://schemas.openxmlformats.org/officeDocument/2006/relationships/chart" Target="../charts/chart93.xml"/><Relationship Id="rId19" Type="http://schemas.openxmlformats.org/officeDocument/2006/relationships/chart" Target="../charts/chart102.xml"/><Relationship Id="rId4" Type="http://schemas.openxmlformats.org/officeDocument/2006/relationships/chart" Target="../charts/chart87.xml"/><Relationship Id="rId9" Type="http://schemas.openxmlformats.org/officeDocument/2006/relationships/chart" Target="../charts/chart92.xml"/><Relationship Id="rId14" Type="http://schemas.openxmlformats.org/officeDocument/2006/relationships/chart" Target="../charts/chart97.xml"/><Relationship Id="rId22" Type="http://schemas.openxmlformats.org/officeDocument/2006/relationships/chart" Target="../charts/chart105.xml"/></Relationships>
</file>

<file path=xl/drawings/_rels/drawing4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2.xml"/><Relationship Id="rId3" Type="http://schemas.openxmlformats.org/officeDocument/2006/relationships/chart" Target="../charts/chart107.xml"/><Relationship Id="rId7" Type="http://schemas.openxmlformats.org/officeDocument/2006/relationships/chart" Target="../charts/chart111.xml"/><Relationship Id="rId2" Type="http://schemas.openxmlformats.org/officeDocument/2006/relationships/chart" Target="../charts/chart106.xml"/><Relationship Id="rId1" Type="http://schemas.openxmlformats.org/officeDocument/2006/relationships/image" Target="../media/image3.png"/><Relationship Id="rId6" Type="http://schemas.openxmlformats.org/officeDocument/2006/relationships/chart" Target="../charts/chart110.xml"/><Relationship Id="rId5" Type="http://schemas.openxmlformats.org/officeDocument/2006/relationships/chart" Target="../charts/chart109.xml"/><Relationship Id="rId10" Type="http://schemas.openxmlformats.org/officeDocument/2006/relationships/chart" Target="../charts/chart114.xml"/><Relationship Id="rId4" Type="http://schemas.openxmlformats.org/officeDocument/2006/relationships/chart" Target="../charts/chart108.xml"/><Relationship Id="rId9" Type="http://schemas.openxmlformats.org/officeDocument/2006/relationships/chart" Target="../charts/chart113.xml"/></Relationships>
</file>

<file path=xl/drawings/_rels/drawing4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1.xml"/><Relationship Id="rId3" Type="http://schemas.openxmlformats.org/officeDocument/2006/relationships/chart" Target="../charts/chart116.xml"/><Relationship Id="rId7" Type="http://schemas.openxmlformats.org/officeDocument/2006/relationships/chart" Target="../charts/chart120.xml"/><Relationship Id="rId12" Type="http://schemas.openxmlformats.org/officeDocument/2006/relationships/chart" Target="../charts/chart125.xml"/><Relationship Id="rId2" Type="http://schemas.openxmlformats.org/officeDocument/2006/relationships/chart" Target="../charts/chart115.xml"/><Relationship Id="rId1" Type="http://schemas.openxmlformats.org/officeDocument/2006/relationships/image" Target="../media/image5.png"/><Relationship Id="rId6" Type="http://schemas.openxmlformats.org/officeDocument/2006/relationships/chart" Target="../charts/chart119.xml"/><Relationship Id="rId11" Type="http://schemas.openxmlformats.org/officeDocument/2006/relationships/chart" Target="../charts/chart124.xml"/><Relationship Id="rId5" Type="http://schemas.openxmlformats.org/officeDocument/2006/relationships/chart" Target="../charts/chart118.xml"/><Relationship Id="rId10" Type="http://schemas.openxmlformats.org/officeDocument/2006/relationships/chart" Target="../charts/chart123.xml"/><Relationship Id="rId4" Type="http://schemas.openxmlformats.org/officeDocument/2006/relationships/chart" Target="../charts/chart117.xml"/><Relationship Id="rId9" Type="http://schemas.openxmlformats.org/officeDocument/2006/relationships/chart" Target="../charts/chart122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7.xml"/><Relationship Id="rId2" Type="http://schemas.openxmlformats.org/officeDocument/2006/relationships/chart" Target="../charts/chart126.xml"/><Relationship Id="rId1" Type="http://schemas.openxmlformats.org/officeDocument/2006/relationships/image" Target="../media/image6.png"/><Relationship Id="rId6" Type="http://schemas.openxmlformats.org/officeDocument/2006/relationships/chart" Target="../charts/chart130.xml"/><Relationship Id="rId5" Type="http://schemas.openxmlformats.org/officeDocument/2006/relationships/chart" Target="../charts/chart129.xml"/><Relationship Id="rId4" Type="http://schemas.openxmlformats.org/officeDocument/2006/relationships/chart" Target="../charts/chart128.xml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7.xml"/><Relationship Id="rId3" Type="http://schemas.openxmlformats.org/officeDocument/2006/relationships/chart" Target="../charts/chart132.xml"/><Relationship Id="rId7" Type="http://schemas.openxmlformats.org/officeDocument/2006/relationships/chart" Target="../charts/chart136.xml"/><Relationship Id="rId2" Type="http://schemas.openxmlformats.org/officeDocument/2006/relationships/chart" Target="../charts/chart131.xml"/><Relationship Id="rId1" Type="http://schemas.openxmlformats.org/officeDocument/2006/relationships/image" Target="../media/image7.png"/><Relationship Id="rId6" Type="http://schemas.openxmlformats.org/officeDocument/2006/relationships/chart" Target="../charts/chart135.xml"/><Relationship Id="rId5" Type="http://schemas.openxmlformats.org/officeDocument/2006/relationships/chart" Target="../charts/chart134.xml"/><Relationship Id="rId4" Type="http://schemas.openxmlformats.org/officeDocument/2006/relationships/chart" Target="../charts/chart133.xml"/><Relationship Id="rId9" Type="http://schemas.openxmlformats.org/officeDocument/2006/relationships/chart" Target="../charts/chart13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352425</xdr:colOff>
      <xdr:row>0</xdr:row>
      <xdr:rowOff>9525</xdr:rowOff>
    </xdr:from>
    <xdr:to>
      <xdr:col>31</xdr:col>
      <xdr:colOff>76200</xdr:colOff>
      <xdr:row>3</xdr:row>
      <xdr:rowOff>209550</xdr:rowOff>
    </xdr:to>
    <xdr:grpSp>
      <xdr:nvGrpSpPr>
        <xdr:cNvPr id="93315" name="Group 131">
          <a:extLst>
            <a:ext uri="{FF2B5EF4-FFF2-40B4-BE49-F238E27FC236}">
              <a16:creationId xmlns:a16="http://schemas.microsoft.com/office/drawing/2014/main" id="{00000000-0008-0000-0600-0000836C0100}"/>
            </a:ext>
          </a:extLst>
        </xdr:cNvPr>
        <xdr:cNvGrpSpPr>
          <a:grpSpLocks/>
        </xdr:cNvGrpSpPr>
      </xdr:nvGrpSpPr>
      <xdr:grpSpPr bwMode="auto">
        <a:xfrm>
          <a:off x="15301383" y="9525"/>
          <a:ext cx="993775" cy="835025"/>
          <a:chOff x="1012" y="24"/>
          <a:chExt cx="106" cy="90"/>
        </a:xfrm>
      </xdr:grpSpPr>
      <xdr:sp macro="" textlink="">
        <xdr:nvSpPr>
          <xdr:cNvPr id="93316" name="Line 132">
            <a:extLst>
              <a:ext uri="{FF2B5EF4-FFF2-40B4-BE49-F238E27FC236}">
                <a16:creationId xmlns:a16="http://schemas.microsoft.com/office/drawing/2014/main" id="{00000000-0008-0000-0600-0000846C01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3317" name="Text Box 133">
            <a:extLst>
              <a:ext uri="{FF2B5EF4-FFF2-40B4-BE49-F238E27FC236}">
                <a16:creationId xmlns:a16="http://schemas.microsoft.com/office/drawing/2014/main" id="{00000000-0008-0000-0600-0000856C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+Z</a:t>
            </a:r>
          </a:p>
        </xdr:txBody>
      </xdr:sp>
      <xdr:sp macro="" textlink="">
        <xdr:nvSpPr>
          <xdr:cNvPr id="93318" name="Text Box 134">
            <a:extLst>
              <a:ext uri="{FF2B5EF4-FFF2-40B4-BE49-F238E27FC236}">
                <a16:creationId xmlns:a16="http://schemas.microsoft.com/office/drawing/2014/main" id="{00000000-0008-0000-0600-0000866C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-Z</a:t>
            </a:r>
          </a:p>
        </xdr:txBody>
      </xdr:sp>
      <xdr:sp macro="" textlink="">
        <xdr:nvSpPr>
          <xdr:cNvPr id="93319" name="Line 135">
            <a:extLst>
              <a:ext uri="{FF2B5EF4-FFF2-40B4-BE49-F238E27FC236}">
                <a16:creationId xmlns:a16="http://schemas.microsoft.com/office/drawing/2014/main" id="{00000000-0008-0000-0600-0000876C01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3320" name="Text Box 136">
            <a:extLst>
              <a:ext uri="{FF2B5EF4-FFF2-40B4-BE49-F238E27FC236}">
                <a16:creationId xmlns:a16="http://schemas.microsoft.com/office/drawing/2014/main" id="{00000000-0008-0000-0600-0000886C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+X</a:t>
            </a:r>
          </a:p>
        </xdr:txBody>
      </xdr:sp>
      <xdr:sp macro="" textlink="">
        <xdr:nvSpPr>
          <xdr:cNvPr id="93321" name="Text Box 137">
            <a:extLst>
              <a:ext uri="{FF2B5EF4-FFF2-40B4-BE49-F238E27FC236}">
                <a16:creationId xmlns:a16="http://schemas.microsoft.com/office/drawing/2014/main" id="{00000000-0008-0000-0600-0000896C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-X</a:t>
            </a:r>
          </a:p>
        </xdr:txBody>
      </xdr:sp>
    </xdr:grpSp>
    <xdr:clientData/>
  </xdr:twoCellAnchor>
  <xdr:twoCellAnchor>
    <xdr:from>
      <xdr:col>8</xdr:col>
      <xdr:colOff>0</xdr:colOff>
      <xdr:row>5</xdr:row>
      <xdr:rowOff>0</xdr:rowOff>
    </xdr:from>
    <xdr:to>
      <xdr:col>14</xdr:col>
      <xdr:colOff>0</xdr:colOff>
      <xdr:row>21</xdr:row>
      <xdr:rowOff>0</xdr:rowOff>
    </xdr:to>
    <xdr:graphicFrame macro="">
      <xdr:nvGraphicFramePr>
        <xdr:cNvPr id="93359" name="グラフ 175">
          <a:extLst>
            <a:ext uri="{FF2B5EF4-FFF2-40B4-BE49-F238E27FC236}">
              <a16:creationId xmlns:a16="http://schemas.microsoft.com/office/drawing/2014/main" id="{00000000-0008-0000-0600-0000AF6C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4</xdr:row>
      <xdr:rowOff>219074</xdr:rowOff>
    </xdr:from>
    <xdr:to>
      <xdr:col>40</xdr:col>
      <xdr:colOff>0</xdr:colOff>
      <xdr:row>29</xdr:row>
      <xdr:rowOff>0</xdr:rowOff>
    </xdr:to>
    <xdr:graphicFrame macro="">
      <xdr:nvGraphicFramePr>
        <xdr:cNvPr id="93360" name="グラフ 176">
          <a:extLst>
            <a:ext uri="{FF2B5EF4-FFF2-40B4-BE49-F238E27FC236}">
              <a16:creationId xmlns:a16="http://schemas.microsoft.com/office/drawing/2014/main" id="{00000000-0008-0000-0600-0000B06C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0</xdr:colOff>
      <xdr:row>44</xdr:row>
      <xdr:rowOff>0</xdr:rowOff>
    </xdr:from>
    <xdr:to>
      <xdr:col>40</xdr:col>
      <xdr:colOff>0</xdr:colOff>
      <xdr:row>50</xdr:row>
      <xdr:rowOff>0</xdr:rowOff>
    </xdr:to>
    <xdr:graphicFrame macro="">
      <xdr:nvGraphicFramePr>
        <xdr:cNvPr id="93361" name="グラフ 177">
          <a:extLst>
            <a:ext uri="{FF2B5EF4-FFF2-40B4-BE49-F238E27FC236}">
              <a16:creationId xmlns:a16="http://schemas.microsoft.com/office/drawing/2014/main" id="{00000000-0008-0000-0600-0000B16C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34</xdr:row>
      <xdr:rowOff>0</xdr:rowOff>
    </xdr:from>
    <xdr:to>
      <xdr:col>14</xdr:col>
      <xdr:colOff>0</xdr:colOff>
      <xdr:row>51</xdr:row>
      <xdr:rowOff>0</xdr:rowOff>
    </xdr:to>
    <xdr:graphicFrame macro="">
      <xdr:nvGraphicFramePr>
        <xdr:cNvPr id="355" name="グラフ 175">
          <a:extLst>
            <a:ext uri="{FF2B5EF4-FFF2-40B4-BE49-F238E27FC236}">
              <a16:creationId xmlns:a16="http://schemas.microsoft.com/office/drawing/2014/main" id="{00000000-0008-0000-0600-000063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220094</xdr:colOff>
      <xdr:row>30</xdr:row>
      <xdr:rowOff>184570</xdr:rowOff>
    </xdr:from>
    <xdr:to>
      <xdr:col>30</xdr:col>
      <xdr:colOff>341372</xdr:colOff>
      <xdr:row>57</xdr:row>
      <xdr:rowOff>166289</xdr:rowOff>
    </xdr:to>
    <xdr:pic>
      <xdr:nvPicPr>
        <xdr:cNvPr id="357" name="Picture 327">
          <a:extLst>
            <a:ext uri="{FF2B5EF4-FFF2-40B4-BE49-F238E27FC236}">
              <a16:creationId xmlns:a16="http://schemas.microsoft.com/office/drawing/2014/main" id="{00000000-0008-0000-0600-00006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0544" y="6756820"/>
          <a:ext cx="5693403" cy="5896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380289</xdr:colOff>
      <xdr:row>47</xdr:row>
      <xdr:rowOff>167584</xdr:rowOff>
    </xdr:from>
    <xdr:to>
      <xdr:col>22</xdr:col>
      <xdr:colOff>380289</xdr:colOff>
      <xdr:row>48</xdr:row>
      <xdr:rowOff>208378</xdr:rowOff>
    </xdr:to>
    <xdr:sp macro="" textlink="">
      <xdr:nvSpPr>
        <xdr:cNvPr id="358" name="Line 246">
          <a:extLst>
            <a:ext uri="{FF2B5EF4-FFF2-40B4-BE49-F238E27FC236}">
              <a16:creationId xmlns:a16="http://schemas.microsoft.com/office/drawing/2014/main" id="{00000000-0008-0000-0600-000066010000}"/>
            </a:ext>
          </a:extLst>
        </xdr:cNvPr>
        <xdr:cNvSpPr>
          <a:spLocks noChangeShapeType="1"/>
        </xdr:cNvSpPr>
      </xdr:nvSpPr>
      <xdr:spPr bwMode="auto">
        <a:xfrm>
          <a:off x="9933864" y="10464109"/>
          <a:ext cx="0" cy="25986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71753</xdr:colOff>
      <xdr:row>47</xdr:row>
      <xdr:rowOff>173303</xdr:rowOff>
    </xdr:from>
    <xdr:to>
      <xdr:col>25</xdr:col>
      <xdr:colOff>71753</xdr:colOff>
      <xdr:row>48</xdr:row>
      <xdr:rowOff>214097</xdr:rowOff>
    </xdr:to>
    <xdr:sp macro="" textlink="">
      <xdr:nvSpPr>
        <xdr:cNvPr id="359" name="Line 246">
          <a:extLst>
            <a:ext uri="{FF2B5EF4-FFF2-40B4-BE49-F238E27FC236}">
              <a16:creationId xmlns:a16="http://schemas.microsoft.com/office/drawing/2014/main" id="{00000000-0008-0000-0600-000067010000}"/>
            </a:ext>
          </a:extLst>
        </xdr:cNvPr>
        <xdr:cNvSpPr>
          <a:spLocks noChangeShapeType="1"/>
        </xdr:cNvSpPr>
      </xdr:nvSpPr>
      <xdr:spPr bwMode="auto">
        <a:xfrm>
          <a:off x="10911203" y="10469828"/>
          <a:ext cx="0" cy="25986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371878</xdr:colOff>
      <xdr:row>50</xdr:row>
      <xdr:rowOff>92972</xdr:rowOff>
    </xdr:from>
    <xdr:to>
      <xdr:col>22</xdr:col>
      <xdr:colOff>371878</xdr:colOff>
      <xdr:row>51</xdr:row>
      <xdr:rowOff>133765</xdr:rowOff>
    </xdr:to>
    <xdr:sp macro="" textlink="">
      <xdr:nvSpPr>
        <xdr:cNvPr id="360" name="Line 246">
          <a:extLst>
            <a:ext uri="{FF2B5EF4-FFF2-40B4-BE49-F238E27FC236}">
              <a16:creationId xmlns:a16="http://schemas.microsoft.com/office/drawing/2014/main" id="{00000000-0008-0000-0600-000068010000}"/>
            </a:ext>
          </a:extLst>
        </xdr:cNvPr>
        <xdr:cNvSpPr>
          <a:spLocks noChangeShapeType="1"/>
        </xdr:cNvSpPr>
      </xdr:nvSpPr>
      <xdr:spPr bwMode="auto">
        <a:xfrm flipV="1">
          <a:off x="9925453" y="11046722"/>
          <a:ext cx="0" cy="259868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71754</xdr:colOff>
      <xdr:row>50</xdr:row>
      <xdr:rowOff>107942</xdr:rowOff>
    </xdr:from>
    <xdr:to>
      <xdr:col>25</xdr:col>
      <xdr:colOff>71754</xdr:colOff>
      <xdr:row>51</xdr:row>
      <xdr:rowOff>148735</xdr:rowOff>
    </xdr:to>
    <xdr:sp macro="" textlink="">
      <xdr:nvSpPr>
        <xdr:cNvPr id="361" name="Line 246">
          <a:extLst>
            <a:ext uri="{FF2B5EF4-FFF2-40B4-BE49-F238E27FC236}">
              <a16:creationId xmlns:a16="http://schemas.microsoft.com/office/drawing/2014/main" id="{00000000-0008-0000-0600-000069010000}"/>
            </a:ext>
          </a:extLst>
        </xdr:cNvPr>
        <xdr:cNvSpPr>
          <a:spLocks noChangeShapeType="1"/>
        </xdr:cNvSpPr>
      </xdr:nvSpPr>
      <xdr:spPr bwMode="auto">
        <a:xfrm flipV="1">
          <a:off x="10911204" y="11061692"/>
          <a:ext cx="0" cy="259868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0</xdr:colOff>
      <xdr:row>38</xdr:row>
      <xdr:rowOff>0</xdr:rowOff>
    </xdr:from>
    <xdr:to>
      <xdr:col>32</xdr:col>
      <xdr:colOff>0</xdr:colOff>
      <xdr:row>39</xdr:row>
      <xdr:rowOff>0</xdr:rowOff>
    </xdr:to>
    <xdr:sp macro="" textlink="">
      <xdr:nvSpPr>
        <xdr:cNvPr id="426" name="Rectangle 251">
          <a:extLst>
            <a:ext uri="{FF2B5EF4-FFF2-40B4-BE49-F238E27FC236}">
              <a16:creationId xmlns:a16="http://schemas.microsoft.com/office/drawing/2014/main" id="{00000000-0008-0000-0600-0000AA010000}"/>
            </a:ext>
          </a:extLst>
        </xdr:cNvPr>
        <xdr:cNvSpPr>
          <a:spLocks noChangeArrowheads="1"/>
        </xdr:cNvSpPr>
      </xdr:nvSpPr>
      <xdr:spPr bwMode="auto">
        <a:xfrm>
          <a:off x="13411200" y="832485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39</xdr:row>
      <xdr:rowOff>0</xdr:rowOff>
    </xdr:from>
    <xdr:to>
      <xdr:col>32</xdr:col>
      <xdr:colOff>0</xdr:colOff>
      <xdr:row>40</xdr:row>
      <xdr:rowOff>0</xdr:rowOff>
    </xdr:to>
    <xdr:sp macro="" textlink="">
      <xdr:nvSpPr>
        <xdr:cNvPr id="427" name="Rectangle 252">
          <a:extLst>
            <a:ext uri="{FF2B5EF4-FFF2-40B4-BE49-F238E27FC236}">
              <a16:creationId xmlns:a16="http://schemas.microsoft.com/office/drawing/2014/main" id="{00000000-0008-0000-0600-0000AB010000}"/>
            </a:ext>
          </a:extLst>
        </xdr:cNvPr>
        <xdr:cNvSpPr>
          <a:spLocks noChangeArrowheads="1"/>
        </xdr:cNvSpPr>
      </xdr:nvSpPr>
      <xdr:spPr bwMode="auto">
        <a:xfrm>
          <a:off x="13411200" y="854392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40</xdr:row>
      <xdr:rowOff>0</xdr:rowOff>
    </xdr:from>
    <xdr:to>
      <xdr:col>32</xdr:col>
      <xdr:colOff>0</xdr:colOff>
      <xdr:row>41</xdr:row>
      <xdr:rowOff>0</xdr:rowOff>
    </xdr:to>
    <xdr:sp macro="" textlink="">
      <xdr:nvSpPr>
        <xdr:cNvPr id="428" name="Rectangle 253">
          <a:extLst>
            <a:ext uri="{FF2B5EF4-FFF2-40B4-BE49-F238E27FC236}">
              <a16:creationId xmlns:a16="http://schemas.microsoft.com/office/drawing/2014/main" id="{00000000-0008-0000-0600-0000AC010000}"/>
            </a:ext>
          </a:extLst>
        </xdr:cNvPr>
        <xdr:cNvSpPr>
          <a:spLocks noChangeArrowheads="1"/>
        </xdr:cNvSpPr>
      </xdr:nvSpPr>
      <xdr:spPr bwMode="auto">
        <a:xfrm>
          <a:off x="13411200" y="876300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41</xdr:row>
      <xdr:rowOff>0</xdr:rowOff>
    </xdr:from>
    <xdr:to>
      <xdr:col>32</xdr:col>
      <xdr:colOff>0</xdr:colOff>
      <xdr:row>42</xdr:row>
      <xdr:rowOff>0</xdr:rowOff>
    </xdr:to>
    <xdr:sp macro="" textlink="">
      <xdr:nvSpPr>
        <xdr:cNvPr id="429" name="Rectangle 254">
          <a:extLst>
            <a:ext uri="{FF2B5EF4-FFF2-40B4-BE49-F238E27FC236}">
              <a16:creationId xmlns:a16="http://schemas.microsoft.com/office/drawing/2014/main" id="{00000000-0008-0000-0600-0000AD010000}"/>
            </a:ext>
          </a:extLst>
        </xdr:cNvPr>
        <xdr:cNvSpPr>
          <a:spLocks noChangeArrowheads="1"/>
        </xdr:cNvSpPr>
      </xdr:nvSpPr>
      <xdr:spPr bwMode="auto">
        <a:xfrm>
          <a:off x="13411200" y="898207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37</xdr:row>
      <xdr:rowOff>0</xdr:rowOff>
    </xdr:from>
    <xdr:to>
      <xdr:col>17</xdr:col>
      <xdr:colOff>0</xdr:colOff>
      <xdr:row>38</xdr:row>
      <xdr:rowOff>0</xdr:rowOff>
    </xdr:to>
    <xdr:sp macro="" textlink="">
      <xdr:nvSpPr>
        <xdr:cNvPr id="452" name="Rectangle 84">
          <a:extLst>
            <a:ext uri="{FF2B5EF4-FFF2-40B4-BE49-F238E27FC236}">
              <a16:creationId xmlns:a16="http://schemas.microsoft.com/office/drawing/2014/main" id="{00000000-0008-0000-0600-0000C4010000}"/>
            </a:ext>
          </a:extLst>
        </xdr:cNvPr>
        <xdr:cNvSpPr>
          <a:spLocks noChangeArrowheads="1"/>
        </xdr:cNvSpPr>
      </xdr:nvSpPr>
      <xdr:spPr bwMode="auto">
        <a:xfrm>
          <a:off x="6981825" y="810577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38</xdr:row>
      <xdr:rowOff>0</xdr:rowOff>
    </xdr:from>
    <xdr:to>
      <xdr:col>17</xdr:col>
      <xdr:colOff>0</xdr:colOff>
      <xdr:row>39</xdr:row>
      <xdr:rowOff>0</xdr:rowOff>
    </xdr:to>
    <xdr:sp macro="" textlink="">
      <xdr:nvSpPr>
        <xdr:cNvPr id="453" name="Rectangle 85">
          <a:extLst>
            <a:ext uri="{FF2B5EF4-FFF2-40B4-BE49-F238E27FC236}">
              <a16:creationId xmlns:a16="http://schemas.microsoft.com/office/drawing/2014/main" id="{00000000-0008-0000-0600-0000C5010000}"/>
            </a:ext>
          </a:extLst>
        </xdr:cNvPr>
        <xdr:cNvSpPr>
          <a:spLocks noChangeArrowheads="1"/>
        </xdr:cNvSpPr>
      </xdr:nvSpPr>
      <xdr:spPr bwMode="auto">
        <a:xfrm>
          <a:off x="6981825" y="832485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39</xdr:row>
      <xdr:rowOff>0</xdr:rowOff>
    </xdr:from>
    <xdr:to>
      <xdr:col>17</xdr:col>
      <xdr:colOff>0</xdr:colOff>
      <xdr:row>40</xdr:row>
      <xdr:rowOff>0</xdr:rowOff>
    </xdr:to>
    <xdr:sp macro="" textlink="">
      <xdr:nvSpPr>
        <xdr:cNvPr id="454" name="Rectangle 86">
          <a:extLst>
            <a:ext uri="{FF2B5EF4-FFF2-40B4-BE49-F238E27FC236}">
              <a16:creationId xmlns:a16="http://schemas.microsoft.com/office/drawing/2014/main" id="{00000000-0008-0000-0600-0000C6010000}"/>
            </a:ext>
          </a:extLst>
        </xdr:cNvPr>
        <xdr:cNvSpPr>
          <a:spLocks noChangeArrowheads="1"/>
        </xdr:cNvSpPr>
      </xdr:nvSpPr>
      <xdr:spPr bwMode="auto">
        <a:xfrm>
          <a:off x="6981825" y="854392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40</xdr:row>
      <xdr:rowOff>0</xdr:rowOff>
    </xdr:from>
    <xdr:to>
      <xdr:col>17</xdr:col>
      <xdr:colOff>0</xdr:colOff>
      <xdr:row>41</xdr:row>
      <xdr:rowOff>0</xdr:rowOff>
    </xdr:to>
    <xdr:sp macro="" textlink="">
      <xdr:nvSpPr>
        <xdr:cNvPr id="455" name="Rectangle 87">
          <a:extLst>
            <a:ext uri="{FF2B5EF4-FFF2-40B4-BE49-F238E27FC236}">
              <a16:creationId xmlns:a16="http://schemas.microsoft.com/office/drawing/2014/main" id="{00000000-0008-0000-0600-0000C7010000}"/>
            </a:ext>
          </a:extLst>
        </xdr:cNvPr>
        <xdr:cNvSpPr>
          <a:spLocks noChangeArrowheads="1"/>
        </xdr:cNvSpPr>
      </xdr:nvSpPr>
      <xdr:spPr bwMode="auto">
        <a:xfrm>
          <a:off x="6981825" y="876300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41</xdr:row>
      <xdr:rowOff>0</xdr:rowOff>
    </xdr:from>
    <xdr:to>
      <xdr:col>17</xdr:col>
      <xdr:colOff>0</xdr:colOff>
      <xdr:row>42</xdr:row>
      <xdr:rowOff>0</xdr:rowOff>
    </xdr:to>
    <xdr:sp macro="" textlink="">
      <xdr:nvSpPr>
        <xdr:cNvPr id="456" name="Rectangle 88">
          <a:extLst>
            <a:ext uri="{FF2B5EF4-FFF2-40B4-BE49-F238E27FC236}">
              <a16:creationId xmlns:a16="http://schemas.microsoft.com/office/drawing/2014/main" id="{00000000-0008-0000-0600-0000C8010000}"/>
            </a:ext>
          </a:extLst>
        </xdr:cNvPr>
        <xdr:cNvSpPr>
          <a:spLocks noChangeArrowheads="1"/>
        </xdr:cNvSpPr>
      </xdr:nvSpPr>
      <xdr:spPr bwMode="auto">
        <a:xfrm>
          <a:off x="6981825" y="898207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42</xdr:row>
      <xdr:rowOff>0</xdr:rowOff>
    </xdr:from>
    <xdr:to>
      <xdr:col>17</xdr:col>
      <xdr:colOff>0</xdr:colOff>
      <xdr:row>43</xdr:row>
      <xdr:rowOff>0</xdr:rowOff>
    </xdr:to>
    <xdr:sp macro="" textlink="">
      <xdr:nvSpPr>
        <xdr:cNvPr id="457" name="Rectangle 89">
          <a:extLst>
            <a:ext uri="{FF2B5EF4-FFF2-40B4-BE49-F238E27FC236}">
              <a16:creationId xmlns:a16="http://schemas.microsoft.com/office/drawing/2014/main" id="{00000000-0008-0000-0600-0000C9010000}"/>
            </a:ext>
          </a:extLst>
        </xdr:cNvPr>
        <xdr:cNvSpPr>
          <a:spLocks noChangeArrowheads="1"/>
        </xdr:cNvSpPr>
      </xdr:nvSpPr>
      <xdr:spPr bwMode="auto">
        <a:xfrm>
          <a:off x="6981825" y="920115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43</xdr:row>
      <xdr:rowOff>0</xdr:rowOff>
    </xdr:from>
    <xdr:to>
      <xdr:col>17</xdr:col>
      <xdr:colOff>0</xdr:colOff>
      <xdr:row>44</xdr:row>
      <xdr:rowOff>0</xdr:rowOff>
    </xdr:to>
    <xdr:sp macro="" textlink="">
      <xdr:nvSpPr>
        <xdr:cNvPr id="458" name="Rectangle 90">
          <a:extLst>
            <a:ext uri="{FF2B5EF4-FFF2-40B4-BE49-F238E27FC236}">
              <a16:creationId xmlns:a16="http://schemas.microsoft.com/office/drawing/2014/main" id="{00000000-0008-0000-0600-0000CA010000}"/>
            </a:ext>
          </a:extLst>
        </xdr:cNvPr>
        <xdr:cNvSpPr>
          <a:spLocks noChangeArrowheads="1"/>
        </xdr:cNvSpPr>
      </xdr:nvSpPr>
      <xdr:spPr bwMode="auto">
        <a:xfrm>
          <a:off x="6981825" y="942022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44</xdr:row>
      <xdr:rowOff>0</xdr:rowOff>
    </xdr:from>
    <xdr:to>
      <xdr:col>17</xdr:col>
      <xdr:colOff>0</xdr:colOff>
      <xdr:row>45</xdr:row>
      <xdr:rowOff>0</xdr:rowOff>
    </xdr:to>
    <xdr:sp macro="" textlink="">
      <xdr:nvSpPr>
        <xdr:cNvPr id="459" name="Rectangle 91">
          <a:extLst>
            <a:ext uri="{FF2B5EF4-FFF2-40B4-BE49-F238E27FC236}">
              <a16:creationId xmlns:a16="http://schemas.microsoft.com/office/drawing/2014/main" id="{00000000-0008-0000-0600-0000CB010000}"/>
            </a:ext>
          </a:extLst>
        </xdr:cNvPr>
        <xdr:cNvSpPr>
          <a:spLocks noChangeArrowheads="1"/>
        </xdr:cNvSpPr>
      </xdr:nvSpPr>
      <xdr:spPr bwMode="auto">
        <a:xfrm>
          <a:off x="6981825" y="963930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45</xdr:row>
      <xdr:rowOff>0</xdr:rowOff>
    </xdr:from>
    <xdr:to>
      <xdr:col>17</xdr:col>
      <xdr:colOff>0</xdr:colOff>
      <xdr:row>46</xdr:row>
      <xdr:rowOff>0</xdr:rowOff>
    </xdr:to>
    <xdr:sp macro="" textlink="">
      <xdr:nvSpPr>
        <xdr:cNvPr id="460" name="Rectangle 92">
          <a:extLst>
            <a:ext uri="{FF2B5EF4-FFF2-40B4-BE49-F238E27FC236}">
              <a16:creationId xmlns:a16="http://schemas.microsoft.com/office/drawing/2014/main" id="{00000000-0008-0000-0600-0000CC010000}"/>
            </a:ext>
          </a:extLst>
        </xdr:cNvPr>
        <xdr:cNvSpPr>
          <a:spLocks noChangeArrowheads="1"/>
        </xdr:cNvSpPr>
      </xdr:nvSpPr>
      <xdr:spPr bwMode="auto">
        <a:xfrm>
          <a:off x="6981825" y="985837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46</xdr:row>
      <xdr:rowOff>0</xdr:rowOff>
    </xdr:from>
    <xdr:to>
      <xdr:col>17</xdr:col>
      <xdr:colOff>0</xdr:colOff>
      <xdr:row>47</xdr:row>
      <xdr:rowOff>0</xdr:rowOff>
    </xdr:to>
    <xdr:sp macro="" textlink="">
      <xdr:nvSpPr>
        <xdr:cNvPr id="461" name="Rectangle 93">
          <a:extLst>
            <a:ext uri="{FF2B5EF4-FFF2-40B4-BE49-F238E27FC236}">
              <a16:creationId xmlns:a16="http://schemas.microsoft.com/office/drawing/2014/main" id="{00000000-0008-0000-0600-0000CD010000}"/>
            </a:ext>
          </a:extLst>
        </xdr:cNvPr>
        <xdr:cNvSpPr>
          <a:spLocks noChangeArrowheads="1"/>
        </xdr:cNvSpPr>
      </xdr:nvSpPr>
      <xdr:spPr bwMode="auto">
        <a:xfrm>
          <a:off x="6981825" y="1007745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47</xdr:row>
      <xdr:rowOff>0</xdr:rowOff>
    </xdr:from>
    <xdr:to>
      <xdr:col>17</xdr:col>
      <xdr:colOff>0</xdr:colOff>
      <xdr:row>48</xdr:row>
      <xdr:rowOff>0</xdr:rowOff>
    </xdr:to>
    <xdr:sp macro="" textlink="">
      <xdr:nvSpPr>
        <xdr:cNvPr id="462" name="Rectangle 94">
          <a:extLst>
            <a:ext uri="{FF2B5EF4-FFF2-40B4-BE49-F238E27FC236}">
              <a16:creationId xmlns:a16="http://schemas.microsoft.com/office/drawing/2014/main" id="{00000000-0008-0000-0600-0000CE010000}"/>
            </a:ext>
          </a:extLst>
        </xdr:cNvPr>
        <xdr:cNvSpPr>
          <a:spLocks noChangeArrowheads="1"/>
        </xdr:cNvSpPr>
      </xdr:nvSpPr>
      <xdr:spPr bwMode="auto">
        <a:xfrm>
          <a:off x="6981825" y="1029652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48</xdr:row>
      <xdr:rowOff>0</xdr:rowOff>
    </xdr:from>
    <xdr:to>
      <xdr:col>17</xdr:col>
      <xdr:colOff>0</xdr:colOff>
      <xdr:row>49</xdr:row>
      <xdr:rowOff>0</xdr:rowOff>
    </xdr:to>
    <xdr:sp macro="" textlink="">
      <xdr:nvSpPr>
        <xdr:cNvPr id="463" name="Rectangle 95">
          <a:extLst>
            <a:ext uri="{FF2B5EF4-FFF2-40B4-BE49-F238E27FC236}">
              <a16:creationId xmlns:a16="http://schemas.microsoft.com/office/drawing/2014/main" id="{00000000-0008-0000-0600-0000CF010000}"/>
            </a:ext>
          </a:extLst>
        </xdr:cNvPr>
        <xdr:cNvSpPr>
          <a:spLocks noChangeArrowheads="1"/>
        </xdr:cNvSpPr>
      </xdr:nvSpPr>
      <xdr:spPr bwMode="auto">
        <a:xfrm>
          <a:off x="6981825" y="1051560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49</xdr:row>
      <xdr:rowOff>0</xdr:rowOff>
    </xdr:from>
    <xdr:to>
      <xdr:col>17</xdr:col>
      <xdr:colOff>0</xdr:colOff>
      <xdr:row>50</xdr:row>
      <xdr:rowOff>0</xdr:rowOff>
    </xdr:to>
    <xdr:sp macro="" textlink="">
      <xdr:nvSpPr>
        <xdr:cNvPr id="464" name="Rectangle 96">
          <a:extLst>
            <a:ext uri="{FF2B5EF4-FFF2-40B4-BE49-F238E27FC236}">
              <a16:creationId xmlns:a16="http://schemas.microsoft.com/office/drawing/2014/main" id="{00000000-0008-0000-0600-0000D0010000}"/>
            </a:ext>
          </a:extLst>
        </xdr:cNvPr>
        <xdr:cNvSpPr>
          <a:spLocks noChangeArrowheads="1"/>
        </xdr:cNvSpPr>
      </xdr:nvSpPr>
      <xdr:spPr bwMode="auto">
        <a:xfrm>
          <a:off x="6981825" y="1073467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50</xdr:row>
      <xdr:rowOff>0</xdr:rowOff>
    </xdr:from>
    <xdr:to>
      <xdr:col>17</xdr:col>
      <xdr:colOff>0</xdr:colOff>
      <xdr:row>51</xdr:row>
      <xdr:rowOff>0</xdr:rowOff>
    </xdr:to>
    <xdr:sp macro="" textlink="">
      <xdr:nvSpPr>
        <xdr:cNvPr id="465" name="Rectangle 97">
          <a:extLst>
            <a:ext uri="{FF2B5EF4-FFF2-40B4-BE49-F238E27FC236}">
              <a16:creationId xmlns:a16="http://schemas.microsoft.com/office/drawing/2014/main" id="{00000000-0008-0000-0600-0000D1010000}"/>
            </a:ext>
          </a:extLst>
        </xdr:cNvPr>
        <xdr:cNvSpPr>
          <a:spLocks noChangeArrowheads="1"/>
        </xdr:cNvSpPr>
      </xdr:nvSpPr>
      <xdr:spPr bwMode="auto">
        <a:xfrm>
          <a:off x="6981825" y="1095375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33</xdr:row>
      <xdr:rowOff>90877</xdr:rowOff>
    </xdr:from>
    <xdr:to>
      <xdr:col>23</xdr:col>
      <xdr:colOff>402079</xdr:colOff>
      <xdr:row>36</xdr:row>
      <xdr:rowOff>107157</xdr:rowOff>
    </xdr:to>
    <xdr:cxnSp macro="">
      <xdr:nvCxnSpPr>
        <xdr:cNvPr id="466" name="AutoShape 260">
          <a:extLst>
            <a:ext uri="{FF2B5EF4-FFF2-40B4-BE49-F238E27FC236}">
              <a16:creationId xmlns:a16="http://schemas.microsoft.com/office/drawing/2014/main" id="{00000000-0008-0000-0600-0000D2010000}"/>
            </a:ext>
          </a:extLst>
        </xdr:cNvPr>
        <xdr:cNvCxnSpPr>
          <a:cxnSpLocks noChangeShapeType="1"/>
          <a:stCxn id="481" idx="6"/>
          <a:endCxn id="490" idx="1"/>
        </xdr:cNvCxnSpPr>
      </xdr:nvCxnSpPr>
      <xdr:spPr bwMode="auto">
        <a:xfrm flipH="1">
          <a:off x="6981825" y="7320352"/>
          <a:ext cx="3402454" cy="673505"/>
        </a:xfrm>
        <a:prstGeom prst="straightConnector1">
          <a:avLst/>
        </a:prstGeom>
        <a:noFill/>
        <a:ln w="19050">
          <a:solidFill>
            <a:srgbClr val="0070C0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45</xdr:row>
      <xdr:rowOff>107156</xdr:rowOff>
    </xdr:from>
    <xdr:to>
      <xdr:col>24</xdr:col>
      <xdr:colOff>200827</xdr:colOff>
      <xdr:row>48</xdr:row>
      <xdr:rowOff>165102</xdr:rowOff>
    </xdr:to>
    <xdr:cxnSp macro="">
      <xdr:nvCxnSpPr>
        <xdr:cNvPr id="467" name="AutoShape 260">
          <a:extLst>
            <a:ext uri="{FF2B5EF4-FFF2-40B4-BE49-F238E27FC236}">
              <a16:creationId xmlns:a16="http://schemas.microsoft.com/office/drawing/2014/main" id="{00000000-0008-0000-0600-0000D3010000}"/>
            </a:ext>
          </a:extLst>
        </xdr:cNvPr>
        <xdr:cNvCxnSpPr>
          <a:cxnSpLocks noChangeShapeType="1"/>
          <a:stCxn id="495" idx="2"/>
          <a:endCxn id="460" idx="1"/>
        </xdr:cNvCxnSpPr>
      </xdr:nvCxnSpPr>
      <xdr:spPr bwMode="auto">
        <a:xfrm flipH="1" flipV="1">
          <a:off x="6981825" y="9965531"/>
          <a:ext cx="3629827" cy="715171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44</xdr:row>
      <xdr:rowOff>107157</xdr:rowOff>
    </xdr:from>
    <xdr:to>
      <xdr:col>24</xdr:col>
      <xdr:colOff>206566</xdr:colOff>
      <xdr:row>45</xdr:row>
      <xdr:rowOff>84767</xdr:rowOff>
    </xdr:to>
    <xdr:cxnSp macro="">
      <xdr:nvCxnSpPr>
        <xdr:cNvPr id="468" name="AutoShape 260">
          <a:extLst>
            <a:ext uri="{FF2B5EF4-FFF2-40B4-BE49-F238E27FC236}">
              <a16:creationId xmlns:a16="http://schemas.microsoft.com/office/drawing/2014/main" id="{00000000-0008-0000-0600-0000D4010000}"/>
            </a:ext>
          </a:extLst>
        </xdr:cNvPr>
        <xdr:cNvCxnSpPr>
          <a:cxnSpLocks noChangeShapeType="1"/>
          <a:stCxn id="493" idx="2"/>
          <a:endCxn id="459" idx="1"/>
        </xdr:cNvCxnSpPr>
      </xdr:nvCxnSpPr>
      <xdr:spPr bwMode="auto">
        <a:xfrm flipH="1" flipV="1">
          <a:off x="6981825" y="9746457"/>
          <a:ext cx="3635566" cy="19668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43</xdr:row>
      <xdr:rowOff>109538</xdr:rowOff>
    </xdr:from>
    <xdr:to>
      <xdr:col>23</xdr:col>
      <xdr:colOff>242705</xdr:colOff>
      <xdr:row>44</xdr:row>
      <xdr:rowOff>196911</xdr:rowOff>
    </xdr:to>
    <xdr:cxnSp macro="">
      <xdr:nvCxnSpPr>
        <xdr:cNvPr id="469" name="AutoShape 260">
          <a:extLst>
            <a:ext uri="{FF2B5EF4-FFF2-40B4-BE49-F238E27FC236}">
              <a16:creationId xmlns:a16="http://schemas.microsoft.com/office/drawing/2014/main" id="{00000000-0008-0000-0600-0000D5010000}"/>
            </a:ext>
          </a:extLst>
        </xdr:cNvPr>
        <xdr:cNvCxnSpPr>
          <a:cxnSpLocks noChangeShapeType="1"/>
          <a:stCxn id="496" idx="2"/>
          <a:endCxn id="458" idx="1"/>
        </xdr:cNvCxnSpPr>
      </xdr:nvCxnSpPr>
      <xdr:spPr bwMode="auto">
        <a:xfrm flipH="1" flipV="1">
          <a:off x="6981825" y="9529763"/>
          <a:ext cx="3243080" cy="30644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40</xdr:row>
      <xdr:rowOff>31118</xdr:rowOff>
    </xdr:from>
    <xdr:to>
      <xdr:col>24</xdr:col>
      <xdr:colOff>212304</xdr:colOff>
      <xdr:row>41</xdr:row>
      <xdr:rowOff>107156</xdr:rowOff>
    </xdr:to>
    <xdr:cxnSp macro="">
      <xdr:nvCxnSpPr>
        <xdr:cNvPr id="470" name="AutoShape 260">
          <a:extLst>
            <a:ext uri="{FF2B5EF4-FFF2-40B4-BE49-F238E27FC236}">
              <a16:creationId xmlns:a16="http://schemas.microsoft.com/office/drawing/2014/main" id="{00000000-0008-0000-0600-0000D6010000}"/>
            </a:ext>
          </a:extLst>
        </xdr:cNvPr>
        <xdr:cNvCxnSpPr>
          <a:cxnSpLocks noChangeShapeType="1"/>
          <a:stCxn id="492" idx="2"/>
          <a:endCxn id="456" idx="1"/>
        </xdr:cNvCxnSpPr>
      </xdr:nvCxnSpPr>
      <xdr:spPr bwMode="auto">
        <a:xfrm flipH="1">
          <a:off x="6981825" y="8794118"/>
          <a:ext cx="3641304" cy="295113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39</xdr:row>
      <xdr:rowOff>132801</xdr:rowOff>
    </xdr:from>
    <xdr:to>
      <xdr:col>23</xdr:col>
      <xdr:colOff>242704</xdr:colOff>
      <xdr:row>40</xdr:row>
      <xdr:rowOff>109538</xdr:rowOff>
    </xdr:to>
    <xdr:cxnSp macro="">
      <xdr:nvCxnSpPr>
        <xdr:cNvPr id="471" name="AutoShape 260">
          <a:extLst>
            <a:ext uri="{FF2B5EF4-FFF2-40B4-BE49-F238E27FC236}">
              <a16:creationId xmlns:a16="http://schemas.microsoft.com/office/drawing/2014/main" id="{00000000-0008-0000-0600-0000D7010000}"/>
            </a:ext>
          </a:extLst>
        </xdr:cNvPr>
        <xdr:cNvCxnSpPr>
          <a:cxnSpLocks noChangeShapeType="1"/>
          <a:stCxn id="497" idx="2"/>
          <a:endCxn id="455" idx="1"/>
        </xdr:cNvCxnSpPr>
      </xdr:nvCxnSpPr>
      <xdr:spPr bwMode="auto">
        <a:xfrm flipH="1">
          <a:off x="6981825" y="8676726"/>
          <a:ext cx="3243079" cy="19581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34</xdr:row>
      <xdr:rowOff>165099</xdr:rowOff>
    </xdr:from>
    <xdr:to>
      <xdr:col>24</xdr:col>
      <xdr:colOff>206566</xdr:colOff>
      <xdr:row>38</xdr:row>
      <xdr:rowOff>107157</xdr:rowOff>
    </xdr:to>
    <xdr:cxnSp macro="">
      <xdr:nvCxnSpPr>
        <xdr:cNvPr id="472" name="AutoShape 260">
          <a:extLst>
            <a:ext uri="{FF2B5EF4-FFF2-40B4-BE49-F238E27FC236}">
              <a16:creationId xmlns:a16="http://schemas.microsoft.com/office/drawing/2014/main" id="{00000000-0008-0000-0600-0000D8010000}"/>
            </a:ext>
          </a:extLst>
        </xdr:cNvPr>
        <xdr:cNvCxnSpPr>
          <a:cxnSpLocks noChangeShapeType="1"/>
          <a:stCxn id="491" idx="2"/>
          <a:endCxn id="453" idx="1"/>
        </xdr:cNvCxnSpPr>
      </xdr:nvCxnSpPr>
      <xdr:spPr bwMode="auto">
        <a:xfrm flipH="1">
          <a:off x="6981825" y="7613649"/>
          <a:ext cx="3635566" cy="81835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46</xdr:row>
      <xdr:rowOff>107157</xdr:rowOff>
    </xdr:from>
    <xdr:to>
      <xdr:col>23</xdr:col>
      <xdr:colOff>405983</xdr:colOff>
      <xdr:row>49</xdr:row>
      <xdr:rowOff>50510</xdr:rowOff>
    </xdr:to>
    <xdr:cxnSp macro="">
      <xdr:nvCxnSpPr>
        <xdr:cNvPr id="473" name="AutoShape 260">
          <a:extLst>
            <a:ext uri="{FF2B5EF4-FFF2-40B4-BE49-F238E27FC236}">
              <a16:creationId xmlns:a16="http://schemas.microsoft.com/office/drawing/2014/main" id="{00000000-0008-0000-0600-0000D9010000}"/>
            </a:ext>
          </a:extLst>
        </xdr:cNvPr>
        <xdr:cNvCxnSpPr>
          <a:cxnSpLocks noChangeShapeType="1"/>
          <a:stCxn id="483" idx="6"/>
          <a:endCxn id="461" idx="1"/>
        </xdr:cNvCxnSpPr>
      </xdr:nvCxnSpPr>
      <xdr:spPr bwMode="auto">
        <a:xfrm flipH="1" flipV="1">
          <a:off x="6981825" y="10184607"/>
          <a:ext cx="3406358" cy="60057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34</xdr:row>
      <xdr:rowOff>59531</xdr:rowOff>
    </xdr:from>
    <xdr:to>
      <xdr:col>23</xdr:col>
      <xdr:colOff>242704</xdr:colOff>
      <xdr:row>37</xdr:row>
      <xdr:rowOff>109538</xdr:rowOff>
    </xdr:to>
    <xdr:cxnSp macro="">
      <xdr:nvCxnSpPr>
        <xdr:cNvPr id="474" name="AutoShape 260">
          <a:extLst>
            <a:ext uri="{FF2B5EF4-FFF2-40B4-BE49-F238E27FC236}">
              <a16:creationId xmlns:a16="http://schemas.microsoft.com/office/drawing/2014/main" id="{00000000-0008-0000-0600-0000DA010000}"/>
            </a:ext>
          </a:extLst>
        </xdr:cNvPr>
        <xdr:cNvCxnSpPr>
          <a:cxnSpLocks noChangeShapeType="1"/>
          <a:stCxn id="498" idx="2"/>
          <a:endCxn id="452" idx="1"/>
        </xdr:cNvCxnSpPr>
      </xdr:nvCxnSpPr>
      <xdr:spPr bwMode="auto">
        <a:xfrm flipH="1">
          <a:off x="6981825" y="7508081"/>
          <a:ext cx="3243079" cy="70723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38</xdr:row>
      <xdr:rowOff>159267</xdr:rowOff>
    </xdr:from>
    <xdr:to>
      <xdr:col>23</xdr:col>
      <xdr:colOff>405984</xdr:colOff>
      <xdr:row>39</xdr:row>
      <xdr:rowOff>107156</xdr:rowOff>
    </xdr:to>
    <xdr:cxnSp macro="">
      <xdr:nvCxnSpPr>
        <xdr:cNvPr id="475" name="AutoShape 260">
          <a:extLst>
            <a:ext uri="{FF2B5EF4-FFF2-40B4-BE49-F238E27FC236}">
              <a16:creationId xmlns:a16="http://schemas.microsoft.com/office/drawing/2014/main" id="{00000000-0008-0000-0600-0000DB010000}"/>
            </a:ext>
          </a:extLst>
        </xdr:cNvPr>
        <xdr:cNvCxnSpPr>
          <a:cxnSpLocks noChangeShapeType="1"/>
          <a:stCxn id="482" idx="6"/>
          <a:endCxn id="454" idx="1"/>
        </xdr:cNvCxnSpPr>
      </xdr:nvCxnSpPr>
      <xdr:spPr bwMode="auto">
        <a:xfrm flipH="1">
          <a:off x="6981825" y="8484117"/>
          <a:ext cx="3406359" cy="16696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42</xdr:row>
      <xdr:rowOff>107157</xdr:rowOff>
    </xdr:from>
    <xdr:to>
      <xdr:col>23</xdr:col>
      <xdr:colOff>405983</xdr:colOff>
      <xdr:row>43</xdr:row>
      <xdr:rowOff>213647</xdr:rowOff>
    </xdr:to>
    <xdr:cxnSp macro="">
      <xdr:nvCxnSpPr>
        <xdr:cNvPr id="476" name="AutoShape 260">
          <a:extLst>
            <a:ext uri="{FF2B5EF4-FFF2-40B4-BE49-F238E27FC236}">
              <a16:creationId xmlns:a16="http://schemas.microsoft.com/office/drawing/2014/main" id="{00000000-0008-0000-0600-0000DC010000}"/>
            </a:ext>
          </a:extLst>
        </xdr:cNvPr>
        <xdr:cNvCxnSpPr>
          <a:cxnSpLocks noChangeShapeType="1"/>
          <a:stCxn id="484" idx="6"/>
          <a:endCxn id="457" idx="1"/>
        </xdr:cNvCxnSpPr>
      </xdr:nvCxnSpPr>
      <xdr:spPr bwMode="auto">
        <a:xfrm flipH="1" flipV="1">
          <a:off x="6981825" y="9308307"/>
          <a:ext cx="3406358" cy="32556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47</xdr:row>
      <xdr:rowOff>109538</xdr:rowOff>
    </xdr:from>
    <xdr:to>
      <xdr:col>23</xdr:col>
      <xdr:colOff>247284</xdr:colOff>
      <xdr:row>50</xdr:row>
      <xdr:rowOff>45793</xdr:rowOff>
    </xdr:to>
    <xdr:cxnSp macro="">
      <xdr:nvCxnSpPr>
        <xdr:cNvPr id="477" name="AutoShape 260">
          <a:extLst>
            <a:ext uri="{FF2B5EF4-FFF2-40B4-BE49-F238E27FC236}">
              <a16:creationId xmlns:a16="http://schemas.microsoft.com/office/drawing/2014/main" id="{00000000-0008-0000-0600-0000DD010000}"/>
            </a:ext>
          </a:extLst>
        </xdr:cNvPr>
        <xdr:cNvCxnSpPr>
          <a:cxnSpLocks noChangeShapeType="1"/>
          <a:stCxn id="499" idx="2"/>
          <a:endCxn id="462" idx="1"/>
        </xdr:cNvCxnSpPr>
      </xdr:nvCxnSpPr>
      <xdr:spPr bwMode="auto">
        <a:xfrm flipH="1" flipV="1">
          <a:off x="6981825" y="10406063"/>
          <a:ext cx="3247659" cy="59348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49</xdr:row>
      <xdr:rowOff>107156</xdr:rowOff>
    </xdr:from>
    <xdr:to>
      <xdr:col>23</xdr:col>
      <xdr:colOff>405984</xdr:colOff>
      <xdr:row>54</xdr:row>
      <xdr:rowOff>182687</xdr:rowOff>
    </xdr:to>
    <xdr:cxnSp macro="">
      <xdr:nvCxnSpPr>
        <xdr:cNvPr id="478" name="AutoShape 260">
          <a:extLst>
            <a:ext uri="{FF2B5EF4-FFF2-40B4-BE49-F238E27FC236}">
              <a16:creationId xmlns:a16="http://schemas.microsoft.com/office/drawing/2014/main" id="{00000000-0008-0000-0600-0000DE010000}"/>
            </a:ext>
          </a:extLst>
        </xdr:cNvPr>
        <xdr:cNvCxnSpPr>
          <a:cxnSpLocks noChangeShapeType="1"/>
          <a:stCxn id="485" idx="6"/>
          <a:endCxn id="464" idx="1"/>
        </xdr:cNvCxnSpPr>
      </xdr:nvCxnSpPr>
      <xdr:spPr bwMode="auto">
        <a:xfrm flipH="1" flipV="1">
          <a:off x="6981825" y="10841831"/>
          <a:ext cx="3406359" cy="117090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48</xdr:row>
      <xdr:rowOff>107157</xdr:rowOff>
    </xdr:from>
    <xdr:to>
      <xdr:col>24</xdr:col>
      <xdr:colOff>206565</xdr:colOff>
      <xdr:row>54</xdr:row>
      <xdr:rowOff>45723</xdr:rowOff>
    </xdr:to>
    <xdr:cxnSp macro="">
      <xdr:nvCxnSpPr>
        <xdr:cNvPr id="479" name="AutoShape 260">
          <a:extLst>
            <a:ext uri="{FF2B5EF4-FFF2-40B4-BE49-F238E27FC236}">
              <a16:creationId xmlns:a16="http://schemas.microsoft.com/office/drawing/2014/main" id="{00000000-0008-0000-0600-0000DF010000}"/>
            </a:ext>
          </a:extLst>
        </xdr:cNvPr>
        <xdr:cNvCxnSpPr>
          <a:cxnSpLocks noChangeShapeType="1"/>
          <a:stCxn id="494" idx="2"/>
          <a:endCxn id="463" idx="1"/>
        </xdr:cNvCxnSpPr>
      </xdr:nvCxnSpPr>
      <xdr:spPr bwMode="auto">
        <a:xfrm flipH="1" flipV="1">
          <a:off x="6981825" y="10622757"/>
          <a:ext cx="3635565" cy="125301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50</xdr:row>
      <xdr:rowOff>109538</xdr:rowOff>
    </xdr:from>
    <xdr:to>
      <xdr:col>23</xdr:col>
      <xdr:colOff>242705</xdr:colOff>
      <xdr:row>55</xdr:row>
      <xdr:rowOff>141959</xdr:rowOff>
    </xdr:to>
    <xdr:cxnSp macro="">
      <xdr:nvCxnSpPr>
        <xdr:cNvPr id="480" name="AutoShape 260">
          <a:extLst>
            <a:ext uri="{FF2B5EF4-FFF2-40B4-BE49-F238E27FC236}">
              <a16:creationId xmlns:a16="http://schemas.microsoft.com/office/drawing/2014/main" id="{00000000-0008-0000-0600-0000E0010000}"/>
            </a:ext>
          </a:extLst>
        </xdr:cNvPr>
        <xdr:cNvCxnSpPr>
          <a:cxnSpLocks noChangeShapeType="1"/>
          <a:stCxn id="500" idx="2"/>
          <a:endCxn id="465" idx="1"/>
        </xdr:cNvCxnSpPr>
      </xdr:nvCxnSpPr>
      <xdr:spPr bwMode="auto">
        <a:xfrm flipH="1" flipV="1">
          <a:off x="6981825" y="11063288"/>
          <a:ext cx="3243080" cy="112779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402079</xdr:colOff>
      <xdr:row>33</xdr:row>
      <xdr:rowOff>57526</xdr:rowOff>
    </xdr:from>
    <xdr:to>
      <xdr:col>24</xdr:col>
      <xdr:colOff>30346</xdr:colOff>
      <xdr:row>33</xdr:row>
      <xdr:rowOff>124227</xdr:rowOff>
    </xdr:to>
    <xdr:sp macro="" textlink="">
      <xdr:nvSpPr>
        <xdr:cNvPr id="481" name="Oval 296">
          <a:extLst>
            <a:ext uri="{FF2B5EF4-FFF2-40B4-BE49-F238E27FC236}">
              <a16:creationId xmlns:a16="http://schemas.microsoft.com/office/drawing/2014/main" id="{00000000-0008-0000-0600-0000E1010000}"/>
            </a:ext>
          </a:extLst>
        </xdr:cNvPr>
        <xdr:cNvSpPr>
          <a:spLocks noChangeArrowheads="1"/>
        </xdr:cNvSpPr>
      </xdr:nvSpPr>
      <xdr:spPr bwMode="auto">
        <a:xfrm flipH="1">
          <a:off x="10384279" y="7287001"/>
          <a:ext cx="56892" cy="66701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405984</xdr:colOff>
      <xdr:row>38</xdr:row>
      <xdr:rowOff>127944</xdr:rowOff>
    </xdr:from>
    <xdr:to>
      <xdr:col>24</xdr:col>
      <xdr:colOff>34251</xdr:colOff>
      <xdr:row>38</xdr:row>
      <xdr:rowOff>190589</xdr:rowOff>
    </xdr:to>
    <xdr:sp macro="" textlink="">
      <xdr:nvSpPr>
        <xdr:cNvPr id="482" name="Oval 296">
          <a:extLst>
            <a:ext uri="{FF2B5EF4-FFF2-40B4-BE49-F238E27FC236}">
              <a16:creationId xmlns:a16="http://schemas.microsoft.com/office/drawing/2014/main" id="{00000000-0008-0000-0600-0000E2010000}"/>
            </a:ext>
          </a:extLst>
        </xdr:cNvPr>
        <xdr:cNvSpPr>
          <a:spLocks noChangeArrowheads="1"/>
        </xdr:cNvSpPr>
      </xdr:nvSpPr>
      <xdr:spPr bwMode="auto">
        <a:xfrm flipH="1">
          <a:off x="10388184" y="8452794"/>
          <a:ext cx="56892" cy="6264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405983</xdr:colOff>
      <xdr:row>49</xdr:row>
      <xdr:rowOff>21334</xdr:rowOff>
    </xdr:from>
    <xdr:to>
      <xdr:col>24</xdr:col>
      <xdr:colOff>34250</xdr:colOff>
      <xdr:row>49</xdr:row>
      <xdr:rowOff>79686</xdr:rowOff>
    </xdr:to>
    <xdr:sp macro="" textlink="">
      <xdr:nvSpPr>
        <xdr:cNvPr id="483" name="Oval 296">
          <a:extLst>
            <a:ext uri="{FF2B5EF4-FFF2-40B4-BE49-F238E27FC236}">
              <a16:creationId xmlns:a16="http://schemas.microsoft.com/office/drawing/2014/main" id="{00000000-0008-0000-0600-0000E3010000}"/>
            </a:ext>
          </a:extLst>
        </xdr:cNvPr>
        <xdr:cNvSpPr>
          <a:spLocks noChangeArrowheads="1"/>
        </xdr:cNvSpPr>
      </xdr:nvSpPr>
      <xdr:spPr bwMode="auto">
        <a:xfrm flipH="1">
          <a:off x="10388183" y="10756009"/>
          <a:ext cx="56892" cy="58352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405983</xdr:colOff>
      <xdr:row>43</xdr:row>
      <xdr:rowOff>186499</xdr:rowOff>
    </xdr:from>
    <xdr:to>
      <xdr:col>24</xdr:col>
      <xdr:colOff>34250</xdr:colOff>
      <xdr:row>44</xdr:row>
      <xdr:rowOff>26482</xdr:rowOff>
    </xdr:to>
    <xdr:sp macro="" textlink="">
      <xdr:nvSpPr>
        <xdr:cNvPr id="484" name="Oval 296">
          <a:extLst>
            <a:ext uri="{FF2B5EF4-FFF2-40B4-BE49-F238E27FC236}">
              <a16:creationId xmlns:a16="http://schemas.microsoft.com/office/drawing/2014/main" id="{00000000-0008-0000-0600-0000E4010000}"/>
            </a:ext>
          </a:extLst>
        </xdr:cNvPr>
        <xdr:cNvSpPr>
          <a:spLocks noChangeArrowheads="1"/>
        </xdr:cNvSpPr>
      </xdr:nvSpPr>
      <xdr:spPr bwMode="auto">
        <a:xfrm flipH="1">
          <a:off x="10388183" y="9606724"/>
          <a:ext cx="56892" cy="59058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405984</xdr:colOff>
      <xdr:row>54</xdr:row>
      <xdr:rowOff>151364</xdr:rowOff>
    </xdr:from>
    <xdr:to>
      <xdr:col>24</xdr:col>
      <xdr:colOff>34251</xdr:colOff>
      <xdr:row>54</xdr:row>
      <xdr:rowOff>214009</xdr:rowOff>
    </xdr:to>
    <xdr:sp macro="" textlink="">
      <xdr:nvSpPr>
        <xdr:cNvPr id="485" name="Oval 296">
          <a:extLst>
            <a:ext uri="{FF2B5EF4-FFF2-40B4-BE49-F238E27FC236}">
              <a16:creationId xmlns:a16="http://schemas.microsoft.com/office/drawing/2014/main" id="{00000000-0008-0000-0600-0000E5010000}"/>
            </a:ext>
          </a:extLst>
        </xdr:cNvPr>
        <xdr:cNvSpPr>
          <a:spLocks noChangeArrowheads="1"/>
        </xdr:cNvSpPr>
      </xdr:nvSpPr>
      <xdr:spPr bwMode="auto">
        <a:xfrm flipH="1">
          <a:off x="10388184" y="11981414"/>
          <a:ext cx="56892" cy="6264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380289</xdr:colOff>
      <xdr:row>46</xdr:row>
      <xdr:rowOff>109538</xdr:rowOff>
    </xdr:from>
    <xdr:to>
      <xdr:col>32</xdr:col>
      <xdr:colOff>0</xdr:colOff>
      <xdr:row>47</xdr:row>
      <xdr:rowOff>167584</xdr:rowOff>
    </xdr:to>
    <xdr:cxnSp macro="">
      <xdr:nvCxnSpPr>
        <xdr:cNvPr id="486" name="AutoShape 260">
          <a:extLst>
            <a:ext uri="{FF2B5EF4-FFF2-40B4-BE49-F238E27FC236}">
              <a16:creationId xmlns:a16="http://schemas.microsoft.com/office/drawing/2014/main" id="{00000000-0008-0000-0600-0000E6010000}"/>
            </a:ext>
          </a:extLst>
        </xdr:cNvPr>
        <xdr:cNvCxnSpPr>
          <a:cxnSpLocks noChangeShapeType="1"/>
          <a:stCxn id="523" idx="3"/>
          <a:endCxn id="358" idx="0"/>
        </xdr:cNvCxnSpPr>
      </xdr:nvCxnSpPr>
      <xdr:spPr bwMode="auto">
        <a:xfrm flipH="1">
          <a:off x="9933864" y="10186988"/>
          <a:ext cx="3905961" cy="277121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71753</xdr:colOff>
      <xdr:row>47</xdr:row>
      <xdr:rowOff>109538</xdr:rowOff>
    </xdr:from>
    <xdr:to>
      <xdr:col>32</xdr:col>
      <xdr:colOff>0</xdr:colOff>
      <xdr:row>47</xdr:row>
      <xdr:rowOff>173303</xdr:rowOff>
    </xdr:to>
    <xdr:cxnSp macro="">
      <xdr:nvCxnSpPr>
        <xdr:cNvPr id="487" name="AutoShape 262">
          <a:extLst>
            <a:ext uri="{FF2B5EF4-FFF2-40B4-BE49-F238E27FC236}">
              <a16:creationId xmlns:a16="http://schemas.microsoft.com/office/drawing/2014/main" id="{00000000-0008-0000-0600-0000E7010000}"/>
            </a:ext>
          </a:extLst>
        </xdr:cNvPr>
        <xdr:cNvCxnSpPr>
          <a:cxnSpLocks noChangeShapeType="1"/>
          <a:stCxn id="524" idx="3"/>
          <a:endCxn id="359" idx="0"/>
        </xdr:cNvCxnSpPr>
      </xdr:nvCxnSpPr>
      <xdr:spPr bwMode="auto">
        <a:xfrm flipH="1">
          <a:off x="10911203" y="10406063"/>
          <a:ext cx="2928622" cy="6376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371878</xdr:colOff>
      <xdr:row>48</xdr:row>
      <xdr:rowOff>109538</xdr:rowOff>
    </xdr:from>
    <xdr:to>
      <xdr:col>32</xdr:col>
      <xdr:colOff>0</xdr:colOff>
      <xdr:row>51</xdr:row>
      <xdr:rowOff>133765</xdr:rowOff>
    </xdr:to>
    <xdr:cxnSp macro="">
      <xdr:nvCxnSpPr>
        <xdr:cNvPr id="488" name="AutoShape 263">
          <a:extLst>
            <a:ext uri="{FF2B5EF4-FFF2-40B4-BE49-F238E27FC236}">
              <a16:creationId xmlns:a16="http://schemas.microsoft.com/office/drawing/2014/main" id="{00000000-0008-0000-0600-0000E8010000}"/>
            </a:ext>
          </a:extLst>
        </xdr:cNvPr>
        <xdr:cNvCxnSpPr>
          <a:cxnSpLocks noChangeShapeType="1"/>
          <a:stCxn id="525" idx="3"/>
          <a:endCxn id="360" idx="0"/>
        </xdr:cNvCxnSpPr>
      </xdr:nvCxnSpPr>
      <xdr:spPr bwMode="auto">
        <a:xfrm flipH="1">
          <a:off x="9925453" y="10625138"/>
          <a:ext cx="3914372" cy="68145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71754</xdr:colOff>
      <xdr:row>49</xdr:row>
      <xdr:rowOff>109538</xdr:rowOff>
    </xdr:from>
    <xdr:to>
      <xdr:col>32</xdr:col>
      <xdr:colOff>0</xdr:colOff>
      <xdr:row>51</xdr:row>
      <xdr:rowOff>148735</xdr:rowOff>
    </xdr:to>
    <xdr:cxnSp macro="">
      <xdr:nvCxnSpPr>
        <xdr:cNvPr id="489" name="AutoShape 265">
          <a:extLst>
            <a:ext uri="{FF2B5EF4-FFF2-40B4-BE49-F238E27FC236}">
              <a16:creationId xmlns:a16="http://schemas.microsoft.com/office/drawing/2014/main" id="{00000000-0008-0000-0600-0000E9010000}"/>
            </a:ext>
          </a:extLst>
        </xdr:cNvPr>
        <xdr:cNvCxnSpPr>
          <a:cxnSpLocks noChangeShapeType="1"/>
          <a:stCxn id="526" idx="3"/>
          <a:endCxn id="361" idx="0"/>
        </xdr:cNvCxnSpPr>
      </xdr:nvCxnSpPr>
      <xdr:spPr bwMode="auto">
        <a:xfrm flipH="1">
          <a:off x="10911204" y="10844213"/>
          <a:ext cx="2928621" cy="47734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36</xdr:row>
      <xdr:rowOff>0</xdr:rowOff>
    </xdr:from>
    <xdr:to>
      <xdr:col>17</xdr:col>
      <xdr:colOff>0</xdr:colOff>
      <xdr:row>37</xdr:row>
      <xdr:rowOff>0</xdr:rowOff>
    </xdr:to>
    <xdr:sp macro="" textlink="">
      <xdr:nvSpPr>
        <xdr:cNvPr id="490" name="Rectangle 97">
          <a:extLst>
            <a:ext uri="{FF2B5EF4-FFF2-40B4-BE49-F238E27FC236}">
              <a16:creationId xmlns:a16="http://schemas.microsoft.com/office/drawing/2014/main" id="{00000000-0008-0000-0600-0000EA010000}"/>
            </a:ext>
          </a:extLst>
        </xdr:cNvPr>
        <xdr:cNvSpPr>
          <a:spLocks noChangeArrowheads="1"/>
        </xdr:cNvSpPr>
      </xdr:nvSpPr>
      <xdr:spPr bwMode="auto">
        <a:xfrm>
          <a:off x="6981825" y="788670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206566</xdr:colOff>
      <xdr:row>33</xdr:row>
      <xdr:rowOff>170837</xdr:rowOff>
    </xdr:from>
    <xdr:to>
      <xdr:col>24</xdr:col>
      <xdr:colOff>355753</xdr:colOff>
      <xdr:row>34</xdr:row>
      <xdr:rowOff>165099</xdr:rowOff>
    </xdr:to>
    <xdr:sp macro="" textlink="">
      <xdr:nvSpPr>
        <xdr:cNvPr id="491" name="フリーフォーム 490">
          <a:extLst>
            <a:ext uri="{FF2B5EF4-FFF2-40B4-BE49-F238E27FC236}">
              <a16:creationId xmlns:a16="http://schemas.microsoft.com/office/drawing/2014/main" id="{00000000-0008-0000-0600-0000EB010000}"/>
            </a:ext>
          </a:extLst>
        </xdr:cNvPr>
        <xdr:cNvSpPr/>
      </xdr:nvSpPr>
      <xdr:spPr>
        <a:xfrm>
          <a:off x="10617391" y="7400312"/>
          <a:ext cx="149187" cy="213337"/>
        </a:xfrm>
        <a:custGeom>
          <a:avLst/>
          <a:gdLst>
            <a:gd name="connsiteX0" fmla="*/ 149187 w 149187"/>
            <a:gd name="connsiteY0" fmla="*/ 0 h 212304"/>
            <a:gd name="connsiteX1" fmla="*/ 0 w 149187"/>
            <a:gd name="connsiteY1" fmla="*/ 0 h 212304"/>
            <a:gd name="connsiteX2" fmla="*/ 0 w 149187"/>
            <a:gd name="connsiteY2" fmla="*/ 212304 h 21230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49187" h="212304">
              <a:moveTo>
                <a:pt x="149187" y="0"/>
              </a:moveTo>
              <a:lnTo>
                <a:pt x="0" y="0"/>
              </a:lnTo>
              <a:lnTo>
                <a:pt x="0" y="212304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 type="triangle"/>
          <a:tailEnd type="none" w="med" len="med"/>
        </a:ln>
      </xdr:spPr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212304</xdr:colOff>
      <xdr:row>39</xdr:row>
      <xdr:rowOff>28507</xdr:rowOff>
    </xdr:from>
    <xdr:to>
      <xdr:col>24</xdr:col>
      <xdr:colOff>361491</xdr:colOff>
      <xdr:row>40</xdr:row>
      <xdr:rowOff>31118</xdr:rowOff>
    </xdr:to>
    <xdr:sp macro="" textlink="">
      <xdr:nvSpPr>
        <xdr:cNvPr id="492" name="フリーフォーム 491">
          <a:extLst>
            <a:ext uri="{FF2B5EF4-FFF2-40B4-BE49-F238E27FC236}">
              <a16:creationId xmlns:a16="http://schemas.microsoft.com/office/drawing/2014/main" id="{00000000-0008-0000-0600-0000EC010000}"/>
            </a:ext>
          </a:extLst>
        </xdr:cNvPr>
        <xdr:cNvSpPr/>
      </xdr:nvSpPr>
      <xdr:spPr>
        <a:xfrm>
          <a:off x="10623129" y="8572432"/>
          <a:ext cx="149187" cy="221686"/>
        </a:xfrm>
        <a:custGeom>
          <a:avLst/>
          <a:gdLst>
            <a:gd name="connsiteX0" fmla="*/ 149187 w 149187"/>
            <a:gd name="connsiteY0" fmla="*/ 0 h 212304"/>
            <a:gd name="connsiteX1" fmla="*/ 0 w 149187"/>
            <a:gd name="connsiteY1" fmla="*/ 0 h 212304"/>
            <a:gd name="connsiteX2" fmla="*/ 0 w 149187"/>
            <a:gd name="connsiteY2" fmla="*/ 212304 h 21230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49187" h="212304">
              <a:moveTo>
                <a:pt x="149187" y="0"/>
              </a:moveTo>
              <a:lnTo>
                <a:pt x="0" y="0"/>
              </a:lnTo>
              <a:lnTo>
                <a:pt x="0" y="212304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 type="triangle"/>
          <a:tailEnd type="none" w="med" len="med"/>
        </a:ln>
      </xdr:spPr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206566</xdr:colOff>
      <xdr:row>44</xdr:row>
      <xdr:rowOff>90506</xdr:rowOff>
    </xdr:from>
    <xdr:to>
      <xdr:col>24</xdr:col>
      <xdr:colOff>355753</xdr:colOff>
      <xdr:row>45</xdr:row>
      <xdr:rowOff>84767</xdr:rowOff>
    </xdr:to>
    <xdr:sp macro="" textlink="">
      <xdr:nvSpPr>
        <xdr:cNvPr id="493" name="フリーフォーム 492">
          <a:extLst>
            <a:ext uri="{FF2B5EF4-FFF2-40B4-BE49-F238E27FC236}">
              <a16:creationId xmlns:a16="http://schemas.microsoft.com/office/drawing/2014/main" id="{00000000-0008-0000-0600-0000ED010000}"/>
            </a:ext>
          </a:extLst>
        </xdr:cNvPr>
        <xdr:cNvSpPr/>
      </xdr:nvSpPr>
      <xdr:spPr>
        <a:xfrm>
          <a:off x="10617391" y="9729806"/>
          <a:ext cx="149187" cy="213336"/>
        </a:xfrm>
        <a:custGeom>
          <a:avLst/>
          <a:gdLst>
            <a:gd name="connsiteX0" fmla="*/ 149187 w 149187"/>
            <a:gd name="connsiteY0" fmla="*/ 0 h 212304"/>
            <a:gd name="connsiteX1" fmla="*/ 0 w 149187"/>
            <a:gd name="connsiteY1" fmla="*/ 0 h 212304"/>
            <a:gd name="connsiteX2" fmla="*/ 0 w 149187"/>
            <a:gd name="connsiteY2" fmla="*/ 212304 h 21230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49187" h="212304">
              <a:moveTo>
                <a:pt x="149187" y="0"/>
              </a:moveTo>
              <a:lnTo>
                <a:pt x="0" y="0"/>
              </a:lnTo>
              <a:lnTo>
                <a:pt x="0" y="212304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 type="triangle"/>
          <a:tailEnd type="none" w="med" len="med"/>
        </a:ln>
      </xdr:spPr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206565</xdr:colOff>
      <xdr:row>54</xdr:row>
      <xdr:rowOff>45723</xdr:rowOff>
    </xdr:from>
    <xdr:to>
      <xdr:col>24</xdr:col>
      <xdr:colOff>355752</xdr:colOff>
      <xdr:row>55</xdr:row>
      <xdr:rowOff>39984</xdr:rowOff>
    </xdr:to>
    <xdr:sp macro="" textlink="">
      <xdr:nvSpPr>
        <xdr:cNvPr id="494" name="フリーフォーム 493">
          <a:extLst>
            <a:ext uri="{FF2B5EF4-FFF2-40B4-BE49-F238E27FC236}">
              <a16:creationId xmlns:a16="http://schemas.microsoft.com/office/drawing/2014/main" id="{00000000-0008-0000-0600-0000EE010000}"/>
            </a:ext>
          </a:extLst>
        </xdr:cNvPr>
        <xdr:cNvSpPr/>
      </xdr:nvSpPr>
      <xdr:spPr>
        <a:xfrm flipV="1">
          <a:off x="10617390" y="11875773"/>
          <a:ext cx="149187" cy="213336"/>
        </a:xfrm>
        <a:custGeom>
          <a:avLst/>
          <a:gdLst>
            <a:gd name="connsiteX0" fmla="*/ 149187 w 149187"/>
            <a:gd name="connsiteY0" fmla="*/ 0 h 212304"/>
            <a:gd name="connsiteX1" fmla="*/ 0 w 149187"/>
            <a:gd name="connsiteY1" fmla="*/ 0 h 212304"/>
            <a:gd name="connsiteX2" fmla="*/ 0 w 149187"/>
            <a:gd name="connsiteY2" fmla="*/ 212304 h 21230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49187" h="212304">
              <a:moveTo>
                <a:pt x="149187" y="0"/>
              </a:moveTo>
              <a:lnTo>
                <a:pt x="0" y="0"/>
              </a:lnTo>
              <a:lnTo>
                <a:pt x="0" y="212304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 type="triangle"/>
          <a:tailEnd type="none" w="med" len="med"/>
        </a:ln>
      </xdr:spPr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200827</xdr:colOff>
      <xdr:row>48</xdr:row>
      <xdr:rowOff>165102</xdr:rowOff>
    </xdr:from>
    <xdr:to>
      <xdr:col>24</xdr:col>
      <xdr:colOff>350014</xdr:colOff>
      <xdr:row>49</xdr:row>
      <xdr:rowOff>159364</xdr:rowOff>
    </xdr:to>
    <xdr:sp macro="" textlink="">
      <xdr:nvSpPr>
        <xdr:cNvPr id="495" name="フリーフォーム 494">
          <a:extLst>
            <a:ext uri="{FF2B5EF4-FFF2-40B4-BE49-F238E27FC236}">
              <a16:creationId xmlns:a16="http://schemas.microsoft.com/office/drawing/2014/main" id="{00000000-0008-0000-0600-0000EF010000}"/>
            </a:ext>
          </a:extLst>
        </xdr:cNvPr>
        <xdr:cNvSpPr/>
      </xdr:nvSpPr>
      <xdr:spPr>
        <a:xfrm flipV="1">
          <a:off x="10611652" y="10680702"/>
          <a:ext cx="149187" cy="213337"/>
        </a:xfrm>
        <a:custGeom>
          <a:avLst/>
          <a:gdLst>
            <a:gd name="connsiteX0" fmla="*/ 149187 w 149187"/>
            <a:gd name="connsiteY0" fmla="*/ 0 h 212304"/>
            <a:gd name="connsiteX1" fmla="*/ 0 w 149187"/>
            <a:gd name="connsiteY1" fmla="*/ 0 h 212304"/>
            <a:gd name="connsiteX2" fmla="*/ 0 w 149187"/>
            <a:gd name="connsiteY2" fmla="*/ 212304 h 21230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49187" h="212304">
              <a:moveTo>
                <a:pt x="149187" y="0"/>
              </a:moveTo>
              <a:lnTo>
                <a:pt x="0" y="0"/>
              </a:lnTo>
              <a:lnTo>
                <a:pt x="0" y="212304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 type="triangle"/>
          <a:tailEnd type="none" w="med" len="med"/>
        </a:ln>
      </xdr:spPr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91587</xdr:colOff>
      <xdr:row>44</xdr:row>
      <xdr:rowOff>91587</xdr:rowOff>
    </xdr:from>
    <xdr:to>
      <xdr:col>23</xdr:col>
      <xdr:colOff>242705</xdr:colOff>
      <xdr:row>44</xdr:row>
      <xdr:rowOff>196911</xdr:rowOff>
    </xdr:to>
    <xdr:sp macro="" textlink="">
      <xdr:nvSpPr>
        <xdr:cNvPr id="496" name="フリーフォーム 495">
          <a:extLst>
            <a:ext uri="{FF2B5EF4-FFF2-40B4-BE49-F238E27FC236}">
              <a16:creationId xmlns:a16="http://schemas.microsoft.com/office/drawing/2014/main" id="{00000000-0008-0000-0600-0000F0010000}"/>
            </a:ext>
          </a:extLst>
        </xdr:cNvPr>
        <xdr:cNvSpPr/>
      </xdr:nvSpPr>
      <xdr:spPr>
        <a:xfrm>
          <a:off x="10073787" y="9730887"/>
          <a:ext cx="151118" cy="105324"/>
        </a:xfrm>
        <a:custGeom>
          <a:avLst/>
          <a:gdLst>
            <a:gd name="connsiteX0" fmla="*/ 0 w 151118"/>
            <a:gd name="connsiteY0" fmla="*/ 0 h 105324"/>
            <a:gd name="connsiteX1" fmla="*/ 151118 w 151118"/>
            <a:gd name="connsiteY1" fmla="*/ 0 h 105324"/>
            <a:gd name="connsiteX2" fmla="*/ 151118 w 151118"/>
            <a:gd name="connsiteY2" fmla="*/ 105324 h 10532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51118" h="105324">
              <a:moveTo>
                <a:pt x="0" y="0"/>
              </a:moveTo>
              <a:lnTo>
                <a:pt x="151118" y="0"/>
              </a:lnTo>
              <a:lnTo>
                <a:pt x="151118" y="105324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 type="triangle"/>
          <a:tailEnd type="none" w="med" len="med"/>
        </a:ln>
      </xdr:spPr>
      <xdr:txBody>
        <a:bodyPr vertOverflow="clip" horzOverflow="clip" rtlCol="0" anchor="t"/>
        <a:lstStyle/>
        <a:p>
          <a:pPr marL="0" indent="0" algn="l"/>
          <a:endParaRPr kumimoji="1" lang="ja-JP" altLang="en-U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91586</xdr:colOff>
      <xdr:row>39</xdr:row>
      <xdr:rowOff>27477</xdr:rowOff>
    </xdr:from>
    <xdr:to>
      <xdr:col>23</xdr:col>
      <xdr:colOff>242704</xdr:colOff>
      <xdr:row>39</xdr:row>
      <xdr:rowOff>132801</xdr:rowOff>
    </xdr:to>
    <xdr:sp macro="" textlink="">
      <xdr:nvSpPr>
        <xdr:cNvPr id="497" name="フリーフォーム 496">
          <a:extLst>
            <a:ext uri="{FF2B5EF4-FFF2-40B4-BE49-F238E27FC236}">
              <a16:creationId xmlns:a16="http://schemas.microsoft.com/office/drawing/2014/main" id="{00000000-0008-0000-0600-0000F1010000}"/>
            </a:ext>
          </a:extLst>
        </xdr:cNvPr>
        <xdr:cNvSpPr/>
      </xdr:nvSpPr>
      <xdr:spPr>
        <a:xfrm>
          <a:off x="10073786" y="8571402"/>
          <a:ext cx="151118" cy="105324"/>
        </a:xfrm>
        <a:custGeom>
          <a:avLst/>
          <a:gdLst>
            <a:gd name="connsiteX0" fmla="*/ 0 w 151118"/>
            <a:gd name="connsiteY0" fmla="*/ 0 h 105324"/>
            <a:gd name="connsiteX1" fmla="*/ 151118 w 151118"/>
            <a:gd name="connsiteY1" fmla="*/ 0 h 105324"/>
            <a:gd name="connsiteX2" fmla="*/ 151118 w 151118"/>
            <a:gd name="connsiteY2" fmla="*/ 105324 h 10532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51118" h="105324">
              <a:moveTo>
                <a:pt x="0" y="0"/>
              </a:moveTo>
              <a:lnTo>
                <a:pt x="151118" y="0"/>
              </a:lnTo>
              <a:lnTo>
                <a:pt x="151118" y="105324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 type="triangle"/>
          <a:tailEnd type="none" w="med" len="med"/>
        </a:ln>
      </xdr:spPr>
      <xdr:txBody>
        <a:bodyPr vertOverflow="clip" horzOverflow="clip" rtlCol="0" anchor="t"/>
        <a:lstStyle/>
        <a:p>
          <a:pPr marL="0" indent="0" algn="l"/>
          <a:endParaRPr kumimoji="1" lang="ja-JP" altLang="en-U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91586</xdr:colOff>
      <xdr:row>33</xdr:row>
      <xdr:rowOff>174015</xdr:rowOff>
    </xdr:from>
    <xdr:to>
      <xdr:col>23</xdr:col>
      <xdr:colOff>242704</xdr:colOff>
      <xdr:row>34</xdr:row>
      <xdr:rowOff>59531</xdr:rowOff>
    </xdr:to>
    <xdr:sp macro="" textlink="">
      <xdr:nvSpPr>
        <xdr:cNvPr id="498" name="フリーフォーム 497">
          <a:extLst>
            <a:ext uri="{FF2B5EF4-FFF2-40B4-BE49-F238E27FC236}">
              <a16:creationId xmlns:a16="http://schemas.microsoft.com/office/drawing/2014/main" id="{00000000-0008-0000-0600-0000F2010000}"/>
            </a:ext>
          </a:extLst>
        </xdr:cNvPr>
        <xdr:cNvSpPr/>
      </xdr:nvSpPr>
      <xdr:spPr>
        <a:xfrm>
          <a:off x="10073786" y="7403490"/>
          <a:ext cx="151118" cy="104591"/>
        </a:xfrm>
        <a:custGeom>
          <a:avLst/>
          <a:gdLst>
            <a:gd name="connsiteX0" fmla="*/ 0 w 151118"/>
            <a:gd name="connsiteY0" fmla="*/ 0 h 105324"/>
            <a:gd name="connsiteX1" fmla="*/ 151118 w 151118"/>
            <a:gd name="connsiteY1" fmla="*/ 0 h 105324"/>
            <a:gd name="connsiteX2" fmla="*/ 151118 w 151118"/>
            <a:gd name="connsiteY2" fmla="*/ 105324 h 10532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51118" h="105324">
              <a:moveTo>
                <a:pt x="0" y="0"/>
              </a:moveTo>
              <a:lnTo>
                <a:pt x="151118" y="0"/>
              </a:lnTo>
              <a:lnTo>
                <a:pt x="151118" y="105324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 type="triangle"/>
          <a:tailEnd type="none" w="med" len="med"/>
        </a:ln>
      </xdr:spPr>
      <xdr:txBody>
        <a:bodyPr vertOverflow="clip" horzOverflow="clip" rtlCol="0" anchor="t"/>
        <a:lstStyle/>
        <a:p>
          <a:pPr marL="0" indent="0" algn="l"/>
          <a:endParaRPr kumimoji="1" lang="ja-JP" altLang="en-U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96166</xdr:colOff>
      <xdr:row>49</xdr:row>
      <xdr:rowOff>160277</xdr:rowOff>
    </xdr:from>
    <xdr:to>
      <xdr:col>23</xdr:col>
      <xdr:colOff>247284</xdr:colOff>
      <xdr:row>50</xdr:row>
      <xdr:rowOff>45793</xdr:rowOff>
    </xdr:to>
    <xdr:sp macro="" textlink="">
      <xdr:nvSpPr>
        <xdr:cNvPr id="499" name="フリーフォーム 498">
          <a:extLst>
            <a:ext uri="{FF2B5EF4-FFF2-40B4-BE49-F238E27FC236}">
              <a16:creationId xmlns:a16="http://schemas.microsoft.com/office/drawing/2014/main" id="{00000000-0008-0000-0600-0000F3010000}"/>
            </a:ext>
          </a:extLst>
        </xdr:cNvPr>
        <xdr:cNvSpPr/>
      </xdr:nvSpPr>
      <xdr:spPr>
        <a:xfrm>
          <a:off x="10078366" y="10894952"/>
          <a:ext cx="151118" cy="104591"/>
        </a:xfrm>
        <a:custGeom>
          <a:avLst/>
          <a:gdLst>
            <a:gd name="connsiteX0" fmla="*/ 0 w 151118"/>
            <a:gd name="connsiteY0" fmla="*/ 0 h 105324"/>
            <a:gd name="connsiteX1" fmla="*/ 151118 w 151118"/>
            <a:gd name="connsiteY1" fmla="*/ 0 h 105324"/>
            <a:gd name="connsiteX2" fmla="*/ 151118 w 151118"/>
            <a:gd name="connsiteY2" fmla="*/ 105324 h 10532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51118" h="105324">
              <a:moveTo>
                <a:pt x="0" y="0"/>
              </a:moveTo>
              <a:lnTo>
                <a:pt x="151118" y="0"/>
              </a:lnTo>
              <a:lnTo>
                <a:pt x="151118" y="105324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 type="triangle"/>
          <a:tailEnd type="none" w="med" len="med"/>
        </a:ln>
      </xdr:spPr>
      <xdr:txBody>
        <a:bodyPr vertOverflow="clip" horzOverflow="clip" rtlCol="0" anchor="t"/>
        <a:lstStyle/>
        <a:p>
          <a:pPr marL="0" indent="0" algn="l"/>
          <a:endParaRPr kumimoji="1" lang="ja-JP" altLang="en-U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91587</xdr:colOff>
      <xdr:row>55</xdr:row>
      <xdr:rowOff>36635</xdr:rowOff>
    </xdr:from>
    <xdr:to>
      <xdr:col>23</xdr:col>
      <xdr:colOff>242705</xdr:colOff>
      <xdr:row>55</xdr:row>
      <xdr:rowOff>141959</xdr:rowOff>
    </xdr:to>
    <xdr:sp macro="" textlink="">
      <xdr:nvSpPr>
        <xdr:cNvPr id="500" name="フリーフォーム 499">
          <a:extLst>
            <a:ext uri="{FF2B5EF4-FFF2-40B4-BE49-F238E27FC236}">
              <a16:creationId xmlns:a16="http://schemas.microsoft.com/office/drawing/2014/main" id="{00000000-0008-0000-0600-0000F4010000}"/>
            </a:ext>
          </a:extLst>
        </xdr:cNvPr>
        <xdr:cNvSpPr/>
      </xdr:nvSpPr>
      <xdr:spPr>
        <a:xfrm>
          <a:off x="10073787" y="12085760"/>
          <a:ext cx="151118" cy="105324"/>
        </a:xfrm>
        <a:custGeom>
          <a:avLst/>
          <a:gdLst>
            <a:gd name="connsiteX0" fmla="*/ 0 w 151118"/>
            <a:gd name="connsiteY0" fmla="*/ 0 h 105324"/>
            <a:gd name="connsiteX1" fmla="*/ 151118 w 151118"/>
            <a:gd name="connsiteY1" fmla="*/ 0 h 105324"/>
            <a:gd name="connsiteX2" fmla="*/ 151118 w 151118"/>
            <a:gd name="connsiteY2" fmla="*/ 105324 h 10532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51118" h="105324">
              <a:moveTo>
                <a:pt x="0" y="0"/>
              </a:moveTo>
              <a:lnTo>
                <a:pt x="151118" y="0"/>
              </a:lnTo>
              <a:lnTo>
                <a:pt x="151118" y="105324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 type="triangle"/>
          <a:tailEnd type="none" w="med" len="med"/>
        </a:ln>
      </xdr:spPr>
      <xdr:txBody>
        <a:bodyPr vertOverflow="clip" horzOverflow="clip" rtlCol="0" anchor="t"/>
        <a:lstStyle/>
        <a:p>
          <a:pPr marL="0" indent="0" algn="l"/>
          <a:endParaRPr kumimoji="1" lang="ja-JP" altLang="en-U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0</xdr:colOff>
      <xdr:row>46</xdr:row>
      <xdr:rowOff>0</xdr:rowOff>
    </xdr:from>
    <xdr:to>
      <xdr:col>32</xdr:col>
      <xdr:colOff>0</xdr:colOff>
      <xdr:row>47</xdr:row>
      <xdr:rowOff>0</xdr:rowOff>
    </xdr:to>
    <xdr:sp macro="" textlink="">
      <xdr:nvSpPr>
        <xdr:cNvPr id="523" name="Rectangle 173">
          <a:extLst>
            <a:ext uri="{FF2B5EF4-FFF2-40B4-BE49-F238E27FC236}">
              <a16:creationId xmlns:a16="http://schemas.microsoft.com/office/drawing/2014/main" id="{00000000-0008-0000-0600-00000B020000}"/>
            </a:ext>
          </a:extLst>
        </xdr:cNvPr>
        <xdr:cNvSpPr>
          <a:spLocks noChangeArrowheads="1"/>
        </xdr:cNvSpPr>
      </xdr:nvSpPr>
      <xdr:spPr bwMode="auto">
        <a:xfrm>
          <a:off x="13411200" y="1007745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47</xdr:row>
      <xdr:rowOff>0</xdr:rowOff>
    </xdr:from>
    <xdr:to>
      <xdr:col>32</xdr:col>
      <xdr:colOff>0</xdr:colOff>
      <xdr:row>48</xdr:row>
      <xdr:rowOff>0</xdr:rowOff>
    </xdr:to>
    <xdr:sp macro="" textlink="">
      <xdr:nvSpPr>
        <xdr:cNvPr id="524" name="Rectangle 173">
          <a:extLst>
            <a:ext uri="{FF2B5EF4-FFF2-40B4-BE49-F238E27FC236}">
              <a16:creationId xmlns:a16="http://schemas.microsoft.com/office/drawing/2014/main" id="{00000000-0008-0000-0600-00000C020000}"/>
            </a:ext>
          </a:extLst>
        </xdr:cNvPr>
        <xdr:cNvSpPr>
          <a:spLocks noChangeArrowheads="1"/>
        </xdr:cNvSpPr>
      </xdr:nvSpPr>
      <xdr:spPr bwMode="auto">
        <a:xfrm>
          <a:off x="13411200" y="1029652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48</xdr:row>
      <xdr:rowOff>0</xdr:rowOff>
    </xdr:from>
    <xdr:to>
      <xdr:col>32</xdr:col>
      <xdr:colOff>0</xdr:colOff>
      <xdr:row>49</xdr:row>
      <xdr:rowOff>0</xdr:rowOff>
    </xdr:to>
    <xdr:sp macro="" textlink="">
      <xdr:nvSpPr>
        <xdr:cNvPr id="525" name="Rectangle 173">
          <a:extLst>
            <a:ext uri="{FF2B5EF4-FFF2-40B4-BE49-F238E27FC236}">
              <a16:creationId xmlns:a16="http://schemas.microsoft.com/office/drawing/2014/main" id="{00000000-0008-0000-0600-00000D020000}"/>
            </a:ext>
          </a:extLst>
        </xdr:cNvPr>
        <xdr:cNvSpPr>
          <a:spLocks noChangeArrowheads="1"/>
        </xdr:cNvSpPr>
      </xdr:nvSpPr>
      <xdr:spPr bwMode="auto">
        <a:xfrm>
          <a:off x="13411200" y="1051560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49</xdr:row>
      <xdr:rowOff>0</xdr:rowOff>
    </xdr:from>
    <xdr:to>
      <xdr:col>32</xdr:col>
      <xdr:colOff>0</xdr:colOff>
      <xdr:row>50</xdr:row>
      <xdr:rowOff>0</xdr:rowOff>
    </xdr:to>
    <xdr:sp macro="" textlink="">
      <xdr:nvSpPr>
        <xdr:cNvPr id="526" name="Rectangle 173">
          <a:extLst>
            <a:ext uri="{FF2B5EF4-FFF2-40B4-BE49-F238E27FC236}">
              <a16:creationId xmlns:a16="http://schemas.microsoft.com/office/drawing/2014/main" id="{00000000-0008-0000-0600-00000E020000}"/>
            </a:ext>
          </a:extLst>
        </xdr:cNvPr>
        <xdr:cNvSpPr>
          <a:spLocks noChangeArrowheads="1"/>
        </xdr:cNvSpPr>
      </xdr:nvSpPr>
      <xdr:spPr bwMode="auto">
        <a:xfrm>
          <a:off x="13411200" y="1073467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209550</xdr:colOff>
      <xdr:row>3</xdr:row>
      <xdr:rowOff>9535</xdr:rowOff>
    </xdr:from>
    <xdr:to>
      <xdr:col>30</xdr:col>
      <xdr:colOff>342899</xdr:colOff>
      <xdr:row>29</xdr:row>
      <xdr:rowOff>204797</xdr:rowOff>
    </xdr:to>
    <xdr:pic>
      <xdr:nvPicPr>
        <xdr:cNvPr id="185" name="Picture 327">
          <a:extLst>
            <a:ext uri="{FF2B5EF4-FFF2-40B4-BE49-F238E27FC236}">
              <a16:creationId xmlns:a16="http://schemas.microsoft.com/office/drawing/2014/main" id="{00000000-0008-0000-0600-0000B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8350" y="695335"/>
          <a:ext cx="5829299" cy="61388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122883</xdr:colOff>
      <xdr:row>4</xdr:row>
      <xdr:rowOff>54334</xdr:rowOff>
    </xdr:from>
    <xdr:to>
      <xdr:col>21</xdr:col>
      <xdr:colOff>180033</xdr:colOff>
      <xdr:row>4</xdr:row>
      <xdr:rowOff>111484</xdr:rowOff>
    </xdr:to>
    <xdr:sp macro="" textlink="">
      <xdr:nvSpPr>
        <xdr:cNvPr id="186" name="Oval 79">
          <a:extLst>
            <a:ext uri="{FF2B5EF4-FFF2-40B4-BE49-F238E27FC236}">
              <a16:creationId xmlns:a16="http://schemas.microsoft.com/office/drawing/2014/main" id="{00000000-0008-0000-0600-0000BA000000}"/>
            </a:ext>
          </a:extLst>
        </xdr:cNvPr>
        <xdr:cNvSpPr>
          <a:spLocks noChangeArrowheads="1"/>
        </xdr:cNvSpPr>
      </xdr:nvSpPr>
      <xdr:spPr bwMode="auto">
        <a:xfrm flipH="1">
          <a:off x="11324283" y="968734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7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87" name="Rectangle 84">
          <a:extLst>
            <a:ext uri="{FF2B5EF4-FFF2-40B4-BE49-F238E27FC236}">
              <a16:creationId xmlns:a16="http://schemas.microsoft.com/office/drawing/2014/main" id="{00000000-0008-0000-0600-0000BB000000}"/>
            </a:ext>
          </a:extLst>
        </xdr:cNvPr>
        <xdr:cNvSpPr>
          <a:spLocks noChangeArrowheads="1"/>
        </xdr:cNvSpPr>
      </xdr:nvSpPr>
      <xdr:spPr bwMode="auto">
        <a:xfrm>
          <a:off x="9010650" y="1600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8</xdr:row>
      <xdr:rowOff>0</xdr:rowOff>
    </xdr:from>
    <xdr:to>
      <xdr:col>17</xdr:col>
      <xdr:colOff>0</xdr:colOff>
      <xdr:row>9</xdr:row>
      <xdr:rowOff>0</xdr:rowOff>
    </xdr:to>
    <xdr:sp macro="" textlink="">
      <xdr:nvSpPr>
        <xdr:cNvPr id="188" name="Rectangle 85">
          <a:extLst>
            <a:ext uri="{FF2B5EF4-FFF2-40B4-BE49-F238E27FC236}">
              <a16:creationId xmlns:a16="http://schemas.microsoft.com/office/drawing/2014/main" id="{00000000-0008-0000-0600-0000BC000000}"/>
            </a:ext>
          </a:extLst>
        </xdr:cNvPr>
        <xdr:cNvSpPr>
          <a:spLocks noChangeArrowheads="1"/>
        </xdr:cNvSpPr>
      </xdr:nvSpPr>
      <xdr:spPr bwMode="auto">
        <a:xfrm>
          <a:off x="9010650" y="1828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9</xdr:row>
      <xdr:rowOff>0</xdr:rowOff>
    </xdr:from>
    <xdr:to>
      <xdr:col>17</xdr:col>
      <xdr:colOff>0</xdr:colOff>
      <xdr:row>10</xdr:row>
      <xdr:rowOff>0</xdr:rowOff>
    </xdr:to>
    <xdr:sp macro="" textlink="">
      <xdr:nvSpPr>
        <xdr:cNvPr id="189" name="Rectangle 86">
          <a:extLst>
            <a:ext uri="{FF2B5EF4-FFF2-40B4-BE49-F238E27FC236}">
              <a16:creationId xmlns:a16="http://schemas.microsoft.com/office/drawing/2014/main" id="{00000000-0008-0000-0600-0000BD000000}"/>
            </a:ext>
          </a:extLst>
        </xdr:cNvPr>
        <xdr:cNvSpPr>
          <a:spLocks noChangeArrowheads="1"/>
        </xdr:cNvSpPr>
      </xdr:nvSpPr>
      <xdr:spPr bwMode="auto">
        <a:xfrm>
          <a:off x="9010650" y="2057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10</xdr:row>
      <xdr:rowOff>0</xdr:rowOff>
    </xdr:from>
    <xdr:to>
      <xdr:col>17</xdr:col>
      <xdr:colOff>0</xdr:colOff>
      <xdr:row>11</xdr:row>
      <xdr:rowOff>0</xdr:rowOff>
    </xdr:to>
    <xdr:sp macro="" textlink="">
      <xdr:nvSpPr>
        <xdr:cNvPr id="190" name="Rectangle 87">
          <a:extLst>
            <a:ext uri="{FF2B5EF4-FFF2-40B4-BE49-F238E27FC236}">
              <a16:creationId xmlns:a16="http://schemas.microsoft.com/office/drawing/2014/main" id="{00000000-0008-0000-0600-0000BE000000}"/>
            </a:ext>
          </a:extLst>
        </xdr:cNvPr>
        <xdr:cNvSpPr>
          <a:spLocks noChangeArrowheads="1"/>
        </xdr:cNvSpPr>
      </xdr:nvSpPr>
      <xdr:spPr bwMode="auto">
        <a:xfrm>
          <a:off x="9010650" y="2286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11</xdr:row>
      <xdr:rowOff>0</xdr:rowOff>
    </xdr:from>
    <xdr:to>
      <xdr:col>17</xdr:col>
      <xdr:colOff>0</xdr:colOff>
      <xdr:row>12</xdr:row>
      <xdr:rowOff>0</xdr:rowOff>
    </xdr:to>
    <xdr:sp macro="" textlink="">
      <xdr:nvSpPr>
        <xdr:cNvPr id="191" name="Rectangle 88">
          <a:extLst>
            <a:ext uri="{FF2B5EF4-FFF2-40B4-BE49-F238E27FC236}">
              <a16:creationId xmlns:a16="http://schemas.microsoft.com/office/drawing/2014/main" id="{00000000-0008-0000-0600-0000BF000000}"/>
            </a:ext>
          </a:extLst>
        </xdr:cNvPr>
        <xdr:cNvSpPr>
          <a:spLocks noChangeArrowheads="1"/>
        </xdr:cNvSpPr>
      </xdr:nvSpPr>
      <xdr:spPr bwMode="auto">
        <a:xfrm>
          <a:off x="9010650" y="2514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12</xdr:row>
      <xdr:rowOff>0</xdr:rowOff>
    </xdr:from>
    <xdr:to>
      <xdr:col>17</xdr:col>
      <xdr:colOff>0</xdr:colOff>
      <xdr:row>13</xdr:row>
      <xdr:rowOff>0</xdr:rowOff>
    </xdr:to>
    <xdr:sp macro="" textlink="">
      <xdr:nvSpPr>
        <xdr:cNvPr id="192" name="Rectangle 89">
          <a:extLst>
            <a:ext uri="{FF2B5EF4-FFF2-40B4-BE49-F238E27FC236}">
              <a16:creationId xmlns:a16="http://schemas.microsoft.com/office/drawing/2014/main" id="{00000000-0008-0000-0600-0000C0000000}"/>
            </a:ext>
          </a:extLst>
        </xdr:cNvPr>
        <xdr:cNvSpPr>
          <a:spLocks noChangeArrowheads="1"/>
        </xdr:cNvSpPr>
      </xdr:nvSpPr>
      <xdr:spPr bwMode="auto">
        <a:xfrm>
          <a:off x="9010650" y="2743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13</xdr:row>
      <xdr:rowOff>0</xdr:rowOff>
    </xdr:from>
    <xdr:to>
      <xdr:col>17</xdr:col>
      <xdr:colOff>0</xdr:colOff>
      <xdr:row>14</xdr:row>
      <xdr:rowOff>0</xdr:rowOff>
    </xdr:to>
    <xdr:sp macro="" textlink="">
      <xdr:nvSpPr>
        <xdr:cNvPr id="193" name="Rectangle 90">
          <a:extLst>
            <a:ext uri="{FF2B5EF4-FFF2-40B4-BE49-F238E27FC236}">
              <a16:creationId xmlns:a16="http://schemas.microsoft.com/office/drawing/2014/main" id="{00000000-0008-0000-0600-0000C1000000}"/>
            </a:ext>
          </a:extLst>
        </xdr:cNvPr>
        <xdr:cNvSpPr>
          <a:spLocks noChangeArrowheads="1"/>
        </xdr:cNvSpPr>
      </xdr:nvSpPr>
      <xdr:spPr bwMode="auto">
        <a:xfrm>
          <a:off x="9010650" y="2971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14</xdr:row>
      <xdr:rowOff>0</xdr:rowOff>
    </xdr:from>
    <xdr:to>
      <xdr:col>17</xdr:col>
      <xdr:colOff>0</xdr:colOff>
      <xdr:row>15</xdr:row>
      <xdr:rowOff>0</xdr:rowOff>
    </xdr:to>
    <xdr:sp macro="" textlink="">
      <xdr:nvSpPr>
        <xdr:cNvPr id="194" name="Rectangle 91">
          <a:extLst>
            <a:ext uri="{FF2B5EF4-FFF2-40B4-BE49-F238E27FC236}">
              <a16:creationId xmlns:a16="http://schemas.microsoft.com/office/drawing/2014/main" id="{00000000-0008-0000-0600-0000C2000000}"/>
            </a:ext>
          </a:extLst>
        </xdr:cNvPr>
        <xdr:cNvSpPr>
          <a:spLocks noChangeArrowheads="1"/>
        </xdr:cNvSpPr>
      </xdr:nvSpPr>
      <xdr:spPr bwMode="auto">
        <a:xfrm>
          <a:off x="9010650" y="3200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17</xdr:col>
      <xdr:colOff>0</xdr:colOff>
      <xdr:row>16</xdr:row>
      <xdr:rowOff>0</xdr:rowOff>
    </xdr:to>
    <xdr:sp macro="" textlink="">
      <xdr:nvSpPr>
        <xdr:cNvPr id="195" name="Rectangle 92">
          <a:extLst>
            <a:ext uri="{FF2B5EF4-FFF2-40B4-BE49-F238E27FC236}">
              <a16:creationId xmlns:a16="http://schemas.microsoft.com/office/drawing/2014/main" id="{00000000-0008-0000-0600-0000C3000000}"/>
            </a:ext>
          </a:extLst>
        </xdr:cNvPr>
        <xdr:cNvSpPr>
          <a:spLocks noChangeArrowheads="1"/>
        </xdr:cNvSpPr>
      </xdr:nvSpPr>
      <xdr:spPr bwMode="auto">
        <a:xfrm>
          <a:off x="9010650" y="3429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16</xdr:row>
      <xdr:rowOff>0</xdr:rowOff>
    </xdr:from>
    <xdr:to>
      <xdr:col>17</xdr:col>
      <xdr:colOff>0</xdr:colOff>
      <xdr:row>17</xdr:row>
      <xdr:rowOff>0</xdr:rowOff>
    </xdr:to>
    <xdr:sp macro="" textlink="">
      <xdr:nvSpPr>
        <xdr:cNvPr id="196" name="Rectangle 93">
          <a:extLst>
            <a:ext uri="{FF2B5EF4-FFF2-40B4-BE49-F238E27FC236}">
              <a16:creationId xmlns:a16="http://schemas.microsoft.com/office/drawing/2014/main" id="{00000000-0008-0000-0600-0000C4000000}"/>
            </a:ext>
          </a:extLst>
        </xdr:cNvPr>
        <xdr:cNvSpPr>
          <a:spLocks noChangeArrowheads="1"/>
        </xdr:cNvSpPr>
      </xdr:nvSpPr>
      <xdr:spPr bwMode="auto">
        <a:xfrm>
          <a:off x="9010650" y="3657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17</xdr:row>
      <xdr:rowOff>0</xdr:rowOff>
    </xdr:from>
    <xdr:to>
      <xdr:col>17</xdr:col>
      <xdr:colOff>0</xdr:colOff>
      <xdr:row>18</xdr:row>
      <xdr:rowOff>0</xdr:rowOff>
    </xdr:to>
    <xdr:sp macro="" textlink="">
      <xdr:nvSpPr>
        <xdr:cNvPr id="197" name="Rectangle 94">
          <a:extLst>
            <a:ext uri="{FF2B5EF4-FFF2-40B4-BE49-F238E27FC236}">
              <a16:creationId xmlns:a16="http://schemas.microsoft.com/office/drawing/2014/main" id="{00000000-0008-0000-0600-0000C5000000}"/>
            </a:ext>
          </a:extLst>
        </xdr:cNvPr>
        <xdr:cNvSpPr>
          <a:spLocks noChangeArrowheads="1"/>
        </xdr:cNvSpPr>
      </xdr:nvSpPr>
      <xdr:spPr bwMode="auto">
        <a:xfrm>
          <a:off x="9010650" y="3886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18</xdr:row>
      <xdr:rowOff>0</xdr:rowOff>
    </xdr:from>
    <xdr:to>
      <xdr:col>17</xdr:col>
      <xdr:colOff>0</xdr:colOff>
      <xdr:row>19</xdr:row>
      <xdr:rowOff>0</xdr:rowOff>
    </xdr:to>
    <xdr:sp macro="" textlink="">
      <xdr:nvSpPr>
        <xdr:cNvPr id="198" name="Rectangle 95">
          <a:extLst>
            <a:ext uri="{FF2B5EF4-FFF2-40B4-BE49-F238E27FC236}">
              <a16:creationId xmlns:a16="http://schemas.microsoft.com/office/drawing/2014/main" id="{00000000-0008-0000-0600-0000C6000000}"/>
            </a:ext>
          </a:extLst>
        </xdr:cNvPr>
        <xdr:cNvSpPr>
          <a:spLocks noChangeArrowheads="1"/>
        </xdr:cNvSpPr>
      </xdr:nvSpPr>
      <xdr:spPr bwMode="auto">
        <a:xfrm>
          <a:off x="9010650" y="4114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19</xdr:row>
      <xdr:rowOff>0</xdr:rowOff>
    </xdr:from>
    <xdr:to>
      <xdr:col>17</xdr:col>
      <xdr:colOff>0</xdr:colOff>
      <xdr:row>20</xdr:row>
      <xdr:rowOff>0</xdr:rowOff>
    </xdr:to>
    <xdr:sp macro="" textlink="">
      <xdr:nvSpPr>
        <xdr:cNvPr id="199" name="Rectangle 96">
          <a:extLst>
            <a:ext uri="{FF2B5EF4-FFF2-40B4-BE49-F238E27FC236}">
              <a16:creationId xmlns:a16="http://schemas.microsoft.com/office/drawing/2014/main" id="{00000000-0008-0000-0600-0000C7000000}"/>
            </a:ext>
          </a:extLst>
        </xdr:cNvPr>
        <xdr:cNvSpPr>
          <a:spLocks noChangeArrowheads="1"/>
        </xdr:cNvSpPr>
      </xdr:nvSpPr>
      <xdr:spPr bwMode="auto">
        <a:xfrm>
          <a:off x="9010650" y="4343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20</xdr:row>
      <xdr:rowOff>0</xdr:rowOff>
    </xdr:from>
    <xdr:to>
      <xdr:col>17</xdr:col>
      <xdr:colOff>0</xdr:colOff>
      <xdr:row>21</xdr:row>
      <xdr:rowOff>0</xdr:rowOff>
    </xdr:to>
    <xdr:sp macro="" textlink="">
      <xdr:nvSpPr>
        <xdr:cNvPr id="200" name="Rectangle 97">
          <a:extLst>
            <a:ext uri="{FF2B5EF4-FFF2-40B4-BE49-F238E27FC236}">
              <a16:creationId xmlns:a16="http://schemas.microsoft.com/office/drawing/2014/main" id="{00000000-0008-0000-0600-0000C8000000}"/>
            </a:ext>
          </a:extLst>
        </xdr:cNvPr>
        <xdr:cNvSpPr>
          <a:spLocks noChangeArrowheads="1"/>
        </xdr:cNvSpPr>
      </xdr:nvSpPr>
      <xdr:spPr bwMode="auto">
        <a:xfrm>
          <a:off x="9010650" y="4572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383618</xdr:colOff>
      <xdr:row>6</xdr:row>
      <xdr:rowOff>51507</xdr:rowOff>
    </xdr:from>
    <xdr:to>
      <xdr:col>21</xdr:col>
      <xdr:colOff>11619</xdr:colOff>
      <xdr:row>6</xdr:row>
      <xdr:rowOff>109390</xdr:rowOff>
    </xdr:to>
    <xdr:sp macro="" textlink="">
      <xdr:nvSpPr>
        <xdr:cNvPr id="201" name="Oval 109">
          <a:extLst>
            <a:ext uri="{FF2B5EF4-FFF2-40B4-BE49-F238E27FC236}">
              <a16:creationId xmlns:a16="http://schemas.microsoft.com/office/drawing/2014/main" id="{00000000-0008-0000-0600-0000C9000000}"/>
            </a:ext>
          </a:extLst>
        </xdr:cNvPr>
        <xdr:cNvSpPr>
          <a:spLocks noChangeArrowheads="1"/>
        </xdr:cNvSpPr>
      </xdr:nvSpPr>
      <xdr:spPr bwMode="auto">
        <a:xfrm flipH="1">
          <a:off x="11146868" y="1423107"/>
          <a:ext cx="66151" cy="57883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219075</xdr:colOff>
      <xdr:row>5</xdr:row>
      <xdr:rowOff>185747</xdr:rowOff>
    </xdr:from>
    <xdr:to>
      <xdr:col>25</xdr:col>
      <xdr:colOff>276225</xdr:colOff>
      <xdr:row>6</xdr:row>
      <xdr:rowOff>28585</xdr:rowOff>
    </xdr:to>
    <xdr:sp macro="" textlink="">
      <xdr:nvSpPr>
        <xdr:cNvPr id="202" name="Oval 110">
          <a:extLst>
            <a:ext uri="{FF2B5EF4-FFF2-40B4-BE49-F238E27FC236}">
              <a16:creationId xmlns:a16="http://schemas.microsoft.com/office/drawing/2014/main" id="{00000000-0008-0000-0600-0000CA000000}"/>
            </a:ext>
          </a:extLst>
        </xdr:cNvPr>
        <xdr:cNvSpPr>
          <a:spLocks noChangeArrowheads="1"/>
        </xdr:cNvSpPr>
      </xdr:nvSpPr>
      <xdr:spPr bwMode="auto">
        <a:xfrm flipH="1">
          <a:off x="13173075" y="1328747"/>
          <a:ext cx="57150" cy="71438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247650</xdr:colOff>
      <xdr:row>8</xdr:row>
      <xdr:rowOff>126662</xdr:rowOff>
    </xdr:from>
    <xdr:to>
      <xdr:col>20</xdr:col>
      <xdr:colOff>304800</xdr:colOff>
      <xdr:row>8</xdr:row>
      <xdr:rowOff>178317</xdr:rowOff>
    </xdr:to>
    <xdr:sp macro="" textlink="">
      <xdr:nvSpPr>
        <xdr:cNvPr id="203" name="Oval 111">
          <a:extLst>
            <a:ext uri="{FF2B5EF4-FFF2-40B4-BE49-F238E27FC236}">
              <a16:creationId xmlns:a16="http://schemas.microsoft.com/office/drawing/2014/main" id="{00000000-0008-0000-0600-0000CB000000}"/>
            </a:ext>
          </a:extLst>
        </xdr:cNvPr>
        <xdr:cNvSpPr>
          <a:spLocks noChangeArrowheads="1"/>
        </xdr:cNvSpPr>
      </xdr:nvSpPr>
      <xdr:spPr bwMode="auto">
        <a:xfrm flipH="1">
          <a:off x="11010900" y="1955462"/>
          <a:ext cx="57150" cy="5165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247650</xdr:colOff>
      <xdr:row>11</xdr:row>
      <xdr:rowOff>47635</xdr:rowOff>
    </xdr:from>
    <xdr:to>
      <xdr:col>22</xdr:col>
      <xdr:colOff>304800</xdr:colOff>
      <xdr:row>11</xdr:row>
      <xdr:rowOff>104785</xdr:rowOff>
    </xdr:to>
    <xdr:sp macro="" textlink="">
      <xdr:nvSpPr>
        <xdr:cNvPr id="204" name="Oval 115">
          <a:extLst>
            <a:ext uri="{FF2B5EF4-FFF2-40B4-BE49-F238E27FC236}">
              <a16:creationId xmlns:a16="http://schemas.microsoft.com/office/drawing/2014/main" id="{00000000-0008-0000-0600-0000CC000000}"/>
            </a:ext>
          </a:extLst>
        </xdr:cNvPr>
        <xdr:cNvSpPr>
          <a:spLocks noChangeArrowheads="1"/>
        </xdr:cNvSpPr>
      </xdr:nvSpPr>
      <xdr:spPr bwMode="auto">
        <a:xfrm flipH="1">
          <a:off x="11887200" y="256223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247650</xdr:colOff>
      <xdr:row>14</xdr:row>
      <xdr:rowOff>2941</xdr:rowOff>
    </xdr:from>
    <xdr:to>
      <xdr:col>20</xdr:col>
      <xdr:colOff>304800</xdr:colOff>
      <xdr:row>14</xdr:row>
      <xdr:rowOff>60091</xdr:rowOff>
    </xdr:to>
    <xdr:sp macro="" textlink="">
      <xdr:nvSpPr>
        <xdr:cNvPr id="205" name="Oval 116">
          <a:extLst>
            <a:ext uri="{FF2B5EF4-FFF2-40B4-BE49-F238E27FC236}">
              <a16:creationId xmlns:a16="http://schemas.microsoft.com/office/drawing/2014/main" id="{00000000-0008-0000-0600-0000CD000000}"/>
            </a:ext>
          </a:extLst>
        </xdr:cNvPr>
        <xdr:cNvSpPr>
          <a:spLocks noChangeArrowheads="1"/>
        </xdr:cNvSpPr>
      </xdr:nvSpPr>
      <xdr:spPr bwMode="auto">
        <a:xfrm flipH="1">
          <a:off x="11010900" y="3203341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247650</xdr:colOff>
      <xdr:row>16</xdr:row>
      <xdr:rowOff>114310</xdr:rowOff>
    </xdr:from>
    <xdr:to>
      <xdr:col>22</xdr:col>
      <xdr:colOff>304800</xdr:colOff>
      <xdr:row>16</xdr:row>
      <xdr:rowOff>166698</xdr:rowOff>
    </xdr:to>
    <xdr:sp macro="" textlink="">
      <xdr:nvSpPr>
        <xdr:cNvPr id="206" name="Oval 117">
          <a:extLst>
            <a:ext uri="{FF2B5EF4-FFF2-40B4-BE49-F238E27FC236}">
              <a16:creationId xmlns:a16="http://schemas.microsoft.com/office/drawing/2014/main" id="{00000000-0008-0000-0600-0000CE000000}"/>
            </a:ext>
          </a:extLst>
        </xdr:cNvPr>
        <xdr:cNvSpPr>
          <a:spLocks noChangeArrowheads="1"/>
        </xdr:cNvSpPr>
      </xdr:nvSpPr>
      <xdr:spPr bwMode="auto">
        <a:xfrm flipH="1">
          <a:off x="11887200" y="3771910"/>
          <a:ext cx="57150" cy="52388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219075</xdr:colOff>
      <xdr:row>11</xdr:row>
      <xdr:rowOff>47635</xdr:rowOff>
    </xdr:from>
    <xdr:to>
      <xdr:col>25</xdr:col>
      <xdr:colOff>276225</xdr:colOff>
      <xdr:row>11</xdr:row>
      <xdr:rowOff>104785</xdr:rowOff>
    </xdr:to>
    <xdr:sp macro="" textlink="">
      <xdr:nvSpPr>
        <xdr:cNvPr id="207" name="Oval 118">
          <a:extLst>
            <a:ext uri="{FF2B5EF4-FFF2-40B4-BE49-F238E27FC236}">
              <a16:creationId xmlns:a16="http://schemas.microsoft.com/office/drawing/2014/main" id="{00000000-0008-0000-0600-0000CF000000}"/>
            </a:ext>
          </a:extLst>
        </xdr:cNvPr>
        <xdr:cNvSpPr>
          <a:spLocks noChangeArrowheads="1"/>
        </xdr:cNvSpPr>
      </xdr:nvSpPr>
      <xdr:spPr bwMode="auto">
        <a:xfrm flipH="1">
          <a:off x="13173075" y="256223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209550</xdr:colOff>
      <xdr:row>21</xdr:row>
      <xdr:rowOff>176222</xdr:rowOff>
    </xdr:from>
    <xdr:to>
      <xdr:col>25</xdr:col>
      <xdr:colOff>266700</xdr:colOff>
      <xdr:row>22</xdr:row>
      <xdr:rowOff>19060</xdr:rowOff>
    </xdr:to>
    <xdr:sp macro="" textlink="">
      <xdr:nvSpPr>
        <xdr:cNvPr id="208" name="Oval 119">
          <a:extLst>
            <a:ext uri="{FF2B5EF4-FFF2-40B4-BE49-F238E27FC236}">
              <a16:creationId xmlns:a16="http://schemas.microsoft.com/office/drawing/2014/main" id="{00000000-0008-0000-0600-0000D0000000}"/>
            </a:ext>
          </a:extLst>
        </xdr:cNvPr>
        <xdr:cNvSpPr>
          <a:spLocks noChangeArrowheads="1"/>
        </xdr:cNvSpPr>
      </xdr:nvSpPr>
      <xdr:spPr bwMode="auto">
        <a:xfrm flipH="1">
          <a:off x="13163550" y="4976822"/>
          <a:ext cx="57150" cy="71438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237051</xdr:colOff>
      <xdr:row>19</xdr:row>
      <xdr:rowOff>26032</xdr:rowOff>
    </xdr:from>
    <xdr:to>
      <xdr:col>20</xdr:col>
      <xdr:colOff>294201</xdr:colOff>
      <xdr:row>19</xdr:row>
      <xdr:rowOff>78419</xdr:rowOff>
    </xdr:to>
    <xdr:sp macro="" textlink="">
      <xdr:nvSpPr>
        <xdr:cNvPr id="209" name="Oval 120">
          <a:extLst>
            <a:ext uri="{FF2B5EF4-FFF2-40B4-BE49-F238E27FC236}">
              <a16:creationId xmlns:a16="http://schemas.microsoft.com/office/drawing/2014/main" id="{00000000-0008-0000-0600-0000D1000000}"/>
            </a:ext>
          </a:extLst>
        </xdr:cNvPr>
        <xdr:cNvSpPr>
          <a:spLocks noChangeArrowheads="1"/>
        </xdr:cNvSpPr>
      </xdr:nvSpPr>
      <xdr:spPr bwMode="auto">
        <a:xfrm flipH="1">
          <a:off x="11000301" y="4369432"/>
          <a:ext cx="57150" cy="52387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209550</xdr:colOff>
      <xdr:row>16</xdr:row>
      <xdr:rowOff>80959</xdr:rowOff>
    </xdr:from>
    <xdr:to>
      <xdr:col>25</xdr:col>
      <xdr:colOff>266700</xdr:colOff>
      <xdr:row>16</xdr:row>
      <xdr:rowOff>137932</xdr:rowOff>
    </xdr:to>
    <xdr:sp macro="" textlink="">
      <xdr:nvSpPr>
        <xdr:cNvPr id="210" name="Oval 121">
          <a:extLst>
            <a:ext uri="{FF2B5EF4-FFF2-40B4-BE49-F238E27FC236}">
              <a16:creationId xmlns:a16="http://schemas.microsoft.com/office/drawing/2014/main" id="{00000000-0008-0000-0600-0000D2000000}"/>
            </a:ext>
          </a:extLst>
        </xdr:cNvPr>
        <xdr:cNvSpPr>
          <a:spLocks noChangeArrowheads="1"/>
        </xdr:cNvSpPr>
      </xdr:nvSpPr>
      <xdr:spPr bwMode="auto">
        <a:xfrm flipH="1">
          <a:off x="13163550" y="3738559"/>
          <a:ext cx="57150" cy="56973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257175</xdr:colOff>
      <xdr:row>21</xdr:row>
      <xdr:rowOff>176222</xdr:rowOff>
    </xdr:from>
    <xdr:to>
      <xdr:col>22</xdr:col>
      <xdr:colOff>314325</xdr:colOff>
      <xdr:row>22</xdr:row>
      <xdr:rowOff>19060</xdr:rowOff>
    </xdr:to>
    <xdr:sp macro="" textlink="">
      <xdr:nvSpPr>
        <xdr:cNvPr id="211" name="Oval 122">
          <a:extLst>
            <a:ext uri="{FF2B5EF4-FFF2-40B4-BE49-F238E27FC236}">
              <a16:creationId xmlns:a16="http://schemas.microsoft.com/office/drawing/2014/main" id="{00000000-0008-0000-0600-0000D3000000}"/>
            </a:ext>
          </a:extLst>
        </xdr:cNvPr>
        <xdr:cNvSpPr>
          <a:spLocks noChangeArrowheads="1"/>
        </xdr:cNvSpPr>
      </xdr:nvSpPr>
      <xdr:spPr bwMode="auto">
        <a:xfrm flipH="1">
          <a:off x="11896725" y="4976822"/>
          <a:ext cx="57150" cy="71438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174381</xdr:colOff>
      <xdr:row>22</xdr:row>
      <xdr:rowOff>111484</xdr:rowOff>
    </xdr:from>
    <xdr:to>
      <xdr:col>20</xdr:col>
      <xdr:colOff>231531</xdr:colOff>
      <xdr:row>22</xdr:row>
      <xdr:rowOff>169367</xdr:rowOff>
    </xdr:to>
    <xdr:sp macro="" textlink="">
      <xdr:nvSpPr>
        <xdr:cNvPr id="212" name="Oval 126">
          <a:extLst>
            <a:ext uri="{FF2B5EF4-FFF2-40B4-BE49-F238E27FC236}">
              <a16:creationId xmlns:a16="http://schemas.microsoft.com/office/drawing/2014/main" id="{00000000-0008-0000-0600-0000D4000000}"/>
            </a:ext>
          </a:extLst>
        </xdr:cNvPr>
        <xdr:cNvSpPr>
          <a:spLocks noChangeArrowheads="1"/>
        </xdr:cNvSpPr>
      </xdr:nvSpPr>
      <xdr:spPr bwMode="auto">
        <a:xfrm flipH="1">
          <a:off x="10937631" y="5140684"/>
          <a:ext cx="57150" cy="57883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92480</xdr:colOff>
      <xdr:row>18</xdr:row>
      <xdr:rowOff>141993</xdr:rowOff>
    </xdr:from>
    <xdr:to>
      <xdr:col>26</xdr:col>
      <xdr:colOff>149630</xdr:colOff>
      <xdr:row>18</xdr:row>
      <xdr:rowOff>202427</xdr:rowOff>
    </xdr:to>
    <xdr:sp macro="" textlink="">
      <xdr:nvSpPr>
        <xdr:cNvPr id="213" name="Oval 130">
          <a:extLst>
            <a:ext uri="{FF2B5EF4-FFF2-40B4-BE49-F238E27FC236}">
              <a16:creationId xmlns:a16="http://schemas.microsoft.com/office/drawing/2014/main" id="{00000000-0008-0000-0600-0000D5000000}"/>
            </a:ext>
          </a:extLst>
        </xdr:cNvPr>
        <xdr:cNvSpPr>
          <a:spLocks noChangeArrowheads="1"/>
        </xdr:cNvSpPr>
      </xdr:nvSpPr>
      <xdr:spPr bwMode="auto">
        <a:xfrm flipH="1">
          <a:off x="13484630" y="4256793"/>
          <a:ext cx="57150" cy="60434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96754</xdr:colOff>
      <xdr:row>23</xdr:row>
      <xdr:rowOff>218083</xdr:rowOff>
    </xdr:from>
    <xdr:to>
      <xdr:col>26</xdr:col>
      <xdr:colOff>153904</xdr:colOff>
      <xdr:row>24</xdr:row>
      <xdr:rowOff>54654</xdr:rowOff>
    </xdr:to>
    <xdr:sp macro="" textlink="">
      <xdr:nvSpPr>
        <xdr:cNvPr id="214" name="Oval 131">
          <a:extLst>
            <a:ext uri="{FF2B5EF4-FFF2-40B4-BE49-F238E27FC236}">
              <a16:creationId xmlns:a16="http://schemas.microsoft.com/office/drawing/2014/main" id="{00000000-0008-0000-0600-0000D6000000}"/>
            </a:ext>
          </a:extLst>
        </xdr:cNvPr>
        <xdr:cNvSpPr>
          <a:spLocks noChangeArrowheads="1"/>
        </xdr:cNvSpPr>
      </xdr:nvSpPr>
      <xdr:spPr bwMode="auto">
        <a:xfrm flipH="1">
          <a:off x="13488904" y="5475883"/>
          <a:ext cx="57150" cy="65171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27</xdr:col>
      <xdr:colOff>321123</xdr:colOff>
      <xdr:row>19</xdr:row>
      <xdr:rowOff>70700</xdr:rowOff>
    </xdr:from>
    <xdr:to>
      <xdr:col>27</xdr:col>
      <xdr:colOff>378273</xdr:colOff>
      <xdr:row>19</xdr:row>
      <xdr:rowOff>132321</xdr:rowOff>
    </xdr:to>
    <xdr:sp macro="" textlink="">
      <xdr:nvSpPr>
        <xdr:cNvPr id="215" name="Oval 133">
          <a:extLst>
            <a:ext uri="{FF2B5EF4-FFF2-40B4-BE49-F238E27FC236}">
              <a16:creationId xmlns:a16="http://schemas.microsoft.com/office/drawing/2014/main" id="{00000000-0008-0000-0600-0000D7000000}"/>
            </a:ext>
          </a:extLst>
        </xdr:cNvPr>
        <xdr:cNvSpPr>
          <a:spLocks noChangeArrowheads="1"/>
        </xdr:cNvSpPr>
      </xdr:nvSpPr>
      <xdr:spPr bwMode="auto">
        <a:xfrm flipH="1">
          <a:off x="14151423" y="4414100"/>
          <a:ext cx="57150" cy="61621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371475</xdr:colOff>
      <xdr:row>16</xdr:row>
      <xdr:rowOff>117430</xdr:rowOff>
    </xdr:from>
    <xdr:to>
      <xdr:col>25</xdr:col>
      <xdr:colOff>428625</xdr:colOff>
      <xdr:row>16</xdr:row>
      <xdr:rowOff>174580</xdr:rowOff>
    </xdr:to>
    <xdr:sp macro="" textlink="">
      <xdr:nvSpPr>
        <xdr:cNvPr id="216" name="Oval 134">
          <a:extLst>
            <a:ext uri="{FF2B5EF4-FFF2-40B4-BE49-F238E27FC236}">
              <a16:creationId xmlns:a16="http://schemas.microsoft.com/office/drawing/2014/main" id="{00000000-0008-0000-0600-0000D8000000}"/>
            </a:ext>
          </a:extLst>
        </xdr:cNvPr>
        <xdr:cNvSpPr>
          <a:spLocks noChangeArrowheads="1"/>
        </xdr:cNvSpPr>
      </xdr:nvSpPr>
      <xdr:spPr bwMode="auto">
        <a:xfrm flipH="1">
          <a:off x="13325475" y="377503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91307</xdr:colOff>
      <xdr:row>13</xdr:row>
      <xdr:rowOff>75114</xdr:rowOff>
    </xdr:from>
    <xdr:to>
      <xdr:col>26</xdr:col>
      <xdr:colOff>148457</xdr:colOff>
      <xdr:row>13</xdr:row>
      <xdr:rowOff>127611</xdr:rowOff>
    </xdr:to>
    <xdr:sp macro="" textlink="">
      <xdr:nvSpPr>
        <xdr:cNvPr id="217" name="Oval 135">
          <a:extLst>
            <a:ext uri="{FF2B5EF4-FFF2-40B4-BE49-F238E27FC236}">
              <a16:creationId xmlns:a16="http://schemas.microsoft.com/office/drawing/2014/main" id="{00000000-0008-0000-0600-0000D9000000}"/>
            </a:ext>
          </a:extLst>
        </xdr:cNvPr>
        <xdr:cNvSpPr>
          <a:spLocks noChangeArrowheads="1"/>
        </xdr:cNvSpPr>
      </xdr:nvSpPr>
      <xdr:spPr bwMode="auto">
        <a:xfrm flipH="1">
          <a:off x="13483457" y="3046914"/>
          <a:ext cx="57150" cy="52497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27</xdr:col>
      <xdr:colOff>279034</xdr:colOff>
      <xdr:row>18</xdr:row>
      <xdr:rowOff>146535</xdr:rowOff>
    </xdr:from>
    <xdr:to>
      <xdr:col>27</xdr:col>
      <xdr:colOff>336184</xdr:colOff>
      <xdr:row>18</xdr:row>
      <xdr:rowOff>198470</xdr:rowOff>
    </xdr:to>
    <xdr:sp macro="" textlink="">
      <xdr:nvSpPr>
        <xdr:cNvPr id="218" name="Oval 136">
          <a:extLst>
            <a:ext uri="{FF2B5EF4-FFF2-40B4-BE49-F238E27FC236}">
              <a16:creationId xmlns:a16="http://schemas.microsoft.com/office/drawing/2014/main" id="{00000000-0008-0000-0600-0000DA000000}"/>
            </a:ext>
          </a:extLst>
        </xdr:cNvPr>
        <xdr:cNvSpPr>
          <a:spLocks noChangeArrowheads="1"/>
        </xdr:cNvSpPr>
      </xdr:nvSpPr>
      <xdr:spPr bwMode="auto">
        <a:xfrm flipH="1">
          <a:off x="14109334" y="4261335"/>
          <a:ext cx="57150" cy="5193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27</xdr:col>
      <xdr:colOff>305576</xdr:colOff>
      <xdr:row>13</xdr:row>
      <xdr:rowOff>162711</xdr:rowOff>
    </xdr:from>
    <xdr:to>
      <xdr:col>27</xdr:col>
      <xdr:colOff>362726</xdr:colOff>
      <xdr:row>13</xdr:row>
      <xdr:rowOff>215098</xdr:rowOff>
    </xdr:to>
    <xdr:sp macro="" textlink="">
      <xdr:nvSpPr>
        <xdr:cNvPr id="219" name="Oval 137">
          <a:extLst>
            <a:ext uri="{FF2B5EF4-FFF2-40B4-BE49-F238E27FC236}">
              <a16:creationId xmlns:a16="http://schemas.microsoft.com/office/drawing/2014/main" id="{00000000-0008-0000-0600-0000DB000000}"/>
            </a:ext>
          </a:extLst>
        </xdr:cNvPr>
        <xdr:cNvSpPr>
          <a:spLocks noChangeArrowheads="1"/>
        </xdr:cNvSpPr>
      </xdr:nvSpPr>
      <xdr:spPr bwMode="auto">
        <a:xfrm flipH="1">
          <a:off x="14135876" y="3134511"/>
          <a:ext cx="57150" cy="52387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257175</xdr:colOff>
      <xdr:row>16</xdr:row>
      <xdr:rowOff>139600</xdr:rowOff>
    </xdr:from>
    <xdr:to>
      <xdr:col>26</xdr:col>
      <xdr:colOff>314325</xdr:colOff>
      <xdr:row>16</xdr:row>
      <xdr:rowOff>191988</xdr:rowOff>
    </xdr:to>
    <xdr:sp macro="" textlink="">
      <xdr:nvSpPr>
        <xdr:cNvPr id="220" name="Oval 138">
          <a:extLst>
            <a:ext uri="{FF2B5EF4-FFF2-40B4-BE49-F238E27FC236}">
              <a16:creationId xmlns:a16="http://schemas.microsoft.com/office/drawing/2014/main" id="{00000000-0008-0000-0600-0000DC000000}"/>
            </a:ext>
          </a:extLst>
        </xdr:cNvPr>
        <xdr:cNvSpPr>
          <a:spLocks noChangeArrowheads="1"/>
        </xdr:cNvSpPr>
      </xdr:nvSpPr>
      <xdr:spPr bwMode="auto">
        <a:xfrm flipH="1">
          <a:off x="13649325" y="3797200"/>
          <a:ext cx="57150" cy="52388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27</xdr:col>
      <xdr:colOff>106521</xdr:colOff>
      <xdr:row>12</xdr:row>
      <xdr:rowOff>156969</xdr:rowOff>
    </xdr:from>
    <xdr:to>
      <xdr:col>27</xdr:col>
      <xdr:colOff>163671</xdr:colOff>
      <xdr:row>12</xdr:row>
      <xdr:rowOff>223353</xdr:rowOff>
    </xdr:to>
    <xdr:sp macro="" textlink="">
      <xdr:nvSpPr>
        <xdr:cNvPr id="221" name="Oval 140">
          <a:extLst>
            <a:ext uri="{FF2B5EF4-FFF2-40B4-BE49-F238E27FC236}">
              <a16:creationId xmlns:a16="http://schemas.microsoft.com/office/drawing/2014/main" id="{00000000-0008-0000-0600-0000DD000000}"/>
            </a:ext>
          </a:extLst>
        </xdr:cNvPr>
        <xdr:cNvSpPr>
          <a:spLocks noChangeArrowheads="1"/>
        </xdr:cNvSpPr>
      </xdr:nvSpPr>
      <xdr:spPr bwMode="auto">
        <a:xfrm flipH="1">
          <a:off x="13936821" y="2900169"/>
          <a:ext cx="57150" cy="66384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237183</xdr:colOff>
      <xdr:row>5</xdr:row>
      <xdr:rowOff>184805</xdr:rowOff>
    </xdr:from>
    <xdr:to>
      <xdr:col>22</xdr:col>
      <xdr:colOff>294333</xdr:colOff>
      <xdr:row>6</xdr:row>
      <xdr:rowOff>27643</xdr:rowOff>
    </xdr:to>
    <xdr:sp macro="" textlink="">
      <xdr:nvSpPr>
        <xdr:cNvPr id="222" name="Oval 141">
          <a:extLst>
            <a:ext uri="{FF2B5EF4-FFF2-40B4-BE49-F238E27FC236}">
              <a16:creationId xmlns:a16="http://schemas.microsoft.com/office/drawing/2014/main" id="{00000000-0008-0000-0600-0000DE000000}"/>
            </a:ext>
          </a:extLst>
        </xdr:cNvPr>
        <xdr:cNvSpPr>
          <a:spLocks noChangeArrowheads="1"/>
        </xdr:cNvSpPr>
      </xdr:nvSpPr>
      <xdr:spPr bwMode="auto">
        <a:xfrm flipH="1">
          <a:off x="11876733" y="1327805"/>
          <a:ext cx="57150" cy="71438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95413</xdr:colOff>
      <xdr:row>8</xdr:row>
      <xdr:rowOff>5976</xdr:rowOff>
    </xdr:from>
    <xdr:to>
      <xdr:col>26</xdr:col>
      <xdr:colOff>152563</xdr:colOff>
      <xdr:row>8</xdr:row>
      <xdr:rowOff>63017</xdr:rowOff>
    </xdr:to>
    <xdr:sp macro="" textlink="">
      <xdr:nvSpPr>
        <xdr:cNvPr id="223" name="Oval 143">
          <a:extLst>
            <a:ext uri="{FF2B5EF4-FFF2-40B4-BE49-F238E27FC236}">
              <a16:creationId xmlns:a16="http://schemas.microsoft.com/office/drawing/2014/main" id="{00000000-0008-0000-0600-0000DF000000}"/>
            </a:ext>
          </a:extLst>
        </xdr:cNvPr>
        <xdr:cNvSpPr>
          <a:spLocks noChangeArrowheads="1"/>
        </xdr:cNvSpPr>
      </xdr:nvSpPr>
      <xdr:spPr bwMode="auto">
        <a:xfrm flipH="1">
          <a:off x="13487563" y="1834776"/>
          <a:ext cx="57150" cy="57041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417934</xdr:colOff>
      <xdr:row>4</xdr:row>
      <xdr:rowOff>66879</xdr:rowOff>
    </xdr:from>
    <xdr:to>
      <xdr:col>27</xdr:col>
      <xdr:colOff>56956</xdr:colOff>
      <xdr:row>4</xdr:row>
      <xdr:rowOff>124029</xdr:rowOff>
    </xdr:to>
    <xdr:sp macro="" textlink="">
      <xdr:nvSpPr>
        <xdr:cNvPr id="224" name="Oval 145">
          <a:extLst>
            <a:ext uri="{FF2B5EF4-FFF2-40B4-BE49-F238E27FC236}">
              <a16:creationId xmlns:a16="http://schemas.microsoft.com/office/drawing/2014/main" id="{00000000-0008-0000-0600-0000E0000000}"/>
            </a:ext>
          </a:extLst>
        </xdr:cNvPr>
        <xdr:cNvSpPr>
          <a:spLocks noChangeArrowheads="1"/>
        </xdr:cNvSpPr>
      </xdr:nvSpPr>
      <xdr:spPr bwMode="auto">
        <a:xfrm flipH="1">
          <a:off x="13810084" y="981279"/>
          <a:ext cx="77172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7</xdr:row>
      <xdr:rowOff>0</xdr:rowOff>
    </xdr:from>
    <xdr:to>
      <xdr:col>32</xdr:col>
      <xdr:colOff>0</xdr:colOff>
      <xdr:row>8</xdr:row>
      <xdr:rowOff>0</xdr:rowOff>
    </xdr:to>
    <xdr:sp macro="" textlink="">
      <xdr:nvSpPr>
        <xdr:cNvPr id="225" name="Rectangle 157">
          <a:extLst>
            <a:ext uri="{FF2B5EF4-FFF2-40B4-BE49-F238E27FC236}">
              <a16:creationId xmlns:a16="http://schemas.microsoft.com/office/drawing/2014/main" id="{00000000-0008-0000-0600-0000E1000000}"/>
            </a:ext>
          </a:extLst>
        </xdr:cNvPr>
        <xdr:cNvSpPr>
          <a:spLocks noChangeArrowheads="1"/>
        </xdr:cNvSpPr>
      </xdr:nvSpPr>
      <xdr:spPr bwMode="auto">
        <a:xfrm>
          <a:off x="15582900" y="1600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8</xdr:row>
      <xdr:rowOff>0</xdr:rowOff>
    </xdr:from>
    <xdr:to>
      <xdr:col>32</xdr:col>
      <xdr:colOff>0</xdr:colOff>
      <xdr:row>9</xdr:row>
      <xdr:rowOff>0</xdr:rowOff>
    </xdr:to>
    <xdr:sp macro="" textlink="">
      <xdr:nvSpPr>
        <xdr:cNvPr id="226" name="Rectangle 158">
          <a:extLst>
            <a:ext uri="{FF2B5EF4-FFF2-40B4-BE49-F238E27FC236}">
              <a16:creationId xmlns:a16="http://schemas.microsoft.com/office/drawing/2014/main" id="{00000000-0008-0000-0600-0000E2000000}"/>
            </a:ext>
          </a:extLst>
        </xdr:cNvPr>
        <xdr:cNvSpPr>
          <a:spLocks noChangeArrowheads="1"/>
        </xdr:cNvSpPr>
      </xdr:nvSpPr>
      <xdr:spPr bwMode="auto">
        <a:xfrm>
          <a:off x="15582900" y="1828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9</xdr:row>
      <xdr:rowOff>0</xdr:rowOff>
    </xdr:from>
    <xdr:to>
      <xdr:col>32</xdr:col>
      <xdr:colOff>0</xdr:colOff>
      <xdr:row>10</xdr:row>
      <xdr:rowOff>0</xdr:rowOff>
    </xdr:to>
    <xdr:sp macro="" textlink="">
      <xdr:nvSpPr>
        <xdr:cNvPr id="227" name="Rectangle 159">
          <a:extLst>
            <a:ext uri="{FF2B5EF4-FFF2-40B4-BE49-F238E27FC236}">
              <a16:creationId xmlns:a16="http://schemas.microsoft.com/office/drawing/2014/main" id="{00000000-0008-0000-0600-0000E3000000}"/>
            </a:ext>
          </a:extLst>
        </xdr:cNvPr>
        <xdr:cNvSpPr>
          <a:spLocks noChangeArrowheads="1"/>
        </xdr:cNvSpPr>
      </xdr:nvSpPr>
      <xdr:spPr bwMode="auto">
        <a:xfrm>
          <a:off x="15582900" y="2057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10</xdr:row>
      <xdr:rowOff>0</xdr:rowOff>
    </xdr:from>
    <xdr:to>
      <xdr:col>32</xdr:col>
      <xdr:colOff>0</xdr:colOff>
      <xdr:row>11</xdr:row>
      <xdr:rowOff>0</xdr:rowOff>
    </xdr:to>
    <xdr:sp macro="" textlink="">
      <xdr:nvSpPr>
        <xdr:cNvPr id="228" name="Rectangle 160">
          <a:extLst>
            <a:ext uri="{FF2B5EF4-FFF2-40B4-BE49-F238E27FC236}">
              <a16:creationId xmlns:a16="http://schemas.microsoft.com/office/drawing/2014/main" id="{00000000-0008-0000-0600-0000E4000000}"/>
            </a:ext>
          </a:extLst>
        </xdr:cNvPr>
        <xdr:cNvSpPr>
          <a:spLocks noChangeArrowheads="1"/>
        </xdr:cNvSpPr>
      </xdr:nvSpPr>
      <xdr:spPr bwMode="auto">
        <a:xfrm>
          <a:off x="15582900" y="2286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11</xdr:row>
      <xdr:rowOff>0</xdr:rowOff>
    </xdr:from>
    <xdr:to>
      <xdr:col>32</xdr:col>
      <xdr:colOff>0</xdr:colOff>
      <xdr:row>12</xdr:row>
      <xdr:rowOff>0</xdr:rowOff>
    </xdr:to>
    <xdr:sp macro="" textlink="">
      <xdr:nvSpPr>
        <xdr:cNvPr id="229" name="Rectangle 161">
          <a:extLst>
            <a:ext uri="{FF2B5EF4-FFF2-40B4-BE49-F238E27FC236}">
              <a16:creationId xmlns:a16="http://schemas.microsoft.com/office/drawing/2014/main" id="{00000000-0008-0000-0600-0000E5000000}"/>
            </a:ext>
          </a:extLst>
        </xdr:cNvPr>
        <xdr:cNvSpPr>
          <a:spLocks noChangeArrowheads="1"/>
        </xdr:cNvSpPr>
      </xdr:nvSpPr>
      <xdr:spPr bwMode="auto">
        <a:xfrm>
          <a:off x="15582900" y="2514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12</xdr:row>
      <xdr:rowOff>0</xdr:rowOff>
    </xdr:from>
    <xdr:to>
      <xdr:col>32</xdr:col>
      <xdr:colOff>0</xdr:colOff>
      <xdr:row>13</xdr:row>
      <xdr:rowOff>0</xdr:rowOff>
    </xdr:to>
    <xdr:sp macro="" textlink="">
      <xdr:nvSpPr>
        <xdr:cNvPr id="230" name="Rectangle 162">
          <a:extLst>
            <a:ext uri="{FF2B5EF4-FFF2-40B4-BE49-F238E27FC236}">
              <a16:creationId xmlns:a16="http://schemas.microsoft.com/office/drawing/2014/main" id="{00000000-0008-0000-0600-0000E6000000}"/>
            </a:ext>
          </a:extLst>
        </xdr:cNvPr>
        <xdr:cNvSpPr>
          <a:spLocks noChangeArrowheads="1"/>
        </xdr:cNvSpPr>
      </xdr:nvSpPr>
      <xdr:spPr bwMode="auto">
        <a:xfrm>
          <a:off x="15582900" y="2743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0</xdr:colOff>
      <xdr:row>14</xdr:row>
      <xdr:rowOff>0</xdr:rowOff>
    </xdr:to>
    <xdr:sp macro="" textlink="">
      <xdr:nvSpPr>
        <xdr:cNvPr id="231" name="Rectangle 163">
          <a:extLst>
            <a:ext uri="{FF2B5EF4-FFF2-40B4-BE49-F238E27FC236}">
              <a16:creationId xmlns:a16="http://schemas.microsoft.com/office/drawing/2014/main" id="{00000000-0008-0000-0600-0000E7000000}"/>
            </a:ext>
          </a:extLst>
        </xdr:cNvPr>
        <xdr:cNvSpPr>
          <a:spLocks noChangeArrowheads="1"/>
        </xdr:cNvSpPr>
      </xdr:nvSpPr>
      <xdr:spPr bwMode="auto">
        <a:xfrm>
          <a:off x="15582900" y="2971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14</xdr:row>
      <xdr:rowOff>0</xdr:rowOff>
    </xdr:from>
    <xdr:to>
      <xdr:col>32</xdr:col>
      <xdr:colOff>0</xdr:colOff>
      <xdr:row>15</xdr:row>
      <xdr:rowOff>0</xdr:rowOff>
    </xdr:to>
    <xdr:sp macro="" textlink="">
      <xdr:nvSpPr>
        <xdr:cNvPr id="232" name="Rectangle 164">
          <a:extLst>
            <a:ext uri="{FF2B5EF4-FFF2-40B4-BE49-F238E27FC236}">
              <a16:creationId xmlns:a16="http://schemas.microsoft.com/office/drawing/2014/main" id="{00000000-0008-0000-0600-0000E8000000}"/>
            </a:ext>
          </a:extLst>
        </xdr:cNvPr>
        <xdr:cNvSpPr>
          <a:spLocks noChangeArrowheads="1"/>
        </xdr:cNvSpPr>
      </xdr:nvSpPr>
      <xdr:spPr bwMode="auto">
        <a:xfrm>
          <a:off x="15582900" y="3200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15</xdr:row>
      <xdr:rowOff>0</xdr:rowOff>
    </xdr:from>
    <xdr:to>
      <xdr:col>32</xdr:col>
      <xdr:colOff>0</xdr:colOff>
      <xdr:row>16</xdr:row>
      <xdr:rowOff>0</xdr:rowOff>
    </xdr:to>
    <xdr:sp macro="" textlink="">
      <xdr:nvSpPr>
        <xdr:cNvPr id="233" name="Rectangle 165">
          <a:extLst>
            <a:ext uri="{FF2B5EF4-FFF2-40B4-BE49-F238E27FC236}">
              <a16:creationId xmlns:a16="http://schemas.microsoft.com/office/drawing/2014/main" id="{00000000-0008-0000-0600-0000E9000000}"/>
            </a:ext>
          </a:extLst>
        </xdr:cNvPr>
        <xdr:cNvSpPr>
          <a:spLocks noChangeArrowheads="1"/>
        </xdr:cNvSpPr>
      </xdr:nvSpPr>
      <xdr:spPr bwMode="auto">
        <a:xfrm>
          <a:off x="15582900" y="3429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16</xdr:row>
      <xdr:rowOff>0</xdr:rowOff>
    </xdr:from>
    <xdr:to>
      <xdr:col>32</xdr:col>
      <xdr:colOff>0</xdr:colOff>
      <xdr:row>17</xdr:row>
      <xdr:rowOff>0</xdr:rowOff>
    </xdr:to>
    <xdr:sp macro="" textlink="">
      <xdr:nvSpPr>
        <xdr:cNvPr id="234" name="Rectangle 166">
          <a:extLst>
            <a:ext uri="{FF2B5EF4-FFF2-40B4-BE49-F238E27FC236}">
              <a16:creationId xmlns:a16="http://schemas.microsoft.com/office/drawing/2014/main" id="{00000000-0008-0000-0600-0000EA000000}"/>
            </a:ext>
          </a:extLst>
        </xdr:cNvPr>
        <xdr:cNvSpPr>
          <a:spLocks noChangeArrowheads="1"/>
        </xdr:cNvSpPr>
      </xdr:nvSpPr>
      <xdr:spPr bwMode="auto">
        <a:xfrm>
          <a:off x="15582900" y="3657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17</xdr:row>
      <xdr:rowOff>0</xdr:rowOff>
    </xdr:from>
    <xdr:to>
      <xdr:col>32</xdr:col>
      <xdr:colOff>0</xdr:colOff>
      <xdr:row>18</xdr:row>
      <xdr:rowOff>0</xdr:rowOff>
    </xdr:to>
    <xdr:sp macro="" textlink="">
      <xdr:nvSpPr>
        <xdr:cNvPr id="235" name="Rectangle 167">
          <a:extLst>
            <a:ext uri="{FF2B5EF4-FFF2-40B4-BE49-F238E27FC236}">
              <a16:creationId xmlns:a16="http://schemas.microsoft.com/office/drawing/2014/main" id="{00000000-0008-0000-0600-0000EB000000}"/>
            </a:ext>
          </a:extLst>
        </xdr:cNvPr>
        <xdr:cNvSpPr>
          <a:spLocks noChangeArrowheads="1"/>
        </xdr:cNvSpPr>
      </xdr:nvSpPr>
      <xdr:spPr bwMode="auto">
        <a:xfrm>
          <a:off x="15582900" y="3886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18</xdr:row>
      <xdr:rowOff>0</xdr:rowOff>
    </xdr:from>
    <xdr:to>
      <xdr:col>32</xdr:col>
      <xdr:colOff>0</xdr:colOff>
      <xdr:row>19</xdr:row>
      <xdr:rowOff>0</xdr:rowOff>
    </xdr:to>
    <xdr:sp macro="" textlink="">
      <xdr:nvSpPr>
        <xdr:cNvPr id="236" name="Rectangle 168">
          <a:extLst>
            <a:ext uri="{FF2B5EF4-FFF2-40B4-BE49-F238E27FC236}">
              <a16:creationId xmlns:a16="http://schemas.microsoft.com/office/drawing/2014/main" id="{00000000-0008-0000-0600-0000EC000000}"/>
            </a:ext>
          </a:extLst>
        </xdr:cNvPr>
        <xdr:cNvSpPr>
          <a:spLocks noChangeArrowheads="1"/>
        </xdr:cNvSpPr>
      </xdr:nvSpPr>
      <xdr:spPr bwMode="auto">
        <a:xfrm>
          <a:off x="15582900" y="4114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19</xdr:row>
      <xdr:rowOff>0</xdr:rowOff>
    </xdr:from>
    <xdr:to>
      <xdr:col>32</xdr:col>
      <xdr:colOff>0</xdr:colOff>
      <xdr:row>20</xdr:row>
      <xdr:rowOff>0</xdr:rowOff>
    </xdr:to>
    <xdr:sp macro="" textlink="">
      <xdr:nvSpPr>
        <xdr:cNvPr id="237" name="Rectangle 169">
          <a:extLst>
            <a:ext uri="{FF2B5EF4-FFF2-40B4-BE49-F238E27FC236}">
              <a16:creationId xmlns:a16="http://schemas.microsoft.com/office/drawing/2014/main" id="{00000000-0008-0000-0600-0000ED000000}"/>
            </a:ext>
          </a:extLst>
        </xdr:cNvPr>
        <xdr:cNvSpPr>
          <a:spLocks noChangeArrowheads="1"/>
        </xdr:cNvSpPr>
      </xdr:nvSpPr>
      <xdr:spPr bwMode="auto">
        <a:xfrm>
          <a:off x="15582900" y="4343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20</xdr:row>
      <xdr:rowOff>0</xdr:rowOff>
    </xdr:from>
    <xdr:to>
      <xdr:col>32</xdr:col>
      <xdr:colOff>0</xdr:colOff>
      <xdr:row>21</xdr:row>
      <xdr:rowOff>0</xdr:rowOff>
    </xdr:to>
    <xdr:sp macro="" textlink="">
      <xdr:nvSpPr>
        <xdr:cNvPr id="238" name="Rectangle 170">
          <a:extLst>
            <a:ext uri="{FF2B5EF4-FFF2-40B4-BE49-F238E27FC236}">
              <a16:creationId xmlns:a16="http://schemas.microsoft.com/office/drawing/2014/main" id="{00000000-0008-0000-0600-0000EE000000}"/>
            </a:ext>
          </a:extLst>
        </xdr:cNvPr>
        <xdr:cNvSpPr>
          <a:spLocks noChangeArrowheads="1"/>
        </xdr:cNvSpPr>
      </xdr:nvSpPr>
      <xdr:spPr bwMode="auto">
        <a:xfrm>
          <a:off x="15582900" y="4572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21</xdr:row>
      <xdr:rowOff>0</xdr:rowOff>
    </xdr:from>
    <xdr:to>
      <xdr:col>32</xdr:col>
      <xdr:colOff>0</xdr:colOff>
      <xdr:row>22</xdr:row>
      <xdr:rowOff>0</xdr:rowOff>
    </xdr:to>
    <xdr:sp macro="" textlink="">
      <xdr:nvSpPr>
        <xdr:cNvPr id="239" name="Rectangle 171">
          <a:extLst>
            <a:ext uri="{FF2B5EF4-FFF2-40B4-BE49-F238E27FC236}">
              <a16:creationId xmlns:a16="http://schemas.microsoft.com/office/drawing/2014/main" id="{00000000-0008-0000-0600-0000EF000000}"/>
            </a:ext>
          </a:extLst>
        </xdr:cNvPr>
        <xdr:cNvSpPr>
          <a:spLocks noChangeArrowheads="1"/>
        </xdr:cNvSpPr>
      </xdr:nvSpPr>
      <xdr:spPr bwMode="auto">
        <a:xfrm>
          <a:off x="15582900" y="4800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22</xdr:row>
      <xdr:rowOff>0</xdr:rowOff>
    </xdr:from>
    <xdr:to>
      <xdr:col>32</xdr:col>
      <xdr:colOff>0</xdr:colOff>
      <xdr:row>23</xdr:row>
      <xdr:rowOff>0</xdr:rowOff>
    </xdr:to>
    <xdr:sp macro="" textlink="">
      <xdr:nvSpPr>
        <xdr:cNvPr id="240" name="Rectangle 172">
          <a:extLst>
            <a:ext uri="{FF2B5EF4-FFF2-40B4-BE49-F238E27FC236}">
              <a16:creationId xmlns:a16="http://schemas.microsoft.com/office/drawing/2014/main" id="{00000000-0008-0000-0600-0000F0000000}"/>
            </a:ext>
          </a:extLst>
        </xdr:cNvPr>
        <xdr:cNvSpPr>
          <a:spLocks noChangeArrowheads="1"/>
        </xdr:cNvSpPr>
      </xdr:nvSpPr>
      <xdr:spPr bwMode="auto">
        <a:xfrm>
          <a:off x="15582900" y="5029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23</xdr:row>
      <xdr:rowOff>0</xdr:rowOff>
    </xdr:from>
    <xdr:to>
      <xdr:col>32</xdr:col>
      <xdr:colOff>0</xdr:colOff>
      <xdr:row>24</xdr:row>
      <xdr:rowOff>0</xdr:rowOff>
    </xdr:to>
    <xdr:sp macro="" textlink="">
      <xdr:nvSpPr>
        <xdr:cNvPr id="241" name="Rectangle 173">
          <a:extLst>
            <a:ext uri="{FF2B5EF4-FFF2-40B4-BE49-F238E27FC236}">
              <a16:creationId xmlns:a16="http://schemas.microsoft.com/office/drawing/2014/main" id="{00000000-0008-0000-0600-0000F1000000}"/>
            </a:ext>
          </a:extLst>
        </xdr:cNvPr>
        <xdr:cNvSpPr>
          <a:spLocks noChangeArrowheads="1"/>
        </xdr:cNvSpPr>
      </xdr:nvSpPr>
      <xdr:spPr bwMode="auto">
        <a:xfrm>
          <a:off x="15582900" y="5257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24</xdr:row>
      <xdr:rowOff>0</xdr:rowOff>
    </xdr:from>
    <xdr:to>
      <xdr:col>32</xdr:col>
      <xdr:colOff>0</xdr:colOff>
      <xdr:row>25</xdr:row>
      <xdr:rowOff>0</xdr:rowOff>
    </xdr:to>
    <xdr:sp macro="" textlink="">
      <xdr:nvSpPr>
        <xdr:cNvPr id="242" name="Rectangle 174">
          <a:extLst>
            <a:ext uri="{FF2B5EF4-FFF2-40B4-BE49-F238E27FC236}">
              <a16:creationId xmlns:a16="http://schemas.microsoft.com/office/drawing/2014/main" id="{00000000-0008-0000-0600-0000F2000000}"/>
            </a:ext>
          </a:extLst>
        </xdr:cNvPr>
        <xdr:cNvSpPr>
          <a:spLocks noChangeArrowheads="1"/>
        </xdr:cNvSpPr>
      </xdr:nvSpPr>
      <xdr:spPr bwMode="auto">
        <a:xfrm>
          <a:off x="15582900" y="5486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4</xdr:row>
      <xdr:rowOff>82909</xdr:rowOff>
    </xdr:from>
    <xdr:to>
      <xdr:col>21</xdr:col>
      <xdr:colOff>122883</xdr:colOff>
      <xdr:row>7</xdr:row>
      <xdr:rowOff>107156</xdr:rowOff>
    </xdr:to>
    <xdr:cxnSp macro="">
      <xdr:nvCxnSpPr>
        <xdr:cNvPr id="243" name="AutoShape 176">
          <a:extLst>
            <a:ext uri="{FF2B5EF4-FFF2-40B4-BE49-F238E27FC236}">
              <a16:creationId xmlns:a16="http://schemas.microsoft.com/office/drawing/2014/main" id="{00000000-0008-0000-0600-0000F3000000}"/>
            </a:ext>
          </a:extLst>
        </xdr:cNvPr>
        <xdr:cNvCxnSpPr>
          <a:cxnSpLocks noChangeShapeType="1"/>
          <a:stCxn id="187" idx="1"/>
          <a:endCxn id="186" idx="6"/>
        </xdr:cNvCxnSpPr>
      </xdr:nvCxnSpPr>
      <xdr:spPr bwMode="auto">
        <a:xfrm flipV="1">
          <a:off x="9010650" y="997309"/>
          <a:ext cx="2313633" cy="71004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6</xdr:row>
      <xdr:rowOff>80449</xdr:rowOff>
    </xdr:from>
    <xdr:to>
      <xdr:col>20</xdr:col>
      <xdr:colOff>383618</xdr:colOff>
      <xdr:row>8</xdr:row>
      <xdr:rowOff>107541</xdr:rowOff>
    </xdr:to>
    <xdr:cxnSp macro="">
      <xdr:nvCxnSpPr>
        <xdr:cNvPr id="244" name="AutoShape 177">
          <a:extLst>
            <a:ext uri="{FF2B5EF4-FFF2-40B4-BE49-F238E27FC236}">
              <a16:creationId xmlns:a16="http://schemas.microsoft.com/office/drawing/2014/main" id="{00000000-0008-0000-0600-0000F4000000}"/>
            </a:ext>
          </a:extLst>
        </xdr:cNvPr>
        <xdr:cNvCxnSpPr>
          <a:cxnSpLocks noChangeShapeType="1"/>
          <a:stCxn id="188" idx="1"/>
          <a:endCxn id="201" idx="6"/>
        </xdr:cNvCxnSpPr>
      </xdr:nvCxnSpPr>
      <xdr:spPr bwMode="auto">
        <a:xfrm flipV="1">
          <a:off x="9010650" y="1452049"/>
          <a:ext cx="2136218" cy="48429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5</xdr:row>
      <xdr:rowOff>213765</xdr:rowOff>
    </xdr:from>
    <xdr:to>
      <xdr:col>22</xdr:col>
      <xdr:colOff>237183</xdr:colOff>
      <xdr:row>9</xdr:row>
      <xdr:rowOff>107540</xdr:rowOff>
    </xdr:to>
    <xdr:cxnSp macro="">
      <xdr:nvCxnSpPr>
        <xdr:cNvPr id="245" name="AutoShape 178">
          <a:extLst>
            <a:ext uri="{FF2B5EF4-FFF2-40B4-BE49-F238E27FC236}">
              <a16:creationId xmlns:a16="http://schemas.microsoft.com/office/drawing/2014/main" id="{00000000-0008-0000-0600-0000F5000000}"/>
            </a:ext>
          </a:extLst>
        </xdr:cNvPr>
        <xdr:cNvCxnSpPr>
          <a:cxnSpLocks noChangeShapeType="1"/>
          <a:stCxn id="189" idx="1"/>
          <a:endCxn id="222" idx="6"/>
        </xdr:cNvCxnSpPr>
      </xdr:nvCxnSpPr>
      <xdr:spPr bwMode="auto">
        <a:xfrm flipV="1">
          <a:off x="9010650" y="1356765"/>
          <a:ext cx="2866083" cy="8081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276225</xdr:colOff>
      <xdr:row>5</xdr:row>
      <xdr:rowOff>221466</xdr:rowOff>
    </xdr:from>
    <xdr:to>
      <xdr:col>32</xdr:col>
      <xdr:colOff>0</xdr:colOff>
      <xdr:row>8</xdr:row>
      <xdr:rowOff>114300</xdr:rowOff>
    </xdr:to>
    <xdr:cxnSp macro="">
      <xdr:nvCxnSpPr>
        <xdr:cNvPr id="246" name="AutoShape 179">
          <a:extLst>
            <a:ext uri="{FF2B5EF4-FFF2-40B4-BE49-F238E27FC236}">
              <a16:creationId xmlns:a16="http://schemas.microsoft.com/office/drawing/2014/main" id="{00000000-0008-0000-0600-0000F6000000}"/>
            </a:ext>
          </a:extLst>
        </xdr:cNvPr>
        <xdr:cNvCxnSpPr>
          <a:cxnSpLocks noChangeShapeType="1"/>
          <a:stCxn id="226" idx="3"/>
          <a:endCxn id="202" idx="2"/>
        </xdr:cNvCxnSpPr>
      </xdr:nvCxnSpPr>
      <xdr:spPr bwMode="auto">
        <a:xfrm flipH="1" flipV="1">
          <a:off x="13230225" y="1364466"/>
          <a:ext cx="2790825" cy="57863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8</xdr:row>
      <xdr:rowOff>152490</xdr:rowOff>
    </xdr:from>
    <xdr:to>
      <xdr:col>20</xdr:col>
      <xdr:colOff>247650</xdr:colOff>
      <xdr:row>10</xdr:row>
      <xdr:rowOff>107157</xdr:rowOff>
    </xdr:to>
    <xdr:cxnSp macro="">
      <xdr:nvCxnSpPr>
        <xdr:cNvPr id="247" name="AutoShape 180">
          <a:extLst>
            <a:ext uri="{FF2B5EF4-FFF2-40B4-BE49-F238E27FC236}">
              <a16:creationId xmlns:a16="http://schemas.microsoft.com/office/drawing/2014/main" id="{00000000-0008-0000-0600-0000F7000000}"/>
            </a:ext>
          </a:extLst>
        </xdr:cNvPr>
        <xdr:cNvCxnSpPr>
          <a:cxnSpLocks noChangeShapeType="1"/>
          <a:stCxn id="190" idx="1"/>
          <a:endCxn id="203" idx="6"/>
        </xdr:cNvCxnSpPr>
      </xdr:nvCxnSpPr>
      <xdr:spPr bwMode="auto">
        <a:xfrm flipV="1">
          <a:off x="9010650" y="1981290"/>
          <a:ext cx="2000250" cy="41186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11</xdr:row>
      <xdr:rowOff>76210</xdr:rowOff>
    </xdr:from>
    <xdr:to>
      <xdr:col>22</xdr:col>
      <xdr:colOff>247650</xdr:colOff>
      <xdr:row>11</xdr:row>
      <xdr:rowOff>107156</xdr:rowOff>
    </xdr:to>
    <xdr:cxnSp macro="">
      <xdr:nvCxnSpPr>
        <xdr:cNvPr id="248" name="AutoShape 182">
          <a:extLst>
            <a:ext uri="{FF2B5EF4-FFF2-40B4-BE49-F238E27FC236}">
              <a16:creationId xmlns:a16="http://schemas.microsoft.com/office/drawing/2014/main" id="{00000000-0008-0000-0600-0000F8000000}"/>
            </a:ext>
          </a:extLst>
        </xdr:cNvPr>
        <xdr:cNvCxnSpPr>
          <a:cxnSpLocks noChangeShapeType="1"/>
          <a:stCxn id="191" idx="1"/>
          <a:endCxn id="204" idx="6"/>
        </xdr:cNvCxnSpPr>
      </xdr:nvCxnSpPr>
      <xdr:spPr bwMode="auto">
        <a:xfrm flipV="1">
          <a:off x="9010650" y="2590810"/>
          <a:ext cx="2876550" cy="3094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276225</xdr:colOff>
      <xdr:row>10</xdr:row>
      <xdr:rowOff>114300</xdr:rowOff>
    </xdr:from>
    <xdr:to>
      <xdr:col>32</xdr:col>
      <xdr:colOff>0</xdr:colOff>
      <xdr:row>11</xdr:row>
      <xdr:rowOff>76210</xdr:rowOff>
    </xdr:to>
    <xdr:cxnSp macro="">
      <xdr:nvCxnSpPr>
        <xdr:cNvPr id="249" name="AutoShape 183">
          <a:extLst>
            <a:ext uri="{FF2B5EF4-FFF2-40B4-BE49-F238E27FC236}">
              <a16:creationId xmlns:a16="http://schemas.microsoft.com/office/drawing/2014/main" id="{00000000-0008-0000-0600-0000F9000000}"/>
            </a:ext>
          </a:extLst>
        </xdr:cNvPr>
        <xdr:cNvCxnSpPr>
          <a:cxnSpLocks noChangeShapeType="1"/>
          <a:stCxn id="228" idx="3"/>
          <a:endCxn id="207" idx="2"/>
        </xdr:cNvCxnSpPr>
      </xdr:nvCxnSpPr>
      <xdr:spPr bwMode="auto">
        <a:xfrm flipH="1">
          <a:off x="13230225" y="2400300"/>
          <a:ext cx="2790825" cy="19051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12</xdr:row>
      <xdr:rowOff>107157</xdr:rowOff>
    </xdr:from>
    <xdr:to>
      <xdr:col>20</xdr:col>
      <xdr:colOff>247650</xdr:colOff>
      <xdr:row>14</xdr:row>
      <xdr:rowOff>31516</xdr:rowOff>
    </xdr:to>
    <xdr:cxnSp macro="">
      <xdr:nvCxnSpPr>
        <xdr:cNvPr id="250" name="AutoShape 184">
          <a:extLst>
            <a:ext uri="{FF2B5EF4-FFF2-40B4-BE49-F238E27FC236}">
              <a16:creationId xmlns:a16="http://schemas.microsoft.com/office/drawing/2014/main" id="{00000000-0008-0000-0600-0000FA000000}"/>
            </a:ext>
          </a:extLst>
        </xdr:cNvPr>
        <xdr:cNvCxnSpPr>
          <a:cxnSpLocks noChangeShapeType="1"/>
          <a:stCxn id="192" idx="1"/>
          <a:endCxn id="205" idx="6"/>
        </xdr:cNvCxnSpPr>
      </xdr:nvCxnSpPr>
      <xdr:spPr bwMode="auto">
        <a:xfrm>
          <a:off x="9010650" y="2850357"/>
          <a:ext cx="2000250" cy="381559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13</xdr:row>
      <xdr:rowOff>107156</xdr:rowOff>
    </xdr:from>
    <xdr:to>
      <xdr:col>22</xdr:col>
      <xdr:colOff>247650</xdr:colOff>
      <xdr:row>16</xdr:row>
      <xdr:rowOff>140504</xdr:rowOff>
    </xdr:to>
    <xdr:cxnSp macro="">
      <xdr:nvCxnSpPr>
        <xdr:cNvPr id="251" name="AutoShape 185">
          <a:extLst>
            <a:ext uri="{FF2B5EF4-FFF2-40B4-BE49-F238E27FC236}">
              <a16:creationId xmlns:a16="http://schemas.microsoft.com/office/drawing/2014/main" id="{00000000-0008-0000-0600-0000FB000000}"/>
            </a:ext>
          </a:extLst>
        </xdr:cNvPr>
        <xdr:cNvCxnSpPr>
          <a:cxnSpLocks noChangeShapeType="1"/>
          <a:stCxn id="193" idx="1"/>
          <a:endCxn id="206" idx="6"/>
        </xdr:cNvCxnSpPr>
      </xdr:nvCxnSpPr>
      <xdr:spPr bwMode="auto">
        <a:xfrm>
          <a:off x="9010650" y="3078956"/>
          <a:ext cx="2876550" cy="71914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266700</xdr:colOff>
      <xdr:row>14</xdr:row>
      <xdr:rowOff>114300</xdr:rowOff>
    </xdr:from>
    <xdr:to>
      <xdr:col>32</xdr:col>
      <xdr:colOff>0</xdr:colOff>
      <xdr:row>16</xdr:row>
      <xdr:rowOff>109446</xdr:rowOff>
    </xdr:to>
    <xdr:cxnSp macro="">
      <xdr:nvCxnSpPr>
        <xdr:cNvPr id="252" name="AutoShape 186">
          <a:extLst>
            <a:ext uri="{FF2B5EF4-FFF2-40B4-BE49-F238E27FC236}">
              <a16:creationId xmlns:a16="http://schemas.microsoft.com/office/drawing/2014/main" id="{00000000-0008-0000-0600-0000FC000000}"/>
            </a:ext>
          </a:extLst>
        </xdr:cNvPr>
        <xdr:cNvCxnSpPr>
          <a:cxnSpLocks noChangeShapeType="1"/>
          <a:stCxn id="232" idx="3"/>
          <a:endCxn id="210" idx="2"/>
        </xdr:cNvCxnSpPr>
      </xdr:nvCxnSpPr>
      <xdr:spPr bwMode="auto">
        <a:xfrm flipH="1">
          <a:off x="13220700" y="3314700"/>
          <a:ext cx="2800350" cy="45234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14</xdr:row>
      <xdr:rowOff>110678</xdr:rowOff>
    </xdr:from>
    <xdr:to>
      <xdr:col>20</xdr:col>
      <xdr:colOff>237051</xdr:colOff>
      <xdr:row>19</xdr:row>
      <xdr:rowOff>52226</xdr:rowOff>
    </xdr:to>
    <xdr:cxnSp macro="">
      <xdr:nvCxnSpPr>
        <xdr:cNvPr id="253" name="AutoShape 187">
          <a:extLst>
            <a:ext uri="{FF2B5EF4-FFF2-40B4-BE49-F238E27FC236}">
              <a16:creationId xmlns:a16="http://schemas.microsoft.com/office/drawing/2014/main" id="{00000000-0008-0000-0600-0000FD000000}"/>
            </a:ext>
          </a:extLst>
        </xdr:cNvPr>
        <xdr:cNvCxnSpPr>
          <a:cxnSpLocks noChangeShapeType="1"/>
          <a:stCxn id="194" idx="1"/>
          <a:endCxn id="209" idx="6"/>
        </xdr:cNvCxnSpPr>
      </xdr:nvCxnSpPr>
      <xdr:spPr bwMode="auto">
        <a:xfrm>
          <a:off x="9010650" y="3311078"/>
          <a:ext cx="1989651" cy="108454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266700</xdr:colOff>
      <xdr:row>20</xdr:row>
      <xdr:rowOff>114300</xdr:rowOff>
    </xdr:from>
    <xdr:to>
      <xdr:col>32</xdr:col>
      <xdr:colOff>0</xdr:colOff>
      <xdr:row>21</xdr:row>
      <xdr:rowOff>211941</xdr:rowOff>
    </xdr:to>
    <xdr:cxnSp macro="">
      <xdr:nvCxnSpPr>
        <xdr:cNvPr id="254" name="AutoShape 188">
          <a:extLst>
            <a:ext uri="{FF2B5EF4-FFF2-40B4-BE49-F238E27FC236}">
              <a16:creationId xmlns:a16="http://schemas.microsoft.com/office/drawing/2014/main" id="{00000000-0008-0000-0600-0000FE000000}"/>
            </a:ext>
          </a:extLst>
        </xdr:cNvPr>
        <xdr:cNvCxnSpPr>
          <a:cxnSpLocks noChangeShapeType="1"/>
          <a:stCxn id="238" idx="3"/>
          <a:endCxn id="208" idx="2"/>
        </xdr:cNvCxnSpPr>
      </xdr:nvCxnSpPr>
      <xdr:spPr bwMode="auto">
        <a:xfrm flipH="1">
          <a:off x="13220700" y="4686300"/>
          <a:ext cx="2800350" cy="326241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15</xdr:row>
      <xdr:rowOff>110678</xdr:rowOff>
    </xdr:from>
    <xdr:to>
      <xdr:col>22</xdr:col>
      <xdr:colOff>257175</xdr:colOff>
      <xdr:row>21</xdr:row>
      <xdr:rowOff>208319</xdr:rowOff>
    </xdr:to>
    <xdr:cxnSp macro="">
      <xdr:nvCxnSpPr>
        <xdr:cNvPr id="255" name="AutoShape 190">
          <a:extLst>
            <a:ext uri="{FF2B5EF4-FFF2-40B4-BE49-F238E27FC236}">
              <a16:creationId xmlns:a16="http://schemas.microsoft.com/office/drawing/2014/main" id="{00000000-0008-0000-0600-0000FF000000}"/>
            </a:ext>
          </a:extLst>
        </xdr:cNvPr>
        <xdr:cNvCxnSpPr>
          <a:cxnSpLocks noChangeShapeType="1"/>
          <a:stCxn id="195" idx="1"/>
          <a:endCxn id="211" idx="6"/>
        </xdr:cNvCxnSpPr>
      </xdr:nvCxnSpPr>
      <xdr:spPr bwMode="auto">
        <a:xfrm>
          <a:off x="9010650" y="3539678"/>
          <a:ext cx="2886075" cy="1469241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16</xdr:row>
      <xdr:rowOff>107157</xdr:rowOff>
    </xdr:from>
    <xdr:to>
      <xdr:col>20</xdr:col>
      <xdr:colOff>174381</xdr:colOff>
      <xdr:row>22</xdr:row>
      <xdr:rowOff>140426</xdr:rowOff>
    </xdr:to>
    <xdr:cxnSp macro="">
      <xdr:nvCxnSpPr>
        <xdr:cNvPr id="256" name="AutoShape 191">
          <a:extLst>
            <a:ext uri="{FF2B5EF4-FFF2-40B4-BE49-F238E27FC236}">
              <a16:creationId xmlns:a16="http://schemas.microsoft.com/office/drawing/2014/main" id="{00000000-0008-0000-0600-000000010000}"/>
            </a:ext>
          </a:extLst>
        </xdr:cNvPr>
        <xdr:cNvCxnSpPr>
          <a:cxnSpLocks noChangeShapeType="1"/>
          <a:stCxn id="196" idx="1"/>
          <a:endCxn id="212" idx="6"/>
        </xdr:cNvCxnSpPr>
      </xdr:nvCxnSpPr>
      <xdr:spPr bwMode="auto">
        <a:xfrm>
          <a:off x="9010650" y="3764757"/>
          <a:ext cx="1926981" cy="1404869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27</xdr:col>
      <xdr:colOff>56956</xdr:colOff>
      <xdr:row>4</xdr:row>
      <xdr:rowOff>95454</xdr:rowOff>
    </xdr:from>
    <xdr:to>
      <xdr:col>32</xdr:col>
      <xdr:colOff>0</xdr:colOff>
      <xdr:row>7</xdr:row>
      <xdr:rowOff>111773</xdr:rowOff>
    </xdr:to>
    <xdr:cxnSp macro="">
      <xdr:nvCxnSpPr>
        <xdr:cNvPr id="257" name="AutoShape 195">
          <a:extLst>
            <a:ext uri="{FF2B5EF4-FFF2-40B4-BE49-F238E27FC236}">
              <a16:creationId xmlns:a16="http://schemas.microsoft.com/office/drawing/2014/main" id="{00000000-0008-0000-0600-000001010000}"/>
            </a:ext>
          </a:extLst>
        </xdr:cNvPr>
        <xdr:cNvCxnSpPr>
          <a:cxnSpLocks noChangeShapeType="1"/>
          <a:stCxn id="224" idx="2"/>
          <a:endCxn id="225" idx="3"/>
        </xdr:cNvCxnSpPr>
      </xdr:nvCxnSpPr>
      <xdr:spPr bwMode="auto">
        <a:xfrm>
          <a:off x="13887256" y="1009854"/>
          <a:ext cx="2133794" cy="702119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152563</xdr:colOff>
      <xdr:row>8</xdr:row>
      <xdr:rowOff>34497</xdr:rowOff>
    </xdr:from>
    <xdr:to>
      <xdr:col>32</xdr:col>
      <xdr:colOff>0</xdr:colOff>
      <xdr:row>9</xdr:row>
      <xdr:rowOff>108799</xdr:rowOff>
    </xdr:to>
    <xdr:cxnSp macro="">
      <xdr:nvCxnSpPr>
        <xdr:cNvPr id="258" name="AutoShape 201">
          <a:extLst>
            <a:ext uri="{FF2B5EF4-FFF2-40B4-BE49-F238E27FC236}">
              <a16:creationId xmlns:a16="http://schemas.microsoft.com/office/drawing/2014/main" id="{00000000-0008-0000-0600-000002010000}"/>
            </a:ext>
          </a:extLst>
        </xdr:cNvPr>
        <xdr:cNvCxnSpPr>
          <a:cxnSpLocks noChangeShapeType="1"/>
          <a:stCxn id="223" idx="2"/>
          <a:endCxn id="227" idx="3"/>
        </xdr:cNvCxnSpPr>
      </xdr:nvCxnSpPr>
      <xdr:spPr bwMode="auto">
        <a:xfrm>
          <a:off x="13544713" y="1863297"/>
          <a:ext cx="2476337" cy="30290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27</xdr:col>
      <xdr:colOff>163671</xdr:colOff>
      <xdr:row>11</xdr:row>
      <xdr:rowOff>111773</xdr:rowOff>
    </xdr:from>
    <xdr:to>
      <xdr:col>32</xdr:col>
      <xdr:colOff>0</xdr:colOff>
      <xdr:row>12</xdr:row>
      <xdr:rowOff>190161</xdr:rowOff>
    </xdr:to>
    <xdr:cxnSp macro="">
      <xdr:nvCxnSpPr>
        <xdr:cNvPr id="259" name="AutoShape 202">
          <a:extLst>
            <a:ext uri="{FF2B5EF4-FFF2-40B4-BE49-F238E27FC236}">
              <a16:creationId xmlns:a16="http://schemas.microsoft.com/office/drawing/2014/main" id="{00000000-0008-0000-0600-000003010000}"/>
            </a:ext>
          </a:extLst>
        </xdr:cNvPr>
        <xdr:cNvCxnSpPr>
          <a:cxnSpLocks noChangeShapeType="1"/>
          <a:stCxn id="221" idx="2"/>
          <a:endCxn id="229" idx="3"/>
        </xdr:cNvCxnSpPr>
      </xdr:nvCxnSpPr>
      <xdr:spPr bwMode="auto">
        <a:xfrm flipV="1">
          <a:off x="13993971" y="2626373"/>
          <a:ext cx="2027079" cy="30698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27</xdr:col>
      <xdr:colOff>362726</xdr:colOff>
      <xdr:row>13</xdr:row>
      <xdr:rowOff>111773</xdr:rowOff>
    </xdr:from>
    <xdr:to>
      <xdr:col>32</xdr:col>
      <xdr:colOff>0</xdr:colOff>
      <xdr:row>13</xdr:row>
      <xdr:rowOff>188905</xdr:rowOff>
    </xdr:to>
    <xdr:cxnSp macro="">
      <xdr:nvCxnSpPr>
        <xdr:cNvPr id="260" name="AutoShape 204">
          <a:extLst>
            <a:ext uri="{FF2B5EF4-FFF2-40B4-BE49-F238E27FC236}">
              <a16:creationId xmlns:a16="http://schemas.microsoft.com/office/drawing/2014/main" id="{00000000-0008-0000-0600-000004010000}"/>
            </a:ext>
          </a:extLst>
        </xdr:cNvPr>
        <xdr:cNvCxnSpPr>
          <a:cxnSpLocks noChangeShapeType="1"/>
          <a:stCxn id="219" idx="2"/>
          <a:endCxn id="231" idx="3"/>
        </xdr:cNvCxnSpPr>
      </xdr:nvCxnSpPr>
      <xdr:spPr bwMode="auto">
        <a:xfrm flipV="1">
          <a:off x="14193026" y="3083573"/>
          <a:ext cx="1828024" cy="7713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148457</xdr:colOff>
      <xdr:row>12</xdr:row>
      <xdr:rowOff>108799</xdr:rowOff>
    </xdr:from>
    <xdr:to>
      <xdr:col>32</xdr:col>
      <xdr:colOff>0</xdr:colOff>
      <xdr:row>13</xdr:row>
      <xdr:rowOff>101363</xdr:rowOff>
    </xdr:to>
    <xdr:cxnSp macro="">
      <xdr:nvCxnSpPr>
        <xdr:cNvPr id="261" name="AutoShape 205">
          <a:extLst>
            <a:ext uri="{FF2B5EF4-FFF2-40B4-BE49-F238E27FC236}">
              <a16:creationId xmlns:a16="http://schemas.microsoft.com/office/drawing/2014/main" id="{00000000-0008-0000-0600-000005010000}"/>
            </a:ext>
          </a:extLst>
        </xdr:cNvPr>
        <xdr:cNvCxnSpPr>
          <a:cxnSpLocks noChangeShapeType="1"/>
          <a:stCxn id="217" idx="2"/>
          <a:endCxn id="230" idx="3"/>
        </xdr:cNvCxnSpPr>
      </xdr:nvCxnSpPr>
      <xdr:spPr bwMode="auto">
        <a:xfrm flipV="1">
          <a:off x="13540607" y="2851999"/>
          <a:ext cx="2480443" cy="22116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27</xdr:col>
      <xdr:colOff>336184</xdr:colOff>
      <xdr:row>18</xdr:row>
      <xdr:rowOff>108799</xdr:rowOff>
    </xdr:from>
    <xdr:to>
      <xdr:col>32</xdr:col>
      <xdr:colOff>0</xdr:colOff>
      <xdr:row>18</xdr:row>
      <xdr:rowOff>172503</xdr:rowOff>
    </xdr:to>
    <xdr:cxnSp macro="">
      <xdr:nvCxnSpPr>
        <xdr:cNvPr id="262" name="AutoShape 206">
          <a:extLst>
            <a:ext uri="{FF2B5EF4-FFF2-40B4-BE49-F238E27FC236}">
              <a16:creationId xmlns:a16="http://schemas.microsoft.com/office/drawing/2014/main" id="{00000000-0008-0000-0600-000006010000}"/>
            </a:ext>
          </a:extLst>
        </xdr:cNvPr>
        <xdr:cNvCxnSpPr>
          <a:cxnSpLocks noChangeShapeType="1"/>
          <a:stCxn id="218" idx="2"/>
          <a:endCxn id="236" idx="3"/>
        </xdr:cNvCxnSpPr>
      </xdr:nvCxnSpPr>
      <xdr:spPr bwMode="auto">
        <a:xfrm flipV="1">
          <a:off x="14166484" y="4223599"/>
          <a:ext cx="1854566" cy="6370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314325</xdr:colOff>
      <xdr:row>16</xdr:row>
      <xdr:rowOff>114300</xdr:rowOff>
    </xdr:from>
    <xdr:to>
      <xdr:col>32</xdr:col>
      <xdr:colOff>0</xdr:colOff>
      <xdr:row>16</xdr:row>
      <xdr:rowOff>165794</xdr:rowOff>
    </xdr:to>
    <xdr:cxnSp macro="">
      <xdr:nvCxnSpPr>
        <xdr:cNvPr id="263" name="AutoShape 207">
          <a:extLst>
            <a:ext uri="{FF2B5EF4-FFF2-40B4-BE49-F238E27FC236}">
              <a16:creationId xmlns:a16="http://schemas.microsoft.com/office/drawing/2014/main" id="{00000000-0008-0000-0600-000007010000}"/>
            </a:ext>
          </a:extLst>
        </xdr:cNvPr>
        <xdr:cNvCxnSpPr>
          <a:cxnSpLocks noChangeShapeType="1"/>
          <a:stCxn id="220" idx="2"/>
          <a:endCxn id="234" idx="3"/>
        </xdr:cNvCxnSpPr>
      </xdr:nvCxnSpPr>
      <xdr:spPr bwMode="auto">
        <a:xfrm flipV="1">
          <a:off x="13706475" y="3771900"/>
          <a:ext cx="2314575" cy="5149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428625</xdr:colOff>
      <xdr:row>15</xdr:row>
      <xdr:rowOff>114300</xdr:rowOff>
    </xdr:from>
    <xdr:to>
      <xdr:col>32</xdr:col>
      <xdr:colOff>0</xdr:colOff>
      <xdr:row>16</xdr:row>
      <xdr:rowOff>146005</xdr:rowOff>
    </xdr:to>
    <xdr:cxnSp macro="">
      <xdr:nvCxnSpPr>
        <xdr:cNvPr id="264" name="AutoShape 208">
          <a:extLst>
            <a:ext uri="{FF2B5EF4-FFF2-40B4-BE49-F238E27FC236}">
              <a16:creationId xmlns:a16="http://schemas.microsoft.com/office/drawing/2014/main" id="{00000000-0008-0000-0600-000008010000}"/>
            </a:ext>
          </a:extLst>
        </xdr:cNvPr>
        <xdr:cNvCxnSpPr>
          <a:cxnSpLocks noChangeShapeType="1"/>
          <a:stCxn id="216" idx="2"/>
          <a:endCxn id="233" idx="3"/>
        </xdr:cNvCxnSpPr>
      </xdr:nvCxnSpPr>
      <xdr:spPr bwMode="auto">
        <a:xfrm flipV="1">
          <a:off x="13382625" y="3543300"/>
          <a:ext cx="2638425" cy="26030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27</xdr:col>
      <xdr:colOff>378273</xdr:colOff>
      <xdr:row>19</xdr:row>
      <xdr:rowOff>101511</xdr:rowOff>
    </xdr:from>
    <xdr:to>
      <xdr:col>32</xdr:col>
      <xdr:colOff>0</xdr:colOff>
      <xdr:row>19</xdr:row>
      <xdr:rowOff>108799</xdr:rowOff>
    </xdr:to>
    <xdr:cxnSp macro="">
      <xdr:nvCxnSpPr>
        <xdr:cNvPr id="265" name="AutoShape 210">
          <a:extLst>
            <a:ext uri="{FF2B5EF4-FFF2-40B4-BE49-F238E27FC236}">
              <a16:creationId xmlns:a16="http://schemas.microsoft.com/office/drawing/2014/main" id="{00000000-0008-0000-0600-000009010000}"/>
            </a:ext>
          </a:extLst>
        </xdr:cNvPr>
        <xdr:cNvCxnSpPr>
          <a:cxnSpLocks noChangeShapeType="1"/>
          <a:stCxn id="215" idx="2"/>
          <a:endCxn id="237" idx="3"/>
        </xdr:cNvCxnSpPr>
      </xdr:nvCxnSpPr>
      <xdr:spPr bwMode="auto">
        <a:xfrm>
          <a:off x="14208573" y="4444911"/>
          <a:ext cx="1812477" cy="728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149630</xdr:colOff>
      <xdr:row>17</xdr:row>
      <xdr:rowOff>108799</xdr:rowOff>
    </xdr:from>
    <xdr:to>
      <xdr:col>32</xdr:col>
      <xdr:colOff>0</xdr:colOff>
      <xdr:row>18</xdr:row>
      <xdr:rowOff>172210</xdr:rowOff>
    </xdr:to>
    <xdr:cxnSp macro="">
      <xdr:nvCxnSpPr>
        <xdr:cNvPr id="266" name="AutoShape 211">
          <a:extLst>
            <a:ext uri="{FF2B5EF4-FFF2-40B4-BE49-F238E27FC236}">
              <a16:creationId xmlns:a16="http://schemas.microsoft.com/office/drawing/2014/main" id="{00000000-0008-0000-0600-00000A010000}"/>
            </a:ext>
          </a:extLst>
        </xdr:cNvPr>
        <xdr:cNvCxnSpPr>
          <a:cxnSpLocks noChangeShapeType="1"/>
          <a:stCxn id="213" idx="2"/>
          <a:endCxn id="235" idx="3"/>
        </xdr:cNvCxnSpPr>
      </xdr:nvCxnSpPr>
      <xdr:spPr bwMode="auto">
        <a:xfrm flipV="1">
          <a:off x="13541780" y="3994999"/>
          <a:ext cx="2479270" cy="292011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153904</xdr:colOff>
      <xdr:row>21</xdr:row>
      <xdr:rowOff>110290</xdr:rowOff>
    </xdr:from>
    <xdr:to>
      <xdr:col>32</xdr:col>
      <xdr:colOff>0</xdr:colOff>
      <xdr:row>24</xdr:row>
      <xdr:rowOff>26079</xdr:rowOff>
    </xdr:to>
    <xdr:cxnSp macro="">
      <xdr:nvCxnSpPr>
        <xdr:cNvPr id="267" name="AutoShape 213">
          <a:extLst>
            <a:ext uri="{FF2B5EF4-FFF2-40B4-BE49-F238E27FC236}">
              <a16:creationId xmlns:a16="http://schemas.microsoft.com/office/drawing/2014/main" id="{00000000-0008-0000-0600-00000B010000}"/>
            </a:ext>
          </a:extLst>
        </xdr:cNvPr>
        <xdr:cNvCxnSpPr>
          <a:cxnSpLocks noChangeShapeType="1"/>
          <a:stCxn id="214" idx="2"/>
          <a:endCxn id="239" idx="3"/>
        </xdr:cNvCxnSpPr>
      </xdr:nvCxnSpPr>
      <xdr:spPr bwMode="auto">
        <a:xfrm flipV="1">
          <a:off x="13546054" y="4910890"/>
          <a:ext cx="2474996" cy="601589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236974</xdr:colOff>
      <xdr:row>26</xdr:row>
      <xdr:rowOff>89503</xdr:rowOff>
    </xdr:from>
    <xdr:to>
      <xdr:col>19</xdr:col>
      <xdr:colOff>294124</xdr:colOff>
      <xdr:row>26</xdr:row>
      <xdr:rowOff>146653</xdr:rowOff>
    </xdr:to>
    <xdr:sp macro="" textlink="">
      <xdr:nvSpPr>
        <xdr:cNvPr id="268" name="Oval 290">
          <a:extLst>
            <a:ext uri="{FF2B5EF4-FFF2-40B4-BE49-F238E27FC236}">
              <a16:creationId xmlns:a16="http://schemas.microsoft.com/office/drawing/2014/main" id="{00000000-0008-0000-0600-00000C010000}"/>
            </a:ext>
          </a:extLst>
        </xdr:cNvPr>
        <xdr:cNvSpPr>
          <a:spLocks noChangeArrowheads="1"/>
        </xdr:cNvSpPr>
      </xdr:nvSpPr>
      <xdr:spPr bwMode="auto">
        <a:xfrm flipH="1">
          <a:off x="10562074" y="6033103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19</xdr:row>
      <xdr:rowOff>107156</xdr:rowOff>
    </xdr:from>
    <xdr:to>
      <xdr:col>19</xdr:col>
      <xdr:colOff>236974</xdr:colOff>
      <xdr:row>26</xdr:row>
      <xdr:rowOff>118078</xdr:rowOff>
    </xdr:to>
    <xdr:cxnSp macro="">
      <xdr:nvCxnSpPr>
        <xdr:cNvPr id="269" name="AutoShape 291">
          <a:extLst>
            <a:ext uri="{FF2B5EF4-FFF2-40B4-BE49-F238E27FC236}">
              <a16:creationId xmlns:a16="http://schemas.microsoft.com/office/drawing/2014/main" id="{00000000-0008-0000-0600-00000D010000}"/>
            </a:ext>
          </a:extLst>
        </xdr:cNvPr>
        <xdr:cNvCxnSpPr>
          <a:cxnSpLocks noChangeShapeType="1"/>
          <a:stCxn id="199" idx="1"/>
          <a:endCxn id="268" idx="6"/>
        </xdr:cNvCxnSpPr>
      </xdr:nvCxnSpPr>
      <xdr:spPr bwMode="auto">
        <a:xfrm>
          <a:off x="9010650" y="4450556"/>
          <a:ext cx="1551424" cy="161112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209550</xdr:colOff>
      <xdr:row>27</xdr:row>
      <xdr:rowOff>76210</xdr:rowOff>
    </xdr:from>
    <xdr:to>
      <xdr:col>25</xdr:col>
      <xdr:colOff>266700</xdr:colOff>
      <xdr:row>27</xdr:row>
      <xdr:rowOff>133360</xdr:rowOff>
    </xdr:to>
    <xdr:sp macro="" textlink="">
      <xdr:nvSpPr>
        <xdr:cNvPr id="270" name="Oval 292">
          <a:extLst>
            <a:ext uri="{FF2B5EF4-FFF2-40B4-BE49-F238E27FC236}">
              <a16:creationId xmlns:a16="http://schemas.microsoft.com/office/drawing/2014/main" id="{00000000-0008-0000-0600-00000E010000}"/>
            </a:ext>
          </a:extLst>
        </xdr:cNvPr>
        <xdr:cNvSpPr>
          <a:spLocks noChangeArrowheads="1"/>
        </xdr:cNvSpPr>
      </xdr:nvSpPr>
      <xdr:spPr bwMode="auto">
        <a:xfrm flipH="1">
          <a:off x="13163550" y="624841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266700</xdr:colOff>
      <xdr:row>23</xdr:row>
      <xdr:rowOff>114300</xdr:rowOff>
    </xdr:from>
    <xdr:to>
      <xdr:col>32</xdr:col>
      <xdr:colOff>0</xdr:colOff>
      <xdr:row>27</xdr:row>
      <xdr:rowOff>104785</xdr:rowOff>
    </xdr:to>
    <xdr:cxnSp macro="">
      <xdr:nvCxnSpPr>
        <xdr:cNvPr id="271" name="AutoShape 293">
          <a:extLst>
            <a:ext uri="{FF2B5EF4-FFF2-40B4-BE49-F238E27FC236}">
              <a16:creationId xmlns:a16="http://schemas.microsoft.com/office/drawing/2014/main" id="{00000000-0008-0000-0600-00000F010000}"/>
            </a:ext>
          </a:extLst>
        </xdr:cNvPr>
        <xdr:cNvCxnSpPr>
          <a:cxnSpLocks noChangeShapeType="1"/>
          <a:stCxn id="241" idx="3"/>
          <a:endCxn id="270" idx="2"/>
        </xdr:cNvCxnSpPr>
      </xdr:nvCxnSpPr>
      <xdr:spPr bwMode="auto">
        <a:xfrm flipH="1">
          <a:off x="13220700" y="5372100"/>
          <a:ext cx="2800350" cy="90488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257175</xdr:colOff>
      <xdr:row>27</xdr:row>
      <xdr:rowOff>66685</xdr:rowOff>
    </xdr:from>
    <xdr:to>
      <xdr:col>22</xdr:col>
      <xdr:colOff>314325</xdr:colOff>
      <xdr:row>27</xdr:row>
      <xdr:rowOff>123835</xdr:rowOff>
    </xdr:to>
    <xdr:sp macro="" textlink="">
      <xdr:nvSpPr>
        <xdr:cNvPr id="272" name="Oval 294">
          <a:extLst>
            <a:ext uri="{FF2B5EF4-FFF2-40B4-BE49-F238E27FC236}">
              <a16:creationId xmlns:a16="http://schemas.microsoft.com/office/drawing/2014/main" id="{00000000-0008-0000-0600-000010010000}"/>
            </a:ext>
          </a:extLst>
        </xdr:cNvPr>
        <xdr:cNvSpPr>
          <a:spLocks noChangeArrowheads="1"/>
        </xdr:cNvSpPr>
      </xdr:nvSpPr>
      <xdr:spPr bwMode="auto">
        <a:xfrm flipH="1">
          <a:off x="11896725" y="623888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17</xdr:row>
      <xdr:rowOff>107156</xdr:rowOff>
    </xdr:from>
    <xdr:to>
      <xdr:col>22</xdr:col>
      <xdr:colOff>257175</xdr:colOff>
      <xdr:row>27</xdr:row>
      <xdr:rowOff>95260</xdr:rowOff>
    </xdr:to>
    <xdr:cxnSp macro="">
      <xdr:nvCxnSpPr>
        <xdr:cNvPr id="273" name="AutoShape 295">
          <a:extLst>
            <a:ext uri="{FF2B5EF4-FFF2-40B4-BE49-F238E27FC236}">
              <a16:creationId xmlns:a16="http://schemas.microsoft.com/office/drawing/2014/main" id="{00000000-0008-0000-0600-000011010000}"/>
            </a:ext>
          </a:extLst>
        </xdr:cNvPr>
        <xdr:cNvCxnSpPr>
          <a:cxnSpLocks noChangeShapeType="1"/>
          <a:stCxn id="197" idx="1"/>
          <a:endCxn id="272" idx="6"/>
        </xdr:cNvCxnSpPr>
      </xdr:nvCxnSpPr>
      <xdr:spPr bwMode="auto">
        <a:xfrm>
          <a:off x="9010650" y="3993356"/>
          <a:ext cx="2886075" cy="227410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221168</xdr:colOff>
      <xdr:row>27</xdr:row>
      <xdr:rowOff>177164</xdr:rowOff>
    </xdr:from>
    <xdr:to>
      <xdr:col>20</xdr:col>
      <xdr:colOff>278841</xdr:colOff>
      <xdr:row>28</xdr:row>
      <xdr:rowOff>20002</xdr:rowOff>
    </xdr:to>
    <xdr:sp macro="" textlink="">
      <xdr:nvSpPr>
        <xdr:cNvPr id="274" name="Oval 296">
          <a:extLst>
            <a:ext uri="{FF2B5EF4-FFF2-40B4-BE49-F238E27FC236}">
              <a16:creationId xmlns:a16="http://schemas.microsoft.com/office/drawing/2014/main" id="{00000000-0008-0000-0600-000012010000}"/>
            </a:ext>
          </a:extLst>
        </xdr:cNvPr>
        <xdr:cNvSpPr>
          <a:spLocks noChangeArrowheads="1"/>
        </xdr:cNvSpPr>
      </xdr:nvSpPr>
      <xdr:spPr bwMode="auto">
        <a:xfrm flipH="1">
          <a:off x="10984418" y="6349364"/>
          <a:ext cx="57673" cy="71438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18</xdr:row>
      <xdr:rowOff>107157</xdr:rowOff>
    </xdr:from>
    <xdr:to>
      <xdr:col>20</xdr:col>
      <xdr:colOff>221168</xdr:colOff>
      <xdr:row>27</xdr:row>
      <xdr:rowOff>205739</xdr:rowOff>
    </xdr:to>
    <xdr:cxnSp macro="">
      <xdr:nvCxnSpPr>
        <xdr:cNvPr id="275" name="AutoShape 297">
          <a:extLst>
            <a:ext uri="{FF2B5EF4-FFF2-40B4-BE49-F238E27FC236}">
              <a16:creationId xmlns:a16="http://schemas.microsoft.com/office/drawing/2014/main" id="{00000000-0008-0000-0600-000013010000}"/>
            </a:ext>
          </a:extLst>
        </xdr:cNvPr>
        <xdr:cNvCxnSpPr>
          <a:cxnSpLocks noChangeShapeType="1"/>
          <a:stCxn id="198" idx="1"/>
          <a:endCxn id="274" idx="6"/>
        </xdr:cNvCxnSpPr>
      </xdr:nvCxnSpPr>
      <xdr:spPr bwMode="auto">
        <a:xfrm>
          <a:off x="9010650" y="4221957"/>
          <a:ext cx="1973768" cy="215598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28575</xdr:colOff>
      <xdr:row>29</xdr:row>
      <xdr:rowOff>28585</xdr:rowOff>
    </xdr:from>
    <xdr:to>
      <xdr:col>19</xdr:col>
      <xdr:colOff>85725</xdr:colOff>
      <xdr:row>29</xdr:row>
      <xdr:rowOff>85735</xdr:rowOff>
    </xdr:to>
    <xdr:sp macro="" textlink="">
      <xdr:nvSpPr>
        <xdr:cNvPr id="276" name="Oval 299">
          <a:extLst>
            <a:ext uri="{FF2B5EF4-FFF2-40B4-BE49-F238E27FC236}">
              <a16:creationId xmlns:a16="http://schemas.microsoft.com/office/drawing/2014/main" id="{00000000-0008-0000-0600-000014010000}"/>
            </a:ext>
          </a:extLst>
        </xdr:cNvPr>
        <xdr:cNvSpPr>
          <a:spLocks noChangeArrowheads="1"/>
        </xdr:cNvSpPr>
      </xdr:nvSpPr>
      <xdr:spPr bwMode="auto">
        <a:xfrm flipH="1">
          <a:off x="10353675" y="665798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20</xdr:row>
      <xdr:rowOff>107157</xdr:rowOff>
    </xdr:from>
    <xdr:to>
      <xdr:col>19</xdr:col>
      <xdr:colOff>28575</xdr:colOff>
      <xdr:row>29</xdr:row>
      <xdr:rowOff>57160</xdr:rowOff>
    </xdr:to>
    <xdr:cxnSp macro="">
      <xdr:nvCxnSpPr>
        <xdr:cNvPr id="277" name="AutoShape 300">
          <a:extLst>
            <a:ext uri="{FF2B5EF4-FFF2-40B4-BE49-F238E27FC236}">
              <a16:creationId xmlns:a16="http://schemas.microsoft.com/office/drawing/2014/main" id="{00000000-0008-0000-0600-000015010000}"/>
            </a:ext>
          </a:extLst>
        </xdr:cNvPr>
        <xdr:cNvCxnSpPr>
          <a:cxnSpLocks noChangeShapeType="1"/>
          <a:stCxn id="200" idx="1"/>
          <a:endCxn id="276" idx="6"/>
        </xdr:cNvCxnSpPr>
      </xdr:nvCxnSpPr>
      <xdr:spPr bwMode="auto">
        <a:xfrm>
          <a:off x="9010650" y="4679157"/>
          <a:ext cx="1343025" cy="2007403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31</xdr:col>
      <xdr:colOff>0</xdr:colOff>
      <xdr:row>25</xdr:row>
      <xdr:rowOff>0</xdr:rowOff>
    </xdr:from>
    <xdr:to>
      <xdr:col>32</xdr:col>
      <xdr:colOff>0</xdr:colOff>
      <xdr:row>26</xdr:row>
      <xdr:rowOff>0</xdr:rowOff>
    </xdr:to>
    <xdr:sp macro="" textlink="">
      <xdr:nvSpPr>
        <xdr:cNvPr id="278" name="Rectangle 304">
          <a:extLst>
            <a:ext uri="{FF2B5EF4-FFF2-40B4-BE49-F238E27FC236}">
              <a16:creationId xmlns:a16="http://schemas.microsoft.com/office/drawing/2014/main" id="{00000000-0008-0000-0600-000016010000}"/>
            </a:ext>
          </a:extLst>
        </xdr:cNvPr>
        <xdr:cNvSpPr>
          <a:spLocks noChangeArrowheads="1"/>
        </xdr:cNvSpPr>
      </xdr:nvSpPr>
      <xdr:spPr bwMode="auto">
        <a:xfrm>
          <a:off x="15582900" y="5715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27</xdr:col>
      <xdr:colOff>162866</xdr:colOff>
      <xdr:row>27</xdr:row>
      <xdr:rowOff>74887</xdr:rowOff>
    </xdr:from>
    <xdr:to>
      <xdr:col>27</xdr:col>
      <xdr:colOff>220016</xdr:colOff>
      <xdr:row>27</xdr:row>
      <xdr:rowOff>132037</xdr:rowOff>
    </xdr:to>
    <xdr:sp macro="" textlink="">
      <xdr:nvSpPr>
        <xdr:cNvPr id="279" name="Oval 315">
          <a:extLst>
            <a:ext uri="{FF2B5EF4-FFF2-40B4-BE49-F238E27FC236}">
              <a16:creationId xmlns:a16="http://schemas.microsoft.com/office/drawing/2014/main" id="{00000000-0008-0000-0600-000017010000}"/>
            </a:ext>
          </a:extLst>
        </xdr:cNvPr>
        <xdr:cNvSpPr>
          <a:spLocks noChangeArrowheads="1"/>
        </xdr:cNvSpPr>
      </xdr:nvSpPr>
      <xdr:spPr bwMode="auto">
        <a:xfrm flipH="1">
          <a:off x="13993166" y="6247087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27</xdr:col>
      <xdr:colOff>220016</xdr:colOff>
      <xdr:row>26</xdr:row>
      <xdr:rowOff>110290</xdr:rowOff>
    </xdr:from>
    <xdr:to>
      <xdr:col>32</xdr:col>
      <xdr:colOff>0</xdr:colOff>
      <xdr:row>27</xdr:row>
      <xdr:rowOff>103462</xdr:rowOff>
    </xdr:to>
    <xdr:cxnSp macro="">
      <xdr:nvCxnSpPr>
        <xdr:cNvPr id="280" name="AutoShape 316">
          <a:extLst>
            <a:ext uri="{FF2B5EF4-FFF2-40B4-BE49-F238E27FC236}">
              <a16:creationId xmlns:a16="http://schemas.microsoft.com/office/drawing/2014/main" id="{00000000-0008-0000-0600-000018010000}"/>
            </a:ext>
          </a:extLst>
        </xdr:cNvPr>
        <xdr:cNvCxnSpPr>
          <a:cxnSpLocks noChangeShapeType="1"/>
          <a:stCxn id="279" idx="2"/>
          <a:endCxn id="291" idx="3"/>
        </xdr:cNvCxnSpPr>
      </xdr:nvCxnSpPr>
      <xdr:spPr bwMode="auto">
        <a:xfrm flipV="1">
          <a:off x="14050316" y="6053890"/>
          <a:ext cx="1970734" cy="22177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28</xdr:col>
      <xdr:colOff>84250</xdr:colOff>
      <xdr:row>26</xdr:row>
      <xdr:rowOff>118433</xdr:rowOff>
    </xdr:from>
    <xdr:to>
      <xdr:col>28</xdr:col>
      <xdr:colOff>141400</xdr:colOff>
      <xdr:row>26</xdr:row>
      <xdr:rowOff>181850</xdr:rowOff>
    </xdr:to>
    <xdr:sp macro="" textlink="">
      <xdr:nvSpPr>
        <xdr:cNvPr id="281" name="Oval 317">
          <a:extLst>
            <a:ext uri="{FF2B5EF4-FFF2-40B4-BE49-F238E27FC236}">
              <a16:creationId xmlns:a16="http://schemas.microsoft.com/office/drawing/2014/main" id="{00000000-0008-0000-0600-000019010000}"/>
            </a:ext>
          </a:extLst>
        </xdr:cNvPr>
        <xdr:cNvSpPr>
          <a:spLocks noChangeArrowheads="1"/>
        </xdr:cNvSpPr>
      </xdr:nvSpPr>
      <xdr:spPr bwMode="auto">
        <a:xfrm flipH="1">
          <a:off x="14352700" y="6062033"/>
          <a:ext cx="57150" cy="63417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141400</xdr:colOff>
      <xdr:row>24</xdr:row>
      <xdr:rowOff>110290</xdr:rowOff>
    </xdr:from>
    <xdr:to>
      <xdr:col>32</xdr:col>
      <xdr:colOff>0</xdr:colOff>
      <xdr:row>26</xdr:row>
      <xdr:rowOff>150142</xdr:rowOff>
    </xdr:to>
    <xdr:cxnSp macro="">
      <xdr:nvCxnSpPr>
        <xdr:cNvPr id="282" name="AutoShape 318">
          <a:extLst>
            <a:ext uri="{FF2B5EF4-FFF2-40B4-BE49-F238E27FC236}">
              <a16:creationId xmlns:a16="http://schemas.microsoft.com/office/drawing/2014/main" id="{00000000-0008-0000-0600-00001A010000}"/>
            </a:ext>
          </a:extLst>
        </xdr:cNvPr>
        <xdr:cNvCxnSpPr>
          <a:cxnSpLocks noChangeShapeType="1"/>
          <a:stCxn id="281" idx="2"/>
          <a:endCxn id="242" idx="3"/>
        </xdr:cNvCxnSpPr>
      </xdr:nvCxnSpPr>
      <xdr:spPr bwMode="auto">
        <a:xfrm flipV="1">
          <a:off x="14409850" y="5596690"/>
          <a:ext cx="1611200" cy="49705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28</xdr:col>
      <xdr:colOff>160460</xdr:colOff>
      <xdr:row>24</xdr:row>
      <xdr:rowOff>20112</xdr:rowOff>
    </xdr:from>
    <xdr:to>
      <xdr:col>28</xdr:col>
      <xdr:colOff>217610</xdr:colOff>
      <xdr:row>24</xdr:row>
      <xdr:rowOff>80977</xdr:rowOff>
    </xdr:to>
    <xdr:sp macro="" textlink="">
      <xdr:nvSpPr>
        <xdr:cNvPr id="283" name="Oval 319">
          <a:extLst>
            <a:ext uri="{FF2B5EF4-FFF2-40B4-BE49-F238E27FC236}">
              <a16:creationId xmlns:a16="http://schemas.microsoft.com/office/drawing/2014/main" id="{00000000-0008-0000-0600-00001B010000}"/>
            </a:ext>
          </a:extLst>
        </xdr:cNvPr>
        <xdr:cNvSpPr>
          <a:spLocks noChangeArrowheads="1"/>
        </xdr:cNvSpPr>
      </xdr:nvSpPr>
      <xdr:spPr bwMode="auto">
        <a:xfrm flipH="1">
          <a:off x="14428910" y="5506512"/>
          <a:ext cx="57150" cy="6086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217610</xdr:colOff>
      <xdr:row>22</xdr:row>
      <xdr:rowOff>110290</xdr:rowOff>
    </xdr:from>
    <xdr:to>
      <xdr:col>32</xdr:col>
      <xdr:colOff>0</xdr:colOff>
      <xdr:row>24</xdr:row>
      <xdr:rowOff>50545</xdr:rowOff>
    </xdr:to>
    <xdr:cxnSp macro="">
      <xdr:nvCxnSpPr>
        <xdr:cNvPr id="284" name="AutoShape 320">
          <a:extLst>
            <a:ext uri="{FF2B5EF4-FFF2-40B4-BE49-F238E27FC236}">
              <a16:creationId xmlns:a16="http://schemas.microsoft.com/office/drawing/2014/main" id="{00000000-0008-0000-0600-00001C010000}"/>
            </a:ext>
          </a:extLst>
        </xdr:cNvPr>
        <xdr:cNvCxnSpPr>
          <a:cxnSpLocks noChangeShapeType="1"/>
          <a:stCxn id="283" idx="2"/>
          <a:endCxn id="240" idx="3"/>
        </xdr:cNvCxnSpPr>
      </xdr:nvCxnSpPr>
      <xdr:spPr bwMode="auto">
        <a:xfrm flipV="1">
          <a:off x="14486060" y="5139490"/>
          <a:ext cx="1534990" cy="39745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28</xdr:col>
      <xdr:colOff>330549</xdr:colOff>
      <xdr:row>29</xdr:row>
      <xdr:rowOff>39052</xdr:rowOff>
    </xdr:from>
    <xdr:to>
      <xdr:col>28</xdr:col>
      <xdr:colOff>387699</xdr:colOff>
      <xdr:row>29</xdr:row>
      <xdr:rowOff>96202</xdr:rowOff>
    </xdr:to>
    <xdr:sp macro="" textlink="">
      <xdr:nvSpPr>
        <xdr:cNvPr id="285" name="Oval 321">
          <a:extLst>
            <a:ext uri="{FF2B5EF4-FFF2-40B4-BE49-F238E27FC236}">
              <a16:creationId xmlns:a16="http://schemas.microsoft.com/office/drawing/2014/main" id="{00000000-0008-0000-0600-00001D010000}"/>
            </a:ext>
          </a:extLst>
        </xdr:cNvPr>
        <xdr:cNvSpPr>
          <a:spLocks noChangeArrowheads="1"/>
        </xdr:cNvSpPr>
      </xdr:nvSpPr>
      <xdr:spPr bwMode="auto">
        <a:xfrm flipH="1">
          <a:off x="14598999" y="6668452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387699</xdr:colOff>
      <xdr:row>28</xdr:row>
      <xdr:rowOff>109538</xdr:rowOff>
    </xdr:from>
    <xdr:to>
      <xdr:col>32</xdr:col>
      <xdr:colOff>0</xdr:colOff>
      <xdr:row>29</xdr:row>
      <xdr:rowOff>67627</xdr:rowOff>
    </xdr:to>
    <xdr:cxnSp macro="">
      <xdr:nvCxnSpPr>
        <xdr:cNvPr id="286" name="AutoShape 322">
          <a:extLst>
            <a:ext uri="{FF2B5EF4-FFF2-40B4-BE49-F238E27FC236}">
              <a16:creationId xmlns:a16="http://schemas.microsoft.com/office/drawing/2014/main" id="{00000000-0008-0000-0600-00001E010000}"/>
            </a:ext>
          </a:extLst>
        </xdr:cNvPr>
        <xdr:cNvCxnSpPr>
          <a:cxnSpLocks noChangeShapeType="1"/>
          <a:stCxn id="285" idx="2"/>
          <a:endCxn id="293" idx="3"/>
        </xdr:cNvCxnSpPr>
      </xdr:nvCxnSpPr>
      <xdr:spPr bwMode="auto">
        <a:xfrm flipV="1">
          <a:off x="14656149" y="6510338"/>
          <a:ext cx="1364901" cy="186689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28</xdr:col>
      <xdr:colOff>375866</xdr:colOff>
      <xdr:row>26</xdr:row>
      <xdr:rowOff>124794</xdr:rowOff>
    </xdr:from>
    <xdr:to>
      <xdr:col>29</xdr:col>
      <xdr:colOff>1884</xdr:colOff>
      <xdr:row>26</xdr:row>
      <xdr:rowOff>181944</xdr:rowOff>
    </xdr:to>
    <xdr:sp macro="" textlink="">
      <xdr:nvSpPr>
        <xdr:cNvPr id="287" name="Oval 323">
          <a:extLst>
            <a:ext uri="{FF2B5EF4-FFF2-40B4-BE49-F238E27FC236}">
              <a16:creationId xmlns:a16="http://schemas.microsoft.com/office/drawing/2014/main" id="{00000000-0008-0000-0600-00001F010000}"/>
            </a:ext>
          </a:extLst>
        </xdr:cNvPr>
        <xdr:cNvSpPr>
          <a:spLocks noChangeArrowheads="1"/>
        </xdr:cNvSpPr>
      </xdr:nvSpPr>
      <xdr:spPr bwMode="auto">
        <a:xfrm flipH="1">
          <a:off x="14644316" y="6068394"/>
          <a:ext cx="64168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29</xdr:col>
      <xdr:colOff>1884</xdr:colOff>
      <xdr:row>25</xdr:row>
      <xdr:rowOff>110290</xdr:rowOff>
    </xdr:from>
    <xdr:to>
      <xdr:col>32</xdr:col>
      <xdr:colOff>0</xdr:colOff>
      <xdr:row>26</xdr:row>
      <xdr:rowOff>153369</xdr:rowOff>
    </xdr:to>
    <xdr:cxnSp macro="">
      <xdr:nvCxnSpPr>
        <xdr:cNvPr id="288" name="AutoShape 324">
          <a:extLst>
            <a:ext uri="{FF2B5EF4-FFF2-40B4-BE49-F238E27FC236}">
              <a16:creationId xmlns:a16="http://schemas.microsoft.com/office/drawing/2014/main" id="{00000000-0008-0000-0600-000020010000}"/>
            </a:ext>
          </a:extLst>
        </xdr:cNvPr>
        <xdr:cNvCxnSpPr>
          <a:cxnSpLocks noChangeShapeType="1"/>
          <a:stCxn id="287" idx="2"/>
          <a:endCxn id="278" idx="3"/>
        </xdr:cNvCxnSpPr>
      </xdr:nvCxnSpPr>
      <xdr:spPr bwMode="auto">
        <a:xfrm flipV="1">
          <a:off x="14708484" y="5825290"/>
          <a:ext cx="1312566" cy="271679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29</xdr:col>
      <xdr:colOff>119600</xdr:colOff>
      <xdr:row>28</xdr:row>
      <xdr:rowOff>19500</xdr:rowOff>
    </xdr:from>
    <xdr:to>
      <xdr:col>29</xdr:col>
      <xdr:colOff>176750</xdr:colOff>
      <xdr:row>28</xdr:row>
      <xdr:rowOff>76650</xdr:rowOff>
    </xdr:to>
    <xdr:sp macro="" textlink="">
      <xdr:nvSpPr>
        <xdr:cNvPr id="289" name="Oval 334">
          <a:extLst>
            <a:ext uri="{FF2B5EF4-FFF2-40B4-BE49-F238E27FC236}">
              <a16:creationId xmlns:a16="http://schemas.microsoft.com/office/drawing/2014/main" id="{00000000-0008-0000-0600-000021010000}"/>
            </a:ext>
          </a:extLst>
        </xdr:cNvPr>
        <xdr:cNvSpPr>
          <a:spLocks noChangeArrowheads="1"/>
        </xdr:cNvSpPr>
      </xdr:nvSpPr>
      <xdr:spPr bwMode="auto">
        <a:xfrm flipH="1">
          <a:off x="14826200" y="64203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29</xdr:col>
      <xdr:colOff>176750</xdr:colOff>
      <xdr:row>27</xdr:row>
      <xdr:rowOff>110290</xdr:rowOff>
    </xdr:from>
    <xdr:to>
      <xdr:col>32</xdr:col>
      <xdr:colOff>0</xdr:colOff>
      <xdr:row>28</xdr:row>
      <xdr:rowOff>48075</xdr:rowOff>
    </xdr:to>
    <xdr:cxnSp macro="">
      <xdr:nvCxnSpPr>
        <xdr:cNvPr id="290" name="AutoShape 335">
          <a:extLst>
            <a:ext uri="{FF2B5EF4-FFF2-40B4-BE49-F238E27FC236}">
              <a16:creationId xmlns:a16="http://schemas.microsoft.com/office/drawing/2014/main" id="{00000000-0008-0000-0600-000022010000}"/>
            </a:ext>
          </a:extLst>
        </xdr:cNvPr>
        <xdr:cNvCxnSpPr>
          <a:cxnSpLocks noChangeShapeType="1"/>
          <a:stCxn id="289" idx="2"/>
          <a:endCxn id="292" idx="3"/>
        </xdr:cNvCxnSpPr>
      </xdr:nvCxnSpPr>
      <xdr:spPr bwMode="auto">
        <a:xfrm flipV="1">
          <a:off x="14883350" y="6282490"/>
          <a:ext cx="1137700" cy="16638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31</xdr:col>
      <xdr:colOff>0</xdr:colOff>
      <xdr:row>26</xdr:row>
      <xdr:rowOff>0</xdr:rowOff>
    </xdr:from>
    <xdr:to>
      <xdr:col>32</xdr:col>
      <xdr:colOff>0</xdr:colOff>
      <xdr:row>27</xdr:row>
      <xdr:rowOff>0</xdr:rowOff>
    </xdr:to>
    <xdr:sp macro="" textlink="">
      <xdr:nvSpPr>
        <xdr:cNvPr id="291" name="Rectangle 304">
          <a:extLst>
            <a:ext uri="{FF2B5EF4-FFF2-40B4-BE49-F238E27FC236}">
              <a16:creationId xmlns:a16="http://schemas.microsoft.com/office/drawing/2014/main" id="{00000000-0008-0000-0600-000023010000}"/>
            </a:ext>
          </a:extLst>
        </xdr:cNvPr>
        <xdr:cNvSpPr>
          <a:spLocks noChangeArrowheads="1"/>
        </xdr:cNvSpPr>
      </xdr:nvSpPr>
      <xdr:spPr bwMode="auto">
        <a:xfrm>
          <a:off x="15582900" y="5943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27</xdr:row>
      <xdr:rowOff>0</xdr:rowOff>
    </xdr:from>
    <xdr:to>
      <xdr:col>32</xdr:col>
      <xdr:colOff>0</xdr:colOff>
      <xdr:row>28</xdr:row>
      <xdr:rowOff>0</xdr:rowOff>
    </xdr:to>
    <xdr:sp macro="" textlink="">
      <xdr:nvSpPr>
        <xdr:cNvPr id="292" name="Rectangle 304">
          <a:extLst>
            <a:ext uri="{FF2B5EF4-FFF2-40B4-BE49-F238E27FC236}">
              <a16:creationId xmlns:a16="http://schemas.microsoft.com/office/drawing/2014/main" id="{00000000-0008-0000-0600-000024010000}"/>
            </a:ext>
          </a:extLst>
        </xdr:cNvPr>
        <xdr:cNvSpPr>
          <a:spLocks noChangeArrowheads="1"/>
        </xdr:cNvSpPr>
      </xdr:nvSpPr>
      <xdr:spPr bwMode="auto">
        <a:xfrm>
          <a:off x="15582900" y="6172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28</xdr:row>
      <xdr:rowOff>0</xdr:rowOff>
    </xdr:from>
    <xdr:to>
      <xdr:col>32</xdr:col>
      <xdr:colOff>0</xdr:colOff>
      <xdr:row>29</xdr:row>
      <xdr:rowOff>0</xdr:rowOff>
    </xdr:to>
    <xdr:sp macro="" textlink="">
      <xdr:nvSpPr>
        <xdr:cNvPr id="293" name="Rectangle 304">
          <a:extLst>
            <a:ext uri="{FF2B5EF4-FFF2-40B4-BE49-F238E27FC236}">
              <a16:creationId xmlns:a16="http://schemas.microsoft.com/office/drawing/2014/main" id="{00000000-0008-0000-0600-000025010000}"/>
            </a:ext>
          </a:extLst>
        </xdr:cNvPr>
        <xdr:cNvSpPr>
          <a:spLocks noChangeArrowheads="1"/>
        </xdr:cNvSpPr>
      </xdr:nvSpPr>
      <xdr:spPr bwMode="auto">
        <a:xfrm>
          <a:off x="15582900" y="6400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352425</xdr:colOff>
      <xdr:row>0</xdr:row>
      <xdr:rowOff>9525</xdr:rowOff>
    </xdr:from>
    <xdr:to>
      <xdr:col>31</xdr:col>
      <xdr:colOff>76200</xdr:colOff>
      <xdr:row>3</xdr:row>
      <xdr:rowOff>209550</xdr:rowOff>
    </xdr:to>
    <xdr:grpSp>
      <xdr:nvGrpSpPr>
        <xdr:cNvPr id="94327" name="Group 119">
          <a:extLst>
            <a:ext uri="{FF2B5EF4-FFF2-40B4-BE49-F238E27FC236}">
              <a16:creationId xmlns:a16="http://schemas.microsoft.com/office/drawing/2014/main" id="{00000000-0008-0000-0700-000077700100}"/>
            </a:ext>
          </a:extLst>
        </xdr:cNvPr>
        <xdr:cNvGrpSpPr>
          <a:grpSpLocks/>
        </xdr:cNvGrpSpPr>
      </xdr:nvGrpSpPr>
      <xdr:grpSpPr bwMode="auto">
        <a:xfrm>
          <a:off x="15465425" y="9525"/>
          <a:ext cx="1019175" cy="885825"/>
          <a:chOff x="1012" y="24"/>
          <a:chExt cx="106" cy="90"/>
        </a:xfrm>
      </xdr:grpSpPr>
      <xdr:sp macro="" textlink="">
        <xdr:nvSpPr>
          <xdr:cNvPr id="94328" name="Line 120">
            <a:extLst>
              <a:ext uri="{FF2B5EF4-FFF2-40B4-BE49-F238E27FC236}">
                <a16:creationId xmlns:a16="http://schemas.microsoft.com/office/drawing/2014/main" id="{00000000-0008-0000-0700-0000787001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4329" name="Text Box 121">
            <a:extLst>
              <a:ext uri="{FF2B5EF4-FFF2-40B4-BE49-F238E27FC236}">
                <a16:creationId xmlns:a16="http://schemas.microsoft.com/office/drawing/2014/main" id="{00000000-0008-0000-0700-0000797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+Y</a:t>
            </a:r>
          </a:p>
        </xdr:txBody>
      </xdr:sp>
      <xdr:sp macro="" textlink="">
        <xdr:nvSpPr>
          <xdr:cNvPr id="94330" name="Text Box 122">
            <a:extLst>
              <a:ext uri="{FF2B5EF4-FFF2-40B4-BE49-F238E27FC236}">
                <a16:creationId xmlns:a16="http://schemas.microsoft.com/office/drawing/2014/main" id="{00000000-0008-0000-0700-00007A7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-Y</a:t>
            </a:r>
          </a:p>
        </xdr:txBody>
      </xdr:sp>
      <xdr:sp macro="" textlink="">
        <xdr:nvSpPr>
          <xdr:cNvPr id="94331" name="Line 123">
            <a:extLst>
              <a:ext uri="{FF2B5EF4-FFF2-40B4-BE49-F238E27FC236}">
                <a16:creationId xmlns:a16="http://schemas.microsoft.com/office/drawing/2014/main" id="{00000000-0008-0000-0700-00007B7001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4332" name="Text Box 124">
            <a:extLst>
              <a:ext uri="{FF2B5EF4-FFF2-40B4-BE49-F238E27FC236}">
                <a16:creationId xmlns:a16="http://schemas.microsoft.com/office/drawing/2014/main" id="{00000000-0008-0000-0700-00007C7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+X</a:t>
            </a:r>
          </a:p>
        </xdr:txBody>
      </xdr:sp>
      <xdr:sp macro="" textlink="">
        <xdr:nvSpPr>
          <xdr:cNvPr id="94333" name="Text Box 125">
            <a:extLst>
              <a:ext uri="{FF2B5EF4-FFF2-40B4-BE49-F238E27FC236}">
                <a16:creationId xmlns:a16="http://schemas.microsoft.com/office/drawing/2014/main" id="{00000000-0008-0000-0700-00007D7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-X</a:t>
            </a:r>
          </a:p>
        </xdr:txBody>
      </xdr:sp>
    </xdr:grpSp>
    <xdr:clientData/>
  </xdr:twoCellAnchor>
  <xdr:twoCellAnchor>
    <xdr:from>
      <xdr:col>8</xdr:col>
      <xdr:colOff>1</xdr:colOff>
      <xdr:row>5</xdr:row>
      <xdr:rowOff>0</xdr:rowOff>
    </xdr:from>
    <xdr:to>
      <xdr:col>14</xdr:col>
      <xdr:colOff>0</xdr:colOff>
      <xdr:row>28</xdr:row>
      <xdr:rowOff>0</xdr:rowOff>
    </xdr:to>
    <xdr:graphicFrame macro="">
      <xdr:nvGraphicFramePr>
        <xdr:cNvPr id="94340" name="グラフ 132">
          <a:extLst>
            <a:ext uri="{FF2B5EF4-FFF2-40B4-BE49-F238E27FC236}">
              <a16:creationId xmlns:a16="http://schemas.microsoft.com/office/drawing/2014/main" id="{00000000-0008-0000-0700-0000847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5</xdr:row>
      <xdr:rowOff>0</xdr:rowOff>
    </xdr:from>
    <xdr:to>
      <xdr:col>40</xdr:col>
      <xdr:colOff>0</xdr:colOff>
      <xdr:row>27</xdr:row>
      <xdr:rowOff>1</xdr:rowOff>
    </xdr:to>
    <xdr:graphicFrame macro="">
      <xdr:nvGraphicFramePr>
        <xdr:cNvPr id="94341" name="グラフ 133">
          <a:extLst>
            <a:ext uri="{FF2B5EF4-FFF2-40B4-BE49-F238E27FC236}">
              <a16:creationId xmlns:a16="http://schemas.microsoft.com/office/drawing/2014/main" id="{00000000-0008-0000-0700-0000857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142875</xdr:colOff>
      <xdr:row>5</xdr:row>
      <xdr:rowOff>9525</xdr:rowOff>
    </xdr:from>
    <xdr:to>
      <xdr:col>30</xdr:col>
      <xdr:colOff>247650</xdr:colOff>
      <xdr:row>32</xdr:row>
      <xdr:rowOff>19050</xdr:rowOff>
    </xdr:to>
    <xdr:pic>
      <xdr:nvPicPr>
        <xdr:cNvPr id="260" name="Picture 195">
          <a:extLst>
            <a:ext uri="{FF2B5EF4-FFF2-40B4-BE49-F238E27FC236}">
              <a16:creationId xmlns:a16="http://schemas.microsoft.com/office/drawing/2014/main" id="{00000000-0008-0000-0700-00000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9775" y="1152525"/>
          <a:ext cx="5800725" cy="6181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228600</xdr:colOff>
      <xdr:row>5</xdr:row>
      <xdr:rowOff>190500</xdr:rowOff>
    </xdr:from>
    <xdr:to>
      <xdr:col>22</xdr:col>
      <xdr:colOff>285750</xdr:colOff>
      <xdr:row>6</xdr:row>
      <xdr:rowOff>28575</xdr:rowOff>
    </xdr:to>
    <xdr:sp macro="" textlink="">
      <xdr:nvSpPr>
        <xdr:cNvPr id="261" name="Oval 11">
          <a:extLst>
            <a:ext uri="{FF2B5EF4-FFF2-40B4-BE49-F238E27FC236}">
              <a16:creationId xmlns:a16="http://schemas.microsoft.com/office/drawing/2014/main" id="{00000000-0008-0000-0700-000005010000}"/>
            </a:ext>
          </a:extLst>
        </xdr:cNvPr>
        <xdr:cNvSpPr>
          <a:spLocks noChangeArrowheads="1"/>
        </xdr:cNvSpPr>
      </xdr:nvSpPr>
      <xdr:spPr bwMode="auto">
        <a:xfrm flipH="1">
          <a:off x="11906250" y="1333500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11</xdr:row>
      <xdr:rowOff>0</xdr:rowOff>
    </xdr:from>
    <xdr:to>
      <xdr:col>17</xdr:col>
      <xdr:colOff>0</xdr:colOff>
      <xdr:row>12</xdr:row>
      <xdr:rowOff>0</xdr:rowOff>
    </xdr:to>
    <xdr:sp macro="" textlink="">
      <xdr:nvSpPr>
        <xdr:cNvPr id="262" name="Rectangle 12">
          <a:extLst>
            <a:ext uri="{FF2B5EF4-FFF2-40B4-BE49-F238E27FC236}">
              <a16:creationId xmlns:a16="http://schemas.microsoft.com/office/drawing/2014/main" id="{00000000-0008-0000-0700-000006010000}"/>
            </a:ext>
          </a:extLst>
        </xdr:cNvPr>
        <xdr:cNvSpPr>
          <a:spLocks noChangeArrowheads="1"/>
        </xdr:cNvSpPr>
      </xdr:nvSpPr>
      <xdr:spPr bwMode="auto">
        <a:xfrm>
          <a:off x="9048750" y="2514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12</xdr:row>
      <xdr:rowOff>0</xdr:rowOff>
    </xdr:from>
    <xdr:to>
      <xdr:col>17</xdr:col>
      <xdr:colOff>0</xdr:colOff>
      <xdr:row>13</xdr:row>
      <xdr:rowOff>0</xdr:rowOff>
    </xdr:to>
    <xdr:sp macro="" textlink="">
      <xdr:nvSpPr>
        <xdr:cNvPr id="263" name="Rectangle 13">
          <a:extLst>
            <a:ext uri="{FF2B5EF4-FFF2-40B4-BE49-F238E27FC236}">
              <a16:creationId xmlns:a16="http://schemas.microsoft.com/office/drawing/2014/main" id="{00000000-0008-0000-0700-000007010000}"/>
            </a:ext>
          </a:extLst>
        </xdr:cNvPr>
        <xdr:cNvSpPr>
          <a:spLocks noChangeArrowheads="1"/>
        </xdr:cNvSpPr>
      </xdr:nvSpPr>
      <xdr:spPr bwMode="auto">
        <a:xfrm>
          <a:off x="9048750" y="2743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13</xdr:row>
      <xdr:rowOff>0</xdr:rowOff>
    </xdr:from>
    <xdr:to>
      <xdr:col>17</xdr:col>
      <xdr:colOff>0</xdr:colOff>
      <xdr:row>14</xdr:row>
      <xdr:rowOff>0</xdr:rowOff>
    </xdr:to>
    <xdr:sp macro="" textlink="">
      <xdr:nvSpPr>
        <xdr:cNvPr id="264" name="Rectangle 14">
          <a:extLst>
            <a:ext uri="{FF2B5EF4-FFF2-40B4-BE49-F238E27FC236}">
              <a16:creationId xmlns:a16="http://schemas.microsoft.com/office/drawing/2014/main" id="{00000000-0008-0000-0700-000008010000}"/>
            </a:ext>
          </a:extLst>
        </xdr:cNvPr>
        <xdr:cNvSpPr>
          <a:spLocks noChangeArrowheads="1"/>
        </xdr:cNvSpPr>
      </xdr:nvSpPr>
      <xdr:spPr bwMode="auto">
        <a:xfrm>
          <a:off x="9048750" y="2971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14</xdr:row>
      <xdr:rowOff>0</xdr:rowOff>
    </xdr:from>
    <xdr:to>
      <xdr:col>17</xdr:col>
      <xdr:colOff>0</xdr:colOff>
      <xdr:row>15</xdr:row>
      <xdr:rowOff>0</xdr:rowOff>
    </xdr:to>
    <xdr:sp macro="" textlink="">
      <xdr:nvSpPr>
        <xdr:cNvPr id="265" name="Rectangle 15">
          <a:extLst>
            <a:ext uri="{FF2B5EF4-FFF2-40B4-BE49-F238E27FC236}">
              <a16:creationId xmlns:a16="http://schemas.microsoft.com/office/drawing/2014/main" id="{00000000-0008-0000-0700-000009010000}"/>
            </a:ext>
          </a:extLst>
        </xdr:cNvPr>
        <xdr:cNvSpPr>
          <a:spLocks noChangeArrowheads="1"/>
        </xdr:cNvSpPr>
      </xdr:nvSpPr>
      <xdr:spPr bwMode="auto">
        <a:xfrm>
          <a:off x="9048750" y="3200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17</xdr:col>
      <xdr:colOff>0</xdr:colOff>
      <xdr:row>16</xdr:row>
      <xdr:rowOff>0</xdr:rowOff>
    </xdr:to>
    <xdr:sp macro="" textlink="">
      <xdr:nvSpPr>
        <xdr:cNvPr id="266" name="Rectangle 16">
          <a:extLst>
            <a:ext uri="{FF2B5EF4-FFF2-40B4-BE49-F238E27FC236}">
              <a16:creationId xmlns:a16="http://schemas.microsoft.com/office/drawing/2014/main" id="{00000000-0008-0000-0700-00000A010000}"/>
            </a:ext>
          </a:extLst>
        </xdr:cNvPr>
        <xdr:cNvSpPr>
          <a:spLocks noChangeArrowheads="1"/>
        </xdr:cNvSpPr>
      </xdr:nvSpPr>
      <xdr:spPr bwMode="auto">
        <a:xfrm>
          <a:off x="9048750" y="3429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16</xdr:row>
      <xdr:rowOff>0</xdr:rowOff>
    </xdr:from>
    <xdr:to>
      <xdr:col>17</xdr:col>
      <xdr:colOff>0</xdr:colOff>
      <xdr:row>17</xdr:row>
      <xdr:rowOff>0</xdr:rowOff>
    </xdr:to>
    <xdr:sp macro="" textlink="">
      <xdr:nvSpPr>
        <xdr:cNvPr id="267" name="Rectangle 17">
          <a:extLst>
            <a:ext uri="{FF2B5EF4-FFF2-40B4-BE49-F238E27FC236}">
              <a16:creationId xmlns:a16="http://schemas.microsoft.com/office/drawing/2014/main" id="{00000000-0008-0000-0700-00000B010000}"/>
            </a:ext>
          </a:extLst>
        </xdr:cNvPr>
        <xdr:cNvSpPr>
          <a:spLocks noChangeArrowheads="1"/>
        </xdr:cNvSpPr>
      </xdr:nvSpPr>
      <xdr:spPr bwMode="auto">
        <a:xfrm>
          <a:off x="9048750" y="3657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17</xdr:row>
      <xdr:rowOff>0</xdr:rowOff>
    </xdr:from>
    <xdr:to>
      <xdr:col>17</xdr:col>
      <xdr:colOff>0</xdr:colOff>
      <xdr:row>18</xdr:row>
      <xdr:rowOff>0</xdr:rowOff>
    </xdr:to>
    <xdr:sp macro="" textlink="">
      <xdr:nvSpPr>
        <xdr:cNvPr id="268" name="Rectangle 18">
          <a:extLst>
            <a:ext uri="{FF2B5EF4-FFF2-40B4-BE49-F238E27FC236}">
              <a16:creationId xmlns:a16="http://schemas.microsoft.com/office/drawing/2014/main" id="{00000000-0008-0000-0700-00000C010000}"/>
            </a:ext>
          </a:extLst>
        </xdr:cNvPr>
        <xdr:cNvSpPr>
          <a:spLocks noChangeArrowheads="1"/>
        </xdr:cNvSpPr>
      </xdr:nvSpPr>
      <xdr:spPr bwMode="auto">
        <a:xfrm>
          <a:off x="9048750" y="3886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18</xdr:row>
      <xdr:rowOff>0</xdr:rowOff>
    </xdr:from>
    <xdr:to>
      <xdr:col>17</xdr:col>
      <xdr:colOff>0</xdr:colOff>
      <xdr:row>19</xdr:row>
      <xdr:rowOff>0</xdr:rowOff>
    </xdr:to>
    <xdr:sp macro="" textlink="">
      <xdr:nvSpPr>
        <xdr:cNvPr id="269" name="Rectangle 19">
          <a:extLst>
            <a:ext uri="{FF2B5EF4-FFF2-40B4-BE49-F238E27FC236}">
              <a16:creationId xmlns:a16="http://schemas.microsoft.com/office/drawing/2014/main" id="{00000000-0008-0000-0700-00000D010000}"/>
            </a:ext>
          </a:extLst>
        </xdr:cNvPr>
        <xdr:cNvSpPr>
          <a:spLocks noChangeArrowheads="1"/>
        </xdr:cNvSpPr>
      </xdr:nvSpPr>
      <xdr:spPr bwMode="auto">
        <a:xfrm>
          <a:off x="9048750" y="4114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19</xdr:row>
      <xdr:rowOff>0</xdr:rowOff>
    </xdr:from>
    <xdr:to>
      <xdr:col>17</xdr:col>
      <xdr:colOff>0</xdr:colOff>
      <xdr:row>20</xdr:row>
      <xdr:rowOff>0</xdr:rowOff>
    </xdr:to>
    <xdr:sp macro="" textlink="">
      <xdr:nvSpPr>
        <xdr:cNvPr id="270" name="Rectangle 20">
          <a:extLst>
            <a:ext uri="{FF2B5EF4-FFF2-40B4-BE49-F238E27FC236}">
              <a16:creationId xmlns:a16="http://schemas.microsoft.com/office/drawing/2014/main" id="{00000000-0008-0000-0700-00000E010000}"/>
            </a:ext>
          </a:extLst>
        </xdr:cNvPr>
        <xdr:cNvSpPr>
          <a:spLocks noChangeArrowheads="1"/>
        </xdr:cNvSpPr>
      </xdr:nvSpPr>
      <xdr:spPr bwMode="auto">
        <a:xfrm>
          <a:off x="9048750" y="4343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20</xdr:row>
      <xdr:rowOff>0</xdr:rowOff>
    </xdr:from>
    <xdr:to>
      <xdr:col>17</xdr:col>
      <xdr:colOff>0</xdr:colOff>
      <xdr:row>21</xdr:row>
      <xdr:rowOff>0</xdr:rowOff>
    </xdr:to>
    <xdr:sp macro="" textlink="">
      <xdr:nvSpPr>
        <xdr:cNvPr id="271" name="Rectangle 21">
          <a:extLst>
            <a:ext uri="{FF2B5EF4-FFF2-40B4-BE49-F238E27FC236}">
              <a16:creationId xmlns:a16="http://schemas.microsoft.com/office/drawing/2014/main" id="{00000000-0008-0000-0700-00000F010000}"/>
            </a:ext>
          </a:extLst>
        </xdr:cNvPr>
        <xdr:cNvSpPr>
          <a:spLocks noChangeArrowheads="1"/>
        </xdr:cNvSpPr>
      </xdr:nvSpPr>
      <xdr:spPr bwMode="auto">
        <a:xfrm>
          <a:off x="9048750" y="4572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21</xdr:row>
      <xdr:rowOff>0</xdr:rowOff>
    </xdr:from>
    <xdr:to>
      <xdr:col>17</xdr:col>
      <xdr:colOff>0</xdr:colOff>
      <xdr:row>22</xdr:row>
      <xdr:rowOff>0</xdr:rowOff>
    </xdr:to>
    <xdr:sp macro="" textlink="">
      <xdr:nvSpPr>
        <xdr:cNvPr id="272" name="Rectangle 22">
          <a:extLst>
            <a:ext uri="{FF2B5EF4-FFF2-40B4-BE49-F238E27FC236}">
              <a16:creationId xmlns:a16="http://schemas.microsoft.com/office/drawing/2014/main" id="{00000000-0008-0000-0700-000010010000}"/>
            </a:ext>
          </a:extLst>
        </xdr:cNvPr>
        <xdr:cNvSpPr>
          <a:spLocks noChangeArrowheads="1"/>
        </xdr:cNvSpPr>
      </xdr:nvSpPr>
      <xdr:spPr bwMode="auto">
        <a:xfrm>
          <a:off x="9048750" y="4800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22</xdr:row>
      <xdr:rowOff>0</xdr:rowOff>
    </xdr:from>
    <xdr:to>
      <xdr:col>17</xdr:col>
      <xdr:colOff>0</xdr:colOff>
      <xdr:row>23</xdr:row>
      <xdr:rowOff>0</xdr:rowOff>
    </xdr:to>
    <xdr:sp macro="" textlink="">
      <xdr:nvSpPr>
        <xdr:cNvPr id="273" name="Rectangle 23">
          <a:extLst>
            <a:ext uri="{FF2B5EF4-FFF2-40B4-BE49-F238E27FC236}">
              <a16:creationId xmlns:a16="http://schemas.microsoft.com/office/drawing/2014/main" id="{00000000-0008-0000-0700-000011010000}"/>
            </a:ext>
          </a:extLst>
        </xdr:cNvPr>
        <xdr:cNvSpPr>
          <a:spLocks noChangeArrowheads="1"/>
        </xdr:cNvSpPr>
      </xdr:nvSpPr>
      <xdr:spPr bwMode="auto">
        <a:xfrm>
          <a:off x="9048750" y="5029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23</xdr:row>
      <xdr:rowOff>0</xdr:rowOff>
    </xdr:from>
    <xdr:to>
      <xdr:col>17</xdr:col>
      <xdr:colOff>0</xdr:colOff>
      <xdr:row>24</xdr:row>
      <xdr:rowOff>0</xdr:rowOff>
    </xdr:to>
    <xdr:sp macro="" textlink="">
      <xdr:nvSpPr>
        <xdr:cNvPr id="274" name="Rectangle 24">
          <a:extLst>
            <a:ext uri="{FF2B5EF4-FFF2-40B4-BE49-F238E27FC236}">
              <a16:creationId xmlns:a16="http://schemas.microsoft.com/office/drawing/2014/main" id="{00000000-0008-0000-0700-000012010000}"/>
            </a:ext>
          </a:extLst>
        </xdr:cNvPr>
        <xdr:cNvSpPr>
          <a:spLocks noChangeArrowheads="1"/>
        </xdr:cNvSpPr>
      </xdr:nvSpPr>
      <xdr:spPr bwMode="auto">
        <a:xfrm>
          <a:off x="9048750" y="5257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24</xdr:row>
      <xdr:rowOff>0</xdr:rowOff>
    </xdr:from>
    <xdr:to>
      <xdr:col>17</xdr:col>
      <xdr:colOff>0</xdr:colOff>
      <xdr:row>25</xdr:row>
      <xdr:rowOff>0</xdr:rowOff>
    </xdr:to>
    <xdr:sp macro="" textlink="">
      <xdr:nvSpPr>
        <xdr:cNvPr id="275" name="Rectangle 25">
          <a:extLst>
            <a:ext uri="{FF2B5EF4-FFF2-40B4-BE49-F238E27FC236}">
              <a16:creationId xmlns:a16="http://schemas.microsoft.com/office/drawing/2014/main" id="{00000000-0008-0000-0700-000013010000}"/>
            </a:ext>
          </a:extLst>
        </xdr:cNvPr>
        <xdr:cNvSpPr>
          <a:spLocks noChangeArrowheads="1"/>
        </xdr:cNvSpPr>
      </xdr:nvSpPr>
      <xdr:spPr bwMode="auto">
        <a:xfrm>
          <a:off x="9048750" y="5486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25</xdr:row>
      <xdr:rowOff>0</xdr:rowOff>
    </xdr:from>
    <xdr:to>
      <xdr:col>17</xdr:col>
      <xdr:colOff>0</xdr:colOff>
      <xdr:row>26</xdr:row>
      <xdr:rowOff>0</xdr:rowOff>
    </xdr:to>
    <xdr:sp macro="" textlink="">
      <xdr:nvSpPr>
        <xdr:cNvPr id="276" name="Rectangle 26">
          <a:extLst>
            <a:ext uri="{FF2B5EF4-FFF2-40B4-BE49-F238E27FC236}">
              <a16:creationId xmlns:a16="http://schemas.microsoft.com/office/drawing/2014/main" id="{00000000-0008-0000-0700-000014010000}"/>
            </a:ext>
          </a:extLst>
        </xdr:cNvPr>
        <xdr:cNvSpPr>
          <a:spLocks noChangeArrowheads="1"/>
        </xdr:cNvSpPr>
      </xdr:nvSpPr>
      <xdr:spPr bwMode="auto">
        <a:xfrm>
          <a:off x="9048750" y="5715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26</xdr:row>
      <xdr:rowOff>0</xdr:rowOff>
    </xdr:from>
    <xdr:to>
      <xdr:col>17</xdr:col>
      <xdr:colOff>0</xdr:colOff>
      <xdr:row>27</xdr:row>
      <xdr:rowOff>0</xdr:rowOff>
    </xdr:to>
    <xdr:sp macro="" textlink="">
      <xdr:nvSpPr>
        <xdr:cNvPr id="277" name="Rectangle 27">
          <a:extLst>
            <a:ext uri="{FF2B5EF4-FFF2-40B4-BE49-F238E27FC236}">
              <a16:creationId xmlns:a16="http://schemas.microsoft.com/office/drawing/2014/main" id="{00000000-0008-0000-0700-000015010000}"/>
            </a:ext>
          </a:extLst>
        </xdr:cNvPr>
        <xdr:cNvSpPr>
          <a:spLocks noChangeArrowheads="1"/>
        </xdr:cNvSpPr>
      </xdr:nvSpPr>
      <xdr:spPr bwMode="auto">
        <a:xfrm>
          <a:off x="9048750" y="5943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27</xdr:row>
      <xdr:rowOff>0</xdr:rowOff>
    </xdr:from>
    <xdr:to>
      <xdr:col>17</xdr:col>
      <xdr:colOff>0</xdr:colOff>
      <xdr:row>28</xdr:row>
      <xdr:rowOff>0</xdr:rowOff>
    </xdr:to>
    <xdr:sp macro="" textlink="">
      <xdr:nvSpPr>
        <xdr:cNvPr id="278" name="Rectangle 28">
          <a:extLst>
            <a:ext uri="{FF2B5EF4-FFF2-40B4-BE49-F238E27FC236}">
              <a16:creationId xmlns:a16="http://schemas.microsoft.com/office/drawing/2014/main" id="{00000000-0008-0000-0700-000016010000}"/>
            </a:ext>
          </a:extLst>
        </xdr:cNvPr>
        <xdr:cNvSpPr>
          <a:spLocks noChangeArrowheads="1"/>
        </xdr:cNvSpPr>
      </xdr:nvSpPr>
      <xdr:spPr bwMode="auto">
        <a:xfrm>
          <a:off x="9048750" y="6172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388001</xdr:colOff>
      <xdr:row>6</xdr:row>
      <xdr:rowOff>55404</xdr:rowOff>
    </xdr:from>
    <xdr:to>
      <xdr:col>21</xdr:col>
      <xdr:colOff>17498</xdr:colOff>
      <xdr:row>6</xdr:row>
      <xdr:rowOff>112554</xdr:rowOff>
    </xdr:to>
    <xdr:sp macro="" textlink="">
      <xdr:nvSpPr>
        <xdr:cNvPr id="279" name="Oval 31">
          <a:extLst>
            <a:ext uri="{FF2B5EF4-FFF2-40B4-BE49-F238E27FC236}">
              <a16:creationId xmlns:a16="http://schemas.microsoft.com/office/drawing/2014/main" id="{00000000-0008-0000-0700-000017010000}"/>
            </a:ext>
          </a:extLst>
        </xdr:cNvPr>
        <xdr:cNvSpPr>
          <a:spLocks noChangeArrowheads="1"/>
        </xdr:cNvSpPr>
      </xdr:nvSpPr>
      <xdr:spPr bwMode="auto">
        <a:xfrm flipH="1">
          <a:off x="11189351" y="1427004"/>
          <a:ext cx="67647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342900</xdr:colOff>
      <xdr:row>10</xdr:row>
      <xdr:rowOff>76200</xdr:rowOff>
    </xdr:from>
    <xdr:to>
      <xdr:col>22</xdr:col>
      <xdr:colOff>400050</xdr:colOff>
      <xdr:row>10</xdr:row>
      <xdr:rowOff>133350</xdr:rowOff>
    </xdr:to>
    <xdr:sp macro="" textlink="">
      <xdr:nvSpPr>
        <xdr:cNvPr id="280" name="Oval 32">
          <a:extLst>
            <a:ext uri="{FF2B5EF4-FFF2-40B4-BE49-F238E27FC236}">
              <a16:creationId xmlns:a16="http://schemas.microsoft.com/office/drawing/2014/main" id="{00000000-0008-0000-0700-000018010000}"/>
            </a:ext>
          </a:extLst>
        </xdr:cNvPr>
        <xdr:cNvSpPr>
          <a:spLocks noChangeArrowheads="1"/>
        </xdr:cNvSpPr>
      </xdr:nvSpPr>
      <xdr:spPr bwMode="auto">
        <a:xfrm flipH="1">
          <a:off x="12020550" y="23622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227824</xdr:colOff>
      <xdr:row>7</xdr:row>
      <xdr:rowOff>16176</xdr:rowOff>
    </xdr:from>
    <xdr:to>
      <xdr:col>21</xdr:col>
      <xdr:colOff>284974</xdr:colOff>
      <xdr:row>7</xdr:row>
      <xdr:rowOff>77797</xdr:rowOff>
    </xdr:to>
    <xdr:sp macro="" textlink="">
      <xdr:nvSpPr>
        <xdr:cNvPr id="281" name="Oval 33">
          <a:extLst>
            <a:ext uri="{FF2B5EF4-FFF2-40B4-BE49-F238E27FC236}">
              <a16:creationId xmlns:a16="http://schemas.microsoft.com/office/drawing/2014/main" id="{00000000-0008-0000-0700-000019010000}"/>
            </a:ext>
          </a:extLst>
        </xdr:cNvPr>
        <xdr:cNvSpPr>
          <a:spLocks noChangeArrowheads="1"/>
        </xdr:cNvSpPr>
      </xdr:nvSpPr>
      <xdr:spPr bwMode="auto">
        <a:xfrm flipH="1">
          <a:off x="11467324" y="1616376"/>
          <a:ext cx="57150" cy="61621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23126</xdr:colOff>
      <xdr:row>12</xdr:row>
      <xdr:rowOff>222179</xdr:rowOff>
    </xdr:from>
    <xdr:to>
      <xdr:col>23</xdr:col>
      <xdr:colOff>80276</xdr:colOff>
      <xdr:row>13</xdr:row>
      <xdr:rowOff>55783</xdr:rowOff>
    </xdr:to>
    <xdr:sp macro="" textlink="">
      <xdr:nvSpPr>
        <xdr:cNvPr id="282" name="Oval 34">
          <a:extLst>
            <a:ext uri="{FF2B5EF4-FFF2-40B4-BE49-F238E27FC236}">
              <a16:creationId xmlns:a16="http://schemas.microsoft.com/office/drawing/2014/main" id="{00000000-0008-0000-0700-00001A010000}"/>
            </a:ext>
          </a:extLst>
        </xdr:cNvPr>
        <xdr:cNvSpPr>
          <a:spLocks noChangeArrowheads="1"/>
        </xdr:cNvSpPr>
      </xdr:nvSpPr>
      <xdr:spPr bwMode="auto">
        <a:xfrm flipH="1">
          <a:off x="12138926" y="2965379"/>
          <a:ext cx="57150" cy="62204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180975</xdr:colOff>
      <xdr:row>15</xdr:row>
      <xdr:rowOff>114300</xdr:rowOff>
    </xdr:from>
    <xdr:to>
      <xdr:col>22</xdr:col>
      <xdr:colOff>238125</xdr:colOff>
      <xdr:row>15</xdr:row>
      <xdr:rowOff>171450</xdr:rowOff>
    </xdr:to>
    <xdr:sp macro="" textlink="">
      <xdr:nvSpPr>
        <xdr:cNvPr id="283" name="Oval 35">
          <a:extLst>
            <a:ext uri="{FF2B5EF4-FFF2-40B4-BE49-F238E27FC236}">
              <a16:creationId xmlns:a16="http://schemas.microsoft.com/office/drawing/2014/main" id="{00000000-0008-0000-0700-00001B010000}"/>
            </a:ext>
          </a:extLst>
        </xdr:cNvPr>
        <xdr:cNvSpPr>
          <a:spLocks noChangeArrowheads="1"/>
        </xdr:cNvSpPr>
      </xdr:nvSpPr>
      <xdr:spPr bwMode="auto">
        <a:xfrm flipH="1">
          <a:off x="11858625" y="35433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15347</xdr:colOff>
      <xdr:row>18</xdr:row>
      <xdr:rowOff>74057</xdr:rowOff>
    </xdr:from>
    <xdr:to>
      <xdr:col>23</xdr:col>
      <xdr:colOff>72497</xdr:colOff>
      <xdr:row>18</xdr:row>
      <xdr:rowOff>135678</xdr:rowOff>
    </xdr:to>
    <xdr:sp macro="" textlink="">
      <xdr:nvSpPr>
        <xdr:cNvPr id="284" name="Oval 36">
          <a:extLst>
            <a:ext uri="{FF2B5EF4-FFF2-40B4-BE49-F238E27FC236}">
              <a16:creationId xmlns:a16="http://schemas.microsoft.com/office/drawing/2014/main" id="{00000000-0008-0000-0700-00001C010000}"/>
            </a:ext>
          </a:extLst>
        </xdr:cNvPr>
        <xdr:cNvSpPr>
          <a:spLocks noChangeArrowheads="1"/>
        </xdr:cNvSpPr>
      </xdr:nvSpPr>
      <xdr:spPr bwMode="auto">
        <a:xfrm flipH="1">
          <a:off x="12131147" y="4188857"/>
          <a:ext cx="57150" cy="61621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342900</xdr:colOff>
      <xdr:row>21</xdr:row>
      <xdr:rowOff>0</xdr:rowOff>
    </xdr:from>
    <xdr:to>
      <xdr:col>22</xdr:col>
      <xdr:colOff>400050</xdr:colOff>
      <xdr:row>21</xdr:row>
      <xdr:rowOff>57150</xdr:rowOff>
    </xdr:to>
    <xdr:sp macro="" textlink="">
      <xdr:nvSpPr>
        <xdr:cNvPr id="285" name="Oval 37">
          <a:extLst>
            <a:ext uri="{FF2B5EF4-FFF2-40B4-BE49-F238E27FC236}">
              <a16:creationId xmlns:a16="http://schemas.microsoft.com/office/drawing/2014/main" id="{00000000-0008-0000-0700-00001D010000}"/>
            </a:ext>
          </a:extLst>
        </xdr:cNvPr>
        <xdr:cNvSpPr>
          <a:spLocks noChangeArrowheads="1"/>
        </xdr:cNvSpPr>
      </xdr:nvSpPr>
      <xdr:spPr bwMode="auto">
        <a:xfrm flipH="1">
          <a:off x="12020550" y="48006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352425</xdr:colOff>
      <xdr:row>15</xdr:row>
      <xdr:rowOff>180975</xdr:rowOff>
    </xdr:from>
    <xdr:to>
      <xdr:col>22</xdr:col>
      <xdr:colOff>409575</xdr:colOff>
      <xdr:row>16</xdr:row>
      <xdr:rowOff>19050</xdr:rowOff>
    </xdr:to>
    <xdr:sp macro="" textlink="">
      <xdr:nvSpPr>
        <xdr:cNvPr id="286" name="Oval 38">
          <a:extLst>
            <a:ext uri="{FF2B5EF4-FFF2-40B4-BE49-F238E27FC236}">
              <a16:creationId xmlns:a16="http://schemas.microsoft.com/office/drawing/2014/main" id="{00000000-0008-0000-0700-00001E010000}"/>
            </a:ext>
          </a:extLst>
        </xdr:cNvPr>
        <xdr:cNvSpPr>
          <a:spLocks noChangeArrowheads="1"/>
        </xdr:cNvSpPr>
      </xdr:nvSpPr>
      <xdr:spPr bwMode="auto">
        <a:xfrm flipH="1">
          <a:off x="12030075" y="3609975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342900</xdr:colOff>
      <xdr:row>26</xdr:row>
      <xdr:rowOff>85725</xdr:rowOff>
    </xdr:from>
    <xdr:to>
      <xdr:col>22</xdr:col>
      <xdr:colOff>400050</xdr:colOff>
      <xdr:row>26</xdr:row>
      <xdr:rowOff>142875</xdr:rowOff>
    </xdr:to>
    <xdr:sp macro="" textlink="">
      <xdr:nvSpPr>
        <xdr:cNvPr id="287" name="Oval 39">
          <a:extLst>
            <a:ext uri="{FF2B5EF4-FFF2-40B4-BE49-F238E27FC236}">
              <a16:creationId xmlns:a16="http://schemas.microsoft.com/office/drawing/2014/main" id="{00000000-0008-0000-0700-00001F010000}"/>
            </a:ext>
          </a:extLst>
        </xdr:cNvPr>
        <xdr:cNvSpPr>
          <a:spLocks noChangeArrowheads="1"/>
        </xdr:cNvSpPr>
      </xdr:nvSpPr>
      <xdr:spPr bwMode="auto">
        <a:xfrm flipH="1">
          <a:off x="12020550" y="60293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34203</xdr:colOff>
      <xdr:row>23</xdr:row>
      <xdr:rowOff>163292</xdr:rowOff>
    </xdr:from>
    <xdr:to>
      <xdr:col>23</xdr:col>
      <xdr:colOff>91353</xdr:colOff>
      <xdr:row>23</xdr:row>
      <xdr:rowOff>220442</xdr:rowOff>
    </xdr:to>
    <xdr:sp macro="" textlink="">
      <xdr:nvSpPr>
        <xdr:cNvPr id="288" name="Oval 40">
          <a:extLst>
            <a:ext uri="{FF2B5EF4-FFF2-40B4-BE49-F238E27FC236}">
              <a16:creationId xmlns:a16="http://schemas.microsoft.com/office/drawing/2014/main" id="{00000000-0008-0000-0700-000020010000}"/>
            </a:ext>
          </a:extLst>
        </xdr:cNvPr>
        <xdr:cNvSpPr>
          <a:spLocks noChangeArrowheads="1"/>
        </xdr:cNvSpPr>
      </xdr:nvSpPr>
      <xdr:spPr bwMode="auto">
        <a:xfrm flipH="1">
          <a:off x="12150003" y="5421092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171450</xdr:colOff>
      <xdr:row>21</xdr:row>
      <xdr:rowOff>19050</xdr:rowOff>
    </xdr:from>
    <xdr:to>
      <xdr:col>22</xdr:col>
      <xdr:colOff>228600</xdr:colOff>
      <xdr:row>21</xdr:row>
      <xdr:rowOff>76200</xdr:rowOff>
    </xdr:to>
    <xdr:sp macro="" textlink="">
      <xdr:nvSpPr>
        <xdr:cNvPr id="289" name="Oval 41">
          <a:extLst>
            <a:ext uri="{FF2B5EF4-FFF2-40B4-BE49-F238E27FC236}">
              <a16:creationId xmlns:a16="http://schemas.microsoft.com/office/drawing/2014/main" id="{00000000-0008-0000-0700-000021010000}"/>
            </a:ext>
          </a:extLst>
        </xdr:cNvPr>
        <xdr:cNvSpPr>
          <a:spLocks noChangeArrowheads="1"/>
        </xdr:cNvSpPr>
      </xdr:nvSpPr>
      <xdr:spPr bwMode="auto">
        <a:xfrm flipH="1">
          <a:off x="11849100" y="48196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190500</xdr:colOff>
      <xdr:row>26</xdr:row>
      <xdr:rowOff>133350</xdr:rowOff>
    </xdr:from>
    <xdr:to>
      <xdr:col>22</xdr:col>
      <xdr:colOff>247650</xdr:colOff>
      <xdr:row>26</xdr:row>
      <xdr:rowOff>190500</xdr:rowOff>
    </xdr:to>
    <xdr:sp macro="" textlink="">
      <xdr:nvSpPr>
        <xdr:cNvPr id="290" name="Oval 42">
          <a:extLst>
            <a:ext uri="{FF2B5EF4-FFF2-40B4-BE49-F238E27FC236}">
              <a16:creationId xmlns:a16="http://schemas.microsoft.com/office/drawing/2014/main" id="{00000000-0008-0000-0700-000022010000}"/>
            </a:ext>
          </a:extLst>
        </xdr:cNvPr>
        <xdr:cNvSpPr>
          <a:spLocks noChangeArrowheads="1"/>
        </xdr:cNvSpPr>
      </xdr:nvSpPr>
      <xdr:spPr bwMode="auto">
        <a:xfrm flipH="1">
          <a:off x="11868150" y="60769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266312</xdr:colOff>
      <xdr:row>30</xdr:row>
      <xdr:rowOff>135872</xdr:rowOff>
    </xdr:from>
    <xdr:to>
      <xdr:col>20</xdr:col>
      <xdr:colOff>323462</xdr:colOff>
      <xdr:row>30</xdr:row>
      <xdr:rowOff>193022</xdr:rowOff>
    </xdr:to>
    <xdr:sp macro="" textlink="">
      <xdr:nvSpPr>
        <xdr:cNvPr id="291" name="Oval 43">
          <a:extLst>
            <a:ext uri="{FF2B5EF4-FFF2-40B4-BE49-F238E27FC236}">
              <a16:creationId xmlns:a16="http://schemas.microsoft.com/office/drawing/2014/main" id="{00000000-0008-0000-0700-000023010000}"/>
            </a:ext>
          </a:extLst>
        </xdr:cNvPr>
        <xdr:cNvSpPr>
          <a:spLocks noChangeArrowheads="1"/>
        </xdr:cNvSpPr>
      </xdr:nvSpPr>
      <xdr:spPr bwMode="auto">
        <a:xfrm flipH="1">
          <a:off x="11067662" y="6993872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283034</xdr:colOff>
      <xdr:row>29</xdr:row>
      <xdr:rowOff>75036</xdr:rowOff>
    </xdr:from>
    <xdr:to>
      <xdr:col>21</xdr:col>
      <xdr:colOff>339213</xdr:colOff>
      <xdr:row>29</xdr:row>
      <xdr:rowOff>132186</xdr:rowOff>
    </xdr:to>
    <xdr:sp macro="" textlink="">
      <xdr:nvSpPr>
        <xdr:cNvPr id="292" name="Oval 44">
          <a:extLst>
            <a:ext uri="{FF2B5EF4-FFF2-40B4-BE49-F238E27FC236}">
              <a16:creationId xmlns:a16="http://schemas.microsoft.com/office/drawing/2014/main" id="{00000000-0008-0000-0700-000024010000}"/>
            </a:ext>
          </a:extLst>
        </xdr:cNvPr>
        <xdr:cNvSpPr>
          <a:spLocks noChangeArrowheads="1"/>
        </xdr:cNvSpPr>
      </xdr:nvSpPr>
      <xdr:spPr bwMode="auto">
        <a:xfrm flipH="1">
          <a:off x="11522534" y="6704436"/>
          <a:ext cx="56179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271373</xdr:colOff>
      <xdr:row>29</xdr:row>
      <xdr:rowOff>134902</xdr:rowOff>
    </xdr:from>
    <xdr:to>
      <xdr:col>22</xdr:col>
      <xdr:colOff>328523</xdr:colOff>
      <xdr:row>29</xdr:row>
      <xdr:rowOff>192052</xdr:rowOff>
    </xdr:to>
    <xdr:sp macro="" textlink="">
      <xdr:nvSpPr>
        <xdr:cNvPr id="293" name="Oval 45">
          <a:extLst>
            <a:ext uri="{FF2B5EF4-FFF2-40B4-BE49-F238E27FC236}">
              <a16:creationId xmlns:a16="http://schemas.microsoft.com/office/drawing/2014/main" id="{00000000-0008-0000-0700-000025010000}"/>
            </a:ext>
          </a:extLst>
        </xdr:cNvPr>
        <xdr:cNvSpPr>
          <a:spLocks noChangeArrowheads="1"/>
        </xdr:cNvSpPr>
      </xdr:nvSpPr>
      <xdr:spPr bwMode="auto">
        <a:xfrm flipH="1">
          <a:off x="11949023" y="6764302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104775</xdr:colOff>
      <xdr:row>29</xdr:row>
      <xdr:rowOff>38100</xdr:rowOff>
    </xdr:from>
    <xdr:to>
      <xdr:col>24</xdr:col>
      <xdr:colOff>161925</xdr:colOff>
      <xdr:row>29</xdr:row>
      <xdr:rowOff>95250</xdr:rowOff>
    </xdr:to>
    <xdr:sp macro="" textlink="">
      <xdr:nvSpPr>
        <xdr:cNvPr id="294" name="Oval 46">
          <a:extLst>
            <a:ext uri="{FF2B5EF4-FFF2-40B4-BE49-F238E27FC236}">
              <a16:creationId xmlns:a16="http://schemas.microsoft.com/office/drawing/2014/main" id="{00000000-0008-0000-0700-000026010000}"/>
            </a:ext>
          </a:extLst>
        </xdr:cNvPr>
        <xdr:cNvSpPr>
          <a:spLocks noChangeArrowheads="1"/>
        </xdr:cNvSpPr>
      </xdr:nvSpPr>
      <xdr:spPr bwMode="auto">
        <a:xfrm flipH="1">
          <a:off x="12658725" y="66675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238125</xdr:colOff>
      <xdr:row>25</xdr:row>
      <xdr:rowOff>161925</xdr:rowOff>
    </xdr:from>
    <xdr:to>
      <xdr:col>21</xdr:col>
      <xdr:colOff>295275</xdr:colOff>
      <xdr:row>26</xdr:row>
      <xdr:rowOff>0</xdr:rowOff>
    </xdr:to>
    <xdr:sp macro="" textlink="">
      <xdr:nvSpPr>
        <xdr:cNvPr id="295" name="Oval 47">
          <a:extLst>
            <a:ext uri="{FF2B5EF4-FFF2-40B4-BE49-F238E27FC236}">
              <a16:creationId xmlns:a16="http://schemas.microsoft.com/office/drawing/2014/main" id="{00000000-0008-0000-0700-000027010000}"/>
            </a:ext>
          </a:extLst>
        </xdr:cNvPr>
        <xdr:cNvSpPr>
          <a:spLocks noChangeArrowheads="1"/>
        </xdr:cNvSpPr>
      </xdr:nvSpPr>
      <xdr:spPr bwMode="auto">
        <a:xfrm flipH="1">
          <a:off x="11477625" y="5876925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95250</xdr:colOff>
      <xdr:row>26</xdr:row>
      <xdr:rowOff>85725</xdr:rowOff>
    </xdr:from>
    <xdr:to>
      <xdr:col>26</xdr:col>
      <xdr:colOff>152400</xdr:colOff>
      <xdr:row>26</xdr:row>
      <xdr:rowOff>142875</xdr:rowOff>
    </xdr:to>
    <xdr:sp macro="" textlink="">
      <xdr:nvSpPr>
        <xdr:cNvPr id="296" name="Oval 48">
          <a:extLst>
            <a:ext uri="{FF2B5EF4-FFF2-40B4-BE49-F238E27FC236}">
              <a16:creationId xmlns:a16="http://schemas.microsoft.com/office/drawing/2014/main" id="{00000000-0008-0000-0700-000028010000}"/>
            </a:ext>
          </a:extLst>
        </xdr:cNvPr>
        <xdr:cNvSpPr>
          <a:spLocks noChangeArrowheads="1"/>
        </xdr:cNvSpPr>
      </xdr:nvSpPr>
      <xdr:spPr bwMode="auto">
        <a:xfrm flipH="1">
          <a:off x="13525500" y="60293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409575</xdr:colOff>
      <xdr:row>21</xdr:row>
      <xdr:rowOff>57150</xdr:rowOff>
    </xdr:from>
    <xdr:to>
      <xdr:col>26</xdr:col>
      <xdr:colOff>38100</xdr:colOff>
      <xdr:row>21</xdr:row>
      <xdr:rowOff>114300</xdr:rowOff>
    </xdr:to>
    <xdr:sp macro="" textlink="">
      <xdr:nvSpPr>
        <xdr:cNvPr id="297" name="Oval 49">
          <a:extLst>
            <a:ext uri="{FF2B5EF4-FFF2-40B4-BE49-F238E27FC236}">
              <a16:creationId xmlns:a16="http://schemas.microsoft.com/office/drawing/2014/main" id="{00000000-0008-0000-0700-000029010000}"/>
            </a:ext>
          </a:extLst>
        </xdr:cNvPr>
        <xdr:cNvSpPr>
          <a:spLocks noChangeArrowheads="1"/>
        </xdr:cNvSpPr>
      </xdr:nvSpPr>
      <xdr:spPr bwMode="auto">
        <a:xfrm flipH="1">
          <a:off x="13401675" y="4857750"/>
          <a:ext cx="66675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257175</xdr:colOff>
      <xdr:row>26</xdr:row>
      <xdr:rowOff>85725</xdr:rowOff>
    </xdr:from>
    <xdr:to>
      <xdr:col>25</xdr:col>
      <xdr:colOff>314325</xdr:colOff>
      <xdr:row>26</xdr:row>
      <xdr:rowOff>142875</xdr:rowOff>
    </xdr:to>
    <xdr:sp macro="" textlink="">
      <xdr:nvSpPr>
        <xdr:cNvPr id="298" name="Oval 50">
          <a:extLst>
            <a:ext uri="{FF2B5EF4-FFF2-40B4-BE49-F238E27FC236}">
              <a16:creationId xmlns:a16="http://schemas.microsoft.com/office/drawing/2014/main" id="{00000000-0008-0000-0700-00002A010000}"/>
            </a:ext>
          </a:extLst>
        </xdr:cNvPr>
        <xdr:cNvSpPr>
          <a:spLocks noChangeArrowheads="1"/>
        </xdr:cNvSpPr>
      </xdr:nvSpPr>
      <xdr:spPr bwMode="auto">
        <a:xfrm flipH="1">
          <a:off x="13249275" y="60293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316830</xdr:colOff>
      <xdr:row>29</xdr:row>
      <xdr:rowOff>144630</xdr:rowOff>
    </xdr:from>
    <xdr:to>
      <xdr:col>25</xdr:col>
      <xdr:colOff>373980</xdr:colOff>
      <xdr:row>29</xdr:row>
      <xdr:rowOff>201780</xdr:rowOff>
    </xdr:to>
    <xdr:sp macro="" textlink="">
      <xdr:nvSpPr>
        <xdr:cNvPr id="299" name="Oval 52">
          <a:extLst>
            <a:ext uri="{FF2B5EF4-FFF2-40B4-BE49-F238E27FC236}">
              <a16:creationId xmlns:a16="http://schemas.microsoft.com/office/drawing/2014/main" id="{00000000-0008-0000-0700-00002B010000}"/>
            </a:ext>
          </a:extLst>
        </xdr:cNvPr>
        <xdr:cNvSpPr>
          <a:spLocks noChangeArrowheads="1"/>
        </xdr:cNvSpPr>
      </xdr:nvSpPr>
      <xdr:spPr bwMode="auto">
        <a:xfrm flipH="1">
          <a:off x="13308930" y="677403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167764</xdr:colOff>
      <xdr:row>23</xdr:row>
      <xdr:rowOff>153767</xdr:rowOff>
    </xdr:from>
    <xdr:to>
      <xdr:col>25</xdr:col>
      <xdr:colOff>224914</xdr:colOff>
      <xdr:row>23</xdr:row>
      <xdr:rowOff>210917</xdr:rowOff>
    </xdr:to>
    <xdr:sp macro="" textlink="">
      <xdr:nvSpPr>
        <xdr:cNvPr id="300" name="Oval 53">
          <a:extLst>
            <a:ext uri="{FF2B5EF4-FFF2-40B4-BE49-F238E27FC236}">
              <a16:creationId xmlns:a16="http://schemas.microsoft.com/office/drawing/2014/main" id="{00000000-0008-0000-0700-00002C010000}"/>
            </a:ext>
          </a:extLst>
        </xdr:cNvPr>
        <xdr:cNvSpPr>
          <a:spLocks noChangeArrowheads="1"/>
        </xdr:cNvSpPr>
      </xdr:nvSpPr>
      <xdr:spPr bwMode="auto">
        <a:xfrm flipH="1">
          <a:off x="13159864" y="5411567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257175</xdr:colOff>
      <xdr:row>21</xdr:row>
      <xdr:rowOff>9525</xdr:rowOff>
    </xdr:from>
    <xdr:to>
      <xdr:col>25</xdr:col>
      <xdr:colOff>314325</xdr:colOff>
      <xdr:row>21</xdr:row>
      <xdr:rowOff>66675</xdr:rowOff>
    </xdr:to>
    <xdr:sp macro="" textlink="">
      <xdr:nvSpPr>
        <xdr:cNvPr id="301" name="Oval 54">
          <a:extLst>
            <a:ext uri="{FF2B5EF4-FFF2-40B4-BE49-F238E27FC236}">
              <a16:creationId xmlns:a16="http://schemas.microsoft.com/office/drawing/2014/main" id="{00000000-0008-0000-0700-00002D010000}"/>
            </a:ext>
          </a:extLst>
        </xdr:cNvPr>
        <xdr:cNvSpPr>
          <a:spLocks noChangeArrowheads="1"/>
        </xdr:cNvSpPr>
      </xdr:nvSpPr>
      <xdr:spPr bwMode="auto">
        <a:xfrm flipH="1">
          <a:off x="13249275" y="48101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390525</xdr:colOff>
      <xdr:row>15</xdr:row>
      <xdr:rowOff>133350</xdr:rowOff>
    </xdr:from>
    <xdr:to>
      <xdr:col>26</xdr:col>
      <xdr:colOff>19050</xdr:colOff>
      <xdr:row>15</xdr:row>
      <xdr:rowOff>190500</xdr:rowOff>
    </xdr:to>
    <xdr:sp macro="" textlink="">
      <xdr:nvSpPr>
        <xdr:cNvPr id="302" name="Oval 55">
          <a:extLst>
            <a:ext uri="{FF2B5EF4-FFF2-40B4-BE49-F238E27FC236}">
              <a16:creationId xmlns:a16="http://schemas.microsoft.com/office/drawing/2014/main" id="{00000000-0008-0000-0700-00002E010000}"/>
            </a:ext>
          </a:extLst>
        </xdr:cNvPr>
        <xdr:cNvSpPr>
          <a:spLocks noChangeArrowheads="1"/>
        </xdr:cNvSpPr>
      </xdr:nvSpPr>
      <xdr:spPr bwMode="auto">
        <a:xfrm flipH="1">
          <a:off x="13382625" y="3562350"/>
          <a:ext cx="66675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257175</xdr:colOff>
      <xdr:row>15</xdr:row>
      <xdr:rowOff>190500</xdr:rowOff>
    </xdr:from>
    <xdr:to>
      <xdr:col>25</xdr:col>
      <xdr:colOff>314325</xdr:colOff>
      <xdr:row>16</xdr:row>
      <xdr:rowOff>28575</xdr:rowOff>
    </xdr:to>
    <xdr:sp macro="" textlink="">
      <xdr:nvSpPr>
        <xdr:cNvPr id="303" name="Oval 56">
          <a:extLst>
            <a:ext uri="{FF2B5EF4-FFF2-40B4-BE49-F238E27FC236}">
              <a16:creationId xmlns:a16="http://schemas.microsoft.com/office/drawing/2014/main" id="{00000000-0008-0000-0700-00002F010000}"/>
            </a:ext>
          </a:extLst>
        </xdr:cNvPr>
        <xdr:cNvSpPr>
          <a:spLocks noChangeArrowheads="1"/>
        </xdr:cNvSpPr>
      </xdr:nvSpPr>
      <xdr:spPr bwMode="auto">
        <a:xfrm flipH="1">
          <a:off x="13249275" y="3619500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167764</xdr:colOff>
      <xdr:row>12</xdr:row>
      <xdr:rowOff>219860</xdr:rowOff>
    </xdr:from>
    <xdr:to>
      <xdr:col>25</xdr:col>
      <xdr:colOff>224914</xdr:colOff>
      <xdr:row>13</xdr:row>
      <xdr:rowOff>57935</xdr:rowOff>
    </xdr:to>
    <xdr:sp macro="" textlink="">
      <xdr:nvSpPr>
        <xdr:cNvPr id="304" name="Oval 57">
          <a:extLst>
            <a:ext uri="{FF2B5EF4-FFF2-40B4-BE49-F238E27FC236}">
              <a16:creationId xmlns:a16="http://schemas.microsoft.com/office/drawing/2014/main" id="{00000000-0008-0000-0700-000030010000}"/>
            </a:ext>
          </a:extLst>
        </xdr:cNvPr>
        <xdr:cNvSpPr>
          <a:spLocks noChangeArrowheads="1"/>
        </xdr:cNvSpPr>
      </xdr:nvSpPr>
      <xdr:spPr bwMode="auto">
        <a:xfrm flipH="1">
          <a:off x="13159864" y="2963060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178065</xdr:colOff>
      <xdr:row>18</xdr:row>
      <xdr:rowOff>77760</xdr:rowOff>
    </xdr:from>
    <xdr:to>
      <xdr:col>25</xdr:col>
      <xdr:colOff>235215</xdr:colOff>
      <xdr:row>18</xdr:row>
      <xdr:rowOff>134910</xdr:rowOff>
    </xdr:to>
    <xdr:sp macro="" textlink="">
      <xdr:nvSpPr>
        <xdr:cNvPr id="305" name="Oval 58">
          <a:extLst>
            <a:ext uri="{FF2B5EF4-FFF2-40B4-BE49-F238E27FC236}">
              <a16:creationId xmlns:a16="http://schemas.microsoft.com/office/drawing/2014/main" id="{00000000-0008-0000-0700-000031010000}"/>
            </a:ext>
          </a:extLst>
        </xdr:cNvPr>
        <xdr:cNvSpPr>
          <a:spLocks noChangeArrowheads="1"/>
        </xdr:cNvSpPr>
      </xdr:nvSpPr>
      <xdr:spPr bwMode="auto">
        <a:xfrm flipH="1">
          <a:off x="13170165" y="419256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257175</xdr:colOff>
      <xdr:row>10</xdr:row>
      <xdr:rowOff>76200</xdr:rowOff>
    </xdr:from>
    <xdr:to>
      <xdr:col>25</xdr:col>
      <xdr:colOff>314325</xdr:colOff>
      <xdr:row>10</xdr:row>
      <xdr:rowOff>133350</xdr:rowOff>
    </xdr:to>
    <xdr:sp macro="" textlink="">
      <xdr:nvSpPr>
        <xdr:cNvPr id="306" name="Oval 59">
          <a:extLst>
            <a:ext uri="{FF2B5EF4-FFF2-40B4-BE49-F238E27FC236}">
              <a16:creationId xmlns:a16="http://schemas.microsoft.com/office/drawing/2014/main" id="{00000000-0008-0000-0700-000032010000}"/>
            </a:ext>
          </a:extLst>
        </xdr:cNvPr>
        <xdr:cNvSpPr>
          <a:spLocks noChangeArrowheads="1"/>
        </xdr:cNvSpPr>
      </xdr:nvSpPr>
      <xdr:spPr bwMode="auto">
        <a:xfrm flipH="1">
          <a:off x="13249275" y="23622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19050</xdr:colOff>
      <xdr:row>10</xdr:row>
      <xdr:rowOff>0</xdr:rowOff>
    </xdr:from>
    <xdr:to>
      <xdr:col>26</xdr:col>
      <xdr:colOff>76200</xdr:colOff>
      <xdr:row>10</xdr:row>
      <xdr:rowOff>57150</xdr:rowOff>
    </xdr:to>
    <xdr:sp macro="" textlink="">
      <xdr:nvSpPr>
        <xdr:cNvPr id="307" name="Oval 60">
          <a:extLst>
            <a:ext uri="{FF2B5EF4-FFF2-40B4-BE49-F238E27FC236}">
              <a16:creationId xmlns:a16="http://schemas.microsoft.com/office/drawing/2014/main" id="{00000000-0008-0000-0700-000033010000}"/>
            </a:ext>
          </a:extLst>
        </xdr:cNvPr>
        <xdr:cNvSpPr>
          <a:spLocks noChangeArrowheads="1"/>
        </xdr:cNvSpPr>
      </xdr:nvSpPr>
      <xdr:spPr bwMode="auto">
        <a:xfrm flipH="1">
          <a:off x="13449300" y="22860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180975</xdr:colOff>
      <xdr:row>10</xdr:row>
      <xdr:rowOff>28575</xdr:rowOff>
    </xdr:from>
    <xdr:to>
      <xdr:col>22</xdr:col>
      <xdr:colOff>238125</xdr:colOff>
      <xdr:row>10</xdr:row>
      <xdr:rowOff>85725</xdr:rowOff>
    </xdr:to>
    <xdr:sp macro="" textlink="">
      <xdr:nvSpPr>
        <xdr:cNvPr id="308" name="Oval 61">
          <a:extLst>
            <a:ext uri="{FF2B5EF4-FFF2-40B4-BE49-F238E27FC236}">
              <a16:creationId xmlns:a16="http://schemas.microsoft.com/office/drawing/2014/main" id="{00000000-0008-0000-0700-000034010000}"/>
            </a:ext>
          </a:extLst>
        </xdr:cNvPr>
        <xdr:cNvSpPr>
          <a:spLocks noChangeArrowheads="1"/>
        </xdr:cNvSpPr>
      </xdr:nvSpPr>
      <xdr:spPr bwMode="auto">
        <a:xfrm flipH="1">
          <a:off x="11858625" y="23145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74294</xdr:colOff>
      <xdr:row>7</xdr:row>
      <xdr:rowOff>114891</xdr:rowOff>
    </xdr:from>
    <xdr:to>
      <xdr:col>24</xdr:col>
      <xdr:colOff>131444</xdr:colOff>
      <xdr:row>7</xdr:row>
      <xdr:rowOff>172041</xdr:rowOff>
    </xdr:to>
    <xdr:sp macro="" textlink="">
      <xdr:nvSpPr>
        <xdr:cNvPr id="309" name="Oval 62">
          <a:extLst>
            <a:ext uri="{FF2B5EF4-FFF2-40B4-BE49-F238E27FC236}">
              <a16:creationId xmlns:a16="http://schemas.microsoft.com/office/drawing/2014/main" id="{00000000-0008-0000-0700-000035010000}"/>
            </a:ext>
          </a:extLst>
        </xdr:cNvPr>
        <xdr:cNvSpPr>
          <a:spLocks noChangeArrowheads="1"/>
        </xdr:cNvSpPr>
      </xdr:nvSpPr>
      <xdr:spPr bwMode="auto">
        <a:xfrm flipH="1">
          <a:off x="12628244" y="1715091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66447</xdr:colOff>
      <xdr:row>8</xdr:row>
      <xdr:rowOff>152973</xdr:rowOff>
    </xdr:from>
    <xdr:to>
      <xdr:col>26</xdr:col>
      <xdr:colOff>123597</xdr:colOff>
      <xdr:row>8</xdr:row>
      <xdr:rowOff>210123</xdr:rowOff>
    </xdr:to>
    <xdr:sp macro="" textlink="">
      <xdr:nvSpPr>
        <xdr:cNvPr id="310" name="Oval 63">
          <a:extLst>
            <a:ext uri="{FF2B5EF4-FFF2-40B4-BE49-F238E27FC236}">
              <a16:creationId xmlns:a16="http://schemas.microsoft.com/office/drawing/2014/main" id="{00000000-0008-0000-0700-000036010000}"/>
            </a:ext>
          </a:extLst>
        </xdr:cNvPr>
        <xdr:cNvSpPr>
          <a:spLocks noChangeArrowheads="1"/>
        </xdr:cNvSpPr>
      </xdr:nvSpPr>
      <xdr:spPr bwMode="auto">
        <a:xfrm flipH="1">
          <a:off x="13496697" y="1981773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85725</xdr:colOff>
      <xdr:row>6</xdr:row>
      <xdr:rowOff>180975</xdr:rowOff>
    </xdr:from>
    <xdr:to>
      <xdr:col>24</xdr:col>
      <xdr:colOff>142875</xdr:colOff>
      <xdr:row>7</xdr:row>
      <xdr:rowOff>19050</xdr:rowOff>
    </xdr:to>
    <xdr:sp macro="" textlink="">
      <xdr:nvSpPr>
        <xdr:cNvPr id="311" name="Oval 64">
          <a:extLst>
            <a:ext uri="{FF2B5EF4-FFF2-40B4-BE49-F238E27FC236}">
              <a16:creationId xmlns:a16="http://schemas.microsoft.com/office/drawing/2014/main" id="{00000000-0008-0000-0700-000037010000}"/>
            </a:ext>
          </a:extLst>
        </xdr:cNvPr>
        <xdr:cNvSpPr>
          <a:spLocks noChangeArrowheads="1"/>
        </xdr:cNvSpPr>
      </xdr:nvSpPr>
      <xdr:spPr bwMode="auto">
        <a:xfrm flipH="1">
          <a:off x="12639675" y="1552575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276225</xdr:colOff>
      <xdr:row>5</xdr:row>
      <xdr:rowOff>200025</xdr:rowOff>
    </xdr:from>
    <xdr:to>
      <xdr:col>26</xdr:col>
      <xdr:colOff>333375</xdr:colOff>
      <xdr:row>6</xdr:row>
      <xdr:rowOff>38100</xdr:rowOff>
    </xdr:to>
    <xdr:sp macro="" textlink="">
      <xdr:nvSpPr>
        <xdr:cNvPr id="312" name="Oval 65">
          <a:extLst>
            <a:ext uri="{FF2B5EF4-FFF2-40B4-BE49-F238E27FC236}">
              <a16:creationId xmlns:a16="http://schemas.microsoft.com/office/drawing/2014/main" id="{00000000-0008-0000-0700-000038010000}"/>
            </a:ext>
          </a:extLst>
        </xdr:cNvPr>
        <xdr:cNvSpPr>
          <a:spLocks noChangeArrowheads="1"/>
        </xdr:cNvSpPr>
      </xdr:nvSpPr>
      <xdr:spPr bwMode="auto">
        <a:xfrm flipH="1">
          <a:off x="13706475" y="1343025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238319</xdr:colOff>
      <xdr:row>7</xdr:row>
      <xdr:rowOff>132380</xdr:rowOff>
    </xdr:from>
    <xdr:to>
      <xdr:col>25</xdr:col>
      <xdr:colOff>295469</xdr:colOff>
      <xdr:row>7</xdr:row>
      <xdr:rowOff>194001</xdr:rowOff>
    </xdr:to>
    <xdr:sp macro="" textlink="">
      <xdr:nvSpPr>
        <xdr:cNvPr id="313" name="Oval 66">
          <a:extLst>
            <a:ext uri="{FF2B5EF4-FFF2-40B4-BE49-F238E27FC236}">
              <a16:creationId xmlns:a16="http://schemas.microsoft.com/office/drawing/2014/main" id="{00000000-0008-0000-0700-000039010000}"/>
            </a:ext>
          </a:extLst>
        </xdr:cNvPr>
        <xdr:cNvSpPr>
          <a:spLocks noChangeArrowheads="1"/>
        </xdr:cNvSpPr>
      </xdr:nvSpPr>
      <xdr:spPr bwMode="auto">
        <a:xfrm flipH="1">
          <a:off x="13230419" y="1732580"/>
          <a:ext cx="57150" cy="61621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10</xdr:row>
      <xdr:rowOff>0</xdr:rowOff>
    </xdr:from>
    <xdr:to>
      <xdr:col>32</xdr:col>
      <xdr:colOff>0</xdr:colOff>
      <xdr:row>11</xdr:row>
      <xdr:rowOff>0</xdr:rowOff>
    </xdr:to>
    <xdr:sp macro="" textlink="">
      <xdr:nvSpPr>
        <xdr:cNvPr id="314" name="Rectangle 79">
          <a:extLst>
            <a:ext uri="{FF2B5EF4-FFF2-40B4-BE49-F238E27FC236}">
              <a16:creationId xmlns:a16="http://schemas.microsoft.com/office/drawing/2014/main" id="{00000000-0008-0000-0700-00003A010000}"/>
            </a:ext>
          </a:extLst>
        </xdr:cNvPr>
        <xdr:cNvSpPr>
          <a:spLocks noChangeArrowheads="1"/>
        </xdr:cNvSpPr>
      </xdr:nvSpPr>
      <xdr:spPr bwMode="auto">
        <a:xfrm>
          <a:off x="15621000" y="2286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11</xdr:row>
      <xdr:rowOff>0</xdr:rowOff>
    </xdr:from>
    <xdr:to>
      <xdr:col>32</xdr:col>
      <xdr:colOff>0</xdr:colOff>
      <xdr:row>12</xdr:row>
      <xdr:rowOff>0</xdr:rowOff>
    </xdr:to>
    <xdr:sp macro="" textlink="">
      <xdr:nvSpPr>
        <xdr:cNvPr id="315" name="Rectangle 80">
          <a:extLst>
            <a:ext uri="{FF2B5EF4-FFF2-40B4-BE49-F238E27FC236}">
              <a16:creationId xmlns:a16="http://schemas.microsoft.com/office/drawing/2014/main" id="{00000000-0008-0000-0700-00003B010000}"/>
            </a:ext>
          </a:extLst>
        </xdr:cNvPr>
        <xdr:cNvSpPr>
          <a:spLocks noChangeArrowheads="1"/>
        </xdr:cNvSpPr>
      </xdr:nvSpPr>
      <xdr:spPr bwMode="auto">
        <a:xfrm>
          <a:off x="15621000" y="2514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12</xdr:row>
      <xdr:rowOff>0</xdr:rowOff>
    </xdr:from>
    <xdr:to>
      <xdr:col>32</xdr:col>
      <xdr:colOff>0</xdr:colOff>
      <xdr:row>13</xdr:row>
      <xdr:rowOff>0</xdr:rowOff>
    </xdr:to>
    <xdr:sp macro="" textlink="">
      <xdr:nvSpPr>
        <xdr:cNvPr id="316" name="Rectangle 81">
          <a:extLst>
            <a:ext uri="{FF2B5EF4-FFF2-40B4-BE49-F238E27FC236}">
              <a16:creationId xmlns:a16="http://schemas.microsoft.com/office/drawing/2014/main" id="{00000000-0008-0000-0700-00003C010000}"/>
            </a:ext>
          </a:extLst>
        </xdr:cNvPr>
        <xdr:cNvSpPr>
          <a:spLocks noChangeArrowheads="1"/>
        </xdr:cNvSpPr>
      </xdr:nvSpPr>
      <xdr:spPr bwMode="auto">
        <a:xfrm>
          <a:off x="15621000" y="2743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0</xdr:colOff>
      <xdr:row>14</xdr:row>
      <xdr:rowOff>0</xdr:rowOff>
    </xdr:to>
    <xdr:sp macro="" textlink="">
      <xdr:nvSpPr>
        <xdr:cNvPr id="317" name="Rectangle 82">
          <a:extLst>
            <a:ext uri="{FF2B5EF4-FFF2-40B4-BE49-F238E27FC236}">
              <a16:creationId xmlns:a16="http://schemas.microsoft.com/office/drawing/2014/main" id="{00000000-0008-0000-0700-00003D010000}"/>
            </a:ext>
          </a:extLst>
        </xdr:cNvPr>
        <xdr:cNvSpPr>
          <a:spLocks noChangeArrowheads="1"/>
        </xdr:cNvSpPr>
      </xdr:nvSpPr>
      <xdr:spPr bwMode="auto">
        <a:xfrm>
          <a:off x="15621000" y="2971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14</xdr:row>
      <xdr:rowOff>0</xdr:rowOff>
    </xdr:from>
    <xdr:to>
      <xdr:col>32</xdr:col>
      <xdr:colOff>0</xdr:colOff>
      <xdr:row>15</xdr:row>
      <xdr:rowOff>0</xdr:rowOff>
    </xdr:to>
    <xdr:sp macro="" textlink="">
      <xdr:nvSpPr>
        <xdr:cNvPr id="318" name="Rectangle 83">
          <a:extLst>
            <a:ext uri="{FF2B5EF4-FFF2-40B4-BE49-F238E27FC236}">
              <a16:creationId xmlns:a16="http://schemas.microsoft.com/office/drawing/2014/main" id="{00000000-0008-0000-0700-00003E010000}"/>
            </a:ext>
          </a:extLst>
        </xdr:cNvPr>
        <xdr:cNvSpPr>
          <a:spLocks noChangeArrowheads="1"/>
        </xdr:cNvSpPr>
      </xdr:nvSpPr>
      <xdr:spPr bwMode="auto">
        <a:xfrm>
          <a:off x="15621000" y="3200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15</xdr:row>
      <xdr:rowOff>0</xdr:rowOff>
    </xdr:from>
    <xdr:to>
      <xdr:col>32</xdr:col>
      <xdr:colOff>0</xdr:colOff>
      <xdr:row>16</xdr:row>
      <xdr:rowOff>0</xdr:rowOff>
    </xdr:to>
    <xdr:sp macro="" textlink="">
      <xdr:nvSpPr>
        <xdr:cNvPr id="319" name="Rectangle 84">
          <a:extLst>
            <a:ext uri="{FF2B5EF4-FFF2-40B4-BE49-F238E27FC236}">
              <a16:creationId xmlns:a16="http://schemas.microsoft.com/office/drawing/2014/main" id="{00000000-0008-0000-0700-00003F010000}"/>
            </a:ext>
          </a:extLst>
        </xdr:cNvPr>
        <xdr:cNvSpPr>
          <a:spLocks noChangeArrowheads="1"/>
        </xdr:cNvSpPr>
      </xdr:nvSpPr>
      <xdr:spPr bwMode="auto">
        <a:xfrm>
          <a:off x="15621000" y="3429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16</xdr:row>
      <xdr:rowOff>0</xdr:rowOff>
    </xdr:from>
    <xdr:to>
      <xdr:col>32</xdr:col>
      <xdr:colOff>0</xdr:colOff>
      <xdr:row>17</xdr:row>
      <xdr:rowOff>0</xdr:rowOff>
    </xdr:to>
    <xdr:sp macro="" textlink="">
      <xdr:nvSpPr>
        <xdr:cNvPr id="320" name="Rectangle 85">
          <a:extLst>
            <a:ext uri="{FF2B5EF4-FFF2-40B4-BE49-F238E27FC236}">
              <a16:creationId xmlns:a16="http://schemas.microsoft.com/office/drawing/2014/main" id="{00000000-0008-0000-0700-000040010000}"/>
            </a:ext>
          </a:extLst>
        </xdr:cNvPr>
        <xdr:cNvSpPr>
          <a:spLocks noChangeArrowheads="1"/>
        </xdr:cNvSpPr>
      </xdr:nvSpPr>
      <xdr:spPr bwMode="auto">
        <a:xfrm>
          <a:off x="15621000" y="3657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17</xdr:row>
      <xdr:rowOff>0</xdr:rowOff>
    </xdr:from>
    <xdr:to>
      <xdr:col>32</xdr:col>
      <xdr:colOff>0</xdr:colOff>
      <xdr:row>18</xdr:row>
      <xdr:rowOff>0</xdr:rowOff>
    </xdr:to>
    <xdr:sp macro="" textlink="">
      <xdr:nvSpPr>
        <xdr:cNvPr id="321" name="Rectangle 86">
          <a:extLst>
            <a:ext uri="{FF2B5EF4-FFF2-40B4-BE49-F238E27FC236}">
              <a16:creationId xmlns:a16="http://schemas.microsoft.com/office/drawing/2014/main" id="{00000000-0008-0000-0700-000041010000}"/>
            </a:ext>
          </a:extLst>
        </xdr:cNvPr>
        <xdr:cNvSpPr>
          <a:spLocks noChangeArrowheads="1"/>
        </xdr:cNvSpPr>
      </xdr:nvSpPr>
      <xdr:spPr bwMode="auto">
        <a:xfrm>
          <a:off x="15621000" y="3886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18</xdr:row>
      <xdr:rowOff>0</xdr:rowOff>
    </xdr:from>
    <xdr:to>
      <xdr:col>32</xdr:col>
      <xdr:colOff>0</xdr:colOff>
      <xdr:row>19</xdr:row>
      <xdr:rowOff>0</xdr:rowOff>
    </xdr:to>
    <xdr:sp macro="" textlink="">
      <xdr:nvSpPr>
        <xdr:cNvPr id="322" name="Rectangle 87">
          <a:extLst>
            <a:ext uri="{FF2B5EF4-FFF2-40B4-BE49-F238E27FC236}">
              <a16:creationId xmlns:a16="http://schemas.microsoft.com/office/drawing/2014/main" id="{00000000-0008-0000-0700-000042010000}"/>
            </a:ext>
          </a:extLst>
        </xdr:cNvPr>
        <xdr:cNvSpPr>
          <a:spLocks noChangeArrowheads="1"/>
        </xdr:cNvSpPr>
      </xdr:nvSpPr>
      <xdr:spPr bwMode="auto">
        <a:xfrm>
          <a:off x="15621000" y="4114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19</xdr:row>
      <xdr:rowOff>0</xdr:rowOff>
    </xdr:from>
    <xdr:to>
      <xdr:col>32</xdr:col>
      <xdr:colOff>0</xdr:colOff>
      <xdr:row>20</xdr:row>
      <xdr:rowOff>0</xdr:rowOff>
    </xdr:to>
    <xdr:sp macro="" textlink="">
      <xdr:nvSpPr>
        <xdr:cNvPr id="323" name="Rectangle 88">
          <a:extLst>
            <a:ext uri="{FF2B5EF4-FFF2-40B4-BE49-F238E27FC236}">
              <a16:creationId xmlns:a16="http://schemas.microsoft.com/office/drawing/2014/main" id="{00000000-0008-0000-0700-000043010000}"/>
            </a:ext>
          </a:extLst>
        </xdr:cNvPr>
        <xdr:cNvSpPr>
          <a:spLocks noChangeArrowheads="1"/>
        </xdr:cNvSpPr>
      </xdr:nvSpPr>
      <xdr:spPr bwMode="auto">
        <a:xfrm>
          <a:off x="15621000" y="4343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20</xdr:row>
      <xdr:rowOff>0</xdr:rowOff>
    </xdr:from>
    <xdr:to>
      <xdr:col>32</xdr:col>
      <xdr:colOff>0</xdr:colOff>
      <xdr:row>21</xdr:row>
      <xdr:rowOff>0</xdr:rowOff>
    </xdr:to>
    <xdr:sp macro="" textlink="">
      <xdr:nvSpPr>
        <xdr:cNvPr id="324" name="Rectangle 89">
          <a:extLst>
            <a:ext uri="{FF2B5EF4-FFF2-40B4-BE49-F238E27FC236}">
              <a16:creationId xmlns:a16="http://schemas.microsoft.com/office/drawing/2014/main" id="{00000000-0008-0000-0700-000044010000}"/>
            </a:ext>
          </a:extLst>
        </xdr:cNvPr>
        <xdr:cNvSpPr>
          <a:spLocks noChangeArrowheads="1"/>
        </xdr:cNvSpPr>
      </xdr:nvSpPr>
      <xdr:spPr bwMode="auto">
        <a:xfrm>
          <a:off x="15621000" y="4572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21</xdr:row>
      <xdr:rowOff>0</xdr:rowOff>
    </xdr:from>
    <xdr:to>
      <xdr:col>32</xdr:col>
      <xdr:colOff>0</xdr:colOff>
      <xdr:row>22</xdr:row>
      <xdr:rowOff>0</xdr:rowOff>
    </xdr:to>
    <xdr:sp macro="" textlink="">
      <xdr:nvSpPr>
        <xdr:cNvPr id="325" name="Rectangle 90">
          <a:extLst>
            <a:ext uri="{FF2B5EF4-FFF2-40B4-BE49-F238E27FC236}">
              <a16:creationId xmlns:a16="http://schemas.microsoft.com/office/drawing/2014/main" id="{00000000-0008-0000-0700-000045010000}"/>
            </a:ext>
          </a:extLst>
        </xdr:cNvPr>
        <xdr:cNvSpPr>
          <a:spLocks noChangeArrowheads="1"/>
        </xdr:cNvSpPr>
      </xdr:nvSpPr>
      <xdr:spPr bwMode="auto">
        <a:xfrm>
          <a:off x="15621000" y="4800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22</xdr:row>
      <xdr:rowOff>0</xdr:rowOff>
    </xdr:from>
    <xdr:to>
      <xdr:col>32</xdr:col>
      <xdr:colOff>0</xdr:colOff>
      <xdr:row>23</xdr:row>
      <xdr:rowOff>0</xdr:rowOff>
    </xdr:to>
    <xdr:sp macro="" textlink="">
      <xdr:nvSpPr>
        <xdr:cNvPr id="326" name="Rectangle 91">
          <a:extLst>
            <a:ext uri="{FF2B5EF4-FFF2-40B4-BE49-F238E27FC236}">
              <a16:creationId xmlns:a16="http://schemas.microsoft.com/office/drawing/2014/main" id="{00000000-0008-0000-0700-000046010000}"/>
            </a:ext>
          </a:extLst>
        </xdr:cNvPr>
        <xdr:cNvSpPr>
          <a:spLocks noChangeArrowheads="1"/>
        </xdr:cNvSpPr>
      </xdr:nvSpPr>
      <xdr:spPr bwMode="auto">
        <a:xfrm>
          <a:off x="15621000" y="5029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23</xdr:row>
      <xdr:rowOff>0</xdr:rowOff>
    </xdr:from>
    <xdr:to>
      <xdr:col>32</xdr:col>
      <xdr:colOff>0</xdr:colOff>
      <xdr:row>24</xdr:row>
      <xdr:rowOff>0</xdr:rowOff>
    </xdr:to>
    <xdr:sp macro="" textlink="">
      <xdr:nvSpPr>
        <xdr:cNvPr id="327" name="Rectangle 92">
          <a:extLst>
            <a:ext uri="{FF2B5EF4-FFF2-40B4-BE49-F238E27FC236}">
              <a16:creationId xmlns:a16="http://schemas.microsoft.com/office/drawing/2014/main" id="{00000000-0008-0000-0700-000047010000}"/>
            </a:ext>
          </a:extLst>
        </xdr:cNvPr>
        <xdr:cNvSpPr>
          <a:spLocks noChangeArrowheads="1"/>
        </xdr:cNvSpPr>
      </xdr:nvSpPr>
      <xdr:spPr bwMode="auto">
        <a:xfrm>
          <a:off x="15621000" y="5257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24</xdr:row>
      <xdr:rowOff>0</xdr:rowOff>
    </xdr:from>
    <xdr:to>
      <xdr:col>32</xdr:col>
      <xdr:colOff>0</xdr:colOff>
      <xdr:row>25</xdr:row>
      <xdr:rowOff>0</xdr:rowOff>
    </xdr:to>
    <xdr:sp macro="" textlink="">
      <xdr:nvSpPr>
        <xdr:cNvPr id="328" name="Rectangle 93">
          <a:extLst>
            <a:ext uri="{FF2B5EF4-FFF2-40B4-BE49-F238E27FC236}">
              <a16:creationId xmlns:a16="http://schemas.microsoft.com/office/drawing/2014/main" id="{00000000-0008-0000-0700-000048010000}"/>
            </a:ext>
          </a:extLst>
        </xdr:cNvPr>
        <xdr:cNvSpPr>
          <a:spLocks noChangeArrowheads="1"/>
        </xdr:cNvSpPr>
      </xdr:nvSpPr>
      <xdr:spPr bwMode="auto">
        <a:xfrm>
          <a:off x="15621000" y="5486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25</xdr:row>
      <xdr:rowOff>0</xdr:rowOff>
    </xdr:from>
    <xdr:to>
      <xdr:col>32</xdr:col>
      <xdr:colOff>0</xdr:colOff>
      <xdr:row>26</xdr:row>
      <xdr:rowOff>0</xdr:rowOff>
    </xdr:to>
    <xdr:sp macro="" textlink="">
      <xdr:nvSpPr>
        <xdr:cNvPr id="329" name="Rectangle 94">
          <a:extLst>
            <a:ext uri="{FF2B5EF4-FFF2-40B4-BE49-F238E27FC236}">
              <a16:creationId xmlns:a16="http://schemas.microsoft.com/office/drawing/2014/main" id="{00000000-0008-0000-0700-000049010000}"/>
            </a:ext>
          </a:extLst>
        </xdr:cNvPr>
        <xdr:cNvSpPr>
          <a:spLocks noChangeArrowheads="1"/>
        </xdr:cNvSpPr>
      </xdr:nvSpPr>
      <xdr:spPr bwMode="auto">
        <a:xfrm>
          <a:off x="15621000" y="5715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5</xdr:row>
      <xdr:rowOff>221311</xdr:rowOff>
    </xdr:from>
    <xdr:to>
      <xdr:col>22</xdr:col>
      <xdr:colOff>228600</xdr:colOff>
      <xdr:row>9</xdr:row>
      <xdr:rowOff>111773</xdr:rowOff>
    </xdr:to>
    <xdr:cxnSp macro="">
      <xdr:nvCxnSpPr>
        <xdr:cNvPr id="330" name="AutoShape 97">
          <a:extLst>
            <a:ext uri="{FF2B5EF4-FFF2-40B4-BE49-F238E27FC236}">
              <a16:creationId xmlns:a16="http://schemas.microsoft.com/office/drawing/2014/main" id="{00000000-0008-0000-0700-00004A010000}"/>
            </a:ext>
          </a:extLst>
        </xdr:cNvPr>
        <xdr:cNvCxnSpPr>
          <a:cxnSpLocks noChangeShapeType="1"/>
          <a:stCxn id="367" idx="1"/>
          <a:endCxn id="261" idx="6"/>
        </xdr:cNvCxnSpPr>
      </xdr:nvCxnSpPr>
      <xdr:spPr bwMode="auto">
        <a:xfrm flipV="1">
          <a:off x="9048750" y="1364311"/>
          <a:ext cx="2857500" cy="80486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6</xdr:row>
      <xdr:rowOff>83979</xdr:rowOff>
    </xdr:from>
    <xdr:to>
      <xdr:col>20</xdr:col>
      <xdr:colOff>388001</xdr:colOff>
      <xdr:row>8</xdr:row>
      <xdr:rowOff>111773</xdr:rowOff>
    </xdr:to>
    <xdr:cxnSp macro="">
      <xdr:nvCxnSpPr>
        <xdr:cNvPr id="331" name="AutoShape 98">
          <a:extLst>
            <a:ext uri="{FF2B5EF4-FFF2-40B4-BE49-F238E27FC236}">
              <a16:creationId xmlns:a16="http://schemas.microsoft.com/office/drawing/2014/main" id="{00000000-0008-0000-0700-00004B010000}"/>
            </a:ext>
          </a:extLst>
        </xdr:cNvPr>
        <xdr:cNvCxnSpPr>
          <a:cxnSpLocks noChangeShapeType="1"/>
          <a:stCxn id="366" idx="1"/>
          <a:endCxn id="279" idx="6"/>
        </xdr:cNvCxnSpPr>
      </xdr:nvCxnSpPr>
      <xdr:spPr bwMode="auto">
        <a:xfrm flipV="1">
          <a:off x="9048750" y="1455579"/>
          <a:ext cx="2140601" cy="48499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10</xdr:row>
      <xdr:rowOff>57150</xdr:rowOff>
    </xdr:from>
    <xdr:to>
      <xdr:col>22</xdr:col>
      <xdr:colOff>180975</xdr:colOff>
      <xdr:row>12</xdr:row>
      <xdr:rowOff>111773</xdr:rowOff>
    </xdr:to>
    <xdr:cxnSp macro="">
      <xdr:nvCxnSpPr>
        <xdr:cNvPr id="332" name="AutoShape 99">
          <a:extLst>
            <a:ext uri="{FF2B5EF4-FFF2-40B4-BE49-F238E27FC236}">
              <a16:creationId xmlns:a16="http://schemas.microsoft.com/office/drawing/2014/main" id="{00000000-0008-0000-0700-00004C010000}"/>
            </a:ext>
          </a:extLst>
        </xdr:cNvPr>
        <xdr:cNvCxnSpPr>
          <a:cxnSpLocks noChangeShapeType="1"/>
          <a:stCxn id="263" idx="1"/>
          <a:endCxn id="308" idx="6"/>
        </xdr:cNvCxnSpPr>
      </xdr:nvCxnSpPr>
      <xdr:spPr bwMode="auto">
        <a:xfrm flipV="1">
          <a:off x="9048750" y="2343150"/>
          <a:ext cx="2809875" cy="511823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10</xdr:row>
      <xdr:rowOff>104775</xdr:rowOff>
    </xdr:from>
    <xdr:to>
      <xdr:col>22</xdr:col>
      <xdr:colOff>342900</xdr:colOff>
      <xdr:row>13</xdr:row>
      <xdr:rowOff>111773</xdr:rowOff>
    </xdr:to>
    <xdr:cxnSp macro="">
      <xdr:nvCxnSpPr>
        <xdr:cNvPr id="333" name="AutoShape 100">
          <a:extLst>
            <a:ext uri="{FF2B5EF4-FFF2-40B4-BE49-F238E27FC236}">
              <a16:creationId xmlns:a16="http://schemas.microsoft.com/office/drawing/2014/main" id="{00000000-0008-0000-0700-00004D010000}"/>
            </a:ext>
          </a:extLst>
        </xdr:cNvPr>
        <xdr:cNvCxnSpPr>
          <a:cxnSpLocks noChangeShapeType="1"/>
          <a:stCxn id="264" idx="1"/>
          <a:endCxn id="280" idx="6"/>
        </xdr:cNvCxnSpPr>
      </xdr:nvCxnSpPr>
      <xdr:spPr bwMode="auto">
        <a:xfrm flipV="1">
          <a:off x="9048750" y="2390775"/>
          <a:ext cx="2971800" cy="69279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7</xdr:row>
      <xdr:rowOff>46987</xdr:rowOff>
    </xdr:from>
    <xdr:to>
      <xdr:col>21</xdr:col>
      <xdr:colOff>227824</xdr:colOff>
      <xdr:row>10</xdr:row>
      <xdr:rowOff>111773</xdr:rowOff>
    </xdr:to>
    <xdr:cxnSp macro="">
      <xdr:nvCxnSpPr>
        <xdr:cNvPr id="334" name="AutoShape 101">
          <a:extLst>
            <a:ext uri="{FF2B5EF4-FFF2-40B4-BE49-F238E27FC236}">
              <a16:creationId xmlns:a16="http://schemas.microsoft.com/office/drawing/2014/main" id="{00000000-0008-0000-0700-00004E010000}"/>
            </a:ext>
          </a:extLst>
        </xdr:cNvPr>
        <xdr:cNvCxnSpPr>
          <a:cxnSpLocks noChangeShapeType="1"/>
          <a:stCxn id="368" idx="1"/>
          <a:endCxn id="281" idx="6"/>
        </xdr:cNvCxnSpPr>
      </xdr:nvCxnSpPr>
      <xdr:spPr bwMode="auto">
        <a:xfrm flipV="1">
          <a:off x="9048750" y="1647187"/>
          <a:ext cx="2418574" cy="75058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13</xdr:row>
      <xdr:rowOff>27208</xdr:rowOff>
    </xdr:from>
    <xdr:to>
      <xdr:col>23</xdr:col>
      <xdr:colOff>23126</xdr:colOff>
      <xdr:row>14</xdr:row>
      <xdr:rowOff>111773</xdr:rowOff>
    </xdr:to>
    <xdr:cxnSp macro="">
      <xdr:nvCxnSpPr>
        <xdr:cNvPr id="335" name="AutoShape 102">
          <a:extLst>
            <a:ext uri="{FF2B5EF4-FFF2-40B4-BE49-F238E27FC236}">
              <a16:creationId xmlns:a16="http://schemas.microsoft.com/office/drawing/2014/main" id="{00000000-0008-0000-0700-00004F010000}"/>
            </a:ext>
          </a:extLst>
        </xdr:cNvPr>
        <xdr:cNvCxnSpPr>
          <a:cxnSpLocks noChangeShapeType="1"/>
          <a:stCxn id="265" idx="1"/>
          <a:endCxn id="282" idx="6"/>
        </xdr:cNvCxnSpPr>
      </xdr:nvCxnSpPr>
      <xdr:spPr bwMode="auto">
        <a:xfrm flipV="1">
          <a:off x="9048750" y="2999008"/>
          <a:ext cx="3090176" cy="31316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15</xdr:row>
      <xdr:rowOff>111773</xdr:rowOff>
    </xdr:from>
    <xdr:to>
      <xdr:col>22</xdr:col>
      <xdr:colOff>180975</xdr:colOff>
      <xdr:row>15</xdr:row>
      <xdr:rowOff>142875</xdr:rowOff>
    </xdr:to>
    <xdr:cxnSp macro="">
      <xdr:nvCxnSpPr>
        <xdr:cNvPr id="336" name="AutoShape 103">
          <a:extLst>
            <a:ext uri="{FF2B5EF4-FFF2-40B4-BE49-F238E27FC236}">
              <a16:creationId xmlns:a16="http://schemas.microsoft.com/office/drawing/2014/main" id="{00000000-0008-0000-0700-000050010000}"/>
            </a:ext>
          </a:extLst>
        </xdr:cNvPr>
        <xdr:cNvCxnSpPr>
          <a:cxnSpLocks noChangeShapeType="1"/>
          <a:stCxn id="266" idx="1"/>
          <a:endCxn id="283" idx="6"/>
        </xdr:cNvCxnSpPr>
      </xdr:nvCxnSpPr>
      <xdr:spPr bwMode="auto">
        <a:xfrm>
          <a:off x="9048750" y="3540773"/>
          <a:ext cx="2809875" cy="3110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15</xdr:row>
      <xdr:rowOff>211786</xdr:rowOff>
    </xdr:from>
    <xdr:to>
      <xdr:col>22</xdr:col>
      <xdr:colOff>352425</xdr:colOff>
      <xdr:row>16</xdr:row>
      <xdr:rowOff>111773</xdr:rowOff>
    </xdr:to>
    <xdr:cxnSp macro="">
      <xdr:nvCxnSpPr>
        <xdr:cNvPr id="337" name="AutoShape 104">
          <a:extLst>
            <a:ext uri="{FF2B5EF4-FFF2-40B4-BE49-F238E27FC236}">
              <a16:creationId xmlns:a16="http://schemas.microsoft.com/office/drawing/2014/main" id="{00000000-0008-0000-0700-000051010000}"/>
            </a:ext>
          </a:extLst>
        </xdr:cNvPr>
        <xdr:cNvCxnSpPr>
          <a:cxnSpLocks noChangeShapeType="1"/>
          <a:stCxn id="267" idx="1"/>
          <a:endCxn id="286" idx="6"/>
        </xdr:cNvCxnSpPr>
      </xdr:nvCxnSpPr>
      <xdr:spPr bwMode="auto">
        <a:xfrm flipV="1">
          <a:off x="9048750" y="3640786"/>
          <a:ext cx="2981325" cy="12858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17</xdr:row>
      <xdr:rowOff>111773</xdr:rowOff>
    </xdr:from>
    <xdr:to>
      <xdr:col>23</xdr:col>
      <xdr:colOff>15347</xdr:colOff>
      <xdr:row>18</xdr:row>
      <xdr:rowOff>104868</xdr:rowOff>
    </xdr:to>
    <xdr:cxnSp macro="">
      <xdr:nvCxnSpPr>
        <xdr:cNvPr id="338" name="AutoShape 105">
          <a:extLst>
            <a:ext uri="{FF2B5EF4-FFF2-40B4-BE49-F238E27FC236}">
              <a16:creationId xmlns:a16="http://schemas.microsoft.com/office/drawing/2014/main" id="{00000000-0008-0000-0700-000052010000}"/>
            </a:ext>
          </a:extLst>
        </xdr:cNvPr>
        <xdr:cNvCxnSpPr>
          <a:cxnSpLocks noChangeShapeType="1"/>
          <a:stCxn id="268" idx="1"/>
          <a:endCxn id="284" idx="6"/>
        </xdr:cNvCxnSpPr>
      </xdr:nvCxnSpPr>
      <xdr:spPr bwMode="auto">
        <a:xfrm>
          <a:off x="9048750" y="3997973"/>
          <a:ext cx="3082397" cy="22169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18</xdr:row>
      <xdr:rowOff>111773</xdr:rowOff>
    </xdr:from>
    <xdr:to>
      <xdr:col>22</xdr:col>
      <xdr:colOff>342900</xdr:colOff>
      <xdr:row>21</xdr:row>
      <xdr:rowOff>28575</xdr:rowOff>
    </xdr:to>
    <xdr:cxnSp macro="">
      <xdr:nvCxnSpPr>
        <xdr:cNvPr id="339" name="AutoShape 106">
          <a:extLst>
            <a:ext uri="{FF2B5EF4-FFF2-40B4-BE49-F238E27FC236}">
              <a16:creationId xmlns:a16="http://schemas.microsoft.com/office/drawing/2014/main" id="{00000000-0008-0000-0700-000053010000}"/>
            </a:ext>
          </a:extLst>
        </xdr:cNvPr>
        <xdr:cNvCxnSpPr>
          <a:cxnSpLocks noChangeShapeType="1"/>
          <a:stCxn id="269" idx="1"/>
          <a:endCxn id="285" idx="6"/>
        </xdr:cNvCxnSpPr>
      </xdr:nvCxnSpPr>
      <xdr:spPr bwMode="auto">
        <a:xfrm>
          <a:off x="9048750" y="4226573"/>
          <a:ext cx="2971800" cy="60260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19</xdr:row>
      <xdr:rowOff>111773</xdr:rowOff>
    </xdr:from>
    <xdr:to>
      <xdr:col>22</xdr:col>
      <xdr:colOff>171450</xdr:colOff>
      <xdr:row>21</xdr:row>
      <xdr:rowOff>47625</xdr:rowOff>
    </xdr:to>
    <xdr:cxnSp macro="">
      <xdr:nvCxnSpPr>
        <xdr:cNvPr id="340" name="AutoShape 107">
          <a:extLst>
            <a:ext uri="{FF2B5EF4-FFF2-40B4-BE49-F238E27FC236}">
              <a16:creationId xmlns:a16="http://schemas.microsoft.com/office/drawing/2014/main" id="{00000000-0008-0000-0700-000054010000}"/>
            </a:ext>
          </a:extLst>
        </xdr:cNvPr>
        <xdr:cNvCxnSpPr>
          <a:cxnSpLocks noChangeShapeType="1"/>
          <a:stCxn id="270" idx="1"/>
          <a:endCxn id="289" idx="6"/>
        </xdr:cNvCxnSpPr>
      </xdr:nvCxnSpPr>
      <xdr:spPr bwMode="auto">
        <a:xfrm>
          <a:off x="9048750" y="4455173"/>
          <a:ext cx="2800350" cy="39305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20</xdr:row>
      <xdr:rowOff>111773</xdr:rowOff>
    </xdr:from>
    <xdr:to>
      <xdr:col>23</xdr:col>
      <xdr:colOff>34203</xdr:colOff>
      <xdr:row>23</xdr:row>
      <xdr:rowOff>191867</xdr:rowOff>
    </xdr:to>
    <xdr:cxnSp macro="">
      <xdr:nvCxnSpPr>
        <xdr:cNvPr id="341" name="AutoShape 108">
          <a:extLst>
            <a:ext uri="{FF2B5EF4-FFF2-40B4-BE49-F238E27FC236}">
              <a16:creationId xmlns:a16="http://schemas.microsoft.com/office/drawing/2014/main" id="{00000000-0008-0000-0700-000055010000}"/>
            </a:ext>
          </a:extLst>
        </xdr:cNvPr>
        <xdr:cNvCxnSpPr>
          <a:cxnSpLocks noChangeShapeType="1"/>
          <a:stCxn id="271" idx="1"/>
          <a:endCxn id="288" idx="6"/>
        </xdr:cNvCxnSpPr>
      </xdr:nvCxnSpPr>
      <xdr:spPr bwMode="auto">
        <a:xfrm>
          <a:off x="9048750" y="4683773"/>
          <a:ext cx="3101253" cy="76589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21</xdr:row>
      <xdr:rowOff>111773</xdr:rowOff>
    </xdr:from>
    <xdr:to>
      <xdr:col>22</xdr:col>
      <xdr:colOff>342900</xdr:colOff>
      <xdr:row>26</xdr:row>
      <xdr:rowOff>114300</xdr:rowOff>
    </xdr:to>
    <xdr:cxnSp macro="">
      <xdr:nvCxnSpPr>
        <xdr:cNvPr id="342" name="AutoShape 109">
          <a:extLst>
            <a:ext uri="{FF2B5EF4-FFF2-40B4-BE49-F238E27FC236}">
              <a16:creationId xmlns:a16="http://schemas.microsoft.com/office/drawing/2014/main" id="{00000000-0008-0000-0700-000056010000}"/>
            </a:ext>
          </a:extLst>
        </xdr:cNvPr>
        <xdr:cNvCxnSpPr>
          <a:cxnSpLocks noChangeShapeType="1"/>
          <a:stCxn id="272" idx="1"/>
          <a:endCxn id="287" idx="6"/>
        </xdr:cNvCxnSpPr>
      </xdr:nvCxnSpPr>
      <xdr:spPr bwMode="auto">
        <a:xfrm>
          <a:off x="9048750" y="4912373"/>
          <a:ext cx="2971800" cy="114552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22</xdr:row>
      <xdr:rowOff>111773</xdr:rowOff>
    </xdr:from>
    <xdr:to>
      <xdr:col>21</xdr:col>
      <xdr:colOff>238125</xdr:colOff>
      <xdr:row>25</xdr:row>
      <xdr:rowOff>192736</xdr:rowOff>
    </xdr:to>
    <xdr:cxnSp macro="">
      <xdr:nvCxnSpPr>
        <xdr:cNvPr id="343" name="AutoShape 110">
          <a:extLst>
            <a:ext uri="{FF2B5EF4-FFF2-40B4-BE49-F238E27FC236}">
              <a16:creationId xmlns:a16="http://schemas.microsoft.com/office/drawing/2014/main" id="{00000000-0008-0000-0700-000057010000}"/>
            </a:ext>
          </a:extLst>
        </xdr:cNvPr>
        <xdr:cNvCxnSpPr>
          <a:cxnSpLocks noChangeShapeType="1"/>
          <a:stCxn id="273" idx="1"/>
          <a:endCxn id="295" idx="6"/>
        </xdr:cNvCxnSpPr>
      </xdr:nvCxnSpPr>
      <xdr:spPr bwMode="auto">
        <a:xfrm>
          <a:off x="9048750" y="5140973"/>
          <a:ext cx="2428875" cy="766763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23</xdr:row>
      <xdr:rowOff>111773</xdr:rowOff>
    </xdr:from>
    <xdr:to>
      <xdr:col>22</xdr:col>
      <xdr:colOff>190500</xdr:colOff>
      <xdr:row>26</xdr:row>
      <xdr:rowOff>161925</xdr:rowOff>
    </xdr:to>
    <xdr:cxnSp macro="">
      <xdr:nvCxnSpPr>
        <xdr:cNvPr id="344" name="AutoShape 111">
          <a:extLst>
            <a:ext uri="{FF2B5EF4-FFF2-40B4-BE49-F238E27FC236}">
              <a16:creationId xmlns:a16="http://schemas.microsoft.com/office/drawing/2014/main" id="{00000000-0008-0000-0700-000058010000}"/>
            </a:ext>
          </a:extLst>
        </xdr:cNvPr>
        <xdr:cNvCxnSpPr>
          <a:cxnSpLocks noChangeShapeType="1"/>
          <a:stCxn id="274" idx="1"/>
          <a:endCxn id="290" idx="6"/>
        </xdr:cNvCxnSpPr>
      </xdr:nvCxnSpPr>
      <xdr:spPr bwMode="auto">
        <a:xfrm>
          <a:off x="9048750" y="5369573"/>
          <a:ext cx="2819400" cy="73595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24</xdr:row>
      <xdr:rowOff>111773</xdr:rowOff>
    </xdr:from>
    <xdr:to>
      <xdr:col>24</xdr:col>
      <xdr:colOff>104775</xdr:colOff>
      <xdr:row>29</xdr:row>
      <xdr:rowOff>66675</xdr:rowOff>
    </xdr:to>
    <xdr:cxnSp macro="">
      <xdr:nvCxnSpPr>
        <xdr:cNvPr id="345" name="AutoShape 112">
          <a:extLst>
            <a:ext uri="{FF2B5EF4-FFF2-40B4-BE49-F238E27FC236}">
              <a16:creationId xmlns:a16="http://schemas.microsoft.com/office/drawing/2014/main" id="{00000000-0008-0000-0700-000059010000}"/>
            </a:ext>
          </a:extLst>
        </xdr:cNvPr>
        <xdr:cNvCxnSpPr>
          <a:cxnSpLocks noChangeShapeType="1"/>
          <a:stCxn id="275" idx="1"/>
          <a:endCxn id="294" idx="6"/>
        </xdr:cNvCxnSpPr>
      </xdr:nvCxnSpPr>
      <xdr:spPr bwMode="auto">
        <a:xfrm>
          <a:off x="9048750" y="5598173"/>
          <a:ext cx="3609975" cy="109790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25</xdr:row>
      <xdr:rowOff>111773</xdr:rowOff>
    </xdr:from>
    <xdr:to>
      <xdr:col>22</xdr:col>
      <xdr:colOff>271373</xdr:colOff>
      <xdr:row>29</xdr:row>
      <xdr:rowOff>163477</xdr:rowOff>
    </xdr:to>
    <xdr:cxnSp macro="">
      <xdr:nvCxnSpPr>
        <xdr:cNvPr id="346" name="AutoShape 113">
          <a:extLst>
            <a:ext uri="{FF2B5EF4-FFF2-40B4-BE49-F238E27FC236}">
              <a16:creationId xmlns:a16="http://schemas.microsoft.com/office/drawing/2014/main" id="{00000000-0008-0000-0700-00005A010000}"/>
            </a:ext>
          </a:extLst>
        </xdr:cNvPr>
        <xdr:cNvCxnSpPr>
          <a:cxnSpLocks noChangeShapeType="1"/>
          <a:stCxn id="276" idx="1"/>
          <a:endCxn id="293" idx="6"/>
        </xdr:cNvCxnSpPr>
      </xdr:nvCxnSpPr>
      <xdr:spPr bwMode="auto">
        <a:xfrm>
          <a:off x="9048750" y="5826773"/>
          <a:ext cx="2900273" cy="96610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26</xdr:row>
      <xdr:rowOff>111773</xdr:rowOff>
    </xdr:from>
    <xdr:to>
      <xdr:col>21</xdr:col>
      <xdr:colOff>283034</xdr:colOff>
      <xdr:row>29</xdr:row>
      <xdr:rowOff>103611</xdr:rowOff>
    </xdr:to>
    <xdr:cxnSp macro="">
      <xdr:nvCxnSpPr>
        <xdr:cNvPr id="347" name="AutoShape 114">
          <a:extLst>
            <a:ext uri="{FF2B5EF4-FFF2-40B4-BE49-F238E27FC236}">
              <a16:creationId xmlns:a16="http://schemas.microsoft.com/office/drawing/2014/main" id="{00000000-0008-0000-0700-00005B010000}"/>
            </a:ext>
          </a:extLst>
        </xdr:cNvPr>
        <xdr:cNvCxnSpPr>
          <a:cxnSpLocks noChangeShapeType="1"/>
          <a:stCxn id="277" idx="1"/>
          <a:endCxn id="292" idx="6"/>
        </xdr:cNvCxnSpPr>
      </xdr:nvCxnSpPr>
      <xdr:spPr bwMode="auto">
        <a:xfrm>
          <a:off x="9048750" y="6055373"/>
          <a:ext cx="2473784" cy="67763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27</xdr:row>
      <xdr:rowOff>111773</xdr:rowOff>
    </xdr:from>
    <xdr:to>
      <xdr:col>20</xdr:col>
      <xdr:colOff>266312</xdr:colOff>
      <xdr:row>30</xdr:row>
      <xdr:rowOff>164447</xdr:rowOff>
    </xdr:to>
    <xdr:cxnSp macro="">
      <xdr:nvCxnSpPr>
        <xdr:cNvPr id="348" name="AutoShape 115">
          <a:extLst>
            <a:ext uri="{FF2B5EF4-FFF2-40B4-BE49-F238E27FC236}">
              <a16:creationId xmlns:a16="http://schemas.microsoft.com/office/drawing/2014/main" id="{00000000-0008-0000-0700-00005C010000}"/>
            </a:ext>
          </a:extLst>
        </xdr:cNvPr>
        <xdr:cNvCxnSpPr>
          <a:cxnSpLocks noChangeShapeType="1"/>
          <a:stCxn id="278" idx="1"/>
          <a:endCxn id="291" idx="6"/>
        </xdr:cNvCxnSpPr>
      </xdr:nvCxnSpPr>
      <xdr:spPr bwMode="auto">
        <a:xfrm>
          <a:off x="9048750" y="6283973"/>
          <a:ext cx="2018912" cy="73847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333375</xdr:colOff>
      <xdr:row>6</xdr:row>
      <xdr:rowOff>9525</xdr:rowOff>
    </xdr:from>
    <xdr:to>
      <xdr:col>32</xdr:col>
      <xdr:colOff>0</xdr:colOff>
      <xdr:row>7</xdr:row>
      <xdr:rowOff>114300</xdr:rowOff>
    </xdr:to>
    <xdr:cxnSp macro="">
      <xdr:nvCxnSpPr>
        <xdr:cNvPr id="349" name="AutoShape 116">
          <a:extLst>
            <a:ext uri="{FF2B5EF4-FFF2-40B4-BE49-F238E27FC236}">
              <a16:creationId xmlns:a16="http://schemas.microsoft.com/office/drawing/2014/main" id="{00000000-0008-0000-0700-00005D010000}"/>
            </a:ext>
          </a:extLst>
        </xdr:cNvPr>
        <xdr:cNvCxnSpPr>
          <a:cxnSpLocks noChangeShapeType="1"/>
          <a:stCxn id="312" idx="2"/>
          <a:endCxn id="371" idx="3"/>
        </xdr:cNvCxnSpPr>
      </xdr:nvCxnSpPr>
      <xdr:spPr bwMode="auto">
        <a:xfrm>
          <a:off x="13763625" y="1381125"/>
          <a:ext cx="2295525" cy="3333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142875</xdr:colOff>
      <xdr:row>6</xdr:row>
      <xdr:rowOff>209550</xdr:rowOff>
    </xdr:from>
    <xdr:to>
      <xdr:col>32</xdr:col>
      <xdr:colOff>0</xdr:colOff>
      <xdr:row>8</xdr:row>
      <xdr:rowOff>114300</xdr:rowOff>
    </xdr:to>
    <xdr:cxnSp macro="">
      <xdr:nvCxnSpPr>
        <xdr:cNvPr id="350" name="AutoShape 117">
          <a:extLst>
            <a:ext uri="{FF2B5EF4-FFF2-40B4-BE49-F238E27FC236}">
              <a16:creationId xmlns:a16="http://schemas.microsoft.com/office/drawing/2014/main" id="{00000000-0008-0000-0700-00005E010000}"/>
            </a:ext>
          </a:extLst>
        </xdr:cNvPr>
        <xdr:cNvCxnSpPr>
          <a:cxnSpLocks noChangeShapeType="1"/>
          <a:stCxn id="311" idx="2"/>
          <a:endCxn id="372" idx="3"/>
        </xdr:cNvCxnSpPr>
      </xdr:nvCxnSpPr>
      <xdr:spPr bwMode="auto">
        <a:xfrm>
          <a:off x="12696825" y="1581150"/>
          <a:ext cx="3362325" cy="3619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295469</xdr:colOff>
      <xdr:row>7</xdr:row>
      <xdr:rowOff>163191</xdr:rowOff>
    </xdr:from>
    <xdr:to>
      <xdr:col>32</xdr:col>
      <xdr:colOff>0</xdr:colOff>
      <xdr:row>9</xdr:row>
      <xdr:rowOff>111773</xdr:rowOff>
    </xdr:to>
    <xdr:cxnSp macro="">
      <xdr:nvCxnSpPr>
        <xdr:cNvPr id="351" name="AutoShape 118">
          <a:extLst>
            <a:ext uri="{FF2B5EF4-FFF2-40B4-BE49-F238E27FC236}">
              <a16:creationId xmlns:a16="http://schemas.microsoft.com/office/drawing/2014/main" id="{00000000-0008-0000-0700-00005F010000}"/>
            </a:ext>
          </a:extLst>
        </xdr:cNvPr>
        <xdr:cNvCxnSpPr>
          <a:cxnSpLocks noChangeShapeType="1"/>
          <a:stCxn id="313" idx="2"/>
          <a:endCxn id="373" idx="3"/>
        </xdr:cNvCxnSpPr>
      </xdr:nvCxnSpPr>
      <xdr:spPr bwMode="auto">
        <a:xfrm>
          <a:off x="13287569" y="1763391"/>
          <a:ext cx="2771581" cy="40578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131444</xdr:colOff>
      <xdr:row>7</xdr:row>
      <xdr:rowOff>143466</xdr:rowOff>
    </xdr:from>
    <xdr:to>
      <xdr:col>32</xdr:col>
      <xdr:colOff>0</xdr:colOff>
      <xdr:row>10</xdr:row>
      <xdr:rowOff>111773</xdr:rowOff>
    </xdr:to>
    <xdr:cxnSp macro="">
      <xdr:nvCxnSpPr>
        <xdr:cNvPr id="352" name="AutoShape 119">
          <a:extLst>
            <a:ext uri="{FF2B5EF4-FFF2-40B4-BE49-F238E27FC236}">
              <a16:creationId xmlns:a16="http://schemas.microsoft.com/office/drawing/2014/main" id="{00000000-0008-0000-0700-000060010000}"/>
            </a:ext>
          </a:extLst>
        </xdr:cNvPr>
        <xdr:cNvCxnSpPr>
          <a:cxnSpLocks noChangeShapeType="1"/>
          <a:stCxn id="309" idx="2"/>
          <a:endCxn id="314" idx="3"/>
        </xdr:cNvCxnSpPr>
      </xdr:nvCxnSpPr>
      <xdr:spPr bwMode="auto">
        <a:xfrm>
          <a:off x="12685394" y="1743666"/>
          <a:ext cx="3373756" cy="65410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123597</xdr:colOff>
      <xdr:row>8</xdr:row>
      <xdr:rowOff>181548</xdr:rowOff>
    </xdr:from>
    <xdr:to>
      <xdr:col>32</xdr:col>
      <xdr:colOff>0</xdr:colOff>
      <xdr:row>11</xdr:row>
      <xdr:rowOff>111773</xdr:rowOff>
    </xdr:to>
    <xdr:cxnSp macro="">
      <xdr:nvCxnSpPr>
        <xdr:cNvPr id="353" name="AutoShape 120">
          <a:extLst>
            <a:ext uri="{FF2B5EF4-FFF2-40B4-BE49-F238E27FC236}">
              <a16:creationId xmlns:a16="http://schemas.microsoft.com/office/drawing/2014/main" id="{00000000-0008-0000-0700-000061010000}"/>
            </a:ext>
          </a:extLst>
        </xdr:cNvPr>
        <xdr:cNvCxnSpPr>
          <a:cxnSpLocks noChangeShapeType="1"/>
          <a:stCxn id="310" idx="2"/>
          <a:endCxn id="315" idx="3"/>
        </xdr:cNvCxnSpPr>
      </xdr:nvCxnSpPr>
      <xdr:spPr bwMode="auto">
        <a:xfrm>
          <a:off x="13553847" y="2010348"/>
          <a:ext cx="2505303" cy="6160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76200</xdr:colOff>
      <xdr:row>10</xdr:row>
      <xdr:rowOff>28575</xdr:rowOff>
    </xdr:from>
    <xdr:to>
      <xdr:col>32</xdr:col>
      <xdr:colOff>0</xdr:colOff>
      <xdr:row>12</xdr:row>
      <xdr:rowOff>114300</xdr:rowOff>
    </xdr:to>
    <xdr:cxnSp macro="">
      <xdr:nvCxnSpPr>
        <xdr:cNvPr id="354" name="AutoShape 121">
          <a:extLst>
            <a:ext uri="{FF2B5EF4-FFF2-40B4-BE49-F238E27FC236}">
              <a16:creationId xmlns:a16="http://schemas.microsoft.com/office/drawing/2014/main" id="{00000000-0008-0000-0700-000062010000}"/>
            </a:ext>
          </a:extLst>
        </xdr:cNvPr>
        <xdr:cNvCxnSpPr>
          <a:cxnSpLocks noChangeShapeType="1"/>
          <a:stCxn id="307" idx="2"/>
          <a:endCxn id="316" idx="3"/>
        </xdr:cNvCxnSpPr>
      </xdr:nvCxnSpPr>
      <xdr:spPr bwMode="auto">
        <a:xfrm>
          <a:off x="13506450" y="2314575"/>
          <a:ext cx="2552700" cy="5429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314325</xdr:colOff>
      <xdr:row>10</xdr:row>
      <xdr:rowOff>104775</xdr:rowOff>
    </xdr:from>
    <xdr:to>
      <xdr:col>32</xdr:col>
      <xdr:colOff>0</xdr:colOff>
      <xdr:row>13</xdr:row>
      <xdr:rowOff>114300</xdr:rowOff>
    </xdr:to>
    <xdr:cxnSp macro="">
      <xdr:nvCxnSpPr>
        <xdr:cNvPr id="355" name="AutoShape 122">
          <a:extLst>
            <a:ext uri="{FF2B5EF4-FFF2-40B4-BE49-F238E27FC236}">
              <a16:creationId xmlns:a16="http://schemas.microsoft.com/office/drawing/2014/main" id="{00000000-0008-0000-0700-000063010000}"/>
            </a:ext>
          </a:extLst>
        </xdr:cNvPr>
        <xdr:cNvCxnSpPr>
          <a:cxnSpLocks noChangeShapeType="1"/>
          <a:stCxn id="306" idx="2"/>
          <a:endCxn id="317" idx="3"/>
        </xdr:cNvCxnSpPr>
      </xdr:nvCxnSpPr>
      <xdr:spPr bwMode="auto">
        <a:xfrm>
          <a:off x="13306425" y="2390775"/>
          <a:ext cx="2752725" cy="6953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224914</xdr:colOff>
      <xdr:row>13</xdr:row>
      <xdr:rowOff>27125</xdr:rowOff>
    </xdr:from>
    <xdr:to>
      <xdr:col>32</xdr:col>
      <xdr:colOff>0</xdr:colOff>
      <xdr:row>14</xdr:row>
      <xdr:rowOff>111773</xdr:rowOff>
    </xdr:to>
    <xdr:cxnSp macro="">
      <xdr:nvCxnSpPr>
        <xdr:cNvPr id="356" name="AutoShape 123">
          <a:extLst>
            <a:ext uri="{FF2B5EF4-FFF2-40B4-BE49-F238E27FC236}">
              <a16:creationId xmlns:a16="http://schemas.microsoft.com/office/drawing/2014/main" id="{00000000-0008-0000-0700-000064010000}"/>
            </a:ext>
          </a:extLst>
        </xdr:cNvPr>
        <xdr:cNvCxnSpPr>
          <a:cxnSpLocks noChangeShapeType="1"/>
          <a:stCxn id="304" idx="2"/>
          <a:endCxn id="318" idx="3"/>
        </xdr:cNvCxnSpPr>
      </xdr:nvCxnSpPr>
      <xdr:spPr bwMode="auto">
        <a:xfrm>
          <a:off x="13217014" y="2998925"/>
          <a:ext cx="2842136" cy="31324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19050</xdr:colOff>
      <xdr:row>15</xdr:row>
      <xdr:rowOff>114300</xdr:rowOff>
    </xdr:from>
    <xdr:to>
      <xdr:col>32</xdr:col>
      <xdr:colOff>0</xdr:colOff>
      <xdr:row>15</xdr:row>
      <xdr:rowOff>161925</xdr:rowOff>
    </xdr:to>
    <xdr:cxnSp macro="">
      <xdr:nvCxnSpPr>
        <xdr:cNvPr id="357" name="AutoShape 124">
          <a:extLst>
            <a:ext uri="{FF2B5EF4-FFF2-40B4-BE49-F238E27FC236}">
              <a16:creationId xmlns:a16="http://schemas.microsoft.com/office/drawing/2014/main" id="{00000000-0008-0000-0700-000065010000}"/>
            </a:ext>
          </a:extLst>
        </xdr:cNvPr>
        <xdr:cNvCxnSpPr>
          <a:cxnSpLocks noChangeShapeType="1"/>
          <a:stCxn id="302" idx="2"/>
          <a:endCxn id="319" idx="3"/>
        </xdr:cNvCxnSpPr>
      </xdr:nvCxnSpPr>
      <xdr:spPr bwMode="auto">
        <a:xfrm flipV="1">
          <a:off x="13449300" y="3543300"/>
          <a:ext cx="2609850" cy="476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314325</xdr:colOff>
      <xdr:row>16</xdr:row>
      <xdr:rowOff>0</xdr:rowOff>
    </xdr:from>
    <xdr:to>
      <xdr:col>32</xdr:col>
      <xdr:colOff>0</xdr:colOff>
      <xdr:row>16</xdr:row>
      <xdr:rowOff>114300</xdr:rowOff>
    </xdr:to>
    <xdr:cxnSp macro="">
      <xdr:nvCxnSpPr>
        <xdr:cNvPr id="358" name="AutoShape 125">
          <a:extLst>
            <a:ext uri="{FF2B5EF4-FFF2-40B4-BE49-F238E27FC236}">
              <a16:creationId xmlns:a16="http://schemas.microsoft.com/office/drawing/2014/main" id="{00000000-0008-0000-0700-000066010000}"/>
            </a:ext>
          </a:extLst>
        </xdr:cNvPr>
        <xdr:cNvCxnSpPr>
          <a:cxnSpLocks noChangeShapeType="1"/>
          <a:stCxn id="303" idx="2"/>
          <a:endCxn id="320" idx="3"/>
        </xdr:cNvCxnSpPr>
      </xdr:nvCxnSpPr>
      <xdr:spPr bwMode="auto">
        <a:xfrm>
          <a:off x="13306425" y="3657600"/>
          <a:ext cx="2752725" cy="1143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235215</xdr:colOff>
      <xdr:row>17</xdr:row>
      <xdr:rowOff>111773</xdr:rowOff>
    </xdr:from>
    <xdr:to>
      <xdr:col>32</xdr:col>
      <xdr:colOff>0</xdr:colOff>
      <xdr:row>18</xdr:row>
      <xdr:rowOff>106335</xdr:rowOff>
    </xdr:to>
    <xdr:cxnSp macro="">
      <xdr:nvCxnSpPr>
        <xdr:cNvPr id="359" name="AutoShape 126">
          <a:extLst>
            <a:ext uri="{FF2B5EF4-FFF2-40B4-BE49-F238E27FC236}">
              <a16:creationId xmlns:a16="http://schemas.microsoft.com/office/drawing/2014/main" id="{00000000-0008-0000-0700-000067010000}"/>
            </a:ext>
          </a:extLst>
        </xdr:cNvPr>
        <xdr:cNvCxnSpPr>
          <a:cxnSpLocks noChangeShapeType="1"/>
          <a:stCxn id="305" idx="2"/>
          <a:endCxn id="321" idx="3"/>
        </xdr:cNvCxnSpPr>
      </xdr:nvCxnSpPr>
      <xdr:spPr bwMode="auto">
        <a:xfrm flipV="1">
          <a:off x="13227315" y="3997973"/>
          <a:ext cx="2831835" cy="22316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314325</xdr:colOff>
      <xdr:row>18</xdr:row>
      <xdr:rowOff>114300</xdr:rowOff>
    </xdr:from>
    <xdr:to>
      <xdr:col>32</xdr:col>
      <xdr:colOff>0</xdr:colOff>
      <xdr:row>21</xdr:row>
      <xdr:rowOff>38100</xdr:rowOff>
    </xdr:to>
    <xdr:cxnSp macro="">
      <xdr:nvCxnSpPr>
        <xdr:cNvPr id="360" name="AutoShape 127">
          <a:extLst>
            <a:ext uri="{FF2B5EF4-FFF2-40B4-BE49-F238E27FC236}">
              <a16:creationId xmlns:a16="http://schemas.microsoft.com/office/drawing/2014/main" id="{00000000-0008-0000-0700-000068010000}"/>
            </a:ext>
          </a:extLst>
        </xdr:cNvPr>
        <xdr:cNvCxnSpPr>
          <a:cxnSpLocks noChangeShapeType="1"/>
          <a:stCxn id="301" idx="2"/>
          <a:endCxn id="322" idx="3"/>
        </xdr:cNvCxnSpPr>
      </xdr:nvCxnSpPr>
      <xdr:spPr bwMode="auto">
        <a:xfrm flipV="1">
          <a:off x="13306425" y="4229100"/>
          <a:ext cx="2752725" cy="6096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38100</xdr:colOff>
      <xdr:row>19</xdr:row>
      <xdr:rowOff>114300</xdr:rowOff>
    </xdr:from>
    <xdr:to>
      <xdr:col>32</xdr:col>
      <xdr:colOff>0</xdr:colOff>
      <xdr:row>21</xdr:row>
      <xdr:rowOff>85725</xdr:rowOff>
    </xdr:to>
    <xdr:cxnSp macro="">
      <xdr:nvCxnSpPr>
        <xdr:cNvPr id="361" name="AutoShape 128">
          <a:extLst>
            <a:ext uri="{FF2B5EF4-FFF2-40B4-BE49-F238E27FC236}">
              <a16:creationId xmlns:a16="http://schemas.microsoft.com/office/drawing/2014/main" id="{00000000-0008-0000-0700-000069010000}"/>
            </a:ext>
          </a:extLst>
        </xdr:cNvPr>
        <xdr:cNvCxnSpPr>
          <a:cxnSpLocks noChangeShapeType="1"/>
          <a:stCxn id="297" idx="2"/>
          <a:endCxn id="323" idx="3"/>
        </xdr:cNvCxnSpPr>
      </xdr:nvCxnSpPr>
      <xdr:spPr bwMode="auto">
        <a:xfrm flipV="1">
          <a:off x="13468350" y="4457700"/>
          <a:ext cx="2590800" cy="4286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224914</xdr:colOff>
      <xdr:row>20</xdr:row>
      <xdr:rowOff>111773</xdr:rowOff>
    </xdr:from>
    <xdr:to>
      <xdr:col>32</xdr:col>
      <xdr:colOff>0</xdr:colOff>
      <xdr:row>23</xdr:row>
      <xdr:rowOff>182342</xdr:rowOff>
    </xdr:to>
    <xdr:cxnSp macro="">
      <xdr:nvCxnSpPr>
        <xdr:cNvPr id="362" name="AutoShape 129">
          <a:extLst>
            <a:ext uri="{FF2B5EF4-FFF2-40B4-BE49-F238E27FC236}">
              <a16:creationId xmlns:a16="http://schemas.microsoft.com/office/drawing/2014/main" id="{00000000-0008-0000-0700-00006A010000}"/>
            </a:ext>
          </a:extLst>
        </xdr:cNvPr>
        <xdr:cNvCxnSpPr>
          <a:cxnSpLocks noChangeShapeType="1"/>
          <a:stCxn id="300" idx="2"/>
          <a:endCxn id="324" idx="3"/>
        </xdr:cNvCxnSpPr>
      </xdr:nvCxnSpPr>
      <xdr:spPr bwMode="auto">
        <a:xfrm flipV="1">
          <a:off x="13217014" y="4683773"/>
          <a:ext cx="2842136" cy="756369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314325</xdr:colOff>
      <xdr:row>21</xdr:row>
      <xdr:rowOff>114300</xdr:rowOff>
    </xdr:from>
    <xdr:to>
      <xdr:col>32</xdr:col>
      <xdr:colOff>0</xdr:colOff>
      <xdr:row>26</xdr:row>
      <xdr:rowOff>114300</xdr:rowOff>
    </xdr:to>
    <xdr:cxnSp macro="">
      <xdr:nvCxnSpPr>
        <xdr:cNvPr id="363" name="AutoShape 130">
          <a:extLst>
            <a:ext uri="{FF2B5EF4-FFF2-40B4-BE49-F238E27FC236}">
              <a16:creationId xmlns:a16="http://schemas.microsoft.com/office/drawing/2014/main" id="{00000000-0008-0000-0700-00006B010000}"/>
            </a:ext>
          </a:extLst>
        </xdr:cNvPr>
        <xdr:cNvCxnSpPr>
          <a:cxnSpLocks noChangeShapeType="1"/>
          <a:stCxn id="298" idx="2"/>
          <a:endCxn id="325" idx="3"/>
        </xdr:cNvCxnSpPr>
      </xdr:nvCxnSpPr>
      <xdr:spPr bwMode="auto">
        <a:xfrm flipV="1">
          <a:off x="13306425" y="4914900"/>
          <a:ext cx="2752725" cy="11430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152400</xdr:colOff>
      <xdr:row>22</xdr:row>
      <xdr:rowOff>114300</xdr:rowOff>
    </xdr:from>
    <xdr:to>
      <xdr:col>32</xdr:col>
      <xdr:colOff>0</xdr:colOff>
      <xdr:row>26</xdr:row>
      <xdr:rowOff>114300</xdr:rowOff>
    </xdr:to>
    <xdr:cxnSp macro="">
      <xdr:nvCxnSpPr>
        <xdr:cNvPr id="364" name="AutoShape 131">
          <a:extLst>
            <a:ext uri="{FF2B5EF4-FFF2-40B4-BE49-F238E27FC236}">
              <a16:creationId xmlns:a16="http://schemas.microsoft.com/office/drawing/2014/main" id="{00000000-0008-0000-0700-00006C010000}"/>
            </a:ext>
          </a:extLst>
        </xdr:cNvPr>
        <xdr:cNvCxnSpPr>
          <a:cxnSpLocks noChangeShapeType="1"/>
          <a:stCxn id="296" idx="2"/>
          <a:endCxn id="326" idx="3"/>
        </xdr:cNvCxnSpPr>
      </xdr:nvCxnSpPr>
      <xdr:spPr bwMode="auto">
        <a:xfrm flipV="1">
          <a:off x="13582650" y="5143500"/>
          <a:ext cx="2476500" cy="9144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373980</xdr:colOff>
      <xdr:row>24</xdr:row>
      <xdr:rowOff>111773</xdr:rowOff>
    </xdr:from>
    <xdr:to>
      <xdr:col>32</xdr:col>
      <xdr:colOff>0</xdr:colOff>
      <xdr:row>29</xdr:row>
      <xdr:rowOff>173205</xdr:rowOff>
    </xdr:to>
    <xdr:cxnSp macro="">
      <xdr:nvCxnSpPr>
        <xdr:cNvPr id="365" name="AutoShape 133">
          <a:extLst>
            <a:ext uri="{FF2B5EF4-FFF2-40B4-BE49-F238E27FC236}">
              <a16:creationId xmlns:a16="http://schemas.microsoft.com/office/drawing/2014/main" id="{00000000-0008-0000-0700-00006D010000}"/>
            </a:ext>
          </a:extLst>
        </xdr:cNvPr>
        <xdr:cNvCxnSpPr>
          <a:cxnSpLocks noChangeShapeType="1"/>
          <a:stCxn id="299" idx="2"/>
          <a:endCxn id="328" idx="3"/>
        </xdr:cNvCxnSpPr>
      </xdr:nvCxnSpPr>
      <xdr:spPr bwMode="auto">
        <a:xfrm flipV="1">
          <a:off x="13366080" y="5598173"/>
          <a:ext cx="2693070" cy="120443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8</xdr:row>
      <xdr:rowOff>0</xdr:rowOff>
    </xdr:from>
    <xdr:to>
      <xdr:col>17</xdr:col>
      <xdr:colOff>0</xdr:colOff>
      <xdr:row>9</xdr:row>
      <xdr:rowOff>0</xdr:rowOff>
    </xdr:to>
    <xdr:sp macro="" textlink="">
      <xdr:nvSpPr>
        <xdr:cNvPr id="366" name="Rectangle 144">
          <a:extLst>
            <a:ext uri="{FF2B5EF4-FFF2-40B4-BE49-F238E27FC236}">
              <a16:creationId xmlns:a16="http://schemas.microsoft.com/office/drawing/2014/main" id="{00000000-0008-0000-0700-00006E010000}"/>
            </a:ext>
          </a:extLst>
        </xdr:cNvPr>
        <xdr:cNvSpPr>
          <a:spLocks noChangeArrowheads="1"/>
        </xdr:cNvSpPr>
      </xdr:nvSpPr>
      <xdr:spPr bwMode="auto">
        <a:xfrm>
          <a:off x="9048750" y="1828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9</xdr:row>
      <xdr:rowOff>0</xdr:rowOff>
    </xdr:from>
    <xdr:to>
      <xdr:col>17</xdr:col>
      <xdr:colOff>0</xdr:colOff>
      <xdr:row>10</xdr:row>
      <xdr:rowOff>0</xdr:rowOff>
    </xdr:to>
    <xdr:sp macro="" textlink="">
      <xdr:nvSpPr>
        <xdr:cNvPr id="367" name="Rectangle 145">
          <a:extLst>
            <a:ext uri="{FF2B5EF4-FFF2-40B4-BE49-F238E27FC236}">
              <a16:creationId xmlns:a16="http://schemas.microsoft.com/office/drawing/2014/main" id="{00000000-0008-0000-0700-00006F010000}"/>
            </a:ext>
          </a:extLst>
        </xdr:cNvPr>
        <xdr:cNvSpPr>
          <a:spLocks noChangeArrowheads="1"/>
        </xdr:cNvSpPr>
      </xdr:nvSpPr>
      <xdr:spPr bwMode="auto">
        <a:xfrm>
          <a:off x="9048750" y="2057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10</xdr:row>
      <xdr:rowOff>0</xdr:rowOff>
    </xdr:from>
    <xdr:to>
      <xdr:col>17</xdr:col>
      <xdr:colOff>0</xdr:colOff>
      <xdr:row>11</xdr:row>
      <xdr:rowOff>0</xdr:rowOff>
    </xdr:to>
    <xdr:sp macro="" textlink="">
      <xdr:nvSpPr>
        <xdr:cNvPr id="368" name="Rectangle 146">
          <a:extLst>
            <a:ext uri="{FF2B5EF4-FFF2-40B4-BE49-F238E27FC236}">
              <a16:creationId xmlns:a16="http://schemas.microsoft.com/office/drawing/2014/main" id="{00000000-0008-0000-0700-000070010000}"/>
            </a:ext>
          </a:extLst>
        </xdr:cNvPr>
        <xdr:cNvSpPr>
          <a:spLocks noChangeArrowheads="1"/>
        </xdr:cNvSpPr>
      </xdr:nvSpPr>
      <xdr:spPr bwMode="auto">
        <a:xfrm>
          <a:off x="9048750" y="2286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311008</xdr:colOff>
      <xdr:row>7</xdr:row>
      <xdr:rowOff>46267</xdr:rowOff>
    </xdr:from>
    <xdr:to>
      <xdr:col>22</xdr:col>
      <xdr:colOff>368158</xdr:colOff>
      <xdr:row>7</xdr:row>
      <xdr:rowOff>103417</xdr:rowOff>
    </xdr:to>
    <xdr:sp macro="" textlink="">
      <xdr:nvSpPr>
        <xdr:cNvPr id="369" name="Oval 147">
          <a:extLst>
            <a:ext uri="{FF2B5EF4-FFF2-40B4-BE49-F238E27FC236}">
              <a16:creationId xmlns:a16="http://schemas.microsoft.com/office/drawing/2014/main" id="{00000000-0008-0000-0700-000071010000}"/>
            </a:ext>
          </a:extLst>
        </xdr:cNvPr>
        <xdr:cNvSpPr>
          <a:spLocks noChangeArrowheads="1"/>
        </xdr:cNvSpPr>
      </xdr:nvSpPr>
      <xdr:spPr bwMode="auto">
        <a:xfrm flipH="1">
          <a:off x="11988658" y="1646467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7</xdr:row>
      <xdr:rowOff>74842</xdr:rowOff>
    </xdr:from>
    <xdr:to>
      <xdr:col>22</xdr:col>
      <xdr:colOff>311008</xdr:colOff>
      <xdr:row>11</xdr:row>
      <xdr:rowOff>111773</xdr:rowOff>
    </xdr:to>
    <xdr:cxnSp macro="">
      <xdr:nvCxnSpPr>
        <xdr:cNvPr id="370" name="AutoShape 148">
          <a:extLst>
            <a:ext uri="{FF2B5EF4-FFF2-40B4-BE49-F238E27FC236}">
              <a16:creationId xmlns:a16="http://schemas.microsoft.com/office/drawing/2014/main" id="{00000000-0008-0000-0700-000072010000}"/>
            </a:ext>
          </a:extLst>
        </xdr:cNvPr>
        <xdr:cNvCxnSpPr>
          <a:cxnSpLocks noChangeShapeType="1"/>
          <a:stCxn id="262" idx="1"/>
          <a:endCxn id="369" idx="6"/>
        </xdr:cNvCxnSpPr>
      </xdr:nvCxnSpPr>
      <xdr:spPr bwMode="auto">
        <a:xfrm flipV="1">
          <a:off x="9048750" y="1675042"/>
          <a:ext cx="2939908" cy="951331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31</xdr:col>
      <xdr:colOff>0</xdr:colOff>
      <xdr:row>7</xdr:row>
      <xdr:rowOff>0</xdr:rowOff>
    </xdr:from>
    <xdr:to>
      <xdr:col>32</xdr:col>
      <xdr:colOff>0</xdr:colOff>
      <xdr:row>8</xdr:row>
      <xdr:rowOff>0</xdr:rowOff>
    </xdr:to>
    <xdr:sp macro="" textlink="">
      <xdr:nvSpPr>
        <xdr:cNvPr id="371" name="Rectangle 153">
          <a:extLst>
            <a:ext uri="{FF2B5EF4-FFF2-40B4-BE49-F238E27FC236}">
              <a16:creationId xmlns:a16="http://schemas.microsoft.com/office/drawing/2014/main" id="{00000000-0008-0000-0700-000073010000}"/>
            </a:ext>
          </a:extLst>
        </xdr:cNvPr>
        <xdr:cNvSpPr>
          <a:spLocks noChangeArrowheads="1"/>
        </xdr:cNvSpPr>
      </xdr:nvSpPr>
      <xdr:spPr bwMode="auto">
        <a:xfrm>
          <a:off x="15621000" y="1600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8</xdr:row>
      <xdr:rowOff>0</xdr:rowOff>
    </xdr:from>
    <xdr:to>
      <xdr:col>32</xdr:col>
      <xdr:colOff>0</xdr:colOff>
      <xdr:row>9</xdr:row>
      <xdr:rowOff>0</xdr:rowOff>
    </xdr:to>
    <xdr:sp macro="" textlink="">
      <xdr:nvSpPr>
        <xdr:cNvPr id="372" name="Rectangle 154">
          <a:extLst>
            <a:ext uri="{FF2B5EF4-FFF2-40B4-BE49-F238E27FC236}">
              <a16:creationId xmlns:a16="http://schemas.microsoft.com/office/drawing/2014/main" id="{00000000-0008-0000-0700-000074010000}"/>
            </a:ext>
          </a:extLst>
        </xdr:cNvPr>
        <xdr:cNvSpPr>
          <a:spLocks noChangeArrowheads="1"/>
        </xdr:cNvSpPr>
      </xdr:nvSpPr>
      <xdr:spPr bwMode="auto">
        <a:xfrm>
          <a:off x="15621000" y="1828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9</xdr:row>
      <xdr:rowOff>0</xdr:rowOff>
    </xdr:from>
    <xdr:to>
      <xdr:col>32</xdr:col>
      <xdr:colOff>0</xdr:colOff>
      <xdr:row>10</xdr:row>
      <xdr:rowOff>0</xdr:rowOff>
    </xdr:to>
    <xdr:sp macro="" textlink="">
      <xdr:nvSpPr>
        <xdr:cNvPr id="373" name="Rectangle 155">
          <a:extLst>
            <a:ext uri="{FF2B5EF4-FFF2-40B4-BE49-F238E27FC236}">
              <a16:creationId xmlns:a16="http://schemas.microsoft.com/office/drawing/2014/main" id="{00000000-0008-0000-0700-000075010000}"/>
            </a:ext>
          </a:extLst>
        </xdr:cNvPr>
        <xdr:cNvSpPr>
          <a:spLocks noChangeArrowheads="1"/>
        </xdr:cNvSpPr>
      </xdr:nvSpPr>
      <xdr:spPr bwMode="auto">
        <a:xfrm>
          <a:off x="15621000" y="2057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133367</xdr:colOff>
      <xdr:row>29</xdr:row>
      <xdr:rowOff>222179</xdr:rowOff>
    </xdr:from>
    <xdr:to>
      <xdr:col>24</xdr:col>
      <xdr:colOff>190517</xdr:colOff>
      <xdr:row>30</xdr:row>
      <xdr:rowOff>55783</xdr:rowOff>
    </xdr:to>
    <xdr:sp macro="" textlink="">
      <xdr:nvSpPr>
        <xdr:cNvPr id="374" name="Oval 156">
          <a:extLst>
            <a:ext uri="{FF2B5EF4-FFF2-40B4-BE49-F238E27FC236}">
              <a16:creationId xmlns:a16="http://schemas.microsoft.com/office/drawing/2014/main" id="{00000000-0008-0000-0700-000076010000}"/>
            </a:ext>
          </a:extLst>
        </xdr:cNvPr>
        <xdr:cNvSpPr>
          <a:spLocks noChangeArrowheads="1"/>
        </xdr:cNvSpPr>
      </xdr:nvSpPr>
      <xdr:spPr bwMode="auto">
        <a:xfrm flipH="1">
          <a:off x="12687317" y="6851579"/>
          <a:ext cx="57150" cy="62204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190517</xdr:colOff>
      <xdr:row>23</xdr:row>
      <xdr:rowOff>111773</xdr:rowOff>
    </xdr:from>
    <xdr:to>
      <xdr:col>32</xdr:col>
      <xdr:colOff>0</xdr:colOff>
      <xdr:row>30</xdr:row>
      <xdr:rowOff>27208</xdr:rowOff>
    </xdr:to>
    <xdr:cxnSp macro="">
      <xdr:nvCxnSpPr>
        <xdr:cNvPr id="375" name="AutoShape 157">
          <a:extLst>
            <a:ext uri="{FF2B5EF4-FFF2-40B4-BE49-F238E27FC236}">
              <a16:creationId xmlns:a16="http://schemas.microsoft.com/office/drawing/2014/main" id="{00000000-0008-0000-0700-000077010000}"/>
            </a:ext>
          </a:extLst>
        </xdr:cNvPr>
        <xdr:cNvCxnSpPr>
          <a:cxnSpLocks noChangeShapeType="1"/>
          <a:stCxn id="374" idx="2"/>
          <a:endCxn id="327" idx="3"/>
        </xdr:cNvCxnSpPr>
      </xdr:nvCxnSpPr>
      <xdr:spPr bwMode="auto">
        <a:xfrm flipV="1">
          <a:off x="12744467" y="5369573"/>
          <a:ext cx="3314683" cy="151563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31</xdr:col>
      <xdr:colOff>0</xdr:colOff>
      <xdr:row>26</xdr:row>
      <xdr:rowOff>0</xdr:rowOff>
    </xdr:from>
    <xdr:to>
      <xdr:col>32</xdr:col>
      <xdr:colOff>0</xdr:colOff>
      <xdr:row>27</xdr:row>
      <xdr:rowOff>0</xdr:rowOff>
    </xdr:to>
    <xdr:sp macro="" textlink="">
      <xdr:nvSpPr>
        <xdr:cNvPr id="376" name="Rectangle 166">
          <a:extLst>
            <a:ext uri="{FF2B5EF4-FFF2-40B4-BE49-F238E27FC236}">
              <a16:creationId xmlns:a16="http://schemas.microsoft.com/office/drawing/2014/main" id="{00000000-0008-0000-0700-000078010000}"/>
            </a:ext>
          </a:extLst>
        </xdr:cNvPr>
        <xdr:cNvSpPr>
          <a:spLocks noChangeArrowheads="1"/>
        </xdr:cNvSpPr>
      </xdr:nvSpPr>
      <xdr:spPr bwMode="auto">
        <a:xfrm>
          <a:off x="15621000" y="5943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190500</xdr:colOff>
      <xdr:row>31</xdr:row>
      <xdr:rowOff>38100</xdr:rowOff>
    </xdr:from>
    <xdr:to>
      <xdr:col>24</xdr:col>
      <xdr:colOff>247650</xdr:colOff>
      <xdr:row>31</xdr:row>
      <xdr:rowOff>95250</xdr:rowOff>
    </xdr:to>
    <xdr:sp macro="" textlink="">
      <xdr:nvSpPr>
        <xdr:cNvPr id="377" name="Oval 167">
          <a:extLst>
            <a:ext uri="{FF2B5EF4-FFF2-40B4-BE49-F238E27FC236}">
              <a16:creationId xmlns:a16="http://schemas.microsoft.com/office/drawing/2014/main" id="{00000000-0008-0000-0700-000079010000}"/>
            </a:ext>
          </a:extLst>
        </xdr:cNvPr>
        <xdr:cNvSpPr>
          <a:spLocks noChangeArrowheads="1"/>
        </xdr:cNvSpPr>
      </xdr:nvSpPr>
      <xdr:spPr bwMode="auto">
        <a:xfrm flipH="1">
          <a:off x="12744450" y="71247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247650</xdr:colOff>
      <xdr:row>25</xdr:row>
      <xdr:rowOff>111773</xdr:rowOff>
    </xdr:from>
    <xdr:to>
      <xdr:col>32</xdr:col>
      <xdr:colOff>0</xdr:colOff>
      <xdr:row>31</xdr:row>
      <xdr:rowOff>66675</xdr:rowOff>
    </xdr:to>
    <xdr:cxnSp macro="">
      <xdr:nvCxnSpPr>
        <xdr:cNvPr id="378" name="AutoShape 168">
          <a:extLst>
            <a:ext uri="{FF2B5EF4-FFF2-40B4-BE49-F238E27FC236}">
              <a16:creationId xmlns:a16="http://schemas.microsoft.com/office/drawing/2014/main" id="{00000000-0008-0000-0700-00007A010000}"/>
            </a:ext>
          </a:extLst>
        </xdr:cNvPr>
        <xdr:cNvCxnSpPr>
          <a:cxnSpLocks noChangeShapeType="1"/>
          <a:stCxn id="377" idx="2"/>
          <a:endCxn id="329" idx="3"/>
        </xdr:cNvCxnSpPr>
      </xdr:nvCxnSpPr>
      <xdr:spPr bwMode="auto">
        <a:xfrm flipV="1">
          <a:off x="12801600" y="5826773"/>
          <a:ext cx="3257550" cy="132650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247650</xdr:colOff>
      <xdr:row>30</xdr:row>
      <xdr:rowOff>123825</xdr:rowOff>
    </xdr:from>
    <xdr:to>
      <xdr:col>26</xdr:col>
      <xdr:colOff>304800</xdr:colOff>
      <xdr:row>30</xdr:row>
      <xdr:rowOff>180975</xdr:rowOff>
    </xdr:to>
    <xdr:sp macro="" textlink="">
      <xdr:nvSpPr>
        <xdr:cNvPr id="379" name="Oval 170">
          <a:extLst>
            <a:ext uri="{FF2B5EF4-FFF2-40B4-BE49-F238E27FC236}">
              <a16:creationId xmlns:a16="http://schemas.microsoft.com/office/drawing/2014/main" id="{00000000-0008-0000-0700-00007B010000}"/>
            </a:ext>
          </a:extLst>
        </xdr:cNvPr>
        <xdr:cNvSpPr>
          <a:spLocks noChangeArrowheads="1"/>
        </xdr:cNvSpPr>
      </xdr:nvSpPr>
      <xdr:spPr bwMode="auto">
        <a:xfrm flipH="1">
          <a:off x="13677900" y="69818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304800</xdr:colOff>
      <xdr:row>26</xdr:row>
      <xdr:rowOff>111773</xdr:rowOff>
    </xdr:from>
    <xdr:to>
      <xdr:col>32</xdr:col>
      <xdr:colOff>0</xdr:colOff>
      <xdr:row>30</xdr:row>
      <xdr:rowOff>152400</xdr:rowOff>
    </xdr:to>
    <xdr:cxnSp macro="">
      <xdr:nvCxnSpPr>
        <xdr:cNvPr id="380" name="AutoShape 171">
          <a:extLst>
            <a:ext uri="{FF2B5EF4-FFF2-40B4-BE49-F238E27FC236}">
              <a16:creationId xmlns:a16="http://schemas.microsoft.com/office/drawing/2014/main" id="{00000000-0008-0000-0700-00007C010000}"/>
            </a:ext>
          </a:extLst>
        </xdr:cNvPr>
        <xdr:cNvCxnSpPr>
          <a:cxnSpLocks noChangeShapeType="1"/>
          <a:stCxn id="379" idx="2"/>
          <a:endCxn id="376" idx="3"/>
        </xdr:cNvCxnSpPr>
      </xdr:nvCxnSpPr>
      <xdr:spPr bwMode="auto">
        <a:xfrm flipV="1">
          <a:off x="13735050" y="6055373"/>
          <a:ext cx="2324100" cy="95502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7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381" name="Rectangle 144">
          <a:extLst>
            <a:ext uri="{FF2B5EF4-FFF2-40B4-BE49-F238E27FC236}">
              <a16:creationId xmlns:a16="http://schemas.microsoft.com/office/drawing/2014/main" id="{00000000-0008-0000-0700-00007D010000}"/>
            </a:ext>
          </a:extLst>
        </xdr:cNvPr>
        <xdr:cNvSpPr>
          <a:spLocks noChangeArrowheads="1"/>
        </xdr:cNvSpPr>
      </xdr:nvSpPr>
      <xdr:spPr bwMode="auto">
        <a:xfrm>
          <a:off x="9048750" y="1600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392476</xdr:colOff>
      <xdr:row>5</xdr:row>
      <xdr:rowOff>154112</xdr:rowOff>
    </xdr:from>
    <xdr:to>
      <xdr:col>22</xdr:col>
      <xdr:colOff>21973</xdr:colOff>
      <xdr:row>5</xdr:row>
      <xdr:rowOff>211262</xdr:rowOff>
    </xdr:to>
    <xdr:sp macro="" textlink="">
      <xdr:nvSpPr>
        <xdr:cNvPr id="382" name="Oval 34">
          <a:extLst>
            <a:ext uri="{FF2B5EF4-FFF2-40B4-BE49-F238E27FC236}">
              <a16:creationId xmlns:a16="http://schemas.microsoft.com/office/drawing/2014/main" id="{00000000-0008-0000-0700-00007E010000}"/>
            </a:ext>
          </a:extLst>
        </xdr:cNvPr>
        <xdr:cNvSpPr>
          <a:spLocks noChangeArrowheads="1"/>
        </xdr:cNvSpPr>
      </xdr:nvSpPr>
      <xdr:spPr bwMode="auto">
        <a:xfrm flipH="1">
          <a:off x="11631976" y="1297112"/>
          <a:ext cx="67647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5</xdr:row>
      <xdr:rowOff>182687</xdr:rowOff>
    </xdr:from>
    <xdr:to>
      <xdr:col>21</xdr:col>
      <xdr:colOff>392476</xdr:colOff>
      <xdr:row>7</xdr:row>
      <xdr:rowOff>111773</xdr:rowOff>
    </xdr:to>
    <xdr:cxnSp macro="">
      <xdr:nvCxnSpPr>
        <xdr:cNvPr id="383" name="AutoShape 102">
          <a:extLst>
            <a:ext uri="{FF2B5EF4-FFF2-40B4-BE49-F238E27FC236}">
              <a16:creationId xmlns:a16="http://schemas.microsoft.com/office/drawing/2014/main" id="{00000000-0008-0000-0700-00007F010000}"/>
            </a:ext>
          </a:extLst>
        </xdr:cNvPr>
        <xdr:cNvCxnSpPr>
          <a:cxnSpLocks noChangeShapeType="1"/>
          <a:stCxn id="381" idx="1"/>
          <a:endCxn id="382" idx="6"/>
        </xdr:cNvCxnSpPr>
      </xdr:nvCxnSpPr>
      <xdr:spPr bwMode="auto">
        <a:xfrm flipV="1">
          <a:off x="9048750" y="1325687"/>
          <a:ext cx="2583226" cy="38628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352425</xdr:colOff>
      <xdr:row>0</xdr:row>
      <xdr:rowOff>9525</xdr:rowOff>
    </xdr:from>
    <xdr:to>
      <xdr:col>31</xdr:col>
      <xdr:colOff>76200</xdr:colOff>
      <xdr:row>3</xdr:row>
      <xdr:rowOff>209550</xdr:rowOff>
    </xdr:to>
    <xdr:grpSp>
      <xdr:nvGrpSpPr>
        <xdr:cNvPr id="97360" name="Group 80">
          <a:extLst>
            <a:ext uri="{FF2B5EF4-FFF2-40B4-BE49-F238E27FC236}">
              <a16:creationId xmlns:a16="http://schemas.microsoft.com/office/drawing/2014/main" id="{00000000-0008-0000-0800-0000507C0100}"/>
            </a:ext>
          </a:extLst>
        </xdr:cNvPr>
        <xdr:cNvGrpSpPr>
          <a:grpSpLocks/>
        </xdr:cNvGrpSpPr>
      </xdr:nvGrpSpPr>
      <xdr:grpSpPr bwMode="auto">
        <a:xfrm>
          <a:off x="15465425" y="9525"/>
          <a:ext cx="1019175" cy="885825"/>
          <a:chOff x="1012" y="24"/>
          <a:chExt cx="106" cy="90"/>
        </a:xfrm>
      </xdr:grpSpPr>
      <xdr:sp macro="" textlink="">
        <xdr:nvSpPr>
          <xdr:cNvPr id="97361" name="Line 81">
            <a:extLst>
              <a:ext uri="{FF2B5EF4-FFF2-40B4-BE49-F238E27FC236}">
                <a16:creationId xmlns:a16="http://schemas.microsoft.com/office/drawing/2014/main" id="{00000000-0008-0000-0800-0000517C01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7362" name="Text Box 82">
            <a:extLst>
              <a:ext uri="{FF2B5EF4-FFF2-40B4-BE49-F238E27FC236}">
                <a16:creationId xmlns:a16="http://schemas.microsoft.com/office/drawing/2014/main" id="{00000000-0008-0000-0800-0000527C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+Z</a:t>
            </a:r>
          </a:p>
        </xdr:txBody>
      </xdr:sp>
      <xdr:sp macro="" textlink="">
        <xdr:nvSpPr>
          <xdr:cNvPr id="97363" name="Text Box 83">
            <a:extLst>
              <a:ext uri="{FF2B5EF4-FFF2-40B4-BE49-F238E27FC236}">
                <a16:creationId xmlns:a16="http://schemas.microsoft.com/office/drawing/2014/main" id="{00000000-0008-0000-0800-0000537C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-Z</a:t>
            </a:r>
          </a:p>
        </xdr:txBody>
      </xdr:sp>
      <xdr:sp macro="" textlink="">
        <xdr:nvSpPr>
          <xdr:cNvPr id="97364" name="Line 84">
            <a:extLst>
              <a:ext uri="{FF2B5EF4-FFF2-40B4-BE49-F238E27FC236}">
                <a16:creationId xmlns:a16="http://schemas.microsoft.com/office/drawing/2014/main" id="{00000000-0008-0000-0800-0000547C01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7365" name="Text Box 85">
            <a:extLst>
              <a:ext uri="{FF2B5EF4-FFF2-40B4-BE49-F238E27FC236}">
                <a16:creationId xmlns:a16="http://schemas.microsoft.com/office/drawing/2014/main" id="{00000000-0008-0000-0800-0000557C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-Y</a:t>
            </a:r>
          </a:p>
        </xdr:txBody>
      </xdr:sp>
      <xdr:sp macro="" textlink="">
        <xdr:nvSpPr>
          <xdr:cNvPr id="97366" name="Text Box 86">
            <a:extLst>
              <a:ext uri="{FF2B5EF4-FFF2-40B4-BE49-F238E27FC236}">
                <a16:creationId xmlns:a16="http://schemas.microsoft.com/office/drawing/2014/main" id="{00000000-0008-0000-0800-0000567C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+Y</a:t>
            </a:r>
          </a:p>
        </xdr:txBody>
      </xdr:sp>
    </xdr:grpSp>
    <xdr:clientData/>
  </xdr:twoCellAnchor>
  <xdr:twoCellAnchor>
    <xdr:from>
      <xdr:col>8</xdr:col>
      <xdr:colOff>0</xdr:colOff>
      <xdr:row>5</xdr:row>
      <xdr:rowOff>0</xdr:rowOff>
    </xdr:from>
    <xdr:to>
      <xdr:col>14</xdr:col>
      <xdr:colOff>0</xdr:colOff>
      <xdr:row>12</xdr:row>
      <xdr:rowOff>0</xdr:rowOff>
    </xdr:to>
    <xdr:graphicFrame macro="">
      <xdr:nvGraphicFramePr>
        <xdr:cNvPr id="97373" name="グラフ 93">
          <a:extLst>
            <a:ext uri="{FF2B5EF4-FFF2-40B4-BE49-F238E27FC236}">
              <a16:creationId xmlns:a16="http://schemas.microsoft.com/office/drawing/2014/main" id="{00000000-0008-0000-0800-00005D7C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5</xdr:row>
      <xdr:rowOff>1</xdr:rowOff>
    </xdr:from>
    <xdr:to>
      <xdr:col>40</xdr:col>
      <xdr:colOff>0</xdr:colOff>
      <xdr:row>13</xdr:row>
      <xdr:rowOff>1</xdr:rowOff>
    </xdr:to>
    <xdr:graphicFrame macro="">
      <xdr:nvGraphicFramePr>
        <xdr:cNvPr id="97374" name="グラフ 94">
          <a:extLst>
            <a:ext uri="{FF2B5EF4-FFF2-40B4-BE49-F238E27FC236}">
              <a16:creationId xmlns:a16="http://schemas.microsoft.com/office/drawing/2014/main" id="{00000000-0008-0000-0800-00005E7C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114300</xdr:colOff>
      <xdr:row>4</xdr:row>
      <xdr:rowOff>123825</xdr:rowOff>
    </xdr:from>
    <xdr:to>
      <xdr:col>30</xdr:col>
      <xdr:colOff>400050</xdr:colOff>
      <xdr:row>23</xdr:row>
      <xdr:rowOff>47625</xdr:rowOff>
    </xdr:to>
    <xdr:pic>
      <xdr:nvPicPr>
        <xdr:cNvPr id="97" name="Picture 152">
          <a:extLst>
            <a:ext uri="{FF2B5EF4-FFF2-40B4-BE49-F238E27FC236}">
              <a16:creationId xmlns:a16="http://schemas.microsoft.com/office/drawing/2014/main" id="{00000000-0008-0000-0800-00006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1038225"/>
          <a:ext cx="5981700" cy="426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114300</xdr:colOff>
      <xdr:row>6</xdr:row>
      <xdr:rowOff>38100</xdr:rowOff>
    </xdr:from>
    <xdr:to>
      <xdr:col>18</xdr:col>
      <xdr:colOff>171450</xdr:colOff>
      <xdr:row>6</xdr:row>
      <xdr:rowOff>95250</xdr:rowOff>
    </xdr:to>
    <xdr:sp macro="" textlink="">
      <xdr:nvSpPr>
        <xdr:cNvPr id="98" name="Oval 2">
          <a:extLst>
            <a:ext uri="{FF2B5EF4-FFF2-40B4-BE49-F238E27FC236}">
              <a16:creationId xmlns:a16="http://schemas.microsoft.com/office/drawing/2014/main" id="{00000000-0008-0000-0800-000062000000}"/>
            </a:ext>
          </a:extLst>
        </xdr:cNvPr>
        <xdr:cNvSpPr>
          <a:spLocks noChangeArrowheads="1"/>
        </xdr:cNvSpPr>
      </xdr:nvSpPr>
      <xdr:spPr bwMode="auto">
        <a:xfrm flipH="1">
          <a:off x="10039350" y="14097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10</xdr:row>
      <xdr:rowOff>0</xdr:rowOff>
    </xdr:from>
    <xdr:to>
      <xdr:col>17</xdr:col>
      <xdr:colOff>0</xdr:colOff>
      <xdr:row>11</xdr:row>
      <xdr:rowOff>0</xdr:rowOff>
    </xdr:to>
    <xdr:sp macro="" textlink="">
      <xdr:nvSpPr>
        <xdr:cNvPr id="99" name="Rectangle 3">
          <a:extLst>
            <a:ext uri="{FF2B5EF4-FFF2-40B4-BE49-F238E27FC236}">
              <a16:creationId xmlns:a16="http://schemas.microsoft.com/office/drawing/2014/main" id="{00000000-0008-0000-0800-000063000000}"/>
            </a:ext>
          </a:extLst>
        </xdr:cNvPr>
        <xdr:cNvSpPr>
          <a:spLocks noChangeArrowheads="1"/>
        </xdr:cNvSpPr>
      </xdr:nvSpPr>
      <xdr:spPr bwMode="auto">
        <a:xfrm>
          <a:off x="9048750" y="2286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11</xdr:row>
      <xdr:rowOff>0</xdr:rowOff>
    </xdr:from>
    <xdr:to>
      <xdr:col>17</xdr:col>
      <xdr:colOff>0</xdr:colOff>
      <xdr:row>12</xdr:row>
      <xdr:rowOff>0</xdr:rowOff>
    </xdr:to>
    <xdr:sp macro="" textlink="">
      <xdr:nvSpPr>
        <xdr:cNvPr id="100" name="Rectangle 4">
          <a:extLst>
            <a:ext uri="{FF2B5EF4-FFF2-40B4-BE49-F238E27FC236}">
              <a16:creationId xmlns:a16="http://schemas.microsoft.com/office/drawing/2014/main" id="{00000000-0008-0000-0800-000064000000}"/>
            </a:ext>
          </a:extLst>
        </xdr:cNvPr>
        <xdr:cNvSpPr>
          <a:spLocks noChangeArrowheads="1"/>
        </xdr:cNvSpPr>
      </xdr:nvSpPr>
      <xdr:spPr bwMode="auto">
        <a:xfrm>
          <a:off x="9048750" y="2514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142875</xdr:colOff>
      <xdr:row>14</xdr:row>
      <xdr:rowOff>209550</xdr:rowOff>
    </xdr:from>
    <xdr:to>
      <xdr:col>18</xdr:col>
      <xdr:colOff>200025</xdr:colOff>
      <xdr:row>15</xdr:row>
      <xdr:rowOff>47625</xdr:rowOff>
    </xdr:to>
    <xdr:sp macro="" textlink="">
      <xdr:nvSpPr>
        <xdr:cNvPr id="101" name="Oval 25">
          <a:extLst>
            <a:ext uri="{FF2B5EF4-FFF2-40B4-BE49-F238E27FC236}">
              <a16:creationId xmlns:a16="http://schemas.microsoft.com/office/drawing/2014/main" id="{00000000-0008-0000-0800-000065000000}"/>
            </a:ext>
          </a:extLst>
        </xdr:cNvPr>
        <xdr:cNvSpPr>
          <a:spLocks noChangeArrowheads="1"/>
        </xdr:cNvSpPr>
      </xdr:nvSpPr>
      <xdr:spPr bwMode="auto">
        <a:xfrm flipH="1">
          <a:off x="10067925" y="3409950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228600</xdr:colOff>
      <xdr:row>17</xdr:row>
      <xdr:rowOff>133350</xdr:rowOff>
    </xdr:from>
    <xdr:to>
      <xdr:col>19</xdr:col>
      <xdr:colOff>285750</xdr:colOff>
      <xdr:row>17</xdr:row>
      <xdr:rowOff>190500</xdr:rowOff>
    </xdr:to>
    <xdr:sp macro="" textlink="">
      <xdr:nvSpPr>
        <xdr:cNvPr id="102" name="Oval 27">
          <a:extLst>
            <a:ext uri="{FF2B5EF4-FFF2-40B4-BE49-F238E27FC236}">
              <a16:creationId xmlns:a16="http://schemas.microsoft.com/office/drawing/2014/main" id="{00000000-0008-0000-0800-000066000000}"/>
            </a:ext>
          </a:extLst>
        </xdr:cNvPr>
        <xdr:cNvSpPr>
          <a:spLocks noChangeArrowheads="1"/>
        </xdr:cNvSpPr>
      </xdr:nvSpPr>
      <xdr:spPr bwMode="auto">
        <a:xfrm flipH="1">
          <a:off x="10591800" y="40195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28575</xdr:colOff>
      <xdr:row>17</xdr:row>
      <xdr:rowOff>200025</xdr:rowOff>
    </xdr:from>
    <xdr:to>
      <xdr:col>24</xdr:col>
      <xdr:colOff>85725</xdr:colOff>
      <xdr:row>18</xdr:row>
      <xdr:rowOff>38100</xdr:rowOff>
    </xdr:to>
    <xdr:sp macro="" textlink="">
      <xdr:nvSpPr>
        <xdr:cNvPr id="103" name="Oval 32">
          <a:extLst>
            <a:ext uri="{FF2B5EF4-FFF2-40B4-BE49-F238E27FC236}">
              <a16:creationId xmlns:a16="http://schemas.microsoft.com/office/drawing/2014/main" id="{00000000-0008-0000-0800-000067000000}"/>
            </a:ext>
          </a:extLst>
        </xdr:cNvPr>
        <xdr:cNvSpPr>
          <a:spLocks noChangeArrowheads="1"/>
        </xdr:cNvSpPr>
      </xdr:nvSpPr>
      <xdr:spPr bwMode="auto">
        <a:xfrm flipH="1">
          <a:off x="12582525" y="4086225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27</xdr:col>
      <xdr:colOff>190500</xdr:colOff>
      <xdr:row>16</xdr:row>
      <xdr:rowOff>19050</xdr:rowOff>
    </xdr:from>
    <xdr:to>
      <xdr:col>27</xdr:col>
      <xdr:colOff>247650</xdr:colOff>
      <xdr:row>16</xdr:row>
      <xdr:rowOff>76200</xdr:rowOff>
    </xdr:to>
    <xdr:sp macro="" textlink="">
      <xdr:nvSpPr>
        <xdr:cNvPr id="104" name="Oval 45">
          <a:extLst>
            <a:ext uri="{FF2B5EF4-FFF2-40B4-BE49-F238E27FC236}">
              <a16:creationId xmlns:a16="http://schemas.microsoft.com/office/drawing/2014/main" id="{00000000-0008-0000-0800-000068000000}"/>
            </a:ext>
          </a:extLst>
        </xdr:cNvPr>
        <xdr:cNvSpPr>
          <a:spLocks noChangeArrowheads="1"/>
        </xdr:cNvSpPr>
      </xdr:nvSpPr>
      <xdr:spPr bwMode="auto">
        <a:xfrm flipH="1">
          <a:off x="14058900" y="36766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47625</xdr:colOff>
      <xdr:row>10</xdr:row>
      <xdr:rowOff>200025</xdr:rowOff>
    </xdr:from>
    <xdr:to>
      <xdr:col>28</xdr:col>
      <xdr:colOff>104775</xdr:colOff>
      <xdr:row>11</xdr:row>
      <xdr:rowOff>38100</xdr:rowOff>
    </xdr:to>
    <xdr:sp macro="" textlink="">
      <xdr:nvSpPr>
        <xdr:cNvPr id="105" name="Oval 46">
          <a:extLst>
            <a:ext uri="{FF2B5EF4-FFF2-40B4-BE49-F238E27FC236}">
              <a16:creationId xmlns:a16="http://schemas.microsoft.com/office/drawing/2014/main" id="{00000000-0008-0000-0800-000069000000}"/>
            </a:ext>
          </a:extLst>
        </xdr:cNvPr>
        <xdr:cNvSpPr>
          <a:spLocks noChangeArrowheads="1"/>
        </xdr:cNvSpPr>
      </xdr:nvSpPr>
      <xdr:spPr bwMode="auto">
        <a:xfrm flipH="1">
          <a:off x="14354175" y="2486025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29</xdr:col>
      <xdr:colOff>295275</xdr:colOff>
      <xdr:row>13</xdr:row>
      <xdr:rowOff>123825</xdr:rowOff>
    </xdr:from>
    <xdr:to>
      <xdr:col>29</xdr:col>
      <xdr:colOff>352425</xdr:colOff>
      <xdr:row>13</xdr:row>
      <xdr:rowOff>180975</xdr:rowOff>
    </xdr:to>
    <xdr:sp macro="" textlink="">
      <xdr:nvSpPr>
        <xdr:cNvPr id="106" name="Oval 47">
          <a:extLst>
            <a:ext uri="{FF2B5EF4-FFF2-40B4-BE49-F238E27FC236}">
              <a16:creationId xmlns:a16="http://schemas.microsoft.com/office/drawing/2014/main" id="{00000000-0008-0000-0800-00006A000000}"/>
            </a:ext>
          </a:extLst>
        </xdr:cNvPr>
        <xdr:cNvSpPr>
          <a:spLocks noChangeArrowheads="1"/>
        </xdr:cNvSpPr>
      </xdr:nvSpPr>
      <xdr:spPr bwMode="auto">
        <a:xfrm flipH="1">
          <a:off x="15039975" y="30956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29</xdr:col>
      <xdr:colOff>419100</xdr:colOff>
      <xdr:row>10</xdr:row>
      <xdr:rowOff>161925</xdr:rowOff>
    </xdr:from>
    <xdr:to>
      <xdr:col>30</xdr:col>
      <xdr:colOff>47625</xdr:colOff>
      <xdr:row>11</xdr:row>
      <xdr:rowOff>0</xdr:rowOff>
    </xdr:to>
    <xdr:sp macro="" textlink="">
      <xdr:nvSpPr>
        <xdr:cNvPr id="107" name="Oval 54">
          <a:extLst>
            <a:ext uri="{FF2B5EF4-FFF2-40B4-BE49-F238E27FC236}">
              <a16:creationId xmlns:a16="http://schemas.microsoft.com/office/drawing/2014/main" id="{00000000-0008-0000-0800-00006B000000}"/>
            </a:ext>
          </a:extLst>
        </xdr:cNvPr>
        <xdr:cNvSpPr>
          <a:spLocks noChangeArrowheads="1"/>
        </xdr:cNvSpPr>
      </xdr:nvSpPr>
      <xdr:spPr bwMode="auto">
        <a:xfrm flipH="1">
          <a:off x="15163800" y="2447925"/>
          <a:ext cx="66675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30</xdr:col>
      <xdr:colOff>76200</xdr:colOff>
      <xdr:row>5</xdr:row>
      <xdr:rowOff>57150</xdr:rowOff>
    </xdr:from>
    <xdr:to>
      <xdr:col>30</xdr:col>
      <xdr:colOff>133350</xdr:colOff>
      <xdr:row>5</xdr:row>
      <xdr:rowOff>114300</xdr:rowOff>
    </xdr:to>
    <xdr:sp macro="" textlink="">
      <xdr:nvSpPr>
        <xdr:cNvPr id="108" name="Oval 56">
          <a:extLst>
            <a:ext uri="{FF2B5EF4-FFF2-40B4-BE49-F238E27FC236}">
              <a16:creationId xmlns:a16="http://schemas.microsoft.com/office/drawing/2014/main" id="{00000000-0008-0000-0800-00006C000000}"/>
            </a:ext>
          </a:extLst>
        </xdr:cNvPr>
        <xdr:cNvSpPr>
          <a:spLocks noChangeArrowheads="1"/>
        </xdr:cNvSpPr>
      </xdr:nvSpPr>
      <xdr:spPr bwMode="auto">
        <a:xfrm flipH="1">
          <a:off x="15259050" y="12001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10</xdr:row>
      <xdr:rowOff>0</xdr:rowOff>
    </xdr:from>
    <xdr:to>
      <xdr:col>32</xdr:col>
      <xdr:colOff>0</xdr:colOff>
      <xdr:row>11</xdr:row>
      <xdr:rowOff>0</xdr:rowOff>
    </xdr:to>
    <xdr:sp macro="" textlink="">
      <xdr:nvSpPr>
        <xdr:cNvPr id="109" name="Rectangle 58">
          <a:extLst>
            <a:ext uri="{FF2B5EF4-FFF2-40B4-BE49-F238E27FC236}">
              <a16:creationId xmlns:a16="http://schemas.microsoft.com/office/drawing/2014/main" id="{00000000-0008-0000-0800-00006D000000}"/>
            </a:ext>
          </a:extLst>
        </xdr:cNvPr>
        <xdr:cNvSpPr>
          <a:spLocks noChangeArrowheads="1"/>
        </xdr:cNvSpPr>
      </xdr:nvSpPr>
      <xdr:spPr bwMode="auto">
        <a:xfrm>
          <a:off x="15621000" y="2286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11</xdr:row>
      <xdr:rowOff>0</xdr:rowOff>
    </xdr:from>
    <xdr:to>
      <xdr:col>32</xdr:col>
      <xdr:colOff>0</xdr:colOff>
      <xdr:row>12</xdr:row>
      <xdr:rowOff>0</xdr:rowOff>
    </xdr:to>
    <xdr:sp macro="" textlink="">
      <xdr:nvSpPr>
        <xdr:cNvPr id="110" name="Rectangle 59">
          <a:extLst>
            <a:ext uri="{FF2B5EF4-FFF2-40B4-BE49-F238E27FC236}">
              <a16:creationId xmlns:a16="http://schemas.microsoft.com/office/drawing/2014/main" id="{00000000-0008-0000-0800-00006E000000}"/>
            </a:ext>
          </a:extLst>
        </xdr:cNvPr>
        <xdr:cNvSpPr>
          <a:spLocks noChangeArrowheads="1"/>
        </xdr:cNvSpPr>
      </xdr:nvSpPr>
      <xdr:spPr bwMode="auto">
        <a:xfrm>
          <a:off x="15621000" y="2514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12</xdr:row>
      <xdr:rowOff>0</xdr:rowOff>
    </xdr:from>
    <xdr:to>
      <xdr:col>32</xdr:col>
      <xdr:colOff>0</xdr:colOff>
      <xdr:row>13</xdr:row>
      <xdr:rowOff>0</xdr:rowOff>
    </xdr:to>
    <xdr:sp macro="" textlink="">
      <xdr:nvSpPr>
        <xdr:cNvPr id="111" name="Rectangle 60">
          <a:extLst>
            <a:ext uri="{FF2B5EF4-FFF2-40B4-BE49-F238E27FC236}">
              <a16:creationId xmlns:a16="http://schemas.microsoft.com/office/drawing/2014/main" id="{00000000-0008-0000-0800-00006F000000}"/>
            </a:ext>
          </a:extLst>
        </xdr:cNvPr>
        <xdr:cNvSpPr>
          <a:spLocks noChangeArrowheads="1"/>
        </xdr:cNvSpPr>
      </xdr:nvSpPr>
      <xdr:spPr bwMode="auto">
        <a:xfrm>
          <a:off x="15621000" y="2743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6</xdr:row>
      <xdr:rowOff>66675</xdr:rowOff>
    </xdr:from>
    <xdr:to>
      <xdr:col>18</xdr:col>
      <xdr:colOff>114300</xdr:colOff>
      <xdr:row>7</xdr:row>
      <xdr:rowOff>109538</xdr:rowOff>
    </xdr:to>
    <xdr:cxnSp macro="">
      <xdr:nvCxnSpPr>
        <xdr:cNvPr id="112" name="AutoShape 74">
          <a:extLst>
            <a:ext uri="{FF2B5EF4-FFF2-40B4-BE49-F238E27FC236}">
              <a16:creationId xmlns:a16="http://schemas.microsoft.com/office/drawing/2014/main" id="{00000000-0008-0000-0800-000070000000}"/>
            </a:ext>
          </a:extLst>
        </xdr:cNvPr>
        <xdr:cNvCxnSpPr>
          <a:cxnSpLocks noChangeShapeType="1"/>
          <a:stCxn id="121" idx="1"/>
          <a:endCxn id="98" idx="6"/>
        </xdr:cNvCxnSpPr>
      </xdr:nvCxnSpPr>
      <xdr:spPr bwMode="auto">
        <a:xfrm flipV="1">
          <a:off x="9048750" y="1438275"/>
          <a:ext cx="990600" cy="271463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10</xdr:row>
      <xdr:rowOff>109538</xdr:rowOff>
    </xdr:from>
    <xdr:to>
      <xdr:col>18</xdr:col>
      <xdr:colOff>142875</xdr:colOff>
      <xdr:row>15</xdr:row>
      <xdr:rowOff>19050</xdr:rowOff>
    </xdr:to>
    <xdr:cxnSp macro="">
      <xdr:nvCxnSpPr>
        <xdr:cNvPr id="113" name="AutoShape 79">
          <a:extLst>
            <a:ext uri="{FF2B5EF4-FFF2-40B4-BE49-F238E27FC236}">
              <a16:creationId xmlns:a16="http://schemas.microsoft.com/office/drawing/2014/main" id="{00000000-0008-0000-0800-000071000000}"/>
            </a:ext>
          </a:extLst>
        </xdr:cNvPr>
        <xdr:cNvCxnSpPr>
          <a:cxnSpLocks noChangeShapeType="1"/>
          <a:stCxn id="99" idx="1"/>
          <a:endCxn id="101" idx="6"/>
        </xdr:cNvCxnSpPr>
      </xdr:nvCxnSpPr>
      <xdr:spPr bwMode="auto">
        <a:xfrm>
          <a:off x="9048750" y="2395538"/>
          <a:ext cx="1019175" cy="105251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11</xdr:row>
      <xdr:rowOff>109538</xdr:rowOff>
    </xdr:from>
    <xdr:to>
      <xdr:col>19</xdr:col>
      <xdr:colOff>228600</xdr:colOff>
      <xdr:row>17</xdr:row>
      <xdr:rowOff>161925</xdr:rowOff>
    </xdr:to>
    <xdr:cxnSp macro="">
      <xdr:nvCxnSpPr>
        <xdr:cNvPr id="114" name="AutoShape 82">
          <a:extLst>
            <a:ext uri="{FF2B5EF4-FFF2-40B4-BE49-F238E27FC236}">
              <a16:creationId xmlns:a16="http://schemas.microsoft.com/office/drawing/2014/main" id="{00000000-0008-0000-0800-000072000000}"/>
            </a:ext>
          </a:extLst>
        </xdr:cNvPr>
        <xdr:cNvCxnSpPr>
          <a:cxnSpLocks noChangeShapeType="1"/>
          <a:stCxn id="100" idx="1"/>
          <a:endCxn id="102" idx="6"/>
        </xdr:cNvCxnSpPr>
      </xdr:nvCxnSpPr>
      <xdr:spPr bwMode="auto">
        <a:xfrm>
          <a:off x="9048750" y="2624138"/>
          <a:ext cx="1543050" cy="142398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8</xdr:row>
      <xdr:rowOff>109538</xdr:rowOff>
    </xdr:from>
    <xdr:to>
      <xdr:col>24</xdr:col>
      <xdr:colOff>28575</xdr:colOff>
      <xdr:row>18</xdr:row>
      <xdr:rowOff>9525</xdr:rowOff>
    </xdr:to>
    <xdr:cxnSp macro="">
      <xdr:nvCxnSpPr>
        <xdr:cNvPr id="115" name="AutoShape 84">
          <a:extLst>
            <a:ext uri="{FF2B5EF4-FFF2-40B4-BE49-F238E27FC236}">
              <a16:creationId xmlns:a16="http://schemas.microsoft.com/office/drawing/2014/main" id="{00000000-0008-0000-0800-000073000000}"/>
            </a:ext>
          </a:extLst>
        </xdr:cNvPr>
        <xdr:cNvCxnSpPr>
          <a:cxnSpLocks noChangeShapeType="1"/>
          <a:stCxn id="122" idx="1"/>
          <a:endCxn id="103" idx="6"/>
        </xdr:cNvCxnSpPr>
      </xdr:nvCxnSpPr>
      <xdr:spPr bwMode="auto">
        <a:xfrm>
          <a:off x="9048750" y="1938338"/>
          <a:ext cx="3533775" cy="218598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30</xdr:col>
      <xdr:colOff>133350</xdr:colOff>
      <xdr:row>5</xdr:row>
      <xdr:rowOff>85725</xdr:rowOff>
    </xdr:from>
    <xdr:to>
      <xdr:col>32</xdr:col>
      <xdr:colOff>0</xdr:colOff>
      <xdr:row>7</xdr:row>
      <xdr:rowOff>114300</xdr:rowOff>
    </xdr:to>
    <xdr:cxnSp macro="">
      <xdr:nvCxnSpPr>
        <xdr:cNvPr id="116" name="AutoShape 93">
          <a:extLst>
            <a:ext uri="{FF2B5EF4-FFF2-40B4-BE49-F238E27FC236}">
              <a16:creationId xmlns:a16="http://schemas.microsoft.com/office/drawing/2014/main" id="{00000000-0008-0000-0800-000074000000}"/>
            </a:ext>
          </a:extLst>
        </xdr:cNvPr>
        <xdr:cNvCxnSpPr>
          <a:cxnSpLocks noChangeShapeType="1"/>
          <a:stCxn id="108" idx="2"/>
          <a:endCxn id="126" idx="3"/>
        </xdr:cNvCxnSpPr>
      </xdr:nvCxnSpPr>
      <xdr:spPr bwMode="auto">
        <a:xfrm>
          <a:off x="15316200" y="1228725"/>
          <a:ext cx="742950" cy="4857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30</xdr:col>
      <xdr:colOff>47625</xdr:colOff>
      <xdr:row>9</xdr:row>
      <xdr:rowOff>109538</xdr:rowOff>
    </xdr:from>
    <xdr:to>
      <xdr:col>32</xdr:col>
      <xdr:colOff>0</xdr:colOff>
      <xdr:row>10</xdr:row>
      <xdr:rowOff>190500</xdr:rowOff>
    </xdr:to>
    <xdr:cxnSp macro="">
      <xdr:nvCxnSpPr>
        <xdr:cNvPr id="117" name="AutoShape 97">
          <a:extLst>
            <a:ext uri="{FF2B5EF4-FFF2-40B4-BE49-F238E27FC236}">
              <a16:creationId xmlns:a16="http://schemas.microsoft.com/office/drawing/2014/main" id="{00000000-0008-0000-0800-000075000000}"/>
            </a:ext>
          </a:extLst>
        </xdr:cNvPr>
        <xdr:cNvCxnSpPr>
          <a:cxnSpLocks noChangeShapeType="1"/>
          <a:stCxn id="107" idx="2"/>
          <a:endCxn id="128" idx="3"/>
        </xdr:cNvCxnSpPr>
      </xdr:nvCxnSpPr>
      <xdr:spPr bwMode="auto">
        <a:xfrm flipV="1">
          <a:off x="15230475" y="2166938"/>
          <a:ext cx="828675" cy="30956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28</xdr:col>
      <xdr:colOff>104775</xdr:colOff>
      <xdr:row>8</xdr:row>
      <xdr:rowOff>109538</xdr:rowOff>
    </xdr:from>
    <xdr:to>
      <xdr:col>32</xdr:col>
      <xdr:colOff>0</xdr:colOff>
      <xdr:row>11</xdr:row>
      <xdr:rowOff>9525</xdr:rowOff>
    </xdr:to>
    <xdr:cxnSp macro="">
      <xdr:nvCxnSpPr>
        <xdr:cNvPr id="118" name="AutoShape 101">
          <a:extLst>
            <a:ext uri="{FF2B5EF4-FFF2-40B4-BE49-F238E27FC236}">
              <a16:creationId xmlns:a16="http://schemas.microsoft.com/office/drawing/2014/main" id="{00000000-0008-0000-0800-000076000000}"/>
            </a:ext>
          </a:extLst>
        </xdr:cNvPr>
        <xdr:cNvCxnSpPr>
          <a:cxnSpLocks noChangeShapeType="1"/>
          <a:stCxn id="105" idx="2"/>
          <a:endCxn id="127" idx="3"/>
        </xdr:cNvCxnSpPr>
      </xdr:nvCxnSpPr>
      <xdr:spPr bwMode="auto">
        <a:xfrm flipV="1">
          <a:off x="14411325" y="1938338"/>
          <a:ext cx="1647825" cy="58578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29</xdr:col>
      <xdr:colOff>352425</xdr:colOff>
      <xdr:row>11</xdr:row>
      <xdr:rowOff>109538</xdr:rowOff>
    </xdr:from>
    <xdr:to>
      <xdr:col>32</xdr:col>
      <xdr:colOff>0</xdr:colOff>
      <xdr:row>13</xdr:row>
      <xdr:rowOff>152400</xdr:rowOff>
    </xdr:to>
    <xdr:cxnSp macro="">
      <xdr:nvCxnSpPr>
        <xdr:cNvPr id="119" name="AutoShape 102">
          <a:extLst>
            <a:ext uri="{FF2B5EF4-FFF2-40B4-BE49-F238E27FC236}">
              <a16:creationId xmlns:a16="http://schemas.microsoft.com/office/drawing/2014/main" id="{00000000-0008-0000-0800-000077000000}"/>
            </a:ext>
          </a:extLst>
        </xdr:cNvPr>
        <xdr:cNvCxnSpPr>
          <a:cxnSpLocks noChangeShapeType="1"/>
          <a:stCxn id="106" idx="2"/>
          <a:endCxn id="110" idx="3"/>
        </xdr:cNvCxnSpPr>
      </xdr:nvCxnSpPr>
      <xdr:spPr bwMode="auto">
        <a:xfrm flipV="1">
          <a:off x="15097125" y="2624138"/>
          <a:ext cx="962025" cy="50006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27</xdr:col>
      <xdr:colOff>247650</xdr:colOff>
      <xdr:row>10</xdr:row>
      <xdr:rowOff>109538</xdr:rowOff>
    </xdr:from>
    <xdr:to>
      <xdr:col>32</xdr:col>
      <xdr:colOff>0</xdr:colOff>
      <xdr:row>16</xdr:row>
      <xdr:rowOff>47625</xdr:rowOff>
    </xdr:to>
    <xdr:cxnSp macro="">
      <xdr:nvCxnSpPr>
        <xdr:cNvPr id="120" name="AutoShape 104">
          <a:extLst>
            <a:ext uri="{FF2B5EF4-FFF2-40B4-BE49-F238E27FC236}">
              <a16:creationId xmlns:a16="http://schemas.microsoft.com/office/drawing/2014/main" id="{00000000-0008-0000-0800-000078000000}"/>
            </a:ext>
          </a:extLst>
        </xdr:cNvPr>
        <xdr:cNvCxnSpPr>
          <a:cxnSpLocks noChangeShapeType="1"/>
          <a:stCxn id="104" idx="2"/>
          <a:endCxn id="109" idx="3"/>
        </xdr:cNvCxnSpPr>
      </xdr:nvCxnSpPr>
      <xdr:spPr bwMode="auto">
        <a:xfrm flipV="1">
          <a:off x="14116050" y="2395538"/>
          <a:ext cx="1943100" cy="130968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7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21" name="Rectangle 111">
          <a:extLst>
            <a:ext uri="{FF2B5EF4-FFF2-40B4-BE49-F238E27FC236}">
              <a16:creationId xmlns:a16="http://schemas.microsoft.com/office/drawing/2014/main" id="{00000000-0008-0000-0800-000079000000}"/>
            </a:ext>
          </a:extLst>
        </xdr:cNvPr>
        <xdr:cNvSpPr>
          <a:spLocks noChangeArrowheads="1"/>
        </xdr:cNvSpPr>
      </xdr:nvSpPr>
      <xdr:spPr bwMode="auto">
        <a:xfrm>
          <a:off x="9048750" y="1600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8</xdr:row>
      <xdr:rowOff>0</xdr:rowOff>
    </xdr:from>
    <xdr:to>
      <xdr:col>17</xdr:col>
      <xdr:colOff>0</xdr:colOff>
      <xdr:row>9</xdr:row>
      <xdr:rowOff>0</xdr:rowOff>
    </xdr:to>
    <xdr:sp macro="" textlink="">
      <xdr:nvSpPr>
        <xdr:cNvPr id="122" name="Rectangle 112">
          <a:extLst>
            <a:ext uri="{FF2B5EF4-FFF2-40B4-BE49-F238E27FC236}">
              <a16:creationId xmlns:a16="http://schemas.microsoft.com/office/drawing/2014/main" id="{00000000-0008-0000-0800-00007A000000}"/>
            </a:ext>
          </a:extLst>
        </xdr:cNvPr>
        <xdr:cNvSpPr>
          <a:spLocks noChangeArrowheads="1"/>
        </xdr:cNvSpPr>
      </xdr:nvSpPr>
      <xdr:spPr bwMode="auto">
        <a:xfrm>
          <a:off x="9048750" y="1828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9</xdr:row>
      <xdr:rowOff>0</xdr:rowOff>
    </xdr:from>
    <xdr:to>
      <xdr:col>17</xdr:col>
      <xdr:colOff>0</xdr:colOff>
      <xdr:row>10</xdr:row>
      <xdr:rowOff>0</xdr:rowOff>
    </xdr:to>
    <xdr:sp macro="" textlink="">
      <xdr:nvSpPr>
        <xdr:cNvPr id="123" name="Rectangle 113">
          <a:extLst>
            <a:ext uri="{FF2B5EF4-FFF2-40B4-BE49-F238E27FC236}">
              <a16:creationId xmlns:a16="http://schemas.microsoft.com/office/drawing/2014/main" id="{00000000-0008-0000-0800-00007B000000}"/>
            </a:ext>
          </a:extLst>
        </xdr:cNvPr>
        <xdr:cNvSpPr>
          <a:spLocks noChangeArrowheads="1"/>
        </xdr:cNvSpPr>
      </xdr:nvSpPr>
      <xdr:spPr bwMode="auto">
        <a:xfrm>
          <a:off x="9048750" y="2057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114300</xdr:colOff>
      <xdr:row>12</xdr:row>
      <xdr:rowOff>9525</xdr:rowOff>
    </xdr:from>
    <xdr:to>
      <xdr:col>18</xdr:col>
      <xdr:colOff>171450</xdr:colOff>
      <xdr:row>12</xdr:row>
      <xdr:rowOff>66675</xdr:rowOff>
    </xdr:to>
    <xdr:sp macro="" textlink="">
      <xdr:nvSpPr>
        <xdr:cNvPr id="124" name="Oval 116">
          <a:extLst>
            <a:ext uri="{FF2B5EF4-FFF2-40B4-BE49-F238E27FC236}">
              <a16:creationId xmlns:a16="http://schemas.microsoft.com/office/drawing/2014/main" id="{00000000-0008-0000-0800-00007C000000}"/>
            </a:ext>
          </a:extLst>
        </xdr:cNvPr>
        <xdr:cNvSpPr>
          <a:spLocks noChangeArrowheads="1"/>
        </xdr:cNvSpPr>
      </xdr:nvSpPr>
      <xdr:spPr bwMode="auto">
        <a:xfrm flipH="1">
          <a:off x="10039350" y="27527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9</xdr:row>
      <xdr:rowOff>109538</xdr:rowOff>
    </xdr:from>
    <xdr:to>
      <xdr:col>18</xdr:col>
      <xdr:colOff>114300</xdr:colOff>
      <xdr:row>12</xdr:row>
      <xdr:rowOff>38100</xdr:rowOff>
    </xdr:to>
    <xdr:cxnSp macro="">
      <xdr:nvCxnSpPr>
        <xdr:cNvPr id="125" name="AutoShape 117">
          <a:extLst>
            <a:ext uri="{FF2B5EF4-FFF2-40B4-BE49-F238E27FC236}">
              <a16:creationId xmlns:a16="http://schemas.microsoft.com/office/drawing/2014/main" id="{00000000-0008-0000-0800-00007D000000}"/>
            </a:ext>
          </a:extLst>
        </xdr:cNvPr>
        <xdr:cNvCxnSpPr>
          <a:cxnSpLocks noChangeShapeType="1"/>
          <a:stCxn id="123" idx="1"/>
          <a:endCxn id="124" idx="6"/>
        </xdr:cNvCxnSpPr>
      </xdr:nvCxnSpPr>
      <xdr:spPr bwMode="auto">
        <a:xfrm>
          <a:off x="9048750" y="2166938"/>
          <a:ext cx="990600" cy="61436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31</xdr:col>
      <xdr:colOff>0</xdr:colOff>
      <xdr:row>7</xdr:row>
      <xdr:rowOff>0</xdr:rowOff>
    </xdr:from>
    <xdr:to>
      <xdr:col>32</xdr:col>
      <xdr:colOff>0</xdr:colOff>
      <xdr:row>8</xdr:row>
      <xdr:rowOff>0</xdr:rowOff>
    </xdr:to>
    <xdr:sp macro="" textlink="">
      <xdr:nvSpPr>
        <xdr:cNvPr id="126" name="Rectangle 120">
          <a:extLst>
            <a:ext uri="{FF2B5EF4-FFF2-40B4-BE49-F238E27FC236}">
              <a16:creationId xmlns:a16="http://schemas.microsoft.com/office/drawing/2014/main" id="{00000000-0008-0000-0800-00007E000000}"/>
            </a:ext>
          </a:extLst>
        </xdr:cNvPr>
        <xdr:cNvSpPr>
          <a:spLocks noChangeArrowheads="1"/>
        </xdr:cNvSpPr>
      </xdr:nvSpPr>
      <xdr:spPr bwMode="auto">
        <a:xfrm>
          <a:off x="15621000" y="1600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8</xdr:row>
      <xdr:rowOff>0</xdr:rowOff>
    </xdr:from>
    <xdr:to>
      <xdr:col>32</xdr:col>
      <xdr:colOff>0</xdr:colOff>
      <xdr:row>9</xdr:row>
      <xdr:rowOff>0</xdr:rowOff>
    </xdr:to>
    <xdr:sp macro="" textlink="">
      <xdr:nvSpPr>
        <xdr:cNvPr id="127" name="Rectangle 121">
          <a:extLst>
            <a:ext uri="{FF2B5EF4-FFF2-40B4-BE49-F238E27FC236}">
              <a16:creationId xmlns:a16="http://schemas.microsoft.com/office/drawing/2014/main" id="{00000000-0008-0000-0800-00007F000000}"/>
            </a:ext>
          </a:extLst>
        </xdr:cNvPr>
        <xdr:cNvSpPr>
          <a:spLocks noChangeArrowheads="1"/>
        </xdr:cNvSpPr>
      </xdr:nvSpPr>
      <xdr:spPr bwMode="auto">
        <a:xfrm>
          <a:off x="15621000" y="1828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9</xdr:row>
      <xdr:rowOff>0</xdr:rowOff>
    </xdr:from>
    <xdr:to>
      <xdr:col>32</xdr:col>
      <xdr:colOff>0</xdr:colOff>
      <xdr:row>10</xdr:row>
      <xdr:rowOff>0</xdr:rowOff>
    </xdr:to>
    <xdr:sp macro="" textlink="">
      <xdr:nvSpPr>
        <xdr:cNvPr id="128" name="Rectangle 122">
          <a:extLst>
            <a:ext uri="{FF2B5EF4-FFF2-40B4-BE49-F238E27FC236}">
              <a16:creationId xmlns:a16="http://schemas.microsoft.com/office/drawing/2014/main" id="{00000000-0008-0000-0800-000080000000}"/>
            </a:ext>
          </a:extLst>
        </xdr:cNvPr>
        <xdr:cNvSpPr>
          <a:spLocks noChangeArrowheads="1"/>
        </xdr:cNvSpPr>
      </xdr:nvSpPr>
      <xdr:spPr bwMode="auto">
        <a:xfrm>
          <a:off x="15621000" y="2057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285750</xdr:colOff>
      <xdr:row>17</xdr:row>
      <xdr:rowOff>209550</xdr:rowOff>
    </xdr:from>
    <xdr:to>
      <xdr:col>26</xdr:col>
      <xdr:colOff>342900</xdr:colOff>
      <xdr:row>18</xdr:row>
      <xdr:rowOff>47625</xdr:rowOff>
    </xdr:to>
    <xdr:sp macro="" textlink="">
      <xdr:nvSpPr>
        <xdr:cNvPr id="129" name="Oval 146">
          <a:extLst>
            <a:ext uri="{FF2B5EF4-FFF2-40B4-BE49-F238E27FC236}">
              <a16:creationId xmlns:a16="http://schemas.microsoft.com/office/drawing/2014/main" id="{00000000-0008-0000-0800-000081000000}"/>
            </a:ext>
          </a:extLst>
        </xdr:cNvPr>
        <xdr:cNvSpPr>
          <a:spLocks noChangeArrowheads="1"/>
        </xdr:cNvSpPr>
      </xdr:nvSpPr>
      <xdr:spPr bwMode="auto">
        <a:xfrm flipH="1">
          <a:off x="13716000" y="4095750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342900</xdr:colOff>
      <xdr:row>12</xdr:row>
      <xdr:rowOff>109538</xdr:rowOff>
    </xdr:from>
    <xdr:to>
      <xdr:col>32</xdr:col>
      <xdr:colOff>0</xdr:colOff>
      <xdr:row>18</xdr:row>
      <xdr:rowOff>19050</xdr:rowOff>
    </xdr:to>
    <xdr:cxnSp macro="">
      <xdr:nvCxnSpPr>
        <xdr:cNvPr id="130" name="AutoShape 147">
          <a:extLst>
            <a:ext uri="{FF2B5EF4-FFF2-40B4-BE49-F238E27FC236}">
              <a16:creationId xmlns:a16="http://schemas.microsoft.com/office/drawing/2014/main" id="{00000000-0008-0000-0800-000082000000}"/>
            </a:ext>
          </a:extLst>
        </xdr:cNvPr>
        <xdr:cNvCxnSpPr>
          <a:cxnSpLocks noChangeShapeType="1"/>
          <a:stCxn id="129" idx="2"/>
          <a:endCxn id="111" idx="3"/>
        </xdr:cNvCxnSpPr>
      </xdr:nvCxnSpPr>
      <xdr:spPr bwMode="auto">
        <a:xfrm flipV="1">
          <a:off x="13773150" y="2852738"/>
          <a:ext cx="2286000" cy="128111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352425</xdr:colOff>
      <xdr:row>0</xdr:row>
      <xdr:rowOff>9525</xdr:rowOff>
    </xdr:from>
    <xdr:to>
      <xdr:col>31</xdr:col>
      <xdr:colOff>76200</xdr:colOff>
      <xdr:row>3</xdr:row>
      <xdr:rowOff>209550</xdr:rowOff>
    </xdr:to>
    <xdr:grpSp>
      <xdr:nvGrpSpPr>
        <xdr:cNvPr id="96368" name="Group 112">
          <a:extLst>
            <a:ext uri="{FF2B5EF4-FFF2-40B4-BE49-F238E27FC236}">
              <a16:creationId xmlns:a16="http://schemas.microsoft.com/office/drawing/2014/main" id="{00000000-0008-0000-0900-000070780100}"/>
            </a:ext>
          </a:extLst>
        </xdr:cNvPr>
        <xdr:cNvGrpSpPr>
          <a:grpSpLocks/>
        </xdr:cNvGrpSpPr>
      </xdr:nvGrpSpPr>
      <xdr:grpSpPr bwMode="auto">
        <a:xfrm>
          <a:off x="15465425" y="9525"/>
          <a:ext cx="1019175" cy="885825"/>
          <a:chOff x="1012" y="24"/>
          <a:chExt cx="106" cy="90"/>
        </a:xfrm>
      </xdr:grpSpPr>
      <xdr:sp macro="" textlink="">
        <xdr:nvSpPr>
          <xdr:cNvPr id="96369" name="Line 113">
            <a:extLst>
              <a:ext uri="{FF2B5EF4-FFF2-40B4-BE49-F238E27FC236}">
                <a16:creationId xmlns:a16="http://schemas.microsoft.com/office/drawing/2014/main" id="{00000000-0008-0000-0900-0000717801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6370" name="Text Box 114">
            <a:extLst>
              <a:ext uri="{FF2B5EF4-FFF2-40B4-BE49-F238E27FC236}">
                <a16:creationId xmlns:a16="http://schemas.microsoft.com/office/drawing/2014/main" id="{00000000-0008-0000-0900-00007278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+Z</a:t>
            </a:r>
          </a:p>
        </xdr:txBody>
      </xdr:sp>
      <xdr:sp macro="" textlink="">
        <xdr:nvSpPr>
          <xdr:cNvPr id="96371" name="Text Box 115">
            <a:extLst>
              <a:ext uri="{FF2B5EF4-FFF2-40B4-BE49-F238E27FC236}">
                <a16:creationId xmlns:a16="http://schemas.microsoft.com/office/drawing/2014/main" id="{00000000-0008-0000-0900-00007378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-Z</a:t>
            </a:r>
          </a:p>
        </xdr:txBody>
      </xdr:sp>
      <xdr:sp macro="" textlink="">
        <xdr:nvSpPr>
          <xdr:cNvPr id="96372" name="Line 116">
            <a:extLst>
              <a:ext uri="{FF2B5EF4-FFF2-40B4-BE49-F238E27FC236}">
                <a16:creationId xmlns:a16="http://schemas.microsoft.com/office/drawing/2014/main" id="{00000000-0008-0000-0900-0000747801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6373" name="Text Box 117">
            <a:extLst>
              <a:ext uri="{FF2B5EF4-FFF2-40B4-BE49-F238E27FC236}">
                <a16:creationId xmlns:a16="http://schemas.microsoft.com/office/drawing/2014/main" id="{00000000-0008-0000-0900-00007578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+Y</a:t>
            </a:r>
          </a:p>
        </xdr:txBody>
      </xdr:sp>
      <xdr:sp macro="" textlink="">
        <xdr:nvSpPr>
          <xdr:cNvPr id="96374" name="Text Box 118">
            <a:extLst>
              <a:ext uri="{FF2B5EF4-FFF2-40B4-BE49-F238E27FC236}">
                <a16:creationId xmlns:a16="http://schemas.microsoft.com/office/drawing/2014/main" id="{00000000-0008-0000-0900-00007678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-Y</a:t>
            </a:r>
          </a:p>
        </xdr:txBody>
      </xdr:sp>
    </xdr:grpSp>
    <xdr:clientData/>
  </xdr:twoCellAnchor>
  <xdr:twoCellAnchor>
    <xdr:from>
      <xdr:col>8</xdr:col>
      <xdr:colOff>0</xdr:colOff>
      <xdr:row>5</xdr:row>
      <xdr:rowOff>1</xdr:rowOff>
    </xdr:from>
    <xdr:to>
      <xdr:col>13</xdr:col>
      <xdr:colOff>809624</xdr:colOff>
      <xdr:row>19</xdr:row>
      <xdr:rowOff>1</xdr:rowOff>
    </xdr:to>
    <xdr:graphicFrame macro="">
      <xdr:nvGraphicFramePr>
        <xdr:cNvPr id="96442" name="グラフ 186">
          <a:extLst>
            <a:ext uri="{FF2B5EF4-FFF2-40B4-BE49-F238E27FC236}">
              <a16:creationId xmlns:a16="http://schemas.microsoft.com/office/drawing/2014/main" id="{00000000-0008-0000-0900-0000BA78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5</xdr:row>
      <xdr:rowOff>0</xdr:rowOff>
    </xdr:from>
    <xdr:to>
      <xdr:col>40</xdr:col>
      <xdr:colOff>0</xdr:colOff>
      <xdr:row>23</xdr:row>
      <xdr:rowOff>1</xdr:rowOff>
    </xdr:to>
    <xdr:graphicFrame macro="">
      <xdr:nvGraphicFramePr>
        <xdr:cNvPr id="96443" name="グラフ 187">
          <a:extLst>
            <a:ext uri="{FF2B5EF4-FFF2-40B4-BE49-F238E27FC236}">
              <a16:creationId xmlns:a16="http://schemas.microsoft.com/office/drawing/2014/main" id="{00000000-0008-0000-0900-0000BB78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203200</xdr:colOff>
      <xdr:row>27</xdr:row>
      <xdr:rowOff>38100</xdr:rowOff>
    </xdr:from>
    <xdr:to>
      <xdr:col>28</xdr:col>
      <xdr:colOff>346075</xdr:colOff>
      <xdr:row>51</xdr:row>
      <xdr:rowOff>95250</xdr:rowOff>
    </xdr:to>
    <xdr:pic>
      <xdr:nvPicPr>
        <xdr:cNvPr id="13" name="Picture 247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867400"/>
          <a:ext cx="3686175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104775</xdr:colOff>
      <xdr:row>7</xdr:row>
      <xdr:rowOff>161925</xdr:rowOff>
    </xdr:from>
    <xdr:to>
      <xdr:col>30</xdr:col>
      <xdr:colOff>361950</xdr:colOff>
      <xdr:row>26</xdr:row>
      <xdr:rowOff>66675</xdr:rowOff>
    </xdr:to>
    <xdr:pic>
      <xdr:nvPicPr>
        <xdr:cNvPr id="14" name="Picture 246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91675" y="1762125"/>
          <a:ext cx="5953125" cy="424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409575</xdr:colOff>
      <xdr:row>16</xdr:row>
      <xdr:rowOff>104775</xdr:rowOff>
    </xdr:from>
    <xdr:to>
      <xdr:col>28</xdr:col>
      <xdr:colOff>180975</xdr:colOff>
      <xdr:row>36</xdr:row>
      <xdr:rowOff>104775</xdr:rowOff>
    </xdr:to>
    <xdr:grpSp>
      <xdr:nvGrpSpPr>
        <xdr:cNvPr id="15" name="Group 240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GrpSpPr>
          <a:grpSpLocks/>
        </xdr:cNvGrpSpPr>
      </xdr:nvGrpSpPr>
      <xdr:grpSpPr bwMode="auto">
        <a:xfrm>
          <a:off x="13363575" y="3762375"/>
          <a:ext cx="1930400" cy="4572000"/>
          <a:chOff x="973" y="379"/>
          <a:chExt cx="201" cy="460"/>
        </a:xfrm>
      </xdr:grpSpPr>
      <xdr:sp macro="" textlink="">
        <xdr:nvSpPr>
          <xdr:cNvPr id="125" name="Rectangle 126">
            <a:extLst>
              <a:ext uri="{FF2B5EF4-FFF2-40B4-BE49-F238E27FC236}">
                <a16:creationId xmlns:a16="http://schemas.microsoft.com/office/drawing/2014/main" id="{00000000-0008-0000-0900-00007D00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973" y="590"/>
            <a:ext cx="39" cy="24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99CC" mc:Ignorable="a14" a14:legacySpreadsheetColorIndex="45">
              <a:alpha val="50000"/>
            </a:srgbClr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26" name="AutoShape 148">
            <a:extLst>
              <a:ext uri="{FF2B5EF4-FFF2-40B4-BE49-F238E27FC236}">
                <a16:creationId xmlns:a16="http://schemas.microsoft.com/office/drawing/2014/main" id="{00000000-0008-0000-0900-00007E000000}"/>
              </a:ext>
            </a:extLst>
          </xdr:cNvPr>
          <xdr:cNvSpPr>
            <a:spLocks noChangeArrowheads="1"/>
          </xdr:cNvSpPr>
        </xdr:nvSpPr>
        <xdr:spPr bwMode="auto">
          <a:xfrm rot="5400000" flipH="1">
            <a:off x="968" y="384"/>
            <a:ext cx="211" cy="201"/>
          </a:xfrm>
          <a:custGeom>
            <a:avLst/>
            <a:gdLst>
              <a:gd name="G0" fmla="+- 13153 0 0"/>
              <a:gd name="G1" fmla="+- 19246 0 0"/>
              <a:gd name="G2" fmla="+- 11936 0 0"/>
              <a:gd name="G3" fmla="*/ 13153 1 2"/>
              <a:gd name="G4" fmla="+- G3 10800 0"/>
              <a:gd name="G5" fmla="+- 21600 13153 19246"/>
              <a:gd name="G6" fmla="+- 19246 11936 0"/>
              <a:gd name="G7" fmla="*/ G6 1 2"/>
              <a:gd name="G8" fmla="*/ 19246 2 1"/>
              <a:gd name="G9" fmla="+- G8 0 21600"/>
              <a:gd name="G10" fmla="*/ 21600 G0 G1"/>
              <a:gd name="G11" fmla="*/ 21600 G4 G1"/>
              <a:gd name="G12" fmla="*/ 21600 G5 G1"/>
              <a:gd name="G13" fmla="*/ 21600 G7 G1"/>
              <a:gd name="G14" fmla="*/ 19246 1 2"/>
              <a:gd name="G15" fmla="+- G5 0 G4"/>
              <a:gd name="G16" fmla="+- G0 0 G4"/>
              <a:gd name="G17" fmla="*/ G2 G15 G16"/>
              <a:gd name="T0" fmla="*/ 17377 w 21600"/>
              <a:gd name="T1" fmla="*/ 0 h 21600"/>
              <a:gd name="T2" fmla="*/ 13153 w 21600"/>
              <a:gd name="T3" fmla="*/ 11936 h 21600"/>
              <a:gd name="T4" fmla="*/ 0 w 21600"/>
              <a:gd name="T5" fmla="*/ 19502 h 21600"/>
              <a:gd name="T6" fmla="*/ 9623 w 21600"/>
              <a:gd name="T7" fmla="*/ 21600 h 21600"/>
              <a:gd name="T8" fmla="*/ 19246 w 21600"/>
              <a:gd name="T9" fmla="*/ 17498 h 21600"/>
              <a:gd name="T10" fmla="*/ 21600 w 21600"/>
              <a:gd name="T11" fmla="*/ 11936 h 21600"/>
              <a:gd name="T12" fmla="*/ 17694720 60000 65536"/>
              <a:gd name="T13" fmla="*/ 11796480 60000 65536"/>
              <a:gd name="T14" fmla="*/ 11796480 60000 65536"/>
              <a:gd name="T15" fmla="*/ 5898240 60000 65536"/>
              <a:gd name="T16" fmla="*/ 0 60000 65536"/>
              <a:gd name="T17" fmla="*/ 0 60000 65536"/>
              <a:gd name="T18" fmla="*/ 0 w 21600"/>
              <a:gd name="T19" fmla="*/ G12 h 21600"/>
              <a:gd name="T20" fmla="*/ G1 w 21600"/>
              <a:gd name="T21" fmla="*/ 21600 h 21600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1600" h="21600">
                <a:moveTo>
                  <a:pt x="17377" y="0"/>
                </a:moveTo>
                <a:lnTo>
                  <a:pt x="13153" y="11936"/>
                </a:lnTo>
                <a:lnTo>
                  <a:pt x="15507" y="11936"/>
                </a:lnTo>
                <a:lnTo>
                  <a:pt x="15507" y="17404"/>
                </a:lnTo>
                <a:lnTo>
                  <a:pt x="0" y="17404"/>
                </a:lnTo>
                <a:lnTo>
                  <a:pt x="0" y="21600"/>
                </a:lnTo>
                <a:lnTo>
                  <a:pt x="19246" y="21600"/>
                </a:lnTo>
                <a:lnTo>
                  <a:pt x="19246" y="11936"/>
                </a:lnTo>
                <a:lnTo>
                  <a:pt x="21600" y="11936"/>
                </a:lnTo>
                <a:close/>
              </a:path>
            </a:pathLst>
          </a:custGeom>
          <a:solidFill>
            <a:srgbClr xmlns:mc="http://schemas.openxmlformats.org/markup-compatibility/2006" xmlns:a14="http://schemas.microsoft.com/office/drawing/2010/main" val="FF99CC" mc:Ignorable="a14" a14:legacySpreadsheetColorIndex="45">
              <a:alpha val="50000"/>
            </a:srgbClr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</xdr:grpSp>
    <xdr:clientData/>
  </xdr:twoCellAnchor>
  <xdr:twoCellAnchor>
    <xdr:from>
      <xdr:col>16</xdr:col>
      <xdr:colOff>0</xdr:colOff>
      <xdr:row>10</xdr:row>
      <xdr:rowOff>0</xdr:rowOff>
    </xdr:from>
    <xdr:to>
      <xdr:col>17</xdr:col>
      <xdr:colOff>0</xdr:colOff>
      <xdr:row>11</xdr:row>
      <xdr:rowOff>0</xdr:rowOff>
    </xdr:to>
    <xdr:sp macro="" textlink="">
      <xdr:nvSpPr>
        <xdr:cNvPr id="16" name="Rectangle 3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SpPr>
          <a:spLocks noChangeArrowheads="1"/>
        </xdr:cNvSpPr>
      </xdr:nvSpPr>
      <xdr:spPr bwMode="auto">
        <a:xfrm>
          <a:off x="9048750" y="2286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11</xdr:row>
      <xdr:rowOff>0</xdr:rowOff>
    </xdr:from>
    <xdr:to>
      <xdr:col>17</xdr:col>
      <xdr:colOff>0</xdr:colOff>
      <xdr:row>12</xdr:row>
      <xdr:rowOff>0</xdr:rowOff>
    </xdr:to>
    <xdr:sp macro="" textlink="">
      <xdr:nvSpPr>
        <xdr:cNvPr id="17" name="Rectangle 4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SpPr>
          <a:spLocks noChangeArrowheads="1"/>
        </xdr:cNvSpPr>
      </xdr:nvSpPr>
      <xdr:spPr bwMode="auto">
        <a:xfrm>
          <a:off x="9048750" y="2514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12</xdr:row>
      <xdr:rowOff>0</xdr:rowOff>
    </xdr:from>
    <xdr:to>
      <xdr:col>17</xdr:col>
      <xdr:colOff>0</xdr:colOff>
      <xdr:row>13</xdr:row>
      <xdr:rowOff>0</xdr:rowOff>
    </xdr:to>
    <xdr:sp macro="" textlink="">
      <xdr:nvSpPr>
        <xdr:cNvPr id="18" name="Rectangle 5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SpPr>
          <a:spLocks noChangeArrowheads="1"/>
        </xdr:cNvSpPr>
      </xdr:nvSpPr>
      <xdr:spPr bwMode="auto">
        <a:xfrm>
          <a:off x="9048750" y="2743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13</xdr:row>
      <xdr:rowOff>0</xdr:rowOff>
    </xdr:from>
    <xdr:to>
      <xdr:col>17</xdr:col>
      <xdr:colOff>0</xdr:colOff>
      <xdr:row>14</xdr:row>
      <xdr:rowOff>0</xdr:rowOff>
    </xdr:to>
    <xdr:sp macro="" textlink="">
      <xdr:nvSpPr>
        <xdr:cNvPr id="19" name="Rectangle 6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SpPr>
          <a:spLocks noChangeArrowheads="1"/>
        </xdr:cNvSpPr>
      </xdr:nvSpPr>
      <xdr:spPr bwMode="auto">
        <a:xfrm>
          <a:off x="9048750" y="2971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14</xdr:row>
      <xdr:rowOff>0</xdr:rowOff>
    </xdr:from>
    <xdr:to>
      <xdr:col>17</xdr:col>
      <xdr:colOff>0</xdr:colOff>
      <xdr:row>15</xdr:row>
      <xdr:rowOff>0</xdr:rowOff>
    </xdr:to>
    <xdr:sp macro="" textlink="">
      <xdr:nvSpPr>
        <xdr:cNvPr id="20" name="Rectangle 7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SpPr>
          <a:spLocks noChangeArrowheads="1"/>
        </xdr:cNvSpPr>
      </xdr:nvSpPr>
      <xdr:spPr bwMode="auto">
        <a:xfrm>
          <a:off x="9048750" y="3200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17</xdr:col>
      <xdr:colOff>0</xdr:colOff>
      <xdr:row>16</xdr:row>
      <xdr:rowOff>0</xdr:rowOff>
    </xdr:to>
    <xdr:sp macro="" textlink="">
      <xdr:nvSpPr>
        <xdr:cNvPr id="21" name="Rectangle 8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SpPr>
          <a:spLocks noChangeArrowheads="1"/>
        </xdr:cNvSpPr>
      </xdr:nvSpPr>
      <xdr:spPr bwMode="auto">
        <a:xfrm>
          <a:off x="9048750" y="3429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16</xdr:row>
      <xdr:rowOff>0</xdr:rowOff>
    </xdr:from>
    <xdr:to>
      <xdr:col>17</xdr:col>
      <xdr:colOff>0</xdr:colOff>
      <xdr:row>17</xdr:row>
      <xdr:rowOff>0</xdr:rowOff>
    </xdr:to>
    <xdr:sp macro="" textlink="">
      <xdr:nvSpPr>
        <xdr:cNvPr id="22" name="Rectangle 9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SpPr>
          <a:spLocks noChangeArrowheads="1"/>
        </xdr:cNvSpPr>
      </xdr:nvSpPr>
      <xdr:spPr bwMode="auto">
        <a:xfrm>
          <a:off x="9048750" y="3657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17</xdr:row>
      <xdr:rowOff>0</xdr:rowOff>
    </xdr:from>
    <xdr:to>
      <xdr:col>17</xdr:col>
      <xdr:colOff>0</xdr:colOff>
      <xdr:row>18</xdr:row>
      <xdr:rowOff>0</xdr:rowOff>
    </xdr:to>
    <xdr:sp macro="" textlink="">
      <xdr:nvSpPr>
        <xdr:cNvPr id="23" name="Rectangle 10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SpPr>
          <a:spLocks noChangeArrowheads="1"/>
        </xdr:cNvSpPr>
      </xdr:nvSpPr>
      <xdr:spPr bwMode="auto">
        <a:xfrm>
          <a:off x="9048750" y="3886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18</xdr:row>
      <xdr:rowOff>0</xdr:rowOff>
    </xdr:from>
    <xdr:to>
      <xdr:col>17</xdr:col>
      <xdr:colOff>0</xdr:colOff>
      <xdr:row>19</xdr:row>
      <xdr:rowOff>0</xdr:rowOff>
    </xdr:to>
    <xdr:sp macro="" textlink="">
      <xdr:nvSpPr>
        <xdr:cNvPr id="24" name="Rectangle 11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SpPr>
          <a:spLocks noChangeArrowheads="1"/>
        </xdr:cNvSpPr>
      </xdr:nvSpPr>
      <xdr:spPr bwMode="auto">
        <a:xfrm>
          <a:off x="9048750" y="4114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381000</xdr:colOff>
      <xdr:row>9</xdr:row>
      <xdr:rowOff>152400</xdr:rowOff>
    </xdr:from>
    <xdr:to>
      <xdr:col>24</xdr:col>
      <xdr:colOff>9525</xdr:colOff>
      <xdr:row>9</xdr:row>
      <xdr:rowOff>209550</xdr:rowOff>
    </xdr:to>
    <xdr:sp macro="" textlink="">
      <xdr:nvSpPr>
        <xdr:cNvPr id="27" name="Oval 14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SpPr>
          <a:spLocks noChangeArrowheads="1"/>
        </xdr:cNvSpPr>
      </xdr:nvSpPr>
      <xdr:spPr bwMode="auto">
        <a:xfrm flipH="1">
          <a:off x="12496800" y="2209800"/>
          <a:ext cx="66675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219075</xdr:colOff>
      <xdr:row>11</xdr:row>
      <xdr:rowOff>66675</xdr:rowOff>
    </xdr:from>
    <xdr:to>
      <xdr:col>25</xdr:col>
      <xdr:colOff>276225</xdr:colOff>
      <xdr:row>11</xdr:row>
      <xdr:rowOff>123825</xdr:rowOff>
    </xdr:to>
    <xdr:sp macro="" textlink="">
      <xdr:nvSpPr>
        <xdr:cNvPr id="28" name="Oval 15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SpPr>
          <a:spLocks noChangeArrowheads="1"/>
        </xdr:cNvSpPr>
      </xdr:nvSpPr>
      <xdr:spPr bwMode="auto">
        <a:xfrm flipH="1">
          <a:off x="13211175" y="25812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323850</xdr:colOff>
      <xdr:row>13</xdr:row>
      <xdr:rowOff>209550</xdr:rowOff>
    </xdr:from>
    <xdr:to>
      <xdr:col>19</xdr:col>
      <xdr:colOff>381000</xdr:colOff>
      <xdr:row>14</xdr:row>
      <xdr:rowOff>47625</xdr:rowOff>
    </xdr:to>
    <xdr:sp macro="" textlink="">
      <xdr:nvSpPr>
        <xdr:cNvPr id="29" name="Oval 18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SpPr>
          <a:spLocks noChangeArrowheads="1"/>
        </xdr:cNvSpPr>
      </xdr:nvSpPr>
      <xdr:spPr bwMode="auto">
        <a:xfrm flipH="1">
          <a:off x="10687050" y="3181350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400050</xdr:colOff>
      <xdr:row>12</xdr:row>
      <xdr:rowOff>123825</xdr:rowOff>
    </xdr:from>
    <xdr:to>
      <xdr:col>24</xdr:col>
      <xdr:colOff>28575</xdr:colOff>
      <xdr:row>12</xdr:row>
      <xdr:rowOff>180975</xdr:rowOff>
    </xdr:to>
    <xdr:sp macro="" textlink="">
      <xdr:nvSpPr>
        <xdr:cNvPr id="30" name="Oval 21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SpPr>
          <a:spLocks noChangeArrowheads="1"/>
        </xdr:cNvSpPr>
      </xdr:nvSpPr>
      <xdr:spPr bwMode="auto">
        <a:xfrm flipH="1">
          <a:off x="12515850" y="2867025"/>
          <a:ext cx="66675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76200</xdr:colOff>
      <xdr:row>21</xdr:row>
      <xdr:rowOff>95250</xdr:rowOff>
    </xdr:from>
    <xdr:to>
      <xdr:col>19</xdr:col>
      <xdr:colOff>133350</xdr:colOff>
      <xdr:row>21</xdr:row>
      <xdr:rowOff>152400</xdr:rowOff>
    </xdr:to>
    <xdr:sp macro="" textlink="">
      <xdr:nvSpPr>
        <xdr:cNvPr id="31" name="Oval 22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SpPr>
          <a:spLocks noChangeArrowheads="1"/>
        </xdr:cNvSpPr>
      </xdr:nvSpPr>
      <xdr:spPr bwMode="auto">
        <a:xfrm flipH="1">
          <a:off x="10439400" y="48958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85725</xdr:colOff>
      <xdr:row>10</xdr:row>
      <xdr:rowOff>161925</xdr:rowOff>
    </xdr:from>
    <xdr:to>
      <xdr:col>21</xdr:col>
      <xdr:colOff>142875</xdr:colOff>
      <xdr:row>11</xdr:row>
      <xdr:rowOff>0</xdr:rowOff>
    </xdr:to>
    <xdr:sp macro="" textlink="">
      <xdr:nvSpPr>
        <xdr:cNvPr id="32" name="Oval 23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SpPr>
          <a:spLocks noChangeArrowheads="1"/>
        </xdr:cNvSpPr>
      </xdr:nvSpPr>
      <xdr:spPr bwMode="auto">
        <a:xfrm flipH="1">
          <a:off x="11325225" y="2447925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30</xdr:col>
      <xdr:colOff>190500</xdr:colOff>
      <xdr:row>13</xdr:row>
      <xdr:rowOff>19050</xdr:rowOff>
    </xdr:from>
    <xdr:to>
      <xdr:col>30</xdr:col>
      <xdr:colOff>247650</xdr:colOff>
      <xdr:row>13</xdr:row>
      <xdr:rowOff>76200</xdr:rowOff>
    </xdr:to>
    <xdr:sp macro="" textlink="">
      <xdr:nvSpPr>
        <xdr:cNvPr id="33" name="Oval 24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SpPr>
          <a:spLocks noChangeArrowheads="1"/>
        </xdr:cNvSpPr>
      </xdr:nvSpPr>
      <xdr:spPr bwMode="auto">
        <a:xfrm flipH="1">
          <a:off x="15373350" y="29908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361950</xdr:colOff>
      <xdr:row>9</xdr:row>
      <xdr:rowOff>95250</xdr:rowOff>
    </xdr:from>
    <xdr:to>
      <xdr:col>26</xdr:col>
      <xdr:colOff>419100</xdr:colOff>
      <xdr:row>9</xdr:row>
      <xdr:rowOff>152400</xdr:rowOff>
    </xdr:to>
    <xdr:sp macro="" textlink="">
      <xdr:nvSpPr>
        <xdr:cNvPr id="34" name="Oval 28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SpPr>
          <a:spLocks noChangeArrowheads="1"/>
        </xdr:cNvSpPr>
      </xdr:nvSpPr>
      <xdr:spPr bwMode="auto">
        <a:xfrm flipH="1">
          <a:off x="13792200" y="21526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276225</xdr:colOff>
      <xdr:row>8</xdr:row>
      <xdr:rowOff>95250</xdr:rowOff>
    </xdr:from>
    <xdr:to>
      <xdr:col>28</xdr:col>
      <xdr:colOff>333375</xdr:colOff>
      <xdr:row>8</xdr:row>
      <xdr:rowOff>152400</xdr:rowOff>
    </xdr:to>
    <xdr:sp macro="" textlink="">
      <xdr:nvSpPr>
        <xdr:cNvPr id="35" name="Oval 29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SpPr>
          <a:spLocks noChangeArrowheads="1"/>
        </xdr:cNvSpPr>
      </xdr:nvSpPr>
      <xdr:spPr bwMode="auto">
        <a:xfrm flipH="1">
          <a:off x="14582775" y="19240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29</xdr:col>
      <xdr:colOff>219075</xdr:colOff>
      <xdr:row>10</xdr:row>
      <xdr:rowOff>66675</xdr:rowOff>
    </xdr:from>
    <xdr:to>
      <xdr:col>29</xdr:col>
      <xdr:colOff>276225</xdr:colOff>
      <xdr:row>10</xdr:row>
      <xdr:rowOff>123825</xdr:rowOff>
    </xdr:to>
    <xdr:sp macro="" textlink="">
      <xdr:nvSpPr>
        <xdr:cNvPr id="36" name="Oval 32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SpPr>
          <a:spLocks noChangeArrowheads="1"/>
        </xdr:cNvSpPr>
      </xdr:nvSpPr>
      <xdr:spPr bwMode="auto">
        <a:xfrm flipH="1">
          <a:off x="14963775" y="23526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95250</xdr:colOff>
      <xdr:row>9</xdr:row>
      <xdr:rowOff>209550</xdr:rowOff>
    </xdr:from>
    <xdr:to>
      <xdr:col>25</xdr:col>
      <xdr:colOff>152400</xdr:colOff>
      <xdr:row>10</xdr:row>
      <xdr:rowOff>47625</xdr:rowOff>
    </xdr:to>
    <xdr:sp macro="" textlink="">
      <xdr:nvSpPr>
        <xdr:cNvPr id="37" name="Oval 33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SpPr>
          <a:spLocks noChangeArrowheads="1"/>
        </xdr:cNvSpPr>
      </xdr:nvSpPr>
      <xdr:spPr bwMode="auto">
        <a:xfrm flipH="1">
          <a:off x="13087350" y="2266950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10</xdr:row>
      <xdr:rowOff>0</xdr:rowOff>
    </xdr:from>
    <xdr:to>
      <xdr:col>32</xdr:col>
      <xdr:colOff>0</xdr:colOff>
      <xdr:row>11</xdr:row>
      <xdr:rowOff>0</xdr:rowOff>
    </xdr:to>
    <xdr:sp macro="" textlink="">
      <xdr:nvSpPr>
        <xdr:cNvPr id="38" name="Rectangle 36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SpPr>
          <a:spLocks noChangeArrowheads="1"/>
        </xdr:cNvSpPr>
      </xdr:nvSpPr>
      <xdr:spPr bwMode="auto">
        <a:xfrm>
          <a:off x="15621000" y="2286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11</xdr:row>
      <xdr:rowOff>0</xdr:rowOff>
    </xdr:from>
    <xdr:to>
      <xdr:col>32</xdr:col>
      <xdr:colOff>0</xdr:colOff>
      <xdr:row>12</xdr:row>
      <xdr:rowOff>0</xdr:rowOff>
    </xdr:to>
    <xdr:sp macro="" textlink="">
      <xdr:nvSpPr>
        <xdr:cNvPr id="39" name="Rectangle 37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SpPr>
          <a:spLocks noChangeArrowheads="1"/>
        </xdr:cNvSpPr>
      </xdr:nvSpPr>
      <xdr:spPr bwMode="auto">
        <a:xfrm>
          <a:off x="15621000" y="2514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12</xdr:row>
      <xdr:rowOff>0</xdr:rowOff>
    </xdr:from>
    <xdr:to>
      <xdr:col>32</xdr:col>
      <xdr:colOff>0</xdr:colOff>
      <xdr:row>13</xdr:row>
      <xdr:rowOff>0</xdr:rowOff>
    </xdr:to>
    <xdr:sp macro="" textlink="">
      <xdr:nvSpPr>
        <xdr:cNvPr id="40" name="Rectangle 38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SpPr>
          <a:spLocks noChangeArrowheads="1"/>
        </xdr:cNvSpPr>
      </xdr:nvSpPr>
      <xdr:spPr bwMode="auto">
        <a:xfrm>
          <a:off x="15621000" y="2743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0</xdr:colOff>
      <xdr:row>14</xdr:row>
      <xdr:rowOff>0</xdr:rowOff>
    </xdr:to>
    <xdr:sp macro="" textlink="">
      <xdr:nvSpPr>
        <xdr:cNvPr id="41" name="Rectangle 39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SpPr>
          <a:spLocks noChangeArrowheads="1"/>
        </xdr:cNvSpPr>
      </xdr:nvSpPr>
      <xdr:spPr bwMode="auto">
        <a:xfrm>
          <a:off x="15621000" y="2971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14</xdr:row>
      <xdr:rowOff>0</xdr:rowOff>
    </xdr:from>
    <xdr:to>
      <xdr:col>32</xdr:col>
      <xdr:colOff>0</xdr:colOff>
      <xdr:row>15</xdr:row>
      <xdr:rowOff>0</xdr:rowOff>
    </xdr:to>
    <xdr:sp macro="" textlink="">
      <xdr:nvSpPr>
        <xdr:cNvPr id="42" name="Rectangle 40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SpPr>
          <a:spLocks noChangeArrowheads="1"/>
        </xdr:cNvSpPr>
      </xdr:nvSpPr>
      <xdr:spPr bwMode="auto">
        <a:xfrm>
          <a:off x="15621000" y="3200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15</xdr:row>
      <xdr:rowOff>0</xdr:rowOff>
    </xdr:from>
    <xdr:to>
      <xdr:col>32</xdr:col>
      <xdr:colOff>0</xdr:colOff>
      <xdr:row>16</xdr:row>
      <xdr:rowOff>0</xdr:rowOff>
    </xdr:to>
    <xdr:sp macro="" textlink="">
      <xdr:nvSpPr>
        <xdr:cNvPr id="43" name="Rectangle 41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SpPr>
          <a:spLocks noChangeArrowheads="1"/>
        </xdr:cNvSpPr>
      </xdr:nvSpPr>
      <xdr:spPr bwMode="auto">
        <a:xfrm>
          <a:off x="15621000" y="3429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16</xdr:row>
      <xdr:rowOff>0</xdr:rowOff>
    </xdr:from>
    <xdr:to>
      <xdr:col>32</xdr:col>
      <xdr:colOff>0</xdr:colOff>
      <xdr:row>17</xdr:row>
      <xdr:rowOff>0</xdr:rowOff>
    </xdr:to>
    <xdr:sp macro="" textlink="">
      <xdr:nvSpPr>
        <xdr:cNvPr id="44" name="Rectangle 42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SpPr>
          <a:spLocks noChangeArrowheads="1"/>
        </xdr:cNvSpPr>
      </xdr:nvSpPr>
      <xdr:spPr bwMode="auto">
        <a:xfrm>
          <a:off x="15621000" y="3657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17</xdr:row>
      <xdr:rowOff>0</xdr:rowOff>
    </xdr:from>
    <xdr:to>
      <xdr:col>32</xdr:col>
      <xdr:colOff>0</xdr:colOff>
      <xdr:row>18</xdr:row>
      <xdr:rowOff>0</xdr:rowOff>
    </xdr:to>
    <xdr:sp macro="" textlink="">
      <xdr:nvSpPr>
        <xdr:cNvPr id="45" name="Rectangle 43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SpPr>
          <a:spLocks noChangeArrowheads="1"/>
        </xdr:cNvSpPr>
      </xdr:nvSpPr>
      <xdr:spPr bwMode="auto">
        <a:xfrm>
          <a:off x="15621000" y="3886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18</xdr:row>
      <xdr:rowOff>0</xdr:rowOff>
    </xdr:from>
    <xdr:to>
      <xdr:col>32</xdr:col>
      <xdr:colOff>0</xdr:colOff>
      <xdr:row>19</xdr:row>
      <xdr:rowOff>0</xdr:rowOff>
    </xdr:to>
    <xdr:sp macro="" textlink="">
      <xdr:nvSpPr>
        <xdr:cNvPr id="46" name="Rectangle 44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SpPr>
          <a:spLocks noChangeArrowheads="1"/>
        </xdr:cNvSpPr>
      </xdr:nvSpPr>
      <xdr:spPr bwMode="auto">
        <a:xfrm>
          <a:off x="15621000" y="4114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7</xdr:row>
      <xdr:rowOff>109538</xdr:rowOff>
    </xdr:from>
    <xdr:to>
      <xdr:col>23</xdr:col>
      <xdr:colOff>381000</xdr:colOff>
      <xdr:row>9</xdr:row>
      <xdr:rowOff>180975</xdr:rowOff>
    </xdr:to>
    <xdr:cxnSp macro="">
      <xdr:nvCxnSpPr>
        <xdr:cNvPr id="47" name="AutoShape 46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CxnSpPr>
          <a:cxnSpLocks noChangeShapeType="1"/>
          <a:stCxn id="58" idx="1"/>
          <a:endCxn id="27" idx="6"/>
        </xdr:cNvCxnSpPr>
      </xdr:nvCxnSpPr>
      <xdr:spPr bwMode="auto">
        <a:xfrm>
          <a:off x="9048750" y="1709738"/>
          <a:ext cx="3448050" cy="52863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276225</xdr:colOff>
      <xdr:row>11</xdr:row>
      <xdr:rowOff>95250</xdr:rowOff>
    </xdr:from>
    <xdr:to>
      <xdr:col>32</xdr:col>
      <xdr:colOff>0</xdr:colOff>
      <xdr:row>11</xdr:row>
      <xdr:rowOff>109538</xdr:rowOff>
    </xdr:to>
    <xdr:cxnSp macro="">
      <xdr:nvCxnSpPr>
        <xdr:cNvPr id="48" name="AutoShape 48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CxnSpPr>
          <a:cxnSpLocks noChangeShapeType="1"/>
          <a:stCxn id="39" idx="3"/>
          <a:endCxn id="28" idx="2"/>
        </xdr:cNvCxnSpPr>
      </xdr:nvCxnSpPr>
      <xdr:spPr bwMode="auto">
        <a:xfrm flipH="1" flipV="1">
          <a:off x="13268325" y="2609850"/>
          <a:ext cx="2790825" cy="1428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11</xdr:row>
      <xdr:rowOff>109538</xdr:rowOff>
    </xdr:from>
    <xdr:to>
      <xdr:col>19</xdr:col>
      <xdr:colOff>323850</xdr:colOff>
      <xdr:row>14</xdr:row>
      <xdr:rowOff>19050</xdr:rowOff>
    </xdr:to>
    <xdr:cxnSp macro="">
      <xdr:nvCxnSpPr>
        <xdr:cNvPr id="49" name="AutoShape 51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CxnSpPr>
          <a:cxnSpLocks noChangeShapeType="1"/>
          <a:stCxn id="17" idx="1"/>
          <a:endCxn id="29" idx="6"/>
        </xdr:cNvCxnSpPr>
      </xdr:nvCxnSpPr>
      <xdr:spPr bwMode="auto">
        <a:xfrm>
          <a:off x="9048750" y="2624138"/>
          <a:ext cx="1638300" cy="59531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10</xdr:row>
      <xdr:rowOff>109538</xdr:rowOff>
    </xdr:from>
    <xdr:to>
      <xdr:col>23</xdr:col>
      <xdr:colOff>400050</xdr:colOff>
      <xdr:row>12</xdr:row>
      <xdr:rowOff>152400</xdr:rowOff>
    </xdr:to>
    <xdr:cxnSp macro="">
      <xdr:nvCxnSpPr>
        <xdr:cNvPr id="50" name="AutoShape 52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CxnSpPr>
          <a:cxnSpLocks noChangeShapeType="1"/>
          <a:stCxn id="16" idx="1"/>
          <a:endCxn id="30" idx="6"/>
        </xdr:cNvCxnSpPr>
      </xdr:nvCxnSpPr>
      <xdr:spPr bwMode="auto">
        <a:xfrm>
          <a:off x="9048750" y="2395538"/>
          <a:ext cx="3467100" cy="50006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16</xdr:row>
      <xdr:rowOff>109538</xdr:rowOff>
    </xdr:from>
    <xdr:to>
      <xdr:col>19</xdr:col>
      <xdr:colOff>76200</xdr:colOff>
      <xdr:row>21</xdr:row>
      <xdr:rowOff>123825</xdr:rowOff>
    </xdr:to>
    <xdr:cxnSp macro="">
      <xdr:nvCxnSpPr>
        <xdr:cNvPr id="51" name="AutoShape 55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CxnSpPr>
          <a:cxnSpLocks noChangeShapeType="1"/>
          <a:stCxn id="22" idx="1"/>
          <a:endCxn id="31" idx="6"/>
        </xdr:cNvCxnSpPr>
      </xdr:nvCxnSpPr>
      <xdr:spPr bwMode="auto">
        <a:xfrm>
          <a:off x="9048750" y="3767138"/>
          <a:ext cx="1390650" cy="115728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152400</xdr:colOff>
      <xdr:row>9</xdr:row>
      <xdr:rowOff>109538</xdr:rowOff>
    </xdr:from>
    <xdr:to>
      <xdr:col>32</xdr:col>
      <xdr:colOff>0</xdr:colOff>
      <xdr:row>10</xdr:row>
      <xdr:rowOff>19050</xdr:rowOff>
    </xdr:to>
    <xdr:cxnSp macro="">
      <xdr:nvCxnSpPr>
        <xdr:cNvPr id="52" name="AutoShape 57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CxnSpPr>
          <a:cxnSpLocks noChangeShapeType="1"/>
          <a:stCxn id="37" idx="2"/>
          <a:endCxn id="65" idx="3"/>
        </xdr:cNvCxnSpPr>
      </xdr:nvCxnSpPr>
      <xdr:spPr bwMode="auto">
        <a:xfrm flipV="1">
          <a:off x="13144500" y="2166938"/>
          <a:ext cx="2914650" cy="13811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29</xdr:col>
      <xdr:colOff>276225</xdr:colOff>
      <xdr:row>10</xdr:row>
      <xdr:rowOff>95250</xdr:rowOff>
    </xdr:from>
    <xdr:to>
      <xdr:col>32</xdr:col>
      <xdr:colOff>0</xdr:colOff>
      <xdr:row>10</xdr:row>
      <xdr:rowOff>109538</xdr:rowOff>
    </xdr:to>
    <xdr:cxnSp macro="">
      <xdr:nvCxnSpPr>
        <xdr:cNvPr id="53" name="AutoShape 60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CxnSpPr>
          <a:cxnSpLocks noChangeShapeType="1"/>
          <a:stCxn id="36" idx="2"/>
          <a:endCxn id="38" idx="3"/>
        </xdr:cNvCxnSpPr>
      </xdr:nvCxnSpPr>
      <xdr:spPr bwMode="auto">
        <a:xfrm>
          <a:off x="15020925" y="2381250"/>
          <a:ext cx="1038225" cy="1428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28</xdr:col>
      <xdr:colOff>333375</xdr:colOff>
      <xdr:row>7</xdr:row>
      <xdr:rowOff>109538</xdr:rowOff>
    </xdr:from>
    <xdr:to>
      <xdr:col>32</xdr:col>
      <xdr:colOff>0</xdr:colOff>
      <xdr:row>8</xdr:row>
      <xdr:rowOff>123825</xdr:rowOff>
    </xdr:to>
    <xdr:cxnSp macro="">
      <xdr:nvCxnSpPr>
        <xdr:cNvPr id="54" name="AutoShape 61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CxnSpPr>
          <a:cxnSpLocks noChangeShapeType="1"/>
          <a:stCxn id="35" idx="2"/>
          <a:endCxn id="63" idx="3"/>
        </xdr:cNvCxnSpPr>
      </xdr:nvCxnSpPr>
      <xdr:spPr bwMode="auto">
        <a:xfrm flipV="1">
          <a:off x="14639925" y="1709738"/>
          <a:ext cx="1419225" cy="24288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419100</xdr:colOff>
      <xdr:row>8</xdr:row>
      <xdr:rowOff>109538</xdr:rowOff>
    </xdr:from>
    <xdr:to>
      <xdr:col>32</xdr:col>
      <xdr:colOff>0</xdr:colOff>
      <xdr:row>9</xdr:row>
      <xdr:rowOff>123825</xdr:rowOff>
    </xdr:to>
    <xdr:cxnSp macro="">
      <xdr:nvCxnSpPr>
        <xdr:cNvPr id="55" name="AutoShape 62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CxnSpPr>
          <a:cxnSpLocks noChangeShapeType="1"/>
          <a:stCxn id="34" idx="2"/>
          <a:endCxn id="64" idx="3"/>
        </xdr:cNvCxnSpPr>
      </xdr:nvCxnSpPr>
      <xdr:spPr bwMode="auto">
        <a:xfrm flipV="1">
          <a:off x="13849350" y="1938338"/>
          <a:ext cx="2209800" cy="24288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30</xdr:col>
      <xdr:colOff>247650</xdr:colOff>
      <xdr:row>13</xdr:row>
      <xdr:rowOff>47625</xdr:rowOff>
    </xdr:from>
    <xdr:to>
      <xdr:col>32</xdr:col>
      <xdr:colOff>0</xdr:colOff>
      <xdr:row>13</xdr:row>
      <xdr:rowOff>109538</xdr:rowOff>
    </xdr:to>
    <xdr:cxnSp macro="">
      <xdr:nvCxnSpPr>
        <xdr:cNvPr id="56" name="AutoShape 64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CxnSpPr>
          <a:cxnSpLocks noChangeShapeType="1"/>
          <a:stCxn id="33" idx="2"/>
          <a:endCxn id="41" idx="3"/>
        </xdr:cNvCxnSpPr>
      </xdr:nvCxnSpPr>
      <xdr:spPr bwMode="auto">
        <a:xfrm>
          <a:off x="15430500" y="3019425"/>
          <a:ext cx="628650" cy="61913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9</xdr:row>
      <xdr:rowOff>109538</xdr:rowOff>
    </xdr:from>
    <xdr:to>
      <xdr:col>21</xdr:col>
      <xdr:colOff>85725</xdr:colOff>
      <xdr:row>10</xdr:row>
      <xdr:rowOff>190500</xdr:rowOff>
    </xdr:to>
    <xdr:cxnSp macro="">
      <xdr:nvCxnSpPr>
        <xdr:cNvPr id="57" name="AutoShape 67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CxnSpPr>
          <a:cxnSpLocks noChangeShapeType="1"/>
          <a:stCxn id="32" idx="6"/>
          <a:endCxn id="60" idx="1"/>
        </xdr:cNvCxnSpPr>
      </xdr:nvCxnSpPr>
      <xdr:spPr bwMode="auto">
        <a:xfrm flipH="1" flipV="1">
          <a:off x="9048750" y="2166938"/>
          <a:ext cx="2276475" cy="30956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7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58" name="Rectangle 68">
          <a:extLst>
            <a:ext uri="{FF2B5EF4-FFF2-40B4-BE49-F238E27FC236}">
              <a16:creationId xmlns:a16="http://schemas.microsoft.com/office/drawing/2014/main" id="{00000000-0008-0000-0900-00003A000000}"/>
            </a:ext>
          </a:extLst>
        </xdr:cNvPr>
        <xdr:cNvSpPr>
          <a:spLocks noChangeArrowheads="1"/>
        </xdr:cNvSpPr>
      </xdr:nvSpPr>
      <xdr:spPr bwMode="auto">
        <a:xfrm>
          <a:off x="9048750" y="1600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8</xdr:row>
      <xdr:rowOff>0</xdr:rowOff>
    </xdr:from>
    <xdr:to>
      <xdr:col>17</xdr:col>
      <xdr:colOff>0</xdr:colOff>
      <xdr:row>9</xdr:row>
      <xdr:rowOff>0</xdr:rowOff>
    </xdr:to>
    <xdr:sp macro="" textlink="">
      <xdr:nvSpPr>
        <xdr:cNvPr id="59" name="Rectangle 69">
          <a:extLst>
            <a:ext uri="{FF2B5EF4-FFF2-40B4-BE49-F238E27FC236}">
              <a16:creationId xmlns:a16="http://schemas.microsoft.com/office/drawing/2014/main" id="{00000000-0008-0000-0900-00003B000000}"/>
            </a:ext>
          </a:extLst>
        </xdr:cNvPr>
        <xdr:cNvSpPr>
          <a:spLocks noChangeArrowheads="1"/>
        </xdr:cNvSpPr>
      </xdr:nvSpPr>
      <xdr:spPr bwMode="auto">
        <a:xfrm>
          <a:off x="9048750" y="1828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9</xdr:row>
      <xdr:rowOff>0</xdr:rowOff>
    </xdr:from>
    <xdr:to>
      <xdr:col>17</xdr:col>
      <xdr:colOff>0</xdr:colOff>
      <xdr:row>10</xdr:row>
      <xdr:rowOff>0</xdr:rowOff>
    </xdr:to>
    <xdr:sp macro="" textlink="">
      <xdr:nvSpPr>
        <xdr:cNvPr id="60" name="Rectangle 70">
          <a:extLst>
            <a:ext uri="{FF2B5EF4-FFF2-40B4-BE49-F238E27FC236}">
              <a16:creationId xmlns:a16="http://schemas.microsoft.com/office/drawing/2014/main" id="{00000000-0008-0000-0900-00003C000000}"/>
            </a:ext>
          </a:extLst>
        </xdr:cNvPr>
        <xdr:cNvSpPr>
          <a:spLocks noChangeArrowheads="1"/>
        </xdr:cNvSpPr>
      </xdr:nvSpPr>
      <xdr:spPr bwMode="auto">
        <a:xfrm>
          <a:off x="9048750" y="2057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57150</xdr:colOff>
      <xdr:row>9</xdr:row>
      <xdr:rowOff>104775</xdr:rowOff>
    </xdr:from>
    <xdr:to>
      <xdr:col>19</xdr:col>
      <xdr:colOff>114300</xdr:colOff>
      <xdr:row>9</xdr:row>
      <xdr:rowOff>161925</xdr:rowOff>
    </xdr:to>
    <xdr:sp macro="" textlink="">
      <xdr:nvSpPr>
        <xdr:cNvPr id="61" name="Oval 71">
          <a:extLst>
            <a:ext uri="{FF2B5EF4-FFF2-40B4-BE49-F238E27FC236}">
              <a16:creationId xmlns:a16="http://schemas.microsoft.com/office/drawing/2014/main" id="{00000000-0008-0000-0900-00003D000000}"/>
            </a:ext>
          </a:extLst>
        </xdr:cNvPr>
        <xdr:cNvSpPr>
          <a:spLocks noChangeArrowheads="1"/>
        </xdr:cNvSpPr>
      </xdr:nvSpPr>
      <xdr:spPr bwMode="auto">
        <a:xfrm flipH="1">
          <a:off x="10420350" y="21621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8</xdr:row>
      <xdr:rowOff>109538</xdr:rowOff>
    </xdr:from>
    <xdr:to>
      <xdr:col>19</xdr:col>
      <xdr:colOff>57150</xdr:colOff>
      <xdr:row>9</xdr:row>
      <xdr:rowOff>133350</xdr:rowOff>
    </xdr:to>
    <xdr:cxnSp macro="">
      <xdr:nvCxnSpPr>
        <xdr:cNvPr id="62" name="AutoShape 72">
          <a:extLst>
            <a:ext uri="{FF2B5EF4-FFF2-40B4-BE49-F238E27FC236}">
              <a16:creationId xmlns:a16="http://schemas.microsoft.com/office/drawing/2014/main" id="{00000000-0008-0000-0900-00003E000000}"/>
            </a:ext>
          </a:extLst>
        </xdr:cNvPr>
        <xdr:cNvCxnSpPr>
          <a:cxnSpLocks noChangeShapeType="1"/>
          <a:stCxn id="59" idx="1"/>
          <a:endCxn id="61" idx="6"/>
        </xdr:cNvCxnSpPr>
      </xdr:nvCxnSpPr>
      <xdr:spPr bwMode="auto">
        <a:xfrm>
          <a:off x="9048750" y="1938338"/>
          <a:ext cx="1371600" cy="25241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31</xdr:col>
      <xdr:colOff>0</xdr:colOff>
      <xdr:row>7</xdr:row>
      <xdr:rowOff>0</xdr:rowOff>
    </xdr:from>
    <xdr:to>
      <xdr:col>32</xdr:col>
      <xdr:colOff>0</xdr:colOff>
      <xdr:row>8</xdr:row>
      <xdr:rowOff>0</xdr:rowOff>
    </xdr:to>
    <xdr:sp macro="" textlink="">
      <xdr:nvSpPr>
        <xdr:cNvPr id="63" name="Rectangle 77">
          <a:extLst>
            <a:ext uri="{FF2B5EF4-FFF2-40B4-BE49-F238E27FC236}">
              <a16:creationId xmlns:a16="http://schemas.microsoft.com/office/drawing/2014/main" id="{00000000-0008-0000-0900-00003F000000}"/>
            </a:ext>
          </a:extLst>
        </xdr:cNvPr>
        <xdr:cNvSpPr>
          <a:spLocks noChangeArrowheads="1"/>
        </xdr:cNvSpPr>
      </xdr:nvSpPr>
      <xdr:spPr bwMode="auto">
        <a:xfrm>
          <a:off x="15621000" y="1600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8</xdr:row>
      <xdr:rowOff>0</xdr:rowOff>
    </xdr:from>
    <xdr:to>
      <xdr:col>32</xdr:col>
      <xdr:colOff>0</xdr:colOff>
      <xdr:row>9</xdr:row>
      <xdr:rowOff>0</xdr:rowOff>
    </xdr:to>
    <xdr:sp macro="" textlink="">
      <xdr:nvSpPr>
        <xdr:cNvPr id="64" name="Rectangle 78">
          <a:extLst>
            <a:ext uri="{FF2B5EF4-FFF2-40B4-BE49-F238E27FC236}">
              <a16:creationId xmlns:a16="http://schemas.microsoft.com/office/drawing/2014/main" id="{00000000-0008-0000-0900-000040000000}"/>
            </a:ext>
          </a:extLst>
        </xdr:cNvPr>
        <xdr:cNvSpPr>
          <a:spLocks noChangeArrowheads="1"/>
        </xdr:cNvSpPr>
      </xdr:nvSpPr>
      <xdr:spPr bwMode="auto">
        <a:xfrm>
          <a:off x="15621000" y="1828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9</xdr:row>
      <xdr:rowOff>0</xdr:rowOff>
    </xdr:from>
    <xdr:to>
      <xdr:col>32</xdr:col>
      <xdr:colOff>0</xdr:colOff>
      <xdr:row>10</xdr:row>
      <xdr:rowOff>0</xdr:rowOff>
    </xdr:to>
    <xdr:sp macro="" textlink="">
      <xdr:nvSpPr>
        <xdr:cNvPr id="65" name="Rectangle 79">
          <a:extLst>
            <a:ext uri="{FF2B5EF4-FFF2-40B4-BE49-F238E27FC236}">
              <a16:creationId xmlns:a16="http://schemas.microsoft.com/office/drawing/2014/main" id="{00000000-0008-0000-0900-000041000000}"/>
            </a:ext>
          </a:extLst>
        </xdr:cNvPr>
        <xdr:cNvSpPr>
          <a:spLocks noChangeArrowheads="1"/>
        </xdr:cNvSpPr>
      </xdr:nvSpPr>
      <xdr:spPr bwMode="auto">
        <a:xfrm>
          <a:off x="15621000" y="2057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19</xdr:row>
      <xdr:rowOff>0</xdr:rowOff>
    </xdr:from>
    <xdr:to>
      <xdr:col>32</xdr:col>
      <xdr:colOff>0</xdr:colOff>
      <xdr:row>20</xdr:row>
      <xdr:rowOff>0</xdr:rowOff>
    </xdr:to>
    <xdr:sp macro="" textlink="">
      <xdr:nvSpPr>
        <xdr:cNvPr id="67" name="Rectangle 84">
          <a:extLst>
            <a:ext uri="{FF2B5EF4-FFF2-40B4-BE49-F238E27FC236}">
              <a16:creationId xmlns:a16="http://schemas.microsoft.com/office/drawing/2014/main" id="{00000000-0008-0000-0900-000043000000}"/>
            </a:ext>
          </a:extLst>
        </xdr:cNvPr>
        <xdr:cNvSpPr>
          <a:spLocks noChangeArrowheads="1"/>
        </xdr:cNvSpPr>
      </xdr:nvSpPr>
      <xdr:spPr bwMode="auto">
        <a:xfrm>
          <a:off x="15621000" y="4343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20</xdr:row>
      <xdr:rowOff>0</xdr:rowOff>
    </xdr:from>
    <xdr:to>
      <xdr:col>32</xdr:col>
      <xdr:colOff>0</xdr:colOff>
      <xdr:row>21</xdr:row>
      <xdr:rowOff>0</xdr:rowOff>
    </xdr:to>
    <xdr:sp macro="" textlink="">
      <xdr:nvSpPr>
        <xdr:cNvPr id="68" name="Rectangle 85">
          <a:extLst>
            <a:ext uri="{FF2B5EF4-FFF2-40B4-BE49-F238E27FC236}">
              <a16:creationId xmlns:a16="http://schemas.microsoft.com/office/drawing/2014/main" id="{00000000-0008-0000-0900-000044000000}"/>
            </a:ext>
          </a:extLst>
        </xdr:cNvPr>
        <xdr:cNvSpPr>
          <a:spLocks noChangeArrowheads="1"/>
        </xdr:cNvSpPr>
      </xdr:nvSpPr>
      <xdr:spPr bwMode="auto">
        <a:xfrm>
          <a:off x="15621000" y="4572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21</xdr:row>
      <xdr:rowOff>0</xdr:rowOff>
    </xdr:from>
    <xdr:to>
      <xdr:col>32</xdr:col>
      <xdr:colOff>0</xdr:colOff>
      <xdr:row>22</xdr:row>
      <xdr:rowOff>0</xdr:rowOff>
    </xdr:to>
    <xdr:sp macro="" textlink="">
      <xdr:nvSpPr>
        <xdr:cNvPr id="69" name="Rectangle 86">
          <a:extLst>
            <a:ext uri="{FF2B5EF4-FFF2-40B4-BE49-F238E27FC236}">
              <a16:creationId xmlns:a16="http://schemas.microsoft.com/office/drawing/2014/main" id="{00000000-0008-0000-0900-000045000000}"/>
            </a:ext>
          </a:extLst>
        </xdr:cNvPr>
        <xdr:cNvSpPr>
          <a:spLocks noChangeArrowheads="1"/>
        </xdr:cNvSpPr>
      </xdr:nvSpPr>
      <xdr:spPr bwMode="auto">
        <a:xfrm>
          <a:off x="15621000" y="4800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390525</xdr:colOff>
      <xdr:row>13</xdr:row>
      <xdr:rowOff>47625</xdr:rowOff>
    </xdr:from>
    <xdr:to>
      <xdr:col>29</xdr:col>
      <xdr:colOff>19050</xdr:colOff>
      <xdr:row>13</xdr:row>
      <xdr:rowOff>104775</xdr:rowOff>
    </xdr:to>
    <xdr:sp macro="" textlink="">
      <xdr:nvSpPr>
        <xdr:cNvPr id="71" name="Oval 88">
          <a:extLst>
            <a:ext uri="{FF2B5EF4-FFF2-40B4-BE49-F238E27FC236}">
              <a16:creationId xmlns:a16="http://schemas.microsoft.com/office/drawing/2014/main" id="{00000000-0008-0000-0900-000047000000}"/>
            </a:ext>
          </a:extLst>
        </xdr:cNvPr>
        <xdr:cNvSpPr>
          <a:spLocks noChangeArrowheads="1"/>
        </xdr:cNvSpPr>
      </xdr:nvSpPr>
      <xdr:spPr bwMode="auto">
        <a:xfrm flipH="1">
          <a:off x="14697075" y="3019425"/>
          <a:ext cx="66675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29</xdr:col>
      <xdr:colOff>19050</xdr:colOff>
      <xdr:row>13</xdr:row>
      <xdr:rowOff>76200</xdr:rowOff>
    </xdr:from>
    <xdr:to>
      <xdr:col>32</xdr:col>
      <xdr:colOff>0</xdr:colOff>
      <xdr:row>14</xdr:row>
      <xdr:rowOff>109538</xdr:rowOff>
    </xdr:to>
    <xdr:cxnSp macro="">
      <xdr:nvCxnSpPr>
        <xdr:cNvPr id="72" name="AutoShape 89">
          <a:extLst>
            <a:ext uri="{FF2B5EF4-FFF2-40B4-BE49-F238E27FC236}">
              <a16:creationId xmlns:a16="http://schemas.microsoft.com/office/drawing/2014/main" id="{00000000-0008-0000-0900-000048000000}"/>
            </a:ext>
          </a:extLst>
        </xdr:cNvPr>
        <xdr:cNvCxnSpPr>
          <a:cxnSpLocks noChangeShapeType="1"/>
          <a:stCxn id="71" idx="2"/>
          <a:endCxn id="42" idx="3"/>
        </xdr:cNvCxnSpPr>
      </xdr:nvCxnSpPr>
      <xdr:spPr bwMode="auto">
        <a:xfrm>
          <a:off x="14763750" y="3048000"/>
          <a:ext cx="1295400" cy="26193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180975</xdr:colOff>
      <xdr:row>13</xdr:row>
      <xdr:rowOff>38100</xdr:rowOff>
    </xdr:from>
    <xdr:to>
      <xdr:col>26</xdr:col>
      <xdr:colOff>238125</xdr:colOff>
      <xdr:row>13</xdr:row>
      <xdr:rowOff>95250</xdr:rowOff>
    </xdr:to>
    <xdr:sp macro="" textlink="">
      <xdr:nvSpPr>
        <xdr:cNvPr id="73" name="Oval 90">
          <a:extLst>
            <a:ext uri="{FF2B5EF4-FFF2-40B4-BE49-F238E27FC236}">
              <a16:creationId xmlns:a16="http://schemas.microsoft.com/office/drawing/2014/main" id="{00000000-0008-0000-0900-000049000000}"/>
            </a:ext>
          </a:extLst>
        </xdr:cNvPr>
        <xdr:cNvSpPr>
          <a:spLocks noChangeArrowheads="1"/>
        </xdr:cNvSpPr>
      </xdr:nvSpPr>
      <xdr:spPr bwMode="auto">
        <a:xfrm flipH="1">
          <a:off x="13611225" y="30099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238125</xdr:colOff>
      <xdr:row>12</xdr:row>
      <xdr:rowOff>109538</xdr:rowOff>
    </xdr:from>
    <xdr:to>
      <xdr:col>32</xdr:col>
      <xdr:colOff>0</xdr:colOff>
      <xdr:row>13</xdr:row>
      <xdr:rowOff>66675</xdr:rowOff>
    </xdr:to>
    <xdr:cxnSp macro="">
      <xdr:nvCxnSpPr>
        <xdr:cNvPr id="74" name="AutoShape 91">
          <a:extLst>
            <a:ext uri="{FF2B5EF4-FFF2-40B4-BE49-F238E27FC236}">
              <a16:creationId xmlns:a16="http://schemas.microsoft.com/office/drawing/2014/main" id="{00000000-0008-0000-0900-00004A000000}"/>
            </a:ext>
          </a:extLst>
        </xdr:cNvPr>
        <xdr:cNvCxnSpPr>
          <a:cxnSpLocks noChangeShapeType="1"/>
          <a:stCxn id="73" idx="2"/>
          <a:endCxn id="40" idx="3"/>
        </xdr:cNvCxnSpPr>
      </xdr:nvCxnSpPr>
      <xdr:spPr bwMode="auto">
        <a:xfrm flipV="1">
          <a:off x="13668375" y="2852738"/>
          <a:ext cx="2390775" cy="18573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47625</xdr:colOff>
      <xdr:row>43</xdr:row>
      <xdr:rowOff>38100</xdr:rowOff>
    </xdr:from>
    <xdr:to>
      <xdr:col>26</xdr:col>
      <xdr:colOff>104775</xdr:colOff>
      <xdr:row>43</xdr:row>
      <xdr:rowOff>95250</xdr:rowOff>
    </xdr:to>
    <xdr:sp macro="" textlink="">
      <xdr:nvSpPr>
        <xdr:cNvPr id="75" name="Oval 131">
          <a:extLst>
            <a:ext uri="{FF2B5EF4-FFF2-40B4-BE49-F238E27FC236}">
              <a16:creationId xmlns:a16="http://schemas.microsoft.com/office/drawing/2014/main" id="{00000000-0008-0000-0900-00004B000000}"/>
            </a:ext>
          </a:extLst>
        </xdr:cNvPr>
        <xdr:cNvSpPr>
          <a:spLocks noChangeArrowheads="1"/>
        </xdr:cNvSpPr>
      </xdr:nvSpPr>
      <xdr:spPr bwMode="auto">
        <a:xfrm flipH="1">
          <a:off x="13439775" y="98679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27</xdr:col>
      <xdr:colOff>269875</xdr:colOff>
      <xdr:row>22</xdr:row>
      <xdr:rowOff>165100</xdr:rowOff>
    </xdr:from>
    <xdr:to>
      <xdr:col>32</xdr:col>
      <xdr:colOff>38100</xdr:colOff>
      <xdr:row>37</xdr:row>
      <xdr:rowOff>15876</xdr:rowOff>
    </xdr:to>
    <xdr:cxnSp macro="">
      <xdr:nvCxnSpPr>
        <xdr:cNvPr id="76" name="AutoShape 132">
          <a:extLst>
            <a:ext uri="{FF2B5EF4-FFF2-40B4-BE49-F238E27FC236}">
              <a16:creationId xmlns:a16="http://schemas.microsoft.com/office/drawing/2014/main" id="{00000000-0008-0000-0900-00004C000000}"/>
            </a:ext>
          </a:extLst>
        </xdr:cNvPr>
        <xdr:cNvCxnSpPr>
          <a:cxnSpLocks noChangeShapeType="1"/>
        </xdr:cNvCxnSpPr>
      </xdr:nvCxnSpPr>
      <xdr:spPr bwMode="auto">
        <a:xfrm flipV="1">
          <a:off x="13655675" y="4914900"/>
          <a:ext cx="1736725" cy="308927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18</xdr:row>
      <xdr:rowOff>109538</xdr:rowOff>
    </xdr:from>
    <xdr:to>
      <xdr:col>17</xdr:col>
      <xdr:colOff>361950</xdr:colOff>
      <xdr:row>23</xdr:row>
      <xdr:rowOff>9525</xdr:rowOff>
    </xdr:to>
    <xdr:cxnSp macro="">
      <xdr:nvCxnSpPr>
        <xdr:cNvPr id="87" name="AutoShape 162">
          <a:extLst>
            <a:ext uri="{FF2B5EF4-FFF2-40B4-BE49-F238E27FC236}">
              <a16:creationId xmlns:a16="http://schemas.microsoft.com/office/drawing/2014/main" id="{00000000-0008-0000-0900-000057000000}"/>
            </a:ext>
          </a:extLst>
        </xdr:cNvPr>
        <xdr:cNvCxnSpPr>
          <a:cxnSpLocks noChangeShapeType="1"/>
          <a:stCxn id="24" idx="1"/>
          <a:endCxn id="88" idx="6"/>
        </xdr:cNvCxnSpPr>
      </xdr:nvCxnSpPr>
      <xdr:spPr bwMode="auto">
        <a:xfrm>
          <a:off x="9048750" y="4224338"/>
          <a:ext cx="800100" cy="104298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17</xdr:col>
      <xdr:colOff>361950</xdr:colOff>
      <xdr:row>22</xdr:row>
      <xdr:rowOff>200025</xdr:rowOff>
    </xdr:from>
    <xdr:to>
      <xdr:col>17</xdr:col>
      <xdr:colOff>419100</xdr:colOff>
      <xdr:row>23</xdr:row>
      <xdr:rowOff>38100</xdr:rowOff>
    </xdr:to>
    <xdr:sp macro="" textlink="">
      <xdr:nvSpPr>
        <xdr:cNvPr id="88" name="Oval 163">
          <a:extLst>
            <a:ext uri="{FF2B5EF4-FFF2-40B4-BE49-F238E27FC236}">
              <a16:creationId xmlns:a16="http://schemas.microsoft.com/office/drawing/2014/main" id="{00000000-0008-0000-0900-000058000000}"/>
            </a:ext>
          </a:extLst>
        </xdr:cNvPr>
        <xdr:cNvSpPr>
          <a:spLocks noChangeArrowheads="1"/>
        </xdr:cNvSpPr>
      </xdr:nvSpPr>
      <xdr:spPr bwMode="auto">
        <a:xfrm flipH="1">
          <a:off x="9848850" y="5229225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15</xdr:row>
      <xdr:rowOff>109538</xdr:rowOff>
    </xdr:from>
    <xdr:to>
      <xdr:col>20</xdr:col>
      <xdr:colOff>19050</xdr:colOff>
      <xdr:row>22</xdr:row>
      <xdr:rowOff>57150</xdr:rowOff>
    </xdr:to>
    <xdr:cxnSp macro="">
      <xdr:nvCxnSpPr>
        <xdr:cNvPr id="89" name="AutoShape 168">
          <a:extLst>
            <a:ext uri="{FF2B5EF4-FFF2-40B4-BE49-F238E27FC236}">
              <a16:creationId xmlns:a16="http://schemas.microsoft.com/office/drawing/2014/main" id="{00000000-0008-0000-0900-000059000000}"/>
            </a:ext>
          </a:extLst>
        </xdr:cNvPr>
        <xdr:cNvCxnSpPr>
          <a:cxnSpLocks noChangeShapeType="1"/>
          <a:stCxn id="21" idx="1"/>
          <a:endCxn id="90" idx="6"/>
        </xdr:cNvCxnSpPr>
      </xdr:nvCxnSpPr>
      <xdr:spPr bwMode="auto">
        <a:xfrm>
          <a:off x="9048750" y="3538538"/>
          <a:ext cx="1771650" cy="154781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19050</xdr:colOff>
      <xdr:row>22</xdr:row>
      <xdr:rowOff>28575</xdr:rowOff>
    </xdr:from>
    <xdr:to>
      <xdr:col>20</xdr:col>
      <xdr:colOff>76200</xdr:colOff>
      <xdr:row>22</xdr:row>
      <xdr:rowOff>85725</xdr:rowOff>
    </xdr:to>
    <xdr:sp macro="" textlink="">
      <xdr:nvSpPr>
        <xdr:cNvPr id="90" name="Oval 169">
          <a:extLst>
            <a:ext uri="{FF2B5EF4-FFF2-40B4-BE49-F238E27FC236}">
              <a16:creationId xmlns:a16="http://schemas.microsoft.com/office/drawing/2014/main" id="{00000000-0008-0000-0900-00005A000000}"/>
            </a:ext>
          </a:extLst>
        </xdr:cNvPr>
        <xdr:cNvSpPr>
          <a:spLocks noChangeArrowheads="1"/>
        </xdr:cNvSpPr>
      </xdr:nvSpPr>
      <xdr:spPr bwMode="auto">
        <a:xfrm flipH="1">
          <a:off x="10820400" y="50577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17</xdr:row>
      <xdr:rowOff>109538</xdr:rowOff>
    </xdr:from>
    <xdr:to>
      <xdr:col>19</xdr:col>
      <xdr:colOff>123825</xdr:colOff>
      <xdr:row>24</xdr:row>
      <xdr:rowOff>28575</xdr:rowOff>
    </xdr:to>
    <xdr:cxnSp macro="">
      <xdr:nvCxnSpPr>
        <xdr:cNvPr id="91" name="AutoShape 172">
          <a:extLst>
            <a:ext uri="{FF2B5EF4-FFF2-40B4-BE49-F238E27FC236}">
              <a16:creationId xmlns:a16="http://schemas.microsoft.com/office/drawing/2014/main" id="{00000000-0008-0000-0900-00005B000000}"/>
            </a:ext>
          </a:extLst>
        </xdr:cNvPr>
        <xdr:cNvCxnSpPr>
          <a:cxnSpLocks noChangeShapeType="1"/>
          <a:stCxn id="23" idx="1"/>
          <a:endCxn id="92" idx="6"/>
        </xdr:cNvCxnSpPr>
      </xdr:nvCxnSpPr>
      <xdr:spPr bwMode="auto">
        <a:xfrm>
          <a:off x="9048750" y="3995738"/>
          <a:ext cx="1438275" cy="151923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123825</xdr:colOff>
      <xdr:row>24</xdr:row>
      <xdr:rowOff>0</xdr:rowOff>
    </xdr:from>
    <xdr:to>
      <xdr:col>19</xdr:col>
      <xdr:colOff>180975</xdr:colOff>
      <xdr:row>24</xdr:row>
      <xdr:rowOff>57150</xdr:rowOff>
    </xdr:to>
    <xdr:sp macro="" textlink="">
      <xdr:nvSpPr>
        <xdr:cNvPr id="92" name="Oval 173">
          <a:extLst>
            <a:ext uri="{FF2B5EF4-FFF2-40B4-BE49-F238E27FC236}">
              <a16:creationId xmlns:a16="http://schemas.microsoft.com/office/drawing/2014/main" id="{00000000-0008-0000-0900-00005C000000}"/>
            </a:ext>
          </a:extLst>
        </xdr:cNvPr>
        <xdr:cNvSpPr>
          <a:spLocks noChangeArrowheads="1"/>
        </xdr:cNvSpPr>
      </xdr:nvSpPr>
      <xdr:spPr bwMode="auto">
        <a:xfrm flipH="1">
          <a:off x="10487025" y="54864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14</xdr:row>
      <xdr:rowOff>109538</xdr:rowOff>
    </xdr:from>
    <xdr:to>
      <xdr:col>20</xdr:col>
      <xdr:colOff>419100</xdr:colOff>
      <xdr:row>23</xdr:row>
      <xdr:rowOff>95250</xdr:rowOff>
    </xdr:to>
    <xdr:cxnSp macro="">
      <xdr:nvCxnSpPr>
        <xdr:cNvPr id="93" name="AutoShape 176">
          <a:extLst>
            <a:ext uri="{FF2B5EF4-FFF2-40B4-BE49-F238E27FC236}">
              <a16:creationId xmlns:a16="http://schemas.microsoft.com/office/drawing/2014/main" id="{00000000-0008-0000-0900-00005D000000}"/>
            </a:ext>
          </a:extLst>
        </xdr:cNvPr>
        <xdr:cNvCxnSpPr>
          <a:cxnSpLocks noChangeShapeType="1"/>
          <a:stCxn id="20" idx="1"/>
          <a:endCxn id="94" idx="6"/>
        </xdr:cNvCxnSpPr>
      </xdr:nvCxnSpPr>
      <xdr:spPr bwMode="auto">
        <a:xfrm>
          <a:off x="9048750" y="3309938"/>
          <a:ext cx="2171700" cy="204311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419100</xdr:colOff>
      <xdr:row>23</xdr:row>
      <xdr:rowOff>66675</xdr:rowOff>
    </xdr:from>
    <xdr:to>
      <xdr:col>21</xdr:col>
      <xdr:colOff>47625</xdr:colOff>
      <xdr:row>23</xdr:row>
      <xdr:rowOff>123825</xdr:rowOff>
    </xdr:to>
    <xdr:sp macro="" textlink="">
      <xdr:nvSpPr>
        <xdr:cNvPr id="94" name="Oval 177">
          <a:extLst>
            <a:ext uri="{FF2B5EF4-FFF2-40B4-BE49-F238E27FC236}">
              <a16:creationId xmlns:a16="http://schemas.microsoft.com/office/drawing/2014/main" id="{00000000-0008-0000-0900-00005E000000}"/>
            </a:ext>
          </a:extLst>
        </xdr:cNvPr>
        <xdr:cNvSpPr>
          <a:spLocks noChangeArrowheads="1"/>
        </xdr:cNvSpPr>
      </xdr:nvSpPr>
      <xdr:spPr bwMode="auto">
        <a:xfrm flipH="1">
          <a:off x="11220450" y="5324475"/>
          <a:ext cx="66675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13</xdr:row>
      <xdr:rowOff>109538</xdr:rowOff>
    </xdr:from>
    <xdr:to>
      <xdr:col>22</xdr:col>
      <xdr:colOff>9525</xdr:colOff>
      <xdr:row>24</xdr:row>
      <xdr:rowOff>171450</xdr:rowOff>
    </xdr:to>
    <xdr:cxnSp macro="">
      <xdr:nvCxnSpPr>
        <xdr:cNvPr id="95" name="AutoShape 180">
          <a:extLst>
            <a:ext uri="{FF2B5EF4-FFF2-40B4-BE49-F238E27FC236}">
              <a16:creationId xmlns:a16="http://schemas.microsoft.com/office/drawing/2014/main" id="{00000000-0008-0000-0900-00005F000000}"/>
            </a:ext>
          </a:extLst>
        </xdr:cNvPr>
        <xdr:cNvCxnSpPr>
          <a:cxnSpLocks noChangeShapeType="1"/>
          <a:stCxn id="19" idx="1"/>
          <a:endCxn id="96" idx="6"/>
        </xdr:cNvCxnSpPr>
      </xdr:nvCxnSpPr>
      <xdr:spPr bwMode="auto">
        <a:xfrm>
          <a:off x="9048750" y="3081338"/>
          <a:ext cx="2638425" cy="257651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9525</xdr:colOff>
      <xdr:row>24</xdr:row>
      <xdr:rowOff>142875</xdr:rowOff>
    </xdr:from>
    <xdr:to>
      <xdr:col>22</xdr:col>
      <xdr:colOff>66675</xdr:colOff>
      <xdr:row>24</xdr:row>
      <xdr:rowOff>200025</xdr:rowOff>
    </xdr:to>
    <xdr:sp macro="" textlink="">
      <xdr:nvSpPr>
        <xdr:cNvPr id="96" name="Oval 181">
          <a:extLst>
            <a:ext uri="{FF2B5EF4-FFF2-40B4-BE49-F238E27FC236}">
              <a16:creationId xmlns:a16="http://schemas.microsoft.com/office/drawing/2014/main" id="{00000000-0008-0000-0900-000060000000}"/>
            </a:ext>
          </a:extLst>
        </xdr:cNvPr>
        <xdr:cNvSpPr>
          <a:spLocks noChangeArrowheads="1"/>
        </xdr:cNvSpPr>
      </xdr:nvSpPr>
      <xdr:spPr bwMode="auto">
        <a:xfrm flipH="1">
          <a:off x="11687175" y="56292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27</xdr:col>
      <xdr:colOff>219075</xdr:colOff>
      <xdr:row>15</xdr:row>
      <xdr:rowOff>66675</xdr:rowOff>
    </xdr:from>
    <xdr:to>
      <xdr:col>27</xdr:col>
      <xdr:colOff>276225</xdr:colOff>
      <xdr:row>15</xdr:row>
      <xdr:rowOff>123825</xdr:rowOff>
    </xdr:to>
    <xdr:sp macro="" textlink="">
      <xdr:nvSpPr>
        <xdr:cNvPr id="106" name="Oval 201">
          <a:extLst>
            <a:ext uri="{FF2B5EF4-FFF2-40B4-BE49-F238E27FC236}">
              <a16:creationId xmlns:a16="http://schemas.microsoft.com/office/drawing/2014/main" id="{00000000-0008-0000-0900-00006A000000}"/>
            </a:ext>
          </a:extLst>
        </xdr:cNvPr>
        <xdr:cNvSpPr>
          <a:spLocks noChangeArrowheads="1"/>
        </xdr:cNvSpPr>
      </xdr:nvSpPr>
      <xdr:spPr bwMode="auto">
        <a:xfrm flipH="1">
          <a:off x="14087475" y="34956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27</xdr:col>
      <xdr:colOff>276225</xdr:colOff>
      <xdr:row>15</xdr:row>
      <xdr:rowOff>95250</xdr:rowOff>
    </xdr:from>
    <xdr:to>
      <xdr:col>32</xdr:col>
      <xdr:colOff>0</xdr:colOff>
      <xdr:row>16</xdr:row>
      <xdr:rowOff>109538</xdr:rowOff>
    </xdr:to>
    <xdr:cxnSp macro="">
      <xdr:nvCxnSpPr>
        <xdr:cNvPr id="107" name="AutoShape 202">
          <a:extLst>
            <a:ext uri="{FF2B5EF4-FFF2-40B4-BE49-F238E27FC236}">
              <a16:creationId xmlns:a16="http://schemas.microsoft.com/office/drawing/2014/main" id="{00000000-0008-0000-0900-00006B000000}"/>
            </a:ext>
          </a:extLst>
        </xdr:cNvPr>
        <xdr:cNvCxnSpPr>
          <a:cxnSpLocks noChangeShapeType="1"/>
          <a:stCxn id="106" idx="2"/>
          <a:endCxn id="44" idx="3"/>
        </xdr:cNvCxnSpPr>
      </xdr:nvCxnSpPr>
      <xdr:spPr bwMode="auto">
        <a:xfrm>
          <a:off x="14144625" y="3524250"/>
          <a:ext cx="1914525" cy="24288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29</xdr:col>
      <xdr:colOff>409575</xdr:colOff>
      <xdr:row>20</xdr:row>
      <xdr:rowOff>209550</xdr:rowOff>
    </xdr:from>
    <xdr:to>
      <xdr:col>30</xdr:col>
      <xdr:colOff>38100</xdr:colOff>
      <xdr:row>21</xdr:row>
      <xdr:rowOff>47625</xdr:rowOff>
    </xdr:to>
    <xdr:sp macro="" textlink="">
      <xdr:nvSpPr>
        <xdr:cNvPr id="108" name="Oval 203">
          <a:extLst>
            <a:ext uri="{FF2B5EF4-FFF2-40B4-BE49-F238E27FC236}">
              <a16:creationId xmlns:a16="http://schemas.microsoft.com/office/drawing/2014/main" id="{00000000-0008-0000-0900-00006C000000}"/>
            </a:ext>
          </a:extLst>
        </xdr:cNvPr>
        <xdr:cNvSpPr>
          <a:spLocks noChangeArrowheads="1"/>
        </xdr:cNvSpPr>
      </xdr:nvSpPr>
      <xdr:spPr bwMode="auto">
        <a:xfrm flipH="1">
          <a:off x="15154275" y="4781550"/>
          <a:ext cx="66675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30</xdr:col>
      <xdr:colOff>38100</xdr:colOff>
      <xdr:row>20</xdr:row>
      <xdr:rowOff>109538</xdr:rowOff>
    </xdr:from>
    <xdr:to>
      <xdr:col>32</xdr:col>
      <xdr:colOff>0</xdr:colOff>
      <xdr:row>21</xdr:row>
      <xdr:rowOff>19050</xdr:rowOff>
    </xdr:to>
    <xdr:cxnSp macro="">
      <xdr:nvCxnSpPr>
        <xdr:cNvPr id="109" name="AutoShape 204">
          <a:extLst>
            <a:ext uri="{FF2B5EF4-FFF2-40B4-BE49-F238E27FC236}">
              <a16:creationId xmlns:a16="http://schemas.microsoft.com/office/drawing/2014/main" id="{00000000-0008-0000-0900-00006D000000}"/>
            </a:ext>
          </a:extLst>
        </xdr:cNvPr>
        <xdr:cNvCxnSpPr>
          <a:cxnSpLocks noChangeShapeType="1"/>
          <a:stCxn id="108" idx="2"/>
          <a:endCxn id="68" idx="3"/>
        </xdr:cNvCxnSpPr>
      </xdr:nvCxnSpPr>
      <xdr:spPr bwMode="auto">
        <a:xfrm flipV="1">
          <a:off x="15220950" y="4681538"/>
          <a:ext cx="838200" cy="13811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28</xdr:col>
      <xdr:colOff>161925</xdr:colOff>
      <xdr:row>19</xdr:row>
      <xdr:rowOff>152400</xdr:rowOff>
    </xdr:from>
    <xdr:to>
      <xdr:col>28</xdr:col>
      <xdr:colOff>219075</xdr:colOff>
      <xdr:row>19</xdr:row>
      <xdr:rowOff>209550</xdr:rowOff>
    </xdr:to>
    <xdr:sp macro="" textlink="">
      <xdr:nvSpPr>
        <xdr:cNvPr id="110" name="Oval 205">
          <a:extLst>
            <a:ext uri="{FF2B5EF4-FFF2-40B4-BE49-F238E27FC236}">
              <a16:creationId xmlns:a16="http://schemas.microsoft.com/office/drawing/2014/main" id="{00000000-0008-0000-0900-00006E000000}"/>
            </a:ext>
          </a:extLst>
        </xdr:cNvPr>
        <xdr:cNvSpPr>
          <a:spLocks noChangeArrowheads="1"/>
        </xdr:cNvSpPr>
      </xdr:nvSpPr>
      <xdr:spPr bwMode="auto">
        <a:xfrm flipH="1">
          <a:off x="14468475" y="44958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219075</xdr:colOff>
      <xdr:row>19</xdr:row>
      <xdr:rowOff>109538</xdr:rowOff>
    </xdr:from>
    <xdr:to>
      <xdr:col>32</xdr:col>
      <xdr:colOff>0</xdr:colOff>
      <xdr:row>19</xdr:row>
      <xdr:rowOff>180975</xdr:rowOff>
    </xdr:to>
    <xdr:cxnSp macro="">
      <xdr:nvCxnSpPr>
        <xdr:cNvPr id="111" name="AutoShape 206">
          <a:extLst>
            <a:ext uri="{FF2B5EF4-FFF2-40B4-BE49-F238E27FC236}">
              <a16:creationId xmlns:a16="http://schemas.microsoft.com/office/drawing/2014/main" id="{00000000-0008-0000-0900-00006F000000}"/>
            </a:ext>
          </a:extLst>
        </xdr:cNvPr>
        <xdr:cNvCxnSpPr>
          <a:cxnSpLocks noChangeShapeType="1"/>
          <a:stCxn id="110" idx="2"/>
          <a:endCxn id="67" idx="3"/>
        </xdr:cNvCxnSpPr>
      </xdr:nvCxnSpPr>
      <xdr:spPr bwMode="auto">
        <a:xfrm flipV="1">
          <a:off x="14525625" y="4452938"/>
          <a:ext cx="1533525" cy="7143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419100</xdr:colOff>
      <xdr:row>17</xdr:row>
      <xdr:rowOff>76200</xdr:rowOff>
    </xdr:from>
    <xdr:to>
      <xdr:col>26</xdr:col>
      <xdr:colOff>47625</xdr:colOff>
      <xdr:row>17</xdr:row>
      <xdr:rowOff>133350</xdr:rowOff>
    </xdr:to>
    <xdr:sp macro="" textlink="">
      <xdr:nvSpPr>
        <xdr:cNvPr id="112" name="Oval 207">
          <a:extLst>
            <a:ext uri="{FF2B5EF4-FFF2-40B4-BE49-F238E27FC236}">
              <a16:creationId xmlns:a16="http://schemas.microsoft.com/office/drawing/2014/main" id="{00000000-0008-0000-0900-000070000000}"/>
            </a:ext>
          </a:extLst>
        </xdr:cNvPr>
        <xdr:cNvSpPr>
          <a:spLocks noChangeArrowheads="1"/>
        </xdr:cNvSpPr>
      </xdr:nvSpPr>
      <xdr:spPr bwMode="auto">
        <a:xfrm flipH="1">
          <a:off x="13411200" y="3962400"/>
          <a:ext cx="66675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47625</xdr:colOff>
      <xdr:row>17</xdr:row>
      <xdr:rowOff>104775</xdr:rowOff>
    </xdr:from>
    <xdr:to>
      <xdr:col>32</xdr:col>
      <xdr:colOff>0</xdr:colOff>
      <xdr:row>17</xdr:row>
      <xdr:rowOff>109538</xdr:rowOff>
    </xdr:to>
    <xdr:cxnSp macro="">
      <xdr:nvCxnSpPr>
        <xdr:cNvPr id="113" name="AutoShape 208">
          <a:extLst>
            <a:ext uri="{FF2B5EF4-FFF2-40B4-BE49-F238E27FC236}">
              <a16:creationId xmlns:a16="http://schemas.microsoft.com/office/drawing/2014/main" id="{00000000-0008-0000-0900-000071000000}"/>
            </a:ext>
          </a:extLst>
        </xdr:cNvPr>
        <xdr:cNvCxnSpPr>
          <a:cxnSpLocks noChangeShapeType="1"/>
          <a:stCxn id="112" idx="2"/>
          <a:endCxn id="45" idx="3"/>
        </xdr:cNvCxnSpPr>
      </xdr:nvCxnSpPr>
      <xdr:spPr bwMode="auto">
        <a:xfrm>
          <a:off x="13477875" y="3990975"/>
          <a:ext cx="2581275" cy="4763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76200</xdr:colOff>
      <xdr:row>14</xdr:row>
      <xdr:rowOff>161925</xdr:rowOff>
    </xdr:from>
    <xdr:to>
      <xdr:col>25</xdr:col>
      <xdr:colOff>133350</xdr:colOff>
      <xdr:row>15</xdr:row>
      <xdr:rowOff>0</xdr:rowOff>
    </xdr:to>
    <xdr:sp macro="" textlink="">
      <xdr:nvSpPr>
        <xdr:cNvPr id="114" name="Oval 209">
          <a:extLst>
            <a:ext uri="{FF2B5EF4-FFF2-40B4-BE49-F238E27FC236}">
              <a16:creationId xmlns:a16="http://schemas.microsoft.com/office/drawing/2014/main" id="{00000000-0008-0000-0900-000072000000}"/>
            </a:ext>
          </a:extLst>
        </xdr:cNvPr>
        <xdr:cNvSpPr>
          <a:spLocks noChangeArrowheads="1"/>
        </xdr:cNvSpPr>
      </xdr:nvSpPr>
      <xdr:spPr bwMode="auto">
        <a:xfrm flipH="1">
          <a:off x="13068300" y="3362325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133350</xdr:colOff>
      <xdr:row>14</xdr:row>
      <xdr:rowOff>190500</xdr:rowOff>
    </xdr:from>
    <xdr:to>
      <xdr:col>32</xdr:col>
      <xdr:colOff>0</xdr:colOff>
      <xdr:row>15</xdr:row>
      <xdr:rowOff>109538</xdr:rowOff>
    </xdr:to>
    <xdr:cxnSp macro="">
      <xdr:nvCxnSpPr>
        <xdr:cNvPr id="115" name="AutoShape 210">
          <a:extLst>
            <a:ext uri="{FF2B5EF4-FFF2-40B4-BE49-F238E27FC236}">
              <a16:creationId xmlns:a16="http://schemas.microsoft.com/office/drawing/2014/main" id="{00000000-0008-0000-0900-000073000000}"/>
            </a:ext>
          </a:extLst>
        </xdr:cNvPr>
        <xdr:cNvCxnSpPr>
          <a:cxnSpLocks noChangeShapeType="1"/>
          <a:stCxn id="114" idx="2"/>
          <a:endCxn id="43" idx="3"/>
        </xdr:cNvCxnSpPr>
      </xdr:nvCxnSpPr>
      <xdr:spPr bwMode="auto">
        <a:xfrm>
          <a:off x="13125450" y="3390900"/>
          <a:ext cx="2933700" cy="14763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352425</xdr:colOff>
      <xdr:row>18</xdr:row>
      <xdr:rowOff>161925</xdr:rowOff>
    </xdr:from>
    <xdr:to>
      <xdr:col>24</xdr:col>
      <xdr:colOff>409575</xdr:colOff>
      <xdr:row>19</xdr:row>
      <xdr:rowOff>0</xdr:rowOff>
    </xdr:to>
    <xdr:sp macro="" textlink="">
      <xdr:nvSpPr>
        <xdr:cNvPr id="116" name="Oval 213">
          <a:extLst>
            <a:ext uri="{FF2B5EF4-FFF2-40B4-BE49-F238E27FC236}">
              <a16:creationId xmlns:a16="http://schemas.microsoft.com/office/drawing/2014/main" id="{00000000-0008-0000-0900-000074000000}"/>
            </a:ext>
          </a:extLst>
        </xdr:cNvPr>
        <xdr:cNvSpPr>
          <a:spLocks noChangeArrowheads="1"/>
        </xdr:cNvSpPr>
      </xdr:nvSpPr>
      <xdr:spPr bwMode="auto">
        <a:xfrm flipH="1">
          <a:off x="12906375" y="4276725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409575</xdr:colOff>
      <xdr:row>18</xdr:row>
      <xdr:rowOff>109538</xdr:rowOff>
    </xdr:from>
    <xdr:to>
      <xdr:col>32</xdr:col>
      <xdr:colOff>0</xdr:colOff>
      <xdr:row>18</xdr:row>
      <xdr:rowOff>190500</xdr:rowOff>
    </xdr:to>
    <xdr:cxnSp macro="">
      <xdr:nvCxnSpPr>
        <xdr:cNvPr id="117" name="AutoShape 214">
          <a:extLst>
            <a:ext uri="{FF2B5EF4-FFF2-40B4-BE49-F238E27FC236}">
              <a16:creationId xmlns:a16="http://schemas.microsoft.com/office/drawing/2014/main" id="{00000000-0008-0000-0900-000075000000}"/>
            </a:ext>
          </a:extLst>
        </xdr:cNvPr>
        <xdr:cNvCxnSpPr>
          <a:cxnSpLocks noChangeShapeType="1"/>
          <a:stCxn id="116" idx="2"/>
          <a:endCxn id="46" idx="3"/>
        </xdr:cNvCxnSpPr>
      </xdr:nvCxnSpPr>
      <xdr:spPr bwMode="auto">
        <a:xfrm flipV="1">
          <a:off x="12963525" y="4224338"/>
          <a:ext cx="3095625" cy="8096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104775</xdr:colOff>
      <xdr:row>24</xdr:row>
      <xdr:rowOff>76200</xdr:rowOff>
    </xdr:from>
    <xdr:to>
      <xdr:col>23</xdr:col>
      <xdr:colOff>161925</xdr:colOff>
      <xdr:row>24</xdr:row>
      <xdr:rowOff>133350</xdr:rowOff>
    </xdr:to>
    <xdr:sp macro="" textlink="">
      <xdr:nvSpPr>
        <xdr:cNvPr id="118" name="Oval 217">
          <a:extLst>
            <a:ext uri="{FF2B5EF4-FFF2-40B4-BE49-F238E27FC236}">
              <a16:creationId xmlns:a16="http://schemas.microsoft.com/office/drawing/2014/main" id="{00000000-0008-0000-0900-000076000000}"/>
            </a:ext>
          </a:extLst>
        </xdr:cNvPr>
        <xdr:cNvSpPr>
          <a:spLocks noChangeArrowheads="1"/>
        </xdr:cNvSpPr>
      </xdr:nvSpPr>
      <xdr:spPr bwMode="auto">
        <a:xfrm flipH="1">
          <a:off x="12220575" y="55626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161925</xdr:colOff>
      <xdr:row>21</xdr:row>
      <xdr:rowOff>109538</xdr:rowOff>
    </xdr:from>
    <xdr:to>
      <xdr:col>32</xdr:col>
      <xdr:colOff>0</xdr:colOff>
      <xdr:row>24</xdr:row>
      <xdr:rowOff>104775</xdr:rowOff>
    </xdr:to>
    <xdr:cxnSp macro="">
      <xdr:nvCxnSpPr>
        <xdr:cNvPr id="119" name="AutoShape 218">
          <a:extLst>
            <a:ext uri="{FF2B5EF4-FFF2-40B4-BE49-F238E27FC236}">
              <a16:creationId xmlns:a16="http://schemas.microsoft.com/office/drawing/2014/main" id="{00000000-0008-0000-0900-000077000000}"/>
            </a:ext>
          </a:extLst>
        </xdr:cNvPr>
        <xdr:cNvCxnSpPr>
          <a:cxnSpLocks noChangeShapeType="1"/>
          <a:stCxn id="118" idx="2"/>
          <a:endCxn id="69" idx="3"/>
        </xdr:cNvCxnSpPr>
      </xdr:nvCxnSpPr>
      <xdr:spPr bwMode="auto">
        <a:xfrm flipV="1">
          <a:off x="12277725" y="4910138"/>
          <a:ext cx="3781425" cy="68103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9525</xdr:colOff>
      <xdr:row>19</xdr:row>
      <xdr:rowOff>47625</xdr:rowOff>
    </xdr:from>
    <xdr:to>
      <xdr:col>22</xdr:col>
      <xdr:colOff>66675</xdr:colOff>
      <xdr:row>19</xdr:row>
      <xdr:rowOff>104775</xdr:rowOff>
    </xdr:to>
    <xdr:sp macro="" textlink="">
      <xdr:nvSpPr>
        <xdr:cNvPr id="122" name="Oval 234">
          <a:extLst>
            <a:ext uri="{FF2B5EF4-FFF2-40B4-BE49-F238E27FC236}">
              <a16:creationId xmlns:a16="http://schemas.microsoft.com/office/drawing/2014/main" id="{00000000-0008-0000-0900-00007A000000}"/>
            </a:ext>
          </a:extLst>
        </xdr:cNvPr>
        <xdr:cNvSpPr>
          <a:spLocks noChangeArrowheads="1"/>
        </xdr:cNvSpPr>
      </xdr:nvSpPr>
      <xdr:spPr bwMode="auto">
        <a:xfrm flipH="1">
          <a:off x="11687175" y="43910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12</xdr:row>
      <xdr:rowOff>109538</xdr:rowOff>
    </xdr:from>
    <xdr:to>
      <xdr:col>22</xdr:col>
      <xdr:colOff>9525</xdr:colOff>
      <xdr:row>19</xdr:row>
      <xdr:rowOff>76200</xdr:rowOff>
    </xdr:to>
    <xdr:cxnSp macro="">
      <xdr:nvCxnSpPr>
        <xdr:cNvPr id="123" name="AutoShape 235">
          <a:extLst>
            <a:ext uri="{FF2B5EF4-FFF2-40B4-BE49-F238E27FC236}">
              <a16:creationId xmlns:a16="http://schemas.microsoft.com/office/drawing/2014/main" id="{00000000-0008-0000-0900-00007B000000}"/>
            </a:ext>
          </a:extLst>
        </xdr:cNvPr>
        <xdr:cNvCxnSpPr>
          <a:cxnSpLocks noChangeShapeType="1"/>
          <a:stCxn id="18" idx="1"/>
          <a:endCxn id="122" idx="6"/>
        </xdr:cNvCxnSpPr>
      </xdr:nvCxnSpPr>
      <xdr:spPr bwMode="auto">
        <a:xfrm>
          <a:off x="9048750" y="2852738"/>
          <a:ext cx="2638425" cy="156686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31</xdr:col>
      <xdr:colOff>0</xdr:colOff>
      <xdr:row>37</xdr:row>
      <xdr:rowOff>0</xdr:rowOff>
    </xdr:from>
    <xdr:to>
      <xdr:col>32</xdr:col>
      <xdr:colOff>0</xdr:colOff>
      <xdr:row>38</xdr:row>
      <xdr:rowOff>0</xdr:rowOff>
    </xdr:to>
    <xdr:sp macro="" textlink="">
      <xdr:nvSpPr>
        <xdr:cNvPr id="124" name="Rectangle 237">
          <a:extLst>
            <a:ext uri="{FF2B5EF4-FFF2-40B4-BE49-F238E27FC236}">
              <a16:creationId xmlns:a16="http://schemas.microsoft.com/office/drawing/2014/main" id="{00000000-0008-0000-0900-00007C000000}"/>
            </a:ext>
          </a:extLst>
        </xdr:cNvPr>
        <xdr:cNvSpPr>
          <a:spLocks noChangeArrowheads="1"/>
        </xdr:cNvSpPr>
      </xdr:nvSpPr>
      <xdr:spPr bwMode="auto">
        <a:xfrm>
          <a:off x="15621000" y="8458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352425</xdr:colOff>
      <xdr:row>0</xdr:row>
      <xdr:rowOff>9525</xdr:rowOff>
    </xdr:from>
    <xdr:to>
      <xdr:col>31</xdr:col>
      <xdr:colOff>76200</xdr:colOff>
      <xdr:row>3</xdr:row>
      <xdr:rowOff>209550</xdr:rowOff>
    </xdr:to>
    <xdr:grpSp>
      <xdr:nvGrpSpPr>
        <xdr:cNvPr id="98431" name="Group 127">
          <a:extLst>
            <a:ext uri="{FF2B5EF4-FFF2-40B4-BE49-F238E27FC236}">
              <a16:creationId xmlns:a16="http://schemas.microsoft.com/office/drawing/2014/main" id="{00000000-0008-0000-0A00-00007F800100}"/>
            </a:ext>
          </a:extLst>
        </xdr:cNvPr>
        <xdr:cNvGrpSpPr>
          <a:grpSpLocks/>
        </xdr:cNvGrpSpPr>
      </xdr:nvGrpSpPr>
      <xdr:grpSpPr bwMode="auto">
        <a:xfrm>
          <a:off x="15465425" y="9525"/>
          <a:ext cx="1019175" cy="885825"/>
          <a:chOff x="1012" y="24"/>
          <a:chExt cx="106" cy="90"/>
        </a:xfrm>
      </xdr:grpSpPr>
      <xdr:sp macro="" textlink="">
        <xdr:nvSpPr>
          <xdr:cNvPr id="98432" name="Line 128">
            <a:extLst>
              <a:ext uri="{FF2B5EF4-FFF2-40B4-BE49-F238E27FC236}">
                <a16:creationId xmlns:a16="http://schemas.microsoft.com/office/drawing/2014/main" id="{00000000-0008-0000-0A00-0000808001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8433" name="Text Box 129">
            <a:extLst>
              <a:ext uri="{FF2B5EF4-FFF2-40B4-BE49-F238E27FC236}">
                <a16:creationId xmlns:a16="http://schemas.microsoft.com/office/drawing/2014/main" id="{00000000-0008-0000-0A00-0000818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+Z</a:t>
            </a:r>
          </a:p>
        </xdr:txBody>
      </xdr:sp>
      <xdr:sp macro="" textlink="">
        <xdr:nvSpPr>
          <xdr:cNvPr id="98434" name="Text Box 130">
            <a:extLst>
              <a:ext uri="{FF2B5EF4-FFF2-40B4-BE49-F238E27FC236}">
                <a16:creationId xmlns:a16="http://schemas.microsoft.com/office/drawing/2014/main" id="{00000000-0008-0000-0A00-0000828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-Z</a:t>
            </a:r>
          </a:p>
        </xdr:txBody>
      </xdr:sp>
      <xdr:sp macro="" textlink="">
        <xdr:nvSpPr>
          <xdr:cNvPr id="98435" name="Line 131">
            <a:extLst>
              <a:ext uri="{FF2B5EF4-FFF2-40B4-BE49-F238E27FC236}">
                <a16:creationId xmlns:a16="http://schemas.microsoft.com/office/drawing/2014/main" id="{00000000-0008-0000-0A00-0000838001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8436" name="Text Box 132">
            <a:extLst>
              <a:ext uri="{FF2B5EF4-FFF2-40B4-BE49-F238E27FC236}">
                <a16:creationId xmlns:a16="http://schemas.microsoft.com/office/drawing/2014/main" id="{00000000-0008-0000-0A00-0000848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+X</a:t>
            </a:r>
          </a:p>
        </xdr:txBody>
      </xdr:sp>
      <xdr:sp macro="" textlink="">
        <xdr:nvSpPr>
          <xdr:cNvPr id="98437" name="Text Box 133">
            <a:extLst>
              <a:ext uri="{FF2B5EF4-FFF2-40B4-BE49-F238E27FC236}">
                <a16:creationId xmlns:a16="http://schemas.microsoft.com/office/drawing/2014/main" id="{00000000-0008-0000-0A00-0000858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-X</a:t>
            </a:r>
          </a:p>
        </xdr:txBody>
      </xdr:sp>
    </xdr:grpSp>
    <xdr:clientData/>
  </xdr:twoCellAnchor>
  <xdr:twoCellAnchor>
    <xdr:from>
      <xdr:col>8</xdr:col>
      <xdr:colOff>0</xdr:colOff>
      <xdr:row>5</xdr:row>
      <xdr:rowOff>0</xdr:rowOff>
    </xdr:from>
    <xdr:to>
      <xdr:col>14</xdr:col>
      <xdr:colOff>0</xdr:colOff>
      <xdr:row>20</xdr:row>
      <xdr:rowOff>0</xdr:rowOff>
    </xdr:to>
    <xdr:graphicFrame macro="">
      <xdr:nvGraphicFramePr>
        <xdr:cNvPr id="98448" name="グラフ 144">
          <a:extLst>
            <a:ext uri="{FF2B5EF4-FFF2-40B4-BE49-F238E27FC236}">
              <a16:creationId xmlns:a16="http://schemas.microsoft.com/office/drawing/2014/main" id="{00000000-0008-0000-0A00-0000908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5</xdr:row>
      <xdr:rowOff>0</xdr:rowOff>
    </xdr:from>
    <xdr:to>
      <xdr:col>40</xdr:col>
      <xdr:colOff>0</xdr:colOff>
      <xdr:row>20</xdr:row>
      <xdr:rowOff>0</xdr:rowOff>
    </xdr:to>
    <xdr:graphicFrame macro="">
      <xdr:nvGraphicFramePr>
        <xdr:cNvPr id="98449" name="グラフ 145">
          <a:extLst>
            <a:ext uri="{FF2B5EF4-FFF2-40B4-BE49-F238E27FC236}">
              <a16:creationId xmlns:a16="http://schemas.microsoft.com/office/drawing/2014/main" id="{00000000-0008-0000-0A00-0000918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142875</xdr:colOff>
      <xdr:row>5</xdr:row>
      <xdr:rowOff>9547</xdr:rowOff>
    </xdr:from>
    <xdr:to>
      <xdr:col>28</xdr:col>
      <xdr:colOff>180975</xdr:colOff>
      <xdr:row>23</xdr:row>
      <xdr:rowOff>104797</xdr:rowOff>
    </xdr:to>
    <xdr:pic>
      <xdr:nvPicPr>
        <xdr:cNvPr id="148" name="Picture 222">
          <a:extLst>
            <a:ext uri="{FF2B5EF4-FFF2-40B4-BE49-F238E27FC236}">
              <a16:creationId xmlns:a16="http://schemas.microsoft.com/office/drawing/2014/main" id="{00000000-0008-0000-0A00-00009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06075" y="1152547"/>
          <a:ext cx="3981450" cy="421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400050</xdr:colOff>
      <xdr:row>5</xdr:row>
      <xdr:rowOff>114322</xdr:rowOff>
    </xdr:from>
    <xdr:to>
      <xdr:col>21</xdr:col>
      <xdr:colOff>28575</xdr:colOff>
      <xdr:row>5</xdr:row>
      <xdr:rowOff>171472</xdr:rowOff>
    </xdr:to>
    <xdr:sp macro="" textlink="">
      <xdr:nvSpPr>
        <xdr:cNvPr id="149" name="Oval 2">
          <a:extLst>
            <a:ext uri="{FF2B5EF4-FFF2-40B4-BE49-F238E27FC236}">
              <a16:creationId xmlns:a16="http://schemas.microsoft.com/office/drawing/2014/main" id="{00000000-0008-0000-0A00-000095000000}"/>
            </a:ext>
          </a:extLst>
        </xdr:cNvPr>
        <xdr:cNvSpPr>
          <a:spLocks noChangeArrowheads="1"/>
        </xdr:cNvSpPr>
      </xdr:nvSpPr>
      <xdr:spPr bwMode="auto">
        <a:xfrm flipH="1">
          <a:off x="11201400" y="1257322"/>
          <a:ext cx="66675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10</xdr:row>
      <xdr:rowOff>0</xdr:rowOff>
    </xdr:from>
    <xdr:to>
      <xdr:col>17</xdr:col>
      <xdr:colOff>0</xdr:colOff>
      <xdr:row>11</xdr:row>
      <xdr:rowOff>0</xdr:rowOff>
    </xdr:to>
    <xdr:sp macro="" textlink="">
      <xdr:nvSpPr>
        <xdr:cNvPr id="150" name="Rectangle 3">
          <a:extLst>
            <a:ext uri="{FF2B5EF4-FFF2-40B4-BE49-F238E27FC236}">
              <a16:creationId xmlns:a16="http://schemas.microsoft.com/office/drawing/2014/main" id="{00000000-0008-0000-0A00-000096000000}"/>
            </a:ext>
          </a:extLst>
        </xdr:cNvPr>
        <xdr:cNvSpPr>
          <a:spLocks noChangeArrowheads="1"/>
        </xdr:cNvSpPr>
      </xdr:nvSpPr>
      <xdr:spPr bwMode="auto">
        <a:xfrm>
          <a:off x="9048750" y="2286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11</xdr:row>
      <xdr:rowOff>0</xdr:rowOff>
    </xdr:from>
    <xdr:to>
      <xdr:col>17</xdr:col>
      <xdr:colOff>0</xdr:colOff>
      <xdr:row>12</xdr:row>
      <xdr:rowOff>0</xdr:rowOff>
    </xdr:to>
    <xdr:sp macro="" textlink="">
      <xdr:nvSpPr>
        <xdr:cNvPr id="151" name="Rectangle 4">
          <a:extLst>
            <a:ext uri="{FF2B5EF4-FFF2-40B4-BE49-F238E27FC236}">
              <a16:creationId xmlns:a16="http://schemas.microsoft.com/office/drawing/2014/main" id="{00000000-0008-0000-0A00-000097000000}"/>
            </a:ext>
          </a:extLst>
        </xdr:cNvPr>
        <xdr:cNvSpPr>
          <a:spLocks noChangeArrowheads="1"/>
        </xdr:cNvSpPr>
      </xdr:nvSpPr>
      <xdr:spPr bwMode="auto">
        <a:xfrm>
          <a:off x="9048750" y="2514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12</xdr:row>
      <xdr:rowOff>0</xdr:rowOff>
    </xdr:from>
    <xdr:to>
      <xdr:col>17</xdr:col>
      <xdr:colOff>0</xdr:colOff>
      <xdr:row>13</xdr:row>
      <xdr:rowOff>0</xdr:rowOff>
    </xdr:to>
    <xdr:sp macro="" textlink="">
      <xdr:nvSpPr>
        <xdr:cNvPr id="152" name="Rectangle 5">
          <a:extLst>
            <a:ext uri="{FF2B5EF4-FFF2-40B4-BE49-F238E27FC236}">
              <a16:creationId xmlns:a16="http://schemas.microsoft.com/office/drawing/2014/main" id="{00000000-0008-0000-0A00-000098000000}"/>
            </a:ext>
          </a:extLst>
        </xdr:cNvPr>
        <xdr:cNvSpPr>
          <a:spLocks noChangeArrowheads="1"/>
        </xdr:cNvSpPr>
      </xdr:nvSpPr>
      <xdr:spPr bwMode="auto">
        <a:xfrm>
          <a:off x="9048750" y="2743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13</xdr:row>
      <xdr:rowOff>0</xdr:rowOff>
    </xdr:from>
    <xdr:to>
      <xdr:col>17</xdr:col>
      <xdr:colOff>0</xdr:colOff>
      <xdr:row>14</xdr:row>
      <xdr:rowOff>0</xdr:rowOff>
    </xdr:to>
    <xdr:sp macro="" textlink="">
      <xdr:nvSpPr>
        <xdr:cNvPr id="153" name="Rectangle 6">
          <a:extLst>
            <a:ext uri="{FF2B5EF4-FFF2-40B4-BE49-F238E27FC236}">
              <a16:creationId xmlns:a16="http://schemas.microsoft.com/office/drawing/2014/main" id="{00000000-0008-0000-0A00-000099000000}"/>
            </a:ext>
          </a:extLst>
        </xdr:cNvPr>
        <xdr:cNvSpPr>
          <a:spLocks noChangeArrowheads="1"/>
        </xdr:cNvSpPr>
      </xdr:nvSpPr>
      <xdr:spPr bwMode="auto">
        <a:xfrm>
          <a:off x="9048750" y="2971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14</xdr:row>
      <xdr:rowOff>0</xdr:rowOff>
    </xdr:from>
    <xdr:to>
      <xdr:col>17</xdr:col>
      <xdr:colOff>0</xdr:colOff>
      <xdr:row>15</xdr:row>
      <xdr:rowOff>0</xdr:rowOff>
    </xdr:to>
    <xdr:sp macro="" textlink="">
      <xdr:nvSpPr>
        <xdr:cNvPr id="154" name="Rectangle 7">
          <a:extLst>
            <a:ext uri="{FF2B5EF4-FFF2-40B4-BE49-F238E27FC236}">
              <a16:creationId xmlns:a16="http://schemas.microsoft.com/office/drawing/2014/main" id="{00000000-0008-0000-0A00-00009A000000}"/>
            </a:ext>
          </a:extLst>
        </xdr:cNvPr>
        <xdr:cNvSpPr>
          <a:spLocks noChangeArrowheads="1"/>
        </xdr:cNvSpPr>
      </xdr:nvSpPr>
      <xdr:spPr bwMode="auto">
        <a:xfrm>
          <a:off x="9048750" y="3200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17</xdr:col>
      <xdr:colOff>0</xdr:colOff>
      <xdr:row>16</xdr:row>
      <xdr:rowOff>0</xdr:rowOff>
    </xdr:to>
    <xdr:sp macro="" textlink="">
      <xdr:nvSpPr>
        <xdr:cNvPr id="155" name="Rectangle 8">
          <a:extLst>
            <a:ext uri="{FF2B5EF4-FFF2-40B4-BE49-F238E27FC236}">
              <a16:creationId xmlns:a16="http://schemas.microsoft.com/office/drawing/2014/main" id="{00000000-0008-0000-0A00-00009B000000}"/>
            </a:ext>
          </a:extLst>
        </xdr:cNvPr>
        <xdr:cNvSpPr>
          <a:spLocks noChangeArrowheads="1"/>
        </xdr:cNvSpPr>
      </xdr:nvSpPr>
      <xdr:spPr bwMode="auto">
        <a:xfrm>
          <a:off x="9048750" y="3429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16</xdr:row>
      <xdr:rowOff>0</xdr:rowOff>
    </xdr:from>
    <xdr:to>
      <xdr:col>17</xdr:col>
      <xdr:colOff>0</xdr:colOff>
      <xdr:row>17</xdr:row>
      <xdr:rowOff>0</xdr:rowOff>
    </xdr:to>
    <xdr:sp macro="" textlink="">
      <xdr:nvSpPr>
        <xdr:cNvPr id="156" name="Rectangle 9">
          <a:extLst>
            <a:ext uri="{FF2B5EF4-FFF2-40B4-BE49-F238E27FC236}">
              <a16:creationId xmlns:a16="http://schemas.microsoft.com/office/drawing/2014/main" id="{00000000-0008-0000-0A00-00009C000000}"/>
            </a:ext>
          </a:extLst>
        </xdr:cNvPr>
        <xdr:cNvSpPr>
          <a:spLocks noChangeArrowheads="1"/>
        </xdr:cNvSpPr>
      </xdr:nvSpPr>
      <xdr:spPr bwMode="auto">
        <a:xfrm>
          <a:off x="9048750" y="3657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17</xdr:row>
      <xdr:rowOff>0</xdr:rowOff>
    </xdr:from>
    <xdr:to>
      <xdr:col>17</xdr:col>
      <xdr:colOff>0</xdr:colOff>
      <xdr:row>18</xdr:row>
      <xdr:rowOff>0</xdr:rowOff>
    </xdr:to>
    <xdr:sp macro="" textlink="">
      <xdr:nvSpPr>
        <xdr:cNvPr id="157" name="Rectangle 10">
          <a:extLst>
            <a:ext uri="{FF2B5EF4-FFF2-40B4-BE49-F238E27FC236}">
              <a16:creationId xmlns:a16="http://schemas.microsoft.com/office/drawing/2014/main" id="{00000000-0008-0000-0A00-00009D000000}"/>
            </a:ext>
          </a:extLst>
        </xdr:cNvPr>
        <xdr:cNvSpPr>
          <a:spLocks noChangeArrowheads="1"/>
        </xdr:cNvSpPr>
      </xdr:nvSpPr>
      <xdr:spPr bwMode="auto">
        <a:xfrm>
          <a:off x="9048750" y="3886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18</xdr:row>
      <xdr:rowOff>0</xdr:rowOff>
    </xdr:from>
    <xdr:to>
      <xdr:col>17</xdr:col>
      <xdr:colOff>0</xdr:colOff>
      <xdr:row>19</xdr:row>
      <xdr:rowOff>0</xdr:rowOff>
    </xdr:to>
    <xdr:sp macro="" textlink="">
      <xdr:nvSpPr>
        <xdr:cNvPr id="158" name="Rectangle 11">
          <a:extLst>
            <a:ext uri="{FF2B5EF4-FFF2-40B4-BE49-F238E27FC236}">
              <a16:creationId xmlns:a16="http://schemas.microsoft.com/office/drawing/2014/main" id="{00000000-0008-0000-0A00-00009E000000}"/>
            </a:ext>
          </a:extLst>
        </xdr:cNvPr>
        <xdr:cNvSpPr>
          <a:spLocks noChangeArrowheads="1"/>
        </xdr:cNvSpPr>
      </xdr:nvSpPr>
      <xdr:spPr bwMode="auto">
        <a:xfrm>
          <a:off x="9048750" y="4114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19</xdr:row>
      <xdr:rowOff>0</xdr:rowOff>
    </xdr:from>
    <xdr:to>
      <xdr:col>17</xdr:col>
      <xdr:colOff>0</xdr:colOff>
      <xdr:row>20</xdr:row>
      <xdr:rowOff>0</xdr:rowOff>
    </xdr:to>
    <xdr:sp macro="" textlink="">
      <xdr:nvSpPr>
        <xdr:cNvPr id="159" name="Rectangle 12">
          <a:extLst>
            <a:ext uri="{FF2B5EF4-FFF2-40B4-BE49-F238E27FC236}">
              <a16:creationId xmlns:a16="http://schemas.microsoft.com/office/drawing/2014/main" id="{00000000-0008-0000-0A00-00009F000000}"/>
            </a:ext>
          </a:extLst>
        </xdr:cNvPr>
        <xdr:cNvSpPr>
          <a:spLocks noChangeArrowheads="1"/>
        </xdr:cNvSpPr>
      </xdr:nvSpPr>
      <xdr:spPr bwMode="auto">
        <a:xfrm>
          <a:off x="9048750" y="4343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344759</xdr:colOff>
      <xdr:row>12</xdr:row>
      <xdr:rowOff>69113</xdr:rowOff>
    </xdr:from>
    <xdr:to>
      <xdr:col>19</xdr:col>
      <xdr:colOff>401909</xdr:colOff>
      <xdr:row>12</xdr:row>
      <xdr:rowOff>126263</xdr:rowOff>
    </xdr:to>
    <xdr:sp macro="" textlink="">
      <xdr:nvSpPr>
        <xdr:cNvPr id="160" name="Oval 17">
          <a:extLst>
            <a:ext uri="{FF2B5EF4-FFF2-40B4-BE49-F238E27FC236}">
              <a16:creationId xmlns:a16="http://schemas.microsoft.com/office/drawing/2014/main" id="{00000000-0008-0000-0A00-0000A0000000}"/>
            </a:ext>
          </a:extLst>
        </xdr:cNvPr>
        <xdr:cNvSpPr>
          <a:spLocks noChangeArrowheads="1"/>
        </xdr:cNvSpPr>
      </xdr:nvSpPr>
      <xdr:spPr bwMode="auto">
        <a:xfrm flipH="1">
          <a:off x="10707959" y="2812313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328119</xdr:colOff>
      <xdr:row>14</xdr:row>
      <xdr:rowOff>218110</xdr:rowOff>
    </xdr:from>
    <xdr:to>
      <xdr:col>20</xdr:col>
      <xdr:colOff>385269</xdr:colOff>
      <xdr:row>15</xdr:row>
      <xdr:rowOff>56294</xdr:rowOff>
    </xdr:to>
    <xdr:sp macro="" textlink="">
      <xdr:nvSpPr>
        <xdr:cNvPr id="161" name="Oval 18">
          <a:extLst>
            <a:ext uri="{FF2B5EF4-FFF2-40B4-BE49-F238E27FC236}">
              <a16:creationId xmlns:a16="http://schemas.microsoft.com/office/drawing/2014/main" id="{00000000-0008-0000-0A00-0000A1000000}"/>
            </a:ext>
          </a:extLst>
        </xdr:cNvPr>
        <xdr:cNvSpPr>
          <a:spLocks noChangeArrowheads="1"/>
        </xdr:cNvSpPr>
      </xdr:nvSpPr>
      <xdr:spPr bwMode="auto">
        <a:xfrm flipH="1">
          <a:off x="11129469" y="3418510"/>
          <a:ext cx="57150" cy="66784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209550</xdr:colOff>
      <xdr:row>16</xdr:row>
      <xdr:rowOff>152422</xdr:rowOff>
    </xdr:from>
    <xdr:to>
      <xdr:col>20</xdr:col>
      <xdr:colOff>266700</xdr:colOff>
      <xdr:row>16</xdr:row>
      <xdr:rowOff>209572</xdr:rowOff>
    </xdr:to>
    <xdr:sp macro="" textlink="">
      <xdr:nvSpPr>
        <xdr:cNvPr id="162" name="Oval 19">
          <a:extLst>
            <a:ext uri="{FF2B5EF4-FFF2-40B4-BE49-F238E27FC236}">
              <a16:creationId xmlns:a16="http://schemas.microsoft.com/office/drawing/2014/main" id="{00000000-0008-0000-0A00-0000A2000000}"/>
            </a:ext>
          </a:extLst>
        </xdr:cNvPr>
        <xdr:cNvSpPr>
          <a:spLocks noChangeArrowheads="1"/>
        </xdr:cNvSpPr>
      </xdr:nvSpPr>
      <xdr:spPr bwMode="auto">
        <a:xfrm flipH="1">
          <a:off x="11010900" y="3810022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209550</xdr:colOff>
      <xdr:row>17</xdr:row>
      <xdr:rowOff>47647</xdr:rowOff>
    </xdr:from>
    <xdr:to>
      <xdr:col>21</xdr:col>
      <xdr:colOff>266700</xdr:colOff>
      <xdr:row>17</xdr:row>
      <xdr:rowOff>104797</xdr:rowOff>
    </xdr:to>
    <xdr:sp macro="" textlink="">
      <xdr:nvSpPr>
        <xdr:cNvPr id="163" name="Oval 20">
          <a:extLst>
            <a:ext uri="{FF2B5EF4-FFF2-40B4-BE49-F238E27FC236}">
              <a16:creationId xmlns:a16="http://schemas.microsoft.com/office/drawing/2014/main" id="{00000000-0008-0000-0A00-0000A3000000}"/>
            </a:ext>
          </a:extLst>
        </xdr:cNvPr>
        <xdr:cNvSpPr>
          <a:spLocks noChangeArrowheads="1"/>
        </xdr:cNvSpPr>
      </xdr:nvSpPr>
      <xdr:spPr bwMode="auto">
        <a:xfrm flipH="1">
          <a:off x="11449050" y="3933847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38100</xdr:colOff>
      <xdr:row>17</xdr:row>
      <xdr:rowOff>28597</xdr:rowOff>
    </xdr:from>
    <xdr:to>
      <xdr:col>24</xdr:col>
      <xdr:colOff>95250</xdr:colOff>
      <xdr:row>17</xdr:row>
      <xdr:rowOff>85747</xdr:rowOff>
    </xdr:to>
    <xdr:sp macro="" textlink="">
      <xdr:nvSpPr>
        <xdr:cNvPr id="164" name="Oval 21">
          <a:extLst>
            <a:ext uri="{FF2B5EF4-FFF2-40B4-BE49-F238E27FC236}">
              <a16:creationId xmlns:a16="http://schemas.microsoft.com/office/drawing/2014/main" id="{00000000-0008-0000-0A00-0000A4000000}"/>
            </a:ext>
          </a:extLst>
        </xdr:cNvPr>
        <xdr:cNvSpPr>
          <a:spLocks noChangeArrowheads="1"/>
        </xdr:cNvSpPr>
      </xdr:nvSpPr>
      <xdr:spPr bwMode="auto">
        <a:xfrm flipH="1">
          <a:off x="12592050" y="3914797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168604</xdr:colOff>
      <xdr:row>18</xdr:row>
      <xdr:rowOff>208580</xdr:rowOff>
    </xdr:from>
    <xdr:to>
      <xdr:col>22</xdr:col>
      <xdr:colOff>225754</xdr:colOff>
      <xdr:row>19</xdr:row>
      <xdr:rowOff>46764</xdr:rowOff>
    </xdr:to>
    <xdr:sp macro="" textlink="">
      <xdr:nvSpPr>
        <xdr:cNvPr id="165" name="Oval 22">
          <a:extLst>
            <a:ext uri="{FF2B5EF4-FFF2-40B4-BE49-F238E27FC236}">
              <a16:creationId xmlns:a16="http://schemas.microsoft.com/office/drawing/2014/main" id="{00000000-0008-0000-0A00-0000A5000000}"/>
            </a:ext>
          </a:extLst>
        </xdr:cNvPr>
        <xdr:cNvSpPr>
          <a:spLocks noChangeArrowheads="1"/>
        </xdr:cNvSpPr>
      </xdr:nvSpPr>
      <xdr:spPr bwMode="auto">
        <a:xfrm flipH="1">
          <a:off x="11846254" y="4323380"/>
          <a:ext cx="57150" cy="66784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311971</xdr:colOff>
      <xdr:row>13</xdr:row>
      <xdr:rowOff>61989</xdr:rowOff>
    </xdr:from>
    <xdr:to>
      <xdr:col>26</xdr:col>
      <xdr:colOff>369121</xdr:colOff>
      <xdr:row>13</xdr:row>
      <xdr:rowOff>119139</xdr:rowOff>
    </xdr:to>
    <xdr:sp macro="" textlink="">
      <xdr:nvSpPr>
        <xdr:cNvPr id="166" name="Oval 27">
          <a:extLst>
            <a:ext uri="{FF2B5EF4-FFF2-40B4-BE49-F238E27FC236}">
              <a16:creationId xmlns:a16="http://schemas.microsoft.com/office/drawing/2014/main" id="{00000000-0008-0000-0A00-0000A6000000}"/>
            </a:ext>
          </a:extLst>
        </xdr:cNvPr>
        <xdr:cNvSpPr>
          <a:spLocks noChangeArrowheads="1"/>
        </xdr:cNvSpPr>
      </xdr:nvSpPr>
      <xdr:spPr bwMode="auto">
        <a:xfrm flipH="1">
          <a:off x="13742221" y="3033789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10</xdr:row>
      <xdr:rowOff>0</xdr:rowOff>
    </xdr:from>
    <xdr:to>
      <xdr:col>32</xdr:col>
      <xdr:colOff>0</xdr:colOff>
      <xdr:row>11</xdr:row>
      <xdr:rowOff>0</xdr:rowOff>
    </xdr:to>
    <xdr:sp macro="" textlink="">
      <xdr:nvSpPr>
        <xdr:cNvPr id="167" name="Rectangle 36">
          <a:extLst>
            <a:ext uri="{FF2B5EF4-FFF2-40B4-BE49-F238E27FC236}">
              <a16:creationId xmlns:a16="http://schemas.microsoft.com/office/drawing/2014/main" id="{00000000-0008-0000-0A00-0000A7000000}"/>
            </a:ext>
          </a:extLst>
        </xdr:cNvPr>
        <xdr:cNvSpPr>
          <a:spLocks noChangeArrowheads="1"/>
        </xdr:cNvSpPr>
      </xdr:nvSpPr>
      <xdr:spPr bwMode="auto">
        <a:xfrm>
          <a:off x="15621000" y="2286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11</xdr:row>
      <xdr:rowOff>0</xdr:rowOff>
    </xdr:from>
    <xdr:to>
      <xdr:col>32</xdr:col>
      <xdr:colOff>0</xdr:colOff>
      <xdr:row>12</xdr:row>
      <xdr:rowOff>0</xdr:rowOff>
    </xdr:to>
    <xdr:sp macro="" textlink="">
      <xdr:nvSpPr>
        <xdr:cNvPr id="168" name="Rectangle 37">
          <a:extLst>
            <a:ext uri="{FF2B5EF4-FFF2-40B4-BE49-F238E27FC236}">
              <a16:creationId xmlns:a16="http://schemas.microsoft.com/office/drawing/2014/main" id="{00000000-0008-0000-0A00-0000A8000000}"/>
            </a:ext>
          </a:extLst>
        </xdr:cNvPr>
        <xdr:cNvSpPr>
          <a:spLocks noChangeArrowheads="1"/>
        </xdr:cNvSpPr>
      </xdr:nvSpPr>
      <xdr:spPr bwMode="auto">
        <a:xfrm>
          <a:off x="15621000" y="2514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12</xdr:row>
      <xdr:rowOff>0</xdr:rowOff>
    </xdr:from>
    <xdr:to>
      <xdr:col>32</xdr:col>
      <xdr:colOff>0</xdr:colOff>
      <xdr:row>13</xdr:row>
      <xdr:rowOff>0</xdr:rowOff>
    </xdr:to>
    <xdr:sp macro="" textlink="">
      <xdr:nvSpPr>
        <xdr:cNvPr id="169" name="Rectangle 38">
          <a:extLst>
            <a:ext uri="{FF2B5EF4-FFF2-40B4-BE49-F238E27FC236}">
              <a16:creationId xmlns:a16="http://schemas.microsoft.com/office/drawing/2014/main" id="{00000000-0008-0000-0A00-0000A9000000}"/>
            </a:ext>
          </a:extLst>
        </xdr:cNvPr>
        <xdr:cNvSpPr>
          <a:spLocks noChangeArrowheads="1"/>
        </xdr:cNvSpPr>
      </xdr:nvSpPr>
      <xdr:spPr bwMode="auto">
        <a:xfrm>
          <a:off x="15621000" y="2743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0</xdr:colOff>
      <xdr:row>14</xdr:row>
      <xdr:rowOff>0</xdr:rowOff>
    </xdr:to>
    <xdr:sp macro="" textlink="">
      <xdr:nvSpPr>
        <xdr:cNvPr id="170" name="Rectangle 39">
          <a:extLst>
            <a:ext uri="{FF2B5EF4-FFF2-40B4-BE49-F238E27FC236}">
              <a16:creationId xmlns:a16="http://schemas.microsoft.com/office/drawing/2014/main" id="{00000000-0008-0000-0A00-0000AA000000}"/>
            </a:ext>
          </a:extLst>
        </xdr:cNvPr>
        <xdr:cNvSpPr>
          <a:spLocks noChangeArrowheads="1"/>
        </xdr:cNvSpPr>
      </xdr:nvSpPr>
      <xdr:spPr bwMode="auto">
        <a:xfrm>
          <a:off x="15621000" y="2971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14</xdr:row>
      <xdr:rowOff>0</xdr:rowOff>
    </xdr:from>
    <xdr:to>
      <xdr:col>32</xdr:col>
      <xdr:colOff>0</xdr:colOff>
      <xdr:row>15</xdr:row>
      <xdr:rowOff>0</xdr:rowOff>
    </xdr:to>
    <xdr:sp macro="" textlink="">
      <xdr:nvSpPr>
        <xdr:cNvPr id="171" name="Rectangle 40">
          <a:extLst>
            <a:ext uri="{FF2B5EF4-FFF2-40B4-BE49-F238E27FC236}">
              <a16:creationId xmlns:a16="http://schemas.microsoft.com/office/drawing/2014/main" id="{00000000-0008-0000-0A00-0000AB000000}"/>
            </a:ext>
          </a:extLst>
        </xdr:cNvPr>
        <xdr:cNvSpPr>
          <a:spLocks noChangeArrowheads="1"/>
        </xdr:cNvSpPr>
      </xdr:nvSpPr>
      <xdr:spPr bwMode="auto">
        <a:xfrm>
          <a:off x="15621000" y="3200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15</xdr:row>
      <xdr:rowOff>0</xdr:rowOff>
    </xdr:from>
    <xdr:to>
      <xdr:col>32</xdr:col>
      <xdr:colOff>0</xdr:colOff>
      <xdr:row>16</xdr:row>
      <xdr:rowOff>0</xdr:rowOff>
    </xdr:to>
    <xdr:sp macro="" textlink="">
      <xdr:nvSpPr>
        <xdr:cNvPr id="172" name="Rectangle 41">
          <a:extLst>
            <a:ext uri="{FF2B5EF4-FFF2-40B4-BE49-F238E27FC236}">
              <a16:creationId xmlns:a16="http://schemas.microsoft.com/office/drawing/2014/main" id="{00000000-0008-0000-0A00-0000AC000000}"/>
            </a:ext>
          </a:extLst>
        </xdr:cNvPr>
        <xdr:cNvSpPr>
          <a:spLocks noChangeArrowheads="1"/>
        </xdr:cNvSpPr>
      </xdr:nvSpPr>
      <xdr:spPr bwMode="auto">
        <a:xfrm>
          <a:off x="15621000" y="3429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16</xdr:row>
      <xdr:rowOff>0</xdr:rowOff>
    </xdr:from>
    <xdr:to>
      <xdr:col>32</xdr:col>
      <xdr:colOff>0</xdr:colOff>
      <xdr:row>17</xdr:row>
      <xdr:rowOff>0</xdr:rowOff>
    </xdr:to>
    <xdr:sp macro="" textlink="">
      <xdr:nvSpPr>
        <xdr:cNvPr id="173" name="Rectangle 42">
          <a:extLst>
            <a:ext uri="{FF2B5EF4-FFF2-40B4-BE49-F238E27FC236}">
              <a16:creationId xmlns:a16="http://schemas.microsoft.com/office/drawing/2014/main" id="{00000000-0008-0000-0A00-0000AD000000}"/>
            </a:ext>
          </a:extLst>
        </xdr:cNvPr>
        <xdr:cNvSpPr>
          <a:spLocks noChangeArrowheads="1"/>
        </xdr:cNvSpPr>
      </xdr:nvSpPr>
      <xdr:spPr bwMode="auto">
        <a:xfrm>
          <a:off x="15621000" y="3657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17</xdr:row>
      <xdr:rowOff>0</xdr:rowOff>
    </xdr:from>
    <xdr:to>
      <xdr:col>32</xdr:col>
      <xdr:colOff>0</xdr:colOff>
      <xdr:row>18</xdr:row>
      <xdr:rowOff>0</xdr:rowOff>
    </xdr:to>
    <xdr:sp macro="" textlink="">
      <xdr:nvSpPr>
        <xdr:cNvPr id="174" name="Rectangle 43">
          <a:extLst>
            <a:ext uri="{FF2B5EF4-FFF2-40B4-BE49-F238E27FC236}">
              <a16:creationId xmlns:a16="http://schemas.microsoft.com/office/drawing/2014/main" id="{00000000-0008-0000-0A00-0000AE000000}"/>
            </a:ext>
          </a:extLst>
        </xdr:cNvPr>
        <xdr:cNvSpPr>
          <a:spLocks noChangeArrowheads="1"/>
        </xdr:cNvSpPr>
      </xdr:nvSpPr>
      <xdr:spPr bwMode="auto">
        <a:xfrm>
          <a:off x="15621000" y="3886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18</xdr:row>
      <xdr:rowOff>0</xdr:rowOff>
    </xdr:from>
    <xdr:to>
      <xdr:col>32</xdr:col>
      <xdr:colOff>0</xdr:colOff>
      <xdr:row>19</xdr:row>
      <xdr:rowOff>0</xdr:rowOff>
    </xdr:to>
    <xdr:sp macro="" textlink="">
      <xdr:nvSpPr>
        <xdr:cNvPr id="175" name="Rectangle 44">
          <a:extLst>
            <a:ext uri="{FF2B5EF4-FFF2-40B4-BE49-F238E27FC236}">
              <a16:creationId xmlns:a16="http://schemas.microsoft.com/office/drawing/2014/main" id="{00000000-0008-0000-0A00-0000AF000000}"/>
            </a:ext>
          </a:extLst>
        </xdr:cNvPr>
        <xdr:cNvSpPr>
          <a:spLocks noChangeArrowheads="1"/>
        </xdr:cNvSpPr>
      </xdr:nvSpPr>
      <xdr:spPr bwMode="auto">
        <a:xfrm>
          <a:off x="15621000" y="4114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5</xdr:row>
      <xdr:rowOff>142897</xdr:rowOff>
    </xdr:from>
    <xdr:to>
      <xdr:col>20</xdr:col>
      <xdr:colOff>400050</xdr:colOff>
      <xdr:row>7</xdr:row>
      <xdr:rowOff>109483</xdr:rowOff>
    </xdr:to>
    <xdr:cxnSp macro="">
      <xdr:nvCxnSpPr>
        <xdr:cNvPr id="176" name="AutoShape 45">
          <a:extLst>
            <a:ext uri="{FF2B5EF4-FFF2-40B4-BE49-F238E27FC236}">
              <a16:creationId xmlns:a16="http://schemas.microsoft.com/office/drawing/2014/main" id="{00000000-0008-0000-0A00-0000B0000000}"/>
            </a:ext>
          </a:extLst>
        </xdr:cNvPr>
        <xdr:cNvCxnSpPr>
          <a:cxnSpLocks noChangeShapeType="1"/>
          <a:stCxn id="184" idx="1"/>
          <a:endCxn id="149" idx="6"/>
        </xdr:cNvCxnSpPr>
      </xdr:nvCxnSpPr>
      <xdr:spPr bwMode="auto">
        <a:xfrm flipV="1">
          <a:off x="9048750" y="1285897"/>
          <a:ext cx="2152650" cy="42378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12</xdr:row>
      <xdr:rowOff>97688</xdr:rowOff>
    </xdr:from>
    <xdr:to>
      <xdr:col>19</xdr:col>
      <xdr:colOff>344759</xdr:colOff>
      <xdr:row>12</xdr:row>
      <xdr:rowOff>109483</xdr:rowOff>
    </xdr:to>
    <xdr:cxnSp macro="">
      <xdr:nvCxnSpPr>
        <xdr:cNvPr id="177" name="AutoShape 50">
          <a:extLst>
            <a:ext uri="{FF2B5EF4-FFF2-40B4-BE49-F238E27FC236}">
              <a16:creationId xmlns:a16="http://schemas.microsoft.com/office/drawing/2014/main" id="{00000000-0008-0000-0A00-0000B1000000}"/>
            </a:ext>
          </a:extLst>
        </xdr:cNvPr>
        <xdr:cNvCxnSpPr>
          <a:cxnSpLocks noChangeShapeType="1"/>
          <a:stCxn id="152" idx="1"/>
          <a:endCxn id="160" idx="6"/>
        </xdr:cNvCxnSpPr>
      </xdr:nvCxnSpPr>
      <xdr:spPr bwMode="auto">
        <a:xfrm flipV="1">
          <a:off x="9048750" y="2840888"/>
          <a:ext cx="1659209" cy="1179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13</xdr:row>
      <xdr:rowOff>109483</xdr:rowOff>
    </xdr:from>
    <xdr:to>
      <xdr:col>20</xdr:col>
      <xdr:colOff>328119</xdr:colOff>
      <xdr:row>15</xdr:row>
      <xdr:rowOff>27719</xdr:rowOff>
    </xdr:to>
    <xdr:cxnSp macro="">
      <xdr:nvCxnSpPr>
        <xdr:cNvPr id="178" name="AutoShape 51">
          <a:extLst>
            <a:ext uri="{FF2B5EF4-FFF2-40B4-BE49-F238E27FC236}">
              <a16:creationId xmlns:a16="http://schemas.microsoft.com/office/drawing/2014/main" id="{00000000-0008-0000-0A00-0000B2000000}"/>
            </a:ext>
          </a:extLst>
        </xdr:cNvPr>
        <xdr:cNvCxnSpPr>
          <a:cxnSpLocks noChangeShapeType="1"/>
          <a:stCxn id="153" idx="1"/>
          <a:endCxn id="161" idx="6"/>
        </xdr:cNvCxnSpPr>
      </xdr:nvCxnSpPr>
      <xdr:spPr bwMode="auto">
        <a:xfrm>
          <a:off x="9048750" y="3081283"/>
          <a:ext cx="2080719" cy="37543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14</xdr:row>
      <xdr:rowOff>109483</xdr:rowOff>
    </xdr:from>
    <xdr:to>
      <xdr:col>24</xdr:col>
      <xdr:colOff>38100</xdr:colOff>
      <xdr:row>17</xdr:row>
      <xdr:rowOff>57172</xdr:rowOff>
    </xdr:to>
    <xdr:cxnSp macro="">
      <xdr:nvCxnSpPr>
        <xdr:cNvPr id="179" name="AutoShape 52">
          <a:extLst>
            <a:ext uri="{FF2B5EF4-FFF2-40B4-BE49-F238E27FC236}">
              <a16:creationId xmlns:a16="http://schemas.microsoft.com/office/drawing/2014/main" id="{00000000-0008-0000-0A00-0000B3000000}"/>
            </a:ext>
          </a:extLst>
        </xdr:cNvPr>
        <xdr:cNvCxnSpPr>
          <a:cxnSpLocks noChangeShapeType="1"/>
          <a:stCxn id="154" idx="1"/>
          <a:endCxn id="164" idx="6"/>
        </xdr:cNvCxnSpPr>
      </xdr:nvCxnSpPr>
      <xdr:spPr bwMode="auto">
        <a:xfrm>
          <a:off x="9048750" y="3309883"/>
          <a:ext cx="3543300" cy="633489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15</xdr:row>
      <xdr:rowOff>109483</xdr:rowOff>
    </xdr:from>
    <xdr:to>
      <xdr:col>20</xdr:col>
      <xdr:colOff>209550</xdr:colOff>
      <xdr:row>16</xdr:row>
      <xdr:rowOff>180997</xdr:rowOff>
    </xdr:to>
    <xdr:cxnSp macro="">
      <xdr:nvCxnSpPr>
        <xdr:cNvPr id="180" name="AutoShape 53">
          <a:extLst>
            <a:ext uri="{FF2B5EF4-FFF2-40B4-BE49-F238E27FC236}">
              <a16:creationId xmlns:a16="http://schemas.microsoft.com/office/drawing/2014/main" id="{00000000-0008-0000-0A00-0000B4000000}"/>
            </a:ext>
          </a:extLst>
        </xdr:cNvPr>
        <xdr:cNvCxnSpPr>
          <a:cxnSpLocks noChangeShapeType="1"/>
          <a:stCxn id="155" idx="1"/>
          <a:endCxn id="162" idx="6"/>
        </xdr:cNvCxnSpPr>
      </xdr:nvCxnSpPr>
      <xdr:spPr bwMode="auto">
        <a:xfrm>
          <a:off x="9048750" y="3538483"/>
          <a:ext cx="1962150" cy="30011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16</xdr:row>
      <xdr:rowOff>109483</xdr:rowOff>
    </xdr:from>
    <xdr:to>
      <xdr:col>21</xdr:col>
      <xdr:colOff>209550</xdr:colOff>
      <xdr:row>17</xdr:row>
      <xdr:rowOff>76222</xdr:rowOff>
    </xdr:to>
    <xdr:cxnSp macro="">
      <xdr:nvCxnSpPr>
        <xdr:cNvPr id="181" name="AutoShape 54">
          <a:extLst>
            <a:ext uri="{FF2B5EF4-FFF2-40B4-BE49-F238E27FC236}">
              <a16:creationId xmlns:a16="http://schemas.microsoft.com/office/drawing/2014/main" id="{00000000-0008-0000-0A00-0000B5000000}"/>
            </a:ext>
          </a:extLst>
        </xdr:cNvPr>
        <xdr:cNvCxnSpPr>
          <a:cxnSpLocks noChangeShapeType="1"/>
          <a:stCxn id="156" idx="1"/>
          <a:endCxn id="163" idx="6"/>
        </xdr:cNvCxnSpPr>
      </xdr:nvCxnSpPr>
      <xdr:spPr bwMode="auto">
        <a:xfrm>
          <a:off x="9048750" y="3767083"/>
          <a:ext cx="2400300" cy="195339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17</xdr:row>
      <xdr:rowOff>109483</xdr:rowOff>
    </xdr:from>
    <xdr:to>
      <xdr:col>22</xdr:col>
      <xdr:colOff>168604</xdr:colOff>
      <xdr:row>19</xdr:row>
      <xdr:rowOff>18189</xdr:rowOff>
    </xdr:to>
    <xdr:cxnSp macro="">
      <xdr:nvCxnSpPr>
        <xdr:cNvPr id="182" name="AutoShape 55">
          <a:extLst>
            <a:ext uri="{FF2B5EF4-FFF2-40B4-BE49-F238E27FC236}">
              <a16:creationId xmlns:a16="http://schemas.microsoft.com/office/drawing/2014/main" id="{00000000-0008-0000-0A00-0000B6000000}"/>
            </a:ext>
          </a:extLst>
        </xdr:cNvPr>
        <xdr:cNvCxnSpPr>
          <a:cxnSpLocks noChangeShapeType="1"/>
          <a:stCxn id="157" idx="1"/>
          <a:endCxn id="165" idx="6"/>
        </xdr:cNvCxnSpPr>
      </xdr:nvCxnSpPr>
      <xdr:spPr bwMode="auto">
        <a:xfrm>
          <a:off x="9048750" y="3995683"/>
          <a:ext cx="2797504" cy="36590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369121</xdr:colOff>
      <xdr:row>10</xdr:row>
      <xdr:rowOff>109483</xdr:rowOff>
    </xdr:from>
    <xdr:to>
      <xdr:col>32</xdr:col>
      <xdr:colOff>0</xdr:colOff>
      <xdr:row>13</xdr:row>
      <xdr:rowOff>90564</xdr:rowOff>
    </xdr:to>
    <xdr:cxnSp macro="">
      <xdr:nvCxnSpPr>
        <xdr:cNvPr id="183" name="AutoShape 66">
          <a:extLst>
            <a:ext uri="{FF2B5EF4-FFF2-40B4-BE49-F238E27FC236}">
              <a16:creationId xmlns:a16="http://schemas.microsoft.com/office/drawing/2014/main" id="{00000000-0008-0000-0A00-0000B7000000}"/>
            </a:ext>
          </a:extLst>
        </xdr:cNvPr>
        <xdr:cNvCxnSpPr>
          <a:cxnSpLocks noChangeShapeType="1"/>
          <a:stCxn id="166" idx="2"/>
          <a:endCxn id="167" idx="3"/>
        </xdr:cNvCxnSpPr>
      </xdr:nvCxnSpPr>
      <xdr:spPr bwMode="auto">
        <a:xfrm flipV="1">
          <a:off x="13799371" y="2395483"/>
          <a:ext cx="2259779" cy="666881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7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84" name="Rectangle 68">
          <a:extLst>
            <a:ext uri="{FF2B5EF4-FFF2-40B4-BE49-F238E27FC236}">
              <a16:creationId xmlns:a16="http://schemas.microsoft.com/office/drawing/2014/main" id="{00000000-0008-0000-0A00-0000B8000000}"/>
            </a:ext>
          </a:extLst>
        </xdr:cNvPr>
        <xdr:cNvSpPr>
          <a:spLocks noChangeArrowheads="1"/>
        </xdr:cNvSpPr>
      </xdr:nvSpPr>
      <xdr:spPr bwMode="auto">
        <a:xfrm>
          <a:off x="9048750" y="1600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8</xdr:row>
      <xdr:rowOff>0</xdr:rowOff>
    </xdr:from>
    <xdr:to>
      <xdr:col>17</xdr:col>
      <xdr:colOff>0</xdr:colOff>
      <xdr:row>9</xdr:row>
      <xdr:rowOff>0</xdr:rowOff>
    </xdr:to>
    <xdr:sp macro="" textlink="">
      <xdr:nvSpPr>
        <xdr:cNvPr id="185" name="Rectangle 69">
          <a:extLst>
            <a:ext uri="{FF2B5EF4-FFF2-40B4-BE49-F238E27FC236}">
              <a16:creationId xmlns:a16="http://schemas.microsoft.com/office/drawing/2014/main" id="{00000000-0008-0000-0A00-0000B9000000}"/>
            </a:ext>
          </a:extLst>
        </xdr:cNvPr>
        <xdr:cNvSpPr>
          <a:spLocks noChangeArrowheads="1"/>
        </xdr:cNvSpPr>
      </xdr:nvSpPr>
      <xdr:spPr bwMode="auto">
        <a:xfrm>
          <a:off x="9048750" y="1828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9</xdr:row>
      <xdr:rowOff>0</xdr:rowOff>
    </xdr:from>
    <xdr:to>
      <xdr:col>17</xdr:col>
      <xdr:colOff>0</xdr:colOff>
      <xdr:row>10</xdr:row>
      <xdr:rowOff>0</xdr:rowOff>
    </xdr:to>
    <xdr:sp macro="" textlink="">
      <xdr:nvSpPr>
        <xdr:cNvPr id="186" name="Rectangle 70">
          <a:extLst>
            <a:ext uri="{FF2B5EF4-FFF2-40B4-BE49-F238E27FC236}">
              <a16:creationId xmlns:a16="http://schemas.microsoft.com/office/drawing/2014/main" id="{00000000-0008-0000-0A00-0000BA000000}"/>
            </a:ext>
          </a:extLst>
        </xdr:cNvPr>
        <xdr:cNvSpPr>
          <a:spLocks noChangeArrowheads="1"/>
        </xdr:cNvSpPr>
      </xdr:nvSpPr>
      <xdr:spPr bwMode="auto">
        <a:xfrm>
          <a:off x="9048750" y="2057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92519</xdr:colOff>
      <xdr:row>10</xdr:row>
      <xdr:rowOff>102927</xdr:rowOff>
    </xdr:from>
    <xdr:to>
      <xdr:col>21</xdr:col>
      <xdr:colOff>149669</xdr:colOff>
      <xdr:row>10</xdr:row>
      <xdr:rowOff>159968</xdr:rowOff>
    </xdr:to>
    <xdr:sp macro="" textlink="">
      <xdr:nvSpPr>
        <xdr:cNvPr id="187" name="Oval 71">
          <a:extLst>
            <a:ext uri="{FF2B5EF4-FFF2-40B4-BE49-F238E27FC236}">
              <a16:creationId xmlns:a16="http://schemas.microsoft.com/office/drawing/2014/main" id="{00000000-0008-0000-0A00-0000BB000000}"/>
            </a:ext>
          </a:extLst>
        </xdr:cNvPr>
        <xdr:cNvSpPr>
          <a:spLocks noChangeArrowheads="1"/>
        </xdr:cNvSpPr>
      </xdr:nvSpPr>
      <xdr:spPr bwMode="auto">
        <a:xfrm flipH="1">
          <a:off x="11332019" y="2388927"/>
          <a:ext cx="57150" cy="57041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10</xdr:row>
      <xdr:rowOff>109483</xdr:rowOff>
    </xdr:from>
    <xdr:to>
      <xdr:col>21</xdr:col>
      <xdr:colOff>92519</xdr:colOff>
      <xdr:row>10</xdr:row>
      <xdr:rowOff>131448</xdr:rowOff>
    </xdr:to>
    <xdr:cxnSp macro="">
      <xdr:nvCxnSpPr>
        <xdr:cNvPr id="188" name="AutoShape 72">
          <a:extLst>
            <a:ext uri="{FF2B5EF4-FFF2-40B4-BE49-F238E27FC236}">
              <a16:creationId xmlns:a16="http://schemas.microsoft.com/office/drawing/2014/main" id="{00000000-0008-0000-0A00-0000BC000000}"/>
            </a:ext>
          </a:extLst>
        </xdr:cNvPr>
        <xdr:cNvCxnSpPr>
          <a:cxnSpLocks noChangeShapeType="1"/>
          <a:stCxn id="150" idx="1"/>
          <a:endCxn id="187" idx="6"/>
        </xdr:cNvCxnSpPr>
      </xdr:nvCxnSpPr>
      <xdr:spPr bwMode="auto">
        <a:xfrm>
          <a:off x="9048750" y="2395483"/>
          <a:ext cx="2283269" cy="2196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371475</xdr:colOff>
      <xdr:row>12</xdr:row>
      <xdr:rowOff>14803</xdr:rowOff>
    </xdr:from>
    <xdr:to>
      <xdr:col>21</xdr:col>
      <xdr:colOff>0</xdr:colOff>
      <xdr:row>12</xdr:row>
      <xdr:rowOff>71953</xdr:rowOff>
    </xdr:to>
    <xdr:sp macro="" textlink="">
      <xdr:nvSpPr>
        <xdr:cNvPr id="189" name="Oval 75">
          <a:extLst>
            <a:ext uri="{FF2B5EF4-FFF2-40B4-BE49-F238E27FC236}">
              <a16:creationId xmlns:a16="http://schemas.microsoft.com/office/drawing/2014/main" id="{00000000-0008-0000-0A00-0000BD000000}"/>
            </a:ext>
          </a:extLst>
        </xdr:cNvPr>
        <xdr:cNvSpPr>
          <a:spLocks noChangeArrowheads="1"/>
        </xdr:cNvSpPr>
      </xdr:nvSpPr>
      <xdr:spPr bwMode="auto">
        <a:xfrm flipH="1">
          <a:off x="11172825" y="2758003"/>
          <a:ext cx="66675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11</xdr:row>
      <xdr:rowOff>109483</xdr:rowOff>
    </xdr:from>
    <xdr:to>
      <xdr:col>20</xdr:col>
      <xdr:colOff>371475</xdr:colOff>
      <xdr:row>12</xdr:row>
      <xdr:rowOff>43378</xdr:rowOff>
    </xdr:to>
    <xdr:cxnSp macro="">
      <xdr:nvCxnSpPr>
        <xdr:cNvPr id="190" name="AutoShape 76">
          <a:extLst>
            <a:ext uri="{FF2B5EF4-FFF2-40B4-BE49-F238E27FC236}">
              <a16:creationId xmlns:a16="http://schemas.microsoft.com/office/drawing/2014/main" id="{00000000-0008-0000-0A00-0000BE000000}"/>
            </a:ext>
          </a:extLst>
        </xdr:cNvPr>
        <xdr:cNvCxnSpPr>
          <a:cxnSpLocks noChangeShapeType="1"/>
          <a:stCxn id="151" idx="1"/>
          <a:endCxn id="189" idx="6"/>
        </xdr:cNvCxnSpPr>
      </xdr:nvCxnSpPr>
      <xdr:spPr bwMode="auto">
        <a:xfrm>
          <a:off x="9048750" y="2624083"/>
          <a:ext cx="2124075" cy="16249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31</xdr:col>
      <xdr:colOff>0</xdr:colOff>
      <xdr:row>7</xdr:row>
      <xdr:rowOff>0</xdr:rowOff>
    </xdr:from>
    <xdr:to>
      <xdr:col>32</xdr:col>
      <xdr:colOff>0</xdr:colOff>
      <xdr:row>8</xdr:row>
      <xdr:rowOff>0</xdr:rowOff>
    </xdr:to>
    <xdr:sp macro="" textlink="">
      <xdr:nvSpPr>
        <xdr:cNvPr id="191" name="Rectangle 77">
          <a:extLst>
            <a:ext uri="{FF2B5EF4-FFF2-40B4-BE49-F238E27FC236}">
              <a16:creationId xmlns:a16="http://schemas.microsoft.com/office/drawing/2014/main" id="{00000000-0008-0000-0A00-0000BF000000}"/>
            </a:ext>
          </a:extLst>
        </xdr:cNvPr>
        <xdr:cNvSpPr>
          <a:spLocks noChangeArrowheads="1"/>
        </xdr:cNvSpPr>
      </xdr:nvSpPr>
      <xdr:spPr bwMode="auto">
        <a:xfrm>
          <a:off x="15621000" y="1600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8</xdr:row>
      <xdr:rowOff>0</xdr:rowOff>
    </xdr:from>
    <xdr:to>
      <xdr:col>32</xdr:col>
      <xdr:colOff>0</xdr:colOff>
      <xdr:row>9</xdr:row>
      <xdr:rowOff>0</xdr:rowOff>
    </xdr:to>
    <xdr:sp macro="" textlink="">
      <xdr:nvSpPr>
        <xdr:cNvPr id="192" name="Rectangle 78">
          <a:extLst>
            <a:ext uri="{FF2B5EF4-FFF2-40B4-BE49-F238E27FC236}">
              <a16:creationId xmlns:a16="http://schemas.microsoft.com/office/drawing/2014/main" id="{00000000-0008-0000-0A00-0000C0000000}"/>
            </a:ext>
          </a:extLst>
        </xdr:cNvPr>
        <xdr:cNvSpPr>
          <a:spLocks noChangeArrowheads="1"/>
        </xdr:cNvSpPr>
      </xdr:nvSpPr>
      <xdr:spPr bwMode="auto">
        <a:xfrm>
          <a:off x="15621000" y="1828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19</xdr:row>
      <xdr:rowOff>0</xdr:rowOff>
    </xdr:from>
    <xdr:to>
      <xdr:col>32</xdr:col>
      <xdr:colOff>0</xdr:colOff>
      <xdr:row>20</xdr:row>
      <xdr:rowOff>0</xdr:rowOff>
    </xdr:to>
    <xdr:sp macro="" textlink="">
      <xdr:nvSpPr>
        <xdr:cNvPr id="193" name="Rectangle 96">
          <a:extLst>
            <a:ext uri="{FF2B5EF4-FFF2-40B4-BE49-F238E27FC236}">
              <a16:creationId xmlns:a16="http://schemas.microsoft.com/office/drawing/2014/main" id="{00000000-0008-0000-0A00-0000C1000000}"/>
            </a:ext>
          </a:extLst>
        </xdr:cNvPr>
        <xdr:cNvSpPr>
          <a:spLocks noChangeArrowheads="1"/>
        </xdr:cNvSpPr>
      </xdr:nvSpPr>
      <xdr:spPr bwMode="auto">
        <a:xfrm>
          <a:off x="15621000" y="4343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180975</xdr:colOff>
      <xdr:row>22</xdr:row>
      <xdr:rowOff>171472</xdr:rowOff>
    </xdr:from>
    <xdr:to>
      <xdr:col>21</xdr:col>
      <xdr:colOff>238125</xdr:colOff>
      <xdr:row>23</xdr:row>
      <xdr:rowOff>9547</xdr:rowOff>
    </xdr:to>
    <xdr:sp macro="" textlink="">
      <xdr:nvSpPr>
        <xdr:cNvPr id="194" name="Oval 148">
          <a:extLst>
            <a:ext uri="{FF2B5EF4-FFF2-40B4-BE49-F238E27FC236}">
              <a16:creationId xmlns:a16="http://schemas.microsoft.com/office/drawing/2014/main" id="{00000000-0008-0000-0A00-0000C2000000}"/>
            </a:ext>
          </a:extLst>
        </xdr:cNvPr>
        <xdr:cNvSpPr>
          <a:spLocks noChangeArrowheads="1"/>
        </xdr:cNvSpPr>
      </xdr:nvSpPr>
      <xdr:spPr bwMode="auto">
        <a:xfrm flipH="1">
          <a:off x="11420475" y="5200672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19</xdr:row>
      <xdr:rowOff>109483</xdr:rowOff>
    </xdr:from>
    <xdr:to>
      <xdr:col>21</xdr:col>
      <xdr:colOff>180975</xdr:colOff>
      <xdr:row>22</xdr:row>
      <xdr:rowOff>199993</xdr:rowOff>
    </xdr:to>
    <xdr:cxnSp macro="">
      <xdr:nvCxnSpPr>
        <xdr:cNvPr id="195" name="AutoShape 149">
          <a:extLst>
            <a:ext uri="{FF2B5EF4-FFF2-40B4-BE49-F238E27FC236}">
              <a16:creationId xmlns:a16="http://schemas.microsoft.com/office/drawing/2014/main" id="{00000000-0008-0000-0A00-0000C3000000}"/>
            </a:ext>
          </a:extLst>
        </xdr:cNvPr>
        <xdr:cNvCxnSpPr>
          <a:cxnSpLocks noChangeShapeType="1"/>
          <a:stCxn id="159" idx="1"/>
          <a:endCxn id="194" idx="6"/>
        </xdr:cNvCxnSpPr>
      </xdr:nvCxnSpPr>
      <xdr:spPr bwMode="auto">
        <a:xfrm>
          <a:off x="9048750" y="4452883"/>
          <a:ext cx="2371725" cy="77631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353878</xdr:colOff>
      <xdr:row>22</xdr:row>
      <xdr:rowOff>143704</xdr:rowOff>
    </xdr:from>
    <xdr:to>
      <xdr:col>21</xdr:col>
      <xdr:colOff>411028</xdr:colOff>
      <xdr:row>22</xdr:row>
      <xdr:rowOff>200854</xdr:rowOff>
    </xdr:to>
    <xdr:sp macro="" textlink="">
      <xdr:nvSpPr>
        <xdr:cNvPr id="196" name="Oval 150">
          <a:extLst>
            <a:ext uri="{FF2B5EF4-FFF2-40B4-BE49-F238E27FC236}">
              <a16:creationId xmlns:a16="http://schemas.microsoft.com/office/drawing/2014/main" id="{00000000-0008-0000-0A00-0000C4000000}"/>
            </a:ext>
          </a:extLst>
        </xdr:cNvPr>
        <xdr:cNvSpPr>
          <a:spLocks noChangeArrowheads="1"/>
        </xdr:cNvSpPr>
      </xdr:nvSpPr>
      <xdr:spPr bwMode="auto">
        <a:xfrm flipH="1">
          <a:off x="11593378" y="5172904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18</xdr:row>
      <xdr:rowOff>108973</xdr:rowOff>
    </xdr:from>
    <xdr:to>
      <xdr:col>21</xdr:col>
      <xdr:colOff>353878</xdr:colOff>
      <xdr:row>22</xdr:row>
      <xdr:rowOff>172279</xdr:rowOff>
    </xdr:to>
    <xdr:cxnSp macro="">
      <xdr:nvCxnSpPr>
        <xdr:cNvPr id="197" name="AutoShape 151">
          <a:extLst>
            <a:ext uri="{FF2B5EF4-FFF2-40B4-BE49-F238E27FC236}">
              <a16:creationId xmlns:a16="http://schemas.microsoft.com/office/drawing/2014/main" id="{00000000-0008-0000-0A00-0000C5000000}"/>
            </a:ext>
          </a:extLst>
        </xdr:cNvPr>
        <xdr:cNvCxnSpPr>
          <a:cxnSpLocks noChangeShapeType="1"/>
          <a:stCxn id="158" idx="1"/>
          <a:endCxn id="196" idx="6"/>
        </xdr:cNvCxnSpPr>
      </xdr:nvCxnSpPr>
      <xdr:spPr bwMode="auto">
        <a:xfrm>
          <a:off x="9048750" y="4223773"/>
          <a:ext cx="2544628" cy="97770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390525</xdr:colOff>
      <xdr:row>5</xdr:row>
      <xdr:rowOff>123847</xdr:rowOff>
    </xdr:from>
    <xdr:to>
      <xdr:col>27</xdr:col>
      <xdr:colOff>19050</xdr:colOff>
      <xdr:row>5</xdr:row>
      <xdr:rowOff>180997</xdr:rowOff>
    </xdr:to>
    <xdr:sp macro="" textlink="">
      <xdr:nvSpPr>
        <xdr:cNvPr id="198" name="Oval 157">
          <a:extLst>
            <a:ext uri="{FF2B5EF4-FFF2-40B4-BE49-F238E27FC236}">
              <a16:creationId xmlns:a16="http://schemas.microsoft.com/office/drawing/2014/main" id="{00000000-0008-0000-0A00-0000C6000000}"/>
            </a:ext>
          </a:extLst>
        </xdr:cNvPr>
        <xdr:cNvSpPr>
          <a:spLocks noChangeArrowheads="1"/>
        </xdr:cNvSpPr>
      </xdr:nvSpPr>
      <xdr:spPr bwMode="auto">
        <a:xfrm flipH="1">
          <a:off x="13820775" y="1266847"/>
          <a:ext cx="66675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27</xdr:col>
      <xdr:colOff>19050</xdr:colOff>
      <xdr:row>5</xdr:row>
      <xdr:rowOff>152422</xdr:rowOff>
    </xdr:from>
    <xdr:to>
      <xdr:col>32</xdr:col>
      <xdr:colOff>0</xdr:colOff>
      <xdr:row>7</xdr:row>
      <xdr:rowOff>109483</xdr:rowOff>
    </xdr:to>
    <xdr:cxnSp macro="">
      <xdr:nvCxnSpPr>
        <xdr:cNvPr id="199" name="AutoShape 158">
          <a:extLst>
            <a:ext uri="{FF2B5EF4-FFF2-40B4-BE49-F238E27FC236}">
              <a16:creationId xmlns:a16="http://schemas.microsoft.com/office/drawing/2014/main" id="{00000000-0008-0000-0A00-0000C7000000}"/>
            </a:ext>
          </a:extLst>
        </xdr:cNvPr>
        <xdr:cNvCxnSpPr>
          <a:cxnSpLocks noChangeShapeType="1"/>
          <a:stCxn id="198" idx="2"/>
          <a:endCxn id="191" idx="3"/>
        </xdr:cNvCxnSpPr>
      </xdr:nvCxnSpPr>
      <xdr:spPr bwMode="auto">
        <a:xfrm>
          <a:off x="13887450" y="1295422"/>
          <a:ext cx="2171700" cy="414261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31</xdr:col>
      <xdr:colOff>0</xdr:colOff>
      <xdr:row>9</xdr:row>
      <xdr:rowOff>0</xdr:rowOff>
    </xdr:from>
    <xdr:to>
      <xdr:col>32</xdr:col>
      <xdr:colOff>0</xdr:colOff>
      <xdr:row>10</xdr:row>
      <xdr:rowOff>0</xdr:rowOff>
    </xdr:to>
    <xdr:sp macro="" textlink="">
      <xdr:nvSpPr>
        <xdr:cNvPr id="200" name="Rectangle 159">
          <a:extLst>
            <a:ext uri="{FF2B5EF4-FFF2-40B4-BE49-F238E27FC236}">
              <a16:creationId xmlns:a16="http://schemas.microsoft.com/office/drawing/2014/main" id="{00000000-0008-0000-0A00-0000C8000000}"/>
            </a:ext>
          </a:extLst>
        </xdr:cNvPr>
        <xdr:cNvSpPr>
          <a:spLocks noChangeArrowheads="1"/>
        </xdr:cNvSpPr>
      </xdr:nvSpPr>
      <xdr:spPr bwMode="auto">
        <a:xfrm>
          <a:off x="15621000" y="2057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4488</xdr:colOff>
      <xdr:row>7</xdr:row>
      <xdr:rowOff>98118</xdr:rowOff>
    </xdr:from>
    <xdr:to>
      <xdr:col>25</xdr:col>
      <xdr:colOff>59996</xdr:colOff>
      <xdr:row>7</xdr:row>
      <xdr:rowOff>155268</xdr:rowOff>
    </xdr:to>
    <xdr:sp macro="" textlink="">
      <xdr:nvSpPr>
        <xdr:cNvPr id="201" name="Oval 161">
          <a:extLst>
            <a:ext uri="{FF2B5EF4-FFF2-40B4-BE49-F238E27FC236}">
              <a16:creationId xmlns:a16="http://schemas.microsoft.com/office/drawing/2014/main" id="{00000000-0008-0000-0A00-0000C9000000}"/>
            </a:ext>
          </a:extLst>
        </xdr:cNvPr>
        <xdr:cNvSpPr>
          <a:spLocks noChangeArrowheads="1"/>
        </xdr:cNvSpPr>
      </xdr:nvSpPr>
      <xdr:spPr bwMode="auto">
        <a:xfrm flipH="1">
          <a:off x="12996588" y="1698318"/>
          <a:ext cx="55508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7</xdr:row>
      <xdr:rowOff>126693</xdr:rowOff>
    </xdr:from>
    <xdr:to>
      <xdr:col>25</xdr:col>
      <xdr:colOff>4488</xdr:colOff>
      <xdr:row>8</xdr:row>
      <xdr:rowOff>109483</xdr:rowOff>
    </xdr:to>
    <xdr:cxnSp macro="">
      <xdr:nvCxnSpPr>
        <xdr:cNvPr id="202" name="AutoShape 162">
          <a:extLst>
            <a:ext uri="{FF2B5EF4-FFF2-40B4-BE49-F238E27FC236}">
              <a16:creationId xmlns:a16="http://schemas.microsoft.com/office/drawing/2014/main" id="{00000000-0008-0000-0A00-0000CA000000}"/>
            </a:ext>
          </a:extLst>
        </xdr:cNvPr>
        <xdr:cNvCxnSpPr>
          <a:cxnSpLocks noChangeShapeType="1"/>
          <a:stCxn id="201" idx="6"/>
          <a:endCxn id="185" idx="1"/>
        </xdr:cNvCxnSpPr>
      </xdr:nvCxnSpPr>
      <xdr:spPr bwMode="auto">
        <a:xfrm flipH="1">
          <a:off x="9048750" y="1726893"/>
          <a:ext cx="3947838" cy="21139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246582</xdr:colOff>
      <xdr:row>9</xdr:row>
      <xdr:rowOff>75144</xdr:rowOff>
    </xdr:from>
    <xdr:to>
      <xdr:col>26</xdr:col>
      <xdr:colOff>303732</xdr:colOff>
      <xdr:row>9</xdr:row>
      <xdr:rowOff>127264</xdr:rowOff>
    </xdr:to>
    <xdr:sp macro="" textlink="">
      <xdr:nvSpPr>
        <xdr:cNvPr id="203" name="Oval 163">
          <a:extLst>
            <a:ext uri="{FF2B5EF4-FFF2-40B4-BE49-F238E27FC236}">
              <a16:creationId xmlns:a16="http://schemas.microsoft.com/office/drawing/2014/main" id="{00000000-0008-0000-0A00-0000CB000000}"/>
            </a:ext>
          </a:extLst>
        </xdr:cNvPr>
        <xdr:cNvSpPr>
          <a:spLocks noChangeArrowheads="1"/>
        </xdr:cNvSpPr>
      </xdr:nvSpPr>
      <xdr:spPr bwMode="auto">
        <a:xfrm flipH="1">
          <a:off x="13676832" y="2132544"/>
          <a:ext cx="57150" cy="5212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303732</xdr:colOff>
      <xdr:row>8</xdr:row>
      <xdr:rowOff>109483</xdr:rowOff>
    </xdr:from>
    <xdr:to>
      <xdr:col>32</xdr:col>
      <xdr:colOff>0</xdr:colOff>
      <xdr:row>9</xdr:row>
      <xdr:rowOff>101204</xdr:rowOff>
    </xdr:to>
    <xdr:cxnSp macro="">
      <xdr:nvCxnSpPr>
        <xdr:cNvPr id="204" name="AutoShape 164">
          <a:extLst>
            <a:ext uri="{FF2B5EF4-FFF2-40B4-BE49-F238E27FC236}">
              <a16:creationId xmlns:a16="http://schemas.microsoft.com/office/drawing/2014/main" id="{00000000-0008-0000-0A00-0000CC000000}"/>
            </a:ext>
          </a:extLst>
        </xdr:cNvPr>
        <xdr:cNvCxnSpPr>
          <a:cxnSpLocks noChangeShapeType="1"/>
          <a:stCxn id="203" idx="2"/>
          <a:endCxn id="192" idx="3"/>
        </xdr:cNvCxnSpPr>
      </xdr:nvCxnSpPr>
      <xdr:spPr bwMode="auto">
        <a:xfrm flipV="1">
          <a:off x="13733982" y="1938283"/>
          <a:ext cx="2325168" cy="220321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346002</xdr:colOff>
      <xdr:row>10</xdr:row>
      <xdr:rowOff>197611</xdr:rowOff>
    </xdr:from>
    <xdr:to>
      <xdr:col>24</xdr:col>
      <xdr:colOff>403152</xdr:colOff>
      <xdr:row>11</xdr:row>
      <xdr:rowOff>35686</xdr:rowOff>
    </xdr:to>
    <xdr:sp macro="" textlink="">
      <xdr:nvSpPr>
        <xdr:cNvPr id="205" name="Oval 165">
          <a:extLst>
            <a:ext uri="{FF2B5EF4-FFF2-40B4-BE49-F238E27FC236}">
              <a16:creationId xmlns:a16="http://schemas.microsoft.com/office/drawing/2014/main" id="{00000000-0008-0000-0A00-0000CD000000}"/>
            </a:ext>
          </a:extLst>
        </xdr:cNvPr>
        <xdr:cNvSpPr>
          <a:spLocks noChangeArrowheads="1"/>
        </xdr:cNvSpPr>
      </xdr:nvSpPr>
      <xdr:spPr bwMode="auto">
        <a:xfrm flipH="1">
          <a:off x="12899952" y="2483611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9</xdr:row>
      <xdr:rowOff>109483</xdr:rowOff>
    </xdr:from>
    <xdr:to>
      <xdr:col>24</xdr:col>
      <xdr:colOff>346002</xdr:colOff>
      <xdr:row>11</xdr:row>
      <xdr:rowOff>7166</xdr:rowOff>
    </xdr:to>
    <xdr:cxnSp macro="">
      <xdr:nvCxnSpPr>
        <xdr:cNvPr id="206" name="AutoShape 166">
          <a:extLst>
            <a:ext uri="{FF2B5EF4-FFF2-40B4-BE49-F238E27FC236}">
              <a16:creationId xmlns:a16="http://schemas.microsoft.com/office/drawing/2014/main" id="{00000000-0008-0000-0A00-0000CE000000}"/>
            </a:ext>
          </a:extLst>
        </xdr:cNvPr>
        <xdr:cNvCxnSpPr>
          <a:cxnSpLocks noChangeShapeType="1"/>
          <a:stCxn id="205" idx="6"/>
          <a:endCxn id="186" idx="1"/>
        </xdr:cNvCxnSpPr>
      </xdr:nvCxnSpPr>
      <xdr:spPr bwMode="auto">
        <a:xfrm flipH="1" flipV="1">
          <a:off x="9048750" y="2166883"/>
          <a:ext cx="3851202" cy="354883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241765</xdr:colOff>
      <xdr:row>11</xdr:row>
      <xdr:rowOff>59526</xdr:rowOff>
    </xdr:from>
    <xdr:to>
      <xdr:col>25</xdr:col>
      <xdr:colOff>298915</xdr:colOff>
      <xdr:row>11</xdr:row>
      <xdr:rowOff>116676</xdr:rowOff>
    </xdr:to>
    <xdr:sp macro="" textlink="">
      <xdr:nvSpPr>
        <xdr:cNvPr id="207" name="Oval 167">
          <a:extLst>
            <a:ext uri="{FF2B5EF4-FFF2-40B4-BE49-F238E27FC236}">
              <a16:creationId xmlns:a16="http://schemas.microsoft.com/office/drawing/2014/main" id="{00000000-0008-0000-0A00-0000CF000000}"/>
            </a:ext>
          </a:extLst>
        </xdr:cNvPr>
        <xdr:cNvSpPr>
          <a:spLocks noChangeArrowheads="1"/>
        </xdr:cNvSpPr>
      </xdr:nvSpPr>
      <xdr:spPr bwMode="auto">
        <a:xfrm flipH="1">
          <a:off x="13233865" y="2574126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298915</xdr:colOff>
      <xdr:row>9</xdr:row>
      <xdr:rowOff>109483</xdr:rowOff>
    </xdr:from>
    <xdr:to>
      <xdr:col>32</xdr:col>
      <xdr:colOff>0</xdr:colOff>
      <xdr:row>11</xdr:row>
      <xdr:rowOff>88101</xdr:rowOff>
    </xdr:to>
    <xdr:cxnSp macro="">
      <xdr:nvCxnSpPr>
        <xdr:cNvPr id="208" name="AutoShape 168">
          <a:extLst>
            <a:ext uri="{FF2B5EF4-FFF2-40B4-BE49-F238E27FC236}">
              <a16:creationId xmlns:a16="http://schemas.microsoft.com/office/drawing/2014/main" id="{00000000-0008-0000-0A00-0000D0000000}"/>
            </a:ext>
          </a:extLst>
        </xdr:cNvPr>
        <xdr:cNvCxnSpPr>
          <a:cxnSpLocks noChangeShapeType="1"/>
          <a:stCxn id="207" idx="2"/>
          <a:endCxn id="200" idx="3"/>
        </xdr:cNvCxnSpPr>
      </xdr:nvCxnSpPr>
      <xdr:spPr bwMode="auto">
        <a:xfrm flipV="1">
          <a:off x="13291015" y="2166883"/>
          <a:ext cx="2768135" cy="43581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147910</xdr:colOff>
      <xdr:row>14</xdr:row>
      <xdr:rowOff>147610</xdr:rowOff>
    </xdr:from>
    <xdr:to>
      <xdr:col>24</xdr:col>
      <xdr:colOff>205060</xdr:colOff>
      <xdr:row>14</xdr:row>
      <xdr:rowOff>204760</xdr:rowOff>
    </xdr:to>
    <xdr:sp macro="" textlink="">
      <xdr:nvSpPr>
        <xdr:cNvPr id="209" name="Oval 177">
          <a:extLst>
            <a:ext uri="{FF2B5EF4-FFF2-40B4-BE49-F238E27FC236}">
              <a16:creationId xmlns:a16="http://schemas.microsoft.com/office/drawing/2014/main" id="{00000000-0008-0000-0A00-0000D1000000}"/>
            </a:ext>
          </a:extLst>
        </xdr:cNvPr>
        <xdr:cNvSpPr>
          <a:spLocks noChangeArrowheads="1"/>
        </xdr:cNvSpPr>
      </xdr:nvSpPr>
      <xdr:spPr bwMode="auto">
        <a:xfrm flipH="1">
          <a:off x="12701860" y="334801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205060</xdr:colOff>
      <xdr:row>11</xdr:row>
      <xdr:rowOff>109483</xdr:rowOff>
    </xdr:from>
    <xdr:to>
      <xdr:col>32</xdr:col>
      <xdr:colOff>0</xdr:colOff>
      <xdr:row>14</xdr:row>
      <xdr:rowOff>176185</xdr:rowOff>
    </xdr:to>
    <xdr:cxnSp macro="">
      <xdr:nvCxnSpPr>
        <xdr:cNvPr id="210" name="AutoShape 178">
          <a:extLst>
            <a:ext uri="{FF2B5EF4-FFF2-40B4-BE49-F238E27FC236}">
              <a16:creationId xmlns:a16="http://schemas.microsoft.com/office/drawing/2014/main" id="{00000000-0008-0000-0A00-0000D2000000}"/>
            </a:ext>
          </a:extLst>
        </xdr:cNvPr>
        <xdr:cNvCxnSpPr>
          <a:cxnSpLocks noChangeShapeType="1"/>
          <a:stCxn id="209" idx="2"/>
          <a:endCxn id="168" idx="3"/>
        </xdr:cNvCxnSpPr>
      </xdr:nvCxnSpPr>
      <xdr:spPr bwMode="auto">
        <a:xfrm flipV="1">
          <a:off x="12759010" y="2624083"/>
          <a:ext cx="3300140" cy="75250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233417</xdr:colOff>
      <xdr:row>16</xdr:row>
      <xdr:rowOff>72691</xdr:rowOff>
    </xdr:from>
    <xdr:to>
      <xdr:col>26</xdr:col>
      <xdr:colOff>290567</xdr:colOff>
      <xdr:row>16</xdr:row>
      <xdr:rowOff>129841</xdr:rowOff>
    </xdr:to>
    <xdr:sp macro="" textlink="">
      <xdr:nvSpPr>
        <xdr:cNvPr id="211" name="Oval 181">
          <a:extLst>
            <a:ext uri="{FF2B5EF4-FFF2-40B4-BE49-F238E27FC236}">
              <a16:creationId xmlns:a16="http://schemas.microsoft.com/office/drawing/2014/main" id="{00000000-0008-0000-0A00-0000D3000000}"/>
            </a:ext>
          </a:extLst>
        </xdr:cNvPr>
        <xdr:cNvSpPr>
          <a:spLocks noChangeArrowheads="1"/>
        </xdr:cNvSpPr>
      </xdr:nvSpPr>
      <xdr:spPr bwMode="auto">
        <a:xfrm flipH="1">
          <a:off x="13663667" y="3730291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290567</xdr:colOff>
      <xdr:row>12</xdr:row>
      <xdr:rowOff>109483</xdr:rowOff>
    </xdr:from>
    <xdr:to>
      <xdr:col>32</xdr:col>
      <xdr:colOff>0</xdr:colOff>
      <xdr:row>16</xdr:row>
      <xdr:rowOff>101266</xdr:rowOff>
    </xdr:to>
    <xdr:cxnSp macro="">
      <xdr:nvCxnSpPr>
        <xdr:cNvPr id="212" name="AutoShape 182">
          <a:extLst>
            <a:ext uri="{FF2B5EF4-FFF2-40B4-BE49-F238E27FC236}">
              <a16:creationId xmlns:a16="http://schemas.microsoft.com/office/drawing/2014/main" id="{00000000-0008-0000-0A00-0000D4000000}"/>
            </a:ext>
          </a:extLst>
        </xdr:cNvPr>
        <xdr:cNvCxnSpPr>
          <a:cxnSpLocks noChangeShapeType="1"/>
          <a:stCxn id="211" idx="2"/>
          <a:endCxn id="169" idx="3"/>
        </xdr:cNvCxnSpPr>
      </xdr:nvCxnSpPr>
      <xdr:spPr bwMode="auto">
        <a:xfrm flipV="1">
          <a:off x="13720817" y="2852683"/>
          <a:ext cx="2338333" cy="906183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27</xdr:col>
      <xdr:colOff>255998</xdr:colOff>
      <xdr:row>16</xdr:row>
      <xdr:rowOff>71514</xdr:rowOff>
    </xdr:from>
    <xdr:to>
      <xdr:col>27</xdr:col>
      <xdr:colOff>313148</xdr:colOff>
      <xdr:row>16</xdr:row>
      <xdr:rowOff>128664</xdr:rowOff>
    </xdr:to>
    <xdr:sp macro="" textlink="">
      <xdr:nvSpPr>
        <xdr:cNvPr id="213" name="Oval 183">
          <a:extLst>
            <a:ext uri="{FF2B5EF4-FFF2-40B4-BE49-F238E27FC236}">
              <a16:creationId xmlns:a16="http://schemas.microsoft.com/office/drawing/2014/main" id="{00000000-0008-0000-0A00-0000D5000000}"/>
            </a:ext>
          </a:extLst>
        </xdr:cNvPr>
        <xdr:cNvSpPr>
          <a:spLocks noChangeArrowheads="1"/>
        </xdr:cNvSpPr>
      </xdr:nvSpPr>
      <xdr:spPr bwMode="auto">
        <a:xfrm flipH="1">
          <a:off x="14124398" y="3729114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27</xdr:col>
      <xdr:colOff>313148</xdr:colOff>
      <xdr:row>13</xdr:row>
      <xdr:rowOff>109483</xdr:rowOff>
    </xdr:from>
    <xdr:to>
      <xdr:col>32</xdr:col>
      <xdr:colOff>0</xdr:colOff>
      <xdr:row>16</xdr:row>
      <xdr:rowOff>100089</xdr:rowOff>
    </xdr:to>
    <xdr:cxnSp macro="">
      <xdr:nvCxnSpPr>
        <xdr:cNvPr id="214" name="AutoShape 184">
          <a:extLst>
            <a:ext uri="{FF2B5EF4-FFF2-40B4-BE49-F238E27FC236}">
              <a16:creationId xmlns:a16="http://schemas.microsoft.com/office/drawing/2014/main" id="{00000000-0008-0000-0A00-0000D6000000}"/>
            </a:ext>
          </a:extLst>
        </xdr:cNvPr>
        <xdr:cNvCxnSpPr>
          <a:cxnSpLocks noChangeShapeType="1"/>
          <a:stCxn id="213" idx="2"/>
          <a:endCxn id="170" idx="3"/>
        </xdr:cNvCxnSpPr>
      </xdr:nvCxnSpPr>
      <xdr:spPr bwMode="auto">
        <a:xfrm flipV="1">
          <a:off x="14181548" y="3081283"/>
          <a:ext cx="1877602" cy="67640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241448</xdr:colOff>
      <xdr:row>17</xdr:row>
      <xdr:rowOff>169113</xdr:rowOff>
    </xdr:from>
    <xdr:to>
      <xdr:col>26</xdr:col>
      <xdr:colOff>298598</xdr:colOff>
      <xdr:row>18</xdr:row>
      <xdr:rowOff>7188</xdr:rowOff>
    </xdr:to>
    <xdr:sp macro="" textlink="">
      <xdr:nvSpPr>
        <xdr:cNvPr id="215" name="Oval 185">
          <a:extLst>
            <a:ext uri="{FF2B5EF4-FFF2-40B4-BE49-F238E27FC236}">
              <a16:creationId xmlns:a16="http://schemas.microsoft.com/office/drawing/2014/main" id="{00000000-0008-0000-0A00-0000D7000000}"/>
            </a:ext>
          </a:extLst>
        </xdr:cNvPr>
        <xdr:cNvSpPr>
          <a:spLocks noChangeArrowheads="1"/>
        </xdr:cNvSpPr>
      </xdr:nvSpPr>
      <xdr:spPr bwMode="auto">
        <a:xfrm flipH="1">
          <a:off x="13671698" y="4055313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298598</xdr:colOff>
      <xdr:row>14</xdr:row>
      <xdr:rowOff>109483</xdr:rowOff>
    </xdr:from>
    <xdr:to>
      <xdr:col>32</xdr:col>
      <xdr:colOff>0</xdr:colOff>
      <xdr:row>17</xdr:row>
      <xdr:rowOff>197633</xdr:rowOff>
    </xdr:to>
    <xdr:cxnSp macro="">
      <xdr:nvCxnSpPr>
        <xdr:cNvPr id="216" name="AutoShape 186">
          <a:extLst>
            <a:ext uri="{FF2B5EF4-FFF2-40B4-BE49-F238E27FC236}">
              <a16:creationId xmlns:a16="http://schemas.microsoft.com/office/drawing/2014/main" id="{00000000-0008-0000-0A00-0000D8000000}"/>
            </a:ext>
          </a:extLst>
        </xdr:cNvPr>
        <xdr:cNvCxnSpPr>
          <a:cxnSpLocks noChangeShapeType="1"/>
          <a:stCxn id="215" idx="2"/>
          <a:endCxn id="171" idx="3"/>
        </xdr:cNvCxnSpPr>
      </xdr:nvCxnSpPr>
      <xdr:spPr bwMode="auto">
        <a:xfrm flipV="1">
          <a:off x="13728848" y="3309883"/>
          <a:ext cx="2330302" cy="7739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298121</xdr:colOff>
      <xdr:row>18</xdr:row>
      <xdr:rowOff>169062</xdr:rowOff>
    </xdr:from>
    <xdr:to>
      <xdr:col>25</xdr:col>
      <xdr:colOff>355271</xdr:colOff>
      <xdr:row>19</xdr:row>
      <xdr:rowOff>7246</xdr:rowOff>
    </xdr:to>
    <xdr:sp macro="" textlink="">
      <xdr:nvSpPr>
        <xdr:cNvPr id="217" name="Oval 187">
          <a:extLst>
            <a:ext uri="{FF2B5EF4-FFF2-40B4-BE49-F238E27FC236}">
              <a16:creationId xmlns:a16="http://schemas.microsoft.com/office/drawing/2014/main" id="{00000000-0008-0000-0A00-0000D9000000}"/>
            </a:ext>
          </a:extLst>
        </xdr:cNvPr>
        <xdr:cNvSpPr>
          <a:spLocks noChangeArrowheads="1"/>
        </xdr:cNvSpPr>
      </xdr:nvSpPr>
      <xdr:spPr bwMode="auto">
        <a:xfrm flipH="1">
          <a:off x="13290221" y="4283862"/>
          <a:ext cx="57150" cy="66784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355271</xdr:colOff>
      <xdr:row>15</xdr:row>
      <xdr:rowOff>109483</xdr:rowOff>
    </xdr:from>
    <xdr:to>
      <xdr:col>32</xdr:col>
      <xdr:colOff>0</xdr:colOff>
      <xdr:row>18</xdr:row>
      <xdr:rowOff>197637</xdr:rowOff>
    </xdr:to>
    <xdr:cxnSp macro="">
      <xdr:nvCxnSpPr>
        <xdr:cNvPr id="218" name="AutoShape 188">
          <a:extLst>
            <a:ext uri="{FF2B5EF4-FFF2-40B4-BE49-F238E27FC236}">
              <a16:creationId xmlns:a16="http://schemas.microsoft.com/office/drawing/2014/main" id="{00000000-0008-0000-0A00-0000DA000000}"/>
            </a:ext>
          </a:extLst>
        </xdr:cNvPr>
        <xdr:cNvCxnSpPr>
          <a:cxnSpLocks noChangeShapeType="1"/>
          <a:stCxn id="217" idx="2"/>
          <a:endCxn id="172" idx="3"/>
        </xdr:cNvCxnSpPr>
      </xdr:nvCxnSpPr>
      <xdr:spPr bwMode="auto">
        <a:xfrm flipV="1">
          <a:off x="13347371" y="3538483"/>
          <a:ext cx="2711779" cy="77395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358419</xdr:colOff>
      <xdr:row>19</xdr:row>
      <xdr:rowOff>50001</xdr:rowOff>
    </xdr:from>
    <xdr:to>
      <xdr:col>26</xdr:col>
      <xdr:colOff>415034</xdr:colOff>
      <xdr:row>19</xdr:row>
      <xdr:rowOff>107151</xdr:rowOff>
    </xdr:to>
    <xdr:sp macro="" textlink="">
      <xdr:nvSpPr>
        <xdr:cNvPr id="219" name="Oval 191">
          <a:extLst>
            <a:ext uri="{FF2B5EF4-FFF2-40B4-BE49-F238E27FC236}">
              <a16:creationId xmlns:a16="http://schemas.microsoft.com/office/drawing/2014/main" id="{00000000-0008-0000-0A00-0000DB000000}"/>
            </a:ext>
          </a:extLst>
        </xdr:cNvPr>
        <xdr:cNvSpPr>
          <a:spLocks noChangeArrowheads="1"/>
        </xdr:cNvSpPr>
      </xdr:nvSpPr>
      <xdr:spPr bwMode="auto">
        <a:xfrm flipH="1">
          <a:off x="13788669" y="4393401"/>
          <a:ext cx="56615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415034</xdr:colOff>
      <xdr:row>16</xdr:row>
      <xdr:rowOff>109483</xdr:rowOff>
    </xdr:from>
    <xdr:to>
      <xdr:col>32</xdr:col>
      <xdr:colOff>0</xdr:colOff>
      <xdr:row>19</xdr:row>
      <xdr:rowOff>78576</xdr:rowOff>
    </xdr:to>
    <xdr:cxnSp macro="">
      <xdr:nvCxnSpPr>
        <xdr:cNvPr id="220" name="AutoShape 192">
          <a:extLst>
            <a:ext uri="{FF2B5EF4-FFF2-40B4-BE49-F238E27FC236}">
              <a16:creationId xmlns:a16="http://schemas.microsoft.com/office/drawing/2014/main" id="{00000000-0008-0000-0A00-0000DC000000}"/>
            </a:ext>
          </a:extLst>
        </xdr:cNvPr>
        <xdr:cNvCxnSpPr>
          <a:cxnSpLocks noChangeShapeType="1"/>
          <a:stCxn id="219" idx="2"/>
          <a:endCxn id="173" idx="3"/>
        </xdr:cNvCxnSpPr>
      </xdr:nvCxnSpPr>
      <xdr:spPr bwMode="auto">
        <a:xfrm flipV="1">
          <a:off x="13845284" y="3767083"/>
          <a:ext cx="2213866" cy="654893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27</xdr:col>
      <xdr:colOff>365590</xdr:colOff>
      <xdr:row>20</xdr:row>
      <xdr:rowOff>19285</xdr:rowOff>
    </xdr:from>
    <xdr:to>
      <xdr:col>27</xdr:col>
      <xdr:colOff>422205</xdr:colOff>
      <xdr:row>20</xdr:row>
      <xdr:rowOff>71405</xdr:rowOff>
    </xdr:to>
    <xdr:sp macro="" textlink="">
      <xdr:nvSpPr>
        <xdr:cNvPr id="221" name="Oval 193">
          <a:extLst>
            <a:ext uri="{FF2B5EF4-FFF2-40B4-BE49-F238E27FC236}">
              <a16:creationId xmlns:a16="http://schemas.microsoft.com/office/drawing/2014/main" id="{00000000-0008-0000-0A00-0000DD000000}"/>
            </a:ext>
          </a:extLst>
        </xdr:cNvPr>
        <xdr:cNvSpPr>
          <a:spLocks noChangeArrowheads="1"/>
        </xdr:cNvSpPr>
      </xdr:nvSpPr>
      <xdr:spPr bwMode="auto">
        <a:xfrm flipH="1">
          <a:off x="14233990" y="4591285"/>
          <a:ext cx="56615" cy="5212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27</xdr:col>
      <xdr:colOff>422205</xdr:colOff>
      <xdr:row>17</xdr:row>
      <xdr:rowOff>109483</xdr:rowOff>
    </xdr:from>
    <xdr:to>
      <xdr:col>32</xdr:col>
      <xdr:colOff>0</xdr:colOff>
      <xdr:row>20</xdr:row>
      <xdr:rowOff>45345</xdr:rowOff>
    </xdr:to>
    <xdr:cxnSp macro="">
      <xdr:nvCxnSpPr>
        <xdr:cNvPr id="222" name="AutoShape 194">
          <a:extLst>
            <a:ext uri="{FF2B5EF4-FFF2-40B4-BE49-F238E27FC236}">
              <a16:creationId xmlns:a16="http://schemas.microsoft.com/office/drawing/2014/main" id="{00000000-0008-0000-0A00-0000DE000000}"/>
            </a:ext>
          </a:extLst>
        </xdr:cNvPr>
        <xdr:cNvCxnSpPr>
          <a:cxnSpLocks noChangeShapeType="1"/>
          <a:stCxn id="221" idx="2"/>
          <a:endCxn id="174" idx="3"/>
        </xdr:cNvCxnSpPr>
      </xdr:nvCxnSpPr>
      <xdr:spPr bwMode="auto">
        <a:xfrm flipV="1">
          <a:off x="14290605" y="3995683"/>
          <a:ext cx="1768545" cy="62166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27</xdr:col>
      <xdr:colOff>41813</xdr:colOff>
      <xdr:row>22</xdr:row>
      <xdr:rowOff>159041</xdr:rowOff>
    </xdr:from>
    <xdr:to>
      <xdr:col>27</xdr:col>
      <xdr:colOff>98963</xdr:colOff>
      <xdr:row>22</xdr:row>
      <xdr:rowOff>216191</xdr:rowOff>
    </xdr:to>
    <xdr:sp macro="" textlink="">
      <xdr:nvSpPr>
        <xdr:cNvPr id="223" name="Oval 214">
          <a:extLst>
            <a:ext uri="{FF2B5EF4-FFF2-40B4-BE49-F238E27FC236}">
              <a16:creationId xmlns:a16="http://schemas.microsoft.com/office/drawing/2014/main" id="{00000000-0008-0000-0A00-0000DF000000}"/>
            </a:ext>
          </a:extLst>
        </xdr:cNvPr>
        <xdr:cNvSpPr>
          <a:spLocks noChangeArrowheads="1"/>
        </xdr:cNvSpPr>
      </xdr:nvSpPr>
      <xdr:spPr bwMode="auto">
        <a:xfrm flipH="1">
          <a:off x="13910213" y="5188241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27</xdr:col>
      <xdr:colOff>98963</xdr:colOff>
      <xdr:row>19</xdr:row>
      <xdr:rowOff>108973</xdr:rowOff>
    </xdr:from>
    <xdr:to>
      <xdr:col>32</xdr:col>
      <xdr:colOff>0</xdr:colOff>
      <xdr:row>22</xdr:row>
      <xdr:rowOff>187616</xdr:rowOff>
    </xdr:to>
    <xdr:cxnSp macro="">
      <xdr:nvCxnSpPr>
        <xdr:cNvPr id="224" name="AutoShape 215">
          <a:extLst>
            <a:ext uri="{FF2B5EF4-FFF2-40B4-BE49-F238E27FC236}">
              <a16:creationId xmlns:a16="http://schemas.microsoft.com/office/drawing/2014/main" id="{00000000-0008-0000-0A00-0000E0000000}"/>
            </a:ext>
          </a:extLst>
        </xdr:cNvPr>
        <xdr:cNvCxnSpPr>
          <a:cxnSpLocks noChangeShapeType="1"/>
          <a:stCxn id="193" idx="3"/>
          <a:endCxn id="223" idx="2"/>
        </xdr:cNvCxnSpPr>
      </xdr:nvCxnSpPr>
      <xdr:spPr bwMode="auto">
        <a:xfrm flipH="1">
          <a:off x="13967363" y="4452373"/>
          <a:ext cx="2091787" cy="764443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282844</xdr:colOff>
      <xdr:row>22</xdr:row>
      <xdr:rowOff>137731</xdr:rowOff>
    </xdr:from>
    <xdr:to>
      <xdr:col>26</xdr:col>
      <xdr:colOff>339994</xdr:colOff>
      <xdr:row>22</xdr:row>
      <xdr:rowOff>193751</xdr:rowOff>
    </xdr:to>
    <xdr:sp macro="" textlink="">
      <xdr:nvSpPr>
        <xdr:cNvPr id="225" name="Oval 217">
          <a:extLst>
            <a:ext uri="{FF2B5EF4-FFF2-40B4-BE49-F238E27FC236}">
              <a16:creationId xmlns:a16="http://schemas.microsoft.com/office/drawing/2014/main" id="{00000000-0008-0000-0A00-0000E1000000}"/>
            </a:ext>
          </a:extLst>
        </xdr:cNvPr>
        <xdr:cNvSpPr>
          <a:spLocks noChangeArrowheads="1"/>
        </xdr:cNvSpPr>
      </xdr:nvSpPr>
      <xdr:spPr bwMode="auto">
        <a:xfrm flipH="1">
          <a:off x="13713094" y="5166931"/>
          <a:ext cx="57150" cy="5602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339994</xdr:colOff>
      <xdr:row>18</xdr:row>
      <xdr:rowOff>108973</xdr:rowOff>
    </xdr:from>
    <xdr:to>
      <xdr:col>32</xdr:col>
      <xdr:colOff>0</xdr:colOff>
      <xdr:row>22</xdr:row>
      <xdr:rowOff>165741</xdr:rowOff>
    </xdr:to>
    <xdr:cxnSp macro="">
      <xdr:nvCxnSpPr>
        <xdr:cNvPr id="226" name="AutoShape 218">
          <a:extLst>
            <a:ext uri="{FF2B5EF4-FFF2-40B4-BE49-F238E27FC236}">
              <a16:creationId xmlns:a16="http://schemas.microsoft.com/office/drawing/2014/main" id="{00000000-0008-0000-0A00-0000E2000000}"/>
            </a:ext>
          </a:extLst>
        </xdr:cNvPr>
        <xdr:cNvCxnSpPr>
          <a:cxnSpLocks noChangeShapeType="1"/>
          <a:stCxn id="175" idx="3"/>
          <a:endCxn id="225" idx="2"/>
        </xdr:cNvCxnSpPr>
      </xdr:nvCxnSpPr>
      <xdr:spPr bwMode="auto">
        <a:xfrm flipH="1">
          <a:off x="13770244" y="4223773"/>
          <a:ext cx="2288906" cy="97116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352425</xdr:colOff>
      <xdr:row>0</xdr:row>
      <xdr:rowOff>9525</xdr:rowOff>
    </xdr:from>
    <xdr:to>
      <xdr:col>31</xdr:col>
      <xdr:colOff>76200</xdr:colOff>
      <xdr:row>3</xdr:row>
      <xdr:rowOff>209550</xdr:rowOff>
    </xdr:to>
    <xdr:grpSp>
      <xdr:nvGrpSpPr>
        <xdr:cNvPr id="99444" name="Group 116">
          <a:extLst>
            <a:ext uri="{FF2B5EF4-FFF2-40B4-BE49-F238E27FC236}">
              <a16:creationId xmlns:a16="http://schemas.microsoft.com/office/drawing/2014/main" id="{00000000-0008-0000-0B00-000074840100}"/>
            </a:ext>
          </a:extLst>
        </xdr:cNvPr>
        <xdr:cNvGrpSpPr>
          <a:grpSpLocks/>
        </xdr:cNvGrpSpPr>
      </xdr:nvGrpSpPr>
      <xdr:grpSpPr bwMode="auto">
        <a:xfrm>
          <a:off x="15465425" y="9525"/>
          <a:ext cx="1019175" cy="885825"/>
          <a:chOff x="1012" y="24"/>
          <a:chExt cx="106" cy="90"/>
        </a:xfrm>
      </xdr:grpSpPr>
      <xdr:sp macro="" textlink="">
        <xdr:nvSpPr>
          <xdr:cNvPr id="99445" name="Line 117">
            <a:extLst>
              <a:ext uri="{FF2B5EF4-FFF2-40B4-BE49-F238E27FC236}">
                <a16:creationId xmlns:a16="http://schemas.microsoft.com/office/drawing/2014/main" id="{00000000-0008-0000-0B00-0000758401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9446" name="Text Box 118">
            <a:extLst>
              <a:ext uri="{FF2B5EF4-FFF2-40B4-BE49-F238E27FC236}">
                <a16:creationId xmlns:a16="http://schemas.microsoft.com/office/drawing/2014/main" id="{00000000-0008-0000-0B00-00007684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+Z</a:t>
            </a:r>
          </a:p>
        </xdr:txBody>
      </xdr:sp>
      <xdr:sp macro="" textlink="">
        <xdr:nvSpPr>
          <xdr:cNvPr id="99447" name="Text Box 119">
            <a:extLst>
              <a:ext uri="{FF2B5EF4-FFF2-40B4-BE49-F238E27FC236}">
                <a16:creationId xmlns:a16="http://schemas.microsoft.com/office/drawing/2014/main" id="{00000000-0008-0000-0B00-00007784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-Z</a:t>
            </a:r>
          </a:p>
        </xdr:txBody>
      </xdr:sp>
      <xdr:sp macro="" textlink="">
        <xdr:nvSpPr>
          <xdr:cNvPr id="99448" name="Line 120">
            <a:extLst>
              <a:ext uri="{FF2B5EF4-FFF2-40B4-BE49-F238E27FC236}">
                <a16:creationId xmlns:a16="http://schemas.microsoft.com/office/drawing/2014/main" id="{00000000-0008-0000-0B00-0000788401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9449" name="Text Box 121">
            <a:extLst>
              <a:ext uri="{FF2B5EF4-FFF2-40B4-BE49-F238E27FC236}">
                <a16:creationId xmlns:a16="http://schemas.microsoft.com/office/drawing/2014/main" id="{00000000-0008-0000-0B00-00007984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-X</a:t>
            </a:r>
          </a:p>
        </xdr:txBody>
      </xdr:sp>
      <xdr:sp macro="" textlink="">
        <xdr:nvSpPr>
          <xdr:cNvPr id="99450" name="Text Box 122">
            <a:extLst>
              <a:ext uri="{FF2B5EF4-FFF2-40B4-BE49-F238E27FC236}">
                <a16:creationId xmlns:a16="http://schemas.microsoft.com/office/drawing/2014/main" id="{00000000-0008-0000-0B00-00007A84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+X</a:t>
            </a:r>
          </a:p>
        </xdr:txBody>
      </xdr:sp>
    </xdr:grpSp>
    <xdr:clientData/>
  </xdr:twoCellAnchor>
  <xdr:twoCellAnchor>
    <xdr:from>
      <xdr:col>8</xdr:col>
      <xdr:colOff>1</xdr:colOff>
      <xdr:row>5</xdr:row>
      <xdr:rowOff>1</xdr:rowOff>
    </xdr:from>
    <xdr:to>
      <xdr:col>14</xdr:col>
      <xdr:colOff>0</xdr:colOff>
      <xdr:row>22</xdr:row>
      <xdr:rowOff>0</xdr:rowOff>
    </xdr:to>
    <xdr:graphicFrame macro="">
      <xdr:nvGraphicFramePr>
        <xdr:cNvPr id="99481" name="グラフ 153">
          <a:extLst>
            <a:ext uri="{FF2B5EF4-FFF2-40B4-BE49-F238E27FC236}">
              <a16:creationId xmlns:a16="http://schemas.microsoft.com/office/drawing/2014/main" id="{00000000-0008-0000-0B00-00009984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5</xdr:row>
      <xdr:rowOff>0</xdr:rowOff>
    </xdr:from>
    <xdr:to>
      <xdr:col>40</xdr:col>
      <xdr:colOff>0</xdr:colOff>
      <xdr:row>22</xdr:row>
      <xdr:rowOff>0</xdr:rowOff>
    </xdr:to>
    <xdr:graphicFrame macro="">
      <xdr:nvGraphicFramePr>
        <xdr:cNvPr id="99482" name="グラフ 154">
          <a:extLst>
            <a:ext uri="{FF2B5EF4-FFF2-40B4-BE49-F238E27FC236}">
              <a16:creationId xmlns:a16="http://schemas.microsoft.com/office/drawing/2014/main" id="{00000000-0008-0000-0B00-00009A84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238125</xdr:colOff>
      <xdr:row>7</xdr:row>
      <xdr:rowOff>66675</xdr:rowOff>
    </xdr:from>
    <xdr:to>
      <xdr:col>30</xdr:col>
      <xdr:colOff>304800</xdr:colOff>
      <xdr:row>26</xdr:row>
      <xdr:rowOff>0</xdr:rowOff>
    </xdr:to>
    <xdr:pic>
      <xdr:nvPicPr>
        <xdr:cNvPr id="157" name="Picture 230">
          <a:extLst>
            <a:ext uri="{FF2B5EF4-FFF2-40B4-BE49-F238E27FC236}">
              <a16:creationId xmlns:a16="http://schemas.microsoft.com/office/drawing/2014/main" id="{00000000-0008-0000-0B00-00009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5025" y="1666875"/>
          <a:ext cx="5762625" cy="427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0</xdr:colOff>
      <xdr:row>10</xdr:row>
      <xdr:rowOff>0</xdr:rowOff>
    </xdr:from>
    <xdr:to>
      <xdr:col>17</xdr:col>
      <xdr:colOff>0</xdr:colOff>
      <xdr:row>11</xdr:row>
      <xdr:rowOff>0</xdr:rowOff>
    </xdr:to>
    <xdr:sp macro="" textlink="">
      <xdr:nvSpPr>
        <xdr:cNvPr id="158" name="Rectangle 3">
          <a:extLst>
            <a:ext uri="{FF2B5EF4-FFF2-40B4-BE49-F238E27FC236}">
              <a16:creationId xmlns:a16="http://schemas.microsoft.com/office/drawing/2014/main" id="{00000000-0008-0000-0B00-00009E000000}"/>
            </a:ext>
          </a:extLst>
        </xdr:cNvPr>
        <xdr:cNvSpPr>
          <a:spLocks noChangeArrowheads="1"/>
        </xdr:cNvSpPr>
      </xdr:nvSpPr>
      <xdr:spPr bwMode="auto">
        <a:xfrm>
          <a:off x="9048750" y="2286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11</xdr:row>
      <xdr:rowOff>0</xdr:rowOff>
    </xdr:from>
    <xdr:to>
      <xdr:col>17</xdr:col>
      <xdr:colOff>0</xdr:colOff>
      <xdr:row>12</xdr:row>
      <xdr:rowOff>0</xdr:rowOff>
    </xdr:to>
    <xdr:sp macro="" textlink="">
      <xdr:nvSpPr>
        <xdr:cNvPr id="159" name="Rectangle 4">
          <a:extLst>
            <a:ext uri="{FF2B5EF4-FFF2-40B4-BE49-F238E27FC236}">
              <a16:creationId xmlns:a16="http://schemas.microsoft.com/office/drawing/2014/main" id="{00000000-0008-0000-0B00-00009F000000}"/>
            </a:ext>
          </a:extLst>
        </xdr:cNvPr>
        <xdr:cNvSpPr>
          <a:spLocks noChangeArrowheads="1"/>
        </xdr:cNvSpPr>
      </xdr:nvSpPr>
      <xdr:spPr bwMode="auto">
        <a:xfrm>
          <a:off x="9048750" y="2514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12</xdr:row>
      <xdr:rowOff>0</xdr:rowOff>
    </xdr:from>
    <xdr:to>
      <xdr:col>17</xdr:col>
      <xdr:colOff>0</xdr:colOff>
      <xdr:row>13</xdr:row>
      <xdr:rowOff>0</xdr:rowOff>
    </xdr:to>
    <xdr:sp macro="" textlink="">
      <xdr:nvSpPr>
        <xdr:cNvPr id="160" name="Rectangle 5">
          <a:extLst>
            <a:ext uri="{FF2B5EF4-FFF2-40B4-BE49-F238E27FC236}">
              <a16:creationId xmlns:a16="http://schemas.microsoft.com/office/drawing/2014/main" id="{00000000-0008-0000-0B00-0000A0000000}"/>
            </a:ext>
          </a:extLst>
        </xdr:cNvPr>
        <xdr:cNvSpPr>
          <a:spLocks noChangeArrowheads="1"/>
        </xdr:cNvSpPr>
      </xdr:nvSpPr>
      <xdr:spPr bwMode="auto">
        <a:xfrm>
          <a:off x="9048750" y="2743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13</xdr:row>
      <xdr:rowOff>0</xdr:rowOff>
    </xdr:from>
    <xdr:to>
      <xdr:col>17</xdr:col>
      <xdr:colOff>0</xdr:colOff>
      <xdr:row>14</xdr:row>
      <xdr:rowOff>0</xdr:rowOff>
    </xdr:to>
    <xdr:sp macro="" textlink="">
      <xdr:nvSpPr>
        <xdr:cNvPr id="161" name="Rectangle 6">
          <a:extLst>
            <a:ext uri="{FF2B5EF4-FFF2-40B4-BE49-F238E27FC236}">
              <a16:creationId xmlns:a16="http://schemas.microsoft.com/office/drawing/2014/main" id="{00000000-0008-0000-0B00-0000A1000000}"/>
            </a:ext>
          </a:extLst>
        </xdr:cNvPr>
        <xdr:cNvSpPr>
          <a:spLocks noChangeArrowheads="1"/>
        </xdr:cNvSpPr>
      </xdr:nvSpPr>
      <xdr:spPr bwMode="auto">
        <a:xfrm>
          <a:off x="9048750" y="2971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14</xdr:row>
      <xdr:rowOff>0</xdr:rowOff>
    </xdr:from>
    <xdr:to>
      <xdr:col>17</xdr:col>
      <xdr:colOff>0</xdr:colOff>
      <xdr:row>15</xdr:row>
      <xdr:rowOff>0</xdr:rowOff>
    </xdr:to>
    <xdr:sp macro="" textlink="">
      <xdr:nvSpPr>
        <xdr:cNvPr id="162" name="Rectangle 7">
          <a:extLst>
            <a:ext uri="{FF2B5EF4-FFF2-40B4-BE49-F238E27FC236}">
              <a16:creationId xmlns:a16="http://schemas.microsoft.com/office/drawing/2014/main" id="{00000000-0008-0000-0B00-0000A2000000}"/>
            </a:ext>
          </a:extLst>
        </xdr:cNvPr>
        <xdr:cNvSpPr>
          <a:spLocks noChangeArrowheads="1"/>
        </xdr:cNvSpPr>
      </xdr:nvSpPr>
      <xdr:spPr bwMode="auto">
        <a:xfrm>
          <a:off x="9048750" y="3200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17</xdr:col>
      <xdr:colOff>0</xdr:colOff>
      <xdr:row>16</xdr:row>
      <xdr:rowOff>0</xdr:rowOff>
    </xdr:to>
    <xdr:sp macro="" textlink="">
      <xdr:nvSpPr>
        <xdr:cNvPr id="163" name="Rectangle 8">
          <a:extLst>
            <a:ext uri="{FF2B5EF4-FFF2-40B4-BE49-F238E27FC236}">
              <a16:creationId xmlns:a16="http://schemas.microsoft.com/office/drawing/2014/main" id="{00000000-0008-0000-0B00-0000A3000000}"/>
            </a:ext>
          </a:extLst>
        </xdr:cNvPr>
        <xdr:cNvSpPr>
          <a:spLocks noChangeArrowheads="1"/>
        </xdr:cNvSpPr>
      </xdr:nvSpPr>
      <xdr:spPr bwMode="auto">
        <a:xfrm>
          <a:off x="9048750" y="3429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16</xdr:row>
      <xdr:rowOff>0</xdr:rowOff>
    </xdr:from>
    <xdr:to>
      <xdr:col>17</xdr:col>
      <xdr:colOff>0</xdr:colOff>
      <xdr:row>17</xdr:row>
      <xdr:rowOff>0</xdr:rowOff>
    </xdr:to>
    <xdr:sp macro="" textlink="">
      <xdr:nvSpPr>
        <xdr:cNvPr id="164" name="Rectangle 9">
          <a:extLst>
            <a:ext uri="{FF2B5EF4-FFF2-40B4-BE49-F238E27FC236}">
              <a16:creationId xmlns:a16="http://schemas.microsoft.com/office/drawing/2014/main" id="{00000000-0008-0000-0B00-0000A4000000}"/>
            </a:ext>
          </a:extLst>
        </xdr:cNvPr>
        <xdr:cNvSpPr>
          <a:spLocks noChangeArrowheads="1"/>
        </xdr:cNvSpPr>
      </xdr:nvSpPr>
      <xdr:spPr bwMode="auto">
        <a:xfrm>
          <a:off x="9048750" y="3657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17</xdr:row>
      <xdr:rowOff>0</xdr:rowOff>
    </xdr:from>
    <xdr:to>
      <xdr:col>17</xdr:col>
      <xdr:colOff>0</xdr:colOff>
      <xdr:row>18</xdr:row>
      <xdr:rowOff>0</xdr:rowOff>
    </xdr:to>
    <xdr:sp macro="" textlink="">
      <xdr:nvSpPr>
        <xdr:cNvPr id="165" name="Rectangle 10">
          <a:extLst>
            <a:ext uri="{FF2B5EF4-FFF2-40B4-BE49-F238E27FC236}">
              <a16:creationId xmlns:a16="http://schemas.microsoft.com/office/drawing/2014/main" id="{00000000-0008-0000-0B00-0000A5000000}"/>
            </a:ext>
          </a:extLst>
        </xdr:cNvPr>
        <xdr:cNvSpPr>
          <a:spLocks noChangeArrowheads="1"/>
        </xdr:cNvSpPr>
      </xdr:nvSpPr>
      <xdr:spPr bwMode="auto">
        <a:xfrm>
          <a:off x="9048750" y="3886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18</xdr:row>
      <xdr:rowOff>0</xdr:rowOff>
    </xdr:from>
    <xdr:to>
      <xdr:col>17</xdr:col>
      <xdr:colOff>0</xdr:colOff>
      <xdr:row>19</xdr:row>
      <xdr:rowOff>0</xdr:rowOff>
    </xdr:to>
    <xdr:sp macro="" textlink="">
      <xdr:nvSpPr>
        <xdr:cNvPr id="166" name="Rectangle 11">
          <a:extLst>
            <a:ext uri="{FF2B5EF4-FFF2-40B4-BE49-F238E27FC236}">
              <a16:creationId xmlns:a16="http://schemas.microsoft.com/office/drawing/2014/main" id="{00000000-0008-0000-0B00-0000A6000000}"/>
            </a:ext>
          </a:extLst>
        </xdr:cNvPr>
        <xdr:cNvSpPr>
          <a:spLocks noChangeArrowheads="1"/>
        </xdr:cNvSpPr>
      </xdr:nvSpPr>
      <xdr:spPr bwMode="auto">
        <a:xfrm>
          <a:off x="9048750" y="4114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19</xdr:row>
      <xdr:rowOff>0</xdr:rowOff>
    </xdr:from>
    <xdr:to>
      <xdr:col>17</xdr:col>
      <xdr:colOff>0</xdr:colOff>
      <xdr:row>20</xdr:row>
      <xdr:rowOff>0</xdr:rowOff>
    </xdr:to>
    <xdr:sp macro="" textlink="">
      <xdr:nvSpPr>
        <xdr:cNvPr id="167" name="Rectangle 12">
          <a:extLst>
            <a:ext uri="{FF2B5EF4-FFF2-40B4-BE49-F238E27FC236}">
              <a16:creationId xmlns:a16="http://schemas.microsoft.com/office/drawing/2014/main" id="{00000000-0008-0000-0B00-0000A7000000}"/>
            </a:ext>
          </a:extLst>
        </xdr:cNvPr>
        <xdr:cNvSpPr>
          <a:spLocks noChangeArrowheads="1"/>
        </xdr:cNvSpPr>
      </xdr:nvSpPr>
      <xdr:spPr bwMode="auto">
        <a:xfrm>
          <a:off x="9048750" y="4343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20</xdr:row>
      <xdr:rowOff>0</xdr:rowOff>
    </xdr:from>
    <xdr:to>
      <xdr:col>17</xdr:col>
      <xdr:colOff>0</xdr:colOff>
      <xdr:row>21</xdr:row>
      <xdr:rowOff>0</xdr:rowOff>
    </xdr:to>
    <xdr:sp macro="" textlink="">
      <xdr:nvSpPr>
        <xdr:cNvPr id="168" name="Rectangle 13">
          <a:extLst>
            <a:ext uri="{FF2B5EF4-FFF2-40B4-BE49-F238E27FC236}">
              <a16:creationId xmlns:a16="http://schemas.microsoft.com/office/drawing/2014/main" id="{00000000-0008-0000-0B00-0000A8000000}"/>
            </a:ext>
          </a:extLst>
        </xdr:cNvPr>
        <xdr:cNvSpPr>
          <a:spLocks noChangeArrowheads="1"/>
        </xdr:cNvSpPr>
      </xdr:nvSpPr>
      <xdr:spPr bwMode="auto">
        <a:xfrm>
          <a:off x="9048750" y="4572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67147</xdr:colOff>
      <xdr:row>8</xdr:row>
      <xdr:rowOff>9071</xdr:rowOff>
    </xdr:from>
    <xdr:to>
      <xdr:col>21</xdr:col>
      <xdr:colOff>124297</xdr:colOff>
      <xdr:row>8</xdr:row>
      <xdr:rowOff>62592</xdr:rowOff>
    </xdr:to>
    <xdr:sp macro="" textlink="">
      <xdr:nvSpPr>
        <xdr:cNvPr id="169" name="Oval 14">
          <a:extLst>
            <a:ext uri="{FF2B5EF4-FFF2-40B4-BE49-F238E27FC236}">
              <a16:creationId xmlns:a16="http://schemas.microsoft.com/office/drawing/2014/main" id="{00000000-0008-0000-0B00-0000A9000000}"/>
            </a:ext>
          </a:extLst>
        </xdr:cNvPr>
        <xdr:cNvSpPr>
          <a:spLocks noChangeArrowheads="1"/>
        </xdr:cNvSpPr>
      </xdr:nvSpPr>
      <xdr:spPr bwMode="auto">
        <a:xfrm flipH="1">
          <a:off x="11306647" y="1837871"/>
          <a:ext cx="57150" cy="53521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225009</xdr:colOff>
      <xdr:row>13</xdr:row>
      <xdr:rowOff>188236</xdr:rowOff>
    </xdr:from>
    <xdr:to>
      <xdr:col>18</xdr:col>
      <xdr:colOff>282159</xdr:colOff>
      <xdr:row>14</xdr:row>
      <xdr:rowOff>29940</xdr:rowOff>
    </xdr:to>
    <xdr:sp macro="" textlink="">
      <xdr:nvSpPr>
        <xdr:cNvPr id="170" name="Oval 16">
          <a:extLst>
            <a:ext uri="{FF2B5EF4-FFF2-40B4-BE49-F238E27FC236}">
              <a16:creationId xmlns:a16="http://schemas.microsoft.com/office/drawing/2014/main" id="{00000000-0008-0000-0B00-0000AA000000}"/>
            </a:ext>
          </a:extLst>
        </xdr:cNvPr>
        <xdr:cNvSpPr>
          <a:spLocks noChangeArrowheads="1"/>
        </xdr:cNvSpPr>
      </xdr:nvSpPr>
      <xdr:spPr bwMode="auto">
        <a:xfrm flipH="1">
          <a:off x="10150059" y="3160036"/>
          <a:ext cx="57150" cy="70304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326081</xdr:colOff>
      <xdr:row>14</xdr:row>
      <xdr:rowOff>156483</xdr:rowOff>
    </xdr:from>
    <xdr:to>
      <xdr:col>21</xdr:col>
      <xdr:colOff>383231</xdr:colOff>
      <xdr:row>14</xdr:row>
      <xdr:rowOff>210004</xdr:rowOff>
    </xdr:to>
    <xdr:sp macro="" textlink="">
      <xdr:nvSpPr>
        <xdr:cNvPr id="171" name="Oval 17">
          <a:extLst>
            <a:ext uri="{FF2B5EF4-FFF2-40B4-BE49-F238E27FC236}">
              <a16:creationId xmlns:a16="http://schemas.microsoft.com/office/drawing/2014/main" id="{00000000-0008-0000-0B00-0000AB000000}"/>
            </a:ext>
          </a:extLst>
        </xdr:cNvPr>
        <xdr:cNvSpPr>
          <a:spLocks noChangeArrowheads="1"/>
        </xdr:cNvSpPr>
      </xdr:nvSpPr>
      <xdr:spPr bwMode="auto">
        <a:xfrm flipH="1">
          <a:off x="11565581" y="3356883"/>
          <a:ext cx="57150" cy="53521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22224</xdr:colOff>
      <xdr:row>15</xdr:row>
      <xdr:rowOff>91622</xdr:rowOff>
    </xdr:from>
    <xdr:to>
      <xdr:col>20</xdr:col>
      <xdr:colOff>81642</xdr:colOff>
      <xdr:row>15</xdr:row>
      <xdr:rowOff>148772</xdr:rowOff>
    </xdr:to>
    <xdr:sp macro="" textlink="">
      <xdr:nvSpPr>
        <xdr:cNvPr id="172" name="Oval 18">
          <a:extLst>
            <a:ext uri="{FF2B5EF4-FFF2-40B4-BE49-F238E27FC236}">
              <a16:creationId xmlns:a16="http://schemas.microsoft.com/office/drawing/2014/main" id="{00000000-0008-0000-0B00-0000AC000000}"/>
            </a:ext>
          </a:extLst>
        </xdr:cNvPr>
        <xdr:cNvSpPr>
          <a:spLocks noChangeArrowheads="1"/>
        </xdr:cNvSpPr>
      </xdr:nvSpPr>
      <xdr:spPr bwMode="auto">
        <a:xfrm flipH="1">
          <a:off x="10823574" y="3520622"/>
          <a:ext cx="59418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293000</xdr:colOff>
      <xdr:row>16</xdr:row>
      <xdr:rowOff>41733</xdr:rowOff>
    </xdr:from>
    <xdr:to>
      <xdr:col>22</xdr:col>
      <xdr:colOff>350150</xdr:colOff>
      <xdr:row>16</xdr:row>
      <xdr:rowOff>98883</xdr:rowOff>
    </xdr:to>
    <xdr:sp macro="" textlink="">
      <xdr:nvSpPr>
        <xdr:cNvPr id="173" name="Oval 19">
          <a:extLst>
            <a:ext uri="{FF2B5EF4-FFF2-40B4-BE49-F238E27FC236}">
              <a16:creationId xmlns:a16="http://schemas.microsoft.com/office/drawing/2014/main" id="{00000000-0008-0000-0B00-0000AD000000}"/>
            </a:ext>
          </a:extLst>
        </xdr:cNvPr>
        <xdr:cNvSpPr>
          <a:spLocks noChangeArrowheads="1"/>
        </xdr:cNvSpPr>
      </xdr:nvSpPr>
      <xdr:spPr bwMode="auto">
        <a:xfrm flipH="1">
          <a:off x="11970650" y="3699333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5897</xdr:colOff>
      <xdr:row>17</xdr:row>
      <xdr:rowOff>206377</xdr:rowOff>
    </xdr:from>
    <xdr:to>
      <xdr:col>18</xdr:col>
      <xdr:colOff>63047</xdr:colOff>
      <xdr:row>18</xdr:row>
      <xdr:rowOff>48080</xdr:rowOff>
    </xdr:to>
    <xdr:sp macro="" textlink="">
      <xdr:nvSpPr>
        <xdr:cNvPr id="174" name="Oval 20">
          <a:extLst>
            <a:ext uri="{FF2B5EF4-FFF2-40B4-BE49-F238E27FC236}">
              <a16:creationId xmlns:a16="http://schemas.microsoft.com/office/drawing/2014/main" id="{00000000-0008-0000-0B00-0000AE000000}"/>
            </a:ext>
          </a:extLst>
        </xdr:cNvPr>
        <xdr:cNvSpPr>
          <a:spLocks noChangeArrowheads="1"/>
        </xdr:cNvSpPr>
      </xdr:nvSpPr>
      <xdr:spPr bwMode="auto">
        <a:xfrm flipH="1">
          <a:off x="9930947" y="4092577"/>
          <a:ext cx="57150" cy="70303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232683</xdr:colOff>
      <xdr:row>17</xdr:row>
      <xdr:rowOff>171450</xdr:rowOff>
    </xdr:from>
    <xdr:to>
      <xdr:col>25</xdr:col>
      <xdr:colOff>289833</xdr:colOff>
      <xdr:row>18</xdr:row>
      <xdr:rowOff>9525</xdr:rowOff>
    </xdr:to>
    <xdr:sp macro="" textlink="">
      <xdr:nvSpPr>
        <xdr:cNvPr id="175" name="Oval 23">
          <a:extLst>
            <a:ext uri="{FF2B5EF4-FFF2-40B4-BE49-F238E27FC236}">
              <a16:creationId xmlns:a16="http://schemas.microsoft.com/office/drawing/2014/main" id="{00000000-0008-0000-0B00-0000AF000000}"/>
            </a:ext>
          </a:extLst>
        </xdr:cNvPr>
        <xdr:cNvSpPr>
          <a:spLocks noChangeArrowheads="1"/>
        </xdr:cNvSpPr>
      </xdr:nvSpPr>
      <xdr:spPr bwMode="auto">
        <a:xfrm flipH="1">
          <a:off x="13224783" y="4057650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312056</xdr:colOff>
      <xdr:row>15</xdr:row>
      <xdr:rowOff>107954</xdr:rowOff>
    </xdr:from>
    <xdr:to>
      <xdr:col>24</xdr:col>
      <xdr:colOff>369206</xdr:colOff>
      <xdr:row>15</xdr:row>
      <xdr:rowOff>165104</xdr:rowOff>
    </xdr:to>
    <xdr:sp macro="" textlink="">
      <xdr:nvSpPr>
        <xdr:cNvPr id="176" name="Oval 24">
          <a:extLst>
            <a:ext uri="{FF2B5EF4-FFF2-40B4-BE49-F238E27FC236}">
              <a16:creationId xmlns:a16="http://schemas.microsoft.com/office/drawing/2014/main" id="{00000000-0008-0000-0B00-0000B0000000}"/>
            </a:ext>
          </a:extLst>
        </xdr:cNvPr>
        <xdr:cNvSpPr>
          <a:spLocks noChangeArrowheads="1"/>
        </xdr:cNvSpPr>
      </xdr:nvSpPr>
      <xdr:spPr bwMode="auto">
        <a:xfrm flipH="1">
          <a:off x="12866006" y="3536954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342900</xdr:colOff>
      <xdr:row>12</xdr:row>
      <xdr:rowOff>171450</xdr:rowOff>
    </xdr:from>
    <xdr:to>
      <xdr:col>19</xdr:col>
      <xdr:colOff>400050</xdr:colOff>
      <xdr:row>13</xdr:row>
      <xdr:rowOff>9525</xdr:rowOff>
    </xdr:to>
    <xdr:sp macro="" textlink="">
      <xdr:nvSpPr>
        <xdr:cNvPr id="177" name="Oval 26">
          <a:extLst>
            <a:ext uri="{FF2B5EF4-FFF2-40B4-BE49-F238E27FC236}">
              <a16:creationId xmlns:a16="http://schemas.microsoft.com/office/drawing/2014/main" id="{00000000-0008-0000-0B00-0000B1000000}"/>
            </a:ext>
          </a:extLst>
        </xdr:cNvPr>
        <xdr:cNvSpPr>
          <a:spLocks noChangeArrowheads="1"/>
        </xdr:cNvSpPr>
      </xdr:nvSpPr>
      <xdr:spPr bwMode="auto">
        <a:xfrm flipH="1">
          <a:off x="10706100" y="2914650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27</xdr:col>
      <xdr:colOff>0</xdr:colOff>
      <xdr:row>8</xdr:row>
      <xdr:rowOff>9525</xdr:rowOff>
    </xdr:from>
    <xdr:to>
      <xdr:col>27</xdr:col>
      <xdr:colOff>57150</xdr:colOff>
      <xdr:row>8</xdr:row>
      <xdr:rowOff>66675</xdr:rowOff>
    </xdr:to>
    <xdr:sp macro="" textlink="">
      <xdr:nvSpPr>
        <xdr:cNvPr id="178" name="Oval 27">
          <a:extLst>
            <a:ext uri="{FF2B5EF4-FFF2-40B4-BE49-F238E27FC236}">
              <a16:creationId xmlns:a16="http://schemas.microsoft.com/office/drawing/2014/main" id="{00000000-0008-0000-0B00-0000B2000000}"/>
            </a:ext>
          </a:extLst>
        </xdr:cNvPr>
        <xdr:cNvSpPr>
          <a:spLocks noChangeArrowheads="1"/>
        </xdr:cNvSpPr>
      </xdr:nvSpPr>
      <xdr:spPr bwMode="auto">
        <a:xfrm flipH="1">
          <a:off x="13868400" y="18383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10</xdr:row>
      <xdr:rowOff>0</xdr:rowOff>
    </xdr:from>
    <xdr:to>
      <xdr:col>32</xdr:col>
      <xdr:colOff>0</xdr:colOff>
      <xdr:row>11</xdr:row>
      <xdr:rowOff>0</xdr:rowOff>
    </xdr:to>
    <xdr:sp macro="" textlink="">
      <xdr:nvSpPr>
        <xdr:cNvPr id="179" name="Rectangle 28">
          <a:extLst>
            <a:ext uri="{FF2B5EF4-FFF2-40B4-BE49-F238E27FC236}">
              <a16:creationId xmlns:a16="http://schemas.microsoft.com/office/drawing/2014/main" id="{00000000-0008-0000-0B00-0000B3000000}"/>
            </a:ext>
          </a:extLst>
        </xdr:cNvPr>
        <xdr:cNvSpPr>
          <a:spLocks noChangeArrowheads="1"/>
        </xdr:cNvSpPr>
      </xdr:nvSpPr>
      <xdr:spPr bwMode="auto">
        <a:xfrm>
          <a:off x="15621000" y="2286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11</xdr:row>
      <xdr:rowOff>0</xdr:rowOff>
    </xdr:from>
    <xdr:to>
      <xdr:col>32</xdr:col>
      <xdr:colOff>0</xdr:colOff>
      <xdr:row>12</xdr:row>
      <xdr:rowOff>0</xdr:rowOff>
    </xdr:to>
    <xdr:sp macro="" textlink="">
      <xdr:nvSpPr>
        <xdr:cNvPr id="180" name="Rectangle 29">
          <a:extLst>
            <a:ext uri="{FF2B5EF4-FFF2-40B4-BE49-F238E27FC236}">
              <a16:creationId xmlns:a16="http://schemas.microsoft.com/office/drawing/2014/main" id="{00000000-0008-0000-0B00-0000B4000000}"/>
            </a:ext>
          </a:extLst>
        </xdr:cNvPr>
        <xdr:cNvSpPr>
          <a:spLocks noChangeArrowheads="1"/>
        </xdr:cNvSpPr>
      </xdr:nvSpPr>
      <xdr:spPr bwMode="auto">
        <a:xfrm>
          <a:off x="15621000" y="2514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12</xdr:row>
      <xdr:rowOff>0</xdr:rowOff>
    </xdr:from>
    <xdr:to>
      <xdr:col>32</xdr:col>
      <xdr:colOff>0</xdr:colOff>
      <xdr:row>13</xdr:row>
      <xdr:rowOff>0</xdr:rowOff>
    </xdr:to>
    <xdr:sp macro="" textlink="">
      <xdr:nvSpPr>
        <xdr:cNvPr id="181" name="Rectangle 30">
          <a:extLst>
            <a:ext uri="{FF2B5EF4-FFF2-40B4-BE49-F238E27FC236}">
              <a16:creationId xmlns:a16="http://schemas.microsoft.com/office/drawing/2014/main" id="{00000000-0008-0000-0B00-0000B5000000}"/>
            </a:ext>
          </a:extLst>
        </xdr:cNvPr>
        <xdr:cNvSpPr>
          <a:spLocks noChangeArrowheads="1"/>
        </xdr:cNvSpPr>
      </xdr:nvSpPr>
      <xdr:spPr bwMode="auto">
        <a:xfrm>
          <a:off x="15621000" y="2743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0</xdr:colOff>
      <xdr:row>14</xdr:row>
      <xdr:rowOff>0</xdr:rowOff>
    </xdr:to>
    <xdr:sp macro="" textlink="">
      <xdr:nvSpPr>
        <xdr:cNvPr id="182" name="Rectangle 31">
          <a:extLst>
            <a:ext uri="{FF2B5EF4-FFF2-40B4-BE49-F238E27FC236}">
              <a16:creationId xmlns:a16="http://schemas.microsoft.com/office/drawing/2014/main" id="{00000000-0008-0000-0B00-0000B6000000}"/>
            </a:ext>
          </a:extLst>
        </xdr:cNvPr>
        <xdr:cNvSpPr>
          <a:spLocks noChangeArrowheads="1"/>
        </xdr:cNvSpPr>
      </xdr:nvSpPr>
      <xdr:spPr bwMode="auto">
        <a:xfrm>
          <a:off x="15621000" y="2971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14</xdr:row>
      <xdr:rowOff>0</xdr:rowOff>
    </xdr:from>
    <xdr:to>
      <xdr:col>32</xdr:col>
      <xdr:colOff>0</xdr:colOff>
      <xdr:row>15</xdr:row>
      <xdr:rowOff>0</xdr:rowOff>
    </xdr:to>
    <xdr:sp macro="" textlink="">
      <xdr:nvSpPr>
        <xdr:cNvPr id="183" name="Rectangle 32">
          <a:extLst>
            <a:ext uri="{FF2B5EF4-FFF2-40B4-BE49-F238E27FC236}">
              <a16:creationId xmlns:a16="http://schemas.microsoft.com/office/drawing/2014/main" id="{00000000-0008-0000-0B00-0000B7000000}"/>
            </a:ext>
          </a:extLst>
        </xdr:cNvPr>
        <xdr:cNvSpPr>
          <a:spLocks noChangeArrowheads="1"/>
        </xdr:cNvSpPr>
      </xdr:nvSpPr>
      <xdr:spPr bwMode="auto">
        <a:xfrm>
          <a:off x="15621000" y="3200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15</xdr:row>
      <xdr:rowOff>0</xdr:rowOff>
    </xdr:from>
    <xdr:to>
      <xdr:col>32</xdr:col>
      <xdr:colOff>0</xdr:colOff>
      <xdr:row>16</xdr:row>
      <xdr:rowOff>0</xdr:rowOff>
    </xdr:to>
    <xdr:sp macro="" textlink="">
      <xdr:nvSpPr>
        <xdr:cNvPr id="184" name="Rectangle 33">
          <a:extLst>
            <a:ext uri="{FF2B5EF4-FFF2-40B4-BE49-F238E27FC236}">
              <a16:creationId xmlns:a16="http://schemas.microsoft.com/office/drawing/2014/main" id="{00000000-0008-0000-0B00-0000B8000000}"/>
            </a:ext>
          </a:extLst>
        </xdr:cNvPr>
        <xdr:cNvSpPr>
          <a:spLocks noChangeArrowheads="1"/>
        </xdr:cNvSpPr>
      </xdr:nvSpPr>
      <xdr:spPr bwMode="auto">
        <a:xfrm>
          <a:off x="15621000" y="3429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16</xdr:row>
      <xdr:rowOff>0</xdr:rowOff>
    </xdr:from>
    <xdr:to>
      <xdr:col>32</xdr:col>
      <xdr:colOff>0</xdr:colOff>
      <xdr:row>17</xdr:row>
      <xdr:rowOff>0</xdr:rowOff>
    </xdr:to>
    <xdr:sp macro="" textlink="">
      <xdr:nvSpPr>
        <xdr:cNvPr id="185" name="Rectangle 34">
          <a:extLst>
            <a:ext uri="{FF2B5EF4-FFF2-40B4-BE49-F238E27FC236}">
              <a16:creationId xmlns:a16="http://schemas.microsoft.com/office/drawing/2014/main" id="{00000000-0008-0000-0B00-0000B9000000}"/>
            </a:ext>
          </a:extLst>
        </xdr:cNvPr>
        <xdr:cNvSpPr>
          <a:spLocks noChangeArrowheads="1"/>
        </xdr:cNvSpPr>
      </xdr:nvSpPr>
      <xdr:spPr bwMode="auto">
        <a:xfrm>
          <a:off x="15621000" y="3657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17</xdr:row>
      <xdr:rowOff>0</xdr:rowOff>
    </xdr:from>
    <xdr:to>
      <xdr:col>32</xdr:col>
      <xdr:colOff>0</xdr:colOff>
      <xdr:row>18</xdr:row>
      <xdr:rowOff>0</xdr:rowOff>
    </xdr:to>
    <xdr:sp macro="" textlink="">
      <xdr:nvSpPr>
        <xdr:cNvPr id="186" name="Rectangle 35">
          <a:extLst>
            <a:ext uri="{FF2B5EF4-FFF2-40B4-BE49-F238E27FC236}">
              <a16:creationId xmlns:a16="http://schemas.microsoft.com/office/drawing/2014/main" id="{00000000-0008-0000-0B00-0000BA000000}"/>
            </a:ext>
          </a:extLst>
        </xdr:cNvPr>
        <xdr:cNvSpPr>
          <a:spLocks noChangeArrowheads="1"/>
        </xdr:cNvSpPr>
      </xdr:nvSpPr>
      <xdr:spPr bwMode="auto">
        <a:xfrm>
          <a:off x="15621000" y="3886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18</xdr:row>
      <xdr:rowOff>0</xdr:rowOff>
    </xdr:from>
    <xdr:to>
      <xdr:col>32</xdr:col>
      <xdr:colOff>0</xdr:colOff>
      <xdr:row>19</xdr:row>
      <xdr:rowOff>0</xdr:rowOff>
    </xdr:to>
    <xdr:sp macro="" textlink="">
      <xdr:nvSpPr>
        <xdr:cNvPr id="187" name="Rectangle 36">
          <a:extLst>
            <a:ext uri="{FF2B5EF4-FFF2-40B4-BE49-F238E27FC236}">
              <a16:creationId xmlns:a16="http://schemas.microsoft.com/office/drawing/2014/main" id="{00000000-0008-0000-0B00-0000BB000000}"/>
            </a:ext>
          </a:extLst>
        </xdr:cNvPr>
        <xdr:cNvSpPr>
          <a:spLocks noChangeArrowheads="1"/>
        </xdr:cNvSpPr>
      </xdr:nvSpPr>
      <xdr:spPr bwMode="auto">
        <a:xfrm>
          <a:off x="15621000" y="4114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7</xdr:row>
      <xdr:rowOff>107723</xdr:rowOff>
    </xdr:from>
    <xdr:to>
      <xdr:col>21</xdr:col>
      <xdr:colOff>67147</xdr:colOff>
      <xdr:row>8</xdr:row>
      <xdr:rowOff>35832</xdr:rowOff>
    </xdr:to>
    <xdr:cxnSp macro="">
      <xdr:nvCxnSpPr>
        <xdr:cNvPr id="188" name="AutoShape 38">
          <a:extLst>
            <a:ext uri="{FF2B5EF4-FFF2-40B4-BE49-F238E27FC236}">
              <a16:creationId xmlns:a16="http://schemas.microsoft.com/office/drawing/2014/main" id="{00000000-0008-0000-0B00-0000BC000000}"/>
            </a:ext>
          </a:extLst>
        </xdr:cNvPr>
        <xdr:cNvCxnSpPr>
          <a:cxnSpLocks noChangeShapeType="1"/>
          <a:stCxn id="198" idx="1"/>
          <a:endCxn id="169" idx="6"/>
        </xdr:cNvCxnSpPr>
      </xdr:nvCxnSpPr>
      <xdr:spPr bwMode="auto">
        <a:xfrm>
          <a:off x="9048750" y="1707923"/>
          <a:ext cx="2257897" cy="156709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10</xdr:row>
      <xdr:rowOff>107724</xdr:rowOff>
    </xdr:from>
    <xdr:to>
      <xdr:col>19</xdr:col>
      <xdr:colOff>342900</xdr:colOff>
      <xdr:row>12</xdr:row>
      <xdr:rowOff>198211</xdr:rowOff>
    </xdr:to>
    <xdr:cxnSp macro="">
      <xdr:nvCxnSpPr>
        <xdr:cNvPr id="189" name="AutoShape 39">
          <a:extLst>
            <a:ext uri="{FF2B5EF4-FFF2-40B4-BE49-F238E27FC236}">
              <a16:creationId xmlns:a16="http://schemas.microsoft.com/office/drawing/2014/main" id="{00000000-0008-0000-0B00-0000BD000000}"/>
            </a:ext>
          </a:extLst>
        </xdr:cNvPr>
        <xdr:cNvCxnSpPr>
          <a:cxnSpLocks noChangeShapeType="1"/>
          <a:stCxn id="158" idx="1"/>
          <a:endCxn id="177" idx="6"/>
        </xdr:cNvCxnSpPr>
      </xdr:nvCxnSpPr>
      <xdr:spPr bwMode="auto">
        <a:xfrm>
          <a:off x="9048750" y="2393724"/>
          <a:ext cx="1657350" cy="54768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12</xdr:row>
      <xdr:rowOff>107724</xdr:rowOff>
    </xdr:from>
    <xdr:to>
      <xdr:col>18</xdr:col>
      <xdr:colOff>225009</xdr:colOff>
      <xdr:row>14</xdr:row>
      <xdr:rowOff>1365</xdr:rowOff>
    </xdr:to>
    <xdr:cxnSp macro="">
      <xdr:nvCxnSpPr>
        <xdr:cNvPr id="190" name="AutoShape 41">
          <a:extLst>
            <a:ext uri="{FF2B5EF4-FFF2-40B4-BE49-F238E27FC236}">
              <a16:creationId xmlns:a16="http://schemas.microsoft.com/office/drawing/2014/main" id="{00000000-0008-0000-0B00-0000BE000000}"/>
            </a:ext>
          </a:extLst>
        </xdr:cNvPr>
        <xdr:cNvCxnSpPr>
          <a:cxnSpLocks noChangeShapeType="1"/>
          <a:stCxn id="160" idx="1"/>
          <a:endCxn id="170" idx="6"/>
        </xdr:cNvCxnSpPr>
      </xdr:nvCxnSpPr>
      <xdr:spPr bwMode="auto">
        <a:xfrm>
          <a:off x="9048750" y="2850924"/>
          <a:ext cx="1101309" cy="350841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11</xdr:row>
      <xdr:rowOff>107723</xdr:rowOff>
    </xdr:from>
    <xdr:to>
      <xdr:col>21</xdr:col>
      <xdr:colOff>326081</xdr:colOff>
      <xdr:row>14</xdr:row>
      <xdr:rowOff>183244</xdr:rowOff>
    </xdr:to>
    <xdr:cxnSp macro="">
      <xdr:nvCxnSpPr>
        <xdr:cNvPr id="191" name="AutoShape 42">
          <a:extLst>
            <a:ext uri="{FF2B5EF4-FFF2-40B4-BE49-F238E27FC236}">
              <a16:creationId xmlns:a16="http://schemas.microsoft.com/office/drawing/2014/main" id="{00000000-0008-0000-0B00-0000BF000000}"/>
            </a:ext>
          </a:extLst>
        </xdr:cNvPr>
        <xdr:cNvCxnSpPr>
          <a:cxnSpLocks noChangeShapeType="1"/>
          <a:stCxn id="159" idx="1"/>
          <a:endCxn id="171" idx="6"/>
        </xdr:cNvCxnSpPr>
      </xdr:nvCxnSpPr>
      <xdr:spPr bwMode="auto">
        <a:xfrm>
          <a:off x="9048750" y="2622323"/>
          <a:ext cx="2516831" cy="761321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14</xdr:row>
      <xdr:rowOff>107723</xdr:rowOff>
    </xdr:from>
    <xdr:to>
      <xdr:col>20</xdr:col>
      <xdr:colOff>22224</xdr:colOff>
      <xdr:row>15</xdr:row>
      <xdr:rowOff>120197</xdr:rowOff>
    </xdr:to>
    <xdr:cxnSp macro="">
      <xdr:nvCxnSpPr>
        <xdr:cNvPr id="192" name="AutoShape 43">
          <a:extLst>
            <a:ext uri="{FF2B5EF4-FFF2-40B4-BE49-F238E27FC236}">
              <a16:creationId xmlns:a16="http://schemas.microsoft.com/office/drawing/2014/main" id="{00000000-0008-0000-0B00-0000C0000000}"/>
            </a:ext>
          </a:extLst>
        </xdr:cNvPr>
        <xdr:cNvCxnSpPr>
          <a:cxnSpLocks noChangeShapeType="1"/>
          <a:stCxn id="162" idx="1"/>
          <a:endCxn id="172" idx="6"/>
        </xdr:cNvCxnSpPr>
      </xdr:nvCxnSpPr>
      <xdr:spPr bwMode="auto">
        <a:xfrm>
          <a:off x="9048750" y="3308123"/>
          <a:ext cx="1774824" cy="24107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13</xdr:row>
      <xdr:rowOff>107723</xdr:rowOff>
    </xdr:from>
    <xdr:to>
      <xdr:col>22</xdr:col>
      <xdr:colOff>293000</xdr:colOff>
      <xdr:row>16</xdr:row>
      <xdr:rowOff>70308</xdr:rowOff>
    </xdr:to>
    <xdr:cxnSp macro="">
      <xdr:nvCxnSpPr>
        <xdr:cNvPr id="193" name="AutoShape 45">
          <a:extLst>
            <a:ext uri="{FF2B5EF4-FFF2-40B4-BE49-F238E27FC236}">
              <a16:creationId xmlns:a16="http://schemas.microsoft.com/office/drawing/2014/main" id="{00000000-0008-0000-0B00-0000C1000000}"/>
            </a:ext>
          </a:extLst>
        </xdr:cNvPr>
        <xdr:cNvCxnSpPr>
          <a:cxnSpLocks noChangeShapeType="1"/>
          <a:stCxn id="161" idx="1"/>
          <a:endCxn id="173" idx="6"/>
        </xdr:cNvCxnSpPr>
      </xdr:nvCxnSpPr>
      <xdr:spPr bwMode="auto">
        <a:xfrm>
          <a:off x="9048750" y="3079523"/>
          <a:ext cx="2921900" cy="64838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16</xdr:row>
      <xdr:rowOff>107723</xdr:rowOff>
    </xdr:from>
    <xdr:to>
      <xdr:col>18</xdr:col>
      <xdr:colOff>5897</xdr:colOff>
      <xdr:row>18</xdr:row>
      <xdr:rowOff>19505</xdr:rowOff>
    </xdr:to>
    <xdr:cxnSp macro="">
      <xdr:nvCxnSpPr>
        <xdr:cNvPr id="194" name="AutoShape 46">
          <a:extLst>
            <a:ext uri="{FF2B5EF4-FFF2-40B4-BE49-F238E27FC236}">
              <a16:creationId xmlns:a16="http://schemas.microsoft.com/office/drawing/2014/main" id="{00000000-0008-0000-0B00-0000C2000000}"/>
            </a:ext>
          </a:extLst>
        </xdr:cNvPr>
        <xdr:cNvCxnSpPr>
          <a:cxnSpLocks noChangeShapeType="1"/>
          <a:stCxn id="164" idx="1"/>
          <a:endCxn id="174" idx="6"/>
        </xdr:cNvCxnSpPr>
      </xdr:nvCxnSpPr>
      <xdr:spPr bwMode="auto">
        <a:xfrm>
          <a:off x="9048750" y="3765323"/>
          <a:ext cx="882197" cy="36898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27</xdr:col>
      <xdr:colOff>57150</xdr:colOff>
      <xdr:row>8</xdr:row>
      <xdr:rowOff>38100</xdr:rowOff>
    </xdr:from>
    <xdr:to>
      <xdr:col>32</xdr:col>
      <xdr:colOff>0</xdr:colOff>
      <xdr:row>8</xdr:row>
      <xdr:rowOff>107724</xdr:rowOff>
    </xdr:to>
    <xdr:cxnSp macro="">
      <xdr:nvCxnSpPr>
        <xdr:cNvPr id="195" name="AutoShape 48">
          <a:extLst>
            <a:ext uri="{FF2B5EF4-FFF2-40B4-BE49-F238E27FC236}">
              <a16:creationId xmlns:a16="http://schemas.microsoft.com/office/drawing/2014/main" id="{00000000-0008-0000-0B00-0000C3000000}"/>
            </a:ext>
          </a:extLst>
        </xdr:cNvPr>
        <xdr:cNvCxnSpPr>
          <a:cxnSpLocks noChangeShapeType="1"/>
          <a:stCxn id="178" idx="2"/>
          <a:endCxn id="208" idx="3"/>
        </xdr:cNvCxnSpPr>
      </xdr:nvCxnSpPr>
      <xdr:spPr bwMode="auto">
        <a:xfrm>
          <a:off x="13925550" y="1866900"/>
          <a:ext cx="2133600" cy="6962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369206</xdr:colOff>
      <xdr:row>10</xdr:row>
      <xdr:rowOff>107724</xdr:rowOff>
    </xdr:from>
    <xdr:to>
      <xdr:col>32</xdr:col>
      <xdr:colOff>0</xdr:colOff>
      <xdr:row>15</xdr:row>
      <xdr:rowOff>136529</xdr:rowOff>
    </xdr:to>
    <xdr:cxnSp macro="">
      <xdr:nvCxnSpPr>
        <xdr:cNvPr id="196" name="AutoShape 49">
          <a:extLst>
            <a:ext uri="{FF2B5EF4-FFF2-40B4-BE49-F238E27FC236}">
              <a16:creationId xmlns:a16="http://schemas.microsoft.com/office/drawing/2014/main" id="{00000000-0008-0000-0B00-0000C4000000}"/>
            </a:ext>
          </a:extLst>
        </xdr:cNvPr>
        <xdr:cNvCxnSpPr>
          <a:cxnSpLocks noChangeShapeType="1"/>
          <a:stCxn id="176" idx="2"/>
          <a:endCxn id="179" idx="3"/>
        </xdr:cNvCxnSpPr>
      </xdr:nvCxnSpPr>
      <xdr:spPr bwMode="auto">
        <a:xfrm flipV="1">
          <a:off x="12923156" y="2393724"/>
          <a:ext cx="3135994" cy="117180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289833</xdr:colOff>
      <xdr:row>14</xdr:row>
      <xdr:rowOff>107723</xdr:rowOff>
    </xdr:from>
    <xdr:to>
      <xdr:col>32</xdr:col>
      <xdr:colOff>0</xdr:colOff>
      <xdr:row>17</xdr:row>
      <xdr:rowOff>198211</xdr:rowOff>
    </xdr:to>
    <xdr:cxnSp macro="">
      <xdr:nvCxnSpPr>
        <xdr:cNvPr id="197" name="AutoShape 51">
          <a:extLst>
            <a:ext uri="{FF2B5EF4-FFF2-40B4-BE49-F238E27FC236}">
              <a16:creationId xmlns:a16="http://schemas.microsoft.com/office/drawing/2014/main" id="{00000000-0008-0000-0B00-0000C5000000}"/>
            </a:ext>
          </a:extLst>
        </xdr:cNvPr>
        <xdr:cNvCxnSpPr>
          <a:cxnSpLocks noChangeShapeType="1"/>
          <a:stCxn id="175" idx="2"/>
          <a:endCxn id="183" idx="3"/>
        </xdr:cNvCxnSpPr>
      </xdr:nvCxnSpPr>
      <xdr:spPr bwMode="auto">
        <a:xfrm flipV="1">
          <a:off x="13281933" y="3308123"/>
          <a:ext cx="2777217" cy="77628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7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98" name="Rectangle 52">
          <a:extLst>
            <a:ext uri="{FF2B5EF4-FFF2-40B4-BE49-F238E27FC236}">
              <a16:creationId xmlns:a16="http://schemas.microsoft.com/office/drawing/2014/main" id="{00000000-0008-0000-0B00-0000C6000000}"/>
            </a:ext>
          </a:extLst>
        </xdr:cNvPr>
        <xdr:cNvSpPr>
          <a:spLocks noChangeArrowheads="1"/>
        </xdr:cNvSpPr>
      </xdr:nvSpPr>
      <xdr:spPr bwMode="auto">
        <a:xfrm>
          <a:off x="9048750" y="1600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8</xdr:row>
      <xdr:rowOff>0</xdr:rowOff>
    </xdr:from>
    <xdr:to>
      <xdr:col>17</xdr:col>
      <xdr:colOff>0</xdr:colOff>
      <xdr:row>9</xdr:row>
      <xdr:rowOff>0</xdr:rowOff>
    </xdr:to>
    <xdr:sp macro="" textlink="">
      <xdr:nvSpPr>
        <xdr:cNvPr id="199" name="Rectangle 53">
          <a:extLst>
            <a:ext uri="{FF2B5EF4-FFF2-40B4-BE49-F238E27FC236}">
              <a16:creationId xmlns:a16="http://schemas.microsoft.com/office/drawing/2014/main" id="{00000000-0008-0000-0B00-0000C7000000}"/>
            </a:ext>
          </a:extLst>
        </xdr:cNvPr>
        <xdr:cNvSpPr>
          <a:spLocks noChangeArrowheads="1"/>
        </xdr:cNvSpPr>
      </xdr:nvSpPr>
      <xdr:spPr bwMode="auto">
        <a:xfrm>
          <a:off x="9048750" y="1828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9</xdr:row>
      <xdr:rowOff>0</xdr:rowOff>
    </xdr:from>
    <xdr:to>
      <xdr:col>17</xdr:col>
      <xdr:colOff>0</xdr:colOff>
      <xdr:row>10</xdr:row>
      <xdr:rowOff>0</xdr:rowOff>
    </xdr:to>
    <xdr:sp macro="" textlink="">
      <xdr:nvSpPr>
        <xdr:cNvPr id="200" name="Rectangle 54">
          <a:extLst>
            <a:ext uri="{FF2B5EF4-FFF2-40B4-BE49-F238E27FC236}">
              <a16:creationId xmlns:a16="http://schemas.microsoft.com/office/drawing/2014/main" id="{00000000-0008-0000-0B00-0000C8000000}"/>
            </a:ext>
          </a:extLst>
        </xdr:cNvPr>
        <xdr:cNvSpPr>
          <a:spLocks noChangeArrowheads="1"/>
        </xdr:cNvSpPr>
      </xdr:nvSpPr>
      <xdr:spPr bwMode="auto">
        <a:xfrm>
          <a:off x="9048750" y="2057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2236</xdr:colOff>
      <xdr:row>7</xdr:row>
      <xdr:rowOff>195037</xdr:rowOff>
    </xdr:from>
    <xdr:to>
      <xdr:col>24</xdr:col>
      <xdr:colOff>59386</xdr:colOff>
      <xdr:row>8</xdr:row>
      <xdr:rowOff>36741</xdr:rowOff>
    </xdr:to>
    <xdr:sp macro="" textlink="">
      <xdr:nvSpPr>
        <xdr:cNvPr id="201" name="Oval 55">
          <a:extLst>
            <a:ext uri="{FF2B5EF4-FFF2-40B4-BE49-F238E27FC236}">
              <a16:creationId xmlns:a16="http://schemas.microsoft.com/office/drawing/2014/main" id="{00000000-0008-0000-0B00-0000C9000000}"/>
            </a:ext>
          </a:extLst>
        </xdr:cNvPr>
        <xdr:cNvSpPr>
          <a:spLocks noChangeArrowheads="1"/>
        </xdr:cNvSpPr>
      </xdr:nvSpPr>
      <xdr:spPr bwMode="auto">
        <a:xfrm flipH="1">
          <a:off x="12556186" y="1795237"/>
          <a:ext cx="57150" cy="70304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2236</xdr:colOff>
      <xdr:row>7</xdr:row>
      <xdr:rowOff>107723</xdr:rowOff>
    </xdr:from>
    <xdr:to>
      <xdr:col>32</xdr:col>
      <xdr:colOff>0</xdr:colOff>
      <xdr:row>8</xdr:row>
      <xdr:rowOff>8166</xdr:rowOff>
    </xdr:to>
    <xdr:cxnSp macro="">
      <xdr:nvCxnSpPr>
        <xdr:cNvPr id="202" name="AutoShape 56">
          <a:extLst>
            <a:ext uri="{FF2B5EF4-FFF2-40B4-BE49-F238E27FC236}">
              <a16:creationId xmlns:a16="http://schemas.microsoft.com/office/drawing/2014/main" id="{00000000-0008-0000-0B00-0000CA000000}"/>
            </a:ext>
          </a:extLst>
        </xdr:cNvPr>
        <xdr:cNvCxnSpPr>
          <a:cxnSpLocks noChangeShapeType="1"/>
          <a:stCxn id="207" idx="3"/>
          <a:endCxn id="201" idx="6"/>
        </xdr:cNvCxnSpPr>
      </xdr:nvCxnSpPr>
      <xdr:spPr bwMode="auto">
        <a:xfrm flipH="1">
          <a:off x="12556186" y="1707923"/>
          <a:ext cx="3502964" cy="129043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325653</xdr:colOff>
      <xdr:row>9</xdr:row>
      <xdr:rowOff>204107</xdr:rowOff>
    </xdr:from>
    <xdr:to>
      <xdr:col>23</xdr:col>
      <xdr:colOff>382803</xdr:colOff>
      <xdr:row>10</xdr:row>
      <xdr:rowOff>45811</xdr:rowOff>
    </xdr:to>
    <xdr:sp macro="" textlink="">
      <xdr:nvSpPr>
        <xdr:cNvPr id="203" name="Oval 57">
          <a:extLst>
            <a:ext uri="{FF2B5EF4-FFF2-40B4-BE49-F238E27FC236}">
              <a16:creationId xmlns:a16="http://schemas.microsoft.com/office/drawing/2014/main" id="{00000000-0008-0000-0B00-0000CB000000}"/>
            </a:ext>
          </a:extLst>
        </xdr:cNvPr>
        <xdr:cNvSpPr>
          <a:spLocks noChangeArrowheads="1"/>
        </xdr:cNvSpPr>
      </xdr:nvSpPr>
      <xdr:spPr bwMode="auto">
        <a:xfrm flipH="1">
          <a:off x="12441453" y="2261507"/>
          <a:ext cx="57150" cy="70304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8</xdr:row>
      <xdr:rowOff>107724</xdr:rowOff>
    </xdr:from>
    <xdr:to>
      <xdr:col>23</xdr:col>
      <xdr:colOff>325653</xdr:colOff>
      <xdr:row>10</xdr:row>
      <xdr:rowOff>17236</xdr:rowOff>
    </xdr:to>
    <xdr:cxnSp macro="">
      <xdr:nvCxnSpPr>
        <xdr:cNvPr id="204" name="AutoShape 58">
          <a:extLst>
            <a:ext uri="{FF2B5EF4-FFF2-40B4-BE49-F238E27FC236}">
              <a16:creationId xmlns:a16="http://schemas.microsoft.com/office/drawing/2014/main" id="{00000000-0008-0000-0B00-0000CC000000}"/>
            </a:ext>
          </a:extLst>
        </xdr:cNvPr>
        <xdr:cNvCxnSpPr>
          <a:cxnSpLocks noChangeShapeType="1"/>
          <a:stCxn id="199" idx="1"/>
          <a:endCxn id="203" idx="6"/>
        </xdr:cNvCxnSpPr>
      </xdr:nvCxnSpPr>
      <xdr:spPr bwMode="auto">
        <a:xfrm>
          <a:off x="9048750" y="1936524"/>
          <a:ext cx="3392703" cy="36671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146948</xdr:colOff>
      <xdr:row>10</xdr:row>
      <xdr:rowOff>88904</xdr:rowOff>
    </xdr:from>
    <xdr:to>
      <xdr:col>21</xdr:col>
      <xdr:colOff>204098</xdr:colOff>
      <xdr:row>10</xdr:row>
      <xdr:rowOff>146054</xdr:rowOff>
    </xdr:to>
    <xdr:sp macro="" textlink="">
      <xdr:nvSpPr>
        <xdr:cNvPr id="205" name="Oval 59">
          <a:extLst>
            <a:ext uri="{FF2B5EF4-FFF2-40B4-BE49-F238E27FC236}">
              <a16:creationId xmlns:a16="http://schemas.microsoft.com/office/drawing/2014/main" id="{00000000-0008-0000-0B00-0000CD000000}"/>
            </a:ext>
          </a:extLst>
        </xdr:cNvPr>
        <xdr:cNvSpPr>
          <a:spLocks noChangeArrowheads="1"/>
        </xdr:cNvSpPr>
      </xdr:nvSpPr>
      <xdr:spPr bwMode="auto">
        <a:xfrm flipH="1">
          <a:off x="11386448" y="2374904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9</xdr:row>
      <xdr:rowOff>107723</xdr:rowOff>
    </xdr:from>
    <xdr:to>
      <xdr:col>21</xdr:col>
      <xdr:colOff>146948</xdr:colOff>
      <xdr:row>10</xdr:row>
      <xdr:rowOff>117479</xdr:rowOff>
    </xdr:to>
    <xdr:cxnSp macro="">
      <xdr:nvCxnSpPr>
        <xdr:cNvPr id="206" name="AutoShape 60">
          <a:extLst>
            <a:ext uri="{FF2B5EF4-FFF2-40B4-BE49-F238E27FC236}">
              <a16:creationId xmlns:a16="http://schemas.microsoft.com/office/drawing/2014/main" id="{00000000-0008-0000-0B00-0000CE000000}"/>
            </a:ext>
          </a:extLst>
        </xdr:cNvPr>
        <xdr:cNvCxnSpPr>
          <a:cxnSpLocks noChangeShapeType="1"/>
          <a:stCxn id="200" idx="1"/>
          <a:endCxn id="205" idx="6"/>
        </xdr:cNvCxnSpPr>
      </xdr:nvCxnSpPr>
      <xdr:spPr bwMode="auto">
        <a:xfrm>
          <a:off x="9048750" y="2165123"/>
          <a:ext cx="2337698" cy="23835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31</xdr:col>
      <xdr:colOff>0</xdr:colOff>
      <xdr:row>7</xdr:row>
      <xdr:rowOff>0</xdr:rowOff>
    </xdr:from>
    <xdr:to>
      <xdr:col>32</xdr:col>
      <xdr:colOff>0</xdr:colOff>
      <xdr:row>8</xdr:row>
      <xdr:rowOff>0</xdr:rowOff>
    </xdr:to>
    <xdr:sp macro="" textlink="">
      <xdr:nvSpPr>
        <xdr:cNvPr id="207" name="Rectangle 61">
          <a:extLst>
            <a:ext uri="{FF2B5EF4-FFF2-40B4-BE49-F238E27FC236}">
              <a16:creationId xmlns:a16="http://schemas.microsoft.com/office/drawing/2014/main" id="{00000000-0008-0000-0B00-0000CF000000}"/>
            </a:ext>
          </a:extLst>
        </xdr:cNvPr>
        <xdr:cNvSpPr>
          <a:spLocks noChangeArrowheads="1"/>
        </xdr:cNvSpPr>
      </xdr:nvSpPr>
      <xdr:spPr bwMode="auto">
        <a:xfrm>
          <a:off x="15621000" y="1600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8</xdr:row>
      <xdr:rowOff>0</xdr:rowOff>
    </xdr:from>
    <xdr:to>
      <xdr:col>32</xdr:col>
      <xdr:colOff>0</xdr:colOff>
      <xdr:row>9</xdr:row>
      <xdr:rowOff>0</xdr:rowOff>
    </xdr:to>
    <xdr:sp macro="" textlink="">
      <xdr:nvSpPr>
        <xdr:cNvPr id="208" name="Rectangle 62">
          <a:extLst>
            <a:ext uri="{FF2B5EF4-FFF2-40B4-BE49-F238E27FC236}">
              <a16:creationId xmlns:a16="http://schemas.microsoft.com/office/drawing/2014/main" id="{00000000-0008-0000-0B00-0000D0000000}"/>
            </a:ext>
          </a:extLst>
        </xdr:cNvPr>
        <xdr:cNvSpPr>
          <a:spLocks noChangeArrowheads="1"/>
        </xdr:cNvSpPr>
      </xdr:nvSpPr>
      <xdr:spPr bwMode="auto">
        <a:xfrm>
          <a:off x="15621000" y="1828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21</xdr:row>
      <xdr:rowOff>0</xdr:rowOff>
    </xdr:from>
    <xdr:to>
      <xdr:col>17</xdr:col>
      <xdr:colOff>0</xdr:colOff>
      <xdr:row>22</xdr:row>
      <xdr:rowOff>0</xdr:rowOff>
    </xdr:to>
    <xdr:sp macro="" textlink="">
      <xdr:nvSpPr>
        <xdr:cNvPr id="209" name="Rectangle 63">
          <a:extLst>
            <a:ext uri="{FF2B5EF4-FFF2-40B4-BE49-F238E27FC236}">
              <a16:creationId xmlns:a16="http://schemas.microsoft.com/office/drawing/2014/main" id="{00000000-0008-0000-0B00-0000D1000000}"/>
            </a:ext>
          </a:extLst>
        </xdr:cNvPr>
        <xdr:cNvSpPr>
          <a:spLocks noChangeArrowheads="1"/>
        </xdr:cNvSpPr>
      </xdr:nvSpPr>
      <xdr:spPr bwMode="auto">
        <a:xfrm>
          <a:off x="9048750" y="4800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19</xdr:row>
      <xdr:rowOff>0</xdr:rowOff>
    </xdr:from>
    <xdr:to>
      <xdr:col>32</xdr:col>
      <xdr:colOff>0</xdr:colOff>
      <xdr:row>20</xdr:row>
      <xdr:rowOff>0</xdr:rowOff>
    </xdr:to>
    <xdr:sp macro="" textlink="">
      <xdr:nvSpPr>
        <xdr:cNvPr id="210" name="Rectangle 76">
          <a:extLst>
            <a:ext uri="{FF2B5EF4-FFF2-40B4-BE49-F238E27FC236}">
              <a16:creationId xmlns:a16="http://schemas.microsoft.com/office/drawing/2014/main" id="{00000000-0008-0000-0B00-0000D2000000}"/>
            </a:ext>
          </a:extLst>
        </xdr:cNvPr>
        <xdr:cNvSpPr>
          <a:spLocks noChangeArrowheads="1"/>
        </xdr:cNvSpPr>
      </xdr:nvSpPr>
      <xdr:spPr bwMode="auto">
        <a:xfrm>
          <a:off x="15621000" y="4343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20</xdr:row>
      <xdr:rowOff>0</xdr:rowOff>
    </xdr:from>
    <xdr:to>
      <xdr:col>32</xdr:col>
      <xdr:colOff>0</xdr:colOff>
      <xdr:row>21</xdr:row>
      <xdr:rowOff>0</xdr:rowOff>
    </xdr:to>
    <xdr:sp macro="" textlink="">
      <xdr:nvSpPr>
        <xdr:cNvPr id="211" name="Rectangle 77">
          <a:extLst>
            <a:ext uri="{FF2B5EF4-FFF2-40B4-BE49-F238E27FC236}">
              <a16:creationId xmlns:a16="http://schemas.microsoft.com/office/drawing/2014/main" id="{00000000-0008-0000-0B00-0000D3000000}"/>
            </a:ext>
          </a:extLst>
        </xdr:cNvPr>
        <xdr:cNvSpPr>
          <a:spLocks noChangeArrowheads="1"/>
        </xdr:cNvSpPr>
      </xdr:nvSpPr>
      <xdr:spPr bwMode="auto">
        <a:xfrm>
          <a:off x="15621000" y="4572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21</xdr:row>
      <xdr:rowOff>0</xdr:rowOff>
    </xdr:from>
    <xdr:to>
      <xdr:col>32</xdr:col>
      <xdr:colOff>0</xdr:colOff>
      <xdr:row>22</xdr:row>
      <xdr:rowOff>0</xdr:rowOff>
    </xdr:to>
    <xdr:sp macro="" textlink="">
      <xdr:nvSpPr>
        <xdr:cNvPr id="212" name="Rectangle 78">
          <a:extLst>
            <a:ext uri="{FF2B5EF4-FFF2-40B4-BE49-F238E27FC236}">
              <a16:creationId xmlns:a16="http://schemas.microsoft.com/office/drawing/2014/main" id="{00000000-0008-0000-0B00-0000D4000000}"/>
            </a:ext>
          </a:extLst>
        </xdr:cNvPr>
        <xdr:cNvSpPr>
          <a:spLocks noChangeArrowheads="1"/>
        </xdr:cNvSpPr>
      </xdr:nvSpPr>
      <xdr:spPr bwMode="auto">
        <a:xfrm>
          <a:off x="15621000" y="4800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95250</xdr:colOff>
      <xdr:row>21</xdr:row>
      <xdr:rowOff>209550</xdr:rowOff>
    </xdr:from>
    <xdr:to>
      <xdr:col>21</xdr:col>
      <xdr:colOff>152400</xdr:colOff>
      <xdr:row>22</xdr:row>
      <xdr:rowOff>47625</xdr:rowOff>
    </xdr:to>
    <xdr:sp macro="" textlink="">
      <xdr:nvSpPr>
        <xdr:cNvPr id="213" name="Oval 122">
          <a:extLst>
            <a:ext uri="{FF2B5EF4-FFF2-40B4-BE49-F238E27FC236}">
              <a16:creationId xmlns:a16="http://schemas.microsoft.com/office/drawing/2014/main" id="{00000000-0008-0000-0B00-0000D5000000}"/>
            </a:ext>
          </a:extLst>
        </xdr:cNvPr>
        <xdr:cNvSpPr>
          <a:spLocks noChangeArrowheads="1"/>
        </xdr:cNvSpPr>
      </xdr:nvSpPr>
      <xdr:spPr bwMode="auto">
        <a:xfrm flipH="1">
          <a:off x="11334750" y="5010150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18</xdr:row>
      <xdr:rowOff>107723</xdr:rowOff>
    </xdr:from>
    <xdr:to>
      <xdr:col>21</xdr:col>
      <xdr:colOff>95250</xdr:colOff>
      <xdr:row>22</xdr:row>
      <xdr:rowOff>20865</xdr:rowOff>
    </xdr:to>
    <xdr:cxnSp macro="">
      <xdr:nvCxnSpPr>
        <xdr:cNvPr id="214" name="AutoShape 123">
          <a:extLst>
            <a:ext uri="{FF2B5EF4-FFF2-40B4-BE49-F238E27FC236}">
              <a16:creationId xmlns:a16="http://schemas.microsoft.com/office/drawing/2014/main" id="{00000000-0008-0000-0B00-0000D6000000}"/>
            </a:ext>
          </a:extLst>
        </xdr:cNvPr>
        <xdr:cNvCxnSpPr>
          <a:cxnSpLocks noChangeShapeType="1"/>
          <a:stCxn id="166" idx="1"/>
          <a:endCxn id="213" idx="6"/>
        </xdr:cNvCxnSpPr>
      </xdr:nvCxnSpPr>
      <xdr:spPr bwMode="auto">
        <a:xfrm>
          <a:off x="9048750" y="4222523"/>
          <a:ext cx="2286000" cy="82754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18</xdr:col>
      <xdr:colOff>345622</xdr:colOff>
      <xdr:row>21</xdr:row>
      <xdr:rowOff>143329</xdr:rowOff>
    </xdr:from>
    <xdr:to>
      <xdr:col>18</xdr:col>
      <xdr:colOff>402772</xdr:colOff>
      <xdr:row>21</xdr:row>
      <xdr:rowOff>196851</xdr:rowOff>
    </xdr:to>
    <xdr:sp macro="" textlink="">
      <xdr:nvSpPr>
        <xdr:cNvPr id="215" name="Oval 124">
          <a:extLst>
            <a:ext uri="{FF2B5EF4-FFF2-40B4-BE49-F238E27FC236}">
              <a16:creationId xmlns:a16="http://schemas.microsoft.com/office/drawing/2014/main" id="{00000000-0008-0000-0B00-0000D7000000}"/>
            </a:ext>
          </a:extLst>
        </xdr:cNvPr>
        <xdr:cNvSpPr>
          <a:spLocks noChangeArrowheads="1"/>
        </xdr:cNvSpPr>
      </xdr:nvSpPr>
      <xdr:spPr bwMode="auto">
        <a:xfrm flipH="1">
          <a:off x="10270672" y="4943929"/>
          <a:ext cx="57150" cy="53522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19</xdr:row>
      <xdr:rowOff>107724</xdr:rowOff>
    </xdr:from>
    <xdr:to>
      <xdr:col>18</xdr:col>
      <xdr:colOff>345622</xdr:colOff>
      <xdr:row>21</xdr:row>
      <xdr:rowOff>170090</xdr:rowOff>
    </xdr:to>
    <xdr:cxnSp macro="">
      <xdr:nvCxnSpPr>
        <xdr:cNvPr id="216" name="AutoShape 125">
          <a:extLst>
            <a:ext uri="{FF2B5EF4-FFF2-40B4-BE49-F238E27FC236}">
              <a16:creationId xmlns:a16="http://schemas.microsoft.com/office/drawing/2014/main" id="{00000000-0008-0000-0B00-0000D8000000}"/>
            </a:ext>
          </a:extLst>
        </xdr:cNvPr>
        <xdr:cNvCxnSpPr>
          <a:cxnSpLocks noChangeShapeType="1"/>
          <a:stCxn id="167" idx="1"/>
          <a:endCxn id="215" idx="6"/>
        </xdr:cNvCxnSpPr>
      </xdr:nvCxnSpPr>
      <xdr:spPr bwMode="auto">
        <a:xfrm>
          <a:off x="9048750" y="4451124"/>
          <a:ext cx="1221922" cy="51956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381906</xdr:colOff>
      <xdr:row>18</xdr:row>
      <xdr:rowOff>111121</xdr:rowOff>
    </xdr:from>
    <xdr:to>
      <xdr:col>22</xdr:col>
      <xdr:colOff>8163</xdr:colOff>
      <xdr:row>18</xdr:row>
      <xdr:rowOff>164642</xdr:rowOff>
    </xdr:to>
    <xdr:sp macro="" textlink="">
      <xdr:nvSpPr>
        <xdr:cNvPr id="217" name="Oval 128">
          <a:extLst>
            <a:ext uri="{FF2B5EF4-FFF2-40B4-BE49-F238E27FC236}">
              <a16:creationId xmlns:a16="http://schemas.microsoft.com/office/drawing/2014/main" id="{00000000-0008-0000-0B00-0000D9000000}"/>
            </a:ext>
          </a:extLst>
        </xdr:cNvPr>
        <xdr:cNvSpPr>
          <a:spLocks noChangeArrowheads="1"/>
        </xdr:cNvSpPr>
      </xdr:nvSpPr>
      <xdr:spPr bwMode="auto">
        <a:xfrm flipH="1">
          <a:off x="11621406" y="4225921"/>
          <a:ext cx="64407" cy="53521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15</xdr:row>
      <xdr:rowOff>107724</xdr:rowOff>
    </xdr:from>
    <xdr:to>
      <xdr:col>21</xdr:col>
      <xdr:colOff>381906</xdr:colOff>
      <xdr:row>18</xdr:row>
      <xdr:rowOff>137882</xdr:rowOff>
    </xdr:to>
    <xdr:cxnSp macro="">
      <xdr:nvCxnSpPr>
        <xdr:cNvPr id="218" name="AutoShape 129">
          <a:extLst>
            <a:ext uri="{FF2B5EF4-FFF2-40B4-BE49-F238E27FC236}">
              <a16:creationId xmlns:a16="http://schemas.microsoft.com/office/drawing/2014/main" id="{00000000-0008-0000-0B00-0000DA000000}"/>
            </a:ext>
          </a:extLst>
        </xdr:cNvPr>
        <xdr:cNvCxnSpPr>
          <a:cxnSpLocks noChangeShapeType="1"/>
          <a:stCxn id="163" idx="1"/>
          <a:endCxn id="217" idx="6"/>
        </xdr:cNvCxnSpPr>
      </xdr:nvCxnSpPr>
      <xdr:spPr bwMode="auto">
        <a:xfrm>
          <a:off x="9048750" y="3536724"/>
          <a:ext cx="2572656" cy="71595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411838</xdr:colOff>
      <xdr:row>17</xdr:row>
      <xdr:rowOff>9076</xdr:rowOff>
    </xdr:from>
    <xdr:to>
      <xdr:col>24</xdr:col>
      <xdr:colOff>38095</xdr:colOff>
      <xdr:row>17</xdr:row>
      <xdr:rowOff>62598</xdr:rowOff>
    </xdr:to>
    <xdr:sp macro="" textlink="">
      <xdr:nvSpPr>
        <xdr:cNvPr id="219" name="Oval 130">
          <a:extLst>
            <a:ext uri="{FF2B5EF4-FFF2-40B4-BE49-F238E27FC236}">
              <a16:creationId xmlns:a16="http://schemas.microsoft.com/office/drawing/2014/main" id="{00000000-0008-0000-0B00-0000DB000000}"/>
            </a:ext>
          </a:extLst>
        </xdr:cNvPr>
        <xdr:cNvSpPr>
          <a:spLocks noChangeArrowheads="1"/>
        </xdr:cNvSpPr>
      </xdr:nvSpPr>
      <xdr:spPr bwMode="auto">
        <a:xfrm flipH="1">
          <a:off x="12527638" y="3895276"/>
          <a:ext cx="64407" cy="53522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411838</xdr:colOff>
      <xdr:row>11</xdr:row>
      <xdr:rowOff>107723</xdr:rowOff>
    </xdr:from>
    <xdr:to>
      <xdr:col>32</xdr:col>
      <xdr:colOff>0</xdr:colOff>
      <xdr:row>17</xdr:row>
      <xdr:rowOff>35837</xdr:rowOff>
    </xdr:to>
    <xdr:cxnSp macro="">
      <xdr:nvCxnSpPr>
        <xdr:cNvPr id="220" name="AutoShape 131">
          <a:extLst>
            <a:ext uri="{FF2B5EF4-FFF2-40B4-BE49-F238E27FC236}">
              <a16:creationId xmlns:a16="http://schemas.microsoft.com/office/drawing/2014/main" id="{00000000-0008-0000-0B00-0000DC000000}"/>
            </a:ext>
          </a:extLst>
        </xdr:cNvPr>
        <xdr:cNvCxnSpPr>
          <a:cxnSpLocks noChangeShapeType="1"/>
          <a:stCxn id="180" idx="3"/>
          <a:endCxn id="219" idx="6"/>
        </xdr:cNvCxnSpPr>
      </xdr:nvCxnSpPr>
      <xdr:spPr bwMode="auto">
        <a:xfrm flipH="1">
          <a:off x="12527638" y="2622323"/>
          <a:ext cx="3531512" cy="129971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31</xdr:col>
      <xdr:colOff>0</xdr:colOff>
      <xdr:row>9</xdr:row>
      <xdr:rowOff>0</xdr:rowOff>
    </xdr:from>
    <xdr:to>
      <xdr:col>32</xdr:col>
      <xdr:colOff>0</xdr:colOff>
      <xdr:row>10</xdr:row>
      <xdr:rowOff>0</xdr:rowOff>
    </xdr:to>
    <xdr:sp macro="" textlink="">
      <xdr:nvSpPr>
        <xdr:cNvPr id="221" name="Rectangle 135">
          <a:extLst>
            <a:ext uri="{FF2B5EF4-FFF2-40B4-BE49-F238E27FC236}">
              <a16:creationId xmlns:a16="http://schemas.microsoft.com/office/drawing/2014/main" id="{00000000-0008-0000-0B00-0000DD000000}"/>
            </a:ext>
          </a:extLst>
        </xdr:cNvPr>
        <xdr:cNvSpPr>
          <a:spLocks noChangeArrowheads="1"/>
        </xdr:cNvSpPr>
      </xdr:nvSpPr>
      <xdr:spPr bwMode="auto">
        <a:xfrm>
          <a:off x="15621000" y="2057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27</xdr:col>
      <xdr:colOff>9525</xdr:colOff>
      <xdr:row>10</xdr:row>
      <xdr:rowOff>142875</xdr:rowOff>
    </xdr:from>
    <xdr:to>
      <xdr:col>27</xdr:col>
      <xdr:colOff>66675</xdr:colOff>
      <xdr:row>10</xdr:row>
      <xdr:rowOff>200025</xdr:rowOff>
    </xdr:to>
    <xdr:sp macro="" textlink="">
      <xdr:nvSpPr>
        <xdr:cNvPr id="222" name="Oval 138">
          <a:extLst>
            <a:ext uri="{FF2B5EF4-FFF2-40B4-BE49-F238E27FC236}">
              <a16:creationId xmlns:a16="http://schemas.microsoft.com/office/drawing/2014/main" id="{00000000-0008-0000-0B00-0000DE000000}"/>
            </a:ext>
          </a:extLst>
        </xdr:cNvPr>
        <xdr:cNvSpPr>
          <a:spLocks noChangeArrowheads="1"/>
        </xdr:cNvSpPr>
      </xdr:nvSpPr>
      <xdr:spPr bwMode="auto">
        <a:xfrm flipH="1">
          <a:off x="13877925" y="24288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27</xdr:col>
      <xdr:colOff>66675</xdr:colOff>
      <xdr:row>9</xdr:row>
      <xdr:rowOff>107723</xdr:rowOff>
    </xdr:from>
    <xdr:to>
      <xdr:col>32</xdr:col>
      <xdr:colOff>0</xdr:colOff>
      <xdr:row>10</xdr:row>
      <xdr:rowOff>171450</xdr:rowOff>
    </xdr:to>
    <xdr:cxnSp macro="">
      <xdr:nvCxnSpPr>
        <xdr:cNvPr id="223" name="AutoShape 139">
          <a:extLst>
            <a:ext uri="{FF2B5EF4-FFF2-40B4-BE49-F238E27FC236}">
              <a16:creationId xmlns:a16="http://schemas.microsoft.com/office/drawing/2014/main" id="{00000000-0008-0000-0B00-0000DF000000}"/>
            </a:ext>
          </a:extLst>
        </xdr:cNvPr>
        <xdr:cNvCxnSpPr>
          <a:cxnSpLocks noChangeShapeType="1"/>
          <a:stCxn id="222" idx="2"/>
          <a:endCxn id="221" idx="3"/>
        </xdr:cNvCxnSpPr>
      </xdr:nvCxnSpPr>
      <xdr:spPr bwMode="auto">
        <a:xfrm flipV="1">
          <a:off x="13935075" y="2165123"/>
          <a:ext cx="2124075" cy="29232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29</xdr:col>
      <xdr:colOff>57150</xdr:colOff>
      <xdr:row>15</xdr:row>
      <xdr:rowOff>35377</xdr:rowOff>
    </xdr:from>
    <xdr:to>
      <xdr:col>29</xdr:col>
      <xdr:colOff>114300</xdr:colOff>
      <xdr:row>15</xdr:row>
      <xdr:rowOff>88898</xdr:rowOff>
    </xdr:to>
    <xdr:sp macro="" textlink="">
      <xdr:nvSpPr>
        <xdr:cNvPr id="224" name="Oval 144">
          <a:extLst>
            <a:ext uri="{FF2B5EF4-FFF2-40B4-BE49-F238E27FC236}">
              <a16:creationId xmlns:a16="http://schemas.microsoft.com/office/drawing/2014/main" id="{00000000-0008-0000-0B00-0000E0000000}"/>
            </a:ext>
          </a:extLst>
        </xdr:cNvPr>
        <xdr:cNvSpPr>
          <a:spLocks noChangeArrowheads="1"/>
        </xdr:cNvSpPr>
      </xdr:nvSpPr>
      <xdr:spPr bwMode="auto">
        <a:xfrm flipH="1">
          <a:off x="14801850" y="3464377"/>
          <a:ext cx="57150" cy="53521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29</xdr:col>
      <xdr:colOff>114300</xdr:colOff>
      <xdr:row>13</xdr:row>
      <xdr:rowOff>107723</xdr:rowOff>
    </xdr:from>
    <xdr:to>
      <xdr:col>32</xdr:col>
      <xdr:colOff>0</xdr:colOff>
      <xdr:row>15</xdr:row>
      <xdr:rowOff>62138</xdr:rowOff>
    </xdr:to>
    <xdr:cxnSp macro="">
      <xdr:nvCxnSpPr>
        <xdr:cNvPr id="225" name="AutoShape 145">
          <a:extLst>
            <a:ext uri="{FF2B5EF4-FFF2-40B4-BE49-F238E27FC236}">
              <a16:creationId xmlns:a16="http://schemas.microsoft.com/office/drawing/2014/main" id="{00000000-0008-0000-0B00-0000E1000000}"/>
            </a:ext>
          </a:extLst>
        </xdr:cNvPr>
        <xdr:cNvCxnSpPr>
          <a:cxnSpLocks noChangeShapeType="1"/>
          <a:stCxn id="224" idx="2"/>
          <a:endCxn id="182" idx="3"/>
        </xdr:cNvCxnSpPr>
      </xdr:nvCxnSpPr>
      <xdr:spPr bwMode="auto">
        <a:xfrm flipV="1">
          <a:off x="14859000" y="3079523"/>
          <a:ext cx="1200150" cy="41161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30</xdr:col>
      <xdr:colOff>119737</xdr:colOff>
      <xdr:row>16</xdr:row>
      <xdr:rowOff>172359</xdr:rowOff>
    </xdr:from>
    <xdr:to>
      <xdr:col>30</xdr:col>
      <xdr:colOff>176887</xdr:colOff>
      <xdr:row>17</xdr:row>
      <xdr:rowOff>14063</xdr:rowOff>
    </xdr:to>
    <xdr:sp macro="" textlink="">
      <xdr:nvSpPr>
        <xdr:cNvPr id="226" name="Oval 148">
          <a:extLst>
            <a:ext uri="{FF2B5EF4-FFF2-40B4-BE49-F238E27FC236}">
              <a16:creationId xmlns:a16="http://schemas.microsoft.com/office/drawing/2014/main" id="{00000000-0008-0000-0B00-0000E2000000}"/>
            </a:ext>
          </a:extLst>
        </xdr:cNvPr>
        <xdr:cNvSpPr>
          <a:spLocks noChangeArrowheads="1"/>
        </xdr:cNvSpPr>
      </xdr:nvSpPr>
      <xdr:spPr bwMode="auto">
        <a:xfrm flipH="1">
          <a:off x="15302587" y="3829959"/>
          <a:ext cx="57150" cy="70304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30</xdr:col>
      <xdr:colOff>176887</xdr:colOff>
      <xdr:row>15</xdr:row>
      <xdr:rowOff>107724</xdr:rowOff>
    </xdr:from>
    <xdr:to>
      <xdr:col>32</xdr:col>
      <xdr:colOff>0</xdr:colOff>
      <xdr:row>16</xdr:row>
      <xdr:rowOff>200934</xdr:rowOff>
    </xdr:to>
    <xdr:cxnSp macro="">
      <xdr:nvCxnSpPr>
        <xdr:cNvPr id="227" name="AutoShape 149">
          <a:extLst>
            <a:ext uri="{FF2B5EF4-FFF2-40B4-BE49-F238E27FC236}">
              <a16:creationId xmlns:a16="http://schemas.microsoft.com/office/drawing/2014/main" id="{00000000-0008-0000-0B00-0000E3000000}"/>
            </a:ext>
          </a:extLst>
        </xdr:cNvPr>
        <xdr:cNvCxnSpPr>
          <a:cxnSpLocks noChangeShapeType="1"/>
          <a:stCxn id="226" idx="2"/>
          <a:endCxn id="184" idx="3"/>
        </xdr:cNvCxnSpPr>
      </xdr:nvCxnSpPr>
      <xdr:spPr bwMode="auto">
        <a:xfrm flipV="1">
          <a:off x="15359737" y="3536724"/>
          <a:ext cx="699413" cy="32181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29</xdr:col>
      <xdr:colOff>309338</xdr:colOff>
      <xdr:row>20</xdr:row>
      <xdr:rowOff>52157</xdr:rowOff>
    </xdr:from>
    <xdr:to>
      <xdr:col>29</xdr:col>
      <xdr:colOff>368756</xdr:colOff>
      <xdr:row>20</xdr:row>
      <xdr:rowOff>109307</xdr:rowOff>
    </xdr:to>
    <xdr:sp macro="" textlink="">
      <xdr:nvSpPr>
        <xdr:cNvPr id="228" name="Oval 150">
          <a:extLst>
            <a:ext uri="{FF2B5EF4-FFF2-40B4-BE49-F238E27FC236}">
              <a16:creationId xmlns:a16="http://schemas.microsoft.com/office/drawing/2014/main" id="{00000000-0008-0000-0B00-0000E4000000}"/>
            </a:ext>
          </a:extLst>
        </xdr:cNvPr>
        <xdr:cNvSpPr>
          <a:spLocks noChangeArrowheads="1"/>
        </xdr:cNvSpPr>
      </xdr:nvSpPr>
      <xdr:spPr bwMode="auto">
        <a:xfrm flipH="1">
          <a:off x="15054038" y="4624157"/>
          <a:ext cx="59418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29</xdr:col>
      <xdr:colOff>368756</xdr:colOff>
      <xdr:row>18</xdr:row>
      <xdr:rowOff>107723</xdr:rowOff>
    </xdr:from>
    <xdr:to>
      <xdr:col>32</xdr:col>
      <xdr:colOff>0</xdr:colOff>
      <xdr:row>20</xdr:row>
      <xdr:rowOff>80732</xdr:rowOff>
    </xdr:to>
    <xdr:cxnSp macro="">
      <xdr:nvCxnSpPr>
        <xdr:cNvPr id="229" name="AutoShape 151">
          <a:extLst>
            <a:ext uri="{FF2B5EF4-FFF2-40B4-BE49-F238E27FC236}">
              <a16:creationId xmlns:a16="http://schemas.microsoft.com/office/drawing/2014/main" id="{00000000-0008-0000-0B00-0000E5000000}"/>
            </a:ext>
          </a:extLst>
        </xdr:cNvPr>
        <xdr:cNvCxnSpPr>
          <a:cxnSpLocks noChangeShapeType="1"/>
          <a:stCxn id="228" idx="2"/>
          <a:endCxn id="187" idx="3"/>
        </xdr:cNvCxnSpPr>
      </xdr:nvCxnSpPr>
      <xdr:spPr bwMode="auto">
        <a:xfrm flipV="1">
          <a:off x="15113456" y="4222523"/>
          <a:ext cx="945694" cy="430209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344686</xdr:colOff>
      <xdr:row>19</xdr:row>
      <xdr:rowOff>64856</xdr:rowOff>
    </xdr:from>
    <xdr:to>
      <xdr:col>26</xdr:col>
      <xdr:colOff>401836</xdr:colOff>
      <xdr:row>19</xdr:row>
      <xdr:rowOff>122006</xdr:rowOff>
    </xdr:to>
    <xdr:sp macro="" textlink="">
      <xdr:nvSpPr>
        <xdr:cNvPr id="230" name="Oval 152">
          <a:extLst>
            <a:ext uri="{FF2B5EF4-FFF2-40B4-BE49-F238E27FC236}">
              <a16:creationId xmlns:a16="http://schemas.microsoft.com/office/drawing/2014/main" id="{00000000-0008-0000-0B00-0000E6000000}"/>
            </a:ext>
          </a:extLst>
        </xdr:cNvPr>
        <xdr:cNvSpPr>
          <a:spLocks noChangeArrowheads="1"/>
        </xdr:cNvSpPr>
      </xdr:nvSpPr>
      <xdr:spPr bwMode="auto">
        <a:xfrm flipH="1">
          <a:off x="13774936" y="4408256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401836</xdr:colOff>
      <xdr:row>16</xdr:row>
      <xdr:rowOff>107723</xdr:rowOff>
    </xdr:from>
    <xdr:to>
      <xdr:col>32</xdr:col>
      <xdr:colOff>0</xdr:colOff>
      <xdr:row>19</xdr:row>
      <xdr:rowOff>93431</xdr:rowOff>
    </xdr:to>
    <xdr:cxnSp macro="">
      <xdr:nvCxnSpPr>
        <xdr:cNvPr id="231" name="AutoShape 153">
          <a:extLst>
            <a:ext uri="{FF2B5EF4-FFF2-40B4-BE49-F238E27FC236}">
              <a16:creationId xmlns:a16="http://schemas.microsoft.com/office/drawing/2014/main" id="{00000000-0008-0000-0B00-0000E7000000}"/>
            </a:ext>
          </a:extLst>
        </xdr:cNvPr>
        <xdr:cNvCxnSpPr>
          <a:cxnSpLocks noChangeShapeType="1"/>
          <a:stCxn id="230" idx="2"/>
          <a:endCxn id="185" idx="3"/>
        </xdr:cNvCxnSpPr>
      </xdr:nvCxnSpPr>
      <xdr:spPr bwMode="auto">
        <a:xfrm flipV="1">
          <a:off x="13832086" y="3765323"/>
          <a:ext cx="2227064" cy="67150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79856</xdr:colOff>
      <xdr:row>18</xdr:row>
      <xdr:rowOff>82557</xdr:rowOff>
    </xdr:from>
    <xdr:to>
      <xdr:col>24</xdr:col>
      <xdr:colOff>137006</xdr:colOff>
      <xdr:row>18</xdr:row>
      <xdr:rowOff>136079</xdr:rowOff>
    </xdr:to>
    <xdr:sp macro="" textlink="">
      <xdr:nvSpPr>
        <xdr:cNvPr id="232" name="Oval 154">
          <a:extLst>
            <a:ext uri="{FF2B5EF4-FFF2-40B4-BE49-F238E27FC236}">
              <a16:creationId xmlns:a16="http://schemas.microsoft.com/office/drawing/2014/main" id="{00000000-0008-0000-0B00-0000E8000000}"/>
            </a:ext>
          </a:extLst>
        </xdr:cNvPr>
        <xdr:cNvSpPr>
          <a:spLocks noChangeArrowheads="1"/>
        </xdr:cNvSpPr>
      </xdr:nvSpPr>
      <xdr:spPr bwMode="auto">
        <a:xfrm flipH="1">
          <a:off x="12633806" y="4197357"/>
          <a:ext cx="57150" cy="53522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137006</xdr:colOff>
      <xdr:row>12</xdr:row>
      <xdr:rowOff>107724</xdr:rowOff>
    </xdr:from>
    <xdr:to>
      <xdr:col>32</xdr:col>
      <xdr:colOff>0</xdr:colOff>
      <xdr:row>18</xdr:row>
      <xdr:rowOff>109318</xdr:rowOff>
    </xdr:to>
    <xdr:cxnSp macro="">
      <xdr:nvCxnSpPr>
        <xdr:cNvPr id="233" name="AutoShape 155">
          <a:extLst>
            <a:ext uri="{FF2B5EF4-FFF2-40B4-BE49-F238E27FC236}">
              <a16:creationId xmlns:a16="http://schemas.microsoft.com/office/drawing/2014/main" id="{00000000-0008-0000-0B00-0000E9000000}"/>
            </a:ext>
          </a:extLst>
        </xdr:cNvPr>
        <xdr:cNvCxnSpPr>
          <a:cxnSpLocks noChangeShapeType="1"/>
          <a:stCxn id="232" idx="2"/>
          <a:endCxn id="181" idx="3"/>
        </xdr:cNvCxnSpPr>
      </xdr:nvCxnSpPr>
      <xdr:spPr bwMode="auto">
        <a:xfrm flipV="1">
          <a:off x="12690956" y="2850924"/>
          <a:ext cx="3368194" cy="137319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27</xdr:col>
      <xdr:colOff>250368</xdr:colOff>
      <xdr:row>21</xdr:row>
      <xdr:rowOff>165553</xdr:rowOff>
    </xdr:from>
    <xdr:to>
      <xdr:col>27</xdr:col>
      <xdr:colOff>307518</xdr:colOff>
      <xdr:row>22</xdr:row>
      <xdr:rowOff>7257</xdr:rowOff>
    </xdr:to>
    <xdr:sp macro="" textlink="">
      <xdr:nvSpPr>
        <xdr:cNvPr id="234" name="Oval 158">
          <a:extLst>
            <a:ext uri="{FF2B5EF4-FFF2-40B4-BE49-F238E27FC236}">
              <a16:creationId xmlns:a16="http://schemas.microsoft.com/office/drawing/2014/main" id="{00000000-0008-0000-0B00-0000EA000000}"/>
            </a:ext>
          </a:extLst>
        </xdr:cNvPr>
        <xdr:cNvSpPr>
          <a:spLocks noChangeArrowheads="1"/>
        </xdr:cNvSpPr>
      </xdr:nvSpPr>
      <xdr:spPr bwMode="auto">
        <a:xfrm flipH="1">
          <a:off x="14118768" y="4966153"/>
          <a:ext cx="57150" cy="70304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27</xdr:col>
      <xdr:colOff>307518</xdr:colOff>
      <xdr:row>19</xdr:row>
      <xdr:rowOff>107724</xdr:rowOff>
    </xdr:from>
    <xdr:to>
      <xdr:col>32</xdr:col>
      <xdr:colOff>0</xdr:colOff>
      <xdr:row>21</xdr:row>
      <xdr:rowOff>194128</xdr:rowOff>
    </xdr:to>
    <xdr:cxnSp macro="">
      <xdr:nvCxnSpPr>
        <xdr:cNvPr id="235" name="AutoShape 159">
          <a:extLst>
            <a:ext uri="{FF2B5EF4-FFF2-40B4-BE49-F238E27FC236}">
              <a16:creationId xmlns:a16="http://schemas.microsoft.com/office/drawing/2014/main" id="{00000000-0008-0000-0B00-0000EB000000}"/>
            </a:ext>
          </a:extLst>
        </xdr:cNvPr>
        <xdr:cNvCxnSpPr>
          <a:cxnSpLocks noChangeShapeType="1"/>
          <a:stCxn id="234" idx="2"/>
          <a:endCxn id="210" idx="3"/>
        </xdr:cNvCxnSpPr>
      </xdr:nvCxnSpPr>
      <xdr:spPr bwMode="auto">
        <a:xfrm flipV="1">
          <a:off x="14175918" y="4451124"/>
          <a:ext cx="1883232" cy="54360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56241</xdr:colOff>
      <xdr:row>21</xdr:row>
      <xdr:rowOff>182334</xdr:rowOff>
    </xdr:from>
    <xdr:to>
      <xdr:col>26</xdr:col>
      <xdr:colOff>115659</xdr:colOff>
      <xdr:row>22</xdr:row>
      <xdr:rowOff>24038</xdr:rowOff>
    </xdr:to>
    <xdr:sp macro="" textlink="">
      <xdr:nvSpPr>
        <xdr:cNvPr id="236" name="Oval 202">
          <a:extLst>
            <a:ext uri="{FF2B5EF4-FFF2-40B4-BE49-F238E27FC236}">
              <a16:creationId xmlns:a16="http://schemas.microsoft.com/office/drawing/2014/main" id="{00000000-0008-0000-0B00-0000EC000000}"/>
            </a:ext>
          </a:extLst>
        </xdr:cNvPr>
        <xdr:cNvSpPr>
          <a:spLocks noChangeArrowheads="1"/>
        </xdr:cNvSpPr>
      </xdr:nvSpPr>
      <xdr:spPr bwMode="auto">
        <a:xfrm flipH="1">
          <a:off x="13486491" y="4982934"/>
          <a:ext cx="59418" cy="70304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115659</xdr:colOff>
      <xdr:row>17</xdr:row>
      <xdr:rowOff>107724</xdr:rowOff>
    </xdr:from>
    <xdr:to>
      <xdr:col>32</xdr:col>
      <xdr:colOff>0</xdr:colOff>
      <xdr:row>21</xdr:row>
      <xdr:rowOff>210909</xdr:rowOff>
    </xdr:to>
    <xdr:cxnSp macro="">
      <xdr:nvCxnSpPr>
        <xdr:cNvPr id="237" name="AutoShape 203">
          <a:extLst>
            <a:ext uri="{FF2B5EF4-FFF2-40B4-BE49-F238E27FC236}">
              <a16:creationId xmlns:a16="http://schemas.microsoft.com/office/drawing/2014/main" id="{00000000-0008-0000-0B00-0000ED000000}"/>
            </a:ext>
          </a:extLst>
        </xdr:cNvPr>
        <xdr:cNvCxnSpPr>
          <a:cxnSpLocks noChangeShapeType="1"/>
          <a:stCxn id="236" idx="2"/>
          <a:endCxn id="186" idx="3"/>
        </xdr:cNvCxnSpPr>
      </xdr:nvCxnSpPr>
      <xdr:spPr bwMode="auto">
        <a:xfrm flipV="1">
          <a:off x="13545909" y="3993924"/>
          <a:ext cx="2513241" cy="101758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29</xdr:col>
      <xdr:colOff>39914</xdr:colOff>
      <xdr:row>25</xdr:row>
      <xdr:rowOff>62592</xdr:rowOff>
    </xdr:from>
    <xdr:to>
      <xdr:col>29</xdr:col>
      <xdr:colOff>97064</xdr:colOff>
      <xdr:row>25</xdr:row>
      <xdr:rowOff>119742</xdr:rowOff>
    </xdr:to>
    <xdr:sp macro="" textlink="">
      <xdr:nvSpPr>
        <xdr:cNvPr id="238" name="Oval 204">
          <a:extLst>
            <a:ext uri="{FF2B5EF4-FFF2-40B4-BE49-F238E27FC236}">
              <a16:creationId xmlns:a16="http://schemas.microsoft.com/office/drawing/2014/main" id="{00000000-0008-0000-0B00-0000EE000000}"/>
            </a:ext>
          </a:extLst>
        </xdr:cNvPr>
        <xdr:cNvSpPr>
          <a:spLocks noChangeArrowheads="1"/>
        </xdr:cNvSpPr>
      </xdr:nvSpPr>
      <xdr:spPr bwMode="auto">
        <a:xfrm flipH="1">
          <a:off x="14784614" y="5777592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29</xdr:col>
      <xdr:colOff>97064</xdr:colOff>
      <xdr:row>21</xdr:row>
      <xdr:rowOff>107723</xdr:rowOff>
    </xdr:from>
    <xdr:to>
      <xdr:col>32</xdr:col>
      <xdr:colOff>0</xdr:colOff>
      <xdr:row>25</xdr:row>
      <xdr:rowOff>91167</xdr:rowOff>
    </xdr:to>
    <xdr:cxnSp macro="">
      <xdr:nvCxnSpPr>
        <xdr:cNvPr id="239" name="AutoShape 205">
          <a:extLst>
            <a:ext uri="{FF2B5EF4-FFF2-40B4-BE49-F238E27FC236}">
              <a16:creationId xmlns:a16="http://schemas.microsoft.com/office/drawing/2014/main" id="{00000000-0008-0000-0B00-0000EF000000}"/>
            </a:ext>
          </a:extLst>
        </xdr:cNvPr>
        <xdr:cNvCxnSpPr>
          <a:cxnSpLocks noChangeShapeType="1"/>
          <a:stCxn id="238" idx="2"/>
          <a:endCxn id="212" idx="3"/>
        </xdr:cNvCxnSpPr>
      </xdr:nvCxnSpPr>
      <xdr:spPr bwMode="auto">
        <a:xfrm flipV="1">
          <a:off x="14841764" y="4908323"/>
          <a:ext cx="1217386" cy="89784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27</xdr:col>
      <xdr:colOff>236311</xdr:colOff>
      <xdr:row>25</xdr:row>
      <xdr:rowOff>32203</xdr:rowOff>
    </xdr:from>
    <xdr:to>
      <xdr:col>27</xdr:col>
      <xdr:colOff>293461</xdr:colOff>
      <xdr:row>25</xdr:row>
      <xdr:rowOff>89353</xdr:rowOff>
    </xdr:to>
    <xdr:sp macro="" textlink="">
      <xdr:nvSpPr>
        <xdr:cNvPr id="240" name="Oval 210">
          <a:extLst>
            <a:ext uri="{FF2B5EF4-FFF2-40B4-BE49-F238E27FC236}">
              <a16:creationId xmlns:a16="http://schemas.microsoft.com/office/drawing/2014/main" id="{00000000-0008-0000-0B00-0000F0000000}"/>
            </a:ext>
          </a:extLst>
        </xdr:cNvPr>
        <xdr:cNvSpPr>
          <a:spLocks noChangeArrowheads="1"/>
        </xdr:cNvSpPr>
      </xdr:nvSpPr>
      <xdr:spPr bwMode="auto">
        <a:xfrm flipH="1">
          <a:off x="14104711" y="5747203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27</xdr:col>
      <xdr:colOff>293461</xdr:colOff>
      <xdr:row>20</xdr:row>
      <xdr:rowOff>107723</xdr:rowOff>
    </xdr:from>
    <xdr:to>
      <xdr:col>32</xdr:col>
      <xdr:colOff>0</xdr:colOff>
      <xdr:row>25</xdr:row>
      <xdr:rowOff>60778</xdr:rowOff>
    </xdr:to>
    <xdr:cxnSp macro="">
      <xdr:nvCxnSpPr>
        <xdr:cNvPr id="241" name="AutoShape 211">
          <a:extLst>
            <a:ext uri="{FF2B5EF4-FFF2-40B4-BE49-F238E27FC236}">
              <a16:creationId xmlns:a16="http://schemas.microsoft.com/office/drawing/2014/main" id="{00000000-0008-0000-0B00-0000F1000000}"/>
            </a:ext>
          </a:extLst>
        </xdr:cNvPr>
        <xdr:cNvCxnSpPr>
          <a:cxnSpLocks noChangeShapeType="1"/>
          <a:stCxn id="240" idx="2"/>
          <a:endCxn id="211" idx="3"/>
        </xdr:cNvCxnSpPr>
      </xdr:nvCxnSpPr>
      <xdr:spPr bwMode="auto">
        <a:xfrm flipV="1">
          <a:off x="14161861" y="4679723"/>
          <a:ext cx="1897289" cy="109605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151041</xdr:colOff>
      <xdr:row>21</xdr:row>
      <xdr:rowOff>180520</xdr:rowOff>
    </xdr:from>
    <xdr:to>
      <xdr:col>22</xdr:col>
      <xdr:colOff>208191</xdr:colOff>
      <xdr:row>22</xdr:row>
      <xdr:rowOff>22224</xdr:rowOff>
    </xdr:to>
    <xdr:sp macro="" textlink="">
      <xdr:nvSpPr>
        <xdr:cNvPr id="242" name="Oval 212">
          <a:extLst>
            <a:ext uri="{FF2B5EF4-FFF2-40B4-BE49-F238E27FC236}">
              <a16:creationId xmlns:a16="http://schemas.microsoft.com/office/drawing/2014/main" id="{00000000-0008-0000-0B00-0000F2000000}"/>
            </a:ext>
          </a:extLst>
        </xdr:cNvPr>
        <xdr:cNvSpPr>
          <a:spLocks noChangeArrowheads="1"/>
        </xdr:cNvSpPr>
      </xdr:nvSpPr>
      <xdr:spPr bwMode="auto">
        <a:xfrm flipH="1">
          <a:off x="11828691" y="4981120"/>
          <a:ext cx="57150" cy="70304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17</xdr:row>
      <xdr:rowOff>107724</xdr:rowOff>
    </xdr:from>
    <xdr:to>
      <xdr:col>22</xdr:col>
      <xdr:colOff>151041</xdr:colOff>
      <xdr:row>21</xdr:row>
      <xdr:rowOff>209095</xdr:rowOff>
    </xdr:to>
    <xdr:cxnSp macro="">
      <xdr:nvCxnSpPr>
        <xdr:cNvPr id="243" name="AutoShape 213">
          <a:extLst>
            <a:ext uri="{FF2B5EF4-FFF2-40B4-BE49-F238E27FC236}">
              <a16:creationId xmlns:a16="http://schemas.microsoft.com/office/drawing/2014/main" id="{00000000-0008-0000-0B00-0000F3000000}"/>
            </a:ext>
          </a:extLst>
        </xdr:cNvPr>
        <xdr:cNvCxnSpPr>
          <a:cxnSpLocks noChangeShapeType="1"/>
          <a:stCxn id="165" idx="1"/>
          <a:endCxn id="242" idx="6"/>
        </xdr:cNvCxnSpPr>
      </xdr:nvCxnSpPr>
      <xdr:spPr bwMode="auto">
        <a:xfrm>
          <a:off x="9048750" y="3993924"/>
          <a:ext cx="2779941" cy="1015771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199570</xdr:colOff>
      <xdr:row>25</xdr:row>
      <xdr:rowOff>39914</xdr:rowOff>
    </xdr:from>
    <xdr:to>
      <xdr:col>19</xdr:col>
      <xdr:colOff>256720</xdr:colOff>
      <xdr:row>25</xdr:row>
      <xdr:rowOff>97064</xdr:rowOff>
    </xdr:to>
    <xdr:sp macro="" textlink="">
      <xdr:nvSpPr>
        <xdr:cNvPr id="244" name="Oval 216">
          <a:extLst>
            <a:ext uri="{FF2B5EF4-FFF2-40B4-BE49-F238E27FC236}">
              <a16:creationId xmlns:a16="http://schemas.microsoft.com/office/drawing/2014/main" id="{00000000-0008-0000-0B00-0000F4000000}"/>
            </a:ext>
          </a:extLst>
        </xdr:cNvPr>
        <xdr:cNvSpPr>
          <a:spLocks noChangeArrowheads="1"/>
        </xdr:cNvSpPr>
      </xdr:nvSpPr>
      <xdr:spPr bwMode="auto">
        <a:xfrm flipH="1">
          <a:off x="10562770" y="5754914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21</xdr:row>
      <xdr:rowOff>107723</xdr:rowOff>
    </xdr:from>
    <xdr:to>
      <xdr:col>19</xdr:col>
      <xdr:colOff>199570</xdr:colOff>
      <xdr:row>25</xdr:row>
      <xdr:rowOff>68489</xdr:rowOff>
    </xdr:to>
    <xdr:cxnSp macro="">
      <xdr:nvCxnSpPr>
        <xdr:cNvPr id="245" name="AutoShape 217">
          <a:extLst>
            <a:ext uri="{FF2B5EF4-FFF2-40B4-BE49-F238E27FC236}">
              <a16:creationId xmlns:a16="http://schemas.microsoft.com/office/drawing/2014/main" id="{00000000-0008-0000-0B00-0000F5000000}"/>
            </a:ext>
          </a:extLst>
        </xdr:cNvPr>
        <xdr:cNvCxnSpPr>
          <a:cxnSpLocks noChangeShapeType="1"/>
          <a:stCxn id="209" idx="1"/>
          <a:endCxn id="244" idx="6"/>
        </xdr:cNvCxnSpPr>
      </xdr:nvCxnSpPr>
      <xdr:spPr bwMode="auto">
        <a:xfrm>
          <a:off x="9048750" y="4908323"/>
          <a:ext cx="1514020" cy="87516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409575</xdr:colOff>
      <xdr:row>25</xdr:row>
      <xdr:rowOff>41728</xdr:rowOff>
    </xdr:from>
    <xdr:to>
      <xdr:col>21</xdr:col>
      <xdr:colOff>38100</xdr:colOff>
      <xdr:row>25</xdr:row>
      <xdr:rowOff>98878</xdr:rowOff>
    </xdr:to>
    <xdr:sp macro="" textlink="">
      <xdr:nvSpPr>
        <xdr:cNvPr id="246" name="Oval 220">
          <a:extLst>
            <a:ext uri="{FF2B5EF4-FFF2-40B4-BE49-F238E27FC236}">
              <a16:creationId xmlns:a16="http://schemas.microsoft.com/office/drawing/2014/main" id="{00000000-0008-0000-0B00-0000F6000000}"/>
            </a:ext>
          </a:extLst>
        </xdr:cNvPr>
        <xdr:cNvSpPr>
          <a:spLocks noChangeArrowheads="1"/>
        </xdr:cNvSpPr>
      </xdr:nvSpPr>
      <xdr:spPr bwMode="auto">
        <a:xfrm flipH="1">
          <a:off x="11210925" y="5756728"/>
          <a:ext cx="66675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20</xdr:row>
      <xdr:rowOff>107723</xdr:rowOff>
    </xdr:from>
    <xdr:to>
      <xdr:col>20</xdr:col>
      <xdr:colOff>409575</xdr:colOff>
      <xdr:row>25</xdr:row>
      <xdr:rowOff>70303</xdr:rowOff>
    </xdr:to>
    <xdr:cxnSp macro="">
      <xdr:nvCxnSpPr>
        <xdr:cNvPr id="247" name="AutoShape 221">
          <a:extLst>
            <a:ext uri="{FF2B5EF4-FFF2-40B4-BE49-F238E27FC236}">
              <a16:creationId xmlns:a16="http://schemas.microsoft.com/office/drawing/2014/main" id="{00000000-0008-0000-0B00-0000F7000000}"/>
            </a:ext>
          </a:extLst>
        </xdr:cNvPr>
        <xdr:cNvCxnSpPr>
          <a:cxnSpLocks noChangeShapeType="1"/>
          <a:stCxn id="168" idx="1"/>
          <a:endCxn id="246" idx="6"/>
        </xdr:cNvCxnSpPr>
      </xdr:nvCxnSpPr>
      <xdr:spPr bwMode="auto">
        <a:xfrm>
          <a:off x="9048750" y="4679723"/>
          <a:ext cx="2162175" cy="110558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142875</xdr:colOff>
      <xdr:row>3</xdr:row>
      <xdr:rowOff>161925</xdr:rowOff>
    </xdr:from>
    <xdr:to>
      <xdr:col>30</xdr:col>
      <xdr:colOff>247650</xdr:colOff>
      <xdr:row>30</xdr:row>
      <xdr:rowOff>171450</xdr:rowOff>
    </xdr:to>
    <xdr:pic>
      <xdr:nvPicPr>
        <xdr:cNvPr id="2" name="Picture 255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91675" y="819150"/>
          <a:ext cx="5676900" cy="592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352425</xdr:colOff>
      <xdr:row>0</xdr:row>
      <xdr:rowOff>9525</xdr:rowOff>
    </xdr:from>
    <xdr:to>
      <xdr:col>31</xdr:col>
      <xdr:colOff>76200</xdr:colOff>
      <xdr:row>3</xdr:row>
      <xdr:rowOff>209550</xdr:rowOff>
    </xdr:to>
    <xdr:grpSp>
      <xdr:nvGrpSpPr>
        <xdr:cNvPr id="3" name="Group 50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pSpPr>
          <a:grpSpLocks/>
        </xdr:cNvGrpSpPr>
      </xdr:nvGrpSpPr>
      <xdr:grpSpPr bwMode="auto">
        <a:xfrm>
          <a:off x="15465425" y="9525"/>
          <a:ext cx="1019175" cy="885825"/>
          <a:chOff x="1012" y="24"/>
          <a:chExt cx="106" cy="90"/>
        </a:xfrm>
      </xdr:grpSpPr>
      <xdr:sp macro="" textlink="">
        <xdr:nvSpPr>
          <xdr:cNvPr id="4" name="Line 51">
            <a:extLst>
              <a:ext uri="{FF2B5EF4-FFF2-40B4-BE49-F238E27FC236}">
                <a16:creationId xmlns:a16="http://schemas.microsoft.com/office/drawing/2014/main" id="{00000000-0008-0000-0C00-0000040000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" name="Text Box 52">
            <a:extLst>
              <a:ext uri="{FF2B5EF4-FFF2-40B4-BE49-F238E27FC236}">
                <a16:creationId xmlns:a16="http://schemas.microsoft.com/office/drawing/2014/main" id="{00000000-0008-0000-0C00-000005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+Y</a:t>
            </a:r>
          </a:p>
        </xdr:txBody>
      </xdr:sp>
      <xdr:sp macro="" textlink="">
        <xdr:nvSpPr>
          <xdr:cNvPr id="6" name="Text Box 53">
            <a:extLst>
              <a:ext uri="{FF2B5EF4-FFF2-40B4-BE49-F238E27FC236}">
                <a16:creationId xmlns:a16="http://schemas.microsoft.com/office/drawing/2014/main" id="{00000000-0008-0000-0C00-000006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-Y</a:t>
            </a:r>
          </a:p>
        </xdr:txBody>
      </xdr:sp>
      <xdr:sp macro="" textlink="">
        <xdr:nvSpPr>
          <xdr:cNvPr id="7" name="Line 54">
            <a:extLst>
              <a:ext uri="{FF2B5EF4-FFF2-40B4-BE49-F238E27FC236}">
                <a16:creationId xmlns:a16="http://schemas.microsoft.com/office/drawing/2014/main" id="{00000000-0008-0000-0C00-0000070000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" name="Text Box 55">
            <a:extLst>
              <a:ext uri="{FF2B5EF4-FFF2-40B4-BE49-F238E27FC236}">
                <a16:creationId xmlns:a16="http://schemas.microsoft.com/office/drawing/2014/main" id="{00000000-0008-0000-0C00-000008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+X</a:t>
            </a:r>
          </a:p>
        </xdr:txBody>
      </xdr:sp>
      <xdr:sp macro="" textlink="">
        <xdr:nvSpPr>
          <xdr:cNvPr id="9" name="Text Box 56">
            <a:extLst>
              <a:ext uri="{FF2B5EF4-FFF2-40B4-BE49-F238E27FC236}">
                <a16:creationId xmlns:a16="http://schemas.microsoft.com/office/drawing/2014/main" id="{00000000-0008-0000-0C00-000009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-X</a:t>
            </a:r>
          </a:p>
        </xdr:txBody>
      </xdr:sp>
    </xdr:grpSp>
    <xdr:clientData/>
  </xdr:twoCellAnchor>
  <xdr:twoCellAnchor>
    <xdr:from>
      <xdr:col>8</xdr:col>
      <xdr:colOff>0</xdr:colOff>
      <xdr:row>5</xdr:row>
      <xdr:rowOff>0</xdr:rowOff>
    </xdr:from>
    <xdr:to>
      <xdr:col>14</xdr:col>
      <xdr:colOff>0</xdr:colOff>
      <xdr:row>15</xdr:row>
      <xdr:rowOff>0</xdr:rowOff>
    </xdr:to>
    <xdr:graphicFrame macro="">
      <xdr:nvGraphicFramePr>
        <xdr:cNvPr id="10" name="グラフ 57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0</xdr:colOff>
      <xdr:row>5</xdr:row>
      <xdr:rowOff>0</xdr:rowOff>
    </xdr:from>
    <xdr:to>
      <xdr:col>40</xdr:col>
      <xdr:colOff>0</xdr:colOff>
      <xdr:row>15</xdr:row>
      <xdr:rowOff>0</xdr:rowOff>
    </xdr:to>
    <xdr:graphicFrame macro="">
      <xdr:nvGraphicFramePr>
        <xdr:cNvPr id="11" name="グラフ 58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38100</xdr:colOff>
      <xdr:row>8</xdr:row>
      <xdr:rowOff>200025</xdr:rowOff>
    </xdr:from>
    <xdr:to>
      <xdr:col>23</xdr:col>
      <xdr:colOff>95250</xdr:colOff>
      <xdr:row>9</xdr:row>
      <xdr:rowOff>38100</xdr:rowOff>
    </xdr:to>
    <xdr:sp macro="" textlink="">
      <xdr:nvSpPr>
        <xdr:cNvPr id="12" name="Oval 207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SpPr>
          <a:spLocks noChangeArrowheads="1"/>
        </xdr:cNvSpPr>
      </xdr:nvSpPr>
      <xdr:spPr bwMode="auto">
        <a:xfrm flipH="1">
          <a:off x="12058650" y="19526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10</xdr:row>
      <xdr:rowOff>0</xdr:rowOff>
    </xdr:from>
    <xdr:to>
      <xdr:col>17</xdr:col>
      <xdr:colOff>0</xdr:colOff>
      <xdr:row>11</xdr:row>
      <xdr:rowOff>0</xdr:rowOff>
    </xdr:to>
    <xdr:sp macro="" textlink="">
      <xdr:nvSpPr>
        <xdr:cNvPr id="13" name="Rectangle 208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SpPr>
          <a:spLocks noChangeArrowheads="1"/>
        </xdr:cNvSpPr>
      </xdr:nvSpPr>
      <xdr:spPr bwMode="auto">
        <a:xfrm>
          <a:off x="9020175" y="219075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11</xdr:row>
      <xdr:rowOff>0</xdr:rowOff>
    </xdr:from>
    <xdr:to>
      <xdr:col>17</xdr:col>
      <xdr:colOff>0</xdr:colOff>
      <xdr:row>12</xdr:row>
      <xdr:rowOff>0</xdr:rowOff>
    </xdr:to>
    <xdr:sp macro="" textlink="">
      <xdr:nvSpPr>
        <xdr:cNvPr id="14" name="Rectangle 209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SpPr>
          <a:spLocks noChangeArrowheads="1"/>
        </xdr:cNvSpPr>
      </xdr:nvSpPr>
      <xdr:spPr bwMode="auto">
        <a:xfrm>
          <a:off x="9020175" y="240982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12</xdr:row>
      <xdr:rowOff>0</xdr:rowOff>
    </xdr:from>
    <xdr:to>
      <xdr:col>17</xdr:col>
      <xdr:colOff>0</xdr:colOff>
      <xdr:row>13</xdr:row>
      <xdr:rowOff>0</xdr:rowOff>
    </xdr:to>
    <xdr:sp macro="" textlink="">
      <xdr:nvSpPr>
        <xdr:cNvPr id="15" name="Rectangle 210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SpPr>
          <a:spLocks noChangeArrowheads="1"/>
        </xdr:cNvSpPr>
      </xdr:nvSpPr>
      <xdr:spPr bwMode="auto">
        <a:xfrm>
          <a:off x="9020175" y="262890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13</xdr:row>
      <xdr:rowOff>0</xdr:rowOff>
    </xdr:from>
    <xdr:to>
      <xdr:col>17</xdr:col>
      <xdr:colOff>0</xdr:colOff>
      <xdr:row>14</xdr:row>
      <xdr:rowOff>0</xdr:rowOff>
    </xdr:to>
    <xdr:sp macro="" textlink="">
      <xdr:nvSpPr>
        <xdr:cNvPr id="16" name="Rectangle 211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>
          <a:spLocks noChangeArrowheads="1"/>
        </xdr:cNvSpPr>
      </xdr:nvSpPr>
      <xdr:spPr bwMode="auto">
        <a:xfrm>
          <a:off x="9020175" y="284797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14</xdr:row>
      <xdr:rowOff>0</xdr:rowOff>
    </xdr:from>
    <xdr:to>
      <xdr:col>17</xdr:col>
      <xdr:colOff>0</xdr:colOff>
      <xdr:row>15</xdr:row>
      <xdr:rowOff>0</xdr:rowOff>
    </xdr:to>
    <xdr:sp macro="" textlink="">
      <xdr:nvSpPr>
        <xdr:cNvPr id="17" name="Rectangle 212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>
          <a:spLocks noChangeArrowheads="1"/>
        </xdr:cNvSpPr>
      </xdr:nvSpPr>
      <xdr:spPr bwMode="auto">
        <a:xfrm>
          <a:off x="9020175" y="306705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114300</xdr:colOff>
      <xdr:row>11</xdr:row>
      <xdr:rowOff>85725</xdr:rowOff>
    </xdr:from>
    <xdr:to>
      <xdr:col>24</xdr:col>
      <xdr:colOff>171450</xdr:colOff>
      <xdr:row>11</xdr:row>
      <xdr:rowOff>142875</xdr:rowOff>
    </xdr:to>
    <xdr:sp macro="" textlink="">
      <xdr:nvSpPr>
        <xdr:cNvPr id="18" name="Oval 213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SpPr>
          <a:spLocks noChangeArrowheads="1"/>
        </xdr:cNvSpPr>
      </xdr:nvSpPr>
      <xdr:spPr bwMode="auto">
        <a:xfrm flipH="1">
          <a:off x="12563475" y="24955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38100</xdr:colOff>
      <xdr:row>19</xdr:row>
      <xdr:rowOff>133350</xdr:rowOff>
    </xdr:from>
    <xdr:to>
      <xdr:col>23</xdr:col>
      <xdr:colOff>95250</xdr:colOff>
      <xdr:row>19</xdr:row>
      <xdr:rowOff>190500</xdr:rowOff>
    </xdr:to>
    <xdr:sp macro="" textlink="">
      <xdr:nvSpPr>
        <xdr:cNvPr id="19" name="Oval 214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SpPr>
          <a:spLocks noChangeArrowheads="1"/>
        </xdr:cNvSpPr>
      </xdr:nvSpPr>
      <xdr:spPr bwMode="auto">
        <a:xfrm flipH="1">
          <a:off x="12058650" y="42957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114300</xdr:colOff>
      <xdr:row>22</xdr:row>
      <xdr:rowOff>28575</xdr:rowOff>
    </xdr:from>
    <xdr:to>
      <xdr:col>24</xdr:col>
      <xdr:colOff>171450</xdr:colOff>
      <xdr:row>22</xdr:row>
      <xdr:rowOff>85725</xdr:rowOff>
    </xdr:to>
    <xdr:sp macro="" textlink="">
      <xdr:nvSpPr>
        <xdr:cNvPr id="20" name="Oval 215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SpPr>
          <a:spLocks noChangeArrowheads="1"/>
        </xdr:cNvSpPr>
      </xdr:nvSpPr>
      <xdr:spPr bwMode="auto">
        <a:xfrm flipH="1">
          <a:off x="12563475" y="48482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47625</xdr:colOff>
      <xdr:row>25</xdr:row>
      <xdr:rowOff>9525</xdr:rowOff>
    </xdr:from>
    <xdr:to>
      <xdr:col>23</xdr:col>
      <xdr:colOff>104775</xdr:colOff>
      <xdr:row>25</xdr:row>
      <xdr:rowOff>66675</xdr:rowOff>
    </xdr:to>
    <xdr:sp macro="" textlink="">
      <xdr:nvSpPr>
        <xdr:cNvPr id="21" name="Oval 216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SpPr>
          <a:spLocks noChangeArrowheads="1"/>
        </xdr:cNvSpPr>
      </xdr:nvSpPr>
      <xdr:spPr bwMode="auto">
        <a:xfrm flipH="1">
          <a:off x="12068175" y="54864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104775</xdr:colOff>
      <xdr:row>27</xdr:row>
      <xdr:rowOff>85725</xdr:rowOff>
    </xdr:from>
    <xdr:to>
      <xdr:col>24</xdr:col>
      <xdr:colOff>161925</xdr:colOff>
      <xdr:row>27</xdr:row>
      <xdr:rowOff>142875</xdr:rowOff>
    </xdr:to>
    <xdr:sp macro="" textlink="">
      <xdr:nvSpPr>
        <xdr:cNvPr id="22" name="Oval 217">
          <a:extLst>
            <a:ext uri="{FF2B5EF4-FFF2-40B4-BE49-F238E27FC236}">
              <a16:creationId xmlns:a16="http://schemas.microsoft.com/office/drawing/2014/main" id="{00000000-0008-0000-0C00-000016000000}"/>
            </a:ext>
          </a:extLst>
        </xdr:cNvPr>
        <xdr:cNvSpPr>
          <a:spLocks noChangeArrowheads="1"/>
        </xdr:cNvSpPr>
      </xdr:nvSpPr>
      <xdr:spPr bwMode="auto">
        <a:xfrm flipH="1">
          <a:off x="12553950" y="60007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161925</xdr:colOff>
      <xdr:row>25</xdr:row>
      <xdr:rowOff>47625</xdr:rowOff>
    </xdr:from>
    <xdr:to>
      <xdr:col>25</xdr:col>
      <xdr:colOff>219075</xdr:colOff>
      <xdr:row>25</xdr:row>
      <xdr:rowOff>104775</xdr:rowOff>
    </xdr:to>
    <xdr:sp macro="" textlink="">
      <xdr:nvSpPr>
        <xdr:cNvPr id="23" name="Oval 218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SpPr>
          <a:spLocks noChangeArrowheads="1"/>
        </xdr:cNvSpPr>
      </xdr:nvSpPr>
      <xdr:spPr bwMode="auto">
        <a:xfrm flipH="1">
          <a:off x="13039725" y="55245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76200</xdr:colOff>
      <xdr:row>22</xdr:row>
      <xdr:rowOff>152400</xdr:rowOff>
    </xdr:from>
    <xdr:to>
      <xdr:col>24</xdr:col>
      <xdr:colOff>133350</xdr:colOff>
      <xdr:row>22</xdr:row>
      <xdr:rowOff>209550</xdr:rowOff>
    </xdr:to>
    <xdr:sp macro="" textlink="">
      <xdr:nvSpPr>
        <xdr:cNvPr id="24" name="Oval 219">
          <a:extLst>
            <a:ext uri="{FF2B5EF4-FFF2-40B4-BE49-F238E27FC236}">
              <a16:creationId xmlns:a16="http://schemas.microsoft.com/office/drawing/2014/main" id="{00000000-0008-0000-0C00-000018000000}"/>
            </a:ext>
          </a:extLst>
        </xdr:cNvPr>
        <xdr:cNvSpPr>
          <a:spLocks noChangeArrowheads="1"/>
        </xdr:cNvSpPr>
      </xdr:nvSpPr>
      <xdr:spPr bwMode="auto">
        <a:xfrm flipH="1">
          <a:off x="12525375" y="49720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152400</xdr:colOff>
      <xdr:row>19</xdr:row>
      <xdr:rowOff>152400</xdr:rowOff>
    </xdr:from>
    <xdr:to>
      <xdr:col>25</xdr:col>
      <xdr:colOff>209550</xdr:colOff>
      <xdr:row>19</xdr:row>
      <xdr:rowOff>209550</xdr:rowOff>
    </xdr:to>
    <xdr:sp macro="" textlink="">
      <xdr:nvSpPr>
        <xdr:cNvPr id="25" name="Oval 220">
          <a:extLst>
            <a:ext uri="{FF2B5EF4-FFF2-40B4-BE49-F238E27FC236}">
              <a16:creationId xmlns:a16="http://schemas.microsoft.com/office/drawing/2014/main" id="{00000000-0008-0000-0C00-000019000000}"/>
            </a:ext>
          </a:extLst>
        </xdr:cNvPr>
        <xdr:cNvSpPr>
          <a:spLocks noChangeArrowheads="1"/>
        </xdr:cNvSpPr>
      </xdr:nvSpPr>
      <xdr:spPr bwMode="auto">
        <a:xfrm flipH="1">
          <a:off x="13030200" y="43148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123825</xdr:colOff>
      <xdr:row>16</xdr:row>
      <xdr:rowOff>161925</xdr:rowOff>
    </xdr:from>
    <xdr:to>
      <xdr:col>24</xdr:col>
      <xdr:colOff>180975</xdr:colOff>
      <xdr:row>17</xdr:row>
      <xdr:rowOff>0</xdr:rowOff>
    </xdr:to>
    <xdr:sp macro="" textlink="">
      <xdr:nvSpPr>
        <xdr:cNvPr id="26" name="Oval 221">
          <a:extLst>
            <a:ext uri="{FF2B5EF4-FFF2-40B4-BE49-F238E27FC236}">
              <a16:creationId xmlns:a16="http://schemas.microsoft.com/office/drawing/2014/main" id="{00000000-0008-0000-0C00-00001A000000}"/>
            </a:ext>
          </a:extLst>
        </xdr:cNvPr>
        <xdr:cNvSpPr>
          <a:spLocks noChangeArrowheads="1"/>
        </xdr:cNvSpPr>
      </xdr:nvSpPr>
      <xdr:spPr bwMode="auto">
        <a:xfrm flipH="1">
          <a:off x="12573000" y="36671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161925</xdr:colOff>
      <xdr:row>14</xdr:row>
      <xdr:rowOff>66675</xdr:rowOff>
    </xdr:from>
    <xdr:to>
      <xdr:col>25</xdr:col>
      <xdr:colOff>219075</xdr:colOff>
      <xdr:row>14</xdr:row>
      <xdr:rowOff>123825</xdr:rowOff>
    </xdr:to>
    <xdr:sp macro="" textlink="">
      <xdr:nvSpPr>
        <xdr:cNvPr id="27" name="Oval 222">
          <a:extLst>
            <a:ext uri="{FF2B5EF4-FFF2-40B4-BE49-F238E27FC236}">
              <a16:creationId xmlns:a16="http://schemas.microsoft.com/office/drawing/2014/main" id="{00000000-0008-0000-0C00-00001B000000}"/>
            </a:ext>
          </a:extLst>
        </xdr:cNvPr>
        <xdr:cNvSpPr>
          <a:spLocks noChangeArrowheads="1"/>
        </xdr:cNvSpPr>
      </xdr:nvSpPr>
      <xdr:spPr bwMode="auto">
        <a:xfrm flipH="1">
          <a:off x="13039725" y="31337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85725</xdr:colOff>
      <xdr:row>17</xdr:row>
      <xdr:rowOff>95250</xdr:rowOff>
    </xdr:from>
    <xdr:to>
      <xdr:col>24</xdr:col>
      <xdr:colOff>142875</xdr:colOff>
      <xdr:row>17</xdr:row>
      <xdr:rowOff>152400</xdr:rowOff>
    </xdr:to>
    <xdr:sp macro="" textlink="">
      <xdr:nvSpPr>
        <xdr:cNvPr id="28" name="Oval 223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>
          <a:spLocks noChangeArrowheads="1"/>
        </xdr:cNvSpPr>
      </xdr:nvSpPr>
      <xdr:spPr bwMode="auto">
        <a:xfrm flipH="1">
          <a:off x="12534900" y="38195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171450</xdr:colOff>
      <xdr:row>8</xdr:row>
      <xdr:rowOff>209550</xdr:rowOff>
    </xdr:from>
    <xdr:to>
      <xdr:col>25</xdr:col>
      <xdr:colOff>228600</xdr:colOff>
      <xdr:row>9</xdr:row>
      <xdr:rowOff>47625</xdr:rowOff>
    </xdr:to>
    <xdr:sp macro="" textlink="">
      <xdr:nvSpPr>
        <xdr:cNvPr id="29" name="Oval 224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>
          <a:spLocks noChangeArrowheads="1"/>
        </xdr:cNvSpPr>
      </xdr:nvSpPr>
      <xdr:spPr bwMode="auto">
        <a:xfrm flipH="1">
          <a:off x="13049250" y="19621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85725</xdr:colOff>
      <xdr:row>6</xdr:row>
      <xdr:rowOff>152400</xdr:rowOff>
    </xdr:from>
    <xdr:to>
      <xdr:col>24</xdr:col>
      <xdr:colOff>142875</xdr:colOff>
      <xdr:row>6</xdr:row>
      <xdr:rowOff>209550</xdr:rowOff>
    </xdr:to>
    <xdr:sp macro="" textlink="">
      <xdr:nvSpPr>
        <xdr:cNvPr id="30" name="Oval 225">
          <a:extLst>
            <a:ext uri="{FF2B5EF4-FFF2-40B4-BE49-F238E27FC236}">
              <a16:creationId xmlns:a16="http://schemas.microsoft.com/office/drawing/2014/main" id="{00000000-0008-0000-0C00-00001E000000}"/>
            </a:ext>
          </a:extLst>
        </xdr:cNvPr>
        <xdr:cNvSpPr>
          <a:spLocks noChangeArrowheads="1"/>
        </xdr:cNvSpPr>
      </xdr:nvSpPr>
      <xdr:spPr bwMode="auto">
        <a:xfrm flipH="1">
          <a:off x="12534900" y="14668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76200</xdr:colOff>
      <xdr:row>12</xdr:row>
      <xdr:rowOff>19050</xdr:rowOff>
    </xdr:from>
    <xdr:to>
      <xdr:col>24</xdr:col>
      <xdr:colOff>133350</xdr:colOff>
      <xdr:row>12</xdr:row>
      <xdr:rowOff>76200</xdr:rowOff>
    </xdr:to>
    <xdr:sp macro="" textlink="">
      <xdr:nvSpPr>
        <xdr:cNvPr id="31" name="Oval 226">
          <a:extLst>
            <a:ext uri="{FF2B5EF4-FFF2-40B4-BE49-F238E27FC236}">
              <a16:creationId xmlns:a16="http://schemas.microsoft.com/office/drawing/2014/main" id="{00000000-0008-0000-0C00-00001F000000}"/>
            </a:ext>
          </a:extLst>
        </xdr:cNvPr>
        <xdr:cNvSpPr>
          <a:spLocks noChangeArrowheads="1"/>
        </xdr:cNvSpPr>
      </xdr:nvSpPr>
      <xdr:spPr bwMode="auto">
        <a:xfrm flipH="1">
          <a:off x="12525375" y="26479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10</xdr:row>
      <xdr:rowOff>0</xdr:rowOff>
    </xdr:from>
    <xdr:to>
      <xdr:col>32</xdr:col>
      <xdr:colOff>0</xdr:colOff>
      <xdr:row>11</xdr:row>
      <xdr:rowOff>0</xdr:rowOff>
    </xdr:to>
    <xdr:sp macro="" textlink="">
      <xdr:nvSpPr>
        <xdr:cNvPr id="32" name="Rectangle 227">
          <a:extLst>
            <a:ext uri="{FF2B5EF4-FFF2-40B4-BE49-F238E27FC236}">
              <a16:creationId xmlns:a16="http://schemas.microsoft.com/office/drawing/2014/main" id="{00000000-0008-0000-0C00-000020000000}"/>
            </a:ext>
          </a:extLst>
        </xdr:cNvPr>
        <xdr:cNvSpPr>
          <a:spLocks noChangeArrowheads="1"/>
        </xdr:cNvSpPr>
      </xdr:nvSpPr>
      <xdr:spPr bwMode="auto">
        <a:xfrm>
          <a:off x="15449550" y="219075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11</xdr:row>
      <xdr:rowOff>0</xdr:rowOff>
    </xdr:from>
    <xdr:to>
      <xdr:col>32</xdr:col>
      <xdr:colOff>0</xdr:colOff>
      <xdr:row>12</xdr:row>
      <xdr:rowOff>0</xdr:rowOff>
    </xdr:to>
    <xdr:sp macro="" textlink="">
      <xdr:nvSpPr>
        <xdr:cNvPr id="33" name="Rectangle 228">
          <a:extLst>
            <a:ext uri="{FF2B5EF4-FFF2-40B4-BE49-F238E27FC236}">
              <a16:creationId xmlns:a16="http://schemas.microsoft.com/office/drawing/2014/main" id="{00000000-0008-0000-0C00-000021000000}"/>
            </a:ext>
          </a:extLst>
        </xdr:cNvPr>
        <xdr:cNvSpPr>
          <a:spLocks noChangeArrowheads="1"/>
        </xdr:cNvSpPr>
      </xdr:nvSpPr>
      <xdr:spPr bwMode="auto">
        <a:xfrm>
          <a:off x="15449550" y="240982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12</xdr:row>
      <xdr:rowOff>0</xdr:rowOff>
    </xdr:from>
    <xdr:to>
      <xdr:col>32</xdr:col>
      <xdr:colOff>0</xdr:colOff>
      <xdr:row>13</xdr:row>
      <xdr:rowOff>0</xdr:rowOff>
    </xdr:to>
    <xdr:sp macro="" textlink="">
      <xdr:nvSpPr>
        <xdr:cNvPr id="34" name="Rectangle 229">
          <a:extLst>
            <a:ext uri="{FF2B5EF4-FFF2-40B4-BE49-F238E27FC236}">
              <a16:creationId xmlns:a16="http://schemas.microsoft.com/office/drawing/2014/main" id="{00000000-0008-0000-0C00-000022000000}"/>
            </a:ext>
          </a:extLst>
        </xdr:cNvPr>
        <xdr:cNvSpPr>
          <a:spLocks noChangeArrowheads="1"/>
        </xdr:cNvSpPr>
      </xdr:nvSpPr>
      <xdr:spPr bwMode="auto">
        <a:xfrm>
          <a:off x="15449550" y="262890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0</xdr:colOff>
      <xdr:row>14</xdr:row>
      <xdr:rowOff>0</xdr:rowOff>
    </xdr:to>
    <xdr:sp macro="" textlink="">
      <xdr:nvSpPr>
        <xdr:cNvPr id="35" name="Rectangle 230">
          <a:extLst>
            <a:ext uri="{FF2B5EF4-FFF2-40B4-BE49-F238E27FC236}">
              <a16:creationId xmlns:a16="http://schemas.microsoft.com/office/drawing/2014/main" id="{00000000-0008-0000-0C00-000023000000}"/>
            </a:ext>
          </a:extLst>
        </xdr:cNvPr>
        <xdr:cNvSpPr>
          <a:spLocks noChangeArrowheads="1"/>
        </xdr:cNvSpPr>
      </xdr:nvSpPr>
      <xdr:spPr bwMode="auto">
        <a:xfrm>
          <a:off x="15449550" y="284797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14</xdr:row>
      <xdr:rowOff>0</xdr:rowOff>
    </xdr:from>
    <xdr:to>
      <xdr:col>32</xdr:col>
      <xdr:colOff>0</xdr:colOff>
      <xdr:row>15</xdr:row>
      <xdr:rowOff>0</xdr:rowOff>
    </xdr:to>
    <xdr:sp macro="" textlink="">
      <xdr:nvSpPr>
        <xdr:cNvPr id="36" name="Rectangle 231">
          <a:extLst>
            <a:ext uri="{FF2B5EF4-FFF2-40B4-BE49-F238E27FC236}">
              <a16:creationId xmlns:a16="http://schemas.microsoft.com/office/drawing/2014/main" id="{00000000-0008-0000-0C00-000024000000}"/>
            </a:ext>
          </a:extLst>
        </xdr:cNvPr>
        <xdr:cNvSpPr>
          <a:spLocks noChangeArrowheads="1"/>
        </xdr:cNvSpPr>
      </xdr:nvSpPr>
      <xdr:spPr bwMode="auto">
        <a:xfrm>
          <a:off x="15449550" y="306705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7</xdr:row>
      <xdr:rowOff>114300</xdr:rowOff>
    </xdr:from>
    <xdr:to>
      <xdr:col>23</xdr:col>
      <xdr:colOff>38100</xdr:colOff>
      <xdr:row>9</xdr:row>
      <xdr:rowOff>9525</xdr:rowOff>
    </xdr:to>
    <xdr:cxnSp macro="">
      <xdr:nvCxnSpPr>
        <xdr:cNvPr id="37" name="AutoShape 232">
          <a:extLst>
            <a:ext uri="{FF2B5EF4-FFF2-40B4-BE49-F238E27FC236}">
              <a16:creationId xmlns:a16="http://schemas.microsoft.com/office/drawing/2014/main" id="{00000000-0008-0000-0C00-000025000000}"/>
            </a:ext>
          </a:extLst>
        </xdr:cNvPr>
        <xdr:cNvCxnSpPr>
          <a:cxnSpLocks noChangeShapeType="1"/>
          <a:stCxn id="52" idx="1"/>
          <a:endCxn id="12" idx="6"/>
        </xdr:cNvCxnSpPr>
      </xdr:nvCxnSpPr>
      <xdr:spPr bwMode="auto">
        <a:xfrm>
          <a:off x="9020175" y="1647825"/>
          <a:ext cx="3038475" cy="3333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8</xdr:row>
      <xdr:rowOff>114300</xdr:rowOff>
    </xdr:from>
    <xdr:to>
      <xdr:col>24</xdr:col>
      <xdr:colOff>114300</xdr:colOff>
      <xdr:row>11</xdr:row>
      <xdr:rowOff>114300</xdr:rowOff>
    </xdr:to>
    <xdr:cxnSp macro="">
      <xdr:nvCxnSpPr>
        <xdr:cNvPr id="38" name="AutoShape 233">
          <a:extLst>
            <a:ext uri="{FF2B5EF4-FFF2-40B4-BE49-F238E27FC236}">
              <a16:creationId xmlns:a16="http://schemas.microsoft.com/office/drawing/2014/main" id="{00000000-0008-0000-0C00-000026000000}"/>
            </a:ext>
          </a:extLst>
        </xdr:cNvPr>
        <xdr:cNvCxnSpPr>
          <a:cxnSpLocks noChangeShapeType="1"/>
          <a:stCxn id="53" idx="1"/>
          <a:endCxn id="18" idx="6"/>
        </xdr:cNvCxnSpPr>
      </xdr:nvCxnSpPr>
      <xdr:spPr bwMode="auto">
        <a:xfrm>
          <a:off x="9020175" y="1866900"/>
          <a:ext cx="3543300" cy="6572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10</xdr:row>
      <xdr:rowOff>114300</xdr:rowOff>
    </xdr:from>
    <xdr:to>
      <xdr:col>24</xdr:col>
      <xdr:colOff>123825</xdr:colOff>
      <xdr:row>16</xdr:row>
      <xdr:rowOff>190500</xdr:rowOff>
    </xdr:to>
    <xdr:cxnSp macro="">
      <xdr:nvCxnSpPr>
        <xdr:cNvPr id="39" name="AutoShape 234">
          <a:extLst>
            <a:ext uri="{FF2B5EF4-FFF2-40B4-BE49-F238E27FC236}">
              <a16:creationId xmlns:a16="http://schemas.microsoft.com/office/drawing/2014/main" id="{00000000-0008-0000-0C00-000027000000}"/>
            </a:ext>
          </a:extLst>
        </xdr:cNvPr>
        <xdr:cNvCxnSpPr>
          <a:cxnSpLocks noChangeShapeType="1"/>
          <a:stCxn id="13" idx="1"/>
          <a:endCxn id="26" idx="6"/>
        </xdr:cNvCxnSpPr>
      </xdr:nvCxnSpPr>
      <xdr:spPr bwMode="auto">
        <a:xfrm>
          <a:off x="9020175" y="2305050"/>
          <a:ext cx="3552825" cy="13906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11</xdr:row>
      <xdr:rowOff>114300</xdr:rowOff>
    </xdr:from>
    <xdr:to>
      <xdr:col>23</xdr:col>
      <xdr:colOff>38100</xdr:colOff>
      <xdr:row>19</xdr:row>
      <xdr:rowOff>161925</xdr:rowOff>
    </xdr:to>
    <xdr:cxnSp macro="">
      <xdr:nvCxnSpPr>
        <xdr:cNvPr id="40" name="AutoShape 235">
          <a:extLst>
            <a:ext uri="{FF2B5EF4-FFF2-40B4-BE49-F238E27FC236}">
              <a16:creationId xmlns:a16="http://schemas.microsoft.com/office/drawing/2014/main" id="{00000000-0008-0000-0C00-000028000000}"/>
            </a:ext>
          </a:extLst>
        </xdr:cNvPr>
        <xdr:cNvCxnSpPr>
          <a:cxnSpLocks noChangeShapeType="1"/>
          <a:stCxn id="14" idx="1"/>
          <a:endCxn id="19" idx="6"/>
        </xdr:cNvCxnSpPr>
      </xdr:nvCxnSpPr>
      <xdr:spPr bwMode="auto">
        <a:xfrm>
          <a:off x="9020175" y="2524125"/>
          <a:ext cx="3038475" cy="18002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12</xdr:row>
      <xdr:rowOff>114300</xdr:rowOff>
    </xdr:from>
    <xdr:to>
      <xdr:col>24</xdr:col>
      <xdr:colOff>114300</xdr:colOff>
      <xdr:row>22</xdr:row>
      <xdr:rowOff>57150</xdr:rowOff>
    </xdr:to>
    <xdr:cxnSp macro="">
      <xdr:nvCxnSpPr>
        <xdr:cNvPr id="41" name="AutoShape 236">
          <a:extLst>
            <a:ext uri="{FF2B5EF4-FFF2-40B4-BE49-F238E27FC236}">
              <a16:creationId xmlns:a16="http://schemas.microsoft.com/office/drawing/2014/main" id="{00000000-0008-0000-0C00-000029000000}"/>
            </a:ext>
          </a:extLst>
        </xdr:cNvPr>
        <xdr:cNvCxnSpPr>
          <a:cxnSpLocks noChangeShapeType="1"/>
          <a:stCxn id="15" idx="1"/>
          <a:endCxn id="20" idx="6"/>
        </xdr:cNvCxnSpPr>
      </xdr:nvCxnSpPr>
      <xdr:spPr bwMode="auto">
        <a:xfrm>
          <a:off x="9020175" y="2743200"/>
          <a:ext cx="3543300" cy="21336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13</xdr:row>
      <xdr:rowOff>114300</xdr:rowOff>
    </xdr:from>
    <xdr:to>
      <xdr:col>23</xdr:col>
      <xdr:colOff>47625</xdr:colOff>
      <xdr:row>25</xdr:row>
      <xdr:rowOff>38100</xdr:rowOff>
    </xdr:to>
    <xdr:cxnSp macro="">
      <xdr:nvCxnSpPr>
        <xdr:cNvPr id="42" name="AutoShape 237">
          <a:extLst>
            <a:ext uri="{FF2B5EF4-FFF2-40B4-BE49-F238E27FC236}">
              <a16:creationId xmlns:a16="http://schemas.microsoft.com/office/drawing/2014/main" id="{00000000-0008-0000-0C00-00002A000000}"/>
            </a:ext>
          </a:extLst>
        </xdr:cNvPr>
        <xdr:cNvCxnSpPr>
          <a:cxnSpLocks noChangeShapeType="1"/>
          <a:stCxn id="16" idx="1"/>
          <a:endCxn id="21" idx="6"/>
        </xdr:cNvCxnSpPr>
      </xdr:nvCxnSpPr>
      <xdr:spPr bwMode="auto">
        <a:xfrm>
          <a:off x="9020175" y="2962275"/>
          <a:ext cx="3048000" cy="25527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14</xdr:row>
      <xdr:rowOff>114300</xdr:rowOff>
    </xdr:from>
    <xdr:to>
      <xdr:col>24</xdr:col>
      <xdr:colOff>104775</xdr:colOff>
      <xdr:row>27</xdr:row>
      <xdr:rowOff>114300</xdr:rowOff>
    </xdr:to>
    <xdr:cxnSp macro="">
      <xdr:nvCxnSpPr>
        <xdr:cNvPr id="43" name="AutoShape 238">
          <a:extLst>
            <a:ext uri="{FF2B5EF4-FFF2-40B4-BE49-F238E27FC236}">
              <a16:creationId xmlns:a16="http://schemas.microsoft.com/office/drawing/2014/main" id="{00000000-0008-0000-0C00-00002B000000}"/>
            </a:ext>
          </a:extLst>
        </xdr:cNvPr>
        <xdr:cNvCxnSpPr>
          <a:cxnSpLocks noChangeShapeType="1"/>
          <a:stCxn id="17" idx="1"/>
          <a:endCxn id="22" idx="6"/>
        </xdr:cNvCxnSpPr>
      </xdr:nvCxnSpPr>
      <xdr:spPr bwMode="auto">
        <a:xfrm>
          <a:off x="9020175" y="3181350"/>
          <a:ext cx="3533775" cy="28479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142875</xdr:colOff>
      <xdr:row>6</xdr:row>
      <xdr:rowOff>180975</xdr:rowOff>
    </xdr:from>
    <xdr:to>
      <xdr:col>32</xdr:col>
      <xdr:colOff>0</xdr:colOff>
      <xdr:row>7</xdr:row>
      <xdr:rowOff>114300</xdr:rowOff>
    </xdr:to>
    <xdr:cxnSp macro="">
      <xdr:nvCxnSpPr>
        <xdr:cNvPr id="44" name="AutoShape 239">
          <a:extLst>
            <a:ext uri="{FF2B5EF4-FFF2-40B4-BE49-F238E27FC236}">
              <a16:creationId xmlns:a16="http://schemas.microsoft.com/office/drawing/2014/main" id="{00000000-0008-0000-0C00-00002C000000}"/>
            </a:ext>
          </a:extLst>
        </xdr:cNvPr>
        <xdr:cNvCxnSpPr>
          <a:cxnSpLocks noChangeShapeType="1"/>
          <a:stCxn id="30" idx="2"/>
          <a:endCxn id="57" idx="3"/>
        </xdr:cNvCxnSpPr>
      </xdr:nvCxnSpPr>
      <xdr:spPr bwMode="auto">
        <a:xfrm>
          <a:off x="12592050" y="1495425"/>
          <a:ext cx="3286125" cy="1524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228600</xdr:colOff>
      <xdr:row>8</xdr:row>
      <xdr:rowOff>114300</xdr:rowOff>
    </xdr:from>
    <xdr:to>
      <xdr:col>32</xdr:col>
      <xdr:colOff>0</xdr:colOff>
      <xdr:row>9</xdr:row>
      <xdr:rowOff>19050</xdr:rowOff>
    </xdr:to>
    <xdr:cxnSp macro="">
      <xdr:nvCxnSpPr>
        <xdr:cNvPr id="45" name="AutoShape 240">
          <a:extLst>
            <a:ext uri="{FF2B5EF4-FFF2-40B4-BE49-F238E27FC236}">
              <a16:creationId xmlns:a16="http://schemas.microsoft.com/office/drawing/2014/main" id="{00000000-0008-0000-0C00-00002D000000}"/>
            </a:ext>
          </a:extLst>
        </xdr:cNvPr>
        <xdr:cNvCxnSpPr>
          <a:cxnSpLocks noChangeShapeType="1"/>
          <a:stCxn id="29" idx="2"/>
          <a:endCxn id="58" idx="3"/>
        </xdr:cNvCxnSpPr>
      </xdr:nvCxnSpPr>
      <xdr:spPr bwMode="auto">
        <a:xfrm flipV="1">
          <a:off x="13106400" y="1866900"/>
          <a:ext cx="2771775" cy="1238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133350</xdr:colOff>
      <xdr:row>9</xdr:row>
      <xdr:rowOff>114300</xdr:rowOff>
    </xdr:from>
    <xdr:to>
      <xdr:col>32</xdr:col>
      <xdr:colOff>0</xdr:colOff>
      <xdr:row>12</xdr:row>
      <xdr:rowOff>47625</xdr:rowOff>
    </xdr:to>
    <xdr:cxnSp macro="">
      <xdr:nvCxnSpPr>
        <xdr:cNvPr id="46" name="AutoShape 241">
          <a:extLst>
            <a:ext uri="{FF2B5EF4-FFF2-40B4-BE49-F238E27FC236}">
              <a16:creationId xmlns:a16="http://schemas.microsoft.com/office/drawing/2014/main" id="{00000000-0008-0000-0C00-00002E000000}"/>
            </a:ext>
          </a:extLst>
        </xdr:cNvPr>
        <xdr:cNvCxnSpPr>
          <a:cxnSpLocks noChangeShapeType="1"/>
          <a:stCxn id="31" idx="2"/>
          <a:endCxn id="59" idx="3"/>
        </xdr:cNvCxnSpPr>
      </xdr:nvCxnSpPr>
      <xdr:spPr bwMode="auto">
        <a:xfrm flipV="1">
          <a:off x="12582525" y="2085975"/>
          <a:ext cx="3295650" cy="5905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219075</xdr:colOff>
      <xdr:row>10</xdr:row>
      <xdr:rowOff>114300</xdr:rowOff>
    </xdr:from>
    <xdr:to>
      <xdr:col>32</xdr:col>
      <xdr:colOff>0</xdr:colOff>
      <xdr:row>14</xdr:row>
      <xdr:rowOff>95250</xdr:rowOff>
    </xdr:to>
    <xdr:cxnSp macro="">
      <xdr:nvCxnSpPr>
        <xdr:cNvPr id="47" name="AutoShape 242">
          <a:extLst>
            <a:ext uri="{FF2B5EF4-FFF2-40B4-BE49-F238E27FC236}">
              <a16:creationId xmlns:a16="http://schemas.microsoft.com/office/drawing/2014/main" id="{00000000-0008-0000-0C00-00002F000000}"/>
            </a:ext>
          </a:extLst>
        </xdr:cNvPr>
        <xdr:cNvCxnSpPr>
          <a:cxnSpLocks noChangeShapeType="1"/>
          <a:stCxn id="27" idx="2"/>
          <a:endCxn id="32" idx="3"/>
        </xdr:cNvCxnSpPr>
      </xdr:nvCxnSpPr>
      <xdr:spPr bwMode="auto">
        <a:xfrm flipV="1">
          <a:off x="13096875" y="2305050"/>
          <a:ext cx="2781300" cy="8572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142875</xdr:colOff>
      <xdr:row>11</xdr:row>
      <xdr:rowOff>114300</xdr:rowOff>
    </xdr:from>
    <xdr:to>
      <xdr:col>32</xdr:col>
      <xdr:colOff>0</xdr:colOff>
      <xdr:row>17</xdr:row>
      <xdr:rowOff>123825</xdr:rowOff>
    </xdr:to>
    <xdr:cxnSp macro="">
      <xdr:nvCxnSpPr>
        <xdr:cNvPr id="48" name="AutoShape 243">
          <a:extLst>
            <a:ext uri="{FF2B5EF4-FFF2-40B4-BE49-F238E27FC236}">
              <a16:creationId xmlns:a16="http://schemas.microsoft.com/office/drawing/2014/main" id="{00000000-0008-0000-0C00-000030000000}"/>
            </a:ext>
          </a:extLst>
        </xdr:cNvPr>
        <xdr:cNvCxnSpPr>
          <a:cxnSpLocks noChangeShapeType="1"/>
          <a:stCxn id="28" idx="2"/>
          <a:endCxn id="33" idx="3"/>
        </xdr:cNvCxnSpPr>
      </xdr:nvCxnSpPr>
      <xdr:spPr bwMode="auto">
        <a:xfrm flipV="1">
          <a:off x="12592050" y="2524125"/>
          <a:ext cx="3286125" cy="13239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209550</xdr:colOff>
      <xdr:row>12</xdr:row>
      <xdr:rowOff>114300</xdr:rowOff>
    </xdr:from>
    <xdr:to>
      <xdr:col>32</xdr:col>
      <xdr:colOff>0</xdr:colOff>
      <xdr:row>19</xdr:row>
      <xdr:rowOff>180975</xdr:rowOff>
    </xdr:to>
    <xdr:cxnSp macro="">
      <xdr:nvCxnSpPr>
        <xdr:cNvPr id="49" name="AutoShape 244">
          <a:extLst>
            <a:ext uri="{FF2B5EF4-FFF2-40B4-BE49-F238E27FC236}">
              <a16:creationId xmlns:a16="http://schemas.microsoft.com/office/drawing/2014/main" id="{00000000-0008-0000-0C00-000031000000}"/>
            </a:ext>
          </a:extLst>
        </xdr:cNvPr>
        <xdr:cNvCxnSpPr>
          <a:cxnSpLocks noChangeShapeType="1"/>
          <a:stCxn id="25" idx="2"/>
          <a:endCxn id="34" idx="3"/>
        </xdr:cNvCxnSpPr>
      </xdr:nvCxnSpPr>
      <xdr:spPr bwMode="auto">
        <a:xfrm flipV="1">
          <a:off x="13087350" y="2743200"/>
          <a:ext cx="2790825" cy="16002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133350</xdr:colOff>
      <xdr:row>13</xdr:row>
      <xdr:rowOff>114300</xdr:rowOff>
    </xdr:from>
    <xdr:to>
      <xdr:col>32</xdr:col>
      <xdr:colOff>0</xdr:colOff>
      <xdr:row>22</xdr:row>
      <xdr:rowOff>180975</xdr:rowOff>
    </xdr:to>
    <xdr:cxnSp macro="">
      <xdr:nvCxnSpPr>
        <xdr:cNvPr id="50" name="AutoShape 245">
          <a:extLst>
            <a:ext uri="{FF2B5EF4-FFF2-40B4-BE49-F238E27FC236}">
              <a16:creationId xmlns:a16="http://schemas.microsoft.com/office/drawing/2014/main" id="{00000000-0008-0000-0C00-000032000000}"/>
            </a:ext>
          </a:extLst>
        </xdr:cNvPr>
        <xdr:cNvCxnSpPr>
          <a:cxnSpLocks noChangeShapeType="1"/>
          <a:stCxn id="24" idx="2"/>
          <a:endCxn id="35" idx="3"/>
        </xdr:cNvCxnSpPr>
      </xdr:nvCxnSpPr>
      <xdr:spPr bwMode="auto">
        <a:xfrm flipV="1">
          <a:off x="12582525" y="2962275"/>
          <a:ext cx="3295650" cy="20383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219075</xdr:colOff>
      <xdr:row>14</xdr:row>
      <xdr:rowOff>114300</xdr:rowOff>
    </xdr:from>
    <xdr:to>
      <xdr:col>32</xdr:col>
      <xdr:colOff>0</xdr:colOff>
      <xdr:row>25</xdr:row>
      <xdr:rowOff>76200</xdr:rowOff>
    </xdr:to>
    <xdr:cxnSp macro="">
      <xdr:nvCxnSpPr>
        <xdr:cNvPr id="51" name="AutoShape 246">
          <a:extLst>
            <a:ext uri="{FF2B5EF4-FFF2-40B4-BE49-F238E27FC236}">
              <a16:creationId xmlns:a16="http://schemas.microsoft.com/office/drawing/2014/main" id="{00000000-0008-0000-0C00-000033000000}"/>
            </a:ext>
          </a:extLst>
        </xdr:cNvPr>
        <xdr:cNvCxnSpPr>
          <a:cxnSpLocks noChangeShapeType="1"/>
          <a:stCxn id="23" idx="2"/>
          <a:endCxn id="36" idx="3"/>
        </xdr:cNvCxnSpPr>
      </xdr:nvCxnSpPr>
      <xdr:spPr bwMode="auto">
        <a:xfrm flipV="1">
          <a:off x="13096875" y="3181350"/>
          <a:ext cx="2781300" cy="23717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7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52" name="Rectangle 247">
          <a:extLst>
            <a:ext uri="{FF2B5EF4-FFF2-40B4-BE49-F238E27FC236}">
              <a16:creationId xmlns:a16="http://schemas.microsoft.com/office/drawing/2014/main" id="{00000000-0008-0000-0C00-000034000000}"/>
            </a:ext>
          </a:extLst>
        </xdr:cNvPr>
        <xdr:cNvSpPr>
          <a:spLocks noChangeArrowheads="1"/>
        </xdr:cNvSpPr>
      </xdr:nvSpPr>
      <xdr:spPr bwMode="auto">
        <a:xfrm>
          <a:off x="9020175" y="153352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8</xdr:row>
      <xdr:rowOff>0</xdr:rowOff>
    </xdr:from>
    <xdr:to>
      <xdr:col>17</xdr:col>
      <xdr:colOff>0</xdr:colOff>
      <xdr:row>9</xdr:row>
      <xdr:rowOff>0</xdr:rowOff>
    </xdr:to>
    <xdr:sp macro="" textlink="">
      <xdr:nvSpPr>
        <xdr:cNvPr id="53" name="Rectangle 248">
          <a:extLst>
            <a:ext uri="{FF2B5EF4-FFF2-40B4-BE49-F238E27FC236}">
              <a16:creationId xmlns:a16="http://schemas.microsoft.com/office/drawing/2014/main" id="{00000000-0008-0000-0C00-000035000000}"/>
            </a:ext>
          </a:extLst>
        </xdr:cNvPr>
        <xdr:cNvSpPr>
          <a:spLocks noChangeArrowheads="1"/>
        </xdr:cNvSpPr>
      </xdr:nvSpPr>
      <xdr:spPr bwMode="auto">
        <a:xfrm>
          <a:off x="9020175" y="175260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9</xdr:row>
      <xdr:rowOff>0</xdr:rowOff>
    </xdr:from>
    <xdr:to>
      <xdr:col>17</xdr:col>
      <xdr:colOff>0</xdr:colOff>
      <xdr:row>10</xdr:row>
      <xdr:rowOff>0</xdr:rowOff>
    </xdr:to>
    <xdr:sp macro="" textlink="">
      <xdr:nvSpPr>
        <xdr:cNvPr id="54" name="Rectangle 249">
          <a:extLst>
            <a:ext uri="{FF2B5EF4-FFF2-40B4-BE49-F238E27FC236}">
              <a16:creationId xmlns:a16="http://schemas.microsoft.com/office/drawing/2014/main" id="{00000000-0008-0000-0C00-000036000000}"/>
            </a:ext>
          </a:extLst>
        </xdr:cNvPr>
        <xdr:cNvSpPr>
          <a:spLocks noChangeArrowheads="1"/>
        </xdr:cNvSpPr>
      </xdr:nvSpPr>
      <xdr:spPr bwMode="auto">
        <a:xfrm>
          <a:off x="9020175" y="197167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28575</xdr:colOff>
      <xdr:row>14</xdr:row>
      <xdr:rowOff>57150</xdr:rowOff>
    </xdr:from>
    <xdr:to>
      <xdr:col>23</xdr:col>
      <xdr:colOff>85725</xdr:colOff>
      <xdr:row>14</xdr:row>
      <xdr:rowOff>114300</xdr:rowOff>
    </xdr:to>
    <xdr:sp macro="" textlink="">
      <xdr:nvSpPr>
        <xdr:cNvPr id="55" name="Oval 250">
          <a:extLst>
            <a:ext uri="{FF2B5EF4-FFF2-40B4-BE49-F238E27FC236}">
              <a16:creationId xmlns:a16="http://schemas.microsoft.com/office/drawing/2014/main" id="{00000000-0008-0000-0C00-000037000000}"/>
            </a:ext>
          </a:extLst>
        </xdr:cNvPr>
        <xdr:cNvSpPr>
          <a:spLocks noChangeArrowheads="1"/>
        </xdr:cNvSpPr>
      </xdr:nvSpPr>
      <xdr:spPr bwMode="auto">
        <a:xfrm flipH="1">
          <a:off x="12049125" y="31242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9</xdr:row>
      <xdr:rowOff>114300</xdr:rowOff>
    </xdr:from>
    <xdr:to>
      <xdr:col>23</xdr:col>
      <xdr:colOff>28575</xdr:colOff>
      <xdr:row>14</xdr:row>
      <xdr:rowOff>85725</xdr:rowOff>
    </xdr:to>
    <xdr:cxnSp macro="">
      <xdr:nvCxnSpPr>
        <xdr:cNvPr id="56" name="AutoShape 251">
          <a:extLst>
            <a:ext uri="{FF2B5EF4-FFF2-40B4-BE49-F238E27FC236}">
              <a16:creationId xmlns:a16="http://schemas.microsoft.com/office/drawing/2014/main" id="{00000000-0008-0000-0C00-000038000000}"/>
            </a:ext>
          </a:extLst>
        </xdr:cNvPr>
        <xdr:cNvCxnSpPr>
          <a:cxnSpLocks noChangeShapeType="1"/>
          <a:stCxn id="54" idx="1"/>
          <a:endCxn id="55" idx="6"/>
        </xdr:cNvCxnSpPr>
      </xdr:nvCxnSpPr>
      <xdr:spPr bwMode="auto">
        <a:xfrm>
          <a:off x="9020175" y="2085975"/>
          <a:ext cx="3028950" cy="10668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31</xdr:col>
      <xdr:colOff>0</xdr:colOff>
      <xdr:row>7</xdr:row>
      <xdr:rowOff>0</xdr:rowOff>
    </xdr:from>
    <xdr:to>
      <xdr:col>32</xdr:col>
      <xdr:colOff>0</xdr:colOff>
      <xdr:row>8</xdr:row>
      <xdr:rowOff>0</xdr:rowOff>
    </xdr:to>
    <xdr:sp macro="" textlink="">
      <xdr:nvSpPr>
        <xdr:cNvPr id="57" name="Rectangle 252">
          <a:extLst>
            <a:ext uri="{FF2B5EF4-FFF2-40B4-BE49-F238E27FC236}">
              <a16:creationId xmlns:a16="http://schemas.microsoft.com/office/drawing/2014/main" id="{00000000-0008-0000-0C00-000039000000}"/>
            </a:ext>
          </a:extLst>
        </xdr:cNvPr>
        <xdr:cNvSpPr>
          <a:spLocks noChangeArrowheads="1"/>
        </xdr:cNvSpPr>
      </xdr:nvSpPr>
      <xdr:spPr bwMode="auto">
        <a:xfrm>
          <a:off x="15449550" y="153352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8</xdr:row>
      <xdr:rowOff>0</xdr:rowOff>
    </xdr:from>
    <xdr:to>
      <xdr:col>32</xdr:col>
      <xdr:colOff>0</xdr:colOff>
      <xdr:row>9</xdr:row>
      <xdr:rowOff>0</xdr:rowOff>
    </xdr:to>
    <xdr:sp macro="" textlink="">
      <xdr:nvSpPr>
        <xdr:cNvPr id="58" name="Rectangle 253">
          <a:extLst>
            <a:ext uri="{FF2B5EF4-FFF2-40B4-BE49-F238E27FC236}">
              <a16:creationId xmlns:a16="http://schemas.microsoft.com/office/drawing/2014/main" id="{00000000-0008-0000-0C00-00003A000000}"/>
            </a:ext>
          </a:extLst>
        </xdr:cNvPr>
        <xdr:cNvSpPr>
          <a:spLocks noChangeArrowheads="1"/>
        </xdr:cNvSpPr>
      </xdr:nvSpPr>
      <xdr:spPr bwMode="auto">
        <a:xfrm>
          <a:off x="15449550" y="175260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9</xdr:row>
      <xdr:rowOff>0</xdr:rowOff>
    </xdr:from>
    <xdr:to>
      <xdr:col>32</xdr:col>
      <xdr:colOff>0</xdr:colOff>
      <xdr:row>10</xdr:row>
      <xdr:rowOff>0</xdr:rowOff>
    </xdr:to>
    <xdr:sp macro="" textlink="">
      <xdr:nvSpPr>
        <xdr:cNvPr id="59" name="Rectangle 254">
          <a:extLst>
            <a:ext uri="{FF2B5EF4-FFF2-40B4-BE49-F238E27FC236}">
              <a16:creationId xmlns:a16="http://schemas.microsoft.com/office/drawing/2014/main" id="{00000000-0008-0000-0C00-00003B000000}"/>
            </a:ext>
          </a:extLst>
        </xdr:cNvPr>
        <xdr:cNvSpPr>
          <a:spLocks noChangeArrowheads="1"/>
        </xdr:cNvSpPr>
      </xdr:nvSpPr>
      <xdr:spPr bwMode="auto">
        <a:xfrm>
          <a:off x="15449550" y="197167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142875</xdr:colOff>
      <xdr:row>3</xdr:row>
      <xdr:rowOff>161925</xdr:rowOff>
    </xdr:from>
    <xdr:to>
      <xdr:col>29</xdr:col>
      <xdr:colOff>247650</xdr:colOff>
      <xdr:row>30</xdr:row>
      <xdr:rowOff>171450</xdr:rowOff>
    </xdr:to>
    <xdr:pic>
      <xdr:nvPicPr>
        <xdr:cNvPr id="100607" name="Picture 255">
          <a:extLst>
            <a:ext uri="{FF2B5EF4-FFF2-40B4-BE49-F238E27FC236}">
              <a16:creationId xmlns:a16="http://schemas.microsoft.com/office/drawing/2014/main" id="{00000000-0008-0000-0D00-0000FF8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58275" y="819150"/>
          <a:ext cx="5676900" cy="592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352425</xdr:colOff>
      <xdr:row>0</xdr:row>
      <xdr:rowOff>9525</xdr:rowOff>
    </xdr:from>
    <xdr:to>
      <xdr:col>30</xdr:col>
      <xdr:colOff>76200</xdr:colOff>
      <xdr:row>3</xdr:row>
      <xdr:rowOff>209550</xdr:rowOff>
    </xdr:to>
    <xdr:grpSp>
      <xdr:nvGrpSpPr>
        <xdr:cNvPr id="100402" name="Group 50">
          <a:extLst>
            <a:ext uri="{FF2B5EF4-FFF2-40B4-BE49-F238E27FC236}">
              <a16:creationId xmlns:a16="http://schemas.microsoft.com/office/drawing/2014/main" id="{00000000-0008-0000-0D00-000032880100}"/>
            </a:ext>
          </a:extLst>
        </xdr:cNvPr>
        <xdr:cNvGrpSpPr>
          <a:grpSpLocks/>
        </xdr:cNvGrpSpPr>
      </xdr:nvGrpSpPr>
      <xdr:grpSpPr bwMode="auto">
        <a:xfrm>
          <a:off x="14881225" y="9525"/>
          <a:ext cx="1019175" cy="885825"/>
          <a:chOff x="1012" y="24"/>
          <a:chExt cx="106" cy="90"/>
        </a:xfrm>
      </xdr:grpSpPr>
      <xdr:sp macro="" textlink="">
        <xdr:nvSpPr>
          <xdr:cNvPr id="100403" name="Line 51">
            <a:extLst>
              <a:ext uri="{FF2B5EF4-FFF2-40B4-BE49-F238E27FC236}">
                <a16:creationId xmlns:a16="http://schemas.microsoft.com/office/drawing/2014/main" id="{00000000-0008-0000-0D00-0000338801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0404" name="Text Box 52">
            <a:extLst>
              <a:ext uri="{FF2B5EF4-FFF2-40B4-BE49-F238E27FC236}">
                <a16:creationId xmlns:a16="http://schemas.microsoft.com/office/drawing/2014/main" id="{00000000-0008-0000-0D00-00003488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+Y</a:t>
            </a:r>
          </a:p>
        </xdr:txBody>
      </xdr:sp>
      <xdr:sp macro="" textlink="">
        <xdr:nvSpPr>
          <xdr:cNvPr id="100405" name="Text Box 53">
            <a:extLst>
              <a:ext uri="{FF2B5EF4-FFF2-40B4-BE49-F238E27FC236}">
                <a16:creationId xmlns:a16="http://schemas.microsoft.com/office/drawing/2014/main" id="{00000000-0008-0000-0D00-00003588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-Y</a:t>
            </a:r>
          </a:p>
        </xdr:txBody>
      </xdr:sp>
      <xdr:sp macro="" textlink="">
        <xdr:nvSpPr>
          <xdr:cNvPr id="100406" name="Line 54">
            <a:extLst>
              <a:ext uri="{FF2B5EF4-FFF2-40B4-BE49-F238E27FC236}">
                <a16:creationId xmlns:a16="http://schemas.microsoft.com/office/drawing/2014/main" id="{00000000-0008-0000-0D00-0000368801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0407" name="Text Box 55">
            <a:extLst>
              <a:ext uri="{FF2B5EF4-FFF2-40B4-BE49-F238E27FC236}">
                <a16:creationId xmlns:a16="http://schemas.microsoft.com/office/drawing/2014/main" id="{00000000-0008-0000-0D00-00003788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+X</a:t>
            </a:r>
          </a:p>
        </xdr:txBody>
      </xdr:sp>
      <xdr:sp macro="" textlink="">
        <xdr:nvSpPr>
          <xdr:cNvPr id="100408" name="Text Box 56">
            <a:extLst>
              <a:ext uri="{FF2B5EF4-FFF2-40B4-BE49-F238E27FC236}">
                <a16:creationId xmlns:a16="http://schemas.microsoft.com/office/drawing/2014/main" id="{00000000-0008-0000-0D00-00003888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-X</a:t>
            </a:r>
          </a:p>
        </xdr:txBody>
      </xdr:sp>
    </xdr:grpSp>
    <xdr:clientData/>
  </xdr:twoCellAnchor>
  <xdr:twoCellAnchor>
    <xdr:from>
      <xdr:col>7</xdr:col>
      <xdr:colOff>0</xdr:colOff>
      <xdr:row>5</xdr:row>
      <xdr:rowOff>0</xdr:rowOff>
    </xdr:from>
    <xdr:to>
      <xdr:col>13</xdr:col>
      <xdr:colOff>0</xdr:colOff>
      <xdr:row>15</xdr:row>
      <xdr:rowOff>0</xdr:rowOff>
    </xdr:to>
    <xdr:graphicFrame macro="">
      <xdr:nvGraphicFramePr>
        <xdr:cNvPr id="100409" name="グラフ 57">
          <a:extLst>
            <a:ext uri="{FF2B5EF4-FFF2-40B4-BE49-F238E27FC236}">
              <a16:creationId xmlns:a16="http://schemas.microsoft.com/office/drawing/2014/main" id="{00000000-0008-0000-0D00-00003988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0</xdr:colOff>
      <xdr:row>5</xdr:row>
      <xdr:rowOff>0</xdr:rowOff>
    </xdr:from>
    <xdr:to>
      <xdr:col>39</xdr:col>
      <xdr:colOff>0</xdr:colOff>
      <xdr:row>15</xdr:row>
      <xdr:rowOff>0</xdr:rowOff>
    </xdr:to>
    <xdr:graphicFrame macro="">
      <xdr:nvGraphicFramePr>
        <xdr:cNvPr id="100410" name="グラフ 58">
          <a:extLst>
            <a:ext uri="{FF2B5EF4-FFF2-40B4-BE49-F238E27FC236}">
              <a16:creationId xmlns:a16="http://schemas.microsoft.com/office/drawing/2014/main" id="{00000000-0008-0000-0D00-00003A88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38100</xdr:colOff>
      <xdr:row>8</xdr:row>
      <xdr:rowOff>200025</xdr:rowOff>
    </xdr:from>
    <xdr:to>
      <xdr:col>22</xdr:col>
      <xdr:colOff>95250</xdr:colOff>
      <xdr:row>9</xdr:row>
      <xdr:rowOff>38100</xdr:rowOff>
    </xdr:to>
    <xdr:sp macro="" textlink="">
      <xdr:nvSpPr>
        <xdr:cNvPr id="100559" name="Oval 207">
          <a:extLst>
            <a:ext uri="{FF2B5EF4-FFF2-40B4-BE49-F238E27FC236}">
              <a16:creationId xmlns:a16="http://schemas.microsoft.com/office/drawing/2014/main" id="{00000000-0008-0000-0D00-0000CF880100}"/>
            </a:ext>
          </a:extLst>
        </xdr:cNvPr>
        <xdr:cNvSpPr>
          <a:spLocks noChangeArrowheads="1"/>
        </xdr:cNvSpPr>
      </xdr:nvSpPr>
      <xdr:spPr bwMode="auto">
        <a:xfrm flipH="1">
          <a:off x="11525250" y="19526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0</xdr:colOff>
      <xdr:row>10</xdr:row>
      <xdr:rowOff>0</xdr:rowOff>
    </xdr:from>
    <xdr:to>
      <xdr:col>16</xdr:col>
      <xdr:colOff>0</xdr:colOff>
      <xdr:row>11</xdr:row>
      <xdr:rowOff>0</xdr:rowOff>
    </xdr:to>
    <xdr:sp macro="" textlink="">
      <xdr:nvSpPr>
        <xdr:cNvPr id="100560" name="Rectangle 208">
          <a:extLst>
            <a:ext uri="{FF2B5EF4-FFF2-40B4-BE49-F238E27FC236}">
              <a16:creationId xmlns:a16="http://schemas.microsoft.com/office/drawing/2014/main" id="{00000000-0008-0000-0D00-0000D0880100}"/>
            </a:ext>
          </a:extLst>
        </xdr:cNvPr>
        <xdr:cNvSpPr>
          <a:spLocks noChangeArrowheads="1"/>
        </xdr:cNvSpPr>
      </xdr:nvSpPr>
      <xdr:spPr bwMode="auto">
        <a:xfrm>
          <a:off x="8486775" y="219075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0</xdr:colOff>
      <xdr:row>11</xdr:row>
      <xdr:rowOff>0</xdr:rowOff>
    </xdr:from>
    <xdr:to>
      <xdr:col>16</xdr:col>
      <xdr:colOff>0</xdr:colOff>
      <xdr:row>12</xdr:row>
      <xdr:rowOff>0</xdr:rowOff>
    </xdr:to>
    <xdr:sp macro="" textlink="">
      <xdr:nvSpPr>
        <xdr:cNvPr id="100561" name="Rectangle 209">
          <a:extLst>
            <a:ext uri="{FF2B5EF4-FFF2-40B4-BE49-F238E27FC236}">
              <a16:creationId xmlns:a16="http://schemas.microsoft.com/office/drawing/2014/main" id="{00000000-0008-0000-0D00-0000D1880100}"/>
            </a:ext>
          </a:extLst>
        </xdr:cNvPr>
        <xdr:cNvSpPr>
          <a:spLocks noChangeArrowheads="1"/>
        </xdr:cNvSpPr>
      </xdr:nvSpPr>
      <xdr:spPr bwMode="auto">
        <a:xfrm>
          <a:off x="8486775" y="240982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0</xdr:colOff>
      <xdr:row>12</xdr:row>
      <xdr:rowOff>0</xdr:rowOff>
    </xdr:from>
    <xdr:to>
      <xdr:col>16</xdr:col>
      <xdr:colOff>0</xdr:colOff>
      <xdr:row>13</xdr:row>
      <xdr:rowOff>0</xdr:rowOff>
    </xdr:to>
    <xdr:sp macro="" textlink="">
      <xdr:nvSpPr>
        <xdr:cNvPr id="100562" name="Rectangle 210">
          <a:extLst>
            <a:ext uri="{FF2B5EF4-FFF2-40B4-BE49-F238E27FC236}">
              <a16:creationId xmlns:a16="http://schemas.microsoft.com/office/drawing/2014/main" id="{00000000-0008-0000-0D00-0000D2880100}"/>
            </a:ext>
          </a:extLst>
        </xdr:cNvPr>
        <xdr:cNvSpPr>
          <a:spLocks noChangeArrowheads="1"/>
        </xdr:cNvSpPr>
      </xdr:nvSpPr>
      <xdr:spPr bwMode="auto">
        <a:xfrm>
          <a:off x="8486775" y="262890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0</xdr:colOff>
      <xdr:row>13</xdr:row>
      <xdr:rowOff>0</xdr:rowOff>
    </xdr:from>
    <xdr:to>
      <xdr:col>16</xdr:col>
      <xdr:colOff>0</xdr:colOff>
      <xdr:row>14</xdr:row>
      <xdr:rowOff>0</xdr:rowOff>
    </xdr:to>
    <xdr:sp macro="" textlink="">
      <xdr:nvSpPr>
        <xdr:cNvPr id="100563" name="Rectangle 211">
          <a:extLst>
            <a:ext uri="{FF2B5EF4-FFF2-40B4-BE49-F238E27FC236}">
              <a16:creationId xmlns:a16="http://schemas.microsoft.com/office/drawing/2014/main" id="{00000000-0008-0000-0D00-0000D3880100}"/>
            </a:ext>
          </a:extLst>
        </xdr:cNvPr>
        <xdr:cNvSpPr>
          <a:spLocks noChangeArrowheads="1"/>
        </xdr:cNvSpPr>
      </xdr:nvSpPr>
      <xdr:spPr bwMode="auto">
        <a:xfrm>
          <a:off x="8486775" y="284797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0</xdr:colOff>
      <xdr:row>14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100564" name="Rectangle 212">
          <a:extLst>
            <a:ext uri="{FF2B5EF4-FFF2-40B4-BE49-F238E27FC236}">
              <a16:creationId xmlns:a16="http://schemas.microsoft.com/office/drawing/2014/main" id="{00000000-0008-0000-0D00-0000D4880100}"/>
            </a:ext>
          </a:extLst>
        </xdr:cNvPr>
        <xdr:cNvSpPr>
          <a:spLocks noChangeArrowheads="1"/>
        </xdr:cNvSpPr>
      </xdr:nvSpPr>
      <xdr:spPr bwMode="auto">
        <a:xfrm>
          <a:off x="8486775" y="306705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114300</xdr:colOff>
      <xdr:row>11</xdr:row>
      <xdr:rowOff>85725</xdr:rowOff>
    </xdr:from>
    <xdr:to>
      <xdr:col>23</xdr:col>
      <xdr:colOff>171450</xdr:colOff>
      <xdr:row>11</xdr:row>
      <xdr:rowOff>142875</xdr:rowOff>
    </xdr:to>
    <xdr:sp macro="" textlink="">
      <xdr:nvSpPr>
        <xdr:cNvPr id="100565" name="Oval 213">
          <a:extLst>
            <a:ext uri="{FF2B5EF4-FFF2-40B4-BE49-F238E27FC236}">
              <a16:creationId xmlns:a16="http://schemas.microsoft.com/office/drawing/2014/main" id="{00000000-0008-0000-0D00-0000D5880100}"/>
            </a:ext>
          </a:extLst>
        </xdr:cNvPr>
        <xdr:cNvSpPr>
          <a:spLocks noChangeArrowheads="1"/>
        </xdr:cNvSpPr>
      </xdr:nvSpPr>
      <xdr:spPr bwMode="auto">
        <a:xfrm flipH="1">
          <a:off x="12030075" y="24955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38100</xdr:colOff>
      <xdr:row>19</xdr:row>
      <xdr:rowOff>133350</xdr:rowOff>
    </xdr:from>
    <xdr:to>
      <xdr:col>22</xdr:col>
      <xdr:colOff>95250</xdr:colOff>
      <xdr:row>19</xdr:row>
      <xdr:rowOff>190500</xdr:rowOff>
    </xdr:to>
    <xdr:sp macro="" textlink="">
      <xdr:nvSpPr>
        <xdr:cNvPr id="100566" name="Oval 214">
          <a:extLst>
            <a:ext uri="{FF2B5EF4-FFF2-40B4-BE49-F238E27FC236}">
              <a16:creationId xmlns:a16="http://schemas.microsoft.com/office/drawing/2014/main" id="{00000000-0008-0000-0D00-0000D6880100}"/>
            </a:ext>
          </a:extLst>
        </xdr:cNvPr>
        <xdr:cNvSpPr>
          <a:spLocks noChangeArrowheads="1"/>
        </xdr:cNvSpPr>
      </xdr:nvSpPr>
      <xdr:spPr bwMode="auto">
        <a:xfrm flipH="1">
          <a:off x="11525250" y="42957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114300</xdr:colOff>
      <xdr:row>22</xdr:row>
      <xdr:rowOff>28575</xdr:rowOff>
    </xdr:from>
    <xdr:to>
      <xdr:col>23</xdr:col>
      <xdr:colOff>171450</xdr:colOff>
      <xdr:row>22</xdr:row>
      <xdr:rowOff>85725</xdr:rowOff>
    </xdr:to>
    <xdr:sp macro="" textlink="">
      <xdr:nvSpPr>
        <xdr:cNvPr id="100567" name="Oval 215">
          <a:extLst>
            <a:ext uri="{FF2B5EF4-FFF2-40B4-BE49-F238E27FC236}">
              <a16:creationId xmlns:a16="http://schemas.microsoft.com/office/drawing/2014/main" id="{00000000-0008-0000-0D00-0000D7880100}"/>
            </a:ext>
          </a:extLst>
        </xdr:cNvPr>
        <xdr:cNvSpPr>
          <a:spLocks noChangeArrowheads="1"/>
        </xdr:cNvSpPr>
      </xdr:nvSpPr>
      <xdr:spPr bwMode="auto">
        <a:xfrm flipH="1">
          <a:off x="12030075" y="48482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47625</xdr:colOff>
      <xdr:row>25</xdr:row>
      <xdr:rowOff>9525</xdr:rowOff>
    </xdr:from>
    <xdr:to>
      <xdr:col>22</xdr:col>
      <xdr:colOff>104775</xdr:colOff>
      <xdr:row>25</xdr:row>
      <xdr:rowOff>66675</xdr:rowOff>
    </xdr:to>
    <xdr:sp macro="" textlink="">
      <xdr:nvSpPr>
        <xdr:cNvPr id="100568" name="Oval 216">
          <a:extLst>
            <a:ext uri="{FF2B5EF4-FFF2-40B4-BE49-F238E27FC236}">
              <a16:creationId xmlns:a16="http://schemas.microsoft.com/office/drawing/2014/main" id="{00000000-0008-0000-0D00-0000D8880100}"/>
            </a:ext>
          </a:extLst>
        </xdr:cNvPr>
        <xdr:cNvSpPr>
          <a:spLocks noChangeArrowheads="1"/>
        </xdr:cNvSpPr>
      </xdr:nvSpPr>
      <xdr:spPr bwMode="auto">
        <a:xfrm flipH="1">
          <a:off x="11534775" y="54864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104775</xdr:colOff>
      <xdr:row>27</xdr:row>
      <xdr:rowOff>85725</xdr:rowOff>
    </xdr:from>
    <xdr:to>
      <xdr:col>23</xdr:col>
      <xdr:colOff>161925</xdr:colOff>
      <xdr:row>27</xdr:row>
      <xdr:rowOff>142875</xdr:rowOff>
    </xdr:to>
    <xdr:sp macro="" textlink="">
      <xdr:nvSpPr>
        <xdr:cNvPr id="100569" name="Oval 217">
          <a:extLst>
            <a:ext uri="{FF2B5EF4-FFF2-40B4-BE49-F238E27FC236}">
              <a16:creationId xmlns:a16="http://schemas.microsoft.com/office/drawing/2014/main" id="{00000000-0008-0000-0D00-0000D9880100}"/>
            </a:ext>
          </a:extLst>
        </xdr:cNvPr>
        <xdr:cNvSpPr>
          <a:spLocks noChangeArrowheads="1"/>
        </xdr:cNvSpPr>
      </xdr:nvSpPr>
      <xdr:spPr bwMode="auto">
        <a:xfrm flipH="1">
          <a:off x="12020550" y="60007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161925</xdr:colOff>
      <xdr:row>25</xdr:row>
      <xdr:rowOff>47625</xdr:rowOff>
    </xdr:from>
    <xdr:to>
      <xdr:col>24</xdr:col>
      <xdr:colOff>219075</xdr:colOff>
      <xdr:row>25</xdr:row>
      <xdr:rowOff>104775</xdr:rowOff>
    </xdr:to>
    <xdr:sp macro="" textlink="">
      <xdr:nvSpPr>
        <xdr:cNvPr id="100570" name="Oval 218">
          <a:extLst>
            <a:ext uri="{FF2B5EF4-FFF2-40B4-BE49-F238E27FC236}">
              <a16:creationId xmlns:a16="http://schemas.microsoft.com/office/drawing/2014/main" id="{00000000-0008-0000-0D00-0000DA880100}"/>
            </a:ext>
          </a:extLst>
        </xdr:cNvPr>
        <xdr:cNvSpPr>
          <a:spLocks noChangeArrowheads="1"/>
        </xdr:cNvSpPr>
      </xdr:nvSpPr>
      <xdr:spPr bwMode="auto">
        <a:xfrm flipH="1">
          <a:off x="12506325" y="55245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76200</xdr:colOff>
      <xdr:row>22</xdr:row>
      <xdr:rowOff>152400</xdr:rowOff>
    </xdr:from>
    <xdr:to>
      <xdr:col>23</xdr:col>
      <xdr:colOff>133350</xdr:colOff>
      <xdr:row>22</xdr:row>
      <xdr:rowOff>209550</xdr:rowOff>
    </xdr:to>
    <xdr:sp macro="" textlink="">
      <xdr:nvSpPr>
        <xdr:cNvPr id="100571" name="Oval 219">
          <a:extLst>
            <a:ext uri="{FF2B5EF4-FFF2-40B4-BE49-F238E27FC236}">
              <a16:creationId xmlns:a16="http://schemas.microsoft.com/office/drawing/2014/main" id="{00000000-0008-0000-0D00-0000DB880100}"/>
            </a:ext>
          </a:extLst>
        </xdr:cNvPr>
        <xdr:cNvSpPr>
          <a:spLocks noChangeArrowheads="1"/>
        </xdr:cNvSpPr>
      </xdr:nvSpPr>
      <xdr:spPr bwMode="auto">
        <a:xfrm flipH="1">
          <a:off x="11991975" y="49720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152400</xdr:colOff>
      <xdr:row>19</xdr:row>
      <xdr:rowOff>152400</xdr:rowOff>
    </xdr:from>
    <xdr:to>
      <xdr:col>24</xdr:col>
      <xdr:colOff>209550</xdr:colOff>
      <xdr:row>19</xdr:row>
      <xdr:rowOff>209550</xdr:rowOff>
    </xdr:to>
    <xdr:sp macro="" textlink="">
      <xdr:nvSpPr>
        <xdr:cNvPr id="100572" name="Oval 220">
          <a:extLst>
            <a:ext uri="{FF2B5EF4-FFF2-40B4-BE49-F238E27FC236}">
              <a16:creationId xmlns:a16="http://schemas.microsoft.com/office/drawing/2014/main" id="{00000000-0008-0000-0D00-0000DC880100}"/>
            </a:ext>
          </a:extLst>
        </xdr:cNvPr>
        <xdr:cNvSpPr>
          <a:spLocks noChangeArrowheads="1"/>
        </xdr:cNvSpPr>
      </xdr:nvSpPr>
      <xdr:spPr bwMode="auto">
        <a:xfrm flipH="1">
          <a:off x="12496800" y="43148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123825</xdr:colOff>
      <xdr:row>16</xdr:row>
      <xdr:rowOff>161925</xdr:rowOff>
    </xdr:from>
    <xdr:to>
      <xdr:col>23</xdr:col>
      <xdr:colOff>180975</xdr:colOff>
      <xdr:row>17</xdr:row>
      <xdr:rowOff>0</xdr:rowOff>
    </xdr:to>
    <xdr:sp macro="" textlink="">
      <xdr:nvSpPr>
        <xdr:cNvPr id="100573" name="Oval 221">
          <a:extLst>
            <a:ext uri="{FF2B5EF4-FFF2-40B4-BE49-F238E27FC236}">
              <a16:creationId xmlns:a16="http://schemas.microsoft.com/office/drawing/2014/main" id="{00000000-0008-0000-0D00-0000DD880100}"/>
            </a:ext>
          </a:extLst>
        </xdr:cNvPr>
        <xdr:cNvSpPr>
          <a:spLocks noChangeArrowheads="1"/>
        </xdr:cNvSpPr>
      </xdr:nvSpPr>
      <xdr:spPr bwMode="auto">
        <a:xfrm flipH="1">
          <a:off x="12039600" y="36671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161925</xdr:colOff>
      <xdr:row>14</xdr:row>
      <xdr:rowOff>66675</xdr:rowOff>
    </xdr:from>
    <xdr:to>
      <xdr:col>24</xdr:col>
      <xdr:colOff>219075</xdr:colOff>
      <xdr:row>14</xdr:row>
      <xdr:rowOff>123825</xdr:rowOff>
    </xdr:to>
    <xdr:sp macro="" textlink="">
      <xdr:nvSpPr>
        <xdr:cNvPr id="100574" name="Oval 222">
          <a:extLst>
            <a:ext uri="{FF2B5EF4-FFF2-40B4-BE49-F238E27FC236}">
              <a16:creationId xmlns:a16="http://schemas.microsoft.com/office/drawing/2014/main" id="{00000000-0008-0000-0D00-0000DE880100}"/>
            </a:ext>
          </a:extLst>
        </xdr:cNvPr>
        <xdr:cNvSpPr>
          <a:spLocks noChangeArrowheads="1"/>
        </xdr:cNvSpPr>
      </xdr:nvSpPr>
      <xdr:spPr bwMode="auto">
        <a:xfrm flipH="1">
          <a:off x="12506325" y="31337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85725</xdr:colOff>
      <xdr:row>17</xdr:row>
      <xdr:rowOff>95250</xdr:rowOff>
    </xdr:from>
    <xdr:to>
      <xdr:col>23</xdr:col>
      <xdr:colOff>142875</xdr:colOff>
      <xdr:row>17</xdr:row>
      <xdr:rowOff>152400</xdr:rowOff>
    </xdr:to>
    <xdr:sp macro="" textlink="">
      <xdr:nvSpPr>
        <xdr:cNvPr id="100575" name="Oval 223">
          <a:extLst>
            <a:ext uri="{FF2B5EF4-FFF2-40B4-BE49-F238E27FC236}">
              <a16:creationId xmlns:a16="http://schemas.microsoft.com/office/drawing/2014/main" id="{00000000-0008-0000-0D00-0000DF880100}"/>
            </a:ext>
          </a:extLst>
        </xdr:cNvPr>
        <xdr:cNvSpPr>
          <a:spLocks noChangeArrowheads="1"/>
        </xdr:cNvSpPr>
      </xdr:nvSpPr>
      <xdr:spPr bwMode="auto">
        <a:xfrm flipH="1">
          <a:off x="12001500" y="38195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171450</xdr:colOff>
      <xdr:row>8</xdr:row>
      <xdr:rowOff>209550</xdr:rowOff>
    </xdr:from>
    <xdr:to>
      <xdr:col>24</xdr:col>
      <xdr:colOff>228600</xdr:colOff>
      <xdr:row>9</xdr:row>
      <xdr:rowOff>47625</xdr:rowOff>
    </xdr:to>
    <xdr:sp macro="" textlink="">
      <xdr:nvSpPr>
        <xdr:cNvPr id="100576" name="Oval 224">
          <a:extLst>
            <a:ext uri="{FF2B5EF4-FFF2-40B4-BE49-F238E27FC236}">
              <a16:creationId xmlns:a16="http://schemas.microsoft.com/office/drawing/2014/main" id="{00000000-0008-0000-0D00-0000E0880100}"/>
            </a:ext>
          </a:extLst>
        </xdr:cNvPr>
        <xdr:cNvSpPr>
          <a:spLocks noChangeArrowheads="1"/>
        </xdr:cNvSpPr>
      </xdr:nvSpPr>
      <xdr:spPr bwMode="auto">
        <a:xfrm flipH="1">
          <a:off x="12515850" y="19621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85725</xdr:colOff>
      <xdr:row>6</xdr:row>
      <xdr:rowOff>152400</xdr:rowOff>
    </xdr:from>
    <xdr:to>
      <xdr:col>23</xdr:col>
      <xdr:colOff>142875</xdr:colOff>
      <xdr:row>6</xdr:row>
      <xdr:rowOff>209550</xdr:rowOff>
    </xdr:to>
    <xdr:sp macro="" textlink="">
      <xdr:nvSpPr>
        <xdr:cNvPr id="100577" name="Oval 225">
          <a:extLst>
            <a:ext uri="{FF2B5EF4-FFF2-40B4-BE49-F238E27FC236}">
              <a16:creationId xmlns:a16="http://schemas.microsoft.com/office/drawing/2014/main" id="{00000000-0008-0000-0D00-0000E1880100}"/>
            </a:ext>
          </a:extLst>
        </xdr:cNvPr>
        <xdr:cNvSpPr>
          <a:spLocks noChangeArrowheads="1"/>
        </xdr:cNvSpPr>
      </xdr:nvSpPr>
      <xdr:spPr bwMode="auto">
        <a:xfrm flipH="1">
          <a:off x="12001500" y="14668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76200</xdr:colOff>
      <xdr:row>12</xdr:row>
      <xdr:rowOff>19050</xdr:rowOff>
    </xdr:from>
    <xdr:to>
      <xdr:col>23</xdr:col>
      <xdr:colOff>133350</xdr:colOff>
      <xdr:row>12</xdr:row>
      <xdr:rowOff>76200</xdr:rowOff>
    </xdr:to>
    <xdr:sp macro="" textlink="">
      <xdr:nvSpPr>
        <xdr:cNvPr id="100578" name="Oval 226">
          <a:extLst>
            <a:ext uri="{FF2B5EF4-FFF2-40B4-BE49-F238E27FC236}">
              <a16:creationId xmlns:a16="http://schemas.microsoft.com/office/drawing/2014/main" id="{00000000-0008-0000-0D00-0000E2880100}"/>
            </a:ext>
          </a:extLst>
        </xdr:cNvPr>
        <xdr:cNvSpPr>
          <a:spLocks noChangeArrowheads="1"/>
        </xdr:cNvSpPr>
      </xdr:nvSpPr>
      <xdr:spPr bwMode="auto">
        <a:xfrm flipH="1">
          <a:off x="11991975" y="26479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30</xdr:col>
      <xdr:colOff>0</xdr:colOff>
      <xdr:row>10</xdr:row>
      <xdr:rowOff>0</xdr:rowOff>
    </xdr:from>
    <xdr:to>
      <xdr:col>31</xdr:col>
      <xdr:colOff>0</xdr:colOff>
      <xdr:row>11</xdr:row>
      <xdr:rowOff>0</xdr:rowOff>
    </xdr:to>
    <xdr:sp macro="" textlink="">
      <xdr:nvSpPr>
        <xdr:cNvPr id="100579" name="Rectangle 227">
          <a:extLst>
            <a:ext uri="{FF2B5EF4-FFF2-40B4-BE49-F238E27FC236}">
              <a16:creationId xmlns:a16="http://schemas.microsoft.com/office/drawing/2014/main" id="{00000000-0008-0000-0D00-0000E3880100}"/>
            </a:ext>
          </a:extLst>
        </xdr:cNvPr>
        <xdr:cNvSpPr>
          <a:spLocks noChangeArrowheads="1"/>
        </xdr:cNvSpPr>
      </xdr:nvSpPr>
      <xdr:spPr bwMode="auto">
        <a:xfrm>
          <a:off x="14916150" y="219075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30</xdr:col>
      <xdr:colOff>0</xdr:colOff>
      <xdr:row>11</xdr:row>
      <xdr:rowOff>0</xdr:rowOff>
    </xdr:from>
    <xdr:to>
      <xdr:col>31</xdr:col>
      <xdr:colOff>0</xdr:colOff>
      <xdr:row>12</xdr:row>
      <xdr:rowOff>0</xdr:rowOff>
    </xdr:to>
    <xdr:sp macro="" textlink="">
      <xdr:nvSpPr>
        <xdr:cNvPr id="100580" name="Rectangle 228">
          <a:extLst>
            <a:ext uri="{FF2B5EF4-FFF2-40B4-BE49-F238E27FC236}">
              <a16:creationId xmlns:a16="http://schemas.microsoft.com/office/drawing/2014/main" id="{00000000-0008-0000-0D00-0000E4880100}"/>
            </a:ext>
          </a:extLst>
        </xdr:cNvPr>
        <xdr:cNvSpPr>
          <a:spLocks noChangeArrowheads="1"/>
        </xdr:cNvSpPr>
      </xdr:nvSpPr>
      <xdr:spPr bwMode="auto">
        <a:xfrm>
          <a:off x="14916150" y="240982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30</xdr:col>
      <xdr:colOff>0</xdr:colOff>
      <xdr:row>12</xdr:row>
      <xdr:rowOff>0</xdr:rowOff>
    </xdr:from>
    <xdr:to>
      <xdr:col>31</xdr:col>
      <xdr:colOff>0</xdr:colOff>
      <xdr:row>13</xdr:row>
      <xdr:rowOff>0</xdr:rowOff>
    </xdr:to>
    <xdr:sp macro="" textlink="">
      <xdr:nvSpPr>
        <xdr:cNvPr id="100581" name="Rectangle 229">
          <a:extLst>
            <a:ext uri="{FF2B5EF4-FFF2-40B4-BE49-F238E27FC236}">
              <a16:creationId xmlns:a16="http://schemas.microsoft.com/office/drawing/2014/main" id="{00000000-0008-0000-0D00-0000E5880100}"/>
            </a:ext>
          </a:extLst>
        </xdr:cNvPr>
        <xdr:cNvSpPr>
          <a:spLocks noChangeArrowheads="1"/>
        </xdr:cNvSpPr>
      </xdr:nvSpPr>
      <xdr:spPr bwMode="auto">
        <a:xfrm>
          <a:off x="14916150" y="262890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30</xdr:col>
      <xdr:colOff>0</xdr:colOff>
      <xdr:row>13</xdr:row>
      <xdr:rowOff>0</xdr:rowOff>
    </xdr:from>
    <xdr:to>
      <xdr:col>31</xdr:col>
      <xdr:colOff>0</xdr:colOff>
      <xdr:row>14</xdr:row>
      <xdr:rowOff>0</xdr:rowOff>
    </xdr:to>
    <xdr:sp macro="" textlink="">
      <xdr:nvSpPr>
        <xdr:cNvPr id="100582" name="Rectangle 230">
          <a:extLst>
            <a:ext uri="{FF2B5EF4-FFF2-40B4-BE49-F238E27FC236}">
              <a16:creationId xmlns:a16="http://schemas.microsoft.com/office/drawing/2014/main" id="{00000000-0008-0000-0D00-0000E6880100}"/>
            </a:ext>
          </a:extLst>
        </xdr:cNvPr>
        <xdr:cNvSpPr>
          <a:spLocks noChangeArrowheads="1"/>
        </xdr:cNvSpPr>
      </xdr:nvSpPr>
      <xdr:spPr bwMode="auto">
        <a:xfrm>
          <a:off x="14916150" y="284797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30</xdr:col>
      <xdr:colOff>0</xdr:colOff>
      <xdr:row>14</xdr:row>
      <xdr:rowOff>0</xdr:rowOff>
    </xdr:from>
    <xdr:to>
      <xdr:col>31</xdr:col>
      <xdr:colOff>0</xdr:colOff>
      <xdr:row>15</xdr:row>
      <xdr:rowOff>0</xdr:rowOff>
    </xdr:to>
    <xdr:sp macro="" textlink="">
      <xdr:nvSpPr>
        <xdr:cNvPr id="100583" name="Rectangle 231">
          <a:extLst>
            <a:ext uri="{FF2B5EF4-FFF2-40B4-BE49-F238E27FC236}">
              <a16:creationId xmlns:a16="http://schemas.microsoft.com/office/drawing/2014/main" id="{00000000-0008-0000-0D00-0000E7880100}"/>
            </a:ext>
          </a:extLst>
        </xdr:cNvPr>
        <xdr:cNvSpPr>
          <a:spLocks noChangeArrowheads="1"/>
        </xdr:cNvSpPr>
      </xdr:nvSpPr>
      <xdr:spPr bwMode="auto">
        <a:xfrm>
          <a:off x="14916150" y="306705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0</xdr:colOff>
      <xdr:row>7</xdr:row>
      <xdr:rowOff>114300</xdr:rowOff>
    </xdr:from>
    <xdr:to>
      <xdr:col>22</xdr:col>
      <xdr:colOff>38100</xdr:colOff>
      <xdr:row>9</xdr:row>
      <xdr:rowOff>9525</xdr:rowOff>
    </xdr:to>
    <xdr:cxnSp macro="">
      <xdr:nvCxnSpPr>
        <xdr:cNvPr id="100584" name="AutoShape 232">
          <a:extLst>
            <a:ext uri="{FF2B5EF4-FFF2-40B4-BE49-F238E27FC236}">
              <a16:creationId xmlns:a16="http://schemas.microsoft.com/office/drawing/2014/main" id="{00000000-0008-0000-0D00-0000E8880100}"/>
            </a:ext>
          </a:extLst>
        </xdr:cNvPr>
        <xdr:cNvCxnSpPr>
          <a:cxnSpLocks noChangeShapeType="1"/>
          <a:stCxn id="100599" idx="1"/>
          <a:endCxn id="100559" idx="6"/>
        </xdr:cNvCxnSpPr>
      </xdr:nvCxnSpPr>
      <xdr:spPr bwMode="auto">
        <a:xfrm>
          <a:off x="8486775" y="1647825"/>
          <a:ext cx="3038475" cy="3333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15</xdr:col>
      <xdr:colOff>0</xdr:colOff>
      <xdr:row>8</xdr:row>
      <xdr:rowOff>114300</xdr:rowOff>
    </xdr:from>
    <xdr:to>
      <xdr:col>23</xdr:col>
      <xdr:colOff>114300</xdr:colOff>
      <xdr:row>11</xdr:row>
      <xdr:rowOff>114300</xdr:rowOff>
    </xdr:to>
    <xdr:cxnSp macro="">
      <xdr:nvCxnSpPr>
        <xdr:cNvPr id="100585" name="AutoShape 233">
          <a:extLst>
            <a:ext uri="{FF2B5EF4-FFF2-40B4-BE49-F238E27FC236}">
              <a16:creationId xmlns:a16="http://schemas.microsoft.com/office/drawing/2014/main" id="{00000000-0008-0000-0D00-0000E9880100}"/>
            </a:ext>
          </a:extLst>
        </xdr:cNvPr>
        <xdr:cNvCxnSpPr>
          <a:cxnSpLocks noChangeShapeType="1"/>
          <a:stCxn id="100600" idx="1"/>
          <a:endCxn id="100565" idx="6"/>
        </xdr:cNvCxnSpPr>
      </xdr:nvCxnSpPr>
      <xdr:spPr bwMode="auto">
        <a:xfrm>
          <a:off x="8486775" y="1866900"/>
          <a:ext cx="3543300" cy="6572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15</xdr:col>
      <xdr:colOff>0</xdr:colOff>
      <xdr:row>10</xdr:row>
      <xdr:rowOff>114300</xdr:rowOff>
    </xdr:from>
    <xdr:to>
      <xdr:col>23</xdr:col>
      <xdr:colOff>123825</xdr:colOff>
      <xdr:row>16</xdr:row>
      <xdr:rowOff>190500</xdr:rowOff>
    </xdr:to>
    <xdr:cxnSp macro="">
      <xdr:nvCxnSpPr>
        <xdr:cNvPr id="100586" name="AutoShape 234">
          <a:extLst>
            <a:ext uri="{FF2B5EF4-FFF2-40B4-BE49-F238E27FC236}">
              <a16:creationId xmlns:a16="http://schemas.microsoft.com/office/drawing/2014/main" id="{00000000-0008-0000-0D00-0000EA880100}"/>
            </a:ext>
          </a:extLst>
        </xdr:cNvPr>
        <xdr:cNvCxnSpPr>
          <a:cxnSpLocks noChangeShapeType="1"/>
          <a:stCxn id="100560" idx="1"/>
          <a:endCxn id="100573" idx="6"/>
        </xdr:cNvCxnSpPr>
      </xdr:nvCxnSpPr>
      <xdr:spPr bwMode="auto">
        <a:xfrm>
          <a:off x="8486775" y="2305050"/>
          <a:ext cx="3552825" cy="13906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15</xdr:col>
      <xdr:colOff>0</xdr:colOff>
      <xdr:row>11</xdr:row>
      <xdr:rowOff>114300</xdr:rowOff>
    </xdr:from>
    <xdr:to>
      <xdr:col>22</xdr:col>
      <xdr:colOff>38100</xdr:colOff>
      <xdr:row>19</xdr:row>
      <xdr:rowOff>161925</xdr:rowOff>
    </xdr:to>
    <xdr:cxnSp macro="">
      <xdr:nvCxnSpPr>
        <xdr:cNvPr id="100587" name="AutoShape 235">
          <a:extLst>
            <a:ext uri="{FF2B5EF4-FFF2-40B4-BE49-F238E27FC236}">
              <a16:creationId xmlns:a16="http://schemas.microsoft.com/office/drawing/2014/main" id="{00000000-0008-0000-0D00-0000EB880100}"/>
            </a:ext>
          </a:extLst>
        </xdr:cNvPr>
        <xdr:cNvCxnSpPr>
          <a:cxnSpLocks noChangeShapeType="1"/>
          <a:stCxn id="100561" idx="1"/>
          <a:endCxn id="100566" idx="6"/>
        </xdr:cNvCxnSpPr>
      </xdr:nvCxnSpPr>
      <xdr:spPr bwMode="auto">
        <a:xfrm>
          <a:off x="8486775" y="2524125"/>
          <a:ext cx="3038475" cy="18002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15</xdr:col>
      <xdr:colOff>0</xdr:colOff>
      <xdr:row>12</xdr:row>
      <xdr:rowOff>114300</xdr:rowOff>
    </xdr:from>
    <xdr:to>
      <xdr:col>23</xdr:col>
      <xdr:colOff>114300</xdr:colOff>
      <xdr:row>22</xdr:row>
      <xdr:rowOff>57150</xdr:rowOff>
    </xdr:to>
    <xdr:cxnSp macro="">
      <xdr:nvCxnSpPr>
        <xdr:cNvPr id="100588" name="AutoShape 236">
          <a:extLst>
            <a:ext uri="{FF2B5EF4-FFF2-40B4-BE49-F238E27FC236}">
              <a16:creationId xmlns:a16="http://schemas.microsoft.com/office/drawing/2014/main" id="{00000000-0008-0000-0D00-0000EC880100}"/>
            </a:ext>
          </a:extLst>
        </xdr:cNvPr>
        <xdr:cNvCxnSpPr>
          <a:cxnSpLocks noChangeShapeType="1"/>
          <a:stCxn id="100562" idx="1"/>
          <a:endCxn id="100567" idx="6"/>
        </xdr:cNvCxnSpPr>
      </xdr:nvCxnSpPr>
      <xdr:spPr bwMode="auto">
        <a:xfrm>
          <a:off x="8486775" y="2743200"/>
          <a:ext cx="3543300" cy="21336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15</xdr:col>
      <xdr:colOff>0</xdr:colOff>
      <xdr:row>13</xdr:row>
      <xdr:rowOff>114300</xdr:rowOff>
    </xdr:from>
    <xdr:to>
      <xdr:col>22</xdr:col>
      <xdr:colOff>47625</xdr:colOff>
      <xdr:row>25</xdr:row>
      <xdr:rowOff>38100</xdr:rowOff>
    </xdr:to>
    <xdr:cxnSp macro="">
      <xdr:nvCxnSpPr>
        <xdr:cNvPr id="100589" name="AutoShape 237">
          <a:extLst>
            <a:ext uri="{FF2B5EF4-FFF2-40B4-BE49-F238E27FC236}">
              <a16:creationId xmlns:a16="http://schemas.microsoft.com/office/drawing/2014/main" id="{00000000-0008-0000-0D00-0000ED880100}"/>
            </a:ext>
          </a:extLst>
        </xdr:cNvPr>
        <xdr:cNvCxnSpPr>
          <a:cxnSpLocks noChangeShapeType="1"/>
          <a:stCxn id="100563" idx="1"/>
          <a:endCxn id="100568" idx="6"/>
        </xdr:cNvCxnSpPr>
      </xdr:nvCxnSpPr>
      <xdr:spPr bwMode="auto">
        <a:xfrm>
          <a:off x="8486775" y="2962275"/>
          <a:ext cx="3048000" cy="25527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15</xdr:col>
      <xdr:colOff>0</xdr:colOff>
      <xdr:row>14</xdr:row>
      <xdr:rowOff>114300</xdr:rowOff>
    </xdr:from>
    <xdr:to>
      <xdr:col>23</xdr:col>
      <xdr:colOff>104775</xdr:colOff>
      <xdr:row>27</xdr:row>
      <xdr:rowOff>114300</xdr:rowOff>
    </xdr:to>
    <xdr:cxnSp macro="">
      <xdr:nvCxnSpPr>
        <xdr:cNvPr id="100590" name="AutoShape 238">
          <a:extLst>
            <a:ext uri="{FF2B5EF4-FFF2-40B4-BE49-F238E27FC236}">
              <a16:creationId xmlns:a16="http://schemas.microsoft.com/office/drawing/2014/main" id="{00000000-0008-0000-0D00-0000EE880100}"/>
            </a:ext>
          </a:extLst>
        </xdr:cNvPr>
        <xdr:cNvCxnSpPr>
          <a:cxnSpLocks noChangeShapeType="1"/>
          <a:stCxn id="100564" idx="1"/>
          <a:endCxn id="100569" idx="6"/>
        </xdr:cNvCxnSpPr>
      </xdr:nvCxnSpPr>
      <xdr:spPr bwMode="auto">
        <a:xfrm>
          <a:off x="8486775" y="3181350"/>
          <a:ext cx="3533775" cy="28479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142875</xdr:colOff>
      <xdr:row>6</xdr:row>
      <xdr:rowOff>180975</xdr:rowOff>
    </xdr:from>
    <xdr:to>
      <xdr:col>31</xdr:col>
      <xdr:colOff>0</xdr:colOff>
      <xdr:row>7</xdr:row>
      <xdr:rowOff>114300</xdr:rowOff>
    </xdr:to>
    <xdr:cxnSp macro="">
      <xdr:nvCxnSpPr>
        <xdr:cNvPr id="100591" name="AutoShape 239">
          <a:extLst>
            <a:ext uri="{FF2B5EF4-FFF2-40B4-BE49-F238E27FC236}">
              <a16:creationId xmlns:a16="http://schemas.microsoft.com/office/drawing/2014/main" id="{00000000-0008-0000-0D00-0000EF880100}"/>
            </a:ext>
          </a:extLst>
        </xdr:cNvPr>
        <xdr:cNvCxnSpPr>
          <a:cxnSpLocks noChangeShapeType="1"/>
          <a:stCxn id="100577" idx="2"/>
          <a:endCxn id="100604" idx="3"/>
        </xdr:cNvCxnSpPr>
      </xdr:nvCxnSpPr>
      <xdr:spPr bwMode="auto">
        <a:xfrm>
          <a:off x="12058650" y="1495425"/>
          <a:ext cx="3286125" cy="1524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228600</xdr:colOff>
      <xdr:row>8</xdr:row>
      <xdr:rowOff>114300</xdr:rowOff>
    </xdr:from>
    <xdr:to>
      <xdr:col>31</xdr:col>
      <xdr:colOff>0</xdr:colOff>
      <xdr:row>9</xdr:row>
      <xdr:rowOff>19050</xdr:rowOff>
    </xdr:to>
    <xdr:cxnSp macro="">
      <xdr:nvCxnSpPr>
        <xdr:cNvPr id="100592" name="AutoShape 240">
          <a:extLst>
            <a:ext uri="{FF2B5EF4-FFF2-40B4-BE49-F238E27FC236}">
              <a16:creationId xmlns:a16="http://schemas.microsoft.com/office/drawing/2014/main" id="{00000000-0008-0000-0D00-0000F0880100}"/>
            </a:ext>
          </a:extLst>
        </xdr:cNvPr>
        <xdr:cNvCxnSpPr>
          <a:cxnSpLocks noChangeShapeType="1"/>
          <a:stCxn id="100576" idx="2"/>
          <a:endCxn id="100605" idx="3"/>
        </xdr:cNvCxnSpPr>
      </xdr:nvCxnSpPr>
      <xdr:spPr bwMode="auto">
        <a:xfrm flipV="1">
          <a:off x="12573000" y="1866900"/>
          <a:ext cx="2771775" cy="1238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133350</xdr:colOff>
      <xdr:row>9</xdr:row>
      <xdr:rowOff>114300</xdr:rowOff>
    </xdr:from>
    <xdr:to>
      <xdr:col>31</xdr:col>
      <xdr:colOff>0</xdr:colOff>
      <xdr:row>12</xdr:row>
      <xdr:rowOff>47625</xdr:rowOff>
    </xdr:to>
    <xdr:cxnSp macro="">
      <xdr:nvCxnSpPr>
        <xdr:cNvPr id="100593" name="AutoShape 241">
          <a:extLst>
            <a:ext uri="{FF2B5EF4-FFF2-40B4-BE49-F238E27FC236}">
              <a16:creationId xmlns:a16="http://schemas.microsoft.com/office/drawing/2014/main" id="{00000000-0008-0000-0D00-0000F1880100}"/>
            </a:ext>
          </a:extLst>
        </xdr:cNvPr>
        <xdr:cNvCxnSpPr>
          <a:cxnSpLocks noChangeShapeType="1"/>
          <a:stCxn id="100578" idx="2"/>
          <a:endCxn id="100606" idx="3"/>
        </xdr:cNvCxnSpPr>
      </xdr:nvCxnSpPr>
      <xdr:spPr bwMode="auto">
        <a:xfrm flipV="1">
          <a:off x="12049125" y="2085975"/>
          <a:ext cx="3295650" cy="5905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219075</xdr:colOff>
      <xdr:row>10</xdr:row>
      <xdr:rowOff>114300</xdr:rowOff>
    </xdr:from>
    <xdr:to>
      <xdr:col>31</xdr:col>
      <xdr:colOff>0</xdr:colOff>
      <xdr:row>14</xdr:row>
      <xdr:rowOff>95250</xdr:rowOff>
    </xdr:to>
    <xdr:cxnSp macro="">
      <xdr:nvCxnSpPr>
        <xdr:cNvPr id="100594" name="AutoShape 242">
          <a:extLst>
            <a:ext uri="{FF2B5EF4-FFF2-40B4-BE49-F238E27FC236}">
              <a16:creationId xmlns:a16="http://schemas.microsoft.com/office/drawing/2014/main" id="{00000000-0008-0000-0D00-0000F2880100}"/>
            </a:ext>
          </a:extLst>
        </xdr:cNvPr>
        <xdr:cNvCxnSpPr>
          <a:cxnSpLocks noChangeShapeType="1"/>
          <a:stCxn id="100574" idx="2"/>
          <a:endCxn id="100579" idx="3"/>
        </xdr:cNvCxnSpPr>
      </xdr:nvCxnSpPr>
      <xdr:spPr bwMode="auto">
        <a:xfrm flipV="1">
          <a:off x="12563475" y="2305050"/>
          <a:ext cx="2781300" cy="8572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142875</xdr:colOff>
      <xdr:row>11</xdr:row>
      <xdr:rowOff>114300</xdr:rowOff>
    </xdr:from>
    <xdr:to>
      <xdr:col>31</xdr:col>
      <xdr:colOff>0</xdr:colOff>
      <xdr:row>17</xdr:row>
      <xdr:rowOff>123825</xdr:rowOff>
    </xdr:to>
    <xdr:cxnSp macro="">
      <xdr:nvCxnSpPr>
        <xdr:cNvPr id="100595" name="AutoShape 243">
          <a:extLst>
            <a:ext uri="{FF2B5EF4-FFF2-40B4-BE49-F238E27FC236}">
              <a16:creationId xmlns:a16="http://schemas.microsoft.com/office/drawing/2014/main" id="{00000000-0008-0000-0D00-0000F3880100}"/>
            </a:ext>
          </a:extLst>
        </xdr:cNvPr>
        <xdr:cNvCxnSpPr>
          <a:cxnSpLocks noChangeShapeType="1"/>
          <a:stCxn id="100575" idx="2"/>
          <a:endCxn id="100580" idx="3"/>
        </xdr:cNvCxnSpPr>
      </xdr:nvCxnSpPr>
      <xdr:spPr bwMode="auto">
        <a:xfrm flipV="1">
          <a:off x="12058650" y="2524125"/>
          <a:ext cx="3286125" cy="13239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209550</xdr:colOff>
      <xdr:row>12</xdr:row>
      <xdr:rowOff>114300</xdr:rowOff>
    </xdr:from>
    <xdr:to>
      <xdr:col>31</xdr:col>
      <xdr:colOff>0</xdr:colOff>
      <xdr:row>19</xdr:row>
      <xdr:rowOff>180975</xdr:rowOff>
    </xdr:to>
    <xdr:cxnSp macro="">
      <xdr:nvCxnSpPr>
        <xdr:cNvPr id="100596" name="AutoShape 244">
          <a:extLst>
            <a:ext uri="{FF2B5EF4-FFF2-40B4-BE49-F238E27FC236}">
              <a16:creationId xmlns:a16="http://schemas.microsoft.com/office/drawing/2014/main" id="{00000000-0008-0000-0D00-0000F4880100}"/>
            </a:ext>
          </a:extLst>
        </xdr:cNvPr>
        <xdr:cNvCxnSpPr>
          <a:cxnSpLocks noChangeShapeType="1"/>
          <a:stCxn id="100572" idx="2"/>
          <a:endCxn id="100581" idx="3"/>
        </xdr:cNvCxnSpPr>
      </xdr:nvCxnSpPr>
      <xdr:spPr bwMode="auto">
        <a:xfrm flipV="1">
          <a:off x="12553950" y="2743200"/>
          <a:ext cx="2790825" cy="16002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133350</xdr:colOff>
      <xdr:row>13</xdr:row>
      <xdr:rowOff>114300</xdr:rowOff>
    </xdr:from>
    <xdr:to>
      <xdr:col>31</xdr:col>
      <xdr:colOff>0</xdr:colOff>
      <xdr:row>22</xdr:row>
      <xdr:rowOff>180975</xdr:rowOff>
    </xdr:to>
    <xdr:cxnSp macro="">
      <xdr:nvCxnSpPr>
        <xdr:cNvPr id="100597" name="AutoShape 245">
          <a:extLst>
            <a:ext uri="{FF2B5EF4-FFF2-40B4-BE49-F238E27FC236}">
              <a16:creationId xmlns:a16="http://schemas.microsoft.com/office/drawing/2014/main" id="{00000000-0008-0000-0D00-0000F5880100}"/>
            </a:ext>
          </a:extLst>
        </xdr:cNvPr>
        <xdr:cNvCxnSpPr>
          <a:cxnSpLocks noChangeShapeType="1"/>
          <a:stCxn id="100571" idx="2"/>
          <a:endCxn id="100582" idx="3"/>
        </xdr:cNvCxnSpPr>
      </xdr:nvCxnSpPr>
      <xdr:spPr bwMode="auto">
        <a:xfrm flipV="1">
          <a:off x="12049125" y="2962275"/>
          <a:ext cx="3295650" cy="20383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219075</xdr:colOff>
      <xdr:row>14</xdr:row>
      <xdr:rowOff>114300</xdr:rowOff>
    </xdr:from>
    <xdr:to>
      <xdr:col>31</xdr:col>
      <xdr:colOff>0</xdr:colOff>
      <xdr:row>25</xdr:row>
      <xdr:rowOff>76200</xdr:rowOff>
    </xdr:to>
    <xdr:cxnSp macro="">
      <xdr:nvCxnSpPr>
        <xdr:cNvPr id="100598" name="AutoShape 246">
          <a:extLst>
            <a:ext uri="{FF2B5EF4-FFF2-40B4-BE49-F238E27FC236}">
              <a16:creationId xmlns:a16="http://schemas.microsoft.com/office/drawing/2014/main" id="{00000000-0008-0000-0D00-0000F6880100}"/>
            </a:ext>
          </a:extLst>
        </xdr:cNvPr>
        <xdr:cNvCxnSpPr>
          <a:cxnSpLocks noChangeShapeType="1"/>
          <a:stCxn id="100570" idx="2"/>
          <a:endCxn id="100583" idx="3"/>
        </xdr:cNvCxnSpPr>
      </xdr:nvCxnSpPr>
      <xdr:spPr bwMode="auto">
        <a:xfrm flipV="1">
          <a:off x="12563475" y="3181350"/>
          <a:ext cx="2781300" cy="23717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15</xdr:col>
      <xdr:colOff>0</xdr:colOff>
      <xdr:row>7</xdr:row>
      <xdr:rowOff>0</xdr:rowOff>
    </xdr:from>
    <xdr:to>
      <xdr:col>16</xdr:col>
      <xdr:colOff>0</xdr:colOff>
      <xdr:row>8</xdr:row>
      <xdr:rowOff>0</xdr:rowOff>
    </xdr:to>
    <xdr:sp macro="" textlink="">
      <xdr:nvSpPr>
        <xdr:cNvPr id="100599" name="Rectangle 247">
          <a:extLst>
            <a:ext uri="{FF2B5EF4-FFF2-40B4-BE49-F238E27FC236}">
              <a16:creationId xmlns:a16="http://schemas.microsoft.com/office/drawing/2014/main" id="{00000000-0008-0000-0D00-0000F7880100}"/>
            </a:ext>
          </a:extLst>
        </xdr:cNvPr>
        <xdr:cNvSpPr>
          <a:spLocks noChangeArrowheads="1"/>
        </xdr:cNvSpPr>
      </xdr:nvSpPr>
      <xdr:spPr bwMode="auto">
        <a:xfrm>
          <a:off x="8486775" y="153352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0</xdr:colOff>
      <xdr:row>8</xdr:row>
      <xdr:rowOff>0</xdr:rowOff>
    </xdr:from>
    <xdr:to>
      <xdr:col>16</xdr:col>
      <xdr:colOff>0</xdr:colOff>
      <xdr:row>9</xdr:row>
      <xdr:rowOff>0</xdr:rowOff>
    </xdr:to>
    <xdr:sp macro="" textlink="">
      <xdr:nvSpPr>
        <xdr:cNvPr id="100600" name="Rectangle 248">
          <a:extLst>
            <a:ext uri="{FF2B5EF4-FFF2-40B4-BE49-F238E27FC236}">
              <a16:creationId xmlns:a16="http://schemas.microsoft.com/office/drawing/2014/main" id="{00000000-0008-0000-0D00-0000F8880100}"/>
            </a:ext>
          </a:extLst>
        </xdr:cNvPr>
        <xdr:cNvSpPr>
          <a:spLocks noChangeArrowheads="1"/>
        </xdr:cNvSpPr>
      </xdr:nvSpPr>
      <xdr:spPr bwMode="auto">
        <a:xfrm>
          <a:off x="8486775" y="175260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0</xdr:colOff>
      <xdr:row>9</xdr:row>
      <xdr:rowOff>0</xdr:rowOff>
    </xdr:from>
    <xdr:to>
      <xdr:col>16</xdr:col>
      <xdr:colOff>0</xdr:colOff>
      <xdr:row>10</xdr:row>
      <xdr:rowOff>0</xdr:rowOff>
    </xdr:to>
    <xdr:sp macro="" textlink="">
      <xdr:nvSpPr>
        <xdr:cNvPr id="100601" name="Rectangle 249">
          <a:extLst>
            <a:ext uri="{FF2B5EF4-FFF2-40B4-BE49-F238E27FC236}">
              <a16:creationId xmlns:a16="http://schemas.microsoft.com/office/drawing/2014/main" id="{00000000-0008-0000-0D00-0000F9880100}"/>
            </a:ext>
          </a:extLst>
        </xdr:cNvPr>
        <xdr:cNvSpPr>
          <a:spLocks noChangeArrowheads="1"/>
        </xdr:cNvSpPr>
      </xdr:nvSpPr>
      <xdr:spPr bwMode="auto">
        <a:xfrm>
          <a:off x="8486775" y="197167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28575</xdr:colOff>
      <xdr:row>14</xdr:row>
      <xdr:rowOff>57150</xdr:rowOff>
    </xdr:from>
    <xdr:to>
      <xdr:col>22</xdr:col>
      <xdr:colOff>85725</xdr:colOff>
      <xdr:row>14</xdr:row>
      <xdr:rowOff>114300</xdr:rowOff>
    </xdr:to>
    <xdr:sp macro="" textlink="">
      <xdr:nvSpPr>
        <xdr:cNvPr id="100602" name="Oval 250">
          <a:extLst>
            <a:ext uri="{FF2B5EF4-FFF2-40B4-BE49-F238E27FC236}">
              <a16:creationId xmlns:a16="http://schemas.microsoft.com/office/drawing/2014/main" id="{00000000-0008-0000-0D00-0000FA880100}"/>
            </a:ext>
          </a:extLst>
        </xdr:cNvPr>
        <xdr:cNvSpPr>
          <a:spLocks noChangeArrowheads="1"/>
        </xdr:cNvSpPr>
      </xdr:nvSpPr>
      <xdr:spPr bwMode="auto">
        <a:xfrm flipH="1">
          <a:off x="11515725" y="31242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0</xdr:colOff>
      <xdr:row>9</xdr:row>
      <xdr:rowOff>114300</xdr:rowOff>
    </xdr:from>
    <xdr:to>
      <xdr:col>22</xdr:col>
      <xdr:colOff>28575</xdr:colOff>
      <xdr:row>14</xdr:row>
      <xdr:rowOff>85725</xdr:rowOff>
    </xdr:to>
    <xdr:cxnSp macro="">
      <xdr:nvCxnSpPr>
        <xdr:cNvPr id="100603" name="AutoShape 251">
          <a:extLst>
            <a:ext uri="{FF2B5EF4-FFF2-40B4-BE49-F238E27FC236}">
              <a16:creationId xmlns:a16="http://schemas.microsoft.com/office/drawing/2014/main" id="{00000000-0008-0000-0D00-0000FB880100}"/>
            </a:ext>
          </a:extLst>
        </xdr:cNvPr>
        <xdr:cNvCxnSpPr>
          <a:cxnSpLocks noChangeShapeType="1"/>
          <a:stCxn id="100601" idx="1"/>
          <a:endCxn id="100602" idx="6"/>
        </xdr:cNvCxnSpPr>
      </xdr:nvCxnSpPr>
      <xdr:spPr bwMode="auto">
        <a:xfrm>
          <a:off x="8486775" y="2085975"/>
          <a:ext cx="3028950" cy="10668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30</xdr:col>
      <xdr:colOff>0</xdr:colOff>
      <xdr:row>7</xdr:row>
      <xdr:rowOff>0</xdr:rowOff>
    </xdr:from>
    <xdr:to>
      <xdr:col>31</xdr:col>
      <xdr:colOff>0</xdr:colOff>
      <xdr:row>8</xdr:row>
      <xdr:rowOff>0</xdr:rowOff>
    </xdr:to>
    <xdr:sp macro="" textlink="">
      <xdr:nvSpPr>
        <xdr:cNvPr id="100604" name="Rectangle 252">
          <a:extLst>
            <a:ext uri="{FF2B5EF4-FFF2-40B4-BE49-F238E27FC236}">
              <a16:creationId xmlns:a16="http://schemas.microsoft.com/office/drawing/2014/main" id="{00000000-0008-0000-0D00-0000FC880100}"/>
            </a:ext>
          </a:extLst>
        </xdr:cNvPr>
        <xdr:cNvSpPr>
          <a:spLocks noChangeArrowheads="1"/>
        </xdr:cNvSpPr>
      </xdr:nvSpPr>
      <xdr:spPr bwMode="auto">
        <a:xfrm>
          <a:off x="14916150" y="153352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31</xdr:col>
      <xdr:colOff>0</xdr:colOff>
      <xdr:row>9</xdr:row>
      <xdr:rowOff>0</xdr:rowOff>
    </xdr:to>
    <xdr:sp macro="" textlink="">
      <xdr:nvSpPr>
        <xdr:cNvPr id="100605" name="Rectangle 253">
          <a:extLst>
            <a:ext uri="{FF2B5EF4-FFF2-40B4-BE49-F238E27FC236}">
              <a16:creationId xmlns:a16="http://schemas.microsoft.com/office/drawing/2014/main" id="{00000000-0008-0000-0D00-0000FD880100}"/>
            </a:ext>
          </a:extLst>
        </xdr:cNvPr>
        <xdr:cNvSpPr>
          <a:spLocks noChangeArrowheads="1"/>
        </xdr:cNvSpPr>
      </xdr:nvSpPr>
      <xdr:spPr bwMode="auto">
        <a:xfrm>
          <a:off x="14916150" y="175260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30</xdr:col>
      <xdr:colOff>0</xdr:colOff>
      <xdr:row>9</xdr:row>
      <xdr:rowOff>0</xdr:rowOff>
    </xdr:from>
    <xdr:to>
      <xdr:col>31</xdr:col>
      <xdr:colOff>0</xdr:colOff>
      <xdr:row>10</xdr:row>
      <xdr:rowOff>0</xdr:rowOff>
    </xdr:to>
    <xdr:sp macro="" textlink="">
      <xdr:nvSpPr>
        <xdr:cNvPr id="100606" name="Rectangle 254">
          <a:extLst>
            <a:ext uri="{FF2B5EF4-FFF2-40B4-BE49-F238E27FC236}">
              <a16:creationId xmlns:a16="http://schemas.microsoft.com/office/drawing/2014/main" id="{00000000-0008-0000-0D00-0000FE880100}"/>
            </a:ext>
          </a:extLst>
        </xdr:cNvPr>
        <xdr:cNvSpPr>
          <a:spLocks noChangeArrowheads="1"/>
        </xdr:cNvSpPr>
      </xdr:nvSpPr>
      <xdr:spPr bwMode="auto">
        <a:xfrm>
          <a:off x="14916150" y="197167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123825</xdr:colOff>
      <xdr:row>5</xdr:row>
      <xdr:rowOff>28575</xdr:rowOff>
    </xdr:from>
    <xdr:to>
      <xdr:col>26</xdr:col>
      <xdr:colOff>228600</xdr:colOff>
      <xdr:row>32</xdr:row>
      <xdr:rowOff>38100</xdr:rowOff>
    </xdr:to>
    <xdr:pic>
      <xdr:nvPicPr>
        <xdr:cNvPr id="2" name="Picture 293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0725" y="1123950"/>
          <a:ext cx="5676900" cy="592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0</xdr:colOff>
      <xdr:row>0</xdr:row>
      <xdr:rowOff>9525</xdr:rowOff>
    </xdr:from>
    <xdr:to>
      <xdr:col>26</xdr:col>
      <xdr:colOff>152400</xdr:colOff>
      <xdr:row>3</xdr:row>
      <xdr:rowOff>209550</xdr:rowOff>
    </xdr:to>
    <xdr:grpSp>
      <xdr:nvGrpSpPr>
        <xdr:cNvPr id="3" name="Group 50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pSpPr>
          <a:grpSpLocks/>
        </xdr:cNvGrpSpPr>
      </xdr:nvGrpSpPr>
      <xdr:grpSpPr bwMode="auto">
        <a:xfrm>
          <a:off x="12369800" y="9525"/>
          <a:ext cx="1016000" cy="885825"/>
          <a:chOff x="1012" y="24"/>
          <a:chExt cx="106" cy="90"/>
        </a:xfrm>
      </xdr:grpSpPr>
      <xdr:sp macro="" textlink="">
        <xdr:nvSpPr>
          <xdr:cNvPr id="4" name="Line 51">
            <a:extLst>
              <a:ext uri="{FF2B5EF4-FFF2-40B4-BE49-F238E27FC236}">
                <a16:creationId xmlns:a16="http://schemas.microsoft.com/office/drawing/2014/main" id="{00000000-0008-0000-0E00-0000040000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" name="Text Box 52">
            <a:extLst>
              <a:ext uri="{FF2B5EF4-FFF2-40B4-BE49-F238E27FC236}">
                <a16:creationId xmlns:a16="http://schemas.microsoft.com/office/drawing/2014/main" id="{00000000-0008-0000-0E00-000005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+Y</a:t>
            </a:r>
          </a:p>
        </xdr:txBody>
      </xdr:sp>
      <xdr:sp macro="" textlink="">
        <xdr:nvSpPr>
          <xdr:cNvPr id="6" name="Text Box 53">
            <a:extLst>
              <a:ext uri="{FF2B5EF4-FFF2-40B4-BE49-F238E27FC236}">
                <a16:creationId xmlns:a16="http://schemas.microsoft.com/office/drawing/2014/main" id="{00000000-0008-0000-0E00-000006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-Y</a:t>
            </a:r>
          </a:p>
        </xdr:txBody>
      </xdr:sp>
      <xdr:sp macro="" textlink="">
        <xdr:nvSpPr>
          <xdr:cNvPr id="7" name="Line 54">
            <a:extLst>
              <a:ext uri="{FF2B5EF4-FFF2-40B4-BE49-F238E27FC236}">
                <a16:creationId xmlns:a16="http://schemas.microsoft.com/office/drawing/2014/main" id="{00000000-0008-0000-0E00-0000070000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" name="Text Box 55">
            <a:extLst>
              <a:ext uri="{FF2B5EF4-FFF2-40B4-BE49-F238E27FC236}">
                <a16:creationId xmlns:a16="http://schemas.microsoft.com/office/drawing/2014/main" id="{00000000-0008-0000-0E00-000008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+X</a:t>
            </a:r>
          </a:p>
        </xdr:txBody>
      </xdr:sp>
      <xdr:sp macro="" textlink="">
        <xdr:nvSpPr>
          <xdr:cNvPr id="9" name="Text Box 56">
            <a:extLst>
              <a:ext uri="{FF2B5EF4-FFF2-40B4-BE49-F238E27FC236}">
                <a16:creationId xmlns:a16="http://schemas.microsoft.com/office/drawing/2014/main" id="{00000000-0008-0000-0E00-000009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-X</a:t>
            </a:r>
          </a:p>
        </xdr:txBody>
      </xdr:sp>
    </xdr:grpSp>
    <xdr:clientData/>
  </xdr:twoCellAnchor>
  <xdr:twoCellAnchor>
    <xdr:from>
      <xdr:col>12</xdr:col>
      <xdr:colOff>0</xdr:colOff>
      <xdr:row>7</xdr:row>
      <xdr:rowOff>0</xdr:rowOff>
    </xdr:from>
    <xdr:to>
      <xdr:col>13</xdr:col>
      <xdr:colOff>0</xdr:colOff>
      <xdr:row>10</xdr:row>
      <xdr:rowOff>0</xdr:rowOff>
    </xdr:to>
    <xdr:sp macro="" textlink="">
      <xdr:nvSpPr>
        <xdr:cNvPr id="36" name="Rectangle 245">
          <a:extLst>
            <a:ext uri="{FF2B5EF4-FFF2-40B4-BE49-F238E27FC236}">
              <a16:creationId xmlns:a16="http://schemas.microsoft.com/office/drawing/2014/main" id="{00000000-0008-0000-0E00-000024000000}"/>
            </a:ext>
          </a:extLst>
        </xdr:cNvPr>
        <xdr:cNvSpPr>
          <a:spLocks noChangeArrowheads="1"/>
        </xdr:cNvSpPr>
      </xdr:nvSpPr>
      <xdr:spPr bwMode="auto">
        <a:xfrm>
          <a:off x="9058275" y="1533525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12</xdr:col>
      <xdr:colOff>0</xdr:colOff>
      <xdr:row>10</xdr:row>
      <xdr:rowOff>0</xdr:rowOff>
    </xdr:from>
    <xdr:to>
      <xdr:col>13</xdr:col>
      <xdr:colOff>0</xdr:colOff>
      <xdr:row>13</xdr:row>
      <xdr:rowOff>0</xdr:rowOff>
    </xdr:to>
    <xdr:sp macro="" textlink="">
      <xdr:nvSpPr>
        <xdr:cNvPr id="37" name="Rectangle 246">
          <a:extLst>
            <a:ext uri="{FF2B5EF4-FFF2-40B4-BE49-F238E27FC236}">
              <a16:creationId xmlns:a16="http://schemas.microsoft.com/office/drawing/2014/main" id="{00000000-0008-0000-0E00-000025000000}"/>
            </a:ext>
          </a:extLst>
        </xdr:cNvPr>
        <xdr:cNvSpPr>
          <a:spLocks noChangeArrowheads="1"/>
        </xdr:cNvSpPr>
      </xdr:nvSpPr>
      <xdr:spPr bwMode="auto">
        <a:xfrm>
          <a:off x="9058275" y="2190750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12</xdr:col>
      <xdr:colOff>0</xdr:colOff>
      <xdr:row>13</xdr:row>
      <xdr:rowOff>0</xdr:rowOff>
    </xdr:from>
    <xdr:to>
      <xdr:col>13</xdr:col>
      <xdr:colOff>0</xdr:colOff>
      <xdr:row>16</xdr:row>
      <xdr:rowOff>0</xdr:rowOff>
    </xdr:to>
    <xdr:sp macro="" textlink="">
      <xdr:nvSpPr>
        <xdr:cNvPr id="38" name="Rectangle 247">
          <a:extLst>
            <a:ext uri="{FF2B5EF4-FFF2-40B4-BE49-F238E27FC236}">
              <a16:creationId xmlns:a16="http://schemas.microsoft.com/office/drawing/2014/main" id="{00000000-0008-0000-0E00-000026000000}"/>
            </a:ext>
          </a:extLst>
        </xdr:cNvPr>
        <xdr:cNvSpPr>
          <a:spLocks noChangeArrowheads="1"/>
        </xdr:cNvSpPr>
      </xdr:nvSpPr>
      <xdr:spPr bwMode="auto">
        <a:xfrm>
          <a:off x="9058275" y="2847975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12</xdr:col>
      <xdr:colOff>0</xdr:colOff>
      <xdr:row>16</xdr:row>
      <xdr:rowOff>0</xdr:rowOff>
    </xdr:from>
    <xdr:to>
      <xdr:col>13</xdr:col>
      <xdr:colOff>0</xdr:colOff>
      <xdr:row>19</xdr:row>
      <xdr:rowOff>0</xdr:rowOff>
    </xdr:to>
    <xdr:sp macro="" textlink="">
      <xdr:nvSpPr>
        <xdr:cNvPr id="39" name="Rectangle 248">
          <a:extLst>
            <a:ext uri="{FF2B5EF4-FFF2-40B4-BE49-F238E27FC236}">
              <a16:creationId xmlns:a16="http://schemas.microsoft.com/office/drawing/2014/main" id="{00000000-0008-0000-0E00-000027000000}"/>
            </a:ext>
          </a:extLst>
        </xdr:cNvPr>
        <xdr:cNvSpPr>
          <a:spLocks noChangeArrowheads="1"/>
        </xdr:cNvSpPr>
      </xdr:nvSpPr>
      <xdr:spPr bwMode="auto">
        <a:xfrm>
          <a:off x="9058275" y="3505200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12</xdr:col>
      <xdr:colOff>0</xdr:colOff>
      <xdr:row>19</xdr:row>
      <xdr:rowOff>0</xdr:rowOff>
    </xdr:from>
    <xdr:to>
      <xdr:col>13</xdr:col>
      <xdr:colOff>0</xdr:colOff>
      <xdr:row>22</xdr:row>
      <xdr:rowOff>0</xdr:rowOff>
    </xdr:to>
    <xdr:sp macro="" textlink="">
      <xdr:nvSpPr>
        <xdr:cNvPr id="40" name="Rectangle 249">
          <a:extLst>
            <a:ext uri="{FF2B5EF4-FFF2-40B4-BE49-F238E27FC236}">
              <a16:creationId xmlns:a16="http://schemas.microsoft.com/office/drawing/2014/main" id="{00000000-0008-0000-0E00-000028000000}"/>
            </a:ext>
          </a:extLst>
        </xdr:cNvPr>
        <xdr:cNvSpPr>
          <a:spLocks noChangeArrowheads="1"/>
        </xdr:cNvSpPr>
      </xdr:nvSpPr>
      <xdr:spPr bwMode="auto">
        <a:xfrm>
          <a:off x="9058275" y="4162425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12</xdr:col>
      <xdr:colOff>0</xdr:colOff>
      <xdr:row>22</xdr:row>
      <xdr:rowOff>0</xdr:rowOff>
    </xdr:from>
    <xdr:to>
      <xdr:col>13</xdr:col>
      <xdr:colOff>0</xdr:colOff>
      <xdr:row>25</xdr:row>
      <xdr:rowOff>0</xdr:rowOff>
    </xdr:to>
    <xdr:sp macro="" textlink="">
      <xdr:nvSpPr>
        <xdr:cNvPr id="41" name="Rectangle 250">
          <a:extLst>
            <a:ext uri="{FF2B5EF4-FFF2-40B4-BE49-F238E27FC236}">
              <a16:creationId xmlns:a16="http://schemas.microsoft.com/office/drawing/2014/main" id="{00000000-0008-0000-0E00-000029000000}"/>
            </a:ext>
          </a:extLst>
        </xdr:cNvPr>
        <xdr:cNvSpPr>
          <a:spLocks noChangeArrowheads="1"/>
        </xdr:cNvSpPr>
      </xdr:nvSpPr>
      <xdr:spPr bwMode="auto">
        <a:xfrm>
          <a:off x="9058275" y="4819650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12</xdr:col>
      <xdr:colOff>0</xdr:colOff>
      <xdr:row>25</xdr:row>
      <xdr:rowOff>0</xdr:rowOff>
    </xdr:from>
    <xdr:to>
      <xdr:col>13</xdr:col>
      <xdr:colOff>0</xdr:colOff>
      <xdr:row>28</xdr:row>
      <xdr:rowOff>0</xdr:rowOff>
    </xdr:to>
    <xdr:sp macro="" textlink="">
      <xdr:nvSpPr>
        <xdr:cNvPr id="42" name="Rectangle 251">
          <a:extLst>
            <a:ext uri="{FF2B5EF4-FFF2-40B4-BE49-F238E27FC236}">
              <a16:creationId xmlns:a16="http://schemas.microsoft.com/office/drawing/2014/main" id="{00000000-0008-0000-0E00-00002A000000}"/>
            </a:ext>
          </a:extLst>
        </xdr:cNvPr>
        <xdr:cNvSpPr>
          <a:spLocks noChangeArrowheads="1"/>
        </xdr:cNvSpPr>
      </xdr:nvSpPr>
      <xdr:spPr bwMode="auto">
        <a:xfrm>
          <a:off x="9058275" y="5476875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12</xdr:col>
      <xdr:colOff>0</xdr:colOff>
      <xdr:row>28</xdr:row>
      <xdr:rowOff>0</xdr:rowOff>
    </xdr:from>
    <xdr:to>
      <xdr:col>13</xdr:col>
      <xdr:colOff>0</xdr:colOff>
      <xdr:row>31</xdr:row>
      <xdr:rowOff>0</xdr:rowOff>
    </xdr:to>
    <xdr:sp macro="" textlink="">
      <xdr:nvSpPr>
        <xdr:cNvPr id="43" name="Rectangle 252">
          <a:extLst>
            <a:ext uri="{FF2B5EF4-FFF2-40B4-BE49-F238E27FC236}">
              <a16:creationId xmlns:a16="http://schemas.microsoft.com/office/drawing/2014/main" id="{00000000-0008-0000-0E00-00002B000000}"/>
            </a:ext>
          </a:extLst>
        </xdr:cNvPr>
        <xdr:cNvSpPr>
          <a:spLocks noChangeArrowheads="1"/>
        </xdr:cNvSpPr>
      </xdr:nvSpPr>
      <xdr:spPr bwMode="auto">
        <a:xfrm>
          <a:off x="9058275" y="6134100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27</xdr:col>
      <xdr:colOff>0</xdr:colOff>
      <xdr:row>7</xdr:row>
      <xdr:rowOff>0</xdr:rowOff>
    </xdr:from>
    <xdr:to>
      <xdr:col>28</xdr:col>
      <xdr:colOff>0</xdr:colOff>
      <xdr:row>10</xdr:row>
      <xdr:rowOff>0</xdr:rowOff>
    </xdr:to>
    <xdr:sp macro="" textlink="">
      <xdr:nvSpPr>
        <xdr:cNvPr id="44" name="Rectangle 253">
          <a:extLst>
            <a:ext uri="{FF2B5EF4-FFF2-40B4-BE49-F238E27FC236}">
              <a16:creationId xmlns:a16="http://schemas.microsoft.com/office/drawing/2014/main" id="{00000000-0008-0000-0E00-00002C000000}"/>
            </a:ext>
          </a:extLst>
        </xdr:cNvPr>
        <xdr:cNvSpPr>
          <a:spLocks noChangeArrowheads="1"/>
        </xdr:cNvSpPr>
      </xdr:nvSpPr>
      <xdr:spPr bwMode="auto">
        <a:xfrm>
          <a:off x="15487650" y="1533525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27</xdr:col>
      <xdr:colOff>0</xdr:colOff>
      <xdr:row>10</xdr:row>
      <xdr:rowOff>0</xdr:rowOff>
    </xdr:from>
    <xdr:to>
      <xdr:col>28</xdr:col>
      <xdr:colOff>0</xdr:colOff>
      <xdr:row>13</xdr:row>
      <xdr:rowOff>0</xdr:rowOff>
    </xdr:to>
    <xdr:sp macro="" textlink="">
      <xdr:nvSpPr>
        <xdr:cNvPr id="45" name="Rectangle 254">
          <a:extLst>
            <a:ext uri="{FF2B5EF4-FFF2-40B4-BE49-F238E27FC236}">
              <a16:creationId xmlns:a16="http://schemas.microsoft.com/office/drawing/2014/main" id="{00000000-0008-0000-0E00-00002D000000}"/>
            </a:ext>
          </a:extLst>
        </xdr:cNvPr>
        <xdr:cNvSpPr>
          <a:spLocks noChangeArrowheads="1"/>
        </xdr:cNvSpPr>
      </xdr:nvSpPr>
      <xdr:spPr bwMode="auto">
        <a:xfrm>
          <a:off x="15487650" y="2190750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27</xdr:col>
      <xdr:colOff>0</xdr:colOff>
      <xdr:row>13</xdr:row>
      <xdr:rowOff>0</xdr:rowOff>
    </xdr:from>
    <xdr:to>
      <xdr:col>28</xdr:col>
      <xdr:colOff>0</xdr:colOff>
      <xdr:row>16</xdr:row>
      <xdr:rowOff>0</xdr:rowOff>
    </xdr:to>
    <xdr:sp macro="" textlink="">
      <xdr:nvSpPr>
        <xdr:cNvPr id="46" name="Rectangle 255">
          <a:extLst>
            <a:ext uri="{FF2B5EF4-FFF2-40B4-BE49-F238E27FC236}">
              <a16:creationId xmlns:a16="http://schemas.microsoft.com/office/drawing/2014/main" id="{00000000-0008-0000-0E00-00002E000000}"/>
            </a:ext>
          </a:extLst>
        </xdr:cNvPr>
        <xdr:cNvSpPr>
          <a:spLocks noChangeArrowheads="1"/>
        </xdr:cNvSpPr>
      </xdr:nvSpPr>
      <xdr:spPr bwMode="auto">
        <a:xfrm>
          <a:off x="15487650" y="2847975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27</xdr:col>
      <xdr:colOff>0</xdr:colOff>
      <xdr:row>16</xdr:row>
      <xdr:rowOff>0</xdr:rowOff>
    </xdr:from>
    <xdr:to>
      <xdr:col>28</xdr:col>
      <xdr:colOff>0</xdr:colOff>
      <xdr:row>19</xdr:row>
      <xdr:rowOff>0</xdr:rowOff>
    </xdr:to>
    <xdr:sp macro="" textlink="">
      <xdr:nvSpPr>
        <xdr:cNvPr id="47" name="Rectangle 256">
          <a:extLst>
            <a:ext uri="{FF2B5EF4-FFF2-40B4-BE49-F238E27FC236}">
              <a16:creationId xmlns:a16="http://schemas.microsoft.com/office/drawing/2014/main" id="{00000000-0008-0000-0E00-00002F000000}"/>
            </a:ext>
          </a:extLst>
        </xdr:cNvPr>
        <xdr:cNvSpPr>
          <a:spLocks noChangeArrowheads="1"/>
        </xdr:cNvSpPr>
      </xdr:nvSpPr>
      <xdr:spPr bwMode="auto">
        <a:xfrm>
          <a:off x="15487650" y="3505200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27</xdr:col>
      <xdr:colOff>0</xdr:colOff>
      <xdr:row>19</xdr:row>
      <xdr:rowOff>0</xdr:rowOff>
    </xdr:from>
    <xdr:to>
      <xdr:col>28</xdr:col>
      <xdr:colOff>0</xdr:colOff>
      <xdr:row>22</xdr:row>
      <xdr:rowOff>0</xdr:rowOff>
    </xdr:to>
    <xdr:sp macro="" textlink="">
      <xdr:nvSpPr>
        <xdr:cNvPr id="48" name="Rectangle 257">
          <a:extLst>
            <a:ext uri="{FF2B5EF4-FFF2-40B4-BE49-F238E27FC236}">
              <a16:creationId xmlns:a16="http://schemas.microsoft.com/office/drawing/2014/main" id="{00000000-0008-0000-0E00-000030000000}"/>
            </a:ext>
          </a:extLst>
        </xdr:cNvPr>
        <xdr:cNvSpPr>
          <a:spLocks noChangeArrowheads="1"/>
        </xdr:cNvSpPr>
      </xdr:nvSpPr>
      <xdr:spPr bwMode="auto">
        <a:xfrm>
          <a:off x="15487650" y="4162425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27</xdr:col>
      <xdr:colOff>0</xdr:colOff>
      <xdr:row>22</xdr:row>
      <xdr:rowOff>0</xdr:rowOff>
    </xdr:from>
    <xdr:to>
      <xdr:col>28</xdr:col>
      <xdr:colOff>0</xdr:colOff>
      <xdr:row>25</xdr:row>
      <xdr:rowOff>0</xdr:rowOff>
    </xdr:to>
    <xdr:sp macro="" textlink="">
      <xdr:nvSpPr>
        <xdr:cNvPr id="49" name="Rectangle 258">
          <a:extLst>
            <a:ext uri="{FF2B5EF4-FFF2-40B4-BE49-F238E27FC236}">
              <a16:creationId xmlns:a16="http://schemas.microsoft.com/office/drawing/2014/main" id="{00000000-0008-0000-0E00-000031000000}"/>
            </a:ext>
          </a:extLst>
        </xdr:cNvPr>
        <xdr:cNvSpPr>
          <a:spLocks noChangeArrowheads="1"/>
        </xdr:cNvSpPr>
      </xdr:nvSpPr>
      <xdr:spPr bwMode="auto">
        <a:xfrm>
          <a:off x="15487650" y="4819650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27</xdr:col>
      <xdr:colOff>0</xdr:colOff>
      <xdr:row>25</xdr:row>
      <xdr:rowOff>0</xdr:rowOff>
    </xdr:from>
    <xdr:to>
      <xdr:col>28</xdr:col>
      <xdr:colOff>0</xdr:colOff>
      <xdr:row>28</xdr:row>
      <xdr:rowOff>0</xdr:rowOff>
    </xdr:to>
    <xdr:sp macro="" textlink="">
      <xdr:nvSpPr>
        <xdr:cNvPr id="50" name="Rectangle 259">
          <a:extLst>
            <a:ext uri="{FF2B5EF4-FFF2-40B4-BE49-F238E27FC236}">
              <a16:creationId xmlns:a16="http://schemas.microsoft.com/office/drawing/2014/main" id="{00000000-0008-0000-0E00-000032000000}"/>
            </a:ext>
          </a:extLst>
        </xdr:cNvPr>
        <xdr:cNvSpPr>
          <a:spLocks noChangeArrowheads="1"/>
        </xdr:cNvSpPr>
      </xdr:nvSpPr>
      <xdr:spPr bwMode="auto">
        <a:xfrm>
          <a:off x="15487650" y="5476875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27</xdr:col>
      <xdr:colOff>0</xdr:colOff>
      <xdr:row>28</xdr:row>
      <xdr:rowOff>0</xdr:rowOff>
    </xdr:from>
    <xdr:to>
      <xdr:col>28</xdr:col>
      <xdr:colOff>0</xdr:colOff>
      <xdr:row>31</xdr:row>
      <xdr:rowOff>0</xdr:rowOff>
    </xdr:to>
    <xdr:sp macro="" textlink="">
      <xdr:nvSpPr>
        <xdr:cNvPr id="51" name="Rectangle 260">
          <a:extLst>
            <a:ext uri="{FF2B5EF4-FFF2-40B4-BE49-F238E27FC236}">
              <a16:creationId xmlns:a16="http://schemas.microsoft.com/office/drawing/2014/main" id="{00000000-0008-0000-0E00-000033000000}"/>
            </a:ext>
          </a:extLst>
        </xdr:cNvPr>
        <xdr:cNvSpPr>
          <a:spLocks noChangeArrowheads="1"/>
        </xdr:cNvSpPr>
      </xdr:nvSpPr>
      <xdr:spPr bwMode="auto">
        <a:xfrm>
          <a:off x="15487650" y="6134100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57150</xdr:colOff>
      <xdr:row>8</xdr:row>
      <xdr:rowOff>28575</xdr:rowOff>
    </xdr:from>
    <xdr:to>
      <xdr:col>20</xdr:col>
      <xdr:colOff>114300</xdr:colOff>
      <xdr:row>8</xdr:row>
      <xdr:rowOff>85725</xdr:rowOff>
    </xdr:to>
    <xdr:sp macro="" textlink="">
      <xdr:nvSpPr>
        <xdr:cNvPr id="52" name="Oval 261">
          <a:extLst>
            <a:ext uri="{FF2B5EF4-FFF2-40B4-BE49-F238E27FC236}">
              <a16:creationId xmlns:a16="http://schemas.microsoft.com/office/drawing/2014/main" id="{00000000-0008-0000-0E00-000034000000}"/>
            </a:ext>
          </a:extLst>
        </xdr:cNvPr>
        <xdr:cNvSpPr>
          <a:spLocks noChangeArrowheads="1"/>
        </xdr:cNvSpPr>
      </xdr:nvSpPr>
      <xdr:spPr bwMode="auto">
        <a:xfrm flipH="1">
          <a:off x="12544425" y="17811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114300</xdr:colOff>
      <xdr:row>8</xdr:row>
      <xdr:rowOff>57150</xdr:rowOff>
    </xdr:from>
    <xdr:to>
      <xdr:col>28</xdr:col>
      <xdr:colOff>0</xdr:colOff>
      <xdr:row>8</xdr:row>
      <xdr:rowOff>114300</xdr:rowOff>
    </xdr:to>
    <xdr:cxnSp macro="">
      <xdr:nvCxnSpPr>
        <xdr:cNvPr id="53" name="AutoShape 262">
          <a:extLst>
            <a:ext uri="{FF2B5EF4-FFF2-40B4-BE49-F238E27FC236}">
              <a16:creationId xmlns:a16="http://schemas.microsoft.com/office/drawing/2014/main" id="{00000000-0008-0000-0E00-000035000000}"/>
            </a:ext>
          </a:extLst>
        </xdr:cNvPr>
        <xdr:cNvCxnSpPr>
          <a:cxnSpLocks noChangeShapeType="1"/>
          <a:stCxn id="52" idx="2"/>
          <a:endCxn id="44" idx="3"/>
        </xdr:cNvCxnSpPr>
      </xdr:nvCxnSpPr>
      <xdr:spPr bwMode="auto">
        <a:xfrm>
          <a:off x="12601575" y="1809750"/>
          <a:ext cx="3314700" cy="571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95250</xdr:colOff>
      <xdr:row>10</xdr:row>
      <xdr:rowOff>85725</xdr:rowOff>
    </xdr:from>
    <xdr:to>
      <xdr:col>21</xdr:col>
      <xdr:colOff>152400</xdr:colOff>
      <xdr:row>10</xdr:row>
      <xdr:rowOff>142875</xdr:rowOff>
    </xdr:to>
    <xdr:sp macro="" textlink="">
      <xdr:nvSpPr>
        <xdr:cNvPr id="54" name="Oval 263">
          <a:extLst>
            <a:ext uri="{FF2B5EF4-FFF2-40B4-BE49-F238E27FC236}">
              <a16:creationId xmlns:a16="http://schemas.microsoft.com/office/drawing/2014/main" id="{00000000-0008-0000-0E00-000036000000}"/>
            </a:ext>
          </a:extLst>
        </xdr:cNvPr>
        <xdr:cNvSpPr>
          <a:spLocks noChangeArrowheads="1"/>
        </xdr:cNvSpPr>
      </xdr:nvSpPr>
      <xdr:spPr bwMode="auto">
        <a:xfrm flipH="1">
          <a:off x="13011150" y="22764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152400</xdr:colOff>
      <xdr:row>10</xdr:row>
      <xdr:rowOff>114300</xdr:rowOff>
    </xdr:from>
    <xdr:to>
      <xdr:col>28</xdr:col>
      <xdr:colOff>0</xdr:colOff>
      <xdr:row>11</xdr:row>
      <xdr:rowOff>114300</xdr:rowOff>
    </xdr:to>
    <xdr:cxnSp macro="">
      <xdr:nvCxnSpPr>
        <xdr:cNvPr id="55" name="AutoShape 264">
          <a:extLst>
            <a:ext uri="{FF2B5EF4-FFF2-40B4-BE49-F238E27FC236}">
              <a16:creationId xmlns:a16="http://schemas.microsoft.com/office/drawing/2014/main" id="{00000000-0008-0000-0E00-000037000000}"/>
            </a:ext>
          </a:extLst>
        </xdr:cNvPr>
        <xdr:cNvCxnSpPr>
          <a:cxnSpLocks noChangeShapeType="1"/>
          <a:stCxn id="54" idx="2"/>
          <a:endCxn id="45" idx="3"/>
        </xdr:cNvCxnSpPr>
      </xdr:nvCxnSpPr>
      <xdr:spPr bwMode="auto">
        <a:xfrm>
          <a:off x="13068300" y="2305050"/>
          <a:ext cx="2847975" cy="2190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66675</xdr:colOff>
      <xdr:row>13</xdr:row>
      <xdr:rowOff>104775</xdr:rowOff>
    </xdr:from>
    <xdr:to>
      <xdr:col>20</xdr:col>
      <xdr:colOff>123825</xdr:colOff>
      <xdr:row>13</xdr:row>
      <xdr:rowOff>161925</xdr:rowOff>
    </xdr:to>
    <xdr:sp macro="" textlink="">
      <xdr:nvSpPr>
        <xdr:cNvPr id="56" name="Oval 265">
          <a:extLst>
            <a:ext uri="{FF2B5EF4-FFF2-40B4-BE49-F238E27FC236}">
              <a16:creationId xmlns:a16="http://schemas.microsoft.com/office/drawing/2014/main" id="{00000000-0008-0000-0E00-000038000000}"/>
            </a:ext>
          </a:extLst>
        </xdr:cNvPr>
        <xdr:cNvSpPr>
          <a:spLocks noChangeArrowheads="1"/>
        </xdr:cNvSpPr>
      </xdr:nvSpPr>
      <xdr:spPr bwMode="auto">
        <a:xfrm flipH="1">
          <a:off x="12553950" y="29527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123825</xdr:colOff>
      <xdr:row>13</xdr:row>
      <xdr:rowOff>133350</xdr:rowOff>
    </xdr:from>
    <xdr:to>
      <xdr:col>28</xdr:col>
      <xdr:colOff>0</xdr:colOff>
      <xdr:row>14</xdr:row>
      <xdr:rowOff>114300</xdr:rowOff>
    </xdr:to>
    <xdr:cxnSp macro="">
      <xdr:nvCxnSpPr>
        <xdr:cNvPr id="57" name="AutoShape 266">
          <a:extLst>
            <a:ext uri="{FF2B5EF4-FFF2-40B4-BE49-F238E27FC236}">
              <a16:creationId xmlns:a16="http://schemas.microsoft.com/office/drawing/2014/main" id="{00000000-0008-0000-0E00-000039000000}"/>
            </a:ext>
          </a:extLst>
        </xdr:cNvPr>
        <xdr:cNvCxnSpPr>
          <a:cxnSpLocks noChangeShapeType="1"/>
          <a:stCxn id="56" idx="2"/>
          <a:endCxn id="46" idx="3"/>
        </xdr:cNvCxnSpPr>
      </xdr:nvCxnSpPr>
      <xdr:spPr bwMode="auto">
        <a:xfrm>
          <a:off x="12611100" y="2981325"/>
          <a:ext cx="3305175" cy="2000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104775</xdr:colOff>
      <xdr:row>15</xdr:row>
      <xdr:rowOff>152400</xdr:rowOff>
    </xdr:from>
    <xdr:to>
      <xdr:col>21</xdr:col>
      <xdr:colOff>161925</xdr:colOff>
      <xdr:row>15</xdr:row>
      <xdr:rowOff>209550</xdr:rowOff>
    </xdr:to>
    <xdr:sp macro="" textlink="">
      <xdr:nvSpPr>
        <xdr:cNvPr id="58" name="Oval 267">
          <a:extLst>
            <a:ext uri="{FF2B5EF4-FFF2-40B4-BE49-F238E27FC236}">
              <a16:creationId xmlns:a16="http://schemas.microsoft.com/office/drawing/2014/main" id="{00000000-0008-0000-0E00-00003A000000}"/>
            </a:ext>
          </a:extLst>
        </xdr:cNvPr>
        <xdr:cNvSpPr>
          <a:spLocks noChangeArrowheads="1"/>
        </xdr:cNvSpPr>
      </xdr:nvSpPr>
      <xdr:spPr bwMode="auto">
        <a:xfrm flipH="1">
          <a:off x="13020675" y="34385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161925</xdr:colOff>
      <xdr:row>15</xdr:row>
      <xdr:rowOff>180975</xdr:rowOff>
    </xdr:from>
    <xdr:to>
      <xdr:col>28</xdr:col>
      <xdr:colOff>0</xdr:colOff>
      <xdr:row>17</xdr:row>
      <xdr:rowOff>114300</xdr:rowOff>
    </xdr:to>
    <xdr:cxnSp macro="">
      <xdr:nvCxnSpPr>
        <xdr:cNvPr id="59" name="AutoShape 268">
          <a:extLst>
            <a:ext uri="{FF2B5EF4-FFF2-40B4-BE49-F238E27FC236}">
              <a16:creationId xmlns:a16="http://schemas.microsoft.com/office/drawing/2014/main" id="{00000000-0008-0000-0E00-00003B000000}"/>
            </a:ext>
          </a:extLst>
        </xdr:cNvPr>
        <xdr:cNvCxnSpPr>
          <a:cxnSpLocks noChangeShapeType="1"/>
          <a:stCxn id="58" idx="2"/>
          <a:endCxn id="47" idx="3"/>
        </xdr:cNvCxnSpPr>
      </xdr:nvCxnSpPr>
      <xdr:spPr bwMode="auto">
        <a:xfrm>
          <a:off x="13077825" y="3467100"/>
          <a:ext cx="2838450" cy="3714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66675</xdr:colOff>
      <xdr:row>18</xdr:row>
      <xdr:rowOff>171450</xdr:rowOff>
    </xdr:from>
    <xdr:to>
      <xdr:col>20</xdr:col>
      <xdr:colOff>123825</xdr:colOff>
      <xdr:row>19</xdr:row>
      <xdr:rowOff>9525</xdr:rowOff>
    </xdr:to>
    <xdr:sp macro="" textlink="">
      <xdr:nvSpPr>
        <xdr:cNvPr id="60" name="Oval 269">
          <a:extLst>
            <a:ext uri="{FF2B5EF4-FFF2-40B4-BE49-F238E27FC236}">
              <a16:creationId xmlns:a16="http://schemas.microsoft.com/office/drawing/2014/main" id="{00000000-0008-0000-0E00-00003C000000}"/>
            </a:ext>
          </a:extLst>
        </xdr:cNvPr>
        <xdr:cNvSpPr>
          <a:spLocks noChangeArrowheads="1"/>
        </xdr:cNvSpPr>
      </xdr:nvSpPr>
      <xdr:spPr bwMode="auto">
        <a:xfrm flipH="1">
          <a:off x="12553950" y="41148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123825</xdr:colOff>
      <xdr:row>18</xdr:row>
      <xdr:rowOff>200025</xdr:rowOff>
    </xdr:from>
    <xdr:to>
      <xdr:col>28</xdr:col>
      <xdr:colOff>0</xdr:colOff>
      <xdr:row>20</xdr:row>
      <xdr:rowOff>114300</xdr:rowOff>
    </xdr:to>
    <xdr:cxnSp macro="">
      <xdr:nvCxnSpPr>
        <xdr:cNvPr id="61" name="AutoShape 270">
          <a:extLst>
            <a:ext uri="{FF2B5EF4-FFF2-40B4-BE49-F238E27FC236}">
              <a16:creationId xmlns:a16="http://schemas.microsoft.com/office/drawing/2014/main" id="{00000000-0008-0000-0E00-00003D000000}"/>
            </a:ext>
          </a:extLst>
        </xdr:cNvPr>
        <xdr:cNvCxnSpPr>
          <a:cxnSpLocks noChangeShapeType="1"/>
          <a:stCxn id="60" idx="2"/>
          <a:endCxn id="48" idx="3"/>
        </xdr:cNvCxnSpPr>
      </xdr:nvCxnSpPr>
      <xdr:spPr bwMode="auto">
        <a:xfrm>
          <a:off x="12611100" y="4143375"/>
          <a:ext cx="3305175" cy="3524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95250</xdr:colOff>
      <xdr:row>21</xdr:row>
      <xdr:rowOff>9525</xdr:rowOff>
    </xdr:from>
    <xdr:to>
      <xdr:col>21</xdr:col>
      <xdr:colOff>152400</xdr:colOff>
      <xdr:row>21</xdr:row>
      <xdr:rowOff>66675</xdr:rowOff>
    </xdr:to>
    <xdr:sp macro="" textlink="">
      <xdr:nvSpPr>
        <xdr:cNvPr id="62" name="Oval 271">
          <a:extLst>
            <a:ext uri="{FF2B5EF4-FFF2-40B4-BE49-F238E27FC236}">
              <a16:creationId xmlns:a16="http://schemas.microsoft.com/office/drawing/2014/main" id="{00000000-0008-0000-0E00-00003E000000}"/>
            </a:ext>
          </a:extLst>
        </xdr:cNvPr>
        <xdr:cNvSpPr>
          <a:spLocks noChangeArrowheads="1"/>
        </xdr:cNvSpPr>
      </xdr:nvSpPr>
      <xdr:spPr bwMode="auto">
        <a:xfrm flipH="1">
          <a:off x="13011150" y="46101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152400</xdr:colOff>
      <xdr:row>21</xdr:row>
      <xdr:rowOff>38100</xdr:rowOff>
    </xdr:from>
    <xdr:to>
      <xdr:col>28</xdr:col>
      <xdr:colOff>0</xdr:colOff>
      <xdr:row>23</xdr:row>
      <xdr:rowOff>114300</xdr:rowOff>
    </xdr:to>
    <xdr:cxnSp macro="">
      <xdr:nvCxnSpPr>
        <xdr:cNvPr id="63" name="AutoShape 272">
          <a:extLst>
            <a:ext uri="{FF2B5EF4-FFF2-40B4-BE49-F238E27FC236}">
              <a16:creationId xmlns:a16="http://schemas.microsoft.com/office/drawing/2014/main" id="{00000000-0008-0000-0E00-00003F000000}"/>
            </a:ext>
          </a:extLst>
        </xdr:cNvPr>
        <xdr:cNvCxnSpPr>
          <a:cxnSpLocks noChangeShapeType="1"/>
          <a:stCxn id="62" idx="2"/>
          <a:endCxn id="49" idx="3"/>
        </xdr:cNvCxnSpPr>
      </xdr:nvCxnSpPr>
      <xdr:spPr bwMode="auto">
        <a:xfrm>
          <a:off x="13068300" y="4638675"/>
          <a:ext cx="2847975" cy="5143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57150</xdr:colOff>
      <xdr:row>24</xdr:row>
      <xdr:rowOff>19050</xdr:rowOff>
    </xdr:from>
    <xdr:to>
      <xdr:col>20</xdr:col>
      <xdr:colOff>114300</xdr:colOff>
      <xdr:row>24</xdr:row>
      <xdr:rowOff>76200</xdr:rowOff>
    </xdr:to>
    <xdr:sp macro="" textlink="">
      <xdr:nvSpPr>
        <xdr:cNvPr id="64" name="Oval 273">
          <a:extLst>
            <a:ext uri="{FF2B5EF4-FFF2-40B4-BE49-F238E27FC236}">
              <a16:creationId xmlns:a16="http://schemas.microsoft.com/office/drawing/2014/main" id="{00000000-0008-0000-0E00-000040000000}"/>
            </a:ext>
          </a:extLst>
        </xdr:cNvPr>
        <xdr:cNvSpPr>
          <a:spLocks noChangeArrowheads="1"/>
        </xdr:cNvSpPr>
      </xdr:nvSpPr>
      <xdr:spPr bwMode="auto">
        <a:xfrm flipH="1">
          <a:off x="12544425" y="52768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114300</xdr:colOff>
      <xdr:row>24</xdr:row>
      <xdr:rowOff>47625</xdr:rowOff>
    </xdr:from>
    <xdr:to>
      <xdr:col>28</xdr:col>
      <xdr:colOff>0</xdr:colOff>
      <xdr:row>26</xdr:row>
      <xdr:rowOff>114300</xdr:rowOff>
    </xdr:to>
    <xdr:cxnSp macro="">
      <xdr:nvCxnSpPr>
        <xdr:cNvPr id="65" name="AutoShape 274">
          <a:extLst>
            <a:ext uri="{FF2B5EF4-FFF2-40B4-BE49-F238E27FC236}">
              <a16:creationId xmlns:a16="http://schemas.microsoft.com/office/drawing/2014/main" id="{00000000-0008-0000-0E00-000041000000}"/>
            </a:ext>
          </a:extLst>
        </xdr:cNvPr>
        <xdr:cNvCxnSpPr>
          <a:cxnSpLocks noChangeShapeType="1"/>
          <a:stCxn id="64" idx="2"/>
          <a:endCxn id="50" idx="3"/>
        </xdr:cNvCxnSpPr>
      </xdr:nvCxnSpPr>
      <xdr:spPr bwMode="auto">
        <a:xfrm>
          <a:off x="12601575" y="5305425"/>
          <a:ext cx="3314700" cy="5048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95250</xdr:colOff>
      <xdr:row>26</xdr:row>
      <xdr:rowOff>85725</xdr:rowOff>
    </xdr:from>
    <xdr:to>
      <xdr:col>21</xdr:col>
      <xdr:colOff>152400</xdr:colOff>
      <xdr:row>26</xdr:row>
      <xdr:rowOff>142875</xdr:rowOff>
    </xdr:to>
    <xdr:sp macro="" textlink="">
      <xdr:nvSpPr>
        <xdr:cNvPr id="66" name="Oval 275">
          <a:extLst>
            <a:ext uri="{FF2B5EF4-FFF2-40B4-BE49-F238E27FC236}">
              <a16:creationId xmlns:a16="http://schemas.microsoft.com/office/drawing/2014/main" id="{00000000-0008-0000-0E00-000042000000}"/>
            </a:ext>
          </a:extLst>
        </xdr:cNvPr>
        <xdr:cNvSpPr>
          <a:spLocks noChangeArrowheads="1"/>
        </xdr:cNvSpPr>
      </xdr:nvSpPr>
      <xdr:spPr bwMode="auto">
        <a:xfrm flipH="1">
          <a:off x="13011150" y="57816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152400</xdr:colOff>
      <xdr:row>26</xdr:row>
      <xdr:rowOff>114300</xdr:rowOff>
    </xdr:from>
    <xdr:to>
      <xdr:col>28</xdr:col>
      <xdr:colOff>0</xdr:colOff>
      <xdr:row>29</xdr:row>
      <xdr:rowOff>114300</xdr:rowOff>
    </xdr:to>
    <xdr:cxnSp macro="">
      <xdr:nvCxnSpPr>
        <xdr:cNvPr id="67" name="AutoShape 276">
          <a:extLst>
            <a:ext uri="{FF2B5EF4-FFF2-40B4-BE49-F238E27FC236}">
              <a16:creationId xmlns:a16="http://schemas.microsoft.com/office/drawing/2014/main" id="{00000000-0008-0000-0E00-000043000000}"/>
            </a:ext>
          </a:extLst>
        </xdr:cNvPr>
        <xdr:cNvCxnSpPr>
          <a:cxnSpLocks noChangeShapeType="1"/>
          <a:stCxn id="66" idx="2"/>
          <a:endCxn id="51" idx="3"/>
        </xdr:cNvCxnSpPr>
      </xdr:nvCxnSpPr>
      <xdr:spPr bwMode="auto">
        <a:xfrm>
          <a:off x="13068300" y="5810250"/>
          <a:ext cx="2847975" cy="6572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57150</xdr:colOff>
      <xdr:row>10</xdr:row>
      <xdr:rowOff>85725</xdr:rowOff>
    </xdr:from>
    <xdr:to>
      <xdr:col>19</xdr:col>
      <xdr:colOff>114300</xdr:colOff>
      <xdr:row>10</xdr:row>
      <xdr:rowOff>142875</xdr:rowOff>
    </xdr:to>
    <xdr:sp macro="" textlink="">
      <xdr:nvSpPr>
        <xdr:cNvPr id="68" name="Oval 277">
          <a:extLst>
            <a:ext uri="{FF2B5EF4-FFF2-40B4-BE49-F238E27FC236}">
              <a16:creationId xmlns:a16="http://schemas.microsoft.com/office/drawing/2014/main" id="{00000000-0008-0000-0E00-000044000000}"/>
            </a:ext>
          </a:extLst>
        </xdr:cNvPr>
        <xdr:cNvSpPr>
          <a:spLocks noChangeArrowheads="1"/>
        </xdr:cNvSpPr>
      </xdr:nvSpPr>
      <xdr:spPr bwMode="auto">
        <a:xfrm flipH="1">
          <a:off x="12115800" y="22764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12</xdr:col>
      <xdr:colOff>0</xdr:colOff>
      <xdr:row>8</xdr:row>
      <xdr:rowOff>114300</xdr:rowOff>
    </xdr:from>
    <xdr:to>
      <xdr:col>19</xdr:col>
      <xdr:colOff>57150</xdr:colOff>
      <xdr:row>10</xdr:row>
      <xdr:rowOff>114300</xdr:rowOff>
    </xdr:to>
    <xdr:cxnSp macro="">
      <xdr:nvCxnSpPr>
        <xdr:cNvPr id="69" name="AutoShape 278">
          <a:extLst>
            <a:ext uri="{FF2B5EF4-FFF2-40B4-BE49-F238E27FC236}">
              <a16:creationId xmlns:a16="http://schemas.microsoft.com/office/drawing/2014/main" id="{00000000-0008-0000-0E00-000045000000}"/>
            </a:ext>
          </a:extLst>
        </xdr:cNvPr>
        <xdr:cNvCxnSpPr>
          <a:cxnSpLocks noChangeShapeType="1"/>
          <a:stCxn id="36" idx="1"/>
          <a:endCxn id="68" idx="6"/>
        </xdr:cNvCxnSpPr>
      </xdr:nvCxnSpPr>
      <xdr:spPr bwMode="auto">
        <a:xfrm>
          <a:off x="9058275" y="1866900"/>
          <a:ext cx="3057525" cy="4381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95250</xdr:colOff>
      <xdr:row>12</xdr:row>
      <xdr:rowOff>133350</xdr:rowOff>
    </xdr:from>
    <xdr:to>
      <xdr:col>20</xdr:col>
      <xdr:colOff>152400</xdr:colOff>
      <xdr:row>12</xdr:row>
      <xdr:rowOff>190500</xdr:rowOff>
    </xdr:to>
    <xdr:sp macro="" textlink="">
      <xdr:nvSpPr>
        <xdr:cNvPr id="70" name="Oval 279">
          <a:extLst>
            <a:ext uri="{FF2B5EF4-FFF2-40B4-BE49-F238E27FC236}">
              <a16:creationId xmlns:a16="http://schemas.microsoft.com/office/drawing/2014/main" id="{00000000-0008-0000-0E00-000046000000}"/>
            </a:ext>
          </a:extLst>
        </xdr:cNvPr>
        <xdr:cNvSpPr>
          <a:spLocks noChangeArrowheads="1"/>
        </xdr:cNvSpPr>
      </xdr:nvSpPr>
      <xdr:spPr bwMode="auto">
        <a:xfrm flipH="1">
          <a:off x="12582525" y="27622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12</xdr:col>
      <xdr:colOff>0</xdr:colOff>
      <xdr:row>11</xdr:row>
      <xdr:rowOff>114300</xdr:rowOff>
    </xdr:from>
    <xdr:to>
      <xdr:col>20</xdr:col>
      <xdr:colOff>95250</xdr:colOff>
      <xdr:row>12</xdr:row>
      <xdr:rowOff>161925</xdr:rowOff>
    </xdr:to>
    <xdr:cxnSp macro="">
      <xdr:nvCxnSpPr>
        <xdr:cNvPr id="71" name="AutoShape 280">
          <a:extLst>
            <a:ext uri="{FF2B5EF4-FFF2-40B4-BE49-F238E27FC236}">
              <a16:creationId xmlns:a16="http://schemas.microsoft.com/office/drawing/2014/main" id="{00000000-0008-0000-0E00-000047000000}"/>
            </a:ext>
          </a:extLst>
        </xdr:cNvPr>
        <xdr:cNvCxnSpPr>
          <a:cxnSpLocks noChangeShapeType="1"/>
          <a:stCxn id="37" idx="1"/>
          <a:endCxn id="70" idx="6"/>
        </xdr:cNvCxnSpPr>
      </xdr:nvCxnSpPr>
      <xdr:spPr bwMode="auto">
        <a:xfrm>
          <a:off x="9058275" y="2524125"/>
          <a:ext cx="3524250" cy="2667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57150</xdr:colOff>
      <xdr:row>15</xdr:row>
      <xdr:rowOff>152400</xdr:rowOff>
    </xdr:from>
    <xdr:to>
      <xdr:col>19</xdr:col>
      <xdr:colOff>114300</xdr:colOff>
      <xdr:row>15</xdr:row>
      <xdr:rowOff>209550</xdr:rowOff>
    </xdr:to>
    <xdr:sp macro="" textlink="">
      <xdr:nvSpPr>
        <xdr:cNvPr id="72" name="Oval 281">
          <a:extLst>
            <a:ext uri="{FF2B5EF4-FFF2-40B4-BE49-F238E27FC236}">
              <a16:creationId xmlns:a16="http://schemas.microsoft.com/office/drawing/2014/main" id="{00000000-0008-0000-0E00-000048000000}"/>
            </a:ext>
          </a:extLst>
        </xdr:cNvPr>
        <xdr:cNvSpPr>
          <a:spLocks noChangeArrowheads="1"/>
        </xdr:cNvSpPr>
      </xdr:nvSpPr>
      <xdr:spPr bwMode="auto">
        <a:xfrm flipH="1">
          <a:off x="12115800" y="34385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12</xdr:col>
      <xdr:colOff>0</xdr:colOff>
      <xdr:row>14</xdr:row>
      <xdr:rowOff>114300</xdr:rowOff>
    </xdr:from>
    <xdr:to>
      <xdr:col>19</xdr:col>
      <xdr:colOff>57150</xdr:colOff>
      <xdr:row>15</xdr:row>
      <xdr:rowOff>180975</xdr:rowOff>
    </xdr:to>
    <xdr:cxnSp macro="">
      <xdr:nvCxnSpPr>
        <xdr:cNvPr id="73" name="AutoShape 282">
          <a:extLst>
            <a:ext uri="{FF2B5EF4-FFF2-40B4-BE49-F238E27FC236}">
              <a16:creationId xmlns:a16="http://schemas.microsoft.com/office/drawing/2014/main" id="{00000000-0008-0000-0E00-000049000000}"/>
            </a:ext>
          </a:extLst>
        </xdr:cNvPr>
        <xdr:cNvCxnSpPr>
          <a:cxnSpLocks noChangeShapeType="1"/>
          <a:stCxn id="38" idx="1"/>
          <a:endCxn id="72" idx="6"/>
        </xdr:cNvCxnSpPr>
      </xdr:nvCxnSpPr>
      <xdr:spPr bwMode="auto">
        <a:xfrm>
          <a:off x="9058275" y="3181350"/>
          <a:ext cx="3057525" cy="2857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95250</xdr:colOff>
      <xdr:row>17</xdr:row>
      <xdr:rowOff>209550</xdr:rowOff>
    </xdr:from>
    <xdr:to>
      <xdr:col>20</xdr:col>
      <xdr:colOff>152400</xdr:colOff>
      <xdr:row>18</xdr:row>
      <xdr:rowOff>47625</xdr:rowOff>
    </xdr:to>
    <xdr:sp macro="" textlink="">
      <xdr:nvSpPr>
        <xdr:cNvPr id="74" name="Oval 283">
          <a:extLst>
            <a:ext uri="{FF2B5EF4-FFF2-40B4-BE49-F238E27FC236}">
              <a16:creationId xmlns:a16="http://schemas.microsoft.com/office/drawing/2014/main" id="{00000000-0008-0000-0E00-00004A000000}"/>
            </a:ext>
          </a:extLst>
        </xdr:cNvPr>
        <xdr:cNvSpPr>
          <a:spLocks noChangeArrowheads="1"/>
        </xdr:cNvSpPr>
      </xdr:nvSpPr>
      <xdr:spPr bwMode="auto">
        <a:xfrm flipH="1">
          <a:off x="12582525" y="39338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12</xdr:col>
      <xdr:colOff>0</xdr:colOff>
      <xdr:row>17</xdr:row>
      <xdr:rowOff>114300</xdr:rowOff>
    </xdr:from>
    <xdr:to>
      <xdr:col>20</xdr:col>
      <xdr:colOff>95250</xdr:colOff>
      <xdr:row>18</xdr:row>
      <xdr:rowOff>19050</xdr:rowOff>
    </xdr:to>
    <xdr:cxnSp macro="">
      <xdr:nvCxnSpPr>
        <xdr:cNvPr id="75" name="AutoShape 284">
          <a:extLst>
            <a:ext uri="{FF2B5EF4-FFF2-40B4-BE49-F238E27FC236}">
              <a16:creationId xmlns:a16="http://schemas.microsoft.com/office/drawing/2014/main" id="{00000000-0008-0000-0E00-00004B000000}"/>
            </a:ext>
          </a:extLst>
        </xdr:cNvPr>
        <xdr:cNvCxnSpPr>
          <a:cxnSpLocks noChangeShapeType="1"/>
          <a:stCxn id="39" idx="1"/>
          <a:endCxn id="74" idx="6"/>
        </xdr:cNvCxnSpPr>
      </xdr:nvCxnSpPr>
      <xdr:spPr bwMode="auto">
        <a:xfrm>
          <a:off x="9058275" y="3838575"/>
          <a:ext cx="3524250" cy="1238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66675</xdr:colOff>
      <xdr:row>21</xdr:row>
      <xdr:rowOff>19050</xdr:rowOff>
    </xdr:from>
    <xdr:to>
      <xdr:col>19</xdr:col>
      <xdr:colOff>123825</xdr:colOff>
      <xdr:row>21</xdr:row>
      <xdr:rowOff>76200</xdr:rowOff>
    </xdr:to>
    <xdr:sp macro="" textlink="">
      <xdr:nvSpPr>
        <xdr:cNvPr id="76" name="Oval 285">
          <a:extLst>
            <a:ext uri="{FF2B5EF4-FFF2-40B4-BE49-F238E27FC236}">
              <a16:creationId xmlns:a16="http://schemas.microsoft.com/office/drawing/2014/main" id="{00000000-0008-0000-0E00-00004C000000}"/>
            </a:ext>
          </a:extLst>
        </xdr:cNvPr>
        <xdr:cNvSpPr>
          <a:spLocks noChangeArrowheads="1"/>
        </xdr:cNvSpPr>
      </xdr:nvSpPr>
      <xdr:spPr bwMode="auto">
        <a:xfrm flipH="1">
          <a:off x="12125325" y="46196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12</xdr:col>
      <xdr:colOff>0</xdr:colOff>
      <xdr:row>20</xdr:row>
      <xdr:rowOff>114300</xdr:rowOff>
    </xdr:from>
    <xdr:to>
      <xdr:col>19</xdr:col>
      <xdr:colOff>66675</xdr:colOff>
      <xdr:row>21</xdr:row>
      <xdr:rowOff>47625</xdr:rowOff>
    </xdr:to>
    <xdr:cxnSp macro="">
      <xdr:nvCxnSpPr>
        <xdr:cNvPr id="77" name="AutoShape 286">
          <a:extLst>
            <a:ext uri="{FF2B5EF4-FFF2-40B4-BE49-F238E27FC236}">
              <a16:creationId xmlns:a16="http://schemas.microsoft.com/office/drawing/2014/main" id="{00000000-0008-0000-0E00-00004D000000}"/>
            </a:ext>
          </a:extLst>
        </xdr:cNvPr>
        <xdr:cNvCxnSpPr>
          <a:cxnSpLocks noChangeShapeType="1"/>
          <a:stCxn id="40" idx="1"/>
          <a:endCxn id="76" idx="6"/>
        </xdr:cNvCxnSpPr>
      </xdr:nvCxnSpPr>
      <xdr:spPr bwMode="auto">
        <a:xfrm>
          <a:off x="9058275" y="4495800"/>
          <a:ext cx="3067050" cy="1524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104775</xdr:colOff>
      <xdr:row>23</xdr:row>
      <xdr:rowOff>57150</xdr:rowOff>
    </xdr:from>
    <xdr:to>
      <xdr:col>20</xdr:col>
      <xdr:colOff>161925</xdr:colOff>
      <xdr:row>23</xdr:row>
      <xdr:rowOff>114300</xdr:rowOff>
    </xdr:to>
    <xdr:sp macro="" textlink="">
      <xdr:nvSpPr>
        <xdr:cNvPr id="78" name="Oval 287">
          <a:extLst>
            <a:ext uri="{FF2B5EF4-FFF2-40B4-BE49-F238E27FC236}">
              <a16:creationId xmlns:a16="http://schemas.microsoft.com/office/drawing/2014/main" id="{00000000-0008-0000-0E00-00004E000000}"/>
            </a:ext>
          </a:extLst>
        </xdr:cNvPr>
        <xdr:cNvSpPr>
          <a:spLocks noChangeArrowheads="1"/>
        </xdr:cNvSpPr>
      </xdr:nvSpPr>
      <xdr:spPr bwMode="auto">
        <a:xfrm flipH="1">
          <a:off x="12592050" y="50958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12</xdr:col>
      <xdr:colOff>0</xdr:colOff>
      <xdr:row>23</xdr:row>
      <xdr:rowOff>85725</xdr:rowOff>
    </xdr:from>
    <xdr:to>
      <xdr:col>20</xdr:col>
      <xdr:colOff>104775</xdr:colOff>
      <xdr:row>23</xdr:row>
      <xdr:rowOff>114300</xdr:rowOff>
    </xdr:to>
    <xdr:cxnSp macro="">
      <xdr:nvCxnSpPr>
        <xdr:cNvPr id="79" name="AutoShape 288">
          <a:extLst>
            <a:ext uri="{FF2B5EF4-FFF2-40B4-BE49-F238E27FC236}">
              <a16:creationId xmlns:a16="http://schemas.microsoft.com/office/drawing/2014/main" id="{00000000-0008-0000-0E00-00004F000000}"/>
            </a:ext>
          </a:extLst>
        </xdr:cNvPr>
        <xdr:cNvCxnSpPr>
          <a:cxnSpLocks noChangeShapeType="1"/>
          <a:stCxn id="41" idx="1"/>
          <a:endCxn id="78" idx="6"/>
        </xdr:cNvCxnSpPr>
      </xdr:nvCxnSpPr>
      <xdr:spPr bwMode="auto">
        <a:xfrm flipV="1">
          <a:off x="9058275" y="5124450"/>
          <a:ext cx="3533775" cy="285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57150</xdr:colOff>
      <xdr:row>26</xdr:row>
      <xdr:rowOff>85725</xdr:rowOff>
    </xdr:from>
    <xdr:to>
      <xdr:col>19</xdr:col>
      <xdr:colOff>114300</xdr:colOff>
      <xdr:row>26</xdr:row>
      <xdr:rowOff>142875</xdr:rowOff>
    </xdr:to>
    <xdr:sp macro="" textlink="">
      <xdr:nvSpPr>
        <xdr:cNvPr id="80" name="Oval 289">
          <a:extLst>
            <a:ext uri="{FF2B5EF4-FFF2-40B4-BE49-F238E27FC236}">
              <a16:creationId xmlns:a16="http://schemas.microsoft.com/office/drawing/2014/main" id="{00000000-0008-0000-0E00-000050000000}"/>
            </a:ext>
          </a:extLst>
        </xdr:cNvPr>
        <xdr:cNvSpPr>
          <a:spLocks noChangeArrowheads="1"/>
        </xdr:cNvSpPr>
      </xdr:nvSpPr>
      <xdr:spPr bwMode="auto">
        <a:xfrm flipH="1">
          <a:off x="12115800" y="57816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12</xdr:col>
      <xdr:colOff>0</xdr:colOff>
      <xdr:row>26</xdr:row>
      <xdr:rowOff>114300</xdr:rowOff>
    </xdr:from>
    <xdr:to>
      <xdr:col>19</xdr:col>
      <xdr:colOff>57150</xdr:colOff>
      <xdr:row>26</xdr:row>
      <xdr:rowOff>114300</xdr:rowOff>
    </xdr:to>
    <xdr:cxnSp macro="">
      <xdr:nvCxnSpPr>
        <xdr:cNvPr id="81" name="AutoShape 290">
          <a:extLst>
            <a:ext uri="{FF2B5EF4-FFF2-40B4-BE49-F238E27FC236}">
              <a16:creationId xmlns:a16="http://schemas.microsoft.com/office/drawing/2014/main" id="{00000000-0008-0000-0E00-000051000000}"/>
            </a:ext>
          </a:extLst>
        </xdr:cNvPr>
        <xdr:cNvCxnSpPr>
          <a:cxnSpLocks noChangeShapeType="1"/>
          <a:stCxn id="42" idx="1"/>
          <a:endCxn id="80" idx="6"/>
        </xdr:cNvCxnSpPr>
      </xdr:nvCxnSpPr>
      <xdr:spPr bwMode="auto">
        <a:xfrm>
          <a:off x="9058275" y="5810250"/>
          <a:ext cx="3057525" cy="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95250</xdr:colOff>
      <xdr:row>28</xdr:row>
      <xdr:rowOff>142875</xdr:rowOff>
    </xdr:from>
    <xdr:to>
      <xdr:col>20</xdr:col>
      <xdr:colOff>152400</xdr:colOff>
      <xdr:row>28</xdr:row>
      <xdr:rowOff>200025</xdr:rowOff>
    </xdr:to>
    <xdr:sp macro="" textlink="">
      <xdr:nvSpPr>
        <xdr:cNvPr id="82" name="Oval 291">
          <a:extLst>
            <a:ext uri="{FF2B5EF4-FFF2-40B4-BE49-F238E27FC236}">
              <a16:creationId xmlns:a16="http://schemas.microsoft.com/office/drawing/2014/main" id="{00000000-0008-0000-0E00-000052000000}"/>
            </a:ext>
          </a:extLst>
        </xdr:cNvPr>
        <xdr:cNvSpPr>
          <a:spLocks noChangeArrowheads="1"/>
        </xdr:cNvSpPr>
      </xdr:nvSpPr>
      <xdr:spPr bwMode="auto">
        <a:xfrm flipH="1">
          <a:off x="12582525" y="62769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12</xdr:col>
      <xdr:colOff>0</xdr:colOff>
      <xdr:row>28</xdr:row>
      <xdr:rowOff>171450</xdr:rowOff>
    </xdr:from>
    <xdr:to>
      <xdr:col>20</xdr:col>
      <xdr:colOff>95250</xdr:colOff>
      <xdr:row>29</xdr:row>
      <xdr:rowOff>114300</xdr:rowOff>
    </xdr:to>
    <xdr:cxnSp macro="">
      <xdr:nvCxnSpPr>
        <xdr:cNvPr id="83" name="AutoShape 292">
          <a:extLst>
            <a:ext uri="{FF2B5EF4-FFF2-40B4-BE49-F238E27FC236}">
              <a16:creationId xmlns:a16="http://schemas.microsoft.com/office/drawing/2014/main" id="{00000000-0008-0000-0E00-000053000000}"/>
            </a:ext>
          </a:extLst>
        </xdr:cNvPr>
        <xdr:cNvCxnSpPr>
          <a:cxnSpLocks noChangeShapeType="1"/>
          <a:stCxn id="43" idx="1"/>
          <a:endCxn id="82" idx="6"/>
        </xdr:cNvCxnSpPr>
      </xdr:nvCxnSpPr>
      <xdr:spPr bwMode="auto">
        <a:xfrm flipV="1">
          <a:off x="9058275" y="6305550"/>
          <a:ext cx="3524250" cy="1619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5</xdr:col>
      <xdr:colOff>0</xdr:colOff>
      <xdr:row>5</xdr:row>
      <xdr:rowOff>0</xdr:rowOff>
    </xdr:from>
    <xdr:to>
      <xdr:col>9</xdr:col>
      <xdr:colOff>0</xdr:colOff>
      <xdr:row>30</xdr:row>
      <xdr:rowOff>219074</xdr:rowOff>
    </xdr:to>
    <xdr:graphicFrame macro="">
      <xdr:nvGraphicFramePr>
        <xdr:cNvPr id="88" name="グラフ 175">
          <a:extLst>
            <a:ext uri="{FF2B5EF4-FFF2-40B4-BE49-F238E27FC236}">
              <a16:creationId xmlns:a16="http://schemas.microsoft.com/office/drawing/2014/main" id="{00000000-0008-0000-0E00-00005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0</xdr:colOff>
      <xdr:row>5</xdr:row>
      <xdr:rowOff>0</xdr:rowOff>
    </xdr:from>
    <xdr:to>
      <xdr:col>35</xdr:col>
      <xdr:colOff>0</xdr:colOff>
      <xdr:row>30</xdr:row>
      <xdr:rowOff>219074</xdr:rowOff>
    </xdr:to>
    <xdr:graphicFrame macro="">
      <xdr:nvGraphicFramePr>
        <xdr:cNvPr id="89" name="グラフ 175">
          <a:extLst>
            <a:ext uri="{FF2B5EF4-FFF2-40B4-BE49-F238E27FC236}">
              <a16:creationId xmlns:a16="http://schemas.microsoft.com/office/drawing/2014/main" id="{00000000-0008-0000-0E00-00005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381000</xdr:colOff>
      <xdr:row>0</xdr:row>
      <xdr:rowOff>9525</xdr:rowOff>
    </xdr:from>
    <xdr:to>
      <xdr:col>31</xdr:col>
      <xdr:colOff>104775</xdr:colOff>
      <xdr:row>3</xdr:row>
      <xdr:rowOff>209550</xdr:rowOff>
    </xdr:to>
    <xdr:grpSp>
      <xdr:nvGrpSpPr>
        <xdr:cNvPr id="101414" name="Group 38">
          <a:extLst>
            <a:ext uri="{FF2B5EF4-FFF2-40B4-BE49-F238E27FC236}">
              <a16:creationId xmlns:a16="http://schemas.microsoft.com/office/drawing/2014/main" id="{00000000-0008-0000-0F00-0000268C0100}"/>
            </a:ext>
          </a:extLst>
        </xdr:cNvPr>
        <xdr:cNvGrpSpPr>
          <a:grpSpLocks/>
        </xdr:cNvGrpSpPr>
      </xdr:nvGrpSpPr>
      <xdr:grpSpPr bwMode="auto">
        <a:xfrm>
          <a:off x="15494000" y="9525"/>
          <a:ext cx="1019175" cy="885825"/>
          <a:chOff x="1012" y="24"/>
          <a:chExt cx="106" cy="90"/>
        </a:xfrm>
      </xdr:grpSpPr>
      <xdr:sp macro="" textlink="">
        <xdr:nvSpPr>
          <xdr:cNvPr id="101415" name="Line 39">
            <a:extLst>
              <a:ext uri="{FF2B5EF4-FFF2-40B4-BE49-F238E27FC236}">
                <a16:creationId xmlns:a16="http://schemas.microsoft.com/office/drawing/2014/main" id="{00000000-0008-0000-0F00-0000278C01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1416" name="Text Box 40">
            <a:extLst>
              <a:ext uri="{FF2B5EF4-FFF2-40B4-BE49-F238E27FC236}">
                <a16:creationId xmlns:a16="http://schemas.microsoft.com/office/drawing/2014/main" id="{00000000-0008-0000-0F00-0000288C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+Z</a:t>
            </a:r>
          </a:p>
        </xdr:txBody>
      </xdr:sp>
      <xdr:sp macro="" textlink="">
        <xdr:nvSpPr>
          <xdr:cNvPr id="101417" name="Text Box 41">
            <a:extLst>
              <a:ext uri="{FF2B5EF4-FFF2-40B4-BE49-F238E27FC236}">
                <a16:creationId xmlns:a16="http://schemas.microsoft.com/office/drawing/2014/main" id="{00000000-0008-0000-0F00-0000298C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-Z</a:t>
            </a:r>
          </a:p>
        </xdr:txBody>
      </xdr:sp>
      <xdr:sp macro="" textlink="">
        <xdr:nvSpPr>
          <xdr:cNvPr id="101418" name="Line 42">
            <a:extLst>
              <a:ext uri="{FF2B5EF4-FFF2-40B4-BE49-F238E27FC236}">
                <a16:creationId xmlns:a16="http://schemas.microsoft.com/office/drawing/2014/main" id="{00000000-0008-0000-0F00-00002A8C01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1419" name="Text Box 43">
            <a:extLst>
              <a:ext uri="{FF2B5EF4-FFF2-40B4-BE49-F238E27FC236}">
                <a16:creationId xmlns:a16="http://schemas.microsoft.com/office/drawing/2014/main" id="{00000000-0008-0000-0F00-00002B8C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+X</a:t>
            </a:r>
          </a:p>
        </xdr:txBody>
      </xdr:sp>
      <xdr:sp macro="" textlink="">
        <xdr:nvSpPr>
          <xdr:cNvPr id="101420" name="Text Box 44">
            <a:extLst>
              <a:ext uri="{FF2B5EF4-FFF2-40B4-BE49-F238E27FC236}">
                <a16:creationId xmlns:a16="http://schemas.microsoft.com/office/drawing/2014/main" id="{00000000-0008-0000-0F00-00002C8C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-X</a:t>
            </a:r>
          </a:p>
        </xdr:txBody>
      </xdr:sp>
    </xdr:grpSp>
    <xdr:clientData/>
  </xdr:twoCellAnchor>
  <xdr:twoCellAnchor>
    <xdr:from>
      <xdr:col>8</xdr:col>
      <xdr:colOff>0</xdr:colOff>
      <xdr:row>8</xdr:row>
      <xdr:rowOff>0</xdr:rowOff>
    </xdr:from>
    <xdr:to>
      <xdr:col>14</xdr:col>
      <xdr:colOff>0</xdr:colOff>
      <xdr:row>24</xdr:row>
      <xdr:rowOff>0</xdr:rowOff>
    </xdr:to>
    <xdr:graphicFrame macro="">
      <xdr:nvGraphicFramePr>
        <xdr:cNvPr id="101430" name="グラフ 54">
          <a:extLst>
            <a:ext uri="{FF2B5EF4-FFF2-40B4-BE49-F238E27FC236}">
              <a16:creationId xmlns:a16="http://schemas.microsoft.com/office/drawing/2014/main" id="{00000000-0008-0000-0F00-0000368C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8</xdr:row>
      <xdr:rowOff>9525</xdr:rowOff>
    </xdr:from>
    <xdr:to>
      <xdr:col>40</xdr:col>
      <xdr:colOff>0</xdr:colOff>
      <xdr:row>26</xdr:row>
      <xdr:rowOff>0</xdr:rowOff>
    </xdr:to>
    <xdr:graphicFrame macro="">
      <xdr:nvGraphicFramePr>
        <xdr:cNvPr id="101431" name="グラフ 55">
          <a:extLst>
            <a:ext uri="{FF2B5EF4-FFF2-40B4-BE49-F238E27FC236}">
              <a16:creationId xmlns:a16="http://schemas.microsoft.com/office/drawing/2014/main" id="{00000000-0008-0000-0F00-0000378C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17</xdr:col>
      <xdr:colOff>190500</xdr:colOff>
      <xdr:row>4</xdr:row>
      <xdr:rowOff>200025</xdr:rowOff>
    </xdr:from>
    <xdr:to>
      <xdr:col>30</xdr:col>
      <xdr:colOff>323850</xdr:colOff>
      <xdr:row>31</xdr:row>
      <xdr:rowOff>180975</xdr:rowOff>
    </xdr:to>
    <xdr:pic>
      <xdr:nvPicPr>
        <xdr:cNvPr id="101524" name="Picture 148">
          <a:extLst>
            <a:ext uri="{FF2B5EF4-FFF2-40B4-BE49-F238E27FC236}">
              <a16:creationId xmlns:a16="http://schemas.microsoft.com/office/drawing/2014/main" id="{00000000-0008-0000-0F00-0000948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05900" y="1076325"/>
          <a:ext cx="5705475" cy="5895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400050</xdr:colOff>
      <xdr:row>13</xdr:row>
      <xdr:rowOff>0</xdr:rowOff>
    </xdr:from>
    <xdr:to>
      <xdr:col>22</xdr:col>
      <xdr:colOff>28575</xdr:colOff>
      <xdr:row>13</xdr:row>
      <xdr:rowOff>57150</xdr:rowOff>
    </xdr:to>
    <xdr:sp macro="" textlink="">
      <xdr:nvSpPr>
        <xdr:cNvPr id="101525" name="Oval 149">
          <a:extLst>
            <a:ext uri="{FF2B5EF4-FFF2-40B4-BE49-F238E27FC236}">
              <a16:creationId xmlns:a16="http://schemas.microsoft.com/office/drawing/2014/main" id="{00000000-0008-0000-0F00-0000958C0100}"/>
            </a:ext>
          </a:extLst>
        </xdr:cNvPr>
        <xdr:cNvSpPr>
          <a:spLocks noChangeArrowheads="1"/>
        </xdr:cNvSpPr>
      </xdr:nvSpPr>
      <xdr:spPr bwMode="auto">
        <a:xfrm flipH="1">
          <a:off x="11029950" y="28479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314325</xdr:colOff>
      <xdr:row>18</xdr:row>
      <xdr:rowOff>76200</xdr:rowOff>
    </xdr:from>
    <xdr:to>
      <xdr:col>22</xdr:col>
      <xdr:colOff>371475</xdr:colOff>
      <xdr:row>18</xdr:row>
      <xdr:rowOff>133350</xdr:rowOff>
    </xdr:to>
    <xdr:sp macro="" textlink="">
      <xdr:nvSpPr>
        <xdr:cNvPr id="101526" name="Oval 150">
          <a:extLst>
            <a:ext uri="{FF2B5EF4-FFF2-40B4-BE49-F238E27FC236}">
              <a16:creationId xmlns:a16="http://schemas.microsoft.com/office/drawing/2014/main" id="{00000000-0008-0000-0F00-0000968C0100}"/>
            </a:ext>
          </a:extLst>
        </xdr:cNvPr>
        <xdr:cNvSpPr>
          <a:spLocks noChangeArrowheads="1"/>
        </xdr:cNvSpPr>
      </xdr:nvSpPr>
      <xdr:spPr bwMode="auto">
        <a:xfrm flipH="1">
          <a:off x="11372850" y="40195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314325</xdr:colOff>
      <xdr:row>23</xdr:row>
      <xdr:rowOff>152400</xdr:rowOff>
    </xdr:from>
    <xdr:to>
      <xdr:col>22</xdr:col>
      <xdr:colOff>371475</xdr:colOff>
      <xdr:row>23</xdr:row>
      <xdr:rowOff>209550</xdr:rowOff>
    </xdr:to>
    <xdr:sp macro="" textlink="">
      <xdr:nvSpPr>
        <xdr:cNvPr id="101527" name="Oval 151">
          <a:extLst>
            <a:ext uri="{FF2B5EF4-FFF2-40B4-BE49-F238E27FC236}">
              <a16:creationId xmlns:a16="http://schemas.microsoft.com/office/drawing/2014/main" id="{00000000-0008-0000-0F00-0000978C0100}"/>
            </a:ext>
          </a:extLst>
        </xdr:cNvPr>
        <xdr:cNvSpPr>
          <a:spLocks noChangeArrowheads="1"/>
        </xdr:cNvSpPr>
      </xdr:nvSpPr>
      <xdr:spPr bwMode="auto">
        <a:xfrm flipH="1">
          <a:off x="11372850" y="51911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104775</xdr:colOff>
      <xdr:row>23</xdr:row>
      <xdr:rowOff>114300</xdr:rowOff>
    </xdr:from>
    <xdr:to>
      <xdr:col>26</xdr:col>
      <xdr:colOff>161925</xdr:colOff>
      <xdr:row>23</xdr:row>
      <xdr:rowOff>171450</xdr:rowOff>
    </xdr:to>
    <xdr:sp macro="" textlink="">
      <xdr:nvSpPr>
        <xdr:cNvPr id="101528" name="Oval 152">
          <a:extLst>
            <a:ext uri="{FF2B5EF4-FFF2-40B4-BE49-F238E27FC236}">
              <a16:creationId xmlns:a16="http://schemas.microsoft.com/office/drawing/2014/main" id="{00000000-0008-0000-0F00-0000988C0100}"/>
            </a:ext>
          </a:extLst>
        </xdr:cNvPr>
        <xdr:cNvSpPr>
          <a:spLocks noChangeArrowheads="1"/>
        </xdr:cNvSpPr>
      </xdr:nvSpPr>
      <xdr:spPr bwMode="auto">
        <a:xfrm flipH="1">
          <a:off x="12877800" y="51530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381000</xdr:colOff>
      <xdr:row>18</xdr:row>
      <xdr:rowOff>76200</xdr:rowOff>
    </xdr:from>
    <xdr:to>
      <xdr:col>27</xdr:col>
      <xdr:colOff>9525</xdr:colOff>
      <xdr:row>18</xdr:row>
      <xdr:rowOff>133350</xdr:rowOff>
    </xdr:to>
    <xdr:sp macro="" textlink="">
      <xdr:nvSpPr>
        <xdr:cNvPr id="101529" name="Oval 153">
          <a:extLst>
            <a:ext uri="{FF2B5EF4-FFF2-40B4-BE49-F238E27FC236}">
              <a16:creationId xmlns:a16="http://schemas.microsoft.com/office/drawing/2014/main" id="{00000000-0008-0000-0F00-0000998C0100}"/>
            </a:ext>
          </a:extLst>
        </xdr:cNvPr>
        <xdr:cNvSpPr>
          <a:spLocks noChangeArrowheads="1"/>
        </xdr:cNvSpPr>
      </xdr:nvSpPr>
      <xdr:spPr bwMode="auto">
        <a:xfrm flipH="1">
          <a:off x="13154025" y="40195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38100</xdr:colOff>
      <xdr:row>18</xdr:row>
      <xdr:rowOff>66675</xdr:rowOff>
    </xdr:from>
    <xdr:to>
      <xdr:col>26</xdr:col>
      <xdr:colOff>95250</xdr:colOff>
      <xdr:row>18</xdr:row>
      <xdr:rowOff>123825</xdr:rowOff>
    </xdr:to>
    <xdr:sp macro="" textlink="">
      <xdr:nvSpPr>
        <xdr:cNvPr id="101530" name="Oval 154">
          <a:extLst>
            <a:ext uri="{FF2B5EF4-FFF2-40B4-BE49-F238E27FC236}">
              <a16:creationId xmlns:a16="http://schemas.microsoft.com/office/drawing/2014/main" id="{00000000-0008-0000-0F00-00009A8C0100}"/>
            </a:ext>
          </a:extLst>
        </xdr:cNvPr>
        <xdr:cNvSpPr>
          <a:spLocks noChangeArrowheads="1"/>
        </xdr:cNvSpPr>
      </xdr:nvSpPr>
      <xdr:spPr bwMode="auto">
        <a:xfrm flipH="1">
          <a:off x="12811125" y="40100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28575</xdr:colOff>
      <xdr:row>23</xdr:row>
      <xdr:rowOff>152400</xdr:rowOff>
    </xdr:from>
    <xdr:to>
      <xdr:col>25</xdr:col>
      <xdr:colOff>85725</xdr:colOff>
      <xdr:row>23</xdr:row>
      <xdr:rowOff>209550</xdr:rowOff>
    </xdr:to>
    <xdr:sp macro="" textlink="">
      <xdr:nvSpPr>
        <xdr:cNvPr id="101531" name="Oval 155">
          <a:extLst>
            <a:ext uri="{FF2B5EF4-FFF2-40B4-BE49-F238E27FC236}">
              <a16:creationId xmlns:a16="http://schemas.microsoft.com/office/drawing/2014/main" id="{00000000-0008-0000-0F00-00009B8C0100}"/>
            </a:ext>
          </a:extLst>
        </xdr:cNvPr>
        <xdr:cNvSpPr>
          <a:spLocks noChangeArrowheads="1"/>
        </xdr:cNvSpPr>
      </xdr:nvSpPr>
      <xdr:spPr bwMode="auto">
        <a:xfrm flipH="1">
          <a:off x="12372975" y="51911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38100</xdr:colOff>
      <xdr:row>18</xdr:row>
      <xdr:rowOff>66675</xdr:rowOff>
    </xdr:from>
    <xdr:to>
      <xdr:col>25</xdr:col>
      <xdr:colOff>95250</xdr:colOff>
      <xdr:row>18</xdr:row>
      <xdr:rowOff>123825</xdr:rowOff>
    </xdr:to>
    <xdr:sp macro="" textlink="">
      <xdr:nvSpPr>
        <xdr:cNvPr id="101532" name="Oval 156">
          <a:extLst>
            <a:ext uri="{FF2B5EF4-FFF2-40B4-BE49-F238E27FC236}">
              <a16:creationId xmlns:a16="http://schemas.microsoft.com/office/drawing/2014/main" id="{00000000-0008-0000-0F00-00009C8C0100}"/>
            </a:ext>
          </a:extLst>
        </xdr:cNvPr>
        <xdr:cNvSpPr>
          <a:spLocks noChangeArrowheads="1"/>
        </xdr:cNvSpPr>
      </xdr:nvSpPr>
      <xdr:spPr bwMode="auto">
        <a:xfrm flipH="1">
          <a:off x="12382500" y="40100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323850</xdr:colOff>
      <xdr:row>13</xdr:row>
      <xdr:rowOff>0</xdr:rowOff>
    </xdr:from>
    <xdr:to>
      <xdr:col>22</xdr:col>
      <xdr:colOff>381000</xdr:colOff>
      <xdr:row>13</xdr:row>
      <xdr:rowOff>57150</xdr:rowOff>
    </xdr:to>
    <xdr:sp macro="" textlink="">
      <xdr:nvSpPr>
        <xdr:cNvPr id="101533" name="Oval 157">
          <a:extLst>
            <a:ext uri="{FF2B5EF4-FFF2-40B4-BE49-F238E27FC236}">
              <a16:creationId xmlns:a16="http://schemas.microsoft.com/office/drawing/2014/main" id="{00000000-0008-0000-0F00-00009D8C0100}"/>
            </a:ext>
          </a:extLst>
        </xdr:cNvPr>
        <xdr:cNvSpPr>
          <a:spLocks noChangeArrowheads="1"/>
        </xdr:cNvSpPr>
      </xdr:nvSpPr>
      <xdr:spPr bwMode="auto">
        <a:xfrm flipH="1">
          <a:off x="11382375" y="28479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28575</xdr:colOff>
      <xdr:row>7</xdr:row>
      <xdr:rowOff>152400</xdr:rowOff>
    </xdr:from>
    <xdr:to>
      <xdr:col>25</xdr:col>
      <xdr:colOff>85725</xdr:colOff>
      <xdr:row>7</xdr:row>
      <xdr:rowOff>209550</xdr:rowOff>
    </xdr:to>
    <xdr:sp macro="" textlink="">
      <xdr:nvSpPr>
        <xdr:cNvPr id="101534" name="Oval 158">
          <a:extLst>
            <a:ext uri="{FF2B5EF4-FFF2-40B4-BE49-F238E27FC236}">
              <a16:creationId xmlns:a16="http://schemas.microsoft.com/office/drawing/2014/main" id="{00000000-0008-0000-0F00-00009E8C0100}"/>
            </a:ext>
          </a:extLst>
        </xdr:cNvPr>
        <xdr:cNvSpPr>
          <a:spLocks noChangeArrowheads="1"/>
        </xdr:cNvSpPr>
      </xdr:nvSpPr>
      <xdr:spPr bwMode="auto">
        <a:xfrm flipH="1">
          <a:off x="12372975" y="16859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38100</xdr:colOff>
      <xdr:row>12</xdr:row>
      <xdr:rowOff>209550</xdr:rowOff>
    </xdr:from>
    <xdr:to>
      <xdr:col>25</xdr:col>
      <xdr:colOff>95250</xdr:colOff>
      <xdr:row>13</xdr:row>
      <xdr:rowOff>47625</xdr:rowOff>
    </xdr:to>
    <xdr:sp macro="" textlink="">
      <xdr:nvSpPr>
        <xdr:cNvPr id="101535" name="Oval 159">
          <a:extLst>
            <a:ext uri="{FF2B5EF4-FFF2-40B4-BE49-F238E27FC236}">
              <a16:creationId xmlns:a16="http://schemas.microsoft.com/office/drawing/2014/main" id="{00000000-0008-0000-0F00-00009F8C0100}"/>
            </a:ext>
          </a:extLst>
        </xdr:cNvPr>
        <xdr:cNvSpPr>
          <a:spLocks noChangeArrowheads="1"/>
        </xdr:cNvSpPr>
      </xdr:nvSpPr>
      <xdr:spPr bwMode="auto">
        <a:xfrm flipH="1">
          <a:off x="12382500" y="28384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13</xdr:row>
      <xdr:rowOff>0</xdr:rowOff>
    </xdr:from>
    <xdr:to>
      <xdr:col>21</xdr:col>
      <xdr:colOff>400050</xdr:colOff>
      <xdr:row>13</xdr:row>
      <xdr:rowOff>28575</xdr:rowOff>
    </xdr:to>
    <xdr:cxnSp macro="">
      <xdr:nvCxnSpPr>
        <xdr:cNvPr id="101536" name="AutoShape 160">
          <a:extLst>
            <a:ext uri="{FF2B5EF4-FFF2-40B4-BE49-F238E27FC236}">
              <a16:creationId xmlns:a16="http://schemas.microsoft.com/office/drawing/2014/main" id="{00000000-0008-0000-0F00-0000A08C0100}"/>
            </a:ext>
          </a:extLst>
        </xdr:cNvPr>
        <xdr:cNvCxnSpPr>
          <a:cxnSpLocks noChangeShapeType="1"/>
          <a:stCxn id="101548" idx="1"/>
          <a:endCxn id="101525" idx="6"/>
        </xdr:cNvCxnSpPr>
      </xdr:nvCxnSpPr>
      <xdr:spPr bwMode="auto">
        <a:xfrm>
          <a:off x="8486775" y="2847975"/>
          <a:ext cx="2543175" cy="285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13</xdr:row>
      <xdr:rowOff>28575</xdr:rowOff>
    </xdr:from>
    <xdr:to>
      <xdr:col>22</xdr:col>
      <xdr:colOff>323850</xdr:colOff>
      <xdr:row>15</xdr:row>
      <xdr:rowOff>0</xdr:rowOff>
    </xdr:to>
    <xdr:cxnSp macro="">
      <xdr:nvCxnSpPr>
        <xdr:cNvPr id="101537" name="AutoShape 161">
          <a:extLst>
            <a:ext uri="{FF2B5EF4-FFF2-40B4-BE49-F238E27FC236}">
              <a16:creationId xmlns:a16="http://schemas.microsoft.com/office/drawing/2014/main" id="{00000000-0008-0000-0F00-0000A18C0100}"/>
            </a:ext>
          </a:extLst>
        </xdr:cNvPr>
        <xdr:cNvCxnSpPr>
          <a:cxnSpLocks noChangeShapeType="1"/>
          <a:stCxn id="101549" idx="1"/>
          <a:endCxn id="101533" idx="6"/>
        </xdr:cNvCxnSpPr>
      </xdr:nvCxnSpPr>
      <xdr:spPr bwMode="auto">
        <a:xfrm flipV="1">
          <a:off x="8486775" y="2876550"/>
          <a:ext cx="2895600" cy="4095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17</xdr:row>
      <xdr:rowOff>0</xdr:rowOff>
    </xdr:from>
    <xdr:to>
      <xdr:col>22</xdr:col>
      <xdr:colOff>314325</xdr:colOff>
      <xdr:row>18</xdr:row>
      <xdr:rowOff>104775</xdr:rowOff>
    </xdr:to>
    <xdr:cxnSp macro="">
      <xdr:nvCxnSpPr>
        <xdr:cNvPr id="101538" name="AutoShape 162">
          <a:extLst>
            <a:ext uri="{FF2B5EF4-FFF2-40B4-BE49-F238E27FC236}">
              <a16:creationId xmlns:a16="http://schemas.microsoft.com/office/drawing/2014/main" id="{00000000-0008-0000-0F00-0000A28C0100}"/>
            </a:ext>
          </a:extLst>
        </xdr:cNvPr>
        <xdr:cNvCxnSpPr>
          <a:cxnSpLocks noChangeShapeType="1"/>
          <a:stCxn id="101550" idx="1"/>
          <a:endCxn id="101526" idx="6"/>
        </xdr:cNvCxnSpPr>
      </xdr:nvCxnSpPr>
      <xdr:spPr bwMode="auto">
        <a:xfrm>
          <a:off x="8486775" y="3724275"/>
          <a:ext cx="2886075" cy="3238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19</xdr:row>
      <xdr:rowOff>0</xdr:rowOff>
    </xdr:from>
    <xdr:to>
      <xdr:col>22</xdr:col>
      <xdr:colOff>314325</xdr:colOff>
      <xdr:row>23</xdr:row>
      <xdr:rowOff>180975</xdr:rowOff>
    </xdr:to>
    <xdr:cxnSp macro="">
      <xdr:nvCxnSpPr>
        <xdr:cNvPr id="101539" name="AutoShape 163">
          <a:extLst>
            <a:ext uri="{FF2B5EF4-FFF2-40B4-BE49-F238E27FC236}">
              <a16:creationId xmlns:a16="http://schemas.microsoft.com/office/drawing/2014/main" id="{00000000-0008-0000-0F00-0000A38C0100}"/>
            </a:ext>
          </a:extLst>
        </xdr:cNvPr>
        <xdr:cNvCxnSpPr>
          <a:cxnSpLocks noChangeShapeType="1"/>
          <a:stCxn id="101558" idx="1"/>
          <a:endCxn id="101527" idx="6"/>
        </xdr:cNvCxnSpPr>
      </xdr:nvCxnSpPr>
      <xdr:spPr bwMode="auto">
        <a:xfrm>
          <a:off x="8486775" y="4162425"/>
          <a:ext cx="2886075" cy="10572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85725</xdr:colOff>
      <xdr:row>7</xdr:row>
      <xdr:rowOff>180975</xdr:rowOff>
    </xdr:from>
    <xdr:to>
      <xdr:col>32</xdr:col>
      <xdr:colOff>0</xdr:colOff>
      <xdr:row>11</xdr:row>
      <xdr:rowOff>0</xdr:rowOff>
    </xdr:to>
    <xdr:cxnSp macro="">
      <xdr:nvCxnSpPr>
        <xdr:cNvPr id="101540" name="AutoShape 164">
          <a:extLst>
            <a:ext uri="{FF2B5EF4-FFF2-40B4-BE49-F238E27FC236}">
              <a16:creationId xmlns:a16="http://schemas.microsoft.com/office/drawing/2014/main" id="{00000000-0008-0000-0F00-0000A48C0100}"/>
            </a:ext>
          </a:extLst>
        </xdr:cNvPr>
        <xdr:cNvCxnSpPr>
          <a:cxnSpLocks noChangeShapeType="1"/>
          <a:stCxn id="101534" idx="2"/>
          <a:endCxn id="101551" idx="3"/>
        </xdr:cNvCxnSpPr>
      </xdr:nvCxnSpPr>
      <xdr:spPr bwMode="auto">
        <a:xfrm>
          <a:off x="12430125" y="1714500"/>
          <a:ext cx="2914650" cy="6953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95250</xdr:colOff>
      <xdr:row>13</xdr:row>
      <xdr:rowOff>0</xdr:rowOff>
    </xdr:from>
    <xdr:to>
      <xdr:col>32</xdr:col>
      <xdr:colOff>0</xdr:colOff>
      <xdr:row>13</xdr:row>
      <xdr:rowOff>19050</xdr:rowOff>
    </xdr:to>
    <xdr:cxnSp macro="">
      <xdr:nvCxnSpPr>
        <xdr:cNvPr id="101541" name="AutoShape 165">
          <a:extLst>
            <a:ext uri="{FF2B5EF4-FFF2-40B4-BE49-F238E27FC236}">
              <a16:creationId xmlns:a16="http://schemas.microsoft.com/office/drawing/2014/main" id="{00000000-0008-0000-0F00-0000A58C0100}"/>
            </a:ext>
          </a:extLst>
        </xdr:cNvPr>
        <xdr:cNvCxnSpPr>
          <a:cxnSpLocks noChangeShapeType="1"/>
          <a:stCxn id="101535" idx="2"/>
          <a:endCxn id="101552" idx="3"/>
        </xdr:cNvCxnSpPr>
      </xdr:nvCxnSpPr>
      <xdr:spPr bwMode="auto">
        <a:xfrm flipV="1">
          <a:off x="12439650" y="2847975"/>
          <a:ext cx="2905125" cy="190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95250</xdr:colOff>
      <xdr:row>15</xdr:row>
      <xdr:rowOff>0</xdr:rowOff>
    </xdr:from>
    <xdr:to>
      <xdr:col>32</xdr:col>
      <xdr:colOff>0</xdr:colOff>
      <xdr:row>18</xdr:row>
      <xdr:rowOff>95250</xdr:rowOff>
    </xdr:to>
    <xdr:cxnSp macro="">
      <xdr:nvCxnSpPr>
        <xdr:cNvPr id="101542" name="AutoShape 166">
          <a:extLst>
            <a:ext uri="{FF2B5EF4-FFF2-40B4-BE49-F238E27FC236}">
              <a16:creationId xmlns:a16="http://schemas.microsoft.com/office/drawing/2014/main" id="{00000000-0008-0000-0F00-0000A68C0100}"/>
            </a:ext>
          </a:extLst>
        </xdr:cNvPr>
        <xdr:cNvCxnSpPr>
          <a:cxnSpLocks noChangeShapeType="1"/>
          <a:stCxn id="101532" idx="2"/>
          <a:endCxn id="101553" idx="3"/>
        </xdr:cNvCxnSpPr>
      </xdr:nvCxnSpPr>
      <xdr:spPr bwMode="auto">
        <a:xfrm flipV="1">
          <a:off x="12439650" y="3286125"/>
          <a:ext cx="2905125" cy="7524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95250</xdr:colOff>
      <xdr:row>17</xdr:row>
      <xdr:rowOff>0</xdr:rowOff>
    </xdr:from>
    <xdr:to>
      <xdr:col>32</xdr:col>
      <xdr:colOff>0</xdr:colOff>
      <xdr:row>18</xdr:row>
      <xdr:rowOff>95250</xdr:rowOff>
    </xdr:to>
    <xdr:cxnSp macro="">
      <xdr:nvCxnSpPr>
        <xdr:cNvPr id="101543" name="AutoShape 167">
          <a:extLst>
            <a:ext uri="{FF2B5EF4-FFF2-40B4-BE49-F238E27FC236}">
              <a16:creationId xmlns:a16="http://schemas.microsoft.com/office/drawing/2014/main" id="{00000000-0008-0000-0F00-0000A78C0100}"/>
            </a:ext>
          </a:extLst>
        </xdr:cNvPr>
        <xdr:cNvCxnSpPr>
          <a:cxnSpLocks noChangeShapeType="1"/>
          <a:stCxn id="101530" idx="2"/>
          <a:endCxn id="101554" idx="3"/>
        </xdr:cNvCxnSpPr>
      </xdr:nvCxnSpPr>
      <xdr:spPr bwMode="auto">
        <a:xfrm flipV="1">
          <a:off x="12868275" y="3724275"/>
          <a:ext cx="2476500" cy="3143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27</xdr:col>
      <xdr:colOff>9525</xdr:colOff>
      <xdr:row>18</xdr:row>
      <xdr:rowOff>104775</xdr:rowOff>
    </xdr:from>
    <xdr:to>
      <xdr:col>32</xdr:col>
      <xdr:colOff>0</xdr:colOff>
      <xdr:row>19</xdr:row>
      <xdr:rowOff>0</xdr:rowOff>
    </xdr:to>
    <xdr:cxnSp macro="">
      <xdr:nvCxnSpPr>
        <xdr:cNvPr id="101544" name="AutoShape 168">
          <a:extLst>
            <a:ext uri="{FF2B5EF4-FFF2-40B4-BE49-F238E27FC236}">
              <a16:creationId xmlns:a16="http://schemas.microsoft.com/office/drawing/2014/main" id="{00000000-0008-0000-0F00-0000A88C0100}"/>
            </a:ext>
          </a:extLst>
        </xdr:cNvPr>
        <xdr:cNvCxnSpPr>
          <a:cxnSpLocks noChangeShapeType="1"/>
          <a:stCxn id="101529" idx="2"/>
          <a:endCxn id="101555" idx="3"/>
        </xdr:cNvCxnSpPr>
      </xdr:nvCxnSpPr>
      <xdr:spPr bwMode="auto">
        <a:xfrm>
          <a:off x="13211175" y="4048125"/>
          <a:ext cx="2133600" cy="1143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85725</xdr:colOff>
      <xdr:row>21</xdr:row>
      <xdr:rowOff>0</xdr:rowOff>
    </xdr:from>
    <xdr:to>
      <xdr:col>32</xdr:col>
      <xdr:colOff>0</xdr:colOff>
      <xdr:row>23</xdr:row>
      <xdr:rowOff>180975</xdr:rowOff>
    </xdr:to>
    <xdr:cxnSp macro="">
      <xdr:nvCxnSpPr>
        <xdr:cNvPr id="101545" name="AutoShape 169">
          <a:extLst>
            <a:ext uri="{FF2B5EF4-FFF2-40B4-BE49-F238E27FC236}">
              <a16:creationId xmlns:a16="http://schemas.microsoft.com/office/drawing/2014/main" id="{00000000-0008-0000-0F00-0000A98C0100}"/>
            </a:ext>
          </a:extLst>
        </xdr:cNvPr>
        <xdr:cNvCxnSpPr>
          <a:cxnSpLocks noChangeShapeType="1"/>
          <a:stCxn id="101531" idx="2"/>
          <a:endCxn id="101556" idx="3"/>
        </xdr:cNvCxnSpPr>
      </xdr:nvCxnSpPr>
      <xdr:spPr bwMode="auto">
        <a:xfrm flipV="1">
          <a:off x="12430125" y="4600575"/>
          <a:ext cx="2914650" cy="6191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161925</xdr:colOff>
      <xdr:row>23</xdr:row>
      <xdr:rowOff>0</xdr:rowOff>
    </xdr:from>
    <xdr:to>
      <xdr:col>32</xdr:col>
      <xdr:colOff>0</xdr:colOff>
      <xdr:row>23</xdr:row>
      <xdr:rowOff>142875</xdr:rowOff>
    </xdr:to>
    <xdr:cxnSp macro="">
      <xdr:nvCxnSpPr>
        <xdr:cNvPr id="101546" name="AutoShape 170">
          <a:extLst>
            <a:ext uri="{FF2B5EF4-FFF2-40B4-BE49-F238E27FC236}">
              <a16:creationId xmlns:a16="http://schemas.microsoft.com/office/drawing/2014/main" id="{00000000-0008-0000-0F00-0000AA8C0100}"/>
            </a:ext>
          </a:extLst>
        </xdr:cNvPr>
        <xdr:cNvCxnSpPr>
          <a:cxnSpLocks noChangeShapeType="1"/>
          <a:stCxn id="101528" idx="2"/>
          <a:endCxn id="101557" idx="3"/>
        </xdr:cNvCxnSpPr>
      </xdr:nvCxnSpPr>
      <xdr:spPr bwMode="auto">
        <a:xfrm flipV="1">
          <a:off x="12934950" y="5038725"/>
          <a:ext cx="2409825" cy="1428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10</xdr:row>
      <xdr:rowOff>0</xdr:rowOff>
    </xdr:from>
    <xdr:to>
      <xdr:col>17</xdr:col>
      <xdr:colOff>0</xdr:colOff>
      <xdr:row>12</xdr:row>
      <xdr:rowOff>0</xdr:rowOff>
    </xdr:to>
    <xdr:sp macro="" textlink="">
      <xdr:nvSpPr>
        <xdr:cNvPr id="101547" name="Rectangle 171">
          <a:extLst>
            <a:ext uri="{FF2B5EF4-FFF2-40B4-BE49-F238E27FC236}">
              <a16:creationId xmlns:a16="http://schemas.microsoft.com/office/drawing/2014/main" id="{00000000-0008-0000-0F00-0000AB8C0100}"/>
            </a:ext>
          </a:extLst>
        </xdr:cNvPr>
        <xdr:cNvSpPr>
          <a:spLocks noChangeArrowheads="1"/>
        </xdr:cNvSpPr>
      </xdr:nvSpPr>
      <xdr:spPr bwMode="auto">
        <a:xfrm>
          <a:off x="8486775" y="2190750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12</xdr:row>
      <xdr:rowOff>0</xdr:rowOff>
    </xdr:from>
    <xdr:to>
      <xdr:col>17</xdr:col>
      <xdr:colOff>0</xdr:colOff>
      <xdr:row>14</xdr:row>
      <xdr:rowOff>0</xdr:rowOff>
    </xdr:to>
    <xdr:sp macro="" textlink="">
      <xdr:nvSpPr>
        <xdr:cNvPr id="101548" name="Rectangle 172">
          <a:extLst>
            <a:ext uri="{FF2B5EF4-FFF2-40B4-BE49-F238E27FC236}">
              <a16:creationId xmlns:a16="http://schemas.microsoft.com/office/drawing/2014/main" id="{00000000-0008-0000-0F00-0000AC8C0100}"/>
            </a:ext>
          </a:extLst>
        </xdr:cNvPr>
        <xdr:cNvSpPr>
          <a:spLocks noChangeArrowheads="1"/>
        </xdr:cNvSpPr>
      </xdr:nvSpPr>
      <xdr:spPr bwMode="auto">
        <a:xfrm>
          <a:off x="8486775" y="2628900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14</xdr:row>
      <xdr:rowOff>0</xdr:rowOff>
    </xdr:from>
    <xdr:to>
      <xdr:col>17</xdr:col>
      <xdr:colOff>0</xdr:colOff>
      <xdr:row>16</xdr:row>
      <xdr:rowOff>0</xdr:rowOff>
    </xdr:to>
    <xdr:sp macro="" textlink="">
      <xdr:nvSpPr>
        <xdr:cNvPr id="101549" name="Rectangle 173">
          <a:extLst>
            <a:ext uri="{FF2B5EF4-FFF2-40B4-BE49-F238E27FC236}">
              <a16:creationId xmlns:a16="http://schemas.microsoft.com/office/drawing/2014/main" id="{00000000-0008-0000-0F00-0000AD8C0100}"/>
            </a:ext>
          </a:extLst>
        </xdr:cNvPr>
        <xdr:cNvSpPr>
          <a:spLocks noChangeArrowheads="1"/>
        </xdr:cNvSpPr>
      </xdr:nvSpPr>
      <xdr:spPr bwMode="auto">
        <a:xfrm>
          <a:off x="8486775" y="3067050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16</xdr:row>
      <xdr:rowOff>0</xdr:rowOff>
    </xdr:from>
    <xdr:to>
      <xdr:col>17</xdr:col>
      <xdr:colOff>0</xdr:colOff>
      <xdr:row>18</xdr:row>
      <xdr:rowOff>0</xdr:rowOff>
    </xdr:to>
    <xdr:sp macro="" textlink="">
      <xdr:nvSpPr>
        <xdr:cNvPr id="101550" name="Rectangle 174">
          <a:extLst>
            <a:ext uri="{FF2B5EF4-FFF2-40B4-BE49-F238E27FC236}">
              <a16:creationId xmlns:a16="http://schemas.microsoft.com/office/drawing/2014/main" id="{00000000-0008-0000-0F00-0000AE8C0100}"/>
            </a:ext>
          </a:extLst>
        </xdr:cNvPr>
        <xdr:cNvSpPr>
          <a:spLocks noChangeArrowheads="1"/>
        </xdr:cNvSpPr>
      </xdr:nvSpPr>
      <xdr:spPr bwMode="auto">
        <a:xfrm>
          <a:off x="8486775" y="3505200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10</xdr:row>
      <xdr:rowOff>0</xdr:rowOff>
    </xdr:from>
    <xdr:to>
      <xdr:col>32</xdr:col>
      <xdr:colOff>0</xdr:colOff>
      <xdr:row>12</xdr:row>
      <xdr:rowOff>0</xdr:rowOff>
    </xdr:to>
    <xdr:sp macro="" textlink="">
      <xdr:nvSpPr>
        <xdr:cNvPr id="101551" name="Rectangle 175">
          <a:extLst>
            <a:ext uri="{FF2B5EF4-FFF2-40B4-BE49-F238E27FC236}">
              <a16:creationId xmlns:a16="http://schemas.microsoft.com/office/drawing/2014/main" id="{00000000-0008-0000-0F00-0000AF8C0100}"/>
            </a:ext>
          </a:extLst>
        </xdr:cNvPr>
        <xdr:cNvSpPr>
          <a:spLocks noChangeArrowheads="1"/>
        </xdr:cNvSpPr>
      </xdr:nvSpPr>
      <xdr:spPr bwMode="auto">
        <a:xfrm>
          <a:off x="14916150" y="2190750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12</xdr:row>
      <xdr:rowOff>0</xdr:rowOff>
    </xdr:from>
    <xdr:to>
      <xdr:col>32</xdr:col>
      <xdr:colOff>0</xdr:colOff>
      <xdr:row>14</xdr:row>
      <xdr:rowOff>0</xdr:rowOff>
    </xdr:to>
    <xdr:sp macro="" textlink="">
      <xdr:nvSpPr>
        <xdr:cNvPr id="101552" name="Rectangle 176">
          <a:extLst>
            <a:ext uri="{FF2B5EF4-FFF2-40B4-BE49-F238E27FC236}">
              <a16:creationId xmlns:a16="http://schemas.microsoft.com/office/drawing/2014/main" id="{00000000-0008-0000-0F00-0000B08C0100}"/>
            </a:ext>
          </a:extLst>
        </xdr:cNvPr>
        <xdr:cNvSpPr>
          <a:spLocks noChangeArrowheads="1"/>
        </xdr:cNvSpPr>
      </xdr:nvSpPr>
      <xdr:spPr bwMode="auto">
        <a:xfrm>
          <a:off x="14916150" y="2628900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14</xdr:row>
      <xdr:rowOff>0</xdr:rowOff>
    </xdr:from>
    <xdr:to>
      <xdr:col>32</xdr:col>
      <xdr:colOff>0</xdr:colOff>
      <xdr:row>16</xdr:row>
      <xdr:rowOff>0</xdr:rowOff>
    </xdr:to>
    <xdr:sp macro="" textlink="">
      <xdr:nvSpPr>
        <xdr:cNvPr id="101553" name="Rectangle 177">
          <a:extLst>
            <a:ext uri="{FF2B5EF4-FFF2-40B4-BE49-F238E27FC236}">
              <a16:creationId xmlns:a16="http://schemas.microsoft.com/office/drawing/2014/main" id="{00000000-0008-0000-0F00-0000B18C0100}"/>
            </a:ext>
          </a:extLst>
        </xdr:cNvPr>
        <xdr:cNvSpPr>
          <a:spLocks noChangeArrowheads="1"/>
        </xdr:cNvSpPr>
      </xdr:nvSpPr>
      <xdr:spPr bwMode="auto">
        <a:xfrm>
          <a:off x="14916150" y="3067050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16</xdr:row>
      <xdr:rowOff>0</xdr:rowOff>
    </xdr:from>
    <xdr:to>
      <xdr:col>32</xdr:col>
      <xdr:colOff>0</xdr:colOff>
      <xdr:row>18</xdr:row>
      <xdr:rowOff>0</xdr:rowOff>
    </xdr:to>
    <xdr:sp macro="" textlink="">
      <xdr:nvSpPr>
        <xdr:cNvPr id="101554" name="Rectangle 178">
          <a:extLst>
            <a:ext uri="{FF2B5EF4-FFF2-40B4-BE49-F238E27FC236}">
              <a16:creationId xmlns:a16="http://schemas.microsoft.com/office/drawing/2014/main" id="{00000000-0008-0000-0F00-0000B28C0100}"/>
            </a:ext>
          </a:extLst>
        </xdr:cNvPr>
        <xdr:cNvSpPr>
          <a:spLocks noChangeArrowheads="1"/>
        </xdr:cNvSpPr>
      </xdr:nvSpPr>
      <xdr:spPr bwMode="auto">
        <a:xfrm>
          <a:off x="14916150" y="3505200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18</xdr:row>
      <xdr:rowOff>0</xdr:rowOff>
    </xdr:from>
    <xdr:to>
      <xdr:col>32</xdr:col>
      <xdr:colOff>0</xdr:colOff>
      <xdr:row>20</xdr:row>
      <xdr:rowOff>0</xdr:rowOff>
    </xdr:to>
    <xdr:sp macro="" textlink="">
      <xdr:nvSpPr>
        <xdr:cNvPr id="101555" name="Rectangle 179">
          <a:extLst>
            <a:ext uri="{FF2B5EF4-FFF2-40B4-BE49-F238E27FC236}">
              <a16:creationId xmlns:a16="http://schemas.microsoft.com/office/drawing/2014/main" id="{00000000-0008-0000-0F00-0000B38C0100}"/>
            </a:ext>
          </a:extLst>
        </xdr:cNvPr>
        <xdr:cNvSpPr>
          <a:spLocks noChangeArrowheads="1"/>
        </xdr:cNvSpPr>
      </xdr:nvSpPr>
      <xdr:spPr bwMode="auto">
        <a:xfrm>
          <a:off x="14916150" y="3943350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20</xdr:row>
      <xdr:rowOff>0</xdr:rowOff>
    </xdr:from>
    <xdr:to>
      <xdr:col>32</xdr:col>
      <xdr:colOff>0</xdr:colOff>
      <xdr:row>22</xdr:row>
      <xdr:rowOff>0</xdr:rowOff>
    </xdr:to>
    <xdr:sp macro="" textlink="">
      <xdr:nvSpPr>
        <xdr:cNvPr id="101556" name="Rectangle 180">
          <a:extLst>
            <a:ext uri="{FF2B5EF4-FFF2-40B4-BE49-F238E27FC236}">
              <a16:creationId xmlns:a16="http://schemas.microsoft.com/office/drawing/2014/main" id="{00000000-0008-0000-0F00-0000B48C0100}"/>
            </a:ext>
          </a:extLst>
        </xdr:cNvPr>
        <xdr:cNvSpPr>
          <a:spLocks noChangeArrowheads="1"/>
        </xdr:cNvSpPr>
      </xdr:nvSpPr>
      <xdr:spPr bwMode="auto">
        <a:xfrm>
          <a:off x="14916150" y="4381500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22</xdr:row>
      <xdr:rowOff>0</xdr:rowOff>
    </xdr:from>
    <xdr:to>
      <xdr:col>32</xdr:col>
      <xdr:colOff>0</xdr:colOff>
      <xdr:row>24</xdr:row>
      <xdr:rowOff>0</xdr:rowOff>
    </xdr:to>
    <xdr:sp macro="" textlink="">
      <xdr:nvSpPr>
        <xdr:cNvPr id="101557" name="Rectangle 181">
          <a:extLst>
            <a:ext uri="{FF2B5EF4-FFF2-40B4-BE49-F238E27FC236}">
              <a16:creationId xmlns:a16="http://schemas.microsoft.com/office/drawing/2014/main" id="{00000000-0008-0000-0F00-0000B58C0100}"/>
            </a:ext>
          </a:extLst>
        </xdr:cNvPr>
        <xdr:cNvSpPr>
          <a:spLocks noChangeArrowheads="1"/>
        </xdr:cNvSpPr>
      </xdr:nvSpPr>
      <xdr:spPr bwMode="auto">
        <a:xfrm>
          <a:off x="14916150" y="4819650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18</xdr:row>
      <xdr:rowOff>0</xdr:rowOff>
    </xdr:from>
    <xdr:to>
      <xdr:col>17</xdr:col>
      <xdr:colOff>0</xdr:colOff>
      <xdr:row>20</xdr:row>
      <xdr:rowOff>0</xdr:rowOff>
    </xdr:to>
    <xdr:sp macro="" textlink="">
      <xdr:nvSpPr>
        <xdr:cNvPr id="101558" name="Rectangle 182">
          <a:extLst>
            <a:ext uri="{FF2B5EF4-FFF2-40B4-BE49-F238E27FC236}">
              <a16:creationId xmlns:a16="http://schemas.microsoft.com/office/drawing/2014/main" id="{00000000-0008-0000-0F00-0000B68C0100}"/>
            </a:ext>
          </a:extLst>
        </xdr:cNvPr>
        <xdr:cNvSpPr>
          <a:spLocks noChangeArrowheads="1"/>
        </xdr:cNvSpPr>
      </xdr:nvSpPr>
      <xdr:spPr bwMode="auto">
        <a:xfrm>
          <a:off x="8486775" y="3943350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314325</xdr:colOff>
      <xdr:row>7</xdr:row>
      <xdr:rowOff>142875</xdr:rowOff>
    </xdr:from>
    <xdr:to>
      <xdr:col>22</xdr:col>
      <xdr:colOff>371475</xdr:colOff>
      <xdr:row>7</xdr:row>
      <xdr:rowOff>200025</xdr:rowOff>
    </xdr:to>
    <xdr:sp macro="" textlink="">
      <xdr:nvSpPr>
        <xdr:cNvPr id="101559" name="Oval 183">
          <a:extLst>
            <a:ext uri="{FF2B5EF4-FFF2-40B4-BE49-F238E27FC236}">
              <a16:creationId xmlns:a16="http://schemas.microsoft.com/office/drawing/2014/main" id="{00000000-0008-0000-0F00-0000B78C0100}"/>
            </a:ext>
          </a:extLst>
        </xdr:cNvPr>
        <xdr:cNvSpPr>
          <a:spLocks noChangeArrowheads="1"/>
        </xdr:cNvSpPr>
      </xdr:nvSpPr>
      <xdr:spPr bwMode="auto">
        <a:xfrm flipH="1">
          <a:off x="11372850" y="16764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7</xdr:row>
      <xdr:rowOff>171450</xdr:rowOff>
    </xdr:from>
    <xdr:to>
      <xdr:col>22</xdr:col>
      <xdr:colOff>314325</xdr:colOff>
      <xdr:row>11</xdr:row>
      <xdr:rowOff>0</xdr:rowOff>
    </xdr:to>
    <xdr:cxnSp macro="">
      <xdr:nvCxnSpPr>
        <xdr:cNvPr id="101560" name="AutoShape 184">
          <a:extLst>
            <a:ext uri="{FF2B5EF4-FFF2-40B4-BE49-F238E27FC236}">
              <a16:creationId xmlns:a16="http://schemas.microsoft.com/office/drawing/2014/main" id="{00000000-0008-0000-0F00-0000B88C0100}"/>
            </a:ext>
          </a:extLst>
        </xdr:cNvPr>
        <xdr:cNvCxnSpPr>
          <a:cxnSpLocks noChangeShapeType="1"/>
          <a:stCxn id="101547" idx="1"/>
          <a:endCxn id="101559" idx="6"/>
        </xdr:cNvCxnSpPr>
      </xdr:nvCxnSpPr>
      <xdr:spPr bwMode="auto">
        <a:xfrm flipV="1">
          <a:off x="8486775" y="1704975"/>
          <a:ext cx="2886075" cy="7048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20</xdr:row>
      <xdr:rowOff>0</xdr:rowOff>
    </xdr:from>
    <xdr:to>
      <xdr:col>17</xdr:col>
      <xdr:colOff>0</xdr:colOff>
      <xdr:row>22</xdr:row>
      <xdr:rowOff>0</xdr:rowOff>
    </xdr:to>
    <xdr:sp macro="" textlink="">
      <xdr:nvSpPr>
        <xdr:cNvPr id="101561" name="Rectangle 185">
          <a:extLst>
            <a:ext uri="{FF2B5EF4-FFF2-40B4-BE49-F238E27FC236}">
              <a16:creationId xmlns:a16="http://schemas.microsoft.com/office/drawing/2014/main" id="{00000000-0008-0000-0F00-0000B98C0100}"/>
            </a:ext>
          </a:extLst>
        </xdr:cNvPr>
        <xdr:cNvSpPr>
          <a:spLocks noChangeArrowheads="1"/>
        </xdr:cNvSpPr>
      </xdr:nvSpPr>
      <xdr:spPr bwMode="auto">
        <a:xfrm>
          <a:off x="8486775" y="4381500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22</xdr:row>
      <xdr:rowOff>0</xdr:rowOff>
    </xdr:from>
    <xdr:to>
      <xdr:col>17</xdr:col>
      <xdr:colOff>0</xdr:colOff>
      <xdr:row>24</xdr:row>
      <xdr:rowOff>0</xdr:rowOff>
    </xdr:to>
    <xdr:sp macro="" textlink="">
      <xdr:nvSpPr>
        <xdr:cNvPr id="101562" name="Rectangle 186">
          <a:extLst>
            <a:ext uri="{FF2B5EF4-FFF2-40B4-BE49-F238E27FC236}">
              <a16:creationId xmlns:a16="http://schemas.microsoft.com/office/drawing/2014/main" id="{00000000-0008-0000-0F00-0000BA8C0100}"/>
            </a:ext>
          </a:extLst>
        </xdr:cNvPr>
        <xdr:cNvSpPr>
          <a:spLocks noChangeArrowheads="1"/>
        </xdr:cNvSpPr>
      </xdr:nvSpPr>
      <xdr:spPr bwMode="auto">
        <a:xfrm>
          <a:off x="8486775" y="4819650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24</xdr:row>
      <xdr:rowOff>0</xdr:rowOff>
    </xdr:from>
    <xdr:to>
      <xdr:col>32</xdr:col>
      <xdr:colOff>0</xdr:colOff>
      <xdr:row>26</xdr:row>
      <xdr:rowOff>0</xdr:rowOff>
    </xdr:to>
    <xdr:sp macro="" textlink="">
      <xdr:nvSpPr>
        <xdr:cNvPr id="101563" name="Rectangle 187">
          <a:extLst>
            <a:ext uri="{FF2B5EF4-FFF2-40B4-BE49-F238E27FC236}">
              <a16:creationId xmlns:a16="http://schemas.microsoft.com/office/drawing/2014/main" id="{00000000-0008-0000-0F00-0000BB8C0100}"/>
            </a:ext>
          </a:extLst>
        </xdr:cNvPr>
        <xdr:cNvSpPr>
          <a:spLocks noChangeArrowheads="1"/>
        </xdr:cNvSpPr>
      </xdr:nvSpPr>
      <xdr:spPr bwMode="auto">
        <a:xfrm>
          <a:off x="14916150" y="5257800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28575</xdr:colOff>
      <xdr:row>29</xdr:row>
      <xdr:rowOff>47625</xdr:rowOff>
    </xdr:from>
    <xdr:to>
      <xdr:col>25</xdr:col>
      <xdr:colOff>85725</xdr:colOff>
      <xdr:row>29</xdr:row>
      <xdr:rowOff>104775</xdr:rowOff>
    </xdr:to>
    <xdr:sp macro="" textlink="">
      <xdr:nvSpPr>
        <xdr:cNvPr id="101564" name="Oval 188">
          <a:extLst>
            <a:ext uri="{FF2B5EF4-FFF2-40B4-BE49-F238E27FC236}">
              <a16:creationId xmlns:a16="http://schemas.microsoft.com/office/drawing/2014/main" id="{00000000-0008-0000-0F00-0000BC8C0100}"/>
            </a:ext>
          </a:extLst>
        </xdr:cNvPr>
        <xdr:cNvSpPr>
          <a:spLocks noChangeArrowheads="1"/>
        </xdr:cNvSpPr>
      </xdr:nvSpPr>
      <xdr:spPr bwMode="auto">
        <a:xfrm flipH="1">
          <a:off x="12372975" y="64008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85725</xdr:colOff>
      <xdr:row>25</xdr:row>
      <xdr:rowOff>0</xdr:rowOff>
    </xdr:from>
    <xdr:to>
      <xdr:col>32</xdr:col>
      <xdr:colOff>0</xdr:colOff>
      <xdr:row>29</xdr:row>
      <xdr:rowOff>76200</xdr:rowOff>
    </xdr:to>
    <xdr:cxnSp macro="">
      <xdr:nvCxnSpPr>
        <xdr:cNvPr id="101565" name="AutoShape 189">
          <a:extLst>
            <a:ext uri="{FF2B5EF4-FFF2-40B4-BE49-F238E27FC236}">
              <a16:creationId xmlns:a16="http://schemas.microsoft.com/office/drawing/2014/main" id="{00000000-0008-0000-0F00-0000BD8C0100}"/>
            </a:ext>
          </a:extLst>
        </xdr:cNvPr>
        <xdr:cNvCxnSpPr>
          <a:cxnSpLocks noChangeShapeType="1"/>
          <a:stCxn id="101564" idx="2"/>
          <a:endCxn id="101563" idx="3"/>
        </xdr:cNvCxnSpPr>
      </xdr:nvCxnSpPr>
      <xdr:spPr bwMode="auto">
        <a:xfrm flipV="1">
          <a:off x="12430125" y="5476875"/>
          <a:ext cx="2914650" cy="9525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419100</xdr:colOff>
      <xdr:row>23</xdr:row>
      <xdr:rowOff>161925</xdr:rowOff>
    </xdr:from>
    <xdr:to>
      <xdr:col>22</xdr:col>
      <xdr:colOff>47625</xdr:colOff>
      <xdr:row>24</xdr:row>
      <xdr:rowOff>0</xdr:rowOff>
    </xdr:to>
    <xdr:sp macro="" textlink="">
      <xdr:nvSpPr>
        <xdr:cNvPr id="101566" name="Oval 190">
          <a:extLst>
            <a:ext uri="{FF2B5EF4-FFF2-40B4-BE49-F238E27FC236}">
              <a16:creationId xmlns:a16="http://schemas.microsoft.com/office/drawing/2014/main" id="{00000000-0008-0000-0F00-0000BE8C0100}"/>
            </a:ext>
          </a:extLst>
        </xdr:cNvPr>
        <xdr:cNvSpPr>
          <a:spLocks noChangeArrowheads="1"/>
        </xdr:cNvSpPr>
      </xdr:nvSpPr>
      <xdr:spPr bwMode="auto">
        <a:xfrm flipH="1">
          <a:off x="11049000" y="52006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21</xdr:row>
      <xdr:rowOff>0</xdr:rowOff>
    </xdr:from>
    <xdr:to>
      <xdr:col>21</xdr:col>
      <xdr:colOff>419100</xdr:colOff>
      <xdr:row>23</xdr:row>
      <xdr:rowOff>190500</xdr:rowOff>
    </xdr:to>
    <xdr:cxnSp macro="">
      <xdr:nvCxnSpPr>
        <xdr:cNvPr id="101567" name="AutoShape 191">
          <a:extLst>
            <a:ext uri="{FF2B5EF4-FFF2-40B4-BE49-F238E27FC236}">
              <a16:creationId xmlns:a16="http://schemas.microsoft.com/office/drawing/2014/main" id="{00000000-0008-0000-0F00-0000BF8C0100}"/>
            </a:ext>
          </a:extLst>
        </xdr:cNvPr>
        <xdr:cNvCxnSpPr>
          <a:cxnSpLocks noChangeShapeType="1"/>
          <a:stCxn id="101561" idx="1"/>
          <a:endCxn id="101566" idx="6"/>
        </xdr:cNvCxnSpPr>
      </xdr:nvCxnSpPr>
      <xdr:spPr bwMode="auto">
        <a:xfrm>
          <a:off x="8486775" y="4600575"/>
          <a:ext cx="2562225" cy="6286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314325</xdr:colOff>
      <xdr:row>29</xdr:row>
      <xdr:rowOff>38100</xdr:rowOff>
    </xdr:from>
    <xdr:to>
      <xdr:col>22</xdr:col>
      <xdr:colOff>371475</xdr:colOff>
      <xdr:row>29</xdr:row>
      <xdr:rowOff>95250</xdr:rowOff>
    </xdr:to>
    <xdr:sp macro="" textlink="">
      <xdr:nvSpPr>
        <xdr:cNvPr id="101568" name="Oval 192">
          <a:extLst>
            <a:ext uri="{FF2B5EF4-FFF2-40B4-BE49-F238E27FC236}">
              <a16:creationId xmlns:a16="http://schemas.microsoft.com/office/drawing/2014/main" id="{00000000-0008-0000-0F00-0000C08C0100}"/>
            </a:ext>
          </a:extLst>
        </xdr:cNvPr>
        <xdr:cNvSpPr>
          <a:spLocks noChangeArrowheads="1"/>
        </xdr:cNvSpPr>
      </xdr:nvSpPr>
      <xdr:spPr bwMode="auto">
        <a:xfrm flipH="1">
          <a:off x="11372850" y="63912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23</xdr:row>
      <xdr:rowOff>0</xdr:rowOff>
    </xdr:from>
    <xdr:to>
      <xdr:col>22</xdr:col>
      <xdr:colOff>314325</xdr:colOff>
      <xdr:row>29</xdr:row>
      <xdr:rowOff>66675</xdr:rowOff>
    </xdr:to>
    <xdr:cxnSp macro="">
      <xdr:nvCxnSpPr>
        <xdr:cNvPr id="101569" name="AutoShape 193">
          <a:extLst>
            <a:ext uri="{FF2B5EF4-FFF2-40B4-BE49-F238E27FC236}">
              <a16:creationId xmlns:a16="http://schemas.microsoft.com/office/drawing/2014/main" id="{00000000-0008-0000-0F00-0000C18C0100}"/>
            </a:ext>
          </a:extLst>
        </xdr:cNvPr>
        <xdr:cNvCxnSpPr>
          <a:cxnSpLocks noChangeShapeType="1"/>
          <a:stCxn id="101562" idx="1"/>
          <a:endCxn id="101568" idx="6"/>
        </xdr:cNvCxnSpPr>
      </xdr:nvCxnSpPr>
      <xdr:spPr bwMode="auto">
        <a:xfrm>
          <a:off x="8486775" y="5038725"/>
          <a:ext cx="2886075" cy="13811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161925</xdr:colOff>
      <xdr:row>5</xdr:row>
      <xdr:rowOff>9525</xdr:rowOff>
    </xdr:from>
    <xdr:to>
      <xdr:col>30</xdr:col>
      <xdr:colOff>266700</xdr:colOff>
      <xdr:row>32</xdr:row>
      <xdr:rowOff>19050</xdr:rowOff>
    </xdr:to>
    <xdr:pic>
      <xdr:nvPicPr>
        <xdr:cNvPr id="102696" name="Picture 296">
          <a:extLst>
            <a:ext uri="{FF2B5EF4-FFF2-40B4-BE49-F238E27FC236}">
              <a16:creationId xmlns:a16="http://schemas.microsoft.com/office/drawing/2014/main" id="{00000000-0008-0000-1000-00002891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77325" y="1104900"/>
          <a:ext cx="5676900" cy="592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381000</xdr:colOff>
      <xdr:row>0</xdr:row>
      <xdr:rowOff>9525</xdr:rowOff>
    </xdr:from>
    <xdr:to>
      <xdr:col>31</xdr:col>
      <xdr:colOff>104775</xdr:colOff>
      <xdr:row>3</xdr:row>
      <xdr:rowOff>209550</xdr:rowOff>
    </xdr:to>
    <xdr:grpSp>
      <xdr:nvGrpSpPr>
        <xdr:cNvPr id="102467" name="Group 67">
          <a:extLst>
            <a:ext uri="{FF2B5EF4-FFF2-40B4-BE49-F238E27FC236}">
              <a16:creationId xmlns:a16="http://schemas.microsoft.com/office/drawing/2014/main" id="{00000000-0008-0000-1000-000043900100}"/>
            </a:ext>
          </a:extLst>
        </xdr:cNvPr>
        <xdr:cNvGrpSpPr>
          <a:grpSpLocks/>
        </xdr:cNvGrpSpPr>
      </xdr:nvGrpSpPr>
      <xdr:grpSpPr bwMode="auto">
        <a:xfrm>
          <a:off x="15505545" y="9525"/>
          <a:ext cx="1039957" cy="823480"/>
          <a:chOff x="1012" y="24"/>
          <a:chExt cx="106" cy="90"/>
        </a:xfrm>
      </xdr:grpSpPr>
      <xdr:sp macro="" textlink="">
        <xdr:nvSpPr>
          <xdr:cNvPr id="102468" name="Line 68">
            <a:extLst>
              <a:ext uri="{FF2B5EF4-FFF2-40B4-BE49-F238E27FC236}">
                <a16:creationId xmlns:a16="http://schemas.microsoft.com/office/drawing/2014/main" id="{00000000-0008-0000-1000-0000449001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2469" name="Text Box 69">
            <a:extLst>
              <a:ext uri="{FF2B5EF4-FFF2-40B4-BE49-F238E27FC236}">
                <a16:creationId xmlns:a16="http://schemas.microsoft.com/office/drawing/2014/main" id="{00000000-0008-0000-1000-0000459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+Y</a:t>
            </a:r>
          </a:p>
        </xdr:txBody>
      </xdr:sp>
      <xdr:sp macro="" textlink="">
        <xdr:nvSpPr>
          <xdr:cNvPr id="102470" name="Text Box 70">
            <a:extLst>
              <a:ext uri="{FF2B5EF4-FFF2-40B4-BE49-F238E27FC236}">
                <a16:creationId xmlns:a16="http://schemas.microsoft.com/office/drawing/2014/main" id="{00000000-0008-0000-1000-0000469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-Y</a:t>
            </a:r>
          </a:p>
        </xdr:txBody>
      </xdr:sp>
      <xdr:sp macro="" textlink="">
        <xdr:nvSpPr>
          <xdr:cNvPr id="102471" name="Line 71">
            <a:extLst>
              <a:ext uri="{FF2B5EF4-FFF2-40B4-BE49-F238E27FC236}">
                <a16:creationId xmlns:a16="http://schemas.microsoft.com/office/drawing/2014/main" id="{00000000-0008-0000-1000-0000479001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2472" name="Text Box 72">
            <a:extLst>
              <a:ext uri="{FF2B5EF4-FFF2-40B4-BE49-F238E27FC236}">
                <a16:creationId xmlns:a16="http://schemas.microsoft.com/office/drawing/2014/main" id="{00000000-0008-0000-1000-0000489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+X</a:t>
            </a:r>
          </a:p>
        </xdr:txBody>
      </xdr:sp>
      <xdr:sp macro="" textlink="">
        <xdr:nvSpPr>
          <xdr:cNvPr id="102473" name="Text Box 73">
            <a:extLst>
              <a:ext uri="{FF2B5EF4-FFF2-40B4-BE49-F238E27FC236}">
                <a16:creationId xmlns:a16="http://schemas.microsoft.com/office/drawing/2014/main" id="{00000000-0008-0000-1000-0000499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-X</a:t>
            </a:r>
          </a:p>
        </xdr:txBody>
      </xdr:sp>
    </xdr:grpSp>
    <xdr:clientData/>
  </xdr:twoCellAnchor>
  <xdr:twoCellAnchor>
    <xdr:from>
      <xdr:col>8</xdr:col>
      <xdr:colOff>0</xdr:colOff>
      <xdr:row>5</xdr:row>
      <xdr:rowOff>0</xdr:rowOff>
    </xdr:from>
    <xdr:to>
      <xdr:col>14</xdr:col>
      <xdr:colOff>0</xdr:colOff>
      <xdr:row>23</xdr:row>
      <xdr:rowOff>0</xdr:rowOff>
    </xdr:to>
    <xdr:graphicFrame macro="">
      <xdr:nvGraphicFramePr>
        <xdr:cNvPr id="102480" name="グラフ 80">
          <a:extLst>
            <a:ext uri="{FF2B5EF4-FFF2-40B4-BE49-F238E27FC236}">
              <a16:creationId xmlns:a16="http://schemas.microsoft.com/office/drawing/2014/main" id="{00000000-0008-0000-1000-0000509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0</xdr:colOff>
      <xdr:row>5</xdr:row>
      <xdr:rowOff>0</xdr:rowOff>
    </xdr:from>
    <xdr:to>
      <xdr:col>40</xdr:col>
      <xdr:colOff>0</xdr:colOff>
      <xdr:row>33</xdr:row>
      <xdr:rowOff>0</xdr:rowOff>
    </xdr:to>
    <xdr:graphicFrame macro="">
      <xdr:nvGraphicFramePr>
        <xdr:cNvPr id="102481" name="グラフ 81">
          <a:extLst>
            <a:ext uri="{FF2B5EF4-FFF2-40B4-BE49-F238E27FC236}">
              <a16:creationId xmlns:a16="http://schemas.microsoft.com/office/drawing/2014/main" id="{00000000-0008-0000-1000-0000519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342900</xdr:colOff>
      <xdr:row>6</xdr:row>
      <xdr:rowOff>47625</xdr:rowOff>
    </xdr:from>
    <xdr:to>
      <xdr:col>21</xdr:col>
      <xdr:colOff>400050</xdr:colOff>
      <xdr:row>6</xdr:row>
      <xdr:rowOff>104775</xdr:rowOff>
    </xdr:to>
    <xdr:sp macro="" textlink="">
      <xdr:nvSpPr>
        <xdr:cNvPr id="102627" name="Oval 227">
          <a:extLst>
            <a:ext uri="{FF2B5EF4-FFF2-40B4-BE49-F238E27FC236}">
              <a16:creationId xmlns:a16="http://schemas.microsoft.com/office/drawing/2014/main" id="{00000000-0008-0000-1000-0000E3900100}"/>
            </a:ext>
          </a:extLst>
        </xdr:cNvPr>
        <xdr:cNvSpPr>
          <a:spLocks noChangeArrowheads="1"/>
        </xdr:cNvSpPr>
      </xdr:nvSpPr>
      <xdr:spPr bwMode="auto">
        <a:xfrm flipH="1">
          <a:off x="10972800" y="13620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342900</xdr:colOff>
      <xdr:row>12</xdr:row>
      <xdr:rowOff>200025</xdr:rowOff>
    </xdr:from>
    <xdr:to>
      <xdr:col>22</xdr:col>
      <xdr:colOff>400050</xdr:colOff>
      <xdr:row>13</xdr:row>
      <xdr:rowOff>38100</xdr:rowOff>
    </xdr:to>
    <xdr:sp macro="" textlink="">
      <xdr:nvSpPr>
        <xdr:cNvPr id="102629" name="Oval 229">
          <a:extLst>
            <a:ext uri="{FF2B5EF4-FFF2-40B4-BE49-F238E27FC236}">
              <a16:creationId xmlns:a16="http://schemas.microsoft.com/office/drawing/2014/main" id="{00000000-0008-0000-1000-0000E5900100}"/>
            </a:ext>
          </a:extLst>
        </xdr:cNvPr>
        <xdr:cNvSpPr>
          <a:spLocks noChangeArrowheads="1"/>
        </xdr:cNvSpPr>
      </xdr:nvSpPr>
      <xdr:spPr bwMode="auto">
        <a:xfrm flipH="1">
          <a:off x="11401425" y="28289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352425</xdr:colOff>
      <xdr:row>23</xdr:row>
      <xdr:rowOff>152400</xdr:rowOff>
    </xdr:from>
    <xdr:to>
      <xdr:col>22</xdr:col>
      <xdr:colOff>409575</xdr:colOff>
      <xdr:row>23</xdr:row>
      <xdr:rowOff>209550</xdr:rowOff>
    </xdr:to>
    <xdr:sp macro="" textlink="">
      <xdr:nvSpPr>
        <xdr:cNvPr id="102630" name="Oval 230">
          <a:extLst>
            <a:ext uri="{FF2B5EF4-FFF2-40B4-BE49-F238E27FC236}">
              <a16:creationId xmlns:a16="http://schemas.microsoft.com/office/drawing/2014/main" id="{00000000-0008-0000-1000-0000E6900100}"/>
            </a:ext>
          </a:extLst>
        </xdr:cNvPr>
        <xdr:cNvSpPr>
          <a:spLocks noChangeArrowheads="1"/>
        </xdr:cNvSpPr>
      </xdr:nvSpPr>
      <xdr:spPr bwMode="auto">
        <a:xfrm flipH="1">
          <a:off x="11410950" y="51911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323850</xdr:colOff>
      <xdr:row>18</xdr:row>
      <xdr:rowOff>76200</xdr:rowOff>
    </xdr:from>
    <xdr:to>
      <xdr:col>22</xdr:col>
      <xdr:colOff>381000</xdr:colOff>
      <xdr:row>18</xdr:row>
      <xdr:rowOff>133350</xdr:rowOff>
    </xdr:to>
    <xdr:sp macro="" textlink="">
      <xdr:nvSpPr>
        <xdr:cNvPr id="102631" name="Oval 231">
          <a:extLst>
            <a:ext uri="{FF2B5EF4-FFF2-40B4-BE49-F238E27FC236}">
              <a16:creationId xmlns:a16="http://schemas.microsoft.com/office/drawing/2014/main" id="{00000000-0008-0000-1000-0000E7900100}"/>
            </a:ext>
          </a:extLst>
        </xdr:cNvPr>
        <xdr:cNvSpPr>
          <a:spLocks noChangeArrowheads="1"/>
        </xdr:cNvSpPr>
      </xdr:nvSpPr>
      <xdr:spPr bwMode="auto">
        <a:xfrm flipH="1">
          <a:off x="11382375" y="40195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314325</xdr:colOff>
      <xdr:row>26</xdr:row>
      <xdr:rowOff>76200</xdr:rowOff>
    </xdr:from>
    <xdr:to>
      <xdr:col>21</xdr:col>
      <xdr:colOff>371475</xdr:colOff>
      <xdr:row>26</xdr:row>
      <xdr:rowOff>133350</xdr:rowOff>
    </xdr:to>
    <xdr:sp macro="" textlink="">
      <xdr:nvSpPr>
        <xdr:cNvPr id="102633" name="Oval 233">
          <a:extLst>
            <a:ext uri="{FF2B5EF4-FFF2-40B4-BE49-F238E27FC236}">
              <a16:creationId xmlns:a16="http://schemas.microsoft.com/office/drawing/2014/main" id="{00000000-0008-0000-1000-0000E9900100}"/>
            </a:ext>
          </a:extLst>
        </xdr:cNvPr>
        <xdr:cNvSpPr>
          <a:spLocks noChangeArrowheads="1"/>
        </xdr:cNvSpPr>
      </xdr:nvSpPr>
      <xdr:spPr bwMode="auto">
        <a:xfrm flipH="1">
          <a:off x="10944225" y="57721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333375</xdr:colOff>
      <xdr:row>25</xdr:row>
      <xdr:rowOff>9525</xdr:rowOff>
    </xdr:from>
    <xdr:to>
      <xdr:col>21</xdr:col>
      <xdr:colOff>390525</xdr:colOff>
      <xdr:row>25</xdr:row>
      <xdr:rowOff>66675</xdr:rowOff>
    </xdr:to>
    <xdr:sp macro="" textlink="">
      <xdr:nvSpPr>
        <xdr:cNvPr id="102634" name="Oval 234">
          <a:extLst>
            <a:ext uri="{FF2B5EF4-FFF2-40B4-BE49-F238E27FC236}">
              <a16:creationId xmlns:a16="http://schemas.microsoft.com/office/drawing/2014/main" id="{00000000-0008-0000-1000-0000EA900100}"/>
            </a:ext>
          </a:extLst>
        </xdr:cNvPr>
        <xdr:cNvSpPr>
          <a:spLocks noChangeArrowheads="1"/>
        </xdr:cNvSpPr>
      </xdr:nvSpPr>
      <xdr:spPr bwMode="auto">
        <a:xfrm flipH="1">
          <a:off x="10963275" y="54864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304800</xdr:colOff>
      <xdr:row>23</xdr:row>
      <xdr:rowOff>152400</xdr:rowOff>
    </xdr:from>
    <xdr:to>
      <xdr:col>25</xdr:col>
      <xdr:colOff>361950</xdr:colOff>
      <xdr:row>23</xdr:row>
      <xdr:rowOff>209550</xdr:rowOff>
    </xdr:to>
    <xdr:sp macro="" textlink="">
      <xdr:nvSpPr>
        <xdr:cNvPr id="102635" name="Oval 235">
          <a:extLst>
            <a:ext uri="{FF2B5EF4-FFF2-40B4-BE49-F238E27FC236}">
              <a16:creationId xmlns:a16="http://schemas.microsoft.com/office/drawing/2014/main" id="{00000000-0008-0000-1000-0000EB900100}"/>
            </a:ext>
          </a:extLst>
        </xdr:cNvPr>
        <xdr:cNvSpPr>
          <a:spLocks noChangeArrowheads="1"/>
        </xdr:cNvSpPr>
      </xdr:nvSpPr>
      <xdr:spPr bwMode="auto">
        <a:xfrm flipH="1">
          <a:off x="12649200" y="51911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104775</xdr:colOff>
      <xdr:row>26</xdr:row>
      <xdr:rowOff>66675</xdr:rowOff>
    </xdr:from>
    <xdr:to>
      <xdr:col>24</xdr:col>
      <xdr:colOff>161925</xdr:colOff>
      <xdr:row>26</xdr:row>
      <xdr:rowOff>123825</xdr:rowOff>
    </xdr:to>
    <xdr:sp macro="" textlink="">
      <xdr:nvSpPr>
        <xdr:cNvPr id="102636" name="Oval 236">
          <a:extLst>
            <a:ext uri="{FF2B5EF4-FFF2-40B4-BE49-F238E27FC236}">
              <a16:creationId xmlns:a16="http://schemas.microsoft.com/office/drawing/2014/main" id="{00000000-0008-0000-1000-0000EC900100}"/>
            </a:ext>
          </a:extLst>
        </xdr:cNvPr>
        <xdr:cNvSpPr>
          <a:spLocks noChangeArrowheads="1"/>
        </xdr:cNvSpPr>
      </xdr:nvSpPr>
      <xdr:spPr bwMode="auto">
        <a:xfrm flipH="1">
          <a:off x="12020550" y="57626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104775</xdr:colOff>
      <xdr:row>20</xdr:row>
      <xdr:rowOff>209550</xdr:rowOff>
    </xdr:from>
    <xdr:to>
      <xdr:col>24</xdr:col>
      <xdr:colOff>161925</xdr:colOff>
      <xdr:row>21</xdr:row>
      <xdr:rowOff>47625</xdr:rowOff>
    </xdr:to>
    <xdr:sp macro="" textlink="">
      <xdr:nvSpPr>
        <xdr:cNvPr id="102637" name="Oval 237">
          <a:extLst>
            <a:ext uri="{FF2B5EF4-FFF2-40B4-BE49-F238E27FC236}">
              <a16:creationId xmlns:a16="http://schemas.microsoft.com/office/drawing/2014/main" id="{00000000-0008-0000-1000-0000ED900100}"/>
            </a:ext>
          </a:extLst>
        </xdr:cNvPr>
        <xdr:cNvSpPr>
          <a:spLocks noChangeArrowheads="1"/>
        </xdr:cNvSpPr>
      </xdr:nvSpPr>
      <xdr:spPr bwMode="auto">
        <a:xfrm flipH="1">
          <a:off x="12020550" y="45910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314325</xdr:colOff>
      <xdr:row>29</xdr:row>
      <xdr:rowOff>9525</xdr:rowOff>
    </xdr:from>
    <xdr:to>
      <xdr:col>25</xdr:col>
      <xdr:colOff>371475</xdr:colOff>
      <xdr:row>29</xdr:row>
      <xdr:rowOff>66675</xdr:rowOff>
    </xdr:to>
    <xdr:sp macro="" textlink="">
      <xdr:nvSpPr>
        <xdr:cNvPr id="102638" name="Oval 238">
          <a:extLst>
            <a:ext uri="{FF2B5EF4-FFF2-40B4-BE49-F238E27FC236}">
              <a16:creationId xmlns:a16="http://schemas.microsoft.com/office/drawing/2014/main" id="{00000000-0008-0000-1000-0000EE900100}"/>
            </a:ext>
          </a:extLst>
        </xdr:cNvPr>
        <xdr:cNvSpPr>
          <a:spLocks noChangeArrowheads="1"/>
        </xdr:cNvSpPr>
      </xdr:nvSpPr>
      <xdr:spPr bwMode="auto">
        <a:xfrm flipH="1">
          <a:off x="12658725" y="63627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314325</xdr:colOff>
      <xdr:row>18</xdr:row>
      <xdr:rowOff>76200</xdr:rowOff>
    </xdr:from>
    <xdr:to>
      <xdr:col>25</xdr:col>
      <xdr:colOff>371475</xdr:colOff>
      <xdr:row>18</xdr:row>
      <xdr:rowOff>133350</xdr:rowOff>
    </xdr:to>
    <xdr:sp macro="" textlink="">
      <xdr:nvSpPr>
        <xdr:cNvPr id="102639" name="Oval 239">
          <a:extLst>
            <a:ext uri="{FF2B5EF4-FFF2-40B4-BE49-F238E27FC236}">
              <a16:creationId xmlns:a16="http://schemas.microsoft.com/office/drawing/2014/main" id="{00000000-0008-0000-1000-0000EF900100}"/>
            </a:ext>
          </a:extLst>
        </xdr:cNvPr>
        <xdr:cNvSpPr>
          <a:spLocks noChangeArrowheads="1"/>
        </xdr:cNvSpPr>
      </xdr:nvSpPr>
      <xdr:spPr bwMode="auto">
        <a:xfrm flipH="1">
          <a:off x="12658725" y="40195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104775</xdr:colOff>
      <xdr:row>15</xdr:row>
      <xdr:rowOff>142875</xdr:rowOff>
    </xdr:from>
    <xdr:to>
      <xdr:col>24</xdr:col>
      <xdr:colOff>161925</xdr:colOff>
      <xdr:row>15</xdr:row>
      <xdr:rowOff>200025</xdr:rowOff>
    </xdr:to>
    <xdr:sp macro="" textlink="">
      <xdr:nvSpPr>
        <xdr:cNvPr id="102640" name="Oval 240">
          <a:extLst>
            <a:ext uri="{FF2B5EF4-FFF2-40B4-BE49-F238E27FC236}">
              <a16:creationId xmlns:a16="http://schemas.microsoft.com/office/drawing/2014/main" id="{00000000-0008-0000-1000-0000F0900100}"/>
            </a:ext>
          </a:extLst>
        </xdr:cNvPr>
        <xdr:cNvSpPr>
          <a:spLocks noChangeArrowheads="1"/>
        </xdr:cNvSpPr>
      </xdr:nvSpPr>
      <xdr:spPr bwMode="auto">
        <a:xfrm flipH="1">
          <a:off x="12020550" y="34290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342900</xdr:colOff>
      <xdr:row>7</xdr:row>
      <xdr:rowOff>152400</xdr:rowOff>
    </xdr:from>
    <xdr:to>
      <xdr:col>22</xdr:col>
      <xdr:colOff>400050</xdr:colOff>
      <xdr:row>7</xdr:row>
      <xdr:rowOff>209550</xdr:rowOff>
    </xdr:to>
    <xdr:sp macro="" textlink="">
      <xdr:nvSpPr>
        <xdr:cNvPr id="102641" name="Oval 241">
          <a:extLst>
            <a:ext uri="{FF2B5EF4-FFF2-40B4-BE49-F238E27FC236}">
              <a16:creationId xmlns:a16="http://schemas.microsoft.com/office/drawing/2014/main" id="{00000000-0008-0000-1000-0000F1900100}"/>
            </a:ext>
          </a:extLst>
        </xdr:cNvPr>
        <xdr:cNvSpPr>
          <a:spLocks noChangeArrowheads="1"/>
        </xdr:cNvSpPr>
      </xdr:nvSpPr>
      <xdr:spPr bwMode="auto">
        <a:xfrm flipH="1">
          <a:off x="11401425" y="16859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304800</xdr:colOff>
      <xdr:row>13</xdr:row>
      <xdr:rowOff>0</xdr:rowOff>
    </xdr:from>
    <xdr:to>
      <xdr:col>25</xdr:col>
      <xdr:colOff>361950</xdr:colOff>
      <xdr:row>13</xdr:row>
      <xdr:rowOff>57150</xdr:rowOff>
    </xdr:to>
    <xdr:sp macro="" textlink="">
      <xdr:nvSpPr>
        <xdr:cNvPr id="102642" name="Oval 242">
          <a:extLst>
            <a:ext uri="{FF2B5EF4-FFF2-40B4-BE49-F238E27FC236}">
              <a16:creationId xmlns:a16="http://schemas.microsoft.com/office/drawing/2014/main" id="{00000000-0008-0000-1000-0000F2900100}"/>
            </a:ext>
          </a:extLst>
        </xdr:cNvPr>
        <xdr:cNvSpPr>
          <a:spLocks noChangeArrowheads="1"/>
        </xdr:cNvSpPr>
      </xdr:nvSpPr>
      <xdr:spPr bwMode="auto">
        <a:xfrm flipH="1">
          <a:off x="12649200" y="28479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104775</xdr:colOff>
      <xdr:row>13</xdr:row>
      <xdr:rowOff>114300</xdr:rowOff>
    </xdr:from>
    <xdr:to>
      <xdr:col>26</xdr:col>
      <xdr:colOff>161925</xdr:colOff>
      <xdr:row>13</xdr:row>
      <xdr:rowOff>171450</xdr:rowOff>
    </xdr:to>
    <xdr:sp macro="" textlink="">
      <xdr:nvSpPr>
        <xdr:cNvPr id="102643" name="Oval 243">
          <a:extLst>
            <a:ext uri="{FF2B5EF4-FFF2-40B4-BE49-F238E27FC236}">
              <a16:creationId xmlns:a16="http://schemas.microsoft.com/office/drawing/2014/main" id="{00000000-0008-0000-1000-0000F3900100}"/>
            </a:ext>
          </a:extLst>
        </xdr:cNvPr>
        <xdr:cNvSpPr>
          <a:spLocks noChangeArrowheads="1"/>
        </xdr:cNvSpPr>
      </xdr:nvSpPr>
      <xdr:spPr bwMode="auto">
        <a:xfrm flipH="1">
          <a:off x="12877800" y="29622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371475</xdr:colOff>
      <xdr:row>7</xdr:row>
      <xdr:rowOff>180975</xdr:rowOff>
    </xdr:from>
    <xdr:to>
      <xdr:col>26</xdr:col>
      <xdr:colOff>0</xdr:colOff>
      <xdr:row>8</xdr:row>
      <xdr:rowOff>19050</xdr:rowOff>
    </xdr:to>
    <xdr:sp macro="" textlink="">
      <xdr:nvSpPr>
        <xdr:cNvPr id="102644" name="Oval 244">
          <a:extLst>
            <a:ext uri="{FF2B5EF4-FFF2-40B4-BE49-F238E27FC236}">
              <a16:creationId xmlns:a16="http://schemas.microsoft.com/office/drawing/2014/main" id="{00000000-0008-0000-1000-0000F4900100}"/>
            </a:ext>
          </a:extLst>
        </xdr:cNvPr>
        <xdr:cNvSpPr>
          <a:spLocks noChangeArrowheads="1"/>
        </xdr:cNvSpPr>
      </xdr:nvSpPr>
      <xdr:spPr bwMode="auto">
        <a:xfrm flipH="1">
          <a:off x="12715875" y="17145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209550</xdr:colOff>
      <xdr:row>7</xdr:row>
      <xdr:rowOff>38100</xdr:rowOff>
    </xdr:from>
    <xdr:to>
      <xdr:col>25</xdr:col>
      <xdr:colOff>266700</xdr:colOff>
      <xdr:row>7</xdr:row>
      <xdr:rowOff>95250</xdr:rowOff>
    </xdr:to>
    <xdr:sp macro="" textlink="">
      <xdr:nvSpPr>
        <xdr:cNvPr id="102645" name="Oval 245">
          <a:extLst>
            <a:ext uri="{FF2B5EF4-FFF2-40B4-BE49-F238E27FC236}">
              <a16:creationId xmlns:a16="http://schemas.microsoft.com/office/drawing/2014/main" id="{00000000-0008-0000-1000-0000F5900100}"/>
            </a:ext>
          </a:extLst>
        </xdr:cNvPr>
        <xdr:cNvSpPr>
          <a:spLocks noChangeArrowheads="1"/>
        </xdr:cNvSpPr>
      </xdr:nvSpPr>
      <xdr:spPr bwMode="auto">
        <a:xfrm flipH="1">
          <a:off x="12553950" y="15716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66675</xdr:colOff>
      <xdr:row>10</xdr:row>
      <xdr:rowOff>85725</xdr:rowOff>
    </xdr:from>
    <xdr:to>
      <xdr:col>24</xdr:col>
      <xdr:colOff>123825</xdr:colOff>
      <xdr:row>10</xdr:row>
      <xdr:rowOff>142875</xdr:rowOff>
    </xdr:to>
    <xdr:sp macro="" textlink="">
      <xdr:nvSpPr>
        <xdr:cNvPr id="102646" name="Oval 246">
          <a:extLst>
            <a:ext uri="{FF2B5EF4-FFF2-40B4-BE49-F238E27FC236}">
              <a16:creationId xmlns:a16="http://schemas.microsoft.com/office/drawing/2014/main" id="{00000000-0008-0000-1000-0000F6900100}"/>
            </a:ext>
          </a:extLst>
        </xdr:cNvPr>
        <xdr:cNvSpPr>
          <a:spLocks noChangeArrowheads="1"/>
        </xdr:cNvSpPr>
      </xdr:nvSpPr>
      <xdr:spPr bwMode="auto">
        <a:xfrm flipH="1">
          <a:off x="11982450" y="22764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6</xdr:row>
      <xdr:rowOff>76200</xdr:rowOff>
    </xdr:from>
    <xdr:to>
      <xdr:col>21</xdr:col>
      <xdr:colOff>342900</xdr:colOff>
      <xdr:row>8</xdr:row>
      <xdr:rowOff>0</xdr:rowOff>
    </xdr:to>
    <xdr:cxnSp macro="">
      <xdr:nvCxnSpPr>
        <xdr:cNvPr id="102647" name="AutoShape 247">
          <a:extLst>
            <a:ext uri="{FF2B5EF4-FFF2-40B4-BE49-F238E27FC236}">
              <a16:creationId xmlns:a16="http://schemas.microsoft.com/office/drawing/2014/main" id="{00000000-0008-0000-1000-0000F7900100}"/>
            </a:ext>
          </a:extLst>
        </xdr:cNvPr>
        <xdr:cNvCxnSpPr>
          <a:cxnSpLocks noChangeShapeType="1"/>
          <a:stCxn id="102680" idx="1"/>
          <a:endCxn id="102627" idx="6"/>
        </xdr:cNvCxnSpPr>
      </xdr:nvCxnSpPr>
      <xdr:spPr bwMode="auto">
        <a:xfrm flipV="1">
          <a:off x="8486775" y="1390650"/>
          <a:ext cx="2486025" cy="3619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7</xdr:row>
      <xdr:rowOff>180975</xdr:rowOff>
    </xdr:from>
    <xdr:to>
      <xdr:col>22</xdr:col>
      <xdr:colOff>342900</xdr:colOff>
      <xdr:row>10</xdr:row>
      <xdr:rowOff>0</xdr:rowOff>
    </xdr:to>
    <xdr:cxnSp macro="">
      <xdr:nvCxnSpPr>
        <xdr:cNvPr id="102648" name="AutoShape 248">
          <a:extLst>
            <a:ext uri="{FF2B5EF4-FFF2-40B4-BE49-F238E27FC236}">
              <a16:creationId xmlns:a16="http://schemas.microsoft.com/office/drawing/2014/main" id="{00000000-0008-0000-1000-0000F8900100}"/>
            </a:ext>
          </a:extLst>
        </xdr:cNvPr>
        <xdr:cNvCxnSpPr>
          <a:cxnSpLocks noChangeShapeType="1"/>
          <a:stCxn id="102681" idx="1"/>
          <a:endCxn id="102641" idx="6"/>
        </xdr:cNvCxnSpPr>
      </xdr:nvCxnSpPr>
      <xdr:spPr bwMode="auto">
        <a:xfrm flipV="1">
          <a:off x="8486775" y="1714500"/>
          <a:ext cx="2914650" cy="4762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12</xdr:row>
      <xdr:rowOff>0</xdr:rowOff>
    </xdr:from>
    <xdr:to>
      <xdr:col>22</xdr:col>
      <xdr:colOff>342900</xdr:colOff>
      <xdr:row>13</xdr:row>
      <xdr:rowOff>9525</xdr:rowOff>
    </xdr:to>
    <xdr:cxnSp macro="">
      <xdr:nvCxnSpPr>
        <xdr:cNvPr id="102650" name="AutoShape 250">
          <a:extLst>
            <a:ext uri="{FF2B5EF4-FFF2-40B4-BE49-F238E27FC236}">
              <a16:creationId xmlns:a16="http://schemas.microsoft.com/office/drawing/2014/main" id="{00000000-0008-0000-1000-0000FA900100}"/>
            </a:ext>
          </a:extLst>
        </xdr:cNvPr>
        <xdr:cNvCxnSpPr>
          <a:cxnSpLocks noChangeShapeType="1"/>
          <a:stCxn id="102682" idx="1"/>
          <a:endCxn id="102629" idx="6"/>
        </xdr:cNvCxnSpPr>
      </xdr:nvCxnSpPr>
      <xdr:spPr bwMode="auto">
        <a:xfrm>
          <a:off x="8486775" y="2628900"/>
          <a:ext cx="2914650" cy="2286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14</xdr:row>
      <xdr:rowOff>0</xdr:rowOff>
    </xdr:from>
    <xdr:to>
      <xdr:col>22</xdr:col>
      <xdr:colOff>323850</xdr:colOff>
      <xdr:row>18</xdr:row>
      <xdr:rowOff>104775</xdr:rowOff>
    </xdr:to>
    <xdr:cxnSp macro="">
      <xdr:nvCxnSpPr>
        <xdr:cNvPr id="102651" name="AutoShape 251">
          <a:extLst>
            <a:ext uri="{FF2B5EF4-FFF2-40B4-BE49-F238E27FC236}">
              <a16:creationId xmlns:a16="http://schemas.microsoft.com/office/drawing/2014/main" id="{00000000-0008-0000-1000-0000FB900100}"/>
            </a:ext>
          </a:extLst>
        </xdr:cNvPr>
        <xdr:cNvCxnSpPr>
          <a:cxnSpLocks noChangeShapeType="1"/>
          <a:stCxn id="102683" idx="1"/>
          <a:endCxn id="102631" idx="6"/>
        </xdr:cNvCxnSpPr>
      </xdr:nvCxnSpPr>
      <xdr:spPr bwMode="auto">
        <a:xfrm>
          <a:off x="9037134" y="3089817"/>
          <a:ext cx="2902570" cy="98758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16</xdr:row>
      <xdr:rowOff>0</xdr:rowOff>
    </xdr:from>
    <xdr:to>
      <xdr:col>22</xdr:col>
      <xdr:colOff>352425</xdr:colOff>
      <xdr:row>23</xdr:row>
      <xdr:rowOff>180975</xdr:rowOff>
    </xdr:to>
    <xdr:cxnSp macro="">
      <xdr:nvCxnSpPr>
        <xdr:cNvPr id="102652" name="AutoShape 252">
          <a:extLst>
            <a:ext uri="{FF2B5EF4-FFF2-40B4-BE49-F238E27FC236}">
              <a16:creationId xmlns:a16="http://schemas.microsoft.com/office/drawing/2014/main" id="{00000000-0008-0000-1000-0000FC900100}"/>
            </a:ext>
          </a:extLst>
        </xdr:cNvPr>
        <xdr:cNvCxnSpPr>
          <a:cxnSpLocks noChangeShapeType="1"/>
          <a:stCxn id="102684" idx="1"/>
          <a:endCxn id="102630" idx="6"/>
        </xdr:cNvCxnSpPr>
      </xdr:nvCxnSpPr>
      <xdr:spPr bwMode="auto">
        <a:xfrm>
          <a:off x="9037134" y="3531220"/>
          <a:ext cx="2931145" cy="1725883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18</xdr:row>
      <xdr:rowOff>0</xdr:rowOff>
    </xdr:from>
    <xdr:to>
      <xdr:col>21</xdr:col>
      <xdr:colOff>333375</xdr:colOff>
      <xdr:row>25</xdr:row>
      <xdr:rowOff>38100</xdr:rowOff>
    </xdr:to>
    <xdr:cxnSp macro="">
      <xdr:nvCxnSpPr>
        <xdr:cNvPr id="102654" name="AutoShape 254">
          <a:extLst>
            <a:ext uri="{FF2B5EF4-FFF2-40B4-BE49-F238E27FC236}">
              <a16:creationId xmlns:a16="http://schemas.microsoft.com/office/drawing/2014/main" id="{00000000-0008-0000-1000-0000FE900100}"/>
            </a:ext>
          </a:extLst>
        </xdr:cNvPr>
        <xdr:cNvCxnSpPr>
          <a:cxnSpLocks noChangeShapeType="1"/>
          <a:stCxn id="102685" idx="1"/>
          <a:endCxn id="102634" idx="6"/>
        </xdr:cNvCxnSpPr>
      </xdr:nvCxnSpPr>
      <xdr:spPr bwMode="auto">
        <a:xfrm>
          <a:off x="9037134" y="3972622"/>
          <a:ext cx="2482308" cy="158300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20</xdr:row>
      <xdr:rowOff>1</xdr:rowOff>
    </xdr:from>
    <xdr:to>
      <xdr:col>21</xdr:col>
      <xdr:colOff>314325</xdr:colOff>
      <xdr:row>26</xdr:row>
      <xdr:rowOff>104775</xdr:rowOff>
    </xdr:to>
    <xdr:cxnSp macro="">
      <xdr:nvCxnSpPr>
        <xdr:cNvPr id="102655" name="AutoShape 255">
          <a:extLst>
            <a:ext uri="{FF2B5EF4-FFF2-40B4-BE49-F238E27FC236}">
              <a16:creationId xmlns:a16="http://schemas.microsoft.com/office/drawing/2014/main" id="{00000000-0008-0000-1000-0000FF900100}"/>
            </a:ext>
          </a:extLst>
        </xdr:cNvPr>
        <xdr:cNvCxnSpPr>
          <a:cxnSpLocks noChangeShapeType="1"/>
          <a:stCxn id="102686" idx="1"/>
          <a:endCxn id="102633" idx="6"/>
        </xdr:cNvCxnSpPr>
      </xdr:nvCxnSpPr>
      <xdr:spPr bwMode="auto">
        <a:xfrm>
          <a:off x="9037134" y="4414025"/>
          <a:ext cx="2463258" cy="142898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266700</xdr:colOff>
      <xdr:row>7</xdr:row>
      <xdr:rowOff>66675</xdr:rowOff>
    </xdr:from>
    <xdr:to>
      <xdr:col>32</xdr:col>
      <xdr:colOff>0</xdr:colOff>
      <xdr:row>8</xdr:row>
      <xdr:rowOff>0</xdr:rowOff>
    </xdr:to>
    <xdr:cxnSp macro="">
      <xdr:nvCxnSpPr>
        <xdr:cNvPr id="102656" name="AutoShape 256">
          <a:extLst>
            <a:ext uri="{FF2B5EF4-FFF2-40B4-BE49-F238E27FC236}">
              <a16:creationId xmlns:a16="http://schemas.microsoft.com/office/drawing/2014/main" id="{00000000-0008-0000-1000-000000910100}"/>
            </a:ext>
          </a:extLst>
        </xdr:cNvPr>
        <xdr:cNvCxnSpPr>
          <a:cxnSpLocks noChangeShapeType="1"/>
          <a:stCxn id="102645" idx="2"/>
          <a:endCxn id="102667" idx="3"/>
        </xdr:cNvCxnSpPr>
      </xdr:nvCxnSpPr>
      <xdr:spPr bwMode="auto">
        <a:xfrm>
          <a:off x="12611100" y="1600200"/>
          <a:ext cx="2733675" cy="1524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0</xdr:colOff>
      <xdr:row>7</xdr:row>
      <xdr:rowOff>209550</xdr:rowOff>
    </xdr:from>
    <xdr:to>
      <xdr:col>32</xdr:col>
      <xdr:colOff>0</xdr:colOff>
      <xdr:row>10</xdr:row>
      <xdr:rowOff>0</xdr:rowOff>
    </xdr:to>
    <xdr:cxnSp macro="">
      <xdr:nvCxnSpPr>
        <xdr:cNvPr id="102657" name="AutoShape 257">
          <a:extLst>
            <a:ext uri="{FF2B5EF4-FFF2-40B4-BE49-F238E27FC236}">
              <a16:creationId xmlns:a16="http://schemas.microsoft.com/office/drawing/2014/main" id="{00000000-0008-0000-1000-000001910100}"/>
            </a:ext>
          </a:extLst>
        </xdr:cNvPr>
        <xdr:cNvCxnSpPr>
          <a:cxnSpLocks noChangeShapeType="1"/>
          <a:stCxn id="102644" idx="2"/>
          <a:endCxn id="102668" idx="3"/>
        </xdr:cNvCxnSpPr>
      </xdr:nvCxnSpPr>
      <xdr:spPr bwMode="auto">
        <a:xfrm>
          <a:off x="12773025" y="1743075"/>
          <a:ext cx="2571750" cy="4476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123825</xdr:colOff>
      <xdr:row>10</xdr:row>
      <xdr:rowOff>114300</xdr:rowOff>
    </xdr:from>
    <xdr:to>
      <xdr:col>32</xdr:col>
      <xdr:colOff>0</xdr:colOff>
      <xdr:row>14</xdr:row>
      <xdr:rowOff>0</xdr:rowOff>
    </xdr:to>
    <xdr:cxnSp macro="">
      <xdr:nvCxnSpPr>
        <xdr:cNvPr id="102658" name="AutoShape 258">
          <a:extLst>
            <a:ext uri="{FF2B5EF4-FFF2-40B4-BE49-F238E27FC236}">
              <a16:creationId xmlns:a16="http://schemas.microsoft.com/office/drawing/2014/main" id="{00000000-0008-0000-1000-000002910100}"/>
            </a:ext>
          </a:extLst>
        </xdr:cNvPr>
        <xdr:cNvCxnSpPr>
          <a:cxnSpLocks noChangeShapeType="1"/>
          <a:stCxn id="102646" idx="2"/>
          <a:endCxn id="102670" idx="3"/>
        </xdr:cNvCxnSpPr>
      </xdr:nvCxnSpPr>
      <xdr:spPr bwMode="auto">
        <a:xfrm>
          <a:off x="12039600" y="2305050"/>
          <a:ext cx="3305175" cy="7620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361950</xdr:colOff>
      <xdr:row>13</xdr:row>
      <xdr:rowOff>28575</xdr:rowOff>
    </xdr:from>
    <xdr:to>
      <xdr:col>32</xdr:col>
      <xdr:colOff>0</xdr:colOff>
      <xdr:row>16</xdr:row>
      <xdr:rowOff>0</xdr:rowOff>
    </xdr:to>
    <xdr:cxnSp macro="">
      <xdr:nvCxnSpPr>
        <xdr:cNvPr id="102659" name="AutoShape 259">
          <a:extLst>
            <a:ext uri="{FF2B5EF4-FFF2-40B4-BE49-F238E27FC236}">
              <a16:creationId xmlns:a16="http://schemas.microsoft.com/office/drawing/2014/main" id="{00000000-0008-0000-1000-000003910100}"/>
            </a:ext>
          </a:extLst>
        </xdr:cNvPr>
        <xdr:cNvCxnSpPr>
          <a:cxnSpLocks noChangeShapeType="1"/>
          <a:stCxn id="102642" idx="2"/>
          <a:endCxn id="102671" idx="3"/>
        </xdr:cNvCxnSpPr>
      </xdr:nvCxnSpPr>
      <xdr:spPr bwMode="auto">
        <a:xfrm>
          <a:off x="12706350" y="2876550"/>
          <a:ext cx="2638425" cy="6286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161925</xdr:colOff>
      <xdr:row>13</xdr:row>
      <xdr:rowOff>142875</xdr:rowOff>
    </xdr:from>
    <xdr:to>
      <xdr:col>32</xdr:col>
      <xdr:colOff>0</xdr:colOff>
      <xdr:row>18</xdr:row>
      <xdr:rowOff>0</xdr:rowOff>
    </xdr:to>
    <xdr:cxnSp macro="">
      <xdr:nvCxnSpPr>
        <xdr:cNvPr id="102660" name="AutoShape 260">
          <a:extLst>
            <a:ext uri="{FF2B5EF4-FFF2-40B4-BE49-F238E27FC236}">
              <a16:creationId xmlns:a16="http://schemas.microsoft.com/office/drawing/2014/main" id="{00000000-0008-0000-1000-000004910100}"/>
            </a:ext>
          </a:extLst>
        </xdr:cNvPr>
        <xdr:cNvCxnSpPr>
          <a:cxnSpLocks noChangeShapeType="1"/>
          <a:stCxn id="102643" idx="2"/>
          <a:endCxn id="102672" idx="3"/>
        </xdr:cNvCxnSpPr>
      </xdr:nvCxnSpPr>
      <xdr:spPr bwMode="auto">
        <a:xfrm>
          <a:off x="12934950" y="2990850"/>
          <a:ext cx="2409825" cy="9525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161925</xdr:colOff>
      <xdr:row>15</xdr:row>
      <xdr:rowOff>171450</xdr:rowOff>
    </xdr:from>
    <xdr:to>
      <xdr:col>32</xdr:col>
      <xdr:colOff>0</xdr:colOff>
      <xdr:row>20</xdr:row>
      <xdr:rowOff>0</xdr:rowOff>
    </xdr:to>
    <xdr:cxnSp macro="">
      <xdr:nvCxnSpPr>
        <xdr:cNvPr id="102661" name="AutoShape 261">
          <a:extLst>
            <a:ext uri="{FF2B5EF4-FFF2-40B4-BE49-F238E27FC236}">
              <a16:creationId xmlns:a16="http://schemas.microsoft.com/office/drawing/2014/main" id="{00000000-0008-0000-1000-000005910100}"/>
            </a:ext>
          </a:extLst>
        </xdr:cNvPr>
        <xdr:cNvCxnSpPr>
          <a:cxnSpLocks noChangeShapeType="1"/>
          <a:stCxn id="102640" idx="2"/>
          <a:endCxn id="102673" idx="3"/>
        </xdr:cNvCxnSpPr>
      </xdr:nvCxnSpPr>
      <xdr:spPr bwMode="auto">
        <a:xfrm>
          <a:off x="12077700" y="3457575"/>
          <a:ext cx="3267075" cy="9239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371475</xdr:colOff>
      <xdr:row>18</xdr:row>
      <xdr:rowOff>104775</xdr:rowOff>
    </xdr:from>
    <xdr:to>
      <xdr:col>32</xdr:col>
      <xdr:colOff>0</xdr:colOff>
      <xdr:row>22</xdr:row>
      <xdr:rowOff>0</xdr:rowOff>
    </xdr:to>
    <xdr:cxnSp macro="">
      <xdr:nvCxnSpPr>
        <xdr:cNvPr id="102662" name="AutoShape 262">
          <a:extLst>
            <a:ext uri="{FF2B5EF4-FFF2-40B4-BE49-F238E27FC236}">
              <a16:creationId xmlns:a16="http://schemas.microsoft.com/office/drawing/2014/main" id="{00000000-0008-0000-1000-000006910100}"/>
            </a:ext>
          </a:extLst>
        </xdr:cNvPr>
        <xdr:cNvCxnSpPr>
          <a:cxnSpLocks noChangeShapeType="1"/>
          <a:stCxn id="102639" idx="2"/>
          <a:endCxn id="102674" idx="3"/>
        </xdr:cNvCxnSpPr>
      </xdr:nvCxnSpPr>
      <xdr:spPr bwMode="auto">
        <a:xfrm>
          <a:off x="12715875" y="4048125"/>
          <a:ext cx="2628900" cy="7715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161925</xdr:colOff>
      <xdr:row>21</xdr:row>
      <xdr:rowOff>19050</xdr:rowOff>
    </xdr:from>
    <xdr:to>
      <xdr:col>32</xdr:col>
      <xdr:colOff>0</xdr:colOff>
      <xdr:row>24</xdr:row>
      <xdr:rowOff>0</xdr:rowOff>
    </xdr:to>
    <xdr:cxnSp macro="">
      <xdr:nvCxnSpPr>
        <xdr:cNvPr id="102663" name="AutoShape 263">
          <a:extLst>
            <a:ext uri="{FF2B5EF4-FFF2-40B4-BE49-F238E27FC236}">
              <a16:creationId xmlns:a16="http://schemas.microsoft.com/office/drawing/2014/main" id="{00000000-0008-0000-1000-000007910100}"/>
            </a:ext>
          </a:extLst>
        </xdr:cNvPr>
        <xdr:cNvCxnSpPr>
          <a:cxnSpLocks noChangeShapeType="1"/>
          <a:stCxn id="102637" idx="2"/>
          <a:endCxn id="102675" idx="3"/>
        </xdr:cNvCxnSpPr>
      </xdr:nvCxnSpPr>
      <xdr:spPr bwMode="auto">
        <a:xfrm>
          <a:off x="12077700" y="4619625"/>
          <a:ext cx="3267075" cy="6381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361950</xdr:colOff>
      <xdr:row>23</xdr:row>
      <xdr:rowOff>180975</xdr:rowOff>
    </xdr:from>
    <xdr:to>
      <xdr:col>32</xdr:col>
      <xdr:colOff>0</xdr:colOff>
      <xdr:row>26</xdr:row>
      <xdr:rowOff>0</xdr:rowOff>
    </xdr:to>
    <xdr:cxnSp macro="">
      <xdr:nvCxnSpPr>
        <xdr:cNvPr id="102664" name="AutoShape 264">
          <a:extLst>
            <a:ext uri="{FF2B5EF4-FFF2-40B4-BE49-F238E27FC236}">
              <a16:creationId xmlns:a16="http://schemas.microsoft.com/office/drawing/2014/main" id="{00000000-0008-0000-1000-000008910100}"/>
            </a:ext>
          </a:extLst>
        </xdr:cNvPr>
        <xdr:cNvCxnSpPr>
          <a:cxnSpLocks noChangeShapeType="1"/>
          <a:stCxn id="102635" idx="2"/>
          <a:endCxn id="102676" idx="3"/>
        </xdr:cNvCxnSpPr>
      </xdr:nvCxnSpPr>
      <xdr:spPr bwMode="auto">
        <a:xfrm>
          <a:off x="12706350" y="5219700"/>
          <a:ext cx="2638425" cy="4762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161925</xdr:colOff>
      <xdr:row>26</xdr:row>
      <xdr:rowOff>95250</xdr:rowOff>
    </xdr:from>
    <xdr:to>
      <xdr:col>32</xdr:col>
      <xdr:colOff>0</xdr:colOff>
      <xdr:row>28</xdr:row>
      <xdr:rowOff>0</xdr:rowOff>
    </xdr:to>
    <xdr:cxnSp macro="">
      <xdr:nvCxnSpPr>
        <xdr:cNvPr id="102665" name="AutoShape 265">
          <a:extLst>
            <a:ext uri="{FF2B5EF4-FFF2-40B4-BE49-F238E27FC236}">
              <a16:creationId xmlns:a16="http://schemas.microsoft.com/office/drawing/2014/main" id="{00000000-0008-0000-1000-000009910100}"/>
            </a:ext>
          </a:extLst>
        </xdr:cNvPr>
        <xdr:cNvCxnSpPr>
          <a:cxnSpLocks noChangeShapeType="1"/>
          <a:stCxn id="102636" idx="2"/>
          <a:endCxn id="102677" idx="3"/>
        </xdr:cNvCxnSpPr>
      </xdr:nvCxnSpPr>
      <xdr:spPr bwMode="auto">
        <a:xfrm>
          <a:off x="12077700" y="5791200"/>
          <a:ext cx="3267075" cy="3429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371475</xdr:colOff>
      <xdr:row>29</xdr:row>
      <xdr:rowOff>38100</xdr:rowOff>
    </xdr:from>
    <xdr:to>
      <xdr:col>32</xdr:col>
      <xdr:colOff>0</xdr:colOff>
      <xdr:row>30</xdr:row>
      <xdr:rowOff>0</xdr:rowOff>
    </xdr:to>
    <xdr:cxnSp macro="">
      <xdr:nvCxnSpPr>
        <xdr:cNvPr id="102666" name="AutoShape 266">
          <a:extLst>
            <a:ext uri="{FF2B5EF4-FFF2-40B4-BE49-F238E27FC236}">
              <a16:creationId xmlns:a16="http://schemas.microsoft.com/office/drawing/2014/main" id="{00000000-0008-0000-1000-00000A910100}"/>
            </a:ext>
          </a:extLst>
        </xdr:cNvPr>
        <xdr:cNvCxnSpPr>
          <a:cxnSpLocks noChangeShapeType="1"/>
          <a:stCxn id="102638" idx="2"/>
          <a:endCxn id="102692" idx="3"/>
        </xdr:cNvCxnSpPr>
      </xdr:nvCxnSpPr>
      <xdr:spPr bwMode="auto">
        <a:xfrm>
          <a:off x="12715875" y="6391275"/>
          <a:ext cx="2628900" cy="1809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31</xdr:col>
      <xdr:colOff>0</xdr:colOff>
      <xdr:row>7</xdr:row>
      <xdr:rowOff>0</xdr:rowOff>
    </xdr:from>
    <xdr:to>
      <xdr:col>32</xdr:col>
      <xdr:colOff>0</xdr:colOff>
      <xdr:row>9</xdr:row>
      <xdr:rowOff>0</xdr:rowOff>
    </xdr:to>
    <xdr:sp macro="" textlink="">
      <xdr:nvSpPr>
        <xdr:cNvPr id="102667" name="Rectangle 267">
          <a:extLst>
            <a:ext uri="{FF2B5EF4-FFF2-40B4-BE49-F238E27FC236}">
              <a16:creationId xmlns:a16="http://schemas.microsoft.com/office/drawing/2014/main" id="{00000000-0008-0000-1000-00000B910100}"/>
            </a:ext>
          </a:extLst>
        </xdr:cNvPr>
        <xdr:cNvSpPr>
          <a:spLocks noChangeArrowheads="1"/>
        </xdr:cNvSpPr>
      </xdr:nvSpPr>
      <xdr:spPr bwMode="auto">
        <a:xfrm>
          <a:off x="14916150" y="15335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9</xdr:row>
      <xdr:rowOff>0</xdr:rowOff>
    </xdr:from>
    <xdr:to>
      <xdr:col>32</xdr:col>
      <xdr:colOff>0</xdr:colOff>
      <xdr:row>11</xdr:row>
      <xdr:rowOff>0</xdr:rowOff>
    </xdr:to>
    <xdr:sp macro="" textlink="">
      <xdr:nvSpPr>
        <xdr:cNvPr id="102668" name="Rectangle 268">
          <a:extLst>
            <a:ext uri="{FF2B5EF4-FFF2-40B4-BE49-F238E27FC236}">
              <a16:creationId xmlns:a16="http://schemas.microsoft.com/office/drawing/2014/main" id="{00000000-0008-0000-1000-00000C910100}"/>
            </a:ext>
          </a:extLst>
        </xdr:cNvPr>
        <xdr:cNvSpPr>
          <a:spLocks noChangeArrowheads="1"/>
        </xdr:cNvSpPr>
      </xdr:nvSpPr>
      <xdr:spPr bwMode="auto">
        <a:xfrm>
          <a:off x="14916150" y="19716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11</xdr:row>
      <xdr:rowOff>0</xdr:rowOff>
    </xdr:from>
    <xdr:to>
      <xdr:col>32</xdr:col>
      <xdr:colOff>0</xdr:colOff>
      <xdr:row>13</xdr:row>
      <xdr:rowOff>0</xdr:rowOff>
    </xdr:to>
    <xdr:sp macro="" textlink="">
      <xdr:nvSpPr>
        <xdr:cNvPr id="102669" name="Rectangle 269">
          <a:extLst>
            <a:ext uri="{FF2B5EF4-FFF2-40B4-BE49-F238E27FC236}">
              <a16:creationId xmlns:a16="http://schemas.microsoft.com/office/drawing/2014/main" id="{00000000-0008-0000-1000-00000D910100}"/>
            </a:ext>
          </a:extLst>
        </xdr:cNvPr>
        <xdr:cNvSpPr>
          <a:spLocks noChangeArrowheads="1"/>
        </xdr:cNvSpPr>
      </xdr:nvSpPr>
      <xdr:spPr bwMode="auto">
        <a:xfrm>
          <a:off x="14916150" y="24098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0</xdr:colOff>
      <xdr:row>15</xdr:row>
      <xdr:rowOff>0</xdr:rowOff>
    </xdr:to>
    <xdr:sp macro="" textlink="">
      <xdr:nvSpPr>
        <xdr:cNvPr id="102670" name="Rectangle 270">
          <a:extLst>
            <a:ext uri="{FF2B5EF4-FFF2-40B4-BE49-F238E27FC236}">
              <a16:creationId xmlns:a16="http://schemas.microsoft.com/office/drawing/2014/main" id="{00000000-0008-0000-1000-00000E910100}"/>
            </a:ext>
          </a:extLst>
        </xdr:cNvPr>
        <xdr:cNvSpPr>
          <a:spLocks noChangeArrowheads="1"/>
        </xdr:cNvSpPr>
      </xdr:nvSpPr>
      <xdr:spPr bwMode="auto">
        <a:xfrm>
          <a:off x="14916150" y="28479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15</xdr:row>
      <xdr:rowOff>0</xdr:rowOff>
    </xdr:from>
    <xdr:to>
      <xdr:col>32</xdr:col>
      <xdr:colOff>0</xdr:colOff>
      <xdr:row>17</xdr:row>
      <xdr:rowOff>0</xdr:rowOff>
    </xdr:to>
    <xdr:sp macro="" textlink="">
      <xdr:nvSpPr>
        <xdr:cNvPr id="102671" name="Rectangle 271">
          <a:extLst>
            <a:ext uri="{FF2B5EF4-FFF2-40B4-BE49-F238E27FC236}">
              <a16:creationId xmlns:a16="http://schemas.microsoft.com/office/drawing/2014/main" id="{00000000-0008-0000-1000-00000F910100}"/>
            </a:ext>
          </a:extLst>
        </xdr:cNvPr>
        <xdr:cNvSpPr>
          <a:spLocks noChangeArrowheads="1"/>
        </xdr:cNvSpPr>
      </xdr:nvSpPr>
      <xdr:spPr bwMode="auto">
        <a:xfrm>
          <a:off x="14916150" y="32861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17</xdr:row>
      <xdr:rowOff>0</xdr:rowOff>
    </xdr:from>
    <xdr:to>
      <xdr:col>32</xdr:col>
      <xdr:colOff>0</xdr:colOff>
      <xdr:row>19</xdr:row>
      <xdr:rowOff>0</xdr:rowOff>
    </xdr:to>
    <xdr:sp macro="" textlink="">
      <xdr:nvSpPr>
        <xdr:cNvPr id="102672" name="Rectangle 272">
          <a:extLst>
            <a:ext uri="{FF2B5EF4-FFF2-40B4-BE49-F238E27FC236}">
              <a16:creationId xmlns:a16="http://schemas.microsoft.com/office/drawing/2014/main" id="{00000000-0008-0000-1000-000010910100}"/>
            </a:ext>
          </a:extLst>
        </xdr:cNvPr>
        <xdr:cNvSpPr>
          <a:spLocks noChangeArrowheads="1"/>
        </xdr:cNvSpPr>
      </xdr:nvSpPr>
      <xdr:spPr bwMode="auto">
        <a:xfrm>
          <a:off x="14916150" y="37242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19</xdr:row>
      <xdr:rowOff>0</xdr:rowOff>
    </xdr:from>
    <xdr:to>
      <xdr:col>32</xdr:col>
      <xdr:colOff>0</xdr:colOff>
      <xdr:row>21</xdr:row>
      <xdr:rowOff>0</xdr:rowOff>
    </xdr:to>
    <xdr:sp macro="" textlink="">
      <xdr:nvSpPr>
        <xdr:cNvPr id="102673" name="Rectangle 273">
          <a:extLst>
            <a:ext uri="{FF2B5EF4-FFF2-40B4-BE49-F238E27FC236}">
              <a16:creationId xmlns:a16="http://schemas.microsoft.com/office/drawing/2014/main" id="{00000000-0008-0000-1000-000011910100}"/>
            </a:ext>
          </a:extLst>
        </xdr:cNvPr>
        <xdr:cNvSpPr>
          <a:spLocks noChangeArrowheads="1"/>
        </xdr:cNvSpPr>
      </xdr:nvSpPr>
      <xdr:spPr bwMode="auto">
        <a:xfrm>
          <a:off x="14916150" y="41624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21</xdr:row>
      <xdr:rowOff>0</xdr:rowOff>
    </xdr:from>
    <xdr:to>
      <xdr:col>32</xdr:col>
      <xdr:colOff>0</xdr:colOff>
      <xdr:row>23</xdr:row>
      <xdr:rowOff>0</xdr:rowOff>
    </xdr:to>
    <xdr:sp macro="" textlink="">
      <xdr:nvSpPr>
        <xdr:cNvPr id="102674" name="Rectangle 274">
          <a:extLst>
            <a:ext uri="{FF2B5EF4-FFF2-40B4-BE49-F238E27FC236}">
              <a16:creationId xmlns:a16="http://schemas.microsoft.com/office/drawing/2014/main" id="{00000000-0008-0000-1000-000012910100}"/>
            </a:ext>
          </a:extLst>
        </xdr:cNvPr>
        <xdr:cNvSpPr>
          <a:spLocks noChangeArrowheads="1"/>
        </xdr:cNvSpPr>
      </xdr:nvSpPr>
      <xdr:spPr bwMode="auto">
        <a:xfrm>
          <a:off x="14916150" y="46005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23</xdr:row>
      <xdr:rowOff>0</xdr:rowOff>
    </xdr:from>
    <xdr:to>
      <xdr:col>32</xdr:col>
      <xdr:colOff>0</xdr:colOff>
      <xdr:row>25</xdr:row>
      <xdr:rowOff>0</xdr:rowOff>
    </xdr:to>
    <xdr:sp macro="" textlink="">
      <xdr:nvSpPr>
        <xdr:cNvPr id="102675" name="Rectangle 275">
          <a:extLst>
            <a:ext uri="{FF2B5EF4-FFF2-40B4-BE49-F238E27FC236}">
              <a16:creationId xmlns:a16="http://schemas.microsoft.com/office/drawing/2014/main" id="{00000000-0008-0000-1000-000013910100}"/>
            </a:ext>
          </a:extLst>
        </xdr:cNvPr>
        <xdr:cNvSpPr>
          <a:spLocks noChangeArrowheads="1"/>
        </xdr:cNvSpPr>
      </xdr:nvSpPr>
      <xdr:spPr bwMode="auto">
        <a:xfrm>
          <a:off x="14916150" y="50387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25</xdr:row>
      <xdr:rowOff>0</xdr:rowOff>
    </xdr:from>
    <xdr:to>
      <xdr:col>32</xdr:col>
      <xdr:colOff>0</xdr:colOff>
      <xdr:row>27</xdr:row>
      <xdr:rowOff>0</xdr:rowOff>
    </xdr:to>
    <xdr:sp macro="" textlink="">
      <xdr:nvSpPr>
        <xdr:cNvPr id="102676" name="Rectangle 276">
          <a:extLst>
            <a:ext uri="{FF2B5EF4-FFF2-40B4-BE49-F238E27FC236}">
              <a16:creationId xmlns:a16="http://schemas.microsoft.com/office/drawing/2014/main" id="{00000000-0008-0000-1000-000014910100}"/>
            </a:ext>
          </a:extLst>
        </xdr:cNvPr>
        <xdr:cNvSpPr>
          <a:spLocks noChangeArrowheads="1"/>
        </xdr:cNvSpPr>
      </xdr:nvSpPr>
      <xdr:spPr bwMode="auto">
        <a:xfrm>
          <a:off x="14916150" y="54768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27</xdr:row>
      <xdr:rowOff>0</xdr:rowOff>
    </xdr:from>
    <xdr:to>
      <xdr:col>32</xdr:col>
      <xdr:colOff>0</xdr:colOff>
      <xdr:row>29</xdr:row>
      <xdr:rowOff>0</xdr:rowOff>
    </xdr:to>
    <xdr:sp macro="" textlink="">
      <xdr:nvSpPr>
        <xdr:cNvPr id="102677" name="Rectangle 277">
          <a:extLst>
            <a:ext uri="{FF2B5EF4-FFF2-40B4-BE49-F238E27FC236}">
              <a16:creationId xmlns:a16="http://schemas.microsoft.com/office/drawing/2014/main" id="{00000000-0008-0000-1000-000015910100}"/>
            </a:ext>
          </a:extLst>
        </xdr:cNvPr>
        <xdr:cNvSpPr>
          <a:spLocks noChangeArrowheads="1"/>
        </xdr:cNvSpPr>
      </xdr:nvSpPr>
      <xdr:spPr bwMode="auto">
        <a:xfrm>
          <a:off x="14916150" y="59150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323850</xdr:colOff>
      <xdr:row>29</xdr:row>
      <xdr:rowOff>9525</xdr:rowOff>
    </xdr:from>
    <xdr:to>
      <xdr:col>22</xdr:col>
      <xdr:colOff>381000</xdr:colOff>
      <xdr:row>29</xdr:row>
      <xdr:rowOff>66675</xdr:rowOff>
    </xdr:to>
    <xdr:sp macro="" textlink="">
      <xdr:nvSpPr>
        <xdr:cNvPr id="102678" name="Oval 278">
          <a:extLst>
            <a:ext uri="{FF2B5EF4-FFF2-40B4-BE49-F238E27FC236}">
              <a16:creationId xmlns:a16="http://schemas.microsoft.com/office/drawing/2014/main" id="{00000000-0008-0000-1000-000016910100}"/>
            </a:ext>
          </a:extLst>
        </xdr:cNvPr>
        <xdr:cNvSpPr>
          <a:spLocks noChangeArrowheads="1"/>
        </xdr:cNvSpPr>
      </xdr:nvSpPr>
      <xdr:spPr bwMode="auto">
        <a:xfrm flipH="1">
          <a:off x="11382375" y="63627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22</xdr:row>
      <xdr:rowOff>0</xdr:rowOff>
    </xdr:from>
    <xdr:to>
      <xdr:col>22</xdr:col>
      <xdr:colOff>323850</xdr:colOff>
      <xdr:row>29</xdr:row>
      <xdr:rowOff>38100</xdr:rowOff>
    </xdr:to>
    <xdr:cxnSp macro="">
      <xdr:nvCxnSpPr>
        <xdr:cNvPr id="102679" name="AutoShape 279">
          <a:extLst>
            <a:ext uri="{FF2B5EF4-FFF2-40B4-BE49-F238E27FC236}">
              <a16:creationId xmlns:a16="http://schemas.microsoft.com/office/drawing/2014/main" id="{00000000-0008-0000-1000-000017910100}"/>
            </a:ext>
          </a:extLst>
        </xdr:cNvPr>
        <xdr:cNvCxnSpPr>
          <a:cxnSpLocks noChangeShapeType="1"/>
          <a:stCxn id="102687" idx="1"/>
          <a:endCxn id="102678" idx="6"/>
        </xdr:cNvCxnSpPr>
      </xdr:nvCxnSpPr>
      <xdr:spPr bwMode="auto">
        <a:xfrm>
          <a:off x="9037134" y="4855427"/>
          <a:ext cx="2902570" cy="158300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7</xdr:row>
      <xdr:rowOff>0</xdr:rowOff>
    </xdr:from>
    <xdr:to>
      <xdr:col>17</xdr:col>
      <xdr:colOff>0</xdr:colOff>
      <xdr:row>9</xdr:row>
      <xdr:rowOff>0</xdr:rowOff>
    </xdr:to>
    <xdr:sp macro="" textlink="">
      <xdr:nvSpPr>
        <xdr:cNvPr id="102680" name="Rectangle 280">
          <a:extLst>
            <a:ext uri="{FF2B5EF4-FFF2-40B4-BE49-F238E27FC236}">
              <a16:creationId xmlns:a16="http://schemas.microsoft.com/office/drawing/2014/main" id="{00000000-0008-0000-1000-000018910100}"/>
            </a:ext>
          </a:extLst>
        </xdr:cNvPr>
        <xdr:cNvSpPr>
          <a:spLocks noChangeArrowheads="1"/>
        </xdr:cNvSpPr>
      </xdr:nvSpPr>
      <xdr:spPr bwMode="auto">
        <a:xfrm>
          <a:off x="8486775" y="15335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9</xdr:row>
      <xdr:rowOff>0</xdr:rowOff>
    </xdr:from>
    <xdr:to>
      <xdr:col>17</xdr:col>
      <xdr:colOff>0</xdr:colOff>
      <xdr:row>11</xdr:row>
      <xdr:rowOff>0</xdr:rowOff>
    </xdr:to>
    <xdr:sp macro="" textlink="">
      <xdr:nvSpPr>
        <xdr:cNvPr id="102681" name="Rectangle 281">
          <a:extLst>
            <a:ext uri="{FF2B5EF4-FFF2-40B4-BE49-F238E27FC236}">
              <a16:creationId xmlns:a16="http://schemas.microsoft.com/office/drawing/2014/main" id="{00000000-0008-0000-1000-000019910100}"/>
            </a:ext>
          </a:extLst>
        </xdr:cNvPr>
        <xdr:cNvSpPr>
          <a:spLocks noChangeArrowheads="1"/>
        </xdr:cNvSpPr>
      </xdr:nvSpPr>
      <xdr:spPr bwMode="auto">
        <a:xfrm>
          <a:off x="8486775" y="19716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11</xdr:row>
      <xdr:rowOff>0</xdr:rowOff>
    </xdr:from>
    <xdr:to>
      <xdr:col>17</xdr:col>
      <xdr:colOff>0</xdr:colOff>
      <xdr:row>13</xdr:row>
      <xdr:rowOff>0</xdr:rowOff>
    </xdr:to>
    <xdr:sp macro="" textlink="">
      <xdr:nvSpPr>
        <xdr:cNvPr id="102682" name="Rectangle 282">
          <a:extLst>
            <a:ext uri="{FF2B5EF4-FFF2-40B4-BE49-F238E27FC236}">
              <a16:creationId xmlns:a16="http://schemas.microsoft.com/office/drawing/2014/main" id="{00000000-0008-0000-1000-00001A910100}"/>
            </a:ext>
          </a:extLst>
        </xdr:cNvPr>
        <xdr:cNvSpPr>
          <a:spLocks noChangeArrowheads="1"/>
        </xdr:cNvSpPr>
      </xdr:nvSpPr>
      <xdr:spPr bwMode="auto">
        <a:xfrm>
          <a:off x="8486775" y="24098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13</xdr:row>
      <xdr:rowOff>0</xdr:rowOff>
    </xdr:from>
    <xdr:to>
      <xdr:col>17</xdr:col>
      <xdr:colOff>0</xdr:colOff>
      <xdr:row>15</xdr:row>
      <xdr:rowOff>0</xdr:rowOff>
    </xdr:to>
    <xdr:sp macro="" textlink="">
      <xdr:nvSpPr>
        <xdr:cNvPr id="102683" name="Rectangle 283">
          <a:extLst>
            <a:ext uri="{FF2B5EF4-FFF2-40B4-BE49-F238E27FC236}">
              <a16:creationId xmlns:a16="http://schemas.microsoft.com/office/drawing/2014/main" id="{00000000-0008-0000-1000-00001B910100}"/>
            </a:ext>
          </a:extLst>
        </xdr:cNvPr>
        <xdr:cNvSpPr>
          <a:spLocks noChangeArrowheads="1"/>
        </xdr:cNvSpPr>
      </xdr:nvSpPr>
      <xdr:spPr bwMode="auto">
        <a:xfrm>
          <a:off x="8486775" y="28479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17</xdr:col>
      <xdr:colOff>0</xdr:colOff>
      <xdr:row>17</xdr:row>
      <xdr:rowOff>0</xdr:rowOff>
    </xdr:to>
    <xdr:sp macro="" textlink="">
      <xdr:nvSpPr>
        <xdr:cNvPr id="102684" name="Rectangle 284">
          <a:extLst>
            <a:ext uri="{FF2B5EF4-FFF2-40B4-BE49-F238E27FC236}">
              <a16:creationId xmlns:a16="http://schemas.microsoft.com/office/drawing/2014/main" id="{00000000-0008-0000-1000-00001C910100}"/>
            </a:ext>
          </a:extLst>
        </xdr:cNvPr>
        <xdr:cNvSpPr>
          <a:spLocks noChangeArrowheads="1"/>
        </xdr:cNvSpPr>
      </xdr:nvSpPr>
      <xdr:spPr bwMode="auto">
        <a:xfrm>
          <a:off x="8486775" y="32861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17</xdr:row>
      <xdr:rowOff>0</xdr:rowOff>
    </xdr:from>
    <xdr:to>
      <xdr:col>17</xdr:col>
      <xdr:colOff>0</xdr:colOff>
      <xdr:row>19</xdr:row>
      <xdr:rowOff>0</xdr:rowOff>
    </xdr:to>
    <xdr:sp macro="" textlink="">
      <xdr:nvSpPr>
        <xdr:cNvPr id="102685" name="Rectangle 285">
          <a:extLst>
            <a:ext uri="{FF2B5EF4-FFF2-40B4-BE49-F238E27FC236}">
              <a16:creationId xmlns:a16="http://schemas.microsoft.com/office/drawing/2014/main" id="{00000000-0008-0000-1000-00001D910100}"/>
            </a:ext>
          </a:extLst>
        </xdr:cNvPr>
        <xdr:cNvSpPr>
          <a:spLocks noChangeArrowheads="1"/>
        </xdr:cNvSpPr>
      </xdr:nvSpPr>
      <xdr:spPr bwMode="auto">
        <a:xfrm>
          <a:off x="8486775" y="37242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19</xdr:row>
      <xdr:rowOff>0</xdr:rowOff>
    </xdr:from>
    <xdr:to>
      <xdr:col>17</xdr:col>
      <xdr:colOff>0</xdr:colOff>
      <xdr:row>21</xdr:row>
      <xdr:rowOff>0</xdr:rowOff>
    </xdr:to>
    <xdr:sp macro="" textlink="">
      <xdr:nvSpPr>
        <xdr:cNvPr id="102686" name="Rectangle 286">
          <a:extLst>
            <a:ext uri="{FF2B5EF4-FFF2-40B4-BE49-F238E27FC236}">
              <a16:creationId xmlns:a16="http://schemas.microsoft.com/office/drawing/2014/main" id="{00000000-0008-0000-1000-00001E910100}"/>
            </a:ext>
          </a:extLst>
        </xdr:cNvPr>
        <xdr:cNvSpPr>
          <a:spLocks noChangeArrowheads="1"/>
        </xdr:cNvSpPr>
      </xdr:nvSpPr>
      <xdr:spPr bwMode="auto">
        <a:xfrm>
          <a:off x="8486775" y="41624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21</xdr:row>
      <xdr:rowOff>0</xdr:rowOff>
    </xdr:from>
    <xdr:to>
      <xdr:col>17</xdr:col>
      <xdr:colOff>0</xdr:colOff>
      <xdr:row>23</xdr:row>
      <xdr:rowOff>0</xdr:rowOff>
    </xdr:to>
    <xdr:sp macro="" textlink="">
      <xdr:nvSpPr>
        <xdr:cNvPr id="102687" name="Rectangle 287">
          <a:extLst>
            <a:ext uri="{FF2B5EF4-FFF2-40B4-BE49-F238E27FC236}">
              <a16:creationId xmlns:a16="http://schemas.microsoft.com/office/drawing/2014/main" id="{00000000-0008-0000-1000-00001F910100}"/>
            </a:ext>
          </a:extLst>
        </xdr:cNvPr>
        <xdr:cNvSpPr>
          <a:spLocks noChangeArrowheads="1"/>
        </xdr:cNvSpPr>
      </xdr:nvSpPr>
      <xdr:spPr bwMode="auto">
        <a:xfrm>
          <a:off x="8486775" y="46005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9525</xdr:colOff>
      <xdr:row>30</xdr:row>
      <xdr:rowOff>9525</xdr:rowOff>
    </xdr:from>
    <xdr:to>
      <xdr:col>26</xdr:col>
      <xdr:colOff>66675</xdr:colOff>
      <xdr:row>30</xdr:row>
      <xdr:rowOff>66675</xdr:rowOff>
    </xdr:to>
    <xdr:sp macro="" textlink="">
      <xdr:nvSpPr>
        <xdr:cNvPr id="102690" name="Oval 290">
          <a:extLst>
            <a:ext uri="{FF2B5EF4-FFF2-40B4-BE49-F238E27FC236}">
              <a16:creationId xmlns:a16="http://schemas.microsoft.com/office/drawing/2014/main" id="{00000000-0008-0000-1000-000022910100}"/>
            </a:ext>
          </a:extLst>
        </xdr:cNvPr>
        <xdr:cNvSpPr>
          <a:spLocks noChangeArrowheads="1"/>
        </xdr:cNvSpPr>
      </xdr:nvSpPr>
      <xdr:spPr bwMode="auto">
        <a:xfrm flipH="1">
          <a:off x="12782550" y="65817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66675</xdr:colOff>
      <xdr:row>30</xdr:row>
      <xdr:rowOff>38100</xdr:rowOff>
    </xdr:from>
    <xdr:to>
      <xdr:col>32</xdr:col>
      <xdr:colOff>0</xdr:colOff>
      <xdr:row>32</xdr:row>
      <xdr:rowOff>0</xdr:rowOff>
    </xdr:to>
    <xdr:cxnSp macro="">
      <xdr:nvCxnSpPr>
        <xdr:cNvPr id="102691" name="AutoShape 291">
          <a:extLst>
            <a:ext uri="{FF2B5EF4-FFF2-40B4-BE49-F238E27FC236}">
              <a16:creationId xmlns:a16="http://schemas.microsoft.com/office/drawing/2014/main" id="{00000000-0008-0000-1000-000023910100}"/>
            </a:ext>
          </a:extLst>
        </xdr:cNvPr>
        <xdr:cNvCxnSpPr>
          <a:cxnSpLocks noChangeShapeType="1"/>
          <a:stCxn id="102690" idx="2"/>
          <a:endCxn id="102693" idx="3"/>
        </xdr:cNvCxnSpPr>
      </xdr:nvCxnSpPr>
      <xdr:spPr bwMode="auto">
        <a:xfrm>
          <a:off x="12839700" y="6610350"/>
          <a:ext cx="2505075" cy="4000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31</xdr:col>
      <xdr:colOff>0</xdr:colOff>
      <xdr:row>29</xdr:row>
      <xdr:rowOff>0</xdr:rowOff>
    </xdr:from>
    <xdr:to>
      <xdr:col>32</xdr:col>
      <xdr:colOff>0</xdr:colOff>
      <xdr:row>31</xdr:row>
      <xdr:rowOff>0</xdr:rowOff>
    </xdr:to>
    <xdr:sp macro="" textlink="">
      <xdr:nvSpPr>
        <xdr:cNvPr id="102692" name="Rectangle 292">
          <a:extLst>
            <a:ext uri="{FF2B5EF4-FFF2-40B4-BE49-F238E27FC236}">
              <a16:creationId xmlns:a16="http://schemas.microsoft.com/office/drawing/2014/main" id="{00000000-0008-0000-1000-000024910100}"/>
            </a:ext>
          </a:extLst>
        </xdr:cNvPr>
        <xdr:cNvSpPr>
          <a:spLocks noChangeArrowheads="1"/>
        </xdr:cNvSpPr>
      </xdr:nvSpPr>
      <xdr:spPr bwMode="auto">
        <a:xfrm>
          <a:off x="14916150" y="63531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31</xdr:row>
      <xdr:rowOff>0</xdr:rowOff>
    </xdr:from>
    <xdr:to>
      <xdr:col>32</xdr:col>
      <xdr:colOff>0</xdr:colOff>
      <xdr:row>33</xdr:row>
      <xdr:rowOff>0</xdr:rowOff>
    </xdr:to>
    <xdr:sp macro="" textlink="">
      <xdr:nvSpPr>
        <xdr:cNvPr id="102693" name="Rectangle 293">
          <a:extLst>
            <a:ext uri="{FF2B5EF4-FFF2-40B4-BE49-F238E27FC236}">
              <a16:creationId xmlns:a16="http://schemas.microsoft.com/office/drawing/2014/main" id="{00000000-0008-0000-1000-000025910100}"/>
            </a:ext>
          </a:extLst>
        </xdr:cNvPr>
        <xdr:cNvSpPr>
          <a:spLocks noChangeArrowheads="1"/>
        </xdr:cNvSpPr>
      </xdr:nvSpPr>
      <xdr:spPr bwMode="auto">
        <a:xfrm>
          <a:off x="14916150" y="67913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238125</xdr:colOff>
      <xdr:row>9</xdr:row>
      <xdr:rowOff>76200</xdr:rowOff>
    </xdr:from>
    <xdr:to>
      <xdr:col>26</xdr:col>
      <xdr:colOff>295275</xdr:colOff>
      <xdr:row>9</xdr:row>
      <xdr:rowOff>133350</xdr:rowOff>
    </xdr:to>
    <xdr:sp macro="" textlink="">
      <xdr:nvSpPr>
        <xdr:cNvPr id="102694" name="Oval 294">
          <a:extLst>
            <a:ext uri="{FF2B5EF4-FFF2-40B4-BE49-F238E27FC236}">
              <a16:creationId xmlns:a16="http://schemas.microsoft.com/office/drawing/2014/main" id="{00000000-0008-0000-1000-000026910100}"/>
            </a:ext>
          </a:extLst>
        </xdr:cNvPr>
        <xdr:cNvSpPr>
          <a:spLocks noChangeArrowheads="1"/>
        </xdr:cNvSpPr>
      </xdr:nvSpPr>
      <xdr:spPr bwMode="auto">
        <a:xfrm flipH="1">
          <a:off x="13011150" y="20478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295275</xdr:colOff>
      <xdr:row>9</xdr:row>
      <xdr:rowOff>104775</xdr:rowOff>
    </xdr:from>
    <xdr:to>
      <xdr:col>32</xdr:col>
      <xdr:colOff>0</xdr:colOff>
      <xdr:row>12</xdr:row>
      <xdr:rowOff>0</xdr:rowOff>
    </xdr:to>
    <xdr:cxnSp macro="">
      <xdr:nvCxnSpPr>
        <xdr:cNvPr id="102695" name="AutoShape 295">
          <a:extLst>
            <a:ext uri="{FF2B5EF4-FFF2-40B4-BE49-F238E27FC236}">
              <a16:creationId xmlns:a16="http://schemas.microsoft.com/office/drawing/2014/main" id="{00000000-0008-0000-1000-000027910100}"/>
            </a:ext>
          </a:extLst>
        </xdr:cNvPr>
        <xdr:cNvCxnSpPr>
          <a:cxnSpLocks noChangeShapeType="1"/>
          <a:stCxn id="102694" idx="2"/>
          <a:endCxn id="102669" idx="3"/>
        </xdr:cNvCxnSpPr>
      </xdr:nvCxnSpPr>
      <xdr:spPr bwMode="auto">
        <a:xfrm>
          <a:off x="13068300" y="2076450"/>
          <a:ext cx="2276475" cy="5524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381000</xdr:colOff>
      <xdr:row>0</xdr:row>
      <xdr:rowOff>9525</xdr:rowOff>
    </xdr:from>
    <xdr:to>
      <xdr:col>31</xdr:col>
      <xdr:colOff>104775</xdr:colOff>
      <xdr:row>3</xdr:row>
      <xdr:rowOff>209550</xdr:rowOff>
    </xdr:to>
    <xdr:grpSp>
      <xdr:nvGrpSpPr>
        <xdr:cNvPr id="103450" name="Group 26">
          <a:extLst>
            <a:ext uri="{FF2B5EF4-FFF2-40B4-BE49-F238E27FC236}">
              <a16:creationId xmlns:a16="http://schemas.microsoft.com/office/drawing/2014/main" id="{00000000-0008-0000-1100-00001A940100}"/>
            </a:ext>
          </a:extLst>
        </xdr:cNvPr>
        <xdr:cNvGrpSpPr>
          <a:grpSpLocks/>
        </xdr:cNvGrpSpPr>
      </xdr:nvGrpSpPr>
      <xdr:grpSpPr bwMode="auto">
        <a:xfrm>
          <a:off x="15494000" y="9525"/>
          <a:ext cx="1019175" cy="885825"/>
          <a:chOff x="1012" y="24"/>
          <a:chExt cx="106" cy="90"/>
        </a:xfrm>
      </xdr:grpSpPr>
      <xdr:sp macro="" textlink="">
        <xdr:nvSpPr>
          <xdr:cNvPr id="103451" name="Line 27">
            <a:extLst>
              <a:ext uri="{FF2B5EF4-FFF2-40B4-BE49-F238E27FC236}">
                <a16:creationId xmlns:a16="http://schemas.microsoft.com/office/drawing/2014/main" id="{00000000-0008-0000-1100-00001B9401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3452" name="Text Box 28">
            <a:extLst>
              <a:ext uri="{FF2B5EF4-FFF2-40B4-BE49-F238E27FC236}">
                <a16:creationId xmlns:a16="http://schemas.microsoft.com/office/drawing/2014/main" id="{00000000-0008-0000-1100-00001C94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+Z</a:t>
            </a:r>
          </a:p>
        </xdr:txBody>
      </xdr:sp>
      <xdr:sp macro="" textlink="">
        <xdr:nvSpPr>
          <xdr:cNvPr id="103453" name="Text Box 29">
            <a:extLst>
              <a:ext uri="{FF2B5EF4-FFF2-40B4-BE49-F238E27FC236}">
                <a16:creationId xmlns:a16="http://schemas.microsoft.com/office/drawing/2014/main" id="{00000000-0008-0000-1100-00001D94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-Z</a:t>
            </a:r>
          </a:p>
        </xdr:txBody>
      </xdr:sp>
      <xdr:sp macro="" textlink="">
        <xdr:nvSpPr>
          <xdr:cNvPr id="103454" name="Line 30">
            <a:extLst>
              <a:ext uri="{FF2B5EF4-FFF2-40B4-BE49-F238E27FC236}">
                <a16:creationId xmlns:a16="http://schemas.microsoft.com/office/drawing/2014/main" id="{00000000-0008-0000-1100-00001E9401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3455" name="Text Box 31">
            <a:extLst>
              <a:ext uri="{FF2B5EF4-FFF2-40B4-BE49-F238E27FC236}">
                <a16:creationId xmlns:a16="http://schemas.microsoft.com/office/drawing/2014/main" id="{00000000-0008-0000-1100-00001F94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-Y</a:t>
            </a:r>
          </a:p>
        </xdr:txBody>
      </xdr:sp>
      <xdr:sp macro="" textlink="">
        <xdr:nvSpPr>
          <xdr:cNvPr id="103456" name="Text Box 32">
            <a:extLst>
              <a:ext uri="{FF2B5EF4-FFF2-40B4-BE49-F238E27FC236}">
                <a16:creationId xmlns:a16="http://schemas.microsoft.com/office/drawing/2014/main" id="{00000000-0008-0000-1100-00002094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+Y</a:t>
            </a:r>
          </a:p>
        </xdr:txBody>
      </xdr:sp>
    </xdr:grpSp>
    <xdr:clientData/>
  </xdr:twoCellAnchor>
  <xdr:twoCellAnchor>
    <xdr:from>
      <xdr:col>8</xdr:col>
      <xdr:colOff>0</xdr:colOff>
      <xdr:row>5</xdr:row>
      <xdr:rowOff>0</xdr:rowOff>
    </xdr:from>
    <xdr:to>
      <xdr:col>14</xdr:col>
      <xdr:colOff>0</xdr:colOff>
      <xdr:row>17</xdr:row>
      <xdr:rowOff>0</xdr:rowOff>
    </xdr:to>
    <xdr:graphicFrame macro="">
      <xdr:nvGraphicFramePr>
        <xdr:cNvPr id="103457" name="グラフ 33">
          <a:extLst>
            <a:ext uri="{FF2B5EF4-FFF2-40B4-BE49-F238E27FC236}">
              <a16:creationId xmlns:a16="http://schemas.microsoft.com/office/drawing/2014/main" id="{00000000-0008-0000-1100-00002194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5</xdr:row>
      <xdr:rowOff>0</xdr:rowOff>
    </xdr:from>
    <xdr:to>
      <xdr:col>40</xdr:col>
      <xdr:colOff>0</xdr:colOff>
      <xdr:row>15</xdr:row>
      <xdr:rowOff>0</xdr:rowOff>
    </xdr:to>
    <xdr:graphicFrame macro="">
      <xdr:nvGraphicFramePr>
        <xdr:cNvPr id="103458" name="グラフ 34">
          <a:extLst>
            <a:ext uri="{FF2B5EF4-FFF2-40B4-BE49-F238E27FC236}">
              <a16:creationId xmlns:a16="http://schemas.microsoft.com/office/drawing/2014/main" id="{00000000-0008-0000-1100-00002294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17</xdr:col>
      <xdr:colOff>76200</xdr:colOff>
      <xdr:row>4</xdr:row>
      <xdr:rowOff>152400</xdr:rowOff>
    </xdr:from>
    <xdr:to>
      <xdr:col>30</xdr:col>
      <xdr:colOff>361950</xdr:colOff>
      <xdr:row>23</xdr:row>
      <xdr:rowOff>76200</xdr:rowOff>
    </xdr:to>
    <xdr:pic>
      <xdr:nvPicPr>
        <xdr:cNvPr id="103487" name="Picture 63">
          <a:extLst>
            <a:ext uri="{FF2B5EF4-FFF2-40B4-BE49-F238E27FC236}">
              <a16:creationId xmlns:a16="http://schemas.microsoft.com/office/drawing/2014/main" id="{00000000-0008-0000-1100-00003F9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1600" y="1028700"/>
          <a:ext cx="5857875" cy="408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400050</xdr:colOff>
      <xdr:row>17</xdr:row>
      <xdr:rowOff>114300</xdr:rowOff>
    </xdr:from>
    <xdr:to>
      <xdr:col>24</xdr:col>
      <xdr:colOff>28575</xdr:colOff>
      <xdr:row>17</xdr:row>
      <xdr:rowOff>171450</xdr:rowOff>
    </xdr:to>
    <xdr:sp macro="" textlink="">
      <xdr:nvSpPr>
        <xdr:cNvPr id="103488" name="Oval 64">
          <a:extLst>
            <a:ext uri="{FF2B5EF4-FFF2-40B4-BE49-F238E27FC236}">
              <a16:creationId xmlns:a16="http://schemas.microsoft.com/office/drawing/2014/main" id="{00000000-0008-0000-1100-000040940100}"/>
            </a:ext>
          </a:extLst>
        </xdr:cNvPr>
        <xdr:cNvSpPr>
          <a:spLocks noChangeArrowheads="1"/>
        </xdr:cNvSpPr>
      </xdr:nvSpPr>
      <xdr:spPr bwMode="auto">
        <a:xfrm flipH="1">
          <a:off x="11887200" y="38385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381000</xdr:colOff>
      <xdr:row>12</xdr:row>
      <xdr:rowOff>47625</xdr:rowOff>
    </xdr:from>
    <xdr:to>
      <xdr:col>18</xdr:col>
      <xdr:colOff>9525</xdr:colOff>
      <xdr:row>12</xdr:row>
      <xdr:rowOff>104775</xdr:rowOff>
    </xdr:to>
    <xdr:sp macro="" textlink="">
      <xdr:nvSpPr>
        <xdr:cNvPr id="103489" name="Oval 65">
          <a:extLst>
            <a:ext uri="{FF2B5EF4-FFF2-40B4-BE49-F238E27FC236}">
              <a16:creationId xmlns:a16="http://schemas.microsoft.com/office/drawing/2014/main" id="{00000000-0008-0000-1100-000041940100}"/>
            </a:ext>
          </a:extLst>
        </xdr:cNvPr>
        <xdr:cNvSpPr>
          <a:spLocks noChangeArrowheads="1"/>
        </xdr:cNvSpPr>
      </xdr:nvSpPr>
      <xdr:spPr bwMode="auto">
        <a:xfrm flipH="1">
          <a:off x="9296400" y="26765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228600</xdr:colOff>
      <xdr:row>17</xdr:row>
      <xdr:rowOff>114300</xdr:rowOff>
    </xdr:from>
    <xdr:to>
      <xdr:col>26</xdr:col>
      <xdr:colOff>285750</xdr:colOff>
      <xdr:row>17</xdr:row>
      <xdr:rowOff>171450</xdr:rowOff>
    </xdr:to>
    <xdr:sp macro="" textlink="">
      <xdr:nvSpPr>
        <xdr:cNvPr id="103490" name="Oval 66">
          <a:extLst>
            <a:ext uri="{FF2B5EF4-FFF2-40B4-BE49-F238E27FC236}">
              <a16:creationId xmlns:a16="http://schemas.microsoft.com/office/drawing/2014/main" id="{00000000-0008-0000-1100-000042940100}"/>
            </a:ext>
          </a:extLst>
        </xdr:cNvPr>
        <xdr:cNvSpPr>
          <a:spLocks noChangeArrowheads="1"/>
        </xdr:cNvSpPr>
      </xdr:nvSpPr>
      <xdr:spPr bwMode="auto">
        <a:xfrm flipH="1">
          <a:off x="13001625" y="38385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29</xdr:col>
      <xdr:colOff>219075</xdr:colOff>
      <xdr:row>13</xdr:row>
      <xdr:rowOff>28575</xdr:rowOff>
    </xdr:from>
    <xdr:to>
      <xdr:col>29</xdr:col>
      <xdr:colOff>276225</xdr:colOff>
      <xdr:row>13</xdr:row>
      <xdr:rowOff>85725</xdr:rowOff>
    </xdr:to>
    <xdr:sp macro="" textlink="">
      <xdr:nvSpPr>
        <xdr:cNvPr id="103491" name="Oval 67">
          <a:extLst>
            <a:ext uri="{FF2B5EF4-FFF2-40B4-BE49-F238E27FC236}">
              <a16:creationId xmlns:a16="http://schemas.microsoft.com/office/drawing/2014/main" id="{00000000-0008-0000-1100-000043940100}"/>
            </a:ext>
          </a:extLst>
        </xdr:cNvPr>
        <xdr:cNvSpPr>
          <a:spLocks noChangeArrowheads="1"/>
        </xdr:cNvSpPr>
      </xdr:nvSpPr>
      <xdr:spPr bwMode="auto">
        <a:xfrm flipH="1">
          <a:off x="14277975" y="28765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9525</xdr:colOff>
      <xdr:row>10</xdr:row>
      <xdr:rowOff>0</xdr:rowOff>
    </xdr:from>
    <xdr:to>
      <xdr:col>28</xdr:col>
      <xdr:colOff>66675</xdr:colOff>
      <xdr:row>10</xdr:row>
      <xdr:rowOff>57150</xdr:rowOff>
    </xdr:to>
    <xdr:sp macro="" textlink="">
      <xdr:nvSpPr>
        <xdr:cNvPr id="103492" name="Oval 68">
          <a:extLst>
            <a:ext uri="{FF2B5EF4-FFF2-40B4-BE49-F238E27FC236}">
              <a16:creationId xmlns:a16="http://schemas.microsoft.com/office/drawing/2014/main" id="{00000000-0008-0000-1100-000044940100}"/>
            </a:ext>
          </a:extLst>
        </xdr:cNvPr>
        <xdr:cNvSpPr>
          <a:spLocks noChangeArrowheads="1"/>
        </xdr:cNvSpPr>
      </xdr:nvSpPr>
      <xdr:spPr bwMode="auto">
        <a:xfrm flipH="1">
          <a:off x="13639800" y="21907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27</xdr:col>
      <xdr:colOff>180975</xdr:colOff>
      <xdr:row>15</xdr:row>
      <xdr:rowOff>152400</xdr:rowOff>
    </xdr:from>
    <xdr:to>
      <xdr:col>27</xdr:col>
      <xdr:colOff>238125</xdr:colOff>
      <xdr:row>15</xdr:row>
      <xdr:rowOff>209550</xdr:rowOff>
    </xdr:to>
    <xdr:sp macro="" textlink="">
      <xdr:nvSpPr>
        <xdr:cNvPr id="103493" name="Oval 69">
          <a:extLst>
            <a:ext uri="{FF2B5EF4-FFF2-40B4-BE49-F238E27FC236}">
              <a16:creationId xmlns:a16="http://schemas.microsoft.com/office/drawing/2014/main" id="{00000000-0008-0000-1100-000045940100}"/>
            </a:ext>
          </a:extLst>
        </xdr:cNvPr>
        <xdr:cNvSpPr>
          <a:spLocks noChangeArrowheads="1"/>
        </xdr:cNvSpPr>
      </xdr:nvSpPr>
      <xdr:spPr bwMode="auto">
        <a:xfrm flipH="1">
          <a:off x="13382625" y="34385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10</xdr:row>
      <xdr:rowOff>0</xdr:rowOff>
    </xdr:from>
    <xdr:to>
      <xdr:col>23</xdr:col>
      <xdr:colOff>400050</xdr:colOff>
      <xdr:row>17</xdr:row>
      <xdr:rowOff>142875</xdr:rowOff>
    </xdr:to>
    <xdr:cxnSp macro="">
      <xdr:nvCxnSpPr>
        <xdr:cNvPr id="103494" name="AutoShape 70">
          <a:extLst>
            <a:ext uri="{FF2B5EF4-FFF2-40B4-BE49-F238E27FC236}">
              <a16:creationId xmlns:a16="http://schemas.microsoft.com/office/drawing/2014/main" id="{00000000-0008-0000-1100-000046940100}"/>
            </a:ext>
          </a:extLst>
        </xdr:cNvPr>
        <xdr:cNvCxnSpPr>
          <a:cxnSpLocks noChangeShapeType="1"/>
          <a:stCxn id="103505" idx="1"/>
          <a:endCxn id="103488" idx="6"/>
        </xdr:cNvCxnSpPr>
      </xdr:nvCxnSpPr>
      <xdr:spPr bwMode="auto">
        <a:xfrm>
          <a:off x="8486775" y="2190750"/>
          <a:ext cx="3400425" cy="16764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12</xdr:row>
      <xdr:rowOff>0</xdr:rowOff>
    </xdr:from>
    <xdr:to>
      <xdr:col>17</xdr:col>
      <xdr:colOff>381000</xdr:colOff>
      <xdr:row>12</xdr:row>
      <xdr:rowOff>76200</xdr:rowOff>
    </xdr:to>
    <xdr:cxnSp macro="">
      <xdr:nvCxnSpPr>
        <xdr:cNvPr id="103495" name="AutoShape 71">
          <a:extLst>
            <a:ext uri="{FF2B5EF4-FFF2-40B4-BE49-F238E27FC236}">
              <a16:creationId xmlns:a16="http://schemas.microsoft.com/office/drawing/2014/main" id="{00000000-0008-0000-1100-000047940100}"/>
            </a:ext>
          </a:extLst>
        </xdr:cNvPr>
        <xdr:cNvCxnSpPr>
          <a:cxnSpLocks noChangeShapeType="1"/>
          <a:stCxn id="103506" idx="1"/>
          <a:endCxn id="103489" idx="6"/>
        </xdr:cNvCxnSpPr>
      </xdr:nvCxnSpPr>
      <xdr:spPr bwMode="auto">
        <a:xfrm>
          <a:off x="8486775" y="2628900"/>
          <a:ext cx="809625" cy="762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28</xdr:col>
      <xdr:colOff>66675</xdr:colOff>
      <xdr:row>8</xdr:row>
      <xdr:rowOff>0</xdr:rowOff>
    </xdr:from>
    <xdr:to>
      <xdr:col>32</xdr:col>
      <xdr:colOff>0</xdr:colOff>
      <xdr:row>10</xdr:row>
      <xdr:rowOff>28575</xdr:rowOff>
    </xdr:to>
    <xdr:cxnSp macro="">
      <xdr:nvCxnSpPr>
        <xdr:cNvPr id="103496" name="AutoShape 72">
          <a:extLst>
            <a:ext uri="{FF2B5EF4-FFF2-40B4-BE49-F238E27FC236}">
              <a16:creationId xmlns:a16="http://schemas.microsoft.com/office/drawing/2014/main" id="{00000000-0008-0000-1100-000048940100}"/>
            </a:ext>
          </a:extLst>
        </xdr:cNvPr>
        <xdr:cNvCxnSpPr>
          <a:cxnSpLocks noChangeShapeType="1"/>
          <a:stCxn id="103492" idx="2"/>
          <a:endCxn id="103508" idx="3"/>
        </xdr:cNvCxnSpPr>
      </xdr:nvCxnSpPr>
      <xdr:spPr bwMode="auto">
        <a:xfrm flipV="1">
          <a:off x="13696950" y="1752600"/>
          <a:ext cx="1647825" cy="4667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29</xdr:col>
      <xdr:colOff>276225</xdr:colOff>
      <xdr:row>10</xdr:row>
      <xdr:rowOff>0</xdr:rowOff>
    </xdr:from>
    <xdr:to>
      <xdr:col>32</xdr:col>
      <xdr:colOff>0</xdr:colOff>
      <xdr:row>13</xdr:row>
      <xdr:rowOff>57150</xdr:rowOff>
    </xdr:to>
    <xdr:cxnSp macro="">
      <xdr:nvCxnSpPr>
        <xdr:cNvPr id="103497" name="AutoShape 73">
          <a:extLst>
            <a:ext uri="{FF2B5EF4-FFF2-40B4-BE49-F238E27FC236}">
              <a16:creationId xmlns:a16="http://schemas.microsoft.com/office/drawing/2014/main" id="{00000000-0008-0000-1100-000049940100}"/>
            </a:ext>
          </a:extLst>
        </xdr:cNvPr>
        <xdr:cNvCxnSpPr>
          <a:cxnSpLocks noChangeShapeType="1"/>
          <a:stCxn id="103491" idx="2"/>
          <a:endCxn id="103509" idx="3"/>
        </xdr:cNvCxnSpPr>
      </xdr:nvCxnSpPr>
      <xdr:spPr bwMode="auto">
        <a:xfrm flipV="1">
          <a:off x="14335125" y="2190750"/>
          <a:ext cx="1009650" cy="7143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27</xdr:col>
      <xdr:colOff>238125</xdr:colOff>
      <xdr:row>12</xdr:row>
      <xdr:rowOff>0</xdr:rowOff>
    </xdr:from>
    <xdr:to>
      <xdr:col>32</xdr:col>
      <xdr:colOff>0</xdr:colOff>
      <xdr:row>15</xdr:row>
      <xdr:rowOff>180975</xdr:rowOff>
    </xdr:to>
    <xdr:cxnSp macro="">
      <xdr:nvCxnSpPr>
        <xdr:cNvPr id="103498" name="AutoShape 74">
          <a:extLst>
            <a:ext uri="{FF2B5EF4-FFF2-40B4-BE49-F238E27FC236}">
              <a16:creationId xmlns:a16="http://schemas.microsoft.com/office/drawing/2014/main" id="{00000000-0008-0000-1100-00004A940100}"/>
            </a:ext>
          </a:extLst>
        </xdr:cNvPr>
        <xdr:cNvCxnSpPr>
          <a:cxnSpLocks noChangeShapeType="1"/>
          <a:stCxn id="103493" idx="2"/>
          <a:endCxn id="103510" idx="3"/>
        </xdr:cNvCxnSpPr>
      </xdr:nvCxnSpPr>
      <xdr:spPr bwMode="auto">
        <a:xfrm flipV="1">
          <a:off x="13439775" y="2628900"/>
          <a:ext cx="1905000" cy="8382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285750</xdr:colOff>
      <xdr:row>14</xdr:row>
      <xdr:rowOff>0</xdr:rowOff>
    </xdr:from>
    <xdr:to>
      <xdr:col>32</xdr:col>
      <xdr:colOff>0</xdr:colOff>
      <xdr:row>17</xdr:row>
      <xdr:rowOff>142875</xdr:rowOff>
    </xdr:to>
    <xdr:cxnSp macro="">
      <xdr:nvCxnSpPr>
        <xdr:cNvPr id="103499" name="AutoShape 75">
          <a:extLst>
            <a:ext uri="{FF2B5EF4-FFF2-40B4-BE49-F238E27FC236}">
              <a16:creationId xmlns:a16="http://schemas.microsoft.com/office/drawing/2014/main" id="{00000000-0008-0000-1100-00004B940100}"/>
            </a:ext>
          </a:extLst>
        </xdr:cNvPr>
        <xdr:cNvCxnSpPr>
          <a:cxnSpLocks noChangeShapeType="1"/>
          <a:stCxn id="103490" idx="2"/>
          <a:endCxn id="103511" idx="3"/>
        </xdr:cNvCxnSpPr>
      </xdr:nvCxnSpPr>
      <xdr:spPr bwMode="auto">
        <a:xfrm flipV="1">
          <a:off x="13058775" y="3067050"/>
          <a:ext cx="2286000" cy="8001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18</xdr:col>
      <xdr:colOff>76200</xdr:colOff>
      <xdr:row>14</xdr:row>
      <xdr:rowOff>142875</xdr:rowOff>
    </xdr:from>
    <xdr:to>
      <xdr:col>18</xdr:col>
      <xdr:colOff>133350</xdr:colOff>
      <xdr:row>14</xdr:row>
      <xdr:rowOff>200025</xdr:rowOff>
    </xdr:to>
    <xdr:sp macro="" textlink="">
      <xdr:nvSpPr>
        <xdr:cNvPr id="103500" name="Oval 76">
          <a:extLst>
            <a:ext uri="{FF2B5EF4-FFF2-40B4-BE49-F238E27FC236}">
              <a16:creationId xmlns:a16="http://schemas.microsoft.com/office/drawing/2014/main" id="{00000000-0008-0000-1100-00004C940100}"/>
            </a:ext>
          </a:extLst>
        </xdr:cNvPr>
        <xdr:cNvSpPr>
          <a:spLocks noChangeArrowheads="1"/>
        </xdr:cNvSpPr>
      </xdr:nvSpPr>
      <xdr:spPr bwMode="auto">
        <a:xfrm flipH="1">
          <a:off x="9420225" y="32099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14</xdr:row>
      <xdr:rowOff>0</xdr:rowOff>
    </xdr:from>
    <xdr:to>
      <xdr:col>18</xdr:col>
      <xdr:colOff>76200</xdr:colOff>
      <xdr:row>14</xdr:row>
      <xdr:rowOff>171450</xdr:rowOff>
    </xdr:to>
    <xdr:cxnSp macro="">
      <xdr:nvCxnSpPr>
        <xdr:cNvPr id="103501" name="AutoShape 77">
          <a:extLst>
            <a:ext uri="{FF2B5EF4-FFF2-40B4-BE49-F238E27FC236}">
              <a16:creationId xmlns:a16="http://schemas.microsoft.com/office/drawing/2014/main" id="{00000000-0008-0000-1100-00004D940100}"/>
            </a:ext>
          </a:extLst>
        </xdr:cNvPr>
        <xdr:cNvCxnSpPr>
          <a:cxnSpLocks noChangeShapeType="1"/>
          <a:stCxn id="103507" idx="1"/>
          <a:endCxn id="103500" idx="6"/>
        </xdr:cNvCxnSpPr>
      </xdr:nvCxnSpPr>
      <xdr:spPr bwMode="auto">
        <a:xfrm>
          <a:off x="8486775" y="3067050"/>
          <a:ext cx="933450" cy="1714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200025</xdr:colOff>
      <xdr:row>17</xdr:row>
      <xdr:rowOff>38100</xdr:rowOff>
    </xdr:from>
    <xdr:to>
      <xdr:col>19</xdr:col>
      <xdr:colOff>257175</xdr:colOff>
      <xdr:row>17</xdr:row>
      <xdr:rowOff>95250</xdr:rowOff>
    </xdr:to>
    <xdr:sp macro="" textlink="">
      <xdr:nvSpPr>
        <xdr:cNvPr id="103502" name="Oval 78">
          <a:extLst>
            <a:ext uri="{FF2B5EF4-FFF2-40B4-BE49-F238E27FC236}">
              <a16:creationId xmlns:a16="http://schemas.microsoft.com/office/drawing/2014/main" id="{00000000-0008-0000-1100-00004E940100}"/>
            </a:ext>
          </a:extLst>
        </xdr:cNvPr>
        <xdr:cNvSpPr>
          <a:spLocks noChangeArrowheads="1"/>
        </xdr:cNvSpPr>
      </xdr:nvSpPr>
      <xdr:spPr bwMode="auto">
        <a:xfrm flipH="1">
          <a:off x="9972675" y="37623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16</xdr:row>
      <xdr:rowOff>0</xdr:rowOff>
    </xdr:from>
    <xdr:to>
      <xdr:col>19</xdr:col>
      <xdr:colOff>200025</xdr:colOff>
      <xdr:row>17</xdr:row>
      <xdr:rowOff>66675</xdr:rowOff>
    </xdr:to>
    <xdr:cxnSp macro="">
      <xdr:nvCxnSpPr>
        <xdr:cNvPr id="103503" name="AutoShape 79">
          <a:extLst>
            <a:ext uri="{FF2B5EF4-FFF2-40B4-BE49-F238E27FC236}">
              <a16:creationId xmlns:a16="http://schemas.microsoft.com/office/drawing/2014/main" id="{00000000-0008-0000-1100-00004F940100}"/>
            </a:ext>
          </a:extLst>
        </xdr:cNvPr>
        <xdr:cNvCxnSpPr>
          <a:cxnSpLocks noChangeShapeType="1"/>
          <a:stCxn id="103512" idx="1"/>
          <a:endCxn id="103502" idx="6"/>
        </xdr:cNvCxnSpPr>
      </xdr:nvCxnSpPr>
      <xdr:spPr bwMode="auto">
        <a:xfrm>
          <a:off x="8486775" y="3505200"/>
          <a:ext cx="1485900" cy="2857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7</xdr:row>
      <xdr:rowOff>0</xdr:rowOff>
    </xdr:from>
    <xdr:to>
      <xdr:col>17</xdr:col>
      <xdr:colOff>0</xdr:colOff>
      <xdr:row>9</xdr:row>
      <xdr:rowOff>0</xdr:rowOff>
    </xdr:to>
    <xdr:sp macro="" textlink="">
      <xdr:nvSpPr>
        <xdr:cNvPr id="103504" name="Rectangle 80">
          <a:extLst>
            <a:ext uri="{FF2B5EF4-FFF2-40B4-BE49-F238E27FC236}">
              <a16:creationId xmlns:a16="http://schemas.microsoft.com/office/drawing/2014/main" id="{00000000-0008-0000-1100-000050940100}"/>
            </a:ext>
          </a:extLst>
        </xdr:cNvPr>
        <xdr:cNvSpPr>
          <a:spLocks noChangeArrowheads="1"/>
        </xdr:cNvSpPr>
      </xdr:nvSpPr>
      <xdr:spPr bwMode="auto">
        <a:xfrm>
          <a:off x="8486775" y="15335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9</xdr:row>
      <xdr:rowOff>0</xdr:rowOff>
    </xdr:from>
    <xdr:to>
      <xdr:col>17</xdr:col>
      <xdr:colOff>0</xdr:colOff>
      <xdr:row>11</xdr:row>
      <xdr:rowOff>0</xdr:rowOff>
    </xdr:to>
    <xdr:sp macro="" textlink="">
      <xdr:nvSpPr>
        <xdr:cNvPr id="103505" name="Rectangle 81">
          <a:extLst>
            <a:ext uri="{FF2B5EF4-FFF2-40B4-BE49-F238E27FC236}">
              <a16:creationId xmlns:a16="http://schemas.microsoft.com/office/drawing/2014/main" id="{00000000-0008-0000-1100-000051940100}"/>
            </a:ext>
          </a:extLst>
        </xdr:cNvPr>
        <xdr:cNvSpPr>
          <a:spLocks noChangeArrowheads="1"/>
        </xdr:cNvSpPr>
      </xdr:nvSpPr>
      <xdr:spPr bwMode="auto">
        <a:xfrm>
          <a:off x="8486775" y="19716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11</xdr:row>
      <xdr:rowOff>0</xdr:rowOff>
    </xdr:from>
    <xdr:to>
      <xdr:col>17</xdr:col>
      <xdr:colOff>0</xdr:colOff>
      <xdr:row>13</xdr:row>
      <xdr:rowOff>0</xdr:rowOff>
    </xdr:to>
    <xdr:sp macro="" textlink="">
      <xdr:nvSpPr>
        <xdr:cNvPr id="103506" name="Rectangle 82">
          <a:extLst>
            <a:ext uri="{FF2B5EF4-FFF2-40B4-BE49-F238E27FC236}">
              <a16:creationId xmlns:a16="http://schemas.microsoft.com/office/drawing/2014/main" id="{00000000-0008-0000-1100-000052940100}"/>
            </a:ext>
          </a:extLst>
        </xdr:cNvPr>
        <xdr:cNvSpPr>
          <a:spLocks noChangeArrowheads="1"/>
        </xdr:cNvSpPr>
      </xdr:nvSpPr>
      <xdr:spPr bwMode="auto">
        <a:xfrm>
          <a:off x="8486775" y="24098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13</xdr:row>
      <xdr:rowOff>0</xdr:rowOff>
    </xdr:from>
    <xdr:to>
      <xdr:col>17</xdr:col>
      <xdr:colOff>0</xdr:colOff>
      <xdr:row>15</xdr:row>
      <xdr:rowOff>0</xdr:rowOff>
    </xdr:to>
    <xdr:sp macro="" textlink="">
      <xdr:nvSpPr>
        <xdr:cNvPr id="103507" name="Rectangle 83">
          <a:extLst>
            <a:ext uri="{FF2B5EF4-FFF2-40B4-BE49-F238E27FC236}">
              <a16:creationId xmlns:a16="http://schemas.microsoft.com/office/drawing/2014/main" id="{00000000-0008-0000-1100-000053940100}"/>
            </a:ext>
          </a:extLst>
        </xdr:cNvPr>
        <xdr:cNvSpPr>
          <a:spLocks noChangeArrowheads="1"/>
        </xdr:cNvSpPr>
      </xdr:nvSpPr>
      <xdr:spPr bwMode="auto">
        <a:xfrm>
          <a:off x="8486775" y="28479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7</xdr:row>
      <xdr:rowOff>0</xdr:rowOff>
    </xdr:from>
    <xdr:to>
      <xdr:col>32</xdr:col>
      <xdr:colOff>0</xdr:colOff>
      <xdr:row>9</xdr:row>
      <xdr:rowOff>0</xdr:rowOff>
    </xdr:to>
    <xdr:sp macro="" textlink="">
      <xdr:nvSpPr>
        <xdr:cNvPr id="103508" name="Rectangle 84">
          <a:extLst>
            <a:ext uri="{FF2B5EF4-FFF2-40B4-BE49-F238E27FC236}">
              <a16:creationId xmlns:a16="http://schemas.microsoft.com/office/drawing/2014/main" id="{00000000-0008-0000-1100-000054940100}"/>
            </a:ext>
          </a:extLst>
        </xdr:cNvPr>
        <xdr:cNvSpPr>
          <a:spLocks noChangeArrowheads="1"/>
        </xdr:cNvSpPr>
      </xdr:nvSpPr>
      <xdr:spPr bwMode="auto">
        <a:xfrm>
          <a:off x="14916150" y="15335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9</xdr:row>
      <xdr:rowOff>0</xdr:rowOff>
    </xdr:from>
    <xdr:to>
      <xdr:col>32</xdr:col>
      <xdr:colOff>0</xdr:colOff>
      <xdr:row>11</xdr:row>
      <xdr:rowOff>0</xdr:rowOff>
    </xdr:to>
    <xdr:sp macro="" textlink="">
      <xdr:nvSpPr>
        <xdr:cNvPr id="103509" name="Rectangle 85">
          <a:extLst>
            <a:ext uri="{FF2B5EF4-FFF2-40B4-BE49-F238E27FC236}">
              <a16:creationId xmlns:a16="http://schemas.microsoft.com/office/drawing/2014/main" id="{00000000-0008-0000-1100-000055940100}"/>
            </a:ext>
          </a:extLst>
        </xdr:cNvPr>
        <xdr:cNvSpPr>
          <a:spLocks noChangeArrowheads="1"/>
        </xdr:cNvSpPr>
      </xdr:nvSpPr>
      <xdr:spPr bwMode="auto">
        <a:xfrm>
          <a:off x="14916150" y="19716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11</xdr:row>
      <xdr:rowOff>0</xdr:rowOff>
    </xdr:from>
    <xdr:to>
      <xdr:col>32</xdr:col>
      <xdr:colOff>0</xdr:colOff>
      <xdr:row>13</xdr:row>
      <xdr:rowOff>0</xdr:rowOff>
    </xdr:to>
    <xdr:sp macro="" textlink="">
      <xdr:nvSpPr>
        <xdr:cNvPr id="103510" name="Rectangle 86">
          <a:extLst>
            <a:ext uri="{FF2B5EF4-FFF2-40B4-BE49-F238E27FC236}">
              <a16:creationId xmlns:a16="http://schemas.microsoft.com/office/drawing/2014/main" id="{00000000-0008-0000-1100-000056940100}"/>
            </a:ext>
          </a:extLst>
        </xdr:cNvPr>
        <xdr:cNvSpPr>
          <a:spLocks noChangeArrowheads="1"/>
        </xdr:cNvSpPr>
      </xdr:nvSpPr>
      <xdr:spPr bwMode="auto">
        <a:xfrm>
          <a:off x="14916150" y="24098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0</xdr:colOff>
      <xdr:row>15</xdr:row>
      <xdr:rowOff>0</xdr:rowOff>
    </xdr:to>
    <xdr:sp macro="" textlink="">
      <xdr:nvSpPr>
        <xdr:cNvPr id="103511" name="Rectangle 87">
          <a:extLst>
            <a:ext uri="{FF2B5EF4-FFF2-40B4-BE49-F238E27FC236}">
              <a16:creationId xmlns:a16="http://schemas.microsoft.com/office/drawing/2014/main" id="{00000000-0008-0000-1100-000057940100}"/>
            </a:ext>
          </a:extLst>
        </xdr:cNvPr>
        <xdr:cNvSpPr>
          <a:spLocks noChangeArrowheads="1"/>
        </xdr:cNvSpPr>
      </xdr:nvSpPr>
      <xdr:spPr bwMode="auto">
        <a:xfrm>
          <a:off x="14916150" y="28479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17</xdr:col>
      <xdr:colOff>0</xdr:colOff>
      <xdr:row>17</xdr:row>
      <xdr:rowOff>0</xdr:rowOff>
    </xdr:to>
    <xdr:sp macro="" textlink="">
      <xdr:nvSpPr>
        <xdr:cNvPr id="103512" name="Rectangle 88">
          <a:extLst>
            <a:ext uri="{FF2B5EF4-FFF2-40B4-BE49-F238E27FC236}">
              <a16:creationId xmlns:a16="http://schemas.microsoft.com/office/drawing/2014/main" id="{00000000-0008-0000-1100-000058940100}"/>
            </a:ext>
          </a:extLst>
        </xdr:cNvPr>
        <xdr:cNvSpPr>
          <a:spLocks noChangeArrowheads="1"/>
        </xdr:cNvSpPr>
      </xdr:nvSpPr>
      <xdr:spPr bwMode="auto">
        <a:xfrm>
          <a:off x="8486775" y="32861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400050</xdr:colOff>
      <xdr:row>6</xdr:row>
      <xdr:rowOff>76200</xdr:rowOff>
    </xdr:from>
    <xdr:to>
      <xdr:col>18</xdr:col>
      <xdr:colOff>28575</xdr:colOff>
      <xdr:row>6</xdr:row>
      <xdr:rowOff>133350</xdr:rowOff>
    </xdr:to>
    <xdr:sp macro="" textlink="">
      <xdr:nvSpPr>
        <xdr:cNvPr id="103513" name="Oval 89">
          <a:extLst>
            <a:ext uri="{FF2B5EF4-FFF2-40B4-BE49-F238E27FC236}">
              <a16:creationId xmlns:a16="http://schemas.microsoft.com/office/drawing/2014/main" id="{00000000-0008-0000-1100-000059940100}"/>
            </a:ext>
          </a:extLst>
        </xdr:cNvPr>
        <xdr:cNvSpPr>
          <a:spLocks noChangeArrowheads="1"/>
        </xdr:cNvSpPr>
      </xdr:nvSpPr>
      <xdr:spPr bwMode="auto">
        <a:xfrm flipH="1">
          <a:off x="9315450" y="13906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6</xdr:row>
      <xdr:rowOff>104775</xdr:rowOff>
    </xdr:from>
    <xdr:to>
      <xdr:col>17</xdr:col>
      <xdr:colOff>400050</xdr:colOff>
      <xdr:row>8</xdr:row>
      <xdr:rowOff>0</xdr:rowOff>
    </xdr:to>
    <xdr:cxnSp macro="">
      <xdr:nvCxnSpPr>
        <xdr:cNvPr id="103514" name="AutoShape 90">
          <a:extLst>
            <a:ext uri="{FF2B5EF4-FFF2-40B4-BE49-F238E27FC236}">
              <a16:creationId xmlns:a16="http://schemas.microsoft.com/office/drawing/2014/main" id="{00000000-0008-0000-1100-00005A940100}"/>
            </a:ext>
          </a:extLst>
        </xdr:cNvPr>
        <xdr:cNvCxnSpPr>
          <a:cxnSpLocks noChangeShapeType="1"/>
          <a:stCxn id="103504" idx="1"/>
          <a:endCxn id="103513" idx="6"/>
        </xdr:cNvCxnSpPr>
      </xdr:nvCxnSpPr>
      <xdr:spPr bwMode="auto">
        <a:xfrm flipV="1">
          <a:off x="8486775" y="1419225"/>
          <a:ext cx="828675" cy="3333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381000</xdr:colOff>
      <xdr:row>0</xdr:row>
      <xdr:rowOff>9525</xdr:rowOff>
    </xdr:from>
    <xdr:to>
      <xdr:col>31</xdr:col>
      <xdr:colOff>104775</xdr:colOff>
      <xdr:row>3</xdr:row>
      <xdr:rowOff>209550</xdr:rowOff>
    </xdr:to>
    <xdr:grpSp>
      <xdr:nvGrpSpPr>
        <xdr:cNvPr id="104465" name="Group 17">
          <a:extLst>
            <a:ext uri="{FF2B5EF4-FFF2-40B4-BE49-F238E27FC236}">
              <a16:creationId xmlns:a16="http://schemas.microsoft.com/office/drawing/2014/main" id="{00000000-0008-0000-1200-000011980100}"/>
            </a:ext>
          </a:extLst>
        </xdr:cNvPr>
        <xdr:cNvGrpSpPr>
          <a:grpSpLocks/>
        </xdr:cNvGrpSpPr>
      </xdr:nvGrpSpPr>
      <xdr:grpSpPr bwMode="auto">
        <a:xfrm>
          <a:off x="15494000" y="9525"/>
          <a:ext cx="1019175" cy="885825"/>
          <a:chOff x="1012" y="24"/>
          <a:chExt cx="106" cy="90"/>
        </a:xfrm>
      </xdr:grpSpPr>
      <xdr:sp macro="" textlink="">
        <xdr:nvSpPr>
          <xdr:cNvPr id="104466" name="Line 18">
            <a:extLst>
              <a:ext uri="{FF2B5EF4-FFF2-40B4-BE49-F238E27FC236}">
                <a16:creationId xmlns:a16="http://schemas.microsoft.com/office/drawing/2014/main" id="{00000000-0008-0000-1200-0000129801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4467" name="Text Box 19">
            <a:extLst>
              <a:ext uri="{FF2B5EF4-FFF2-40B4-BE49-F238E27FC236}">
                <a16:creationId xmlns:a16="http://schemas.microsoft.com/office/drawing/2014/main" id="{00000000-0008-0000-1200-00001398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+Z</a:t>
            </a:r>
          </a:p>
        </xdr:txBody>
      </xdr:sp>
      <xdr:sp macro="" textlink="">
        <xdr:nvSpPr>
          <xdr:cNvPr id="104468" name="Text Box 20">
            <a:extLst>
              <a:ext uri="{FF2B5EF4-FFF2-40B4-BE49-F238E27FC236}">
                <a16:creationId xmlns:a16="http://schemas.microsoft.com/office/drawing/2014/main" id="{00000000-0008-0000-1200-00001498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-Z</a:t>
            </a:r>
          </a:p>
        </xdr:txBody>
      </xdr:sp>
      <xdr:sp macro="" textlink="">
        <xdr:nvSpPr>
          <xdr:cNvPr id="104469" name="Line 21">
            <a:extLst>
              <a:ext uri="{FF2B5EF4-FFF2-40B4-BE49-F238E27FC236}">
                <a16:creationId xmlns:a16="http://schemas.microsoft.com/office/drawing/2014/main" id="{00000000-0008-0000-1200-0000159801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4470" name="Text Box 22">
            <a:extLst>
              <a:ext uri="{FF2B5EF4-FFF2-40B4-BE49-F238E27FC236}">
                <a16:creationId xmlns:a16="http://schemas.microsoft.com/office/drawing/2014/main" id="{00000000-0008-0000-1200-00001698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+Y</a:t>
            </a:r>
          </a:p>
        </xdr:txBody>
      </xdr:sp>
      <xdr:sp macro="" textlink="">
        <xdr:nvSpPr>
          <xdr:cNvPr id="104471" name="Text Box 23">
            <a:extLst>
              <a:ext uri="{FF2B5EF4-FFF2-40B4-BE49-F238E27FC236}">
                <a16:creationId xmlns:a16="http://schemas.microsoft.com/office/drawing/2014/main" id="{00000000-0008-0000-1200-00001798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-Y</a:t>
            </a:r>
          </a:p>
        </xdr:txBody>
      </xdr:sp>
    </xdr:grpSp>
    <xdr:clientData/>
  </xdr:twoCellAnchor>
  <xdr:twoCellAnchor>
    <xdr:from>
      <xdr:col>8</xdr:col>
      <xdr:colOff>0</xdr:colOff>
      <xdr:row>5</xdr:row>
      <xdr:rowOff>0</xdr:rowOff>
    </xdr:from>
    <xdr:to>
      <xdr:col>14</xdr:col>
      <xdr:colOff>0</xdr:colOff>
      <xdr:row>19</xdr:row>
      <xdr:rowOff>0</xdr:rowOff>
    </xdr:to>
    <xdr:graphicFrame macro="">
      <xdr:nvGraphicFramePr>
        <xdr:cNvPr id="104490" name="グラフ 42">
          <a:extLst>
            <a:ext uri="{FF2B5EF4-FFF2-40B4-BE49-F238E27FC236}">
              <a16:creationId xmlns:a16="http://schemas.microsoft.com/office/drawing/2014/main" id="{00000000-0008-0000-1200-00002A98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5</xdr:row>
      <xdr:rowOff>0</xdr:rowOff>
    </xdr:from>
    <xdr:to>
      <xdr:col>40</xdr:col>
      <xdr:colOff>0</xdr:colOff>
      <xdr:row>17</xdr:row>
      <xdr:rowOff>0</xdr:rowOff>
    </xdr:to>
    <xdr:graphicFrame macro="">
      <xdr:nvGraphicFramePr>
        <xdr:cNvPr id="104491" name="グラフ 43">
          <a:extLst>
            <a:ext uri="{FF2B5EF4-FFF2-40B4-BE49-F238E27FC236}">
              <a16:creationId xmlns:a16="http://schemas.microsoft.com/office/drawing/2014/main" id="{00000000-0008-0000-1200-00002B98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17</xdr:col>
      <xdr:colOff>76200</xdr:colOff>
      <xdr:row>5</xdr:row>
      <xdr:rowOff>9525</xdr:rowOff>
    </xdr:from>
    <xdr:to>
      <xdr:col>30</xdr:col>
      <xdr:colOff>333375</xdr:colOff>
      <xdr:row>23</xdr:row>
      <xdr:rowOff>133350</xdr:rowOff>
    </xdr:to>
    <xdr:pic>
      <xdr:nvPicPr>
        <xdr:cNvPr id="104526" name="Picture 78">
          <a:extLst>
            <a:ext uri="{FF2B5EF4-FFF2-40B4-BE49-F238E27FC236}">
              <a16:creationId xmlns:a16="http://schemas.microsoft.com/office/drawing/2014/main" id="{00000000-0008-0000-1200-00004E9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1600" y="1104900"/>
          <a:ext cx="5829300" cy="406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0</xdr:colOff>
      <xdr:row>7</xdr:row>
      <xdr:rowOff>0</xdr:rowOff>
    </xdr:from>
    <xdr:to>
      <xdr:col>17</xdr:col>
      <xdr:colOff>0</xdr:colOff>
      <xdr:row>9</xdr:row>
      <xdr:rowOff>0</xdr:rowOff>
    </xdr:to>
    <xdr:sp macro="" textlink="">
      <xdr:nvSpPr>
        <xdr:cNvPr id="104527" name="Rectangle 79">
          <a:extLst>
            <a:ext uri="{FF2B5EF4-FFF2-40B4-BE49-F238E27FC236}">
              <a16:creationId xmlns:a16="http://schemas.microsoft.com/office/drawing/2014/main" id="{00000000-0008-0000-1200-00004F980100}"/>
            </a:ext>
          </a:extLst>
        </xdr:cNvPr>
        <xdr:cNvSpPr>
          <a:spLocks noChangeArrowheads="1"/>
        </xdr:cNvSpPr>
      </xdr:nvSpPr>
      <xdr:spPr bwMode="auto">
        <a:xfrm>
          <a:off x="8486775" y="15335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9</xdr:row>
      <xdr:rowOff>0</xdr:rowOff>
    </xdr:from>
    <xdr:to>
      <xdr:col>17</xdr:col>
      <xdr:colOff>0</xdr:colOff>
      <xdr:row>11</xdr:row>
      <xdr:rowOff>0</xdr:rowOff>
    </xdr:to>
    <xdr:sp macro="" textlink="">
      <xdr:nvSpPr>
        <xdr:cNvPr id="104528" name="Rectangle 80">
          <a:extLst>
            <a:ext uri="{FF2B5EF4-FFF2-40B4-BE49-F238E27FC236}">
              <a16:creationId xmlns:a16="http://schemas.microsoft.com/office/drawing/2014/main" id="{00000000-0008-0000-1200-000050980100}"/>
            </a:ext>
          </a:extLst>
        </xdr:cNvPr>
        <xdr:cNvSpPr>
          <a:spLocks noChangeArrowheads="1"/>
        </xdr:cNvSpPr>
      </xdr:nvSpPr>
      <xdr:spPr bwMode="auto">
        <a:xfrm>
          <a:off x="8486775" y="19716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11</xdr:row>
      <xdr:rowOff>0</xdr:rowOff>
    </xdr:from>
    <xdr:to>
      <xdr:col>17</xdr:col>
      <xdr:colOff>0</xdr:colOff>
      <xdr:row>13</xdr:row>
      <xdr:rowOff>0</xdr:rowOff>
    </xdr:to>
    <xdr:sp macro="" textlink="">
      <xdr:nvSpPr>
        <xdr:cNvPr id="104529" name="Rectangle 81">
          <a:extLst>
            <a:ext uri="{FF2B5EF4-FFF2-40B4-BE49-F238E27FC236}">
              <a16:creationId xmlns:a16="http://schemas.microsoft.com/office/drawing/2014/main" id="{00000000-0008-0000-1200-000051980100}"/>
            </a:ext>
          </a:extLst>
        </xdr:cNvPr>
        <xdr:cNvSpPr>
          <a:spLocks noChangeArrowheads="1"/>
        </xdr:cNvSpPr>
      </xdr:nvSpPr>
      <xdr:spPr bwMode="auto">
        <a:xfrm>
          <a:off x="8486775" y="24098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7</xdr:row>
      <xdr:rowOff>0</xdr:rowOff>
    </xdr:from>
    <xdr:to>
      <xdr:col>32</xdr:col>
      <xdr:colOff>0</xdr:colOff>
      <xdr:row>9</xdr:row>
      <xdr:rowOff>0</xdr:rowOff>
    </xdr:to>
    <xdr:sp macro="" textlink="">
      <xdr:nvSpPr>
        <xdr:cNvPr id="104530" name="Rectangle 82">
          <a:extLst>
            <a:ext uri="{FF2B5EF4-FFF2-40B4-BE49-F238E27FC236}">
              <a16:creationId xmlns:a16="http://schemas.microsoft.com/office/drawing/2014/main" id="{00000000-0008-0000-1200-000052980100}"/>
            </a:ext>
          </a:extLst>
        </xdr:cNvPr>
        <xdr:cNvSpPr>
          <a:spLocks noChangeArrowheads="1"/>
        </xdr:cNvSpPr>
      </xdr:nvSpPr>
      <xdr:spPr bwMode="auto">
        <a:xfrm>
          <a:off x="14916150" y="15335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9</xdr:row>
      <xdr:rowOff>0</xdr:rowOff>
    </xdr:from>
    <xdr:to>
      <xdr:col>32</xdr:col>
      <xdr:colOff>0</xdr:colOff>
      <xdr:row>11</xdr:row>
      <xdr:rowOff>0</xdr:rowOff>
    </xdr:to>
    <xdr:sp macro="" textlink="">
      <xdr:nvSpPr>
        <xdr:cNvPr id="104531" name="Rectangle 83">
          <a:extLst>
            <a:ext uri="{FF2B5EF4-FFF2-40B4-BE49-F238E27FC236}">
              <a16:creationId xmlns:a16="http://schemas.microsoft.com/office/drawing/2014/main" id="{00000000-0008-0000-1200-000053980100}"/>
            </a:ext>
          </a:extLst>
        </xdr:cNvPr>
        <xdr:cNvSpPr>
          <a:spLocks noChangeArrowheads="1"/>
        </xdr:cNvSpPr>
      </xdr:nvSpPr>
      <xdr:spPr bwMode="auto">
        <a:xfrm>
          <a:off x="14916150" y="19716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323850</xdr:colOff>
      <xdr:row>9</xdr:row>
      <xdr:rowOff>95250</xdr:rowOff>
    </xdr:from>
    <xdr:to>
      <xdr:col>23</xdr:col>
      <xdr:colOff>381000</xdr:colOff>
      <xdr:row>9</xdr:row>
      <xdr:rowOff>152400</xdr:rowOff>
    </xdr:to>
    <xdr:sp macro="" textlink="">
      <xdr:nvSpPr>
        <xdr:cNvPr id="104532" name="Oval 84">
          <a:extLst>
            <a:ext uri="{FF2B5EF4-FFF2-40B4-BE49-F238E27FC236}">
              <a16:creationId xmlns:a16="http://schemas.microsoft.com/office/drawing/2014/main" id="{00000000-0008-0000-1200-000054980100}"/>
            </a:ext>
          </a:extLst>
        </xdr:cNvPr>
        <xdr:cNvSpPr>
          <a:spLocks noChangeArrowheads="1"/>
        </xdr:cNvSpPr>
      </xdr:nvSpPr>
      <xdr:spPr bwMode="auto">
        <a:xfrm flipH="1">
          <a:off x="11811000" y="20669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381000</xdr:colOff>
      <xdr:row>8</xdr:row>
      <xdr:rowOff>0</xdr:rowOff>
    </xdr:from>
    <xdr:to>
      <xdr:col>32</xdr:col>
      <xdr:colOff>0</xdr:colOff>
      <xdr:row>9</xdr:row>
      <xdr:rowOff>123825</xdr:rowOff>
    </xdr:to>
    <xdr:cxnSp macro="">
      <xdr:nvCxnSpPr>
        <xdr:cNvPr id="104533" name="AutoShape 85">
          <a:extLst>
            <a:ext uri="{FF2B5EF4-FFF2-40B4-BE49-F238E27FC236}">
              <a16:creationId xmlns:a16="http://schemas.microsoft.com/office/drawing/2014/main" id="{00000000-0008-0000-1200-000055980100}"/>
            </a:ext>
          </a:extLst>
        </xdr:cNvPr>
        <xdr:cNvCxnSpPr>
          <a:cxnSpLocks noChangeShapeType="1"/>
          <a:stCxn id="104532" idx="2"/>
          <a:endCxn id="104530" idx="3"/>
        </xdr:cNvCxnSpPr>
      </xdr:nvCxnSpPr>
      <xdr:spPr bwMode="auto">
        <a:xfrm flipV="1">
          <a:off x="11868150" y="1752600"/>
          <a:ext cx="3476625" cy="3429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361950</xdr:colOff>
      <xdr:row>16</xdr:row>
      <xdr:rowOff>28575</xdr:rowOff>
    </xdr:from>
    <xdr:to>
      <xdr:col>21</xdr:col>
      <xdr:colOff>419100</xdr:colOff>
      <xdr:row>16</xdr:row>
      <xdr:rowOff>85725</xdr:rowOff>
    </xdr:to>
    <xdr:sp macro="" textlink="">
      <xdr:nvSpPr>
        <xdr:cNvPr id="104534" name="Oval 86">
          <a:extLst>
            <a:ext uri="{FF2B5EF4-FFF2-40B4-BE49-F238E27FC236}">
              <a16:creationId xmlns:a16="http://schemas.microsoft.com/office/drawing/2014/main" id="{00000000-0008-0000-1200-000056980100}"/>
            </a:ext>
          </a:extLst>
        </xdr:cNvPr>
        <xdr:cNvSpPr>
          <a:spLocks noChangeArrowheads="1"/>
        </xdr:cNvSpPr>
      </xdr:nvSpPr>
      <xdr:spPr bwMode="auto">
        <a:xfrm flipH="1">
          <a:off x="10991850" y="35337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419100</xdr:colOff>
      <xdr:row>10</xdr:row>
      <xdr:rowOff>0</xdr:rowOff>
    </xdr:from>
    <xdr:to>
      <xdr:col>32</xdr:col>
      <xdr:colOff>0</xdr:colOff>
      <xdr:row>16</xdr:row>
      <xdr:rowOff>57150</xdr:rowOff>
    </xdr:to>
    <xdr:cxnSp macro="">
      <xdr:nvCxnSpPr>
        <xdr:cNvPr id="104535" name="AutoShape 87">
          <a:extLst>
            <a:ext uri="{FF2B5EF4-FFF2-40B4-BE49-F238E27FC236}">
              <a16:creationId xmlns:a16="http://schemas.microsoft.com/office/drawing/2014/main" id="{00000000-0008-0000-1200-000057980100}"/>
            </a:ext>
          </a:extLst>
        </xdr:cNvPr>
        <xdr:cNvCxnSpPr>
          <a:cxnSpLocks noChangeShapeType="1"/>
          <a:stCxn id="104534" idx="2"/>
          <a:endCxn id="104531" idx="3"/>
        </xdr:cNvCxnSpPr>
      </xdr:nvCxnSpPr>
      <xdr:spPr bwMode="auto">
        <a:xfrm flipV="1">
          <a:off x="11049000" y="2190750"/>
          <a:ext cx="4295775" cy="13716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57150</xdr:colOff>
      <xdr:row>7</xdr:row>
      <xdr:rowOff>38100</xdr:rowOff>
    </xdr:from>
    <xdr:to>
      <xdr:col>19</xdr:col>
      <xdr:colOff>114300</xdr:colOff>
      <xdr:row>7</xdr:row>
      <xdr:rowOff>95250</xdr:rowOff>
    </xdr:to>
    <xdr:sp macro="" textlink="">
      <xdr:nvSpPr>
        <xdr:cNvPr id="104536" name="Oval 88">
          <a:extLst>
            <a:ext uri="{FF2B5EF4-FFF2-40B4-BE49-F238E27FC236}">
              <a16:creationId xmlns:a16="http://schemas.microsoft.com/office/drawing/2014/main" id="{00000000-0008-0000-1200-000058980100}"/>
            </a:ext>
          </a:extLst>
        </xdr:cNvPr>
        <xdr:cNvSpPr>
          <a:spLocks noChangeArrowheads="1"/>
        </xdr:cNvSpPr>
      </xdr:nvSpPr>
      <xdr:spPr bwMode="auto">
        <a:xfrm flipH="1">
          <a:off x="9829800" y="15716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7</xdr:row>
      <xdr:rowOff>66675</xdr:rowOff>
    </xdr:from>
    <xdr:to>
      <xdr:col>19</xdr:col>
      <xdr:colOff>57150</xdr:colOff>
      <xdr:row>8</xdr:row>
      <xdr:rowOff>0</xdr:rowOff>
    </xdr:to>
    <xdr:cxnSp macro="">
      <xdr:nvCxnSpPr>
        <xdr:cNvPr id="104537" name="AutoShape 89">
          <a:extLst>
            <a:ext uri="{FF2B5EF4-FFF2-40B4-BE49-F238E27FC236}">
              <a16:creationId xmlns:a16="http://schemas.microsoft.com/office/drawing/2014/main" id="{00000000-0008-0000-1200-000059980100}"/>
            </a:ext>
          </a:extLst>
        </xdr:cNvPr>
        <xdr:cNvCxnSpPr>
          <a:cxnSpLocks noChangeShapeType="1"/>
          <a:stCxn id="104527" idx="1"/>
          <a:endCxn id="104536" idx="6"/>
        </xdr:cNvCxnSpPr>
      </xdr:nvCxnSpPr>
      <xdr:spPr bwMode="auto">
        <a:xfrm flipV="1">
          <a:off x="8486775" y="1600200"/>
          <a:ext cx="1343025" cy="1524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0</xdr:colOff>
      <xdr:row>8</xdr:row>
      <xdr:rowOff>66675</xdr:rowOff>
    </xdr:from>
    <xdr:to>
      <xdr:col>21</xdr:col>
      <xdr:colOff>57150</xdr:colOff>
      <xdr:row>8</xdr:row>
      <xdr:rowOff>123825</xdr:rowOff>
    </xdr:to>
    <xdr:sp macro="" textlink="">
      <xdr:nvSpPr>
        <xdr:cNvPr id="104538" name="Oval 90">
          <a:extLst>
            <a:ext uri="{FF2B5EF4-FFF2-40B4-BE49-F238E27FC236}">
              <a16:creationId xmlns:a16="http://schemas.microsoft.com/office/drawing/2014/main" id="{00000000-0008-0000-1200-00005A980100}"/>
            </a:ext>
          </a:extLst>
        </xdr:cNvPr>
        <xdr:cNvSpPr>
          <a:spLocks noChangeArrowheads="1"/>
        </xdr:cNvSpPr>
      </xdr:nvSpPr>
      <xdr:spPr bwMode="auto">
        <a:xfrm flipH="1">
          <a:off x="10629900" y="18192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8</xdr:row>
      <xdr:rowOff>95250</xdr:rowOff>
    </xdr:from>
    <xdr:to>
      <xdr:col>21</xdr:col>
      <xdr:colOff>0</xdr:colOff>
      <xdr:row>10</xdr:row>
      <xdr:rowOff>0</xdr:rowOff>
    </xdr:to>
    <xdr:cxnSp macro="">
      <xdr:nvCxnSpPr>
        <xdr:cNvPr id="104539" name="AutoShape 91">
          <a:extLst>
            <a:ext uri="{FF2B5EF4-FFF2-40B4-BE49-F238E27FC236}">
              <a16:creationId xmlns:a16="http://schemas.microsoft.com/office/drawing/2014/main" id="{00000000-0008-0000-1200-00005B980100}"/>
            </a:ext>
          </a:extLst>
        </xdr:cNvPr>
        <xdr:cNvCxnSpPr>
          <a:cxnSpLocks noChangeShapeType="1"/>
          <a:stCxn id="104528" idx="1"/>
          <a:endCxn id="104538" idx="6"/>
        </xdr:cNvCxnSpPr>
      </xdr:nvCxnSpPr>
      <xdr:spPr bwMode="auto">
        <a:xfrm flipV="1">
          <a:off x="8486775" y="1847850"/>
          <a:ext cx="2143125" cy="3429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352425</xdr:colOff>
      <xdr:row>9</xdr:row>
      <xdr:rowOff>47625</xdr:rowOff>
    </xdr:from>
    <xdr:to>
      <xdr:col>19</xdr:col>
      <xdr:colOff>409575</xdr:colOff>
      <xdr:row>9</xdr:row>
      <xdr:rowOff>104775</xdr:rowOff>
    </xdr:to>
    <xdr:sp macro="" textlink="">
      <xdr:nvSpPr>
        <xdr:cNvPr id="104540" name="Oval 92">
          <a:extLst>
            <a:ext uri="{FF2B5EF4-FFF2-40B4-BE49-F238E27FC236}">
              <a16:creationId xmlns:a16="http://schemas.microsoft.com/office/drawing/2014/main" id="{00000000-0008-0000-1200-00005C980100}"/>
            </a:ext>
          </a:extLst>
        </xdr:cNvPr>
        <xdr:cNvSpPr>
          <a:spLocks noChangeArrowheads="1"/>
        </xdr:cNvSpPr>
      </xdr:nvSpPr>
      <xdr:spPr bwMode="auto">
        <a:xfrm flipH="1">
          <a:off x="10125075" y="20193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9</xdr:row>
      <xdr:rowOff>76200</xdr:rowOff>
    </xdr:from>
    <xdr:to>
      <xdr:col>19</xdr:col>
      <xdr:colOff>352425</xdr:colOff>
      <xdr:row>12</xdr:row>
      <xdr:rowOff>0</xdr:rowOff>
    </xdr:to>
    <xdr:cxnSp macro="">
      <xdr:nvCxnSpPr>
        <xdr:cNvPr id="104541" name="AutoShape 93">
          <a:extLst>
            <a:ext uri="{FF2B5EF4-FFF2-40B4-BE49-F238E27FC236}">
              <a16:creationId xmlns:a16="http://schemas.microsoft.com/office/drawing/2014/main" id="{00000000-0008-0000-1200-00005D980100}"/>
            </a:ext>
          </a:extLst>
        </xdr:cNvPr>
        <xdr:cNvCxnSpPr>
          <a:cxnSpLocks noChangeShapeType="1"/>
          <a:stCxn id="104529" idx="1"/>
          <a:endCxn id="104540" idx="6"/>
        </xdr:cNvCxnSpPr>
      </xdr:nvCxnSpPr>
      <xdr:spPr bwMode="auto">
        <a:xfrm flipV="1">
          <a:off x="8486775" y="2047875"/>
          <a:ext cx="1638300" cy="5810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13</xdr:row>
      <xdr:rowOff>0</xdr:rowOff>
    </xdr:from>
    <xdr:to>
      <xdr:col>17</xdr:col>
      <xdr:colOff>0</xdr:colOff>
      <xdr:row>15</xdr:row>
      <xdr:rowOff>0</xdr:rowOff>
    </xdr:to>
    <xdr:sp macro="" textlink="">
      <xdr:nvSpPr>
        <xdr:cNvPr id="104542" name="Rectangle 94">
          <a:extLst>
            <a:ext uri="{FF2B5EF4-FFF2-40B4-BE49-F238E27FC236}">
              <a16:creationId xmlns:a16="http://schemas.microsoft.com/office/drawing/2014/main" id="{00000000-0008-0000-1200-00005E980100}"/>
            </a:ext>
          </a:extLst>
        </xdr:cNvPr>
        <xdr:cNvSpPr>
          <a:spLocks noChangeArrowheads="1"/>
        </xdr:cNvSpPr>
      </xdr:nvSpPr>
      <xdr:spPr bwMode="auto">
        <a:xfrm>
          <a:off x="8486775" y="28479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17</xdr:col>
      <xdr:colOff>0</xdr:colOff>
      <xdr:row>17</xdr:row>
      <xdr:rowOff>0</xdr:rowOff>
    </xdr:to>
    <xdr:sp macro="" textlink="">
      <xdr:nvSpPr>
        <xdr:cNvPr id="104543" name="Rectangle 95">
          <a:extLst>
            <a:ext uri="{FF2B5EF4-FFF2-40B4-BE49-F238E27FC236}">
              <a16:creationId xmlns:a16="http://schemas.microsoft.com/office/drawing/2014/main" id="{00000000-0008-0000-1200-00005F980100}"/>
            </a:ext>
          </a:extLst>
        </xdr:cNvPr>
        <xdr:cNvSpPr>
          <a:spLocks noChangeArrowheads="1"/>
        </xdr:cNvSpPr>
      </xdr:nvSpPr>
      <xdr:spPr bwMode="auto">
        <a:xfrm>
          <a:off x="8486775" y="32861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11</xdr:row>
      <xdr:rowOff>0</xdr:rowOff>
    </xdr:from>
    <xdr:to>
      <xdr:col>32</xdr:col>
      <xdr:colOff>0</xdr:colOff>
      <xdr:row>13</xdr:row>
      <xdr:rowOff>0</xdr:rowOff>
    </xdr:to>
    <xdr:sp macro="" textlink="">
      <xdr:nvSpPr>
        <xdr:cNvPr id="104544" name="Rectangle 96">
          <a:extLst>
            <a:ext uri="{FF2B5EF4-FFF2-40B4-BE49-F238E27FC236}">
              <a16:creationId xmlns:a16="http://schemas.microsoft.com/office/drawing/2014/main" id="{00000000-0008-0000-1200-000060980100}"/>
            </a:ext>
          </a:extLst>
        </xdr:cNvPr>
        <xdr:cNvSpPr>
          <a:spLocks noChangeArrowheads="1"/>
        </xdr:cNvSpPr>
      </xdr:nvSpPr>
      <xdr:spPr bwMode="auto">
        <a:xfrm>
          <a:off x="14916150" y="24098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0</xdr:colOff>
      <xdr:row>15</xdr:row>
      <xdr:rowOff>0</xdr:rowOff>
    </xdr:to>
    <xdr:sp macro="" textlink="">
      <xdr:nvSpPr>
        <xdr:cNvPr id="104545" name="Rectangle 97">
          <a:extLst>
            <a:ext uri="{FF2B5EF4-FFF2-40B4-BE49-F238E27FC236}">
              <a16:creationId xmlns:a16="http://schemas.microsoft.com/office/drawing/2014/main" id="{00000000-0008-0000-1200-000061980100}"/>
            </a:ext>
          </a:extLst>
        </xdr:cNvPr>
        <xdr:cNvSpPr>
          <a:spLocks noChangeArrowheads="1"/>
        </xdr:cNvSpPr>
      </xdr:nvSpPr>
      <xdr:spPr bwMode="auto">
        <a:xfrm>
          <a:off x="14916150" y="28479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15</xdr:row>
      <xdr:rowOff>0</xdr:rowOff>
    </xdr:from>
    <xdr:to>
      <xdr:col>32</xdr:col>
      <xdr:colOff>0</xdr:colOff>
      <xdr:row>17</xdr:row>
      <xdr:rowOff>0</xdr:rowOff>
    </xdr:to>
    <xdr:sp macro="" textlink="">
      <xdr:nvSpPr>
        <xdr:cNvPr id="104546" name="Rectangle 98">
          <a:extLst>
            <a:ext uri="{FF2B5EF4-FFF2-40B4-BE49-F238E27FC236}">
              <a16:creationId xmlns:a16="http://schemas.microsoft.com/office/drawing/2014/main" id="{00000000-0008-0000-1200-000062980100}"/>
            </a:ext>
          </a:extLst>
        </xdr:cNvPr>
        <xdr:cNvSpPr>
          <a:spLocks noChangeArrowheads="1"/>
        </xdr:cNvSpPr>
      </xdr:nvSpPr>
      <xdr:spPr bwMode="auto">
        <a:xfrm>
          <a:off x="14916150" y="32861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276225</xdr:colOff>
      <xdr:row>11</xdr:row>
      <xdr:rowOff>190500</xdr:rowOff>
    </xdr:from>
    <xdr:to>
      <xdr:col>19</xdr:col>
      <xdr:colOff>333375</xdr:colOff>
      <xdr:row>12</xdr:row>
      <xdr:rowOff>28575</xdr:rowOff>
    </xdr:to>
    <xdr:sp macro="" textlink="">
      <xdr:nvSpPr>
        <xdr:cNvPr id="104547" name="Oval 99">
          <a:extLst>
            <a:ext uri="{FF2B5EF4-FFF2-40B4-BE49-F238E27FC236}">
              <a16:creationId xmlns:a16="http://schemas.microsoft.com/office/drawing/2014/main" id="{00000000-0008-0000-1200-000063980100}"/>
            </a:ext>
          </a:extLst>
        </xdr:cNvPr>
        <xdr:cNvSpPr>
          <a:spLocks noChangeArrowheads="1"/>
        </xdr:cNvSpPr>
      </xdr:nvSpPr>
      <xdr:spPr bwMode="auto">
        <a:xfrm flipH="1">
          <a:off x="10048875" y="26003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12</xdr:row>
      <xdr:rowOff>0</xdr:rowOff>
    </xdr:from>
    <xdr:to>
      <xdr:col>19</xdr:col>
      <xdr:colOff>276225</xdr:colOff>
      <xdr:row>14</xdr:row>
      <xdr:rowOff>0</xdr:rowOff>
    </xdr:to>
    <xdr:cxnSp macro="">
      <xdr:nvCxnSpPr>
        <xdr:cNvPr id="104548" name="AutoShape 100">
          <a:extLst>
            <a:ext uri="{FF2B5EF4-FFF2-40B4-BE49-F238E27FC236}">
              <a16:creationId xmlns:a16="http://schemas.microsoft.com/office/drawing/2014/main" id="{00000000-0008-0000-1200-000064980100}"/>
            </a:ext>
          </a:extLst>
        </xdr:cNvPr>
        <xdr:cNvCxnSpPr>
          <a:cxnSpLocks noChangeShapeType="1"/>
          <a:stCxn id="104542" idx="1"/>
          <a:endCxn id="104547" idx="6"/>
        </xdr:cNvCxnSpPr>
      </xdr:nvCxnSpPr>
      <xdr:spPr bwMode="auto">
        <a:xfrm flipV="1">
          <a:off x="8486775" y="2628900"/>
          <a:ext cx="1562100" cy="4381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38100</xdr:colOff>
      <xdr:row>18</xdr:row>
      <xdr:rowOff>85725</xdr:rowOff>
    </xdr:from>
    <xdr:to>
      <xdr:col>19</xdr:col>
      <xdr:colOff>95250</xdr:colOff>
      <xdr:row>18</xdr:row>
      <xdr:rowOff>142875</xdr:rowOff>
    </xdr:to>
    <xdr:sp macro="" textlink="">
      <xdr:nvSpPr>
        <xdr:cNvPr id="104549" name="Oval 101">
          <a:extLst>
            <a:ext uri="{FF2B5EF4-FFF2-40B4-BE49-F238E27FC236}">
              <a16:creationId xmlns:a16="http://schemas.microsoft.com/office/drawing/2014/main" id="{00000000-0008-0000-1200-000065980100}"/>
            </a:ext>
          </a:extLst>
        </xdr:cNvPr>
        <xdr:cNvSpPr>
          <a:spLocks noChangeArrowheads="1"/>
        </xdr:cNvSpPr>
      </xdr:nvSpPr>
      <xdr:spPr bwMode="auto">
        <a:xfrm flipH="1">
          <a:off x="9810750" y="40290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16</xdr:row>
      <xdr:rowOff>0</xdr:rowOff>
    </xdr:from>
    <xdr:to>
      <xdr:col>19</xdr:col>
      <xdr:colOff>38100</xdr:colOff>
      <xdr:row>18</xdr:row>
      <xdr:rowOff>114300</xdr:rowOff>
    </xdr:to>
    <xdr:cxnSp macro="">
      <xdr:nvCxnSpPr>
        <xdr:cNvPr id="104550" name="AutoShape 102">
          <a:extLst>
            <a:ext uri="{FF2B5EF4-FFF2-40B4-BE49-F238E27FC236}">
              <a16:creationId xmlns:a16="http://schemas.microsoft.com/office/drawing/2014/main" id="{00000000-0008-0000-1200-000066980100}"/>
            </a:ext>
          </a:extLst>
        </xdr:cNvPr>
        <xdr:cNvCxnSpPr>
          <a:cxnSpLocks noChangeShapeType="1"/>
          <a:stCxn id="104543" idx="1"/>
          <a:endCxn id="104549" idx="6"/>
        </xdr:cNvCxnSpPr>
      </xdr:nvCxnSpPr>
      <xdr:spPr bwMode="auto">
        <a:xfrm>
          <a:off x="8486775" y="3505200"/>
          <a:ext cx="1323975" cy="5524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352425</xdr:colOff>
      <xdr:row>20</xdr:row>
      <xdr:rowOff>47625</xdr:rowOff>
    </xdr:from>
    <xdr:to>
      <xdr:col>20</xdr:col>
      <xdr:colOff>409575</xdr:colOff>
      <xdr:row>20</xdr:row>
      <xdr:rowOff>104775</xdr:rowOff>
    </xdr:to>
    <xdr:sp macro="" textlink="">
      <xdr:nvSpPr>
        <xdr:cNvPr id="104551" name="Oval 103">
          <a:extLst>
            <a:ext uri="{FF2B5EF4-FFF2-40B4-BE49-F238E27FC236}">
              <a16:creationId xmlns:a16="http://schemas.microsoft.com/office/drawing/2014/main" id="{00000000-0008-0000-1200-000067980100}"/>
            </a:ext>
          </a:extLst>
        </xdr:cNvPr>
        <xdr:cNvSpPr>
          <a:spLocks noChangeArrowheads="1"/>
        </xdr:cNvSpPr>
      </xdr:nvSpPr>
      <xdr:spPr bwMode="auto">
        <a:xfrm flipH="1">
          <a:off x="10553700" y="44291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409575</xdr:colOff>
      <xdr:row>12</xdr:row>
      <xdr:rowOff>0</xdr:rowOff>
    </xdr:from>
    <xdr:to>
      <xdr:col>32</xdr:col>
      <xdr:colOff>0</xdr:colOff>
      <xdr:row>20</xdr:row>
      <xdr:rowOff>76200</xdr:rowOff>
    </xdr:to>
    <xdr:cxnSp macro="">
      <xdr:nvCxnSpPr>
        <xdr:cNvPr id="104552" name="AutoShape 104">
          <a:extLst>
            <a:ext uri="{FF2B5EF4-FFF2-40B4-BE49-F238E27FC236}">
              <a16:creationId xmlns:a16="http://schemas.microsoft.com/office/drawing/2014/main" id="{00000000-0008-0000-1200-000068980100}"/>
            </a:ext>
          </a:extLst>
        </xdr:cNvPr>
        <xdr:cNvCxnSpPr>
          <a:cxnSpLocks noChangeShapeType="1"/>
          <a:stCxn id="104551" idx="2"/>
          <a:endCxn id="104544" idx="3"/>
        </xdr:cNvCxnSpPr>
      </xdr:nvCxnSpPr>
      <xdr:spPr bwMode="auto">
        <a:xfrm flipV="1">
          <a:off x="10610850" y="2628900"/>
          <a:ext cx="4733925" cy="18288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76200</xdr:colOff>
      <xdr:row>21</xdr:row>
      <xdr:rowOff>19050</xdr:rowOff>
    </xdr:from>
    <xdr:to>
      <xdr:col>23</xdr:col>
      <xdr:colOff>133350</xdr:colOff>
      <xdr:row>21</xdr:row>
      <xdr:rowOff>76200</xdr:rowOff>
    </xdr:to>
    <xdr:sp macro="" textlink="">
      <xdr:nvSpPr>
        <xdr:cNvPr id="104553" name="Oval 105">
          <a:extLst>
            <a:ext uri="{FF2B5EF4-FFF2-40B4-BE49-F238E27FC236}">
              <a16:creationId xmlns:a16="http://schemas.microsoft.com/office/drawing/2014/main" id="{00000000-0008-0000-1200-000069980100}"/>
            </a:ext>
          </a:extLst>
        </xdr:cNvPr>
        <xdr:cNvSpPr>
          <a:spLocks noChangeArrowheads="1"/>
        </xdr:cNvSpPr>
      </xdr:nvSpPr>
      <xdr:spPr bwMode="auto">
        <a:xfrm flipH="1">
          <a:off x="11563350" y="46196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133350</xdr:colOff>
      <xdr:row>14</xdr:row>
      <xdr:rowOff>0</xdr:rowOff>
    </xdr:from>
    <xdr:to>
      <xdr:col>32</xdr:col>
      <xdr:colOff>0</xdr:colOff>
      <xdr:row>21</xdr:row>
      <xdr:rowOff>47625</xdr:rowOff>
    </xdr:to>
    <xdr:cxnSp macro="">
      <xdr:nvCxnSpPr>
        <xdr:cNvPr id="104554" name="AutoShape 106">
          <a:extLst>
            <a:ext uri="{FF2B5EF4-FFF2-40B4-BE49-F238E27FC236}">
              <a16:creationId xmlns:a16="http://schemas.microsoft.com/office/drawing/2014/main" id="{00000000-0008-0000-1200-00006A980100}"/>
            </a:ext>
          </a:extLst>
        </xdr:cNvPr>
        <xdr:cNvCxnSpPr>
          <a:cxnSpLocks noChangeShapeType="1"/>
          <a:stCxn id="104553" idx="2"/>
          <a:endCxn id="104545" idx="3"/>
        </xdr:cNvCxnSpPr>
      </xdr:nvCxnSpPr>
      <xdr:spPr bwMode="auto">
        <a:xfrm flipV="1">
          <a:off x="11620500" y="3067050"/>
          <a:ext cx="3724275" cy="15811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29</xdr:col>
      <xdr:colOff>361950</xdr:colOff>
      <xdr:row>17</xdr:row>
      <xdr:rowOff>161925</xdr:rowOff>
    </xdr:from>
    <xdr:to>
      <xdr:col>29</xdr:col>
      <xdr:colOff>419100</xdr:colOff>
      <xdr:row>18</xdr:row>
      <xdr:rowOff>0</xdr:rowOff>
    </xdr:to>
    <xdr:sp macro="" textlink="">
      <xdr:nvSpPr>
        <xdr:cNvPr id="104555" name="Oval 107">
          <a:extLst>
            <a:ext uri="{FF2B5EF4-FFF2-40B4-BE49-F238E27FC236}">
              <a16:creationId xmlns:a16="http://schemas.microsoft.com/office/drawing/2014/main" id="{00000000-0008-0000-1200-00006B980100}"/>
            </a:ext>
          </a:extLst>
        </xdr:cNvPr>
        <xdr:cNvSpPr>
          <a:spLocks noChangeArrowheads="1"/>
        </xdr:cNvSpPr>
      </xdr:nvSpPr>
      <xdr:spPr bwMode="auto">
        <a:xfrm flipH="1">
          <a:off x="14420850" y="38862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29</xdr:col>
      <xdr:colOff>419100</xdr:colOff>
      <xdr:row>16</xdr:row>
      <xdr:rowOff>0</xdr:rowOff>
    </xdr:from>
    <xdr:to>
      <xdr:col>32</xdr:col>
      <xdr:colOff>0</xdr:colOff>
      <xdr:row>17</xdr:row>
      <xdr:rowOff>190500</xdr:rowOff>
    </xdr:to>
    <xdr:cxnSp macro="">
      <xdr:nvCxnSpPr>
        <xdr:cNvPr id="104556" name="AutoShape 108">
          <a:extLst>
            <a:ext uri="{FF2B5EF4-FFF2-40B4-BE49-F238E27FC236}">
              <a16:creationId xmlns:a16="http://schemas.microsoft.com/office/drawing/2014/main" id="{00000000-0008-0000-1200-00006C980100}"/>
            </a:ext>
          </a:extLst>
        </xdr:cNvPr>
        <xdr:cNvCxnSpPr>
          <a:cxnSpLocks noChangeShapeType="1"/>
          <a:stCxn id="104555" idx="2"/>
          <a:endCxn id="104546" idx="3"/>
        </xdr:cNvCxnSpPr>
      </xdr:nvCxnSpPr>
      <xdr:spPr bwMode="auto">
        <a:xfrm flipV="1">
          <a:off x="14478000" y="3505200"/>
          <a:ext cx="866775" cy="4095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0</xdr:colOff>
      <xdr:row>17</xdr:row>
      <xdr:rowOff>0</xdr:rowOff>
    </xdr:from>
    <xdr:to>
      <xdr:col>17</xdr:col>
      <xdr:colOff>0</xdr:colOff>
      <xdr:row>19</xdr:row>
      <xdr:rowOff>0</xdr:rowOff>
    </xdr:to>
    <xdr:sp macro="" textlink="">
      <xdr:nvSpPr>
        <xdr:cNvPr id="104557" name="Rectangle 109">
          <a:extLst>
            <a:ext uri="{FF2B5EF4-FFF2-40B4-BE49-F238E27FC236}">
              <a16:creationId xmlns:a16="http://schemas.microsoft.com/office/drawing/2014/main" id="{00000000-0008-0000-1200-00006D980100}"/>
            </a:ext>
          </a:extLst>
        </xdr:cNvPr>
        <xdr:cNvSpPr>
          <a:spLocks noChangeArrowheads="1"/>
        </xdr:cNvSpPr>
      </xdr:nvSpPr>
      <xdr:spPr bwMode="auto">
        <a:xfrm>
          <a:off x="8486775" y="37242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0</xdr:colOff>
      <xdr:row>19</xdr:row>
      <xdr:rowOff>0</xdr:rowOff>
    </xdr:from>
    <xdr:to>
      <xdr:col>20</xdr:col>
      <xdr:colOff>57150</xdr:colOff>
      <xdr:row>19</xdr:row>
      <xdr:rowOff>57150</xdr:rowOff>
    </xdr:to>
    <xdr:sp macro="" textlink="">
      <xdr:nvSpPr>
        <xdr:cNvPr id="104558" name="Oval 110">
          <a:extLst>
            <a:ext uri="{FF2B5EF4-FFF2-40B4-BE49-F238E27FC236}">
              <a16:creationId xmlns:a16="http://schemas.microsoft.com/office/drawing/2014/main" id="{00000000-0008-0000-1200-00006E980100}"/>
            </a:ext>
          </a:extLst>
        </xdr:cNvPr>
        <xdr:cNvSpPr>
          <a:spLocks noChangeArrowheads="1"/>
        </xdr:cNvSpPr>
      </xdr:nvSpPr>
      <xdr:spPr bwMode="auto">
        <a:xfrm flipH="1">
          <a:off x="10201275" y="41624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18</xdr:row>
      <xdr:rowOff>0</xdr:rowOff>
    </xdr:from>
    <xdr:to>
      <xdr:col>20</xdr:col>
      <xdr:colOff>0</xdr:colOff>
      <xdr:row>19</xdr:row>
      <xdr:rowOff>28575</xdr:rowOff>
    </xdr:to>
    <xdr:cxnSp macro="">
      <xdr:nvCxnSpPr>
        <xdr:cNvPr id="104559" name="AutoShape 111">
          <a:extLst>
            <a:ext uri="{FF2B5EF4-FFF2-40B4-BE49-F238E27FC236}">
              <a16:creationId xmlns:a16="http://schemas.microsoft.com/office/drawing/2014/main" id="{00000000-0008-0000-1200-00006F980100}"/>
            </a:ext>
          </a:extLst>
        </xdr:cNvPr>
        <xdr:cNvCxnSpPr>
          <a:cxnSpLocks noChangeShapeType="1"/>
          <a:stCxn id="104557" idx="1"/>
          <a:endCxn id="104558" idx="6"/>
        </xdr:cNvCxnSpPr>
      </xdr:nvCxnSpPr>
      <xdr:spPr bwMode="auto">
        <a:xfrm>
          <a:off x="8486775" y="3943350"/>
          <a:ext cx="1714500" cy="2476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190500</xdr:colOff>
      <xdr:row>5</xdr:row>
      <xdr:rowOff>9525</xdr:rowOff>
    </xdr:from>
    <xdr:to>
      <xdr:col>28</xdr:col>
      <xdr:colOff>228600</xdr:colOff>
      <xdr:row>23</xdr:row>
      <xdr:rowOff>104775</xdr:rowOff>
    </xdr:to>
    <xdr:pic>
      <xdr:nvPicPr>
        <xdr:cNvPr id="105524" name="Picture 52">
          <a:extLst>
            <a:ext uri="{FF2B5EF4-FFF2-40B4-BE49-F238E27FC236}">
              <a16:creationId xmlns:a16="http://schemas.microsoft.com/office/drawing/2014/main" id="{00000000-0008-0000-1300-0000349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150" y="1104900"/>
          <a:ext cx="3895725" cy="40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381000</xdr:colOff>
      <xdr:row>0</xdr:row>
      <xdr:rowOff>9525</xdr:rowOff>
    </xdr:from>
    <xdr:to>
      <xdr:col>31</xdr:col>
      <xdr:colOff>104775</xdr:colOff>
      <xdr:row>3</xdr:row>
      <xdr:rowOff>209550</xdr:rowOff>
    </xdr:to>
    <xdr:grpSp>
      <xdr:nvGrpSpPr>
        <xdr:cNvPr id="105486" name="Group 14">
          <a:extLst>
            <a:ext uri="{FF2B5EF4-FFF2-40B4-BE49-F238E27FC236}">
              <a16:creationId xmlns:a16="http://schemas.microsoft.com/office/drawing/2014/main" id="{00000000-0008-0000-1300-00000E9C0100}"/>
            </a:ext>
          </a:extLst>
        </xdr:cNvPr>
        <xdr:cNvGrpSpPr>
          <a:grpSpLocks/>
        </xdr:cNvGrpSpPr>
      </xdr:nvGrpSpPr>
      <xdr:grpSpPr bwMode="auto">
        <a:xfrm>
          <a:off x="15494000" y="9525"/>
          <a:ext cx="1019175" cy="885825"/>
          <a:chOff x="1012" y="24"/>
          <a:chExt cx="106" cy="90"/>
        </a:xfrm>
      </xdr:grpSpPr>
      <xdr:sp macro="" textlink="">
        <xdr:nvSpPr>
          <xdr:cNvPr id="105487" name="Line 15">
            <a:extLst>
              <a:ext uri="{FF2B5EF4-FFF2-40B4-BE49-F238E27FC236}">
                <a16:creationId xmlns:a16="http://schemas.microsoft.com/office/drawing/2014/main" id="{00000000-0008-0000-1300-00000F9C01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5488" name="Text Box 16">
            <a:extLst>
              <a:ext uri="{FF2B5EF4-FFF2-40B4-BE49-F238E27FC236}">
                <a16:creationId xmlns:a16="http://schemas.microsoft.com/office/drawing/2014/main" id="{00000000-0008-0000-1300-0000109C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+Z</a:t>
            </a:r>
          </a:p>
        </xdr:txBody>
      </xdr:sp>
      <xdr:sp macro="" textlink="">
        <xdr:nvSpPr>
          <xdr:cNvPr id="105489" name="Text Box 17">
            <a:extLst>
              <a:ext uri="{FF2B5EF4-FFF2-40B4-BE49-F238E27FC236}">
                <a16:creationId xmlns:a16="http://schemas.microsoft.com/office/drawing/2014/main" id="{00000000-0008-0000-1300-0000119C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-Z</a:t>
            </a:r>
          </a:p>
        </xdr:txBody>
      </xdr:sp>
      <xdr:sp macro="" textlink="">
        <xdr:nvSpPr>
          <xdr:cNvPr id="105490" name="Line 18">
            <a:extLst>
              <a:ext uri="{FF2B5EF4-FFF2-40B4-BE49-F238E27FC236}">
                <a16:creationId xmlns:a16="http://schemas.microsoft.com/office/drawing/2014/main" id="{00000000-0008-0000-1300-0000129C01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5491" name="Text Box 19">
            <a:extLst>
              <a:ext uri="{FF2B5EF4-FFF2-40B4-BE49-F238E27FC236}">
                <a16:creationId xmlns:a16="http://schemas.microsoft.com/office/drawing/2014/main" id="{00000000-0008-0000-1300-0000139C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+X</a:t>
            </a:r>
          </a:p>
        </xdr:txBody>
      </xdr:sp>
      <xdr:sp macro="" textlink="">
        <xdr:nvSpPr>
          <xdr:cNvPr id="105492" name="Text Box 20">
            <a:extLst>
              <a:ext uri="{FF2B5EF4-FFF2-40B4-BE49-F238E27FC236}">
                <a16:creationId xmlns:a16="http://schemas.microsoft.com/office/drawing/2014/main" id="{00000000-0008-0000-1300-0000149C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-X</a:t>
            </a:r>
          </a:p>
        </xdr:txBody>
      </xdr:sp>
    </xdr:grpSp>
    <xdr:clientData/>
  </xdr:twoCellAnchor>
  <xdr:twoCellAnchor>
    <xdr:from>
      <xdr:col>8</xdr:col>
      <xdr:colOff>0</xdr:colOff>
      <xdr:row>5</xdr:row>
      <xdr:rowOff>0</xdr:rowOff>
    </xdr:from>
    <xdr:to>
      <xdr:col>14</xdr:col>
      <xdr:colOff>0</xdr:colOff>
      <xdr:row>11</xdr:row>
      <xdr:rowOff>0</xdr:rowOff>
    </xdr:to>
    <xdr:graphicFrame macro="">
      <xdr:nvGraphicFramePr>
        <xdr:cNvPr id="105493" name="グラフ 21">
          <a:extLst>
            <a:ext uri="{FF2B5EF4-FFF2-40B4-BE49-F238E27FC236}">
              <a16:creationId xmlns:a16="http://schemas.microsoft.com/office/drawing/2014/main" id="{00000000-0008-0000-1300-0000159C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0</xdr:colOff>
      <xdr:row>5</xdr:row>
      <xdr:rowOff>0</xdr:rowOff>
    </xdr:from>
    <xdr:to>
      <xdr:col>40</xdr:col>
      <xdr:colOff>0</xdr:colOff>
      <xdr:row>13</xdr:row>
      <xdr:rowOff>0</xdr:rowOff>
    </xdr:to>
    <xdr:graphicFrame macro="">
      <xdr:nvGraphicFramePr>
        <xdr:cNvPr id="105494" name="グラフ 22">
          <a:extLst>
            <a:ext uri="{FF2B5EF4-FFF2-40B4-BE49-F238E27FC236}">
              <a16:creationId xmlns:a16="http://schemas.microsoft.com/office/drawing/2014/main" id="{00000000-0008-0000-1300-0000169C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7</xdr:row>
      <xdr:rowOff>0</xdr:rowOff>
    </xdr:from>
    <xdr:to>
      <xdr:col>17</xdr:col>
      <xdr:colOff>0</xdr:colOff>
      <xdr:row>9</xdr:row>
      <xdr:rowOff>0</xdr:rowOff>
    </xdr:to>
    <xdr:sp macro="" textlink="">
      <xdr:nvSpPr>
        <xdr:cNvPr id="105509" name="Rectangle 37">
          <a:extLst>
            <a:ext uri="{FF2B5EF4-FFF2-40B4-BE49-F238E27FC236}">
              <a16:creationId xmlns:a16="http://schemas.microsoft.com/office/drawing/2014/main" id="{00000000-0008-0000-1300-0000259C0100}"/>
            </a:ext>
          </a:extLst>
        </xdr:cNvPr>
        <xdr:cNvSpPr>
          <a:spLocks noChangeArrowheads="1"/>
        </xdr:cNvSpPr>
      </xdr:nvSpPr>
      <xdr:spPr bwMode="auto">
        <a:xfrm>
          <a:off x="8486775" y="15335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9</xdr:row>
      <xdr:rowOff>0</xdr:rowOff>
    </xdr:from>
    <xdr:to>
      <xdr:col>17</xdr:col>
      <xdr:colOff>0</xdr:colOff>
      <xdr:row>11</xdr:row>
      <xdr:rowOff>0</xdr:rowOff>
    </xdr:to>
    <xdr:sp macro="" textlink="">
      <xdr:nvSpPr>
        <xdr:cNvPr id="105510" name="Rectangle 38">
          <a:extLst>
            <a:ext uri="{FF2B5EF4-FFF2-40B4-BE49-F238E27FC236}">
              <a16:creationId xmlns:a16="http://schemas.microsoft.com/office/drawing/2014/main" id="{00000000-0008-0000-1300-0000269C0100}"/>
            </a:ext>
          </a:extLst>
        </xdr:cNvPr>
        <xdr:cNvSpPr>
          <a:spLocks noChangeArrowheads="1"/>
        </xdr:cNvSpPr>
      </xdr:nvSpPr>
      <xdr:spPr bwMode="auto">
        <a:xfrm>
          <a:off x="8486775" y="19716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7</xdr:row>
      <xdr:rowOff>0</xdr:rowOff>
    </xdr:from>
    <xdr:to>
      <xdr:col>32</xdr:col>
      <xdr:colOff>0</xdr:colOff>
      <xdr:row>9</xdr:row>
      <xdr:rowOff>0</xdr:rowOff>
    </xdr:to>
    <xdr:sp macro="" textlink="">
      <xdr:nvSpPr>
        <xdr:cNvPr id="105511" name="Rectangle 39">
          <a:extLst>
            <a:ext uri="{FF2B5EF4-FFF2-40B4-BE49-F238E27FC236}">
              <a16:creationId xmlns:a16="http://schemas.microsoft.com/office/drawing/2014/main" id="{00000000-0008-0000-1300-0000279C0100}"/>
            </a:ext>
          </a:extLst>
        </xdr:cNvPr>
        <xdr:cNvSpPr>
          <a:spLocks noChangeArrowheads="1"/>
        </xdr:cNvSpPr>
      </xdr:nvSpPr>
      <xdr:spPr bwMode="auto">
        <a:xfrm>
          <a:off x="14916150" y="15335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9</xdr:row>
      <xdr:rowOff>0</xdr:rowOff>
    </xdr:from>
    <xdr:to>
      <xdr:col>32</xdr:col>
      <xdr:colOff>0</xdr:colOff>
      <xdr:row>11</xdr:row>
      <xdr:rowOff>0</xdr:rowOff>
    </xdr:to>
    <xdr:sp macro="" textlink="">
      <xdr:nvSpPr>
        <xdr:cNvPr id="105512" name="Rectangle 40">
          <a:extLst>
            <a:ext uri="{FF2B5EF4-FFF2-40B4-BE49-F238E27FC236}">
              <a16:creationId xmlns:a16="http://schemas.microsoft.com/office/drawing/2014/main" id="{00000000-0008-0000-1300-0000289C0100}"/>
            </a:ext>
          </a:extLst>
        </xdr:cNvPr>
        <xdr:cNvSpPr>
          <a:spLocks noChangeArrowheads="1"/>
        </xdr:cNvSpPr>
      </xdr:nvSpPr>
      <xdr:spPr bwMode="auto">
        <a:xfrm>
          <a:off x="14916150" y="19716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419100</xdr:colOff>
      <xdr:row>14</xdr:row>
      <xdr:rowOff>142875</xdr:rowOff>
    </xdr:from>
    <xdr:to>
      <xdr:col>25</xdr:col>
      <xdr:colOff>47625</xdr:colOff>
      <xdr:row>14</xdr:row>
      <xdr:rowOff>200025</xdr:rowOff>
    </xdr:to>
    <xdr:sp macro="" textlink="">
      <xdr:nvSpPr>
        <xdr:cNvPr id="105513" name="Oval 41">
          <a:extLst>
            <a:ext uri="{FF2B5EF4-FFF2-40B4-BE49-F238E27FC236}">
              <a16:creationId xmlns:a16="http://schemas.microsoft.com/office/drawing/2014/main" id="{00000000-0008-0000-1300-0000299C0100}"/>
            </a:ext>
          </a:extLst>
        </xdr:cNvPr>
        <xdr:cNvSpPr>
          <a:spLocks noChangeArrowheads="1"/>
        </xdr:cNvSpPr>
      </xdr:nvSpPr>
      <xdr:spPr bwMode="auto">
        <a:xfrm flipH="1">
          <a:off x="12334875" y="32099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8</xdr:row>
      <xdr:rowOff>0</xdr:rowOff>
    </xdr:from>
    <xdr:to>
      <xdr:col>24</xdr:col>
      <xdr:colOff>419100</xdr:colOff>
      <xdr:row>14</xdr:row>
      <xdr:rowOff>171450</xdr:rowOff>
    </xdr:to>
    <xdr:cxnSp macro="">
      <xdr:nvCxnSpPr>
        <xdr:cNvPr id="105514" name="AutoShape 42">
          <a:extLst>
            <a:ext uri="{FF2B5EF4-FFF2-40B4-BE49-F238E27FC236}">
              <a16:creationId xmlns:a16="http://schemas.microsoft.com/office/drawing/2014/main" id="{00000000-0008-0000-1300-00002A9C0100}"/>
            </a:ext>
          </a:extLst>
        </xdr:cNvPr>
        <xdr:cNvCxnSpPr>
          <a:cxnSpLocks noChangeShapeType="1"/>
          <a:stCxn id="105509" idx="1"/>
          <a:endCxn id="105513" idx="6"/>
        </xdr:cNvCxnSpPr>
      </xdr:nvCxnSpPr>
      <xdr:spPr bwMode="auto">
        <a:xfrm>
          <a:off x="8486775" y="1752600"/>
          <a:ext cx="3848100" cy="14859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238125</xdr:colOff>
      <xdr:row>13</xdr:row>
      <xdr:rowOff>57150</xdr:rowOff>
    </xdr:from>
    <xdr:to>
      <xdr:col>21</xdr:col>
      <xdr:colOff>295275</xdr:colOff>
      <xdr:row>13</xdr:row>
      <xdr:rowOff>114300</xdr:rowOff>
    </xdr:to>
    <xdr:sp macro="" textlink="">
      <xdr:nvSpPr>
        <xdr:cNvPr id="105515" name="Oval 43">
          <a:extLst>
            <a:ext uri="{FF2B5EF4-FFF2-40B4-BE49-F238E27FC236}">
              <a16:creationId xmlns:a16="http://schemas.microsoft.com/office/drawing/2014/main" id="{00000000-0008-0000-1300-00002B9C0100}"/>
            </a:ext>
          </a:extLst>
        </xdr:cNvPr>
        <xdr:cNvSpPr>
          <a:spLocks noChangeArrowheads="1"/>
        </xdr:cNvSpPr>
      </xdr:nvSpPr>
      <xdr:spPr bwMode="auto">
        <a:xfrm flipH="1">
          <a:off x="10868025" y="29051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10</xdr:row>
      <xdr:rowOff>0</xdr:rowOff>
    </xdr:from>
    <xdr:to>
      <xdr:col>21</xdr:col>
      <xdr:colOff>238125</xdr:colOff>
      <xdr:row>13</xdr:row>
      <xdr:rowOff>85725</xdr:rowOff>
    </xdr:to>
    <xdr:cxnSp macro="">
      <xdr:nvCxnSpPr>
        <xdr:cNvPr id="105516" name="AutoShape 44">
          <a:extLst>
            <a:ext uri="{FF2B5EF4-FFF2-40B4-BE49-F238E27FC236}">
              <a16:creationId xmlns:a16="http://schemas.microsoft.com/office/drawing/2014/main" id="{00000000-0008-0000-1300-00002C9C0100}"/>
            </a:ext>
          </a:extLst>
        </xdr:cNvPr>
        <xdr:cNvCxnSpPr>
          <a:cxnSpLocks noChangeShapeType="1"/>
          <a:stCxn id="105510" idx="1"/>
          <a:endCxn id="105515" idx="6"/>
        </xdr:cNvCxnSpPr>
      </xdr:nvCxnSpPr>
      <xdr:spPr bwMode="auto">
        <a:xfrm>
          <a:off x="8486775" y="2190750"/>
          <a:ext cx="2381250" cy="7429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152400</xdr:colOff>
      <xdr:row>13</xdr:row>
      <xdr:rowOff>114300</xdr:rowOff>
    </xdr:from>
    <xdr:to>
      <xdr:col>26</xdr:col>
      <xdr:colOff>209550</xdr:colOff>
      <xdr:row>13</xdr:row>
      <xdr:rowOff>171450</xdr:rowOff>
    </xdr:to>
    <xdr:sp macro="" textlink="">
      <xdr:nvSpPr>
        <xdr:cNvPr id="105517" name="Oval 45">
          <a:extLst>
            <a:ext uri="{FF2B5EF4-FFF2-40B4-BE49-F238E27FC236}">
              <a16:creationId xmlns:a16="http://schemas.microsoft.com/office/drawing/2014/main" id="{00000000-0008-0000-1300-00002D9C0100}"/>
            </a:ext>
          </a:extLst>
        </xdr:cNvPr>
        <xdr:cNvSpPr>
          <a:spLocks noChangeArrowheads="1"/>
        </xdr:cNvSpPr>
      </xdr:nvSpPr>
      <xdr:spPr bwMode="auto">
        <a:xfrm flipH="1">
          <a:off x="12925425" y="29622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209550</xdr:colOff>
      <xdr:row>8</xdr:row>
      <xdr:rowOff>0</xdr:rowOff>
    </xdr:from>
    <xdr:to>
      <xdr:col>32</xdr:col>
      <xdr:colOff>0</xdr:colOff>
      <xdr:row>13</xdr:row>
      <xdr:rowOff>142875</xdr:rowOff>
    </xdr:to>
    <xdr:cxnSp macro="">
      <xdr:nvCxnSpPr>
        <xdr:cNvPr id="105518" name="AutoShape 46">
          <a:extLst>
            <a:ext uri="{FF2B5EF4-FFF2-40B4-BE49-F238E27FC236}">
              <a16:creationId xmlns:a16="http://schemas.microsoft.com/office/drawing/2014/main" id="{00000000-0008-0000-1300-00002E9C0100}"/>
            </a:ext>
          </a:extLst>
        </xdr:cNvPr>
        <xdr:cNvCxnSpPr>
          <a:cxnSpLocks noChangeShapeType="1"/>
          <a:stCxn id="105517" idx="2"/>
          <a:endCxn id="105511" idx="3"/>
        </xdr:cNvCxnSpPr>
      </xdr:nvCxnSpPr>
      <xdr:spPr bwMode="auto">
        <a:xfrm flipV="1">
          <a:off x="12982575" y="1752600"/>
          <a:ext cx="2362200" cy="12382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27</xdr:col>
      <xdr:colOff>85725</xdr:colOff>
      <xdr:row>17</xdr:row>
      <xdr:rowOff>142875</xdr:rowOff>
    </xdr:from>
    <xdr:to>
      <xdr:col>27</xdr:col>
      <xdr:colOff>142875</xdr:colOff>
      <xdr:row>17</xdr:row>
      <xdr:rowOff>200025</xdr:rowOff>
    </xdr:to>
    <xdr:sp macro="" textlink="">
      <xdr:nvSpPr>
        <xdr:cNvPr id="105519" name="Oval 47">
          <a:extLst>
            <a:ext uri="{FF2B5EF4-FFF2-40B4-BE49-F238E27FC236}">
              <a16:creationId xmlns:a16="http://schemas.microsoft.com/office/drawing/2014/main" id="{00000000-0008-0000-1300-00002F9C0100}"/>
            </a:ext>
          </a:extLst>
        </xdr:cNvPr>
        <xdr:cNvSpPr>
          <a:spLocks noChangeArrowheads="1"/>
        </xdr:cNvSpPr>
      </xdr:nvSpPr>
      <xdr:spPr bwMode="auto">
        <a:xfrm flipH="1">
          <a:off x="13287375" y="38671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27</xdr:col>
      <xdr:colOff>142875</xdr:colOff>
      <xdr:row>10</xdr:row>
      <xdr:rowOff>0</xdr:rowOff>
    </xdr:from>
    <xdr:to>
      <xdr:col>32</xdr:col>
      <xdr:colOff>0</xdr:colOff>
      <xdr:row>17</xdr:row>
      <xdr:rowOff>171450</xdr:rowOff>
    </xdr:to>
    <xdr:cxnSp macro="">
      <xdr:nvCxnSpPr>
        <xdr:cNvPr id="105520" name="AutoShape 48">
          <a:extLst>
            <a:ext uri="{FF2B5EF4-FFF2-40B4-BE49-F238E27FC236}">
              <a16:creationId xmlns:a16="http://schemas.microsoft.com/office/drawing/2014/main" id="{00000000-0008-0000-1300-0000309C0100}"/>
            </a:ext>
          </a:extLst>
        </xdr:cNvPr>
        <xdr:cNvCxnSpPr>
          <a:cxnSpLocks noChangeShapeType="1"/>
          <a:stCxn id="105519" idx="2"/>
          <a:endCxn id="105512" idx="3"/>
        </xdr:cNvCxnSpPr>
      </xdr:nvCxnSpPr>
      <xdr:spPr bwMode="auto">
        <a:xfrm flipV="1">
          <a:off x="13344525" y="2190750"/>
          <a:ext cx="2000250" cy="17049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31</xdr:col>
      <xdr:colOff>0</xdr:colOff>
      <xdr:row>11</xdr:row>
      <xdr:rowOff>0</xdr:rowOff>
    </xdr:from>
    <xdr:to>
      <xdr:col>32</xdr:col>
      <xdr:colOff>0</xdr:colOff>
      <xdr:row>13</xdr:row>
      <xdr:rowOff>0</xdr:rowOff>
    </xdr:to>
    <xdr:sp macro="" textlink="">
      <xdr:nvSpPr>
        <xdr:cNvPr id="105521" name="Rectangle 49">
          <a:extLst>
            <a:ext uri="{FF2B5EF4-FFF2-40B4-BE49-F238E27FC236}">
              <a16:creationId xmlns:a16="http://schemas.microsoft.com/office/drawing/2014/main" id="{00000000-0008-0000-1300-0000319C0100}"/>
            </a:ext>
          </a:extLst>
        </xdr:cNvPr>
        <xdr:cNvSpPr>
          <a:spLocks noChangeArrowheads="1"/>
        </xdr:cNvSpPr>
      </xdr:nvSpPr>
      <xdr:spPr bwMode="auto">
        <a:xfrm>
          <a:off x="14916150" y="24098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27</xdr:col>
      <xdr:colOff>57150</xdr:colOff>
      <xdr:row>21</xdr:row>
      <xdr:rowOff>47625</xdr:rowOff>
    </xdr:from>
    <xdr:to>
      <xdr:col>27</xdr:col>
      <xdr:colOff>114300</xdr:colOff>
      <xdr:row>21</xdr:row>
      <xdr:rowOff>104775</xdr:rowOff>
    </xdr:to>
    <xdr:sp macro="" textlink="">
      <xdr:nvSpPr>
        <xdr:cNvPr id="105522" name="Oval 50">
          <a:extLst>
            <a:ext uri="{FF2B5EF4-FFF2-40B4-BE49-F238E27FC236}">
              <a16:creationId xmlns:a16="http://schemas.microsoft.com/office/drawing/2014/main" id="{00000000-0008-0000-1300-0000329C0100}"/>
            </a:ext>
          </a:extLst>
        </xdr:cNvPr>
        <xdr:cNvSpPr>
          <a:spLocks noChangeArrowheads="1"/>
        </xdr:cNvSpPr>
      </xdr:nvSpPr>
      <xdr:spPr bwMode="auto">
        <a:xfrm flipH="1">
          <a:off x="13258800" y="46482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27</xdr:col>
      <xdr:colOff>114300</xdr:colOff>
      <xdr:row>12</xdr:row>
      <xdr:rowOff>0</xdr:rowOff>
    </xdr:from>
    <xdr:to>
      <xdr:col>32</xdr:col>
      <xdr:colOff>0</xdr:colOff>
      <xdr:row>21</xdr:row>
      <xdr:rowOff>76200</xdr:rowOff>
    </xdr:to>
    <xdr:cxnSp macro="">
      <xdr:nvCxnSpPr>
        <xdr:cNvPr id="105523" name="AutoShape 51">
          <a:extLst>
            <a:ext uri="{FF2B5EF4-FFF2-40B4-BE49-F238E27FC236}">
              <a16:creationId xmlns:a16="http://schemas.microsoft.com/office/drawing/2014/main" id="{00000000-0008-0000-1300-0000339C0100}"/>
            </a:ext>
          </a:extLst>
        </xdr:cNvPr>
        <xdr:cNvCxnSpPr>
          <a:cxnSpLocks noChangeShapeType="1"/>
          <a:stCxn id="105522" idx="2"/>
          <a:endCxn id="105521" idx="3"/>
        </xdr:cNvCxnSpPr>
      </xdr:nvCxnSpPr>
      <xdr:spPr bwMode="auto">
        <a:xfrm flipV="1">
          <a:off x="13315950" y="2628900"/>
          <a:ext cx="2028825" cy="20478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190500</xdr:colOff>
      <xdr:row>4</xdr:row>
      <xdr:rowOff>200025</xdr:rowOff>
    </xdr:from>
    <xdr:to>
      <xdr:col>30</xdr:col>
      <xdr:colOff>257175</xdr:colOff>
      <xdr:row>23</xdr:row>
      <xdr:rowOff>133350</xdr:rowOff>
    </xdr:to>
    <xdr:pic>
      <xdr:nvPicPr>
        <xdr:cNvPr id="106581" name="Picture 85">
          <a:extLst>
            <a:ext uri="{FF2B5EF4-FFF2-40B4-BE49-F238E27FC236}">
              <a16:creationId xmlns:a16="http://schemas.microsoft.com/office/drawing/2014/main" id="{00000000-0008-0000-1400-000055A0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05900" y="1076325"/>
          <a:ext cx="5638800" cy="409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381000</xdr:colOff>
      <xdr:row>0</xdr:row>
      <xdr:rowOff>9525</xdr:rowOff>
    </xdr:from>
    <xdr:to>
      <xdr:col>31</xdr:col>
      <xdr:colOff>104775</xdr:colOff>
      <xdr:row>3</xdr:row>
      <xdr:rowOff>209550</xdr:rowOff>
    </xdr:to>
    <xdr:grpSp>
      <xdr:nvGrpSpPr>
        <xdr:cNvPr id="106522" name="Group 26">
          <a:extLst>
            <a:ext uri="{FF2B5EF4-FFF2-40B4-BE49-F238E27FC236}">
              <a16:creationId xmlns:a16="http://schemas.microsoft.com/office/drawing/2014/main" id="{00000000-0008-0000-1400-00001AA00100}"/>
            </a:ext>
          </a:extLst>
        </xdr:cNvPr>
        <xdr:cNvGrpSpPr>
          <a:grpSpLocks/>
        </xdr:cNvGrpSpPr>
      </xdr:nvGrpSpPr>
      <xdr:grpSpPr bwMode="auto">
        <a:xfrm>
          <a:off x="15494000" y="9525"/>
          <a:ext cx="1019175" cy="885825"/>
          <a:chOff x="1012" y="24"/>
          <a:chExt cx="106" cy="90"/>
        </a:xfrm>
      </xdr:grpSpPr>
      <xdr:sp macro="" textlink="">
        <xdr:nvSpPr>
          <xdr:cNvPr id="106523" name="Line 27">
            <a:extLst>
              <a:ext uri="{FF2B5EF4-FFF2-40B4-BE49-F238E27FC236}">
                <a16:creationId xmlns:a16="http://schemas.microsoft.com/office/drawing/2014/main" id="{00000000-0008-0000-1400-00001BA001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6524" name="Text Box 28">
            <a:extLst>
              <a:ext uri="{FF2B5EF4-FFF2-40B4-BE49-F238E27FC236}">
                <a16:creationId xmlns:a16="http://schemas.microsoft.com/office/drawing/2014/main" id="{00000000-0008-0000-1400-00001CA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+Z</a:t>
            </a:r>
          </a:p>
        </xdr:txBody>
      </xdr:sp>
      <xdr:sp macro="" textlink="">
        <xdr:nvSpPr>
          <xdr:cNvPr id="106525" name="Text Box 29">
            <a:extLst>
              <a:ext uri="{FF2B5EF4-FFF2-40B4-BE49-F238E27FC236}">
                <a16:creationId xmlns:a16="http://schemas.microsoft.com/office/drawing/2014/main" id="{00000000-0008-0000-1400-00001DA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-Z</a:t>
            </a:r>
          </a:p>
        </xdr:txBody>
      </xdr:sp>
      <xdr:sp macro="" textlink="">
        <xdr:nvSpPr>
          <xdr:cNvPr id="106526" name="Line 30">
            <a:extLst>
              <a:ext uri="{FF2B5EF4-FFF2-40B4-BE49-F238E27FC236}">
                <a16:creationId xmlns:a16="http://schemas.microsoft.com/office/drawing/2014/main" id="{00000000-0008-0000-1400-00001EA001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6527" name="Text Box 31">
            <a:extLst>
              <a:ext uri="{FF2B5EF4-FFF2-40B4-BE49-F238E27FC236}">
                <a16:creationId xmlns:a16="http://schemas.microsoft.com/office/drawing/2014/main" id="{00000000-0008-0000-1400-00001FA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-X</a:t>
            </a:r>
          </a:p>
        </xdr:txBody>
      </xdr:sp>
      <xdr:sp macro="" textlink="">
        <xdr:nvSpPr>
          <xdr:cNvPr id="106528" name="Text Box 32">
            <a:extLst>
              <a:ext uri="{FF2B5EF4-FFF2-40B4-BE49-F238E27FC236}">
                <a16:creationId xmlns:a16="http://schemas.microsoft.com/office/drawing/2014/main" id="{00000000-0008-0000-1400-000020A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+X</a:t>
            </a:r>
          </a:p>
        </xdr:txBody>
      </xdr:sp>
    </xdr:grpSp>
    <xdr:clientData/>
  </xdr:twoCellAnchor>
  <xdr:twoCellAnchor>
    <xdr:from>
      <xdr:col>8</xdr:col>
      <xdr:colOff>0</xdr:colOff>
      <xdr:row>5</xdr:row>
      <xdr:rowOff>0</xdr:rowOff>
    </xdr:from>
    <xdr:to>
      <xdr:col>14</xdr:col>
      <xdr:colOff>0</xdr:colOff>
      <xdr:row>17</xdr:row>
      <xdr:rowOff>0</xdr:rowOff>
    </xdr:to>
    <xdr:graphicFrame macro="">
      <xdr:nvGraphicFramePr>
        <xdr:cNvPr id="106529" name="グラフ 33">
          <a:extLst>
            <a:ext uri="{FF2B5EF4-FFF2-40B4-BE49-F238E27FC236}">
              <a16:creationId xmlns:a16="http://schemas.microsoft.com/office/drawing/2014/main" id="{00000000-0008-0000-1400-000021A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0</xdr:colOff>
      <xdr:row>5</xdr:row>
      <xdr:rowOff>0</xdr:rowOff>
    </xdr:from>
    <xdr:to>
      <xdr:col>40</xdr:col>
      <xdr:colOff>0</xdr:colOff>
      <xdr:row>13</xdr:row>
      <xdr:rowOff>0</xdr:rowOff>
    </xdr:to>
    <xdr:graphicFrame macro="">
      <xdr:nvGraphicFramePr>
        <xdr:cNvPr id="106530" name="グラフ 34">
          <a:extLst>
            <a:ext uri="{FF2B5EF4-FFF2-40B4-BE49-F238E27FC236}">
              <a16:creationId xmlns:a16="http://schemas.microsoft.com/office/drawing/2014/main" id="{00000000-0008-0000-1400-000022A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7</xdr:row>
      <xdr:rowOff>0</xdr:rowOff>
    </xdr:from>
    <xdr:to>
      <xdr:col>17</xdr:col>
      <xdr:colOff>0</xdr:colOff>
      <xdr:row>9</xdr:row>
      <xdr:rowOff>0</xdr:rowOff>
    </xdr:to>
    <xdr:sp macro="" textlink="">
      <xdr:nvSpPr>
        <xdr:cNvPr id="106557" name="Rectangle 61">
          <a:extLst>
            <a:ext uri="{FF2B5EF4-FFF2-40B4-BE49-F238E27FC236}">
              <a16:creationId xmlns:a16="http://schemas.microsoft.com/office/drawing/2014/main" id="{00000000-0008-0000-1400-00003DA00100}"/>
            </a:ext>
          </a:extLst>
        </xdr:cNvPr>
        <xdr:cNvSpPr>
          <a:spLocks noChangeArrowheads="1"/>
        </xdr:cNvSpPr>
      </xdr:nvSpPr>
      <xdr:spPr bwMode="auto">
        <a:xfrm>
          <a:off x="8486775" y="15335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9</xdr:row>
      <xdr:rowOff>0</xdr:rowOff>
    </xdr:from>
    <xdr:to>
      <xdr:col>17</xdr:col>
      <xdr:colOff>0</xdr:colOff>
      <xdr:row>11</xdr:row>
      <xdr:rowOff>0</xdr:rowOff>
    </xdr:to>
    <xdr:sp macro="" textlink="">
      <xdr:nvSpPr>
        <xdr:cNvPr id="106558" name="Rectangle 62">
          <a:extLst>
            <a:ext uri="{FF2B5EF4-FFF2-40B4-BE49-F238E27FC236}">
              <a16:creationId xmlns:a16="http://schemas.microsoft.com/office/drawing/2014/main" id="{00000000-0008-0000-1400-00003EA00100}"/>
            </a:ext>
          </a:extLst>
        </xdr:cNvPr>
        <xdr:cNvSpPr>
          <a:spLocks noChangeArrowheads="1"/>
        </xdr:cNvSpPr>
      </xdr:nvSpPr>
      <xdr:spPr bwMode="auto">
        <a:xfrm>
          <a:off x="8486775" y="19716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11</xdr:row>
      <xdr:rowOff>0</xdr:rowOff>
    </xdr:from>
    <xdr:to>
      <xdr:col>17</xdr:col>
      <xdr:colOff>0</xdr:colOff>
      <xdr:row>13</xdr:row>
      <xdr:rowOff>0</xdr:rowOff>
    </xdr:to>
    <xdr:sp macro="" textlink="">
      <xdr:nvSpPr>
        <xdr:cNvPr id="106559" name="Rectangle 63">
          <a:extLst>
            <a:ext uri="{FF2B5EF4-FFF2-40B4-BE49-F238E27FC236}">
              <a16:creationId xmlns:a16="http://schemas.microsoft.com/office/drawing/2014/main" id="{00000000-0008-0000-1400-00003FA00100}"/>
            </a:ext>
          </a:extLst>
        </xdr:cNvPr>
        <xdr:cNvSpPr>
          <a:spLocks noChangeArrowheads="1"/>
        </xdr:cNvSpPr>
      </xdr:nvSpPr>
      <xdr:spPr bwMode="auto">
        <a:xfrm>
          <a:off x="8486775" y="24098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13</xdr:row>
      <xdr:rowOff>0</xdr:rowOff>
    </xdr:from>
    <xdr:to>
      <xdr:col>17</xdr:col>
      <xdr:colOff>0</xdr:colOff>
      <xdr:row>15</xdr:row>
      <xdr:rowOff>0</xdr:rowOff>
    </xdr:to>
    <xdr:sp macro="" textlink="">
      <xdr:nvSpPr>
        <xdr:cNvPr id="106560" name="Rectangle 64">
          <a:extLst>
            <a:ext uri="{FF2B5EF4-FFF2-40B4-BE49-F238E27FC236}">
              <a16:creationId xmlns:a16="http://schemas.microsoft.com/office/drawing/2014/main" id="{00000000-0008-0000-1400-000040A00100}"/>
            </a:ext>
          </a:extLst>
        </xdr:cNvPr>
        <xdr:cNvSpPr>
          <a:spLocks noChangeArrowheads="1"/>
        </xdr:cNvSpPr>
      </xdr:nvSpPr>
      <xdr:spPr bwMode="auto">
        <a:xfrm>
          <a:off x="8486775" y="28479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17</xdr:col>
      <xdr:colOff>0</xdr:colOff>
      <xdr:row>17</xdr:row>
      <xdr:rowOff>0</xdr:rowOff>
    </xdr:to>
    <xdr:sp macro="" textlink="">
      <xdr:nvSpPr>
        <xdr:cNvPr id="106561" name="Rectangle 65">
          <a:extLst>
            <a:ext uri="{FF2B5EF4-FFF2-40B4-BE49-F238E27FC236}">
              <a16:creationId xmlns:a16="http://schemas.microsoft.com/office/drawing/2014/main" id="{00000000-0008-0000-1400-000041A00100}"/>
            </a:ext>
          </a:extLst>
        </xdr:cNvPr>
        <xdr:cNvSpPr>
          <a:spLocks noChangeArrowheads="1"/>
        </xdr:cNvSpPr>
      </xdr:nvSpPr>
      <xdr:spPr bwMode="auto">
        <a:xfrm>
          <a:off x="8486775" y="32861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7</xdr:row>
      <xdr:rowOff>0</xdr:rowOff>
    </xdr:from>
    <xdr:to>
      <xdr:col>32</xdr:col>
      <xdr:colOff>0</xdr:colOff>
      <xdr:row>9</xdr:row>
      <xdr:rowOff>0</xdr:rowOff>
    </xdr:to>
    <xdr:sp macro="" textlink="">
      <xdr:nvSpPr>
        <xdr:cNvPr id="106562" name="Rectangle 66">
          <a:extLst>
            <a:ext uri="{FF2B5EF4-FFF2-40B4-BE49-F238E27FC236}">
              <a16:creationId xmlns:a16="http://schemas.microsoft.com/office/drawing/2014/main" id="{00000000-0008-0000-1400-000042A00100}"/>
            </a:ext>
          </a:extLst>
        </xdr:cNvPr>
        <xdr:cNvSpPr>
          <a:spLocks noChangeArrowheads="1"/>
        </xdr:cNvSpPr>
      </xdr:nvSpPr>
      <xdr:spPr bwMode="auto">
        <a:xfrm>
          <a:off x="14916150" y="15335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9</xdr:row>
      <xdr:rowOff>0</xdr:rowOff>
    </xdr:from>
    <xdr:to>
      <xdr:col>32</xdr:col>
      <xdr:colOff>0</xdr:colOff>
      <xdr:row>11</xdr:row>
      <xdr:rowOff>0</xdr:rowOff>
    </xdr:to>
    <xdr:sp macro="" textlink="">
      <xdr:nvSpPr>
        <xdr:cNvPr id="106563" name="Rectangle 67">
          <a:extLst>
            <a:ext uri="{FF2B5EF4-FFF2-40B4-BE49-F238E27FC236}">
              <a16:creationId xmlns:a16="http://schemas.microsoft.com/office/drawing/2014/main" id="{00000000-0008-0000-1400-000043A00100}"/>
            </a:ext>
          </a:extLst>
        </xdr:cNvPr>
        <xdr:cNvSpPr>
          <a:spLocks noChangeArrowheads="1"/>
        </xdr:cNvSpPr>
      </xdr:nvSpPr>
      <xdr:spPr bwMode="auto">
        <a:xfrm>
          <a:off x="14916150" y="19716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31</xdr:col>
      <xdr:colOff>0</xdr:colOff>
      <xdr:row>11</xdr:row>
      <xdr:rowOff>0</xdr:rowOff>
    </xdr:from>
    <xdr:to>
      <xdr:col>32</xdr:col>
      <xdr:colOff>0</xdr:colOff>
      <xdr:row>13</xdr:row>
      <xdr:rowOff>0</xdr:rowOff>
    </xdr:to>
    <xdr:sp macro="" textlink="">
      <xdr:nvSpPr>
        <xdr:cNvPr id="106564" name="Rectangle 68">
          <a:extLst>
            <a:ext uri="{FF2B5EF4-FFF2-40B4-BE49-F238E27FC236}">
              <a16:creationId xmlns:a16="http://schemas.microsoft.com/office/drawing/2014/main" id="{00000000-0008-0000-1400-000044A00100}"/>
            </a:ext>
          </a:extLst>
        </xdr:cNvPr>
        <xdr:cNvSpPr>
          <a:spLocks noChangeArrowheads="1"/>
        </xdr:cNvSpPr>
      </xdr:nvSpPr>
      <xdr:spPr bwMode="auto">
        <a:xfrm>
          <a:off x="14916150" y="24098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123825</xdr:colOff>
      <xdr:row>15</xdr:row>
      <xdr:rowOff>114300</xdr:rowOff>
    </xdr:from>
    <xdr:to>
      <xdr:col>19</xdr:col>
      <xdr:colOff>180975</xdr:colOff>
      <xdr:row>15</xdr:row>
      <xdr:rowOff>171450</xdr:rowOff>
    </xdr:to>
    <xdr:sp macro="" textlink="">
      <xdr:nvSpPr>
        <xdr:cNvPr id="106565" name="Oval 69">
          <a:extLst>
            <a:ext uri="{FF2B5EF4-FFF2-40B4-BE49-F238E27FC236}">
              <a16:creationId xmlns:a16="http://schemas.microsoft.com/office/drawing/2014/main" id="{00000000-0008-0000-1400-000045A00100}"/>
            </a:ext>
          </a:extLst>
        </xdr:cNvPr>
        <xdr:cNvSpPr>
          <a:spLocks noChangeArrowheads="1"/>
        </xdr:cNvSpPr>
      </xdr:nvSpPr>
      <xdr:spPr bwMode="auto">
        <a:xfrm flipH="1">
          <a:off x="9896475" y="34004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15</xdr:row>
      <xdr:rowOff>142875</xdr:rowOff>
    </xdr:from>
    <xdr:to>
      <xdr:col>19</xdr:col>
      <xdr:colOff>123825</xdr:colOff>
      <xdr:row>16</xdr:row>
      <xdr:rowOff>0</xdr:rowOff>
    </xdr:to>
    <xdr:cxnSp macro="">
      <xdr:nvCxnSpPr>
        <xdr:cNvPr id="106566" name="AutoShape 70">
          <a:extLst>
            <a:ext uri="{FF2B5EF4-FFF2-40B4-BE49-F238E27FC236}">
              <a16:creationId xmlns:a16="http://schemas.microsoft.com/office/drawing/2014/main" id="{00000000-0008-0000-1400-000046A00100}"/>
            </a:ext>
          </a:extLst>
        </xdr:cNvPr>
        <xdr:cNvCxnSpPr>
          <a:cxnSpLocks noChangeShapeType="1"/>
          <a:stCxn id="106561" idx="1"/>
          <a:endCxn id="106565" idx="6"/>
        </xdr:cNvCxnSpPr>
      </xdr:nvCxnSpPr>
      <xdr:spPr bwMode="auto">
        <a:xfrm flipV="1">
          <a:off x="8486775" y="3429000"/>
          <a:ext cx="1409700" cy="762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180975</xdr:colOff>
      <xdr:row>14</xdr:row>
      <xdr:rowOff>152400</xdr:rowOff>
    </xdr:from>
    <xdr:to>
      <xdr:col>23</xdr:col>
      <xdr:colOff>238125</xdr:colOff>
      <xdr:row>14</xdr:row>
      <xdr:rowOff>209550</xdr:rowOff>
    </xdr:to>
    <xdr:sp macro="" textlink="">
      <xdr:nvSpPr>
        <xdr:cNvPr id="106567" name="Oval 71">
          <a:extLst>
            <a:ext uri="{FF2B5EF4-FFF2-40B4-BE49-F238E27FC236}">
              <a16:creationId xmlns:a16="http://schemas.microsoft.com/office/drawing/2014/main" id="{00000000-0008-0000-1400-000047A00100}"/>
            </a:ext>
          </a:extLst>
        </xdr:cNvPr>
        <xdr:cNvSpPr>
          <a:spLocks noChangeArrowheads="1"/>
        </xdr:cNvSpPr>
      </xdr:nvSpPr>
      <xdr:spPr bwMode="auto">
        <a:xfrm flipH="1">
          <a:off x="11668125" y="32194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14</xdr:row>
      <xdr:rowOff>0</xdr:rowOff>
    </xdr:from>
    <xdr:to>
      <xdr:col>23</xdr:col>
      <xdr:colOff>180975</xdr:colOff>
      <xdr:row>14</xdr:row>
      <xdr:rowOff>180975</xdr:rowOff>
    </xdr:to>
    <xdr:cxnSp macro="">
      <xdr:nvCxnSpPr>
        <xdr:cNvPr id="106568" name="AutoShape 72">
          <a:extLst>
            <a:ext uri="{FF2B5EF4-FFF2-40B4-BE49-F238E27FC236}">
              <a16:creationId xmlns:a16="http://schemas.microsoft.com/office/drawing/2014/main" id="{00000000-0008-0000-1400-000048A00100}"/>
            </a:ext>
          </a:extLst>
        </xdr:cNvPr>
        <xdr:cNvCxnSpPr>
          <a:cxnSpLocks noChangeShapeType="1"/>
          <a:stCxn id="106560" idx="1"/>
          <a:endCxn id="106567" idx="6"/>
        </xdr:cNvCxnSpPr>
      </xdr:nvCxnSpPr>
      <xdr:spPr bwMode="auto">
        <a:xfrm>
          <a:off x="8486775" y="3067050"/>
          <a:ext cx="3181350" cy="1809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419100</xdr:colOff>
      <xdr:row>13</xdr:row>
      <xdr:rowOff>133350</xdr:rowOff>
    </xdr:from>
    <xdr:to>
      <xdr:col>22</xdr:col>
      <xdr:colOff>47625</xdr:colOff>
      <xdr:row>13</xdr:row>
      <xdr:rowOff>190500</xdr:rowOff>
    </xdr:to>
    <xdr:sp macro="" textlink="">
      <xdr:nvSpPr>
        <xdr:cNvPr id="106569" name="Oval 73">
          <a:extLst>
            <a:ext uri="{FF2B5EF4-FFF2-40B4-BE49-F238E27FC236}">
              <a16:creationId xmlns:a16="http://schemas.microsoft.com/office/drawing/2014/main" id="{00000000-0008-0000-1400-000049A00100}"/>
            </a:ext>
          </a:extLst>
        </xdr:cNvPr>
        <xdr:cNvSpPr>
          <a:spLocks noChangeArrowheads="1"/>
        </xdr:cNvSpPr>
      </xdr:nvSpPr>
      <xdr:spPr bwMode="auto">
        <a:xfrm flipH="1">
          <a:off x="11049000" y="29813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12</xdr:row>
      <xdr:rowOff>0</xdr:rowOff>
    </xdr:from>
    <xdr:to>
      <xdr:col>21</xdr:col>
      <xdr:colOff>419100</xdr:colOff>
      <xdr:row>13</xdr:row>
      <xdr:rowOff>161925</xdr:rowOff>
    </xdr:to>
    <xdr:cxnSp macro="">
      <xdr:nvCxnSpPr>
        <xdr:cNvPr id="106570" name="AutoShape 74">
          <a:extLst>
            <a:ext uri="{FF2B5EF4-FFF2-40B4-BE49-F238E27FC236}">
              <a16:creationId xmlns:a16="http://schemas.microsoft.com/office/drawing/2014/main" id="{00000000-0008-0000-1400-00004AA00100}"/>
            </a:ext>
          </a:extLst>
        </xdr:cNvPr>
        <xdr:cNvCxnSpPr>
          <a:cxnSpLocks noChangeShapeType="1"/>
          <a:stCxn id="106559" idx="1"/>
          <a:endCxn id="106569" idx="6"/>
        </xdr:cNvCxnSpPr>
      </xdr:nvCxnSpPr>
      <xdr:spPr bwMode="auto">
        <a:xfrm>
          <a:off x="8486775" y="2628900"/>
          <a:ext cx="2562225" cy="3810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381000</xdr:colOff>
      <xdr:row>12</xdr:row>
      <xdr:rowOff>133350</xdr:rowOff>
    </xdr:from>
    <xdr:to>
      <xdr:col>20</xdr:col>
      <xdr:colOff>9525</xdr:colOff>
      <xdr:row>12</xdr:row>
      <xdr:rowOff>190500</xdr:rowOff>
    </xdr:to>
    <xdr:sp macro="" textlink="">
      <xdr:nvSpPr>
        <xdr:cNvPr id="106571" name="Oval 75">
          <a:extLst>
            <a:ext uri="{FF2B5EF4-FFF2-40B4-BE49-F238E27FC236}">
              <a16:creationId xmlns:a16="http://schemas.microsoft.com/office/drawing/2014/main" id="{00000000-0008-0000-1400-00004BA00100}"/>
            </a:ext>
          </a:extLst>
        </xdr:cNvPr>
        <xdr:cNvSpPr>
          <a:spLocks noChangeArrowheads="1"/>
        </xdr:cNvSpPr>
      </xdr:nvSpPr>
      <xdr:spPr bwMode="auto">
        <a:xfrm flipH="1">
          <a:off x="10153650" y="27622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10</xdr:row>
      <xdr:rowOff>0</xdr:rowOff>
    </xdr:from>
    <xdr:to>
      <xdr:col>19</xdr:col>
      <xdr:colOff>381000</xdr:colOff>
      <xdr:row>12</xdr:row>
      <xdr:rowOff>161925</xdr:rowOff>
    </xdr:to>
    <xdr:cxnSp macro="">
      <xdr:nvCxnSpPr>
        <xdr:cNvPr id="106572" name="AutoShape 76">
          <a:extLst>
            <a:ext uri="{FF2B5EF4-FFF2-40B4-BE49-F238E27FC236}">
              <a16:creationId xmlns:a16="http://schemas.microsoft.com/office/drawing/2014/main" id="{00000000-0008-0000-1400-00004CA00100}"/>
            </a:ext>
          </a:extLst>
        </xdr:cNvPr>
        <xdr:cNvCxnSpPr>
          <a:cxnSpLocks noChangeShapeType="1"/>
          <a:stCxn id="106558" idx="1"/>
          <a:endCxn id="106571" idx="6"/>
        </xdr:cNvCxnSpPr>
      </xdr:nvCxnSpPr>
      <xdr:spPr bwMode="auto">
        <a:xfrm>
          <a:off x="8486775" y="2190750"/>
          <a:ext cx="1666875" cy="6000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9525</xdr:colOff>
      <xdr:row>7</xdr:row>
      <xdr:rowOff>47625</xdr:rowOff>
    </xdr:from>
    <xdr:to>
      <xdr:col>21</xdr:col>
      <xdr:colOff>66675</xdr:colOff>
      <xdr:row>7</xdr:row>
      <xdr:rowOff>104775</xdr:rowOff>
    </xdr:to>
    <xdr:sp macro="" textlink="">
      <xdr:nvSpPr>
        <xdr:cNvPr id="106573" name="Oval 77">
          <a:extLst>
            <a:ext uri="{FF2B5EF4-FFF2-40B4-BE49-F238E27FC236}">
              <a16:creationId xmlns:a16="http://schemas.microsoft.com/office/drawing/2014/main" id="{00000000-0008-0000-1400-00004DA00100}"/>
            </a:ext>
          </a:extLst>
        </xdr:cNvPr>
        <xdr:cNvSpPr>
          <a:spLocks noChangeArrowheads="1"/>
        </xdr:cNvSpPr>
      </xdr:nvSpPr>
      <xdr:spPr bwMode="auto">
        <a:xfrm flipH="1">
          <a:off x="10639425" y="15811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0</xdr:colOff>
      <xdr:row>7</xdr:row>
      <xdr:rowOff>76200</xdr:rowOff>
    </xdr:from>
    <xdr:to>
      <xdr:col>21</xdr:col>
      <xdr:colOff>9525</xdr:colOff>
      <xdr:row>8</xdr:row>
      <xdr:rowOff>0</xdr:rowOff>
    </xdr:to>
    <xdr:cxnSp macro="">
      <xdr:nvCxnSpPr>
        <xdr:cNvPr id="106574" name="AutoShape 78">
          <a:extLst>
            <a:ext uri="{FF2B5EF4-FFF2-40B4-BE49-F238E27FC236}">
              <a16:creationId xmlns:a16="http://schemas.microsoft.com/office/drawing/2014/main" id="{00000000-0008-0000-1400-00004EA00100}"/>
            </a:ext>
          </a:extLst>
        </xdr:cNvPr>
        <xdr:cNvCxnSpPr>
          <a:cxnSpLocks noChangeShapeType="1"/>
          <a:stCxn id="106557" idx="1"/>
          <a:endCxn id="106573" idx="6"/>
        </xdr:cNvCxnSpPr>
      </xdr:nvCxnSpPr>
      <xdr:spPr bwMode="auto">
        <a:xfrm flipV="1">
          <a:off x="8486775" y="1609725"/>
          <a:ext cx="2152650" cy="1428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29</xdr:col>
      <xdr:colOff>257175</xdr:colOff>
      <xdr:row>17</xdr:row>
      <xdr:rowOff>66675</xdr:rowOff>
    </xdr:from>
    <xdr:to>
      <xdr:col>29</xdr:col>
      <xdr:colOff>314325</xdr:colOff>
      <xdr:row>17</xdr:row>
      <xdr:rowOff>123825</xdr:rowOff>
    </xdr:to>
    <xdr:sp macro="" textlink="">
      <xdr:nvSpPr>
        <xdr:cNvPr id="106575" name="Oval 79">
          <a:extLst>
            <a:ext uri="{FF2B5EF4-FFF2-40B4-BE49-F238E27FC236}">
              <a16:creationId xmlns:a16="http://schemas.microsoft.com/office/drawing/2014/main" id="{00000000-0008-0000-1400-00004FA00100}"/>
            </a:ext>
          </a:extLst>
        </xdr:cNvPr>
        <xdr:cNvSpPr>
          <a:spLocks noChangeArrowheads="1"/>
        </xdr:cNvSpPr>
      </xdr:nvSpPr>
      <xdr:spPr bwMode="auto">
        <a:xfrm flipH="1">
          <a:off x="14316075" y="37909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29</xdr:col>
      <xdr:colOff>314325</xdr:colOff>
      <xdr:row>12</xdr:row>
      <xdr:rowOff>0</xdr:rowOff>
    </xdr:from>
    <xdr:to>
      <xdr:col>32</xdr:col>
      <xdr:colOff>0</xdr:colOff>
      <xdr:row>17</xdr:row>
      <xdr:rowOff>95250</xdr:rowOff>
    </xdr:to>
    <xdr:cxnSp macro="">
      <xdr:nvCxnSpPr>
        <xdr:cNvPr id="106576" name="AutoShape 80">
          <a:extLst>
            <a:ext uri="{FF2B5EF4-FFF2-40B4-BE49-F238E27FC236}">
              <a16:creationId xmlns:a16="http://schemas.microsoft.com/office/drawing/2014/main" id="{00000000-0008-0000-1400-000050A00100}"/>
            </a:ext>
          </a:extLst>
        </xdr:cNvPr>
        <xdr:cNvCxnSpPr>
          <a:cxnSpLocks noChangeShapeType="1"/>
          <a:stCxn id="106575" idx="2"/>
          <a:endCxn id="106564" idx="3"/>
        </xdr:cNvCxnSpPr>
      </xdr:nvCxnSpPr>
      <xdr:spPr bwMode="auto">
        <a:xfrm flipV="1">
          <a:off x="14373225" y="2628900"/>
          <a:ext cx="971550" cy="11906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29</xdr:col>
      <xdr:colOff>419100</xdr:colOff>
      <xdr:row>14</xdr:row>
      <xdr:rowOff>171450</xdr:rowOff>
    </xdr:from>
    <xdr:to>
      <xdr:col>30</xdr:col>
      <xdr:colOff>47625</xdr:colOff>
      <xdr:row>15</xdr:row>
      <xdr:rowOff>9525</xdr:rowOff>
    </xdr:to>
    <xdr:sp macro="" textlink="">
      <xdr:nvSpPr>
        <xdr:cNvPr id="106577" name="Oval 81">
          <a:extLst>
            <a:ext uri="{FF2B5EF4-FFF2-40B4-BE49-F238E27FC236}">
              <a16:creationId xmlns:a16="http://schemas.microsoft.com/office/drawing/2014/main" id="{00000000-0008-0000-1400-000051A00100}"/>
            </a:ext>
          </a:extLst>
        </xdr:cNvPr>
        <xdr:cNvSpPr>
          <a:spLocks noChangeArrowheads="1"/>
        </xdr:cNvSpPr>
      </xdr:nvSpPr>
      <xdr:spPr bwMode="auto">
        <a:xfrm flipH="1">
          <a:off x="14478000" y="32385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30</xdr:col>
      <xdr:colOff>47625</xdr:colOff>
      <xdr:row>10</xdr:row>
      <xdr:rowOff>0</xdr:rowOff>
    </xdr:from>
    <xdr:to>
      <xdr:col>32</xdr:col>
      <xdr:colOff>0</xdr:colOff>
      <xdr:row>14</xdr:row>
      <xdr:rowOff>200025</xdr:rowOff>
    </xdr:to>
    <xdr:cxnSp macro="">
      <xdr:nvCxnSpPr>
        <xdr:cNvPr id="106578" name="AutoShape 82">
          <a:extLst>
            <a:ext uri="{FF2B5EF4-FFF2-40B4-BE49-F238E27FC236}">
              <a16:creationId xmlns:a16="http://schemas.microsoft.com/office/drawing/2014/main" id="{00000000-0008-0000-1400-000052A00100}"/>
            </a:ext>
          </a:extLst>
        </xdr:cNvPr>
        <xdr:cNvCxnSpPr>
          <a:cxnSpLocks noChangeShapeType="1"/>
          <a:stCxn id="106577" idx="2"/>
          <a:endCxn id="106563" idx="3"/>
        </xdr:cNvCxnSpPr>
      </xdr:nvCxnSpPr>
      <xdr:spPr bwMode="auto">
        <a:xfrm flipV="1">
          <a:off x="14535150" y="2190750"/>
          <a:ext cx="809625" cy="10763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276225</xdr:colOff>
      <xdr:row>7</xdr:row>
      <xdr:rowOff>114300</xdr:rowOff>
    </xdr:from>
    <xdr:to>
      <xdr:col>26</xdr:col>
      <xdr:colOff>333375</xdr:colOff>
      <xdr:row>7</xdr:row>
      <xdr:rowOff>171450</xdr:rowOff>
    </xdr:to>
    <xdr:sp macro="" textlink="">
      <xdr:nvSpPr>
        <xdr:cNvPr id="106579" name="Oval 83">
          <a:extLst>
            <a:ext uri="{FF2B5EF4-FFF2-40B4-BE49-F238E27FC236}">
              <a16:creationId xmlns:a16="http://schemas.microsoft.com/office/drawing/2014/main" id="{00000000-0008-0000-1400-000053A00100}"/>
            </a:ext>
          </a:extLst>
        </xdr:cNvPr>
        <xdr:cNvSpPr>
          <a:spLocks noChangeArrowheads="1"/>
        </xdr:cNvSpPr>
      </xdr:nvSpPr>
      <xdr:spPr bwMode="auto">
        <a:xfrm flipH="1">
          <a:off x="13049250" y="16478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333375</xdr:colOff>
      <xdr:row>7</xdr:row>
      <xdr:rowOff>142875</xdr:rowOff>
    </xdr:from>
    <xdr:to>
      <xdr:col>32</xdr:col>
      <xdr:colOff>0</xdr:colOff>
      <xdr:row>8</xdr:row>
      <xdr:rowOff>0</xdr:rowOff>
    </xdr:to>
    <xdr:cxnSp macro="">
      <xdr:nvCxnSpPr>
        <xdr:cNvPr id="106580" name="AutoShape 84">
          <a:extLst>
            <a:ext uri="{FF2B5EF4-FFF2-40B4-BE49-F238E27FC236}">
              <a16:creationId xmlns:a16="http://schemas.microsoft.com/office/drawing/2014/main" id="{00000000-0008-0000-1400-000054A00100}"/>
            </a:ext>
          </a:extLst>
        </xdr:cNvPr>
        <xdr:cNvCxnSpPr>
          <a:cxnSpLocks noChangeShapeType="1"/>
          <a:stCxn id="106579" idx="2"/>
          <a:endCxn id="106562" idx="3"/>
        </xdr:cNvCxnSpPr>
      </xdr:nvCxnSpPr>
      <xdr:spPr bwMode="auto">
        <a:xfrm>
          <a:off x="13106400" y="1676400"/>
          <a:ext cx="2238375" cy="762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220094</xdr:colOff>
      <xdr:row>30</xdr:row>
      <xdr:rowOff>184570</xdr:rowOff>
    </xdr:from>
    <xdr:to>
      <xdr:col>25</xdr:col>
      <xdr:colOff>341372</xdr:colOff>
      <xdr:row>57</xdr:row>
      <xdr:rowOff>166289</xdr:rowOff>
    </xdr:to>
    <xdr:pic>
      <xdr:nvPicPr>
        <xdr:cNvPr id="234" name="Picture 327">
          <a:extLst>
            <a:ext uri="{FF2B5EF4-FFF2-40B4-BE49-F238E27FC236}">
              <a16:creationId xmlns:a16="http://schemas.microsoft.com/office/drawing/2014/main" id="{00000000-0008-0000-1500-0000E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0494" y="7042570"/>
          <a:ext cx="5817228" cy="61539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380289</xdr:colOff>
      <xdr:row>47</xdr:row>
      <xdr:rowOff>167584</xdr:rowOff>
    </xdr:from>
    <xdr:to>
      <xdr:col>17</xdr:col>
      <xdr:colOff>380289</xdr:colOff>
      <xdr:row>48</xdr:row>
      <xdr:rowOff>208378</xdr:rowOff>
    </xdr:to>
    <xdr:sp macro="" textlink="">
      <xdr:nvSpPr>
        <xdr:cNvPr id="236" name="Line 246">
          <a:extLst>
            <a:ext uri="{FF2B5EF4-FFF2-40B4-BE49-F238E27FC236}">
              <a16:creationId xmlns:a16="http://schemas.microsoft.com/office/drawing/2014/main" id="{00000000-0008-0000-1500-0000EC000000}"/>
            </a:ext>
          </a:extLst>
        </xdr:cNvPr>
        <xdr:cNvSpPr>
          <a:spLocks noChangeShapeType="1"/>
        </xdr:cNvSpPr>
      </xdr:nvSpPr>
      <xdr:spPr bwMode="auto">
        <a:xfrm>
          <a:off x="8952789" y="10240272"/>
          <a:ext cx="0" cy="25510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71753</xdr:colOff>
      <xdr:row>47</xdr:row>
      <xdr:rowOff>173303</xdr:rowOff>
    </xdr:from>
    <xdr:to>
      <xdr:col>20</xdr:col>
      <xdr:colOff>71753</xdr:colOff>
      <xdr:row>48</xdr:row>
      <xdr:rowOff>214097</xdr:rowOff>
    </xdr:to>
    <xdr:sp macro="" textlink="">
      <xdr:nvSpPr>
        <xdr:cNvPr id="237" name="Line 246">
          <a:extLst>
            <a:ext uri="{FF2B5EF4-FFF2-40B4-BE49-F238E27FC236}">
              <a16:creationId xmlns:a16="http://schemas.microsoft.com/office/drawing/2014/main" id="{00000000-0008-0000-1500-0000ED000000}"/>
            </a:ext>
          </a:extLst>
        </xdr:cNvPr>
        <xdr:cNvSpPr>
          <a:spLocks noChangeShapeType="1"/>
        </xdr:cNvSpPr>
      </xdr:nvSpPr>
      <xdr:spPr bwMode="auto">
        <a:xfrm>
          <a:off x="9930128" y="10245991"/>
          <a:ext cx="0" cy="25510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371878</xdr:colOff>
      <xdr:row>50</xdr:row>
      <xdr:rowOff>92972</xdr:rowOff>
    </xdr:from>
    <xdr:to>
      <xdr:col>17</xdr:col>
      <xdr:colOff>371878</xdr:colOff>
      <xdr:row>51</xdr:row>
      <xdr:rowOff>133765</xdr:rowOff>
    </xdr:to>
    <xdr:sp macro="" textlink="">
      <xdr:nvSpPr>
        <xdr:cNvPr id="240" name="Line 246">
          <a:extLst>
            <a:ext uri="{FF2B5EF4-FFF2-40B4-BE49-F238E27FC236}">
              <a16:creationId xmlns:a16="http://schemas.microsoft.com/office/drawing/2014/main" id="{00000000-0008-0000-1500-0000F0000000}"/>
            </a:ext>
          </a:extLst>
        </xdr:cNvPr>
        <xdr:cNvSpPr>
          <a:spLocks noChangeShapeType="1"/>
        </xdr:cNvSpPr>
      </xdr:nvSpPr>
      <xdr:spPr bwMode="auto">
        <a:xfrm flipV="1">
          <a:off x="8944378" y="10808597"/>
          <a:ext cx="0" cy="25510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71754</xdr:colOff>
      <xdr:row>50</xdr:row>
      <xdr:rowOff>107942</xdr:rowOff>
    </xdr:from>
    <xdr:to>
      <xdr:col>20</xdr:col>
      <xdr:colOff>71754</xdr:colOff>
      <xdr:row>51</xdr:row>
      <xdr:rowOff>148735</xdr:rowOff>
    </xdr:to>
    <xdr:sp macro="" textlink="">
      <xdr:nvSpPr>
        <xdr:cNvPr id="241" name="Line 246">
          <a:extLst>
            <a:ext uri="{FF2B5EF4-FFF2-40B4-BE49-F238E27FC236}">
              <a16:creationId xmlns:a16="http://schemas.microsoft.com/office/drawing/2014/main" id="{00000000-0008-0000-1500-0000F1000000}"/>
            </a:ext>
          </a:extLst>
        </xdr:cNvPr>
        <xdr:cNvSpPr>
          <a:spLocks noChangeShapeType="1"/>
        </xdr:cNvSpPr>
      </xdr:nvSpPr>
      <xdr:spPr bwMode="auto">
        <a:xfrm flipV="1">
          <a:off x="9930129" y="10823567"/>
          <a:ext cx="0" cy="25510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352425</xdr:colOff>
      <xdr:row>0</xdr:row>
      <xdr:rowOff>9525</xdr:rowOff>
    </xdr:from>
    <xdr:to>
      <xdr:col>26</xdr:col>
      <xdr:colOff>76200</xdr:colOff>
      <xdr:row>3</xdr:row>
      <xdr:rowOff>209550</xdr:rowOff>
    </xdr:to>
    <xdr:grpSp>
      <xdr:nvGrpSpPr>
        <xdr:cNvPr id="6421" name="Group 277">
          <a:extLst>
            <a:ext uri="{FF2B5EF4-FFF2-40B4-BE49-F238E27FC236}">
              <a16:creationId xmlns:a16="http://schemas.microsoft.com/office/drawing/2014/main" id="{00000000-0008-0000-1500-000015190000}"/>
            </a:ext>
          </a:extLst>
        </xdr:cNvPr>
        <xdr:cNvGrpSpPr>
          <a:grpSpLocks/>
        </xdr:cNvGrpSpPr>
      </xdr:nvGrpSpPr>
      <xdr:grpSpPr bwMode="auto">
        <a:xfrm>
          <a:off x="12696825" y="9525"/>
          <a:ext cx="1019175" cy="885825"/>
          <a:chOff x="1012" y="24"/>
          <a:chExt cx="106" cy="90"/>
        </a:xfrm>
      </xdr:grpSpPr>
      <xdr:sp macro="" textlink="">
        <xdr:nvSpPr>
          <xdr:cNvPr id="6422" name="Line 278">
            <a:extLst>
              <a:ext uri="{FF2B5EF4-FFF2-40B4-BE49-F238E27FC236}">
                <a16:creationId xmlns:a16="http://schemas.microsoft.com/office/drawing/2014/main" id="{00000000-0008-0000-1500-0000161900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423" name="Text Box 279">
            <a:extLst>
              <a:ext uri="{FF2B5EF4-FFF2-40B4-BE49-F238E27FC236}">
                <a16:creationId xmlns:a16="http://schemas.microsoft.com/office/drawing/2014/main" id="{00000000-0008-0000-1500-00001719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-Y</a:t>
            </a:r>
          </a:p>
        </xdr:txBody>
      </xdr:sp>
      <xdr:sp macro="" textlink="">
        <xdr:nvSpPr>
          <xdr:cNvPr id="6424" name="Text Box 280">
            <a:extLst>
              <a:ext uri="{FF2B5EF4-FFF2-40B4-BE49-F238E27FC236}">
                <a16:creationId xmlns:a16="http://schemas.microsoft.com/office/drawing/2014/main" id="{00000000-0008-0000-1500-00001819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+Y</a:t>
            </a:r>
          </a:p>
        </xdr:txBody>
      </xdr:sp>
      <xdr:sp macro="" textlink="">
        <xdr:nvSpPr>
          <xdr:cNvPr id="6425" name="Line 281">
            <a:extLst>
              <a:ext uri="{FF2B5EF4-FFF2-40B4-BE49-F238E27FC236}">
                <a16:creationId xmlns:a16="http://schemas.microsoft.com/office/drawing/2014/main" id="{00000000-0008-0000-1500-0000191900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426" name="Text Box 282">
            <a:extLst>
              <a:ext uri="{FF2B5EF4-FFF2-40B4-BE49-F238E27FC236}">
                <a16:creationId xmlns:a16="http://schemas.microsoft.com/office/drawing/2014/main" id="{00000000-0008-0000-1500-00001A19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+X</a:t>
            </a:r>
          </a:p>
        </xdr:txBody>
      </xdr:sp>
      <xdr:sp macro="" textlink="">
        <xdr:nvSpPr>
          <xdr:cNvPr id="6427" name="Text Box 283">
            <a:extLst>
              <a:ext uri="{FF2B5EF4-FFF2-40B4-BE49-F238E27FC236}">
                <a16:creationId xmlns:a16="http://schemas.microsoft.com/office/drawing/2014/main" id="{00000000-0008-0000-1500-00001B19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-X</a:t>
            </a:r>
          </a:p>
        </xdr:txBody>
      </xdr:sp>
    </xdr:grpSp>
    <xdr:clientData/>
  </xdr:twoCellAnchor>
  <xdr:twoCellAnchor>
    <xdr:from>
      <xdr:col>11</xdr:col>
      <xdr:colOff>0</xdr:colOff>
      <xdr:row>37</xdr:row>
      <xdr:rowOff>0</xdr:rowOff>
    </xdr:from>
    <xdr:to>
      <xdr:col>12</xdr:col>
      <xdr:colOff>0</xdr:colOff>
      <xdr:row>38</xdr:row>
      <xdr:rowOff>0</xdr:rowOff>
    </xdr:to>
    <xdr:sp macro="" textlink="">
      <xdr:nvSpPr>
        <xdr:cNvPr id="268" name="Rectangle 84">
          <a:extLst>
            <a:ext uri="{FF2B5EF4-FFF2-40B4-BE49-F238E27FC236}">
              <a16:creationId xmlns:a16="http://schemas.microsoft.com/office/drawing/2014/main" id="{00000000-0008-0000-1500-00000C010000}"/>
            </a:ext>
          </a:extLst>
        </xdr:cNvPr>
        <xdr:cNvSpPr>
          <a:spLocks noChangeArrowheads="1"/>
        </xdr:cNvSpPr>
      </xdr:nvSpPr>
      <xdr:spPr bwMode="auto">
        <a:xfrm>
          <a:off x="5995865" y="1538654"/>
          <a:ext cx="427404" cy="2198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38</xdr:row>
      <xdr:rowOff>0</xdr:rowOff>
    </xdr:from>
    <xdr:to>
      <xdr:col>12</xdr:col>
      <xdr:colOff>0</xdr:colOff>
      <xdr:row>39</xdr:row>
      <xdr:rowOff>0</xdr:rowOff>
    </xdr:to>
    <xdr:sp macro="" textlink="">
      <xdr:nvSpPr>
        <xdr:cNvPr id="269" name="Rectangle 85">
          <a:extLst>
            <a:ext uri="{FF2B5EF4-FFF2-40B4-BE49-F238E27FC236}">
              <a16:creationId xmlns:a16="http://schemas.microsoft.com/office/drawing/2014/main" id="{00000000-0008-0000-1500-00000D010000}"/>
            </a:ext>
          </a:extLst>
        </xdr:cNvPr>
        <xdr:cNvSpPr>
          <a:spLocks noChangeArrowheads="1"/>
        </xdr:cNvSpPr>
      </xdr:nvSpPr>
      <xdr:spPr bwMode="auto">
        <a:xfrm>
          <a:off x="5995865" y="1758462"/>
          <a:ext cx="427404" cy="2198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39</xdr:row>
      <xdr:rowOff>0</xdr:rowOff>
    </xdr:from>
    <xdr:to>
      <xdr:col>12</xdr:col>
      <xdr:colOff>0</xdr:colOff>
      <xdr:row>40</xdr:row>
      <xdr:rowOff>0</xdr:rowOff>
    </xdr:to>
    <xdr:sp macro="" textlink="">
      <xdr:nvSpPr>
        <xdr:cNvPr id="270" name="Rectangle 86">
          <a:extLst>
            <a:ext uri="{FF2B5EF4-FFF2-40B4-BE49-F238E27FC236}">
              <a16:creationId xmlns:a16="http://schemas.microsoft.com/office/drawing/2014/main" id="{00000000-0008-0000-1500-00000E010000}"/>
            </a:ext>
          </a:extLst>
        </xdr:cNvPr>
        <xdr:cNvSpPr>
          <a:spLocks noChangeArrowheads="1"/>
        </xdr:cNvSpPr>
      </xdr:nvSpPr>
      <xdr:spPr bwMode="auto">
        <a:xfrm>
          <a:off x="5995865" y="1978269"/>
          <a:ext cx="427404" cy="2198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40</xdr:row>
      <xdr:rowOff>0</xdr:rowOff>
    </xdr:from>
    <xdr:to>
      <xdr:col>12</xdr:col>
      <xdr:colOff>0</xdr:colOff>
      <xdr:row>41</xdr:row>
      <xdr:rowOff>0</xdr:rowOff>
    </xdr:to>
    <xdr:sp macro="" textlink="">
      <xdr:nvSpPr>
        <xdr:cNvPr id="271" name="Rectangle 87">
          <a:extLst>
            <a:ext uri="{FF2B5EF4-FFF2-40B4-BE49-F238E27FC236}">
              <a16:creationId xmlns:a16="http://schemas.microsoft.com/office/drawing/2014/main" id="{00000000-0008-0000-1500-00000F010000}"/>
            </a:ext>
          </a:extLst>
        </xdr:cNvPr>
        <xdr:cNvSpPr>
          <a:spLocks noChangeArrowheads="1"/>
        </xdr:cNvSpPr>
      </xdr:nvSpPr>
      <xdr:spPr bwMode="auto">
        <a:xfrm>
          <a:off x="5995865" y="2198077"/>
          <a:ext cx="427404" cy="2198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41</xdr:row>
      <xdr:rowOff>0</xdr:rowOff>
    </xdr:from>
    <xdr:to>
      <xdr:col>12</xdr:col>
      <xdr:colOff>0</xdr:colOff>
      <xdr:row>42</xdr:row>
      <xdr:rowOff>0</xdr:rowOff>
    </xdr:to>
    <xdr:sp macro="" textlink="">
      <xdr:nvSpPr>
        <xdr:cNvPr id="272" name="Rectangle 88">
          <a:extLst>
            <a:ext uri="{FF2B5EF4-FFF2-40B4-BE49-F238E27FC236}">
              <a16:creationId xmlns:a16="http://schemas.microsoft.com/office/drawing/2014/main" id="{00000000-0008-0000-1500-000010010000}"/>
            </a:ext>
          </a:extLst>
        </xdr:cNvPr>
        <xdr:cNvSpPr>
          <a:spLocks noChangeArrowheads="1"/>
        </xdr:cNvSpPr>
      </xdr:nvSpPr>
      <xdr:spPr bwMode="auto">
        <a:xfrm>
          <a:off x="5995865" y="2417885"/>
          <a:ext cx="427404" cy="2198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42</xdr:row>
      <xdr:rowOff>0</xdr:rowOff>
    </xdr:from>
    <xdr:to>
      <xdr:col>12</xdr:col>
      <xdr:colOff>0</xdr:colOff>
      <xdr:row>43</xdr:row>
      <xdr:rowOff>0</xdr:rowOff>
    </xdr:to>
    <xdr:sp macro="" textlink="">
      <xdr:nvSpPr>
        <xdr:cNvPr id="273" name="Rectangle 89">
          <a:extLst>
            <a:ext uri="{FF2B5EF4-FFF2-40B4-BE49-F238E27FC236}">
              <a16:creationId xmlns:a16="http://schemas.microsoft.com/office/drawing/2014/main" id="{00000000-0008-0000-1500-000011010000}"/>
            </a:ext>
          </a:extLst>
        </xdr:cNvPr>
        <xdr:cNvSpPr>
          <a:spLocks noChangeArrowheads="1"/>
        </xdr:cNvSpPr>
      </xdr:nvSpPr>
      <xdr:spPr bwMode="auto">
        <a:xfrm>
          <a:off x="5995865" y="2637692"/>
          <a:ext cx="427404" cy="2198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43</xdr:row>
      <xdr:rowOff>0</xdr:rowOff>
    </xdr:from>
    <xdr:to>
      <xdr:col>12</xdr:col>
      <xdr:colOff>0</xdr:colOff>
      <xdr:row>44</xdr:row>
      <xdr:rowOff>0</xdr:rowOff>
    </xdr:to>
    <xdr:sp macro="" textlink="">
      <xdr:nvSpPr>
        <xdr:cNvPr id="274" name="Rectangle 90">
          <a:extLst>
            <a:ext uri="{FF2B5EF4-FFF2-40B4-BE49-F238E27FC236}">
              <a16:creationId xmlns:a16="http://schemas.microsoft.com/office/drawing/2014/main" id="{00000000-0008-0000-1500-000012010000}"/>
            </a:ext>
          </a:extLst>
        </xdr:cNvPr>
        <xdr:cNvSpPr>
          <a:spLocks noChangeArrowheads="1"/>
        </xdr:cNvSpPr>
      </xdr:nvSpPr>
      <xdr:spPr bwMode="auto">
        <a:xfrm>
          <a:off x="5995865" y="2857500"/>
          <a:ext cx="427404" cy="2198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44</xdr:row>
      <xdr:rowOff>0</xdr:rowOff>
    </xdr:from>
    <xdr:to>
      <xdr:col>12</xdr:col>
      <xdr:colOff>0</xdr:colOff>
      <xdr:row>45</xdr:row>
      <xdr:rowOff>0</xdr:rowOff>
    </xdr:to>
    <xdr:sp macro="" textlink="">
      <xdr:nvSpPr>
        <xdr:cNvPr id="275" name="Rectangle 91">
          <a:extLst>
            <a:ext uri="{FF2B5EF4-FFF2-40B4-BE49-F238E27FC236}">
              <a16:creationId xmlns:a16="http://schemas.microsoft.com/office/drawing/2014/main" id="{00000000-0008-0000-1500-000013010000}"/>
            </a:ext>
          </a:extLst>
        </xdr:cNvPr>
        <xdr:cNvSpPr>
          <a:spLocks noChangeArrowheads="1"/>
        </xdr:cNvSpPr>
      </xdr:nvSpPr>
      <xdr:spPr bwMode="auto">
        <a:xfrm>
          <a:off x="5995865" y="3077308"/>
          <a:ext cx="427404" cy="2198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45</xdr:row>
      <xdr:rowOff>0</xdr:rowOff>
    </xdr:from>
    <xdr:to>
      <xdr:col>12</xdr:col>
      <xdr:colOff>0</xdr:colOff>
      <xdr:row>46</xdr:row>
      <xdr:rowOff>0</xdr:rowOff>
    </xdr:to>
    <xdr:sp macro="" textlink="">
      <xdr:nvSpPr>
        <xdr:cNvPr id="276" name="Rectangle 92">
          <a:extLst>
            <a:ext uri="{FF2B5EF4-FFF2-40B4-BE49-F238E27FC236}">
              <a16:creationId xmlns:a16="http://schemas.microsoft.com/office/drawing/2014/main" id="{00000000-0008-0000-1500-000014010000}"/>
            </a:ext>
          </a:extLst>
        </xdr:cNvPr>
        <xdr:cNvSpPr>
          <a:spLocks noChangeArrowheads="1"/>
        </xdr:cNvSpPr>
      </xdr:nvSpPr>
      <xdr:spPr bwMode="auto">
        <a:xfrm>
          <a:off x="5995865" y="3297115"/>
          <a:ext cx="427404" cy="2198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46</xdr:row>
      <xdr:rowOff>0</xdr:rowOff>
    </xdr:from>
    <xdr:to>
      <xdr:col>12</xdr:col>
      <xdr:colOff>0</xdr:colOff>
      <xdr:row>47</xdr:row>
      <xdr:rowOff>0</xdr:rowOff>
    </xdr:to>
    <xdr:sp macro="" textlink="">
      <xdr:nvSpPr>
        <xdr:cNvPr id="277" name="Rectangle 93">
          <a:extLst>
            <a:ext uri="{FF2B5EF4-FFF2-40B4-BE49-F238E27FC236}">
              <a16:creationId xmlns:a16="http://schemas.microsoft.com/office/drawing/2014/main" id="{00000000-0008-0000-1500-000015010000}"/>
            </a:ext>
          </a:extLst>
        </xdr:cNvPr>
        <xdr:cNvSpPr>
          <a:spLocks noChangeArrowheads="1"/>
        </xdr:cNvSpPr>
      </xdr:nvSpPr>
      <xdr:spPr bwMode="auto">
        <a:xfrm>
          <a:off x="5995865" y="3516923"/>
          <a:ext cx="427404" cy="2198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47</xdr:row>
      <xdr:rowOff>0</xdr:rowOff>
    </xdr:from>
    <xdr:to>
      <xdr:col>12</xdr:col>
      <xdr:colOff>0</xdr:colOff>
      <xdr:row>48</xdr:row>
      <xdr:rowOff>0</xdr:rowOff>
    </xdr:to>
    <xdr:sp macro="" textlink="">
      <xdr:nvSpPr>
        <xdr:cNvPr id="278" name="Rectangle 94">
          <a:extLst>
            <a:ext uri="{FF2B5EF4-FFF2-40B4-BE49-F238E27FC236}">
              <a16:creationId xmlns:a16="http://schemas.microsoft.com/office/drawing/2014/main" id="{00000000-0008-0000-1500-000016010000}"/>
            </a:ext>
          </a:extLst>
        </xdr:cNvPr>
        <xdr:cNvSpPr>
          <a:spLocks noChangeArrowheads="1"/>
        </xdr:cNvSpPr>
      </xdr:nvSpPr>
      <xdr:spPr bwMode="auto">
        <a:xfrm>
          <a:off x="5995865" y="3736731"/>
          <a:ext cx="427404" cy="2198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48</xdr:row>
      <xdr:rowOff>0</xdr:rowOff>
    </xdr:from>
    <xdr:to>
      <xdr:col>12</xdr:col>
      <xdr:colOff>0</xdr:colOff>
      <xdr:row>49</xdr:row>
      <xdr:rowOff>0</xdr:rowOff>
    </xdr:to>
    <xdr:sp macro="" textlink="">
      <xdr:nvSpPr>
        <xdr:cNvPr id="279" name="Rectangle 95">
          <a:extLst>
            <a:ext uri="{FF2B5EF4-FFF2-40B4-BE49-F238E27FC236}">
              <a16:creationId xmlns:a16="http://schemas.microsoft.com/office/drawing/2014/main" id="{00000000-0008-0000-1500-000017010000}"/>
            </a:ext>
          </a:extLst>
        </xdr:cNvPr>
        <xdr:cNvSpPr>
          <a:spLocks noChangeArrowheads="1"/>
        </xdr:cNvSpPr>
      </xdr:nvSpPr>
      <xdr:spPr bwMode="auto">
        <a:xfrm>
          <a:off x="5995865" y="3956538"/>
          <a:ext cx="427404" cy="2198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49</xdr:row>
      <xdr:rowOff>0</xdr:rowOff>
    </xdr:from>
    <xdr:to>
      <xdr:col>12</xdr:col>
      <xdr:colOff>0</xdr:colOff>
      <xdr:row>50</xdr:row>
      <xdr:rowOff>0</xdr:rowOff>
    </xdr:to>
    <xdr:sp macro="" textlink="">
      <xdr:nvSpPr>
        <xdr:cNvPr id="280" name="Rectangle 96">
          <a:extLst>
            <a:ext uri="{FF2B5EF4-FFF2-40B4-BE49-F238E27FC236}">
              <a16:creationId xmlns:a16="http://schemas.microsoft.com/office/drawing/2014/main" id="{00000000-0008-0000-1500-000018010000}"/>
            </a:ext>
          </a:extLst>
        </xdr:cNvPr>
        <xdr:cNvSpPr>
          <a:spLocks noChangeArrowheads="1"/>
        </xdr:cNvSpPr>
      </xdr:nvSpPr>
      <xdr:spPr bwMode="auto">
        <a:xfrm>
          <a:off x="5995865" y="4176346"/>
          <a:ext cx="427404" cy="2198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50</xdr:row>
      <xdr:rowOff>0</xdr:rowOff>
    </xdr:from>
    <xdr:to>
      <xdr:col>12</xdr:col>
      <xdr:colOff>0</xdr:colOff>
      <xdr:row>51</xdr:row>
      <xdr:rowOff>0</xdr:rowOff>
    </xdr:to>
    <xdr:sp macro="" textlink="">
      <xdr:nvSpPr>
        <xdr:cNvPr id="281" name="Rectangle 97">
          <a:extLst>
            <a:ext uri="{FF2B5EF4-FFF2-40B4-BE49-F238E27FC236}">
              <a16:creationId xmlns:a16="http://schemas.microsoft.com/office/drawing/2014/main" id="{00000000-0008-0000-1500-000019010000}"/>
            </a:ext>
          </a:extLst>
        </xdr:cNvPr>
        <xdr:cNvSpPr>
          <a:spLocks noChangeArrowheads="1"/>
        </xdr:cNvSpPr>
      </xdr:nvSpPr>
      <xdr:spPr bwMode="auto">
        <a:xfrm>
          <a:off x="5995865" y="4396154"/>
          <a:ext cx="427404" cy="2198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33</xdr:row>
      <xdr:rowOff>90877</xdr:rowOff>
    </xdr:from>
    <xdr:to>
      <xdr:col>18</xdr:col>
      <xdr:colOff>402079</xdr:colOff>
      <xdr:row>36</xdr:row>
      <xdr:rowOff>107157</xdr:rowOff>
    </xdr:to>
    <xdr:cxnSp macro="">
      <xdr:nvCxnSpPr>
        <xdr:cNvPr id="283" name="AutoShape 260">
          <a:extLst>
            <a:ext uri="{FF2B5EF4-FFF2-40B4-BE49-F238E27FC236}">
              <a16:creationId xmlns:a16="http://schemas.microsoft.com/office/drawing/2014/main" id="{00000000-0008-0000-1500-00001B010000}"/>
            </a:ext>
          </a:extLst>
        </xdr:cNvPr>
        <xdr:cNvCxnSpPr>
          <a:cxnSpLocks noChangeShapeType="1"/>
          <a:stCxn id="299" idx="6"/>
          <a:endCxn id="366" idx="1"/>
        </xdr:cNvCxnSpPr>
      </xdr:nvCxnSpPr>
      <xdr:spPr bwMode="auto">
        <a:xfrm flipH="1">
          <a:off x="6000750" y="7163190"/>
          <a:ext cx="3402454" cy="65921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45</xdr:row>
      <xdr:rowOff>107156</xdr:rowOff>
    </xdr:from>
    <xdr:to>
      <xdr:col>19</xdr:col>
      <xdr:colOff>200827</xdr:colOff>
      <xdr:row>48</xdr:row>
      <xdr:rowOff>165102</xdr:rowOff>
    </xdr:to>
    <xdr:cxnSp macro="">
      <xdr:nvCxnSpPr>
        <xdr:cNvPr id="284" name="AutoShape 260">
          <a:extLst>
            <a:ext uri="{FF2B5EF4-FFF2-40B4-BE49-F238E27FC236}">
              <a16:creationId xmlns:a16="http://schemas.microsoft.com/office/drawing/2014/main" id="{00000000-0008-0000-1500-00001C010000}"/>
            </a:ext>
          </a:extLst>
        </xdr:cNvPr>
        <xdr:cNvCxnSpPr>
          <a:cxnSpLocks noChangeShapeType="1"/>
          <a:stCxn id="385" idx="2"/>
          <a:endCxn id="276" idx="1"/>
        </xdr:cNvCxnSpPr>
      </xdr:nvCxnSpPr>
      <xdr:spPr bwMode="auto">
        <a:xfrm flipH="1" flipV="1">
          <a:off x="6000750" y="9751219"/>
          <a:ext cx="3629827" cy="700883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44</xdr:row>
      <xdr:rowOff>107157</xdr:rowOff>
    </xdr:from>
    <xdr:to>
      <xdr:col>19</xdr:col>
      <xdr:colOff>206566</xdr:colOff>
      <xdr:row>45</xdr:row>
      <xdr:rowOff>84767</xdr:rowOff>
    </xdr:to>
    <xdr:cxnSp macro="">
      <xdr:nvCxnSpPr>
        <xdr:cNvPr id="285" name="AutoShape 260">
          <a:extLst>
            <a:ext uri="{FF2B5EF4-FFF2-40B4-BE49-F238E27FC236}">
              <a16:creationId xmlns:a16="http://schemas.microsoft.com/office/drawing/2014/main" id="{00000000-0008-0000-1500-00001D010000}"/>
            </a:ext>
          </a:extLst>
        </xdr:cNvPr>
        <xdr:cNvCxnSpPr>
          <a:cxnSpLocks noChangeShapeType="1"/>
          <a:stCxn id="374" idx="2"/>
          <a:endCxn id="275" idx="1"/>
        </xdr:cNvCxnSpPr>
      </xdr:nvCxnSpPr>
      <xdr:spPr bwMode="auto">
        <a:xfrm flipH="1" flipV="1">
          <a:off x="6000750" y="9536907"/>
          <a:ext cx="3635566" cy="191923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43</xdr:row>
      <xdr:rowOff>109538</xdr:rowOff>
    </xdr:from>
    <xdr:to>
      <xdr:col>18</xdr:col>
      <xdr:colOff>242705</xdr:colOff>
      <xdr:row>44</xdr:row>
      <xdr:rowOff>196911</xdr:rowOff>
    </xdr:to>
    <xdr:cxnSp macro="">
      <xdr:nvCxnSpPr>
        <xdr:cNvPr id="286" name="AutoShape 260">
          <a:extLst>
            <a:ext uri="{FF2B5EF4-FFF2-40B4-BE49-F238E27FC236}">
              <a16:creationId xmlns:a16="http://schemas.microsoft.com/office/drawing/2014/main" id="{00000000-0008-0000-1500-00001E010000}"/>
            </a:ext>
          </a:extLst>
        </xdr:cNvPr>
        <xdr:cNvCxnSpPr>
          <a:cxnSpLocks noChangeShapeType="1"/>
          <a:stCxn id="365" idx="2"/>
          <a:endCxn id="274" idx="1"/>
        </xdr:cNvCxnSpPr>
      </xdr:nvCxnSpPr>
      <xdr:spPr bwMode="auto">
        <a:xfrm flipH="1" flipV="1">
          <a:off x="6467475" y="9529763"/>
          <a:ext cx="3243080" cy="30644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40</xdr:row>
      <xdr:rowOff>31118</xdr:rowOff>
    </xdr:from>
    <xdr:to>
      <xdr:col>19</xdr:col>
      <xdr:colOff>212304</xdr:colOff>
      <xdr:row>41</xdr:row>
      <xdr:rowOff>107156</xdr:rowOff>
    </xdr:to>
    <xdr:cxnSp macro="">
      <xdr:nvCxnSpPr>
        <xdr:cNvPr id="287" name="AutoShape 260">
          <a:extLst>
            <a:ext uri="{FF2B5EF4-FFF2-40B4-BE49-F238E27FC236}">
              <a16:creationId xmlns:a16="http://schemas.microsoft.com/office/drawing/2014/main" id="{00000000-0008-0000-1500-00001F010000}"/>
            </a:ext>
          </a:extLst>
        </xdr:cNvPr>
        <xdr:cNvCxnSpPr>
          <a:cxnSpLocks noChangeShapeType="1"/>
          <a:stCxn id="371" idx="2"/>
          <a:endCxn id="272" idx="1"/>
        </xdr:cNvCxnSpPr>
      </xdr:nvCxnSpPr>
      <xdr:spPr bwMode="auto">
        <a:xfrm flipH="1">
          <a:off x="6000750" y="8603618"/>
          <a:ext cx="3641304" cy="290351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39</xdr:row>
      <xdr:rowOff>132801</xdr:rowOff>
    </xdr:from>
    <xdr:to>
      <xdr:col>18</xdr:col>
      <xdr:colOff>242704</xdr:colOff>
      <xdr:row>40</xdr:row>
      <xdr:rowOff>109538</xdr:rowOff>
    </xdr:to>
    <xdr:cxnSp macro="">
      <xdr:nvCxnSpPr>
        <xdr:cNvPr id="288" name="AutoShape 260">
          <a:extLst>
            <a:ext uri="{FF2B5EF4-FFF2-40B4-BE49-F238E27FC236}">
              <a16:creationId xmlns:a16="http://schemas.microsoft.com/office/drawing/2014/main" id="{00000000-0008-0000-1500-000020010000}"/>
            </a:ext>
          </a:extLst>
        </xdr:cNvPr>
        <xdr:cNvCxnSpPr>
          <a:cxnSpLocks noChangeShapeType="1"/>
          <a:stCxn id="405" idx="2"/>
          <a:endCxn id="271" idx="1"/>
        </xdr:cNvCxnSpPr>
      </xdr:nvCxnSpPr>
      <xdr:spPr bwMode="auto">
        <a:xfrm flipH="1">
          <a:off x="6467475" y="8676726"/>
          <a:ext cx="3243079" cy="19581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34</xdr:row>
      <xdr:rowOff>165099</xdr:rowOff>
    </xdr:from>
    <xdr:to>
      <xdr:col>19</xdr:col>
      <xdr:colOff>206566</xdr:colOff>
      <xdr:row>38</xdr:row>
      <xdr:rowOff>107157</xdr:rowOff>
    </xdr:to>
    <xdr:cxnSp macro="">
      <xdr:nvCxnSpPr>
        <xdr:cNvPr id="289" name="AutoShape 260">
          <a:extLst>
            <a:ext uri="{FF2B5EF4-FFF2-40B4-BE49-F238E27FC236}">
              <a16:creationId xmlns:a16="http://schemas.microsoft.com/office/drawing/2014/main" id="{00000000-0008-0000-1500-000021010000}"/>
            </a:ext>
          </a:extLst>
        </xdr:cNvPr>
        <xdr:cNvCxnSpPr>
          <a:cxnSpLocks noChangeShapeType="1"/>
          <a:stCxn id="328" idx="2"/>
          <a:endCxn id="269" idx="1"/>
        </xdr:cNvCxnSpPr>
      </xdr:nvCxnSpPr>
      <xdr:spPr bwMode="auto">
        <a:xfrm flipH="1">
          <a:off x="6000750" y="7451724"/>
          <a:ext cx="3635566" cy="79930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46</xdr:row>
      <xdr:rowOff>107157</xdr:rowOff>
    </xdr:from>
    <xdr:to>
      <xdr:col>18</xdr:col>
      <xdr:colOff>405983</xdr:colOff>
      <xdr:row>49</xdr:row>
      <xdr:rowOff>50510</xdr:rowOff>
    </xdr:to>
    <xdr:cxnSp macro="">
      <xdr:nvCxnSpPr>
        <xdr:cNvPr id="290" name="AutoShape 260">
          <a:extLst>
            <a:ext uri="{FF2B5EF4-FFF2-40B4-BE49-F238E27FC236}">
              <a16:creationId xmlns:a16="http://schemas.microsoft.com/office/drawing/2014/main" id="{00000000-0008-0000-1500-000022010000}"/>
            </a:ext>
          </a:extLst>
        </xdr:cNvPr>
        <xdr:cNvCxnSpPr>
          <a:cxnSpLocks noChangeShapeType="1"/>
          <a:stCxn id="301" idx="6"/>
          <a:endCxn id="277" idx="1"/>
        </xdr:cNvCxnSpPr>
      </xdr:nvCxnSpPr>
      <xdr:spPr bwMode="auto">
        <a:xfrm flipH="1" flipV="1">
          <a:off x="6000750" y="9965532"/>
          <a:ext cx="3406358" cy="586291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34</xdr:row>
      <xdr:rowOff>59531</xdr:rowOff>
    </xdr:from>
    <xdr:to>
      <xdr:col>18</xdr:col>
      <xdr:colOff>242704</xdr:colOff>
      <xdr:row>37</xdr:row>
      <xdr:rowOff>109538</xdr:rowOff>
    </xdr:to>
    <xdr:cxnSp macro="">
      <xdr:nvCxnSpPr>
        <xdr:cNvPr id="291" name="AutoShape 260">
          <a:extLst>
            <a:ext uri="{FF2B5EF4-FFF2-40B4-BE49-F238E27FC236}">
              <a16:creationId xmlns:a16="http://schemas.microsoft.com/office/drawing/2014/main" id="{00000000-0008-0000-1500-000023010000}"/>
            </a:ext>
          </a:extLst>
        </xdr:cNvPr>
        <xdr:cNvCxnSpPr>
          <a:cxnSpLocks noChangeShapeType="1"/>
          <a:stCxn id="409" idx="2"/>
          <a:endCxn id="268" idx="1"/>
        </xdr:cNvCxnSpPr>
      </xdr:nvCxnSpPr>
      <xdr:spPr bwMode="auto">
        <a:xfrm flipH="1">
          <a:off x="6467475" y="7508081"/>
          <a:ext cx="3243079" cy="70723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38</xdr:row>
      <xdr:rowOff>159267</xdr:rowOff>
    </xdr:from>
    <xdr:to>
      <xdr:col>18</xdr:col>
      <xdr:colOff>405984</xdr:colOff>
      <xdr:row>39</xdr:row>
      <xdr:rowOff>107156</xdr:rowOff>
    </xdr:to>
    <xdr:cxnSp macro="">
      <xdr:nvCxnSpPr>
        <xdr:cNvPr id="292" name="AutoShape 260">
          <a:extLst>
            <a:ext uri="{FF2B5EF4-FFF2-40B4-BE49-F238E27FC236}">
              <a16:creationId xmlns:a16="http://schemas.microsoft.com/office/drawing/2014/main" id="{00000000-0008-0000-1500-000024010000}"/>
            </a:ext>
          </a:extLst>
        </xdr:cNvPr>
        <xdr:cNvCxnSpPr>
          <a:cxnSpLocks noChangeShapeType="1"/>
          <a:stCxn id="300" idx="6"/>
          <a:endCxn id="270" idx="1"/>
        </xdr:cNvCxnSpPr>
      </xdr:nvCxnSpPr>
      <xdr:spPr bwMode="auto">
        <a:xfrm flipH="1">
          <a:off x="6000750" y="8303142"/>
          <a:ext cx="3406359" cy="16220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42</xdr:row>
      <xdr:rowOff>107157</xdr:rowOff>
    </xdr:from>
    <xdr:to>
      <xdr:col>18</xdr:col>
      <xdr:colOff>405983</xdr:colOff>
      <xdr:row>43</xdr:row>
      <xdr:rowOff>213647</xdr:rowOff>
    </xdr:to>
    <xdr:cxnSp macro="">
      <xdr:nvCxnSpPr>
        <xdr:cNvPr id="293" name="AutoShape 260">
          <a:extLst>
            <a:ext uri="{FF2B5EF4-FFF2-40B4-BE49-F238E27FC236}">
              <a16:creationId xmlns:a16="http://schemas.microsoft.com/office/drawing/2014/main" id="{00000000-0008-0000-1500-000025010000}"/>
            </a:ext>
          </a:extLst>
        </xdr:cNvPr>
        <xdr:cNvCxnSpPr>
          <a:cxnSpLocks noChangeShapeType="1"/>
          <a:stCxn id="302" idx="6"/>
          <a:endCxn id="273" idx="1"/>
        </xdr:cNvCxnSpPr>
      </xdr:nvCxnSpPr>
      <xdr:spPr bwMode="auto">
        <a:xfrm flipH="1" flipV="1">
          <a:off x="6000750" y="9108282"/>
          <a:ext cx="3406358" cy="320803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47</xdr:row>
      <xdr:rowOff>109538</xdr:rowOff>
    </xdr:from>
    <xdr:to>
      <xdr:col>18</xdr:col>
      <xdr:colOff>247284</xdr:colOff>
      <xdr:row>50</xdr:row>
      <xdr:rowOff>45793</xdr:rowOff>
    </xdr:to>
    <xdr:cxnSp macro="">
      <xdr:nvCxnSpPr>
        <xdr:cNvPr id="294" name="AutoShape 260">
          <a:extLst>
            <a:ext uri="{FF2B5EF4-FFF2-40B4-BE49-F238E27FC236}">
              <a16:creationId xmlns:a16="http://schemas.microsoft.com/office/drawing/2014/main" id="{00000000-0008-0000-1500-000026010000}"/>
            </a:ext>
          </a:extLst>
        </xdr:cNvPr>
        <xdr:cNvCxnSpPr>
          <a:cxnSpLocks noChangeShapeType="1"/>
          <a:stCxn id="412" idx="2"/>
          <a:endCxn id="278" idx="1"/>
        </xdr:cNvCxnSpPr>
      </xdr:nvCxnSpPr>
      <xdr:spPr bwMode="auto">
        <a:xfrm flipH="1" flipV="1">
          <a:off x="6467475" y="10406063"/>
          <a:ext cx="3247659" cy="59348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49</xdr:row>
      <xdr:rowOff>107156</xdr:rowOff>
    </xdr:from>
    <xdr:to>
      <xdr:col>18</xdr:col>
      <xdr:colOff>405984</xdr:colOff>
      <xdr:row>54</xdr:row>
      <xdr:rowOff>182687</xdr:rowOff>
    </xdr:to>
    <xdr:cxnSp macro="">
      <xdr:nvCxnSpPr>
        <xdr:cNvPr id="295" name="AutoShape 260">
          <a:extLst>
            <a:ext uri="{FF2B5EF4-FFF2-40B4-BE49-F238E27FC236}">
              <a16:creationId xmlns:a16="http://schemas.microsoft.com/office/drawing/2014/main" id="{00000000-0008-0000-1500-000027010000}"/>
            </a:ext>
          </a:extLst>
        </xdr:cNvPr>
        <xdr:cNvCxnSpPr>
          <a:cxnSpLocks noChangeShapeType="1"/>
          <a:stCxn id="303" idx="6"/>
          <a:endCxn id="280" idx="1"/>
        </xdr:cNvCxnSpPr>
      </xdr:nvCxnSpPr>
      <xdr:spPr bwMode="auto">
        <a:xfrm flipH="1" flipV="1">
          <a:off x="6000750" y="10608469"/>
          <a:ext cx="3406359" cy="1147093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48</xdr:row>
      <xdr:rowOff>107157</xdr:rowOff>
    </xdr:from>
    <xdr:to>
      <xdr:col>19</xdr:col>
      <xdr:colOff>206565</xdr:colOff>
      <xdr:row>54</xdr:row>
      <xdr:rowOff>45723</xdr:rowOff>
    </xdr:to>
    <xdr:cxnSp macro="">
      <xdr:nvCxnSpPr>
        <xdr:cNvPr id="296" name="AutoShape 260">
          <a:extLst>
            <a:ext uri="{FF2B5EF4-FFF2-40B4-BE49-F238E27FC236}">
              <a16:creationId xmlns:a16="http://schemas.microsoft.com/office/drawing/2014/main" id="{00000000-0008-0000-1500-000028010000}"/>
            </a:ext>
          </a:extLst>
        </xdr:cNvPr>
        <xdr:cNvCxnSpPr>
          <a:cxnSpLocks noChangeShapeType="1"/>
          <a:stCxn id="380" idx="2"/>
          <a:endCxn id="279" idx="1"/>
        </xdr:cNvCxnSpPr>
      </xdr:nvCxnSpPr>
      <xdr:spPr bwMode="auto">
        <a:xfrm flipH="1" flipV="1">
          <a:off x="6000750" y="10394157"/>
          <a:ext cx="3635565" cy="1224441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50</xdr:row>
      <xdr:rowOff>109538</xdr:rowOff>
    </xdr:from>
    <xdr:to>
      <xdr:col>18</xdr:col>
      <xdr:colOff>242705</xdr:colOff>
      <xdr:row>55</xdr:row>
      <xdr:rowOff>141959</xdr:rowOff>
    </xdr:to>
    <xdr:cxnSp macro="">
      <xdr:nvCxnSpPr>
        <xdr:cNvPr id="297" name="AutoShape 260">
          <a:extLst>
            <a:ext uri="{FF2B5EF4-FFF2-40B4-BE49-F238E27FC236}">
              <a16:creationId xmlns:a16="http://schemas.microsoft.com/office/drawing/2014/main" id="{00000000-0008-0000-1500-000029010000}"/>
            </a:ext>
          </a:extLst>
        </xdr:cNvPr>
        <xdr:cNvCxnSpPr>
          <a:cxnSpLocks noChangeShapeType="1"/>
          <a:stCxn id="415" idx="2"/>
          <a:endCxn id="281" idx="1"/>
        </xdr:cNvCxnSpPr>
      </xdr:nvCxnSpPr>
      <xdr:spPr bwMode="auto">
        <a:xfrm flipH="1" flipV="1">
          <a:off x="6467475" y="11063288"/>
          <a:ext cx="3243080" cy="112779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18</xdr:col>
      <xdr:colOff>402079</xdr:colOff>
      <xdr:row>33</xdr:row>
      <xdr:rowOff>57526</xdr:rowOff>
    </xdr:from>
    <xdr:to>
      <xdr:col>19</xdr:col>
      <xdr:colOff>30346</xdr:colOff>
      <xdr:row>33</xdr:row>
      <xdr:rowOff>124227</xdr:rowOff>
    </xdr:to>
    <xdr:sp macro="" textlink="">
      <xdr:nvSpPr>
        <xdr:cNvPr id="299" name="Oval 296">
          <a:extLst>
            <a:ext uri="{FF2B5EF4-FFF2-40B4-BE49-F238E27FC236}">
              <a16:creationId xmlns:a16="http://schemas.microsoft.com/office/drawing/2014/main" id="{00000000-0008-0000-1500-00002B010000}"/>
            </a:ext>
          </a:extLst>
        </xdr:cNvPr>
        <xdr:cNvSpPr>
          <a:spLocks noChangeArrowheads="1"/>
        </xdr:cNvSpPr>
      </xdr:nvSpPr>
      <xdr:spPr bwMode="auto">
        <a:xfrm flipH="1">
          <a:off x="9403204" y="7129839"/>
          <a:ext cx="56892" cy="66701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405984</xdr:colOff>
      <xdr:row>38</xdr:row>
      <xdr:rowOff>127944</xdr:rowOff>
    </xdr:from>
    <xdr:to>
      <xdr:col>19</xdr:col>
      <xdr:colOff>34251</xdr:colOff>
      <xdr:row>38</xdr:row>
      <xdr:rowOff>190589</xdr:rowOff>
    </xdr:to>
    <xdr:sp macro="" textlink="">
      <xdr:nvSpPr>
        <xdr:cNvPr id="300" name="Oval 296">
          <a:extLst>
            <a:ext uri="{FF2B5EF4-FFF2-40B4-BE49-F238E27FC236}">
              <a16:creationId xmlns:a16="http://schemas.microsoft.com/office/drawing/2014/main" id="{00000000-0008-0000-1500-00002C010000}"/>
            </a:ext>
          </a:extLst>
        </xdr:cNvPr>
        <xdr:cNvSpPr>
          <a:spLocks noChangeArrowheads="1"/>
        </xdr:cNvSpPr>
      </xdr:nvSpPr>
      <xdr:spPr bwMode="auto">
        <a:xfrm flipH="1">
          <a:off x="9407109" y="8271819"/>
          <a:ext cx="56892" cy="6264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405983</xdr:colOff>
      <xdr:row>49</xdr:row>
      <xdr:rowOff>21334</xdr:rowOff>
    </xdr:from>
    <xdr:to>
      <xdr:col>19</xdr:col>
      <xdr:colOff>34250</xdr:colOff>
      <xdr:row>49</xdr:row>
      <xdr:rowOff>79686</xdr:rowOff>
    </xdr:to>
    <xdr:sp macro="" textlink="">
      <xdr:nvSpPr>
        <xdr:cNvPr id="301" name="Oval 296">
          <a:extLst>
            <a:ext uri="{FF2B5EF4-FFF2-40B4-BE49-F238E27FC236}">
              <a16:creationId xmlns:a16="http://schemas.microsoft.com/office/drawing/2014/main" id="{00000000-0008-0000-1500-00002D010000}"/>
            </a:ext>
          </a:extLst>
        </xdr:cNvPr>
        <xdr:cNvSpPr>
          <a:spLocks noChangeArrowheads="1"/>
        </xdr:cNvSpPr>
      </xdr:nvSpPr>
      <xdr:spPr bwMode="auto">
        <a:xfrm flipH="1">
          <a:off x="9407108" y="10522647"/>
          <a:ext cx="56892" cy="58352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405983</xdr:colOff>
      <xdr:row>43</xdr:row>
      <xdr:rowOff>186499</xdr:rowOff>
    </xdr:from>
    <xdr:to>
      <xdr:col>19</xdr:col>
      <xdr:colOff>34250</xdr:colOff>
      <xdr:row>44</xdr:row>
      <xdr:rowOff>26482</xdr:rowOff>
    </xdr:to>
    <xdr:sp macro="" textlink="">
      <xdr:nvSpPr>
        <xdr:cNvPr id="302" name="Oval 296">
          <a:extLst>
            <a:ext uri="{FF2B5EF4-FFF2-40B4-BE49-F238E27FC236}">
              <a16:creationId xmlns:a16="http://schemas.microsoft.com/office/drawing/2014/main" id="{00000000-0008-0000-1500-00002E010000}"/>
            </a:ext>
          </a:extLst>
        </xdr:cNvPr>
        <xdr:cNvSpPr>
          <a:spLocks noChangeArrowheads="1"/>
        </xdr:cNvSpPr>
      </xdr:nvSpPr>
      <xdr:spPr bwMode="auto">
        <a:xfrm flipH="1">
          <a:off x="9407108" y="9401937"/>
          <a:ext cx="56892" cy="5429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405984</xdr:colOff>
      <xdr:row>54</xdr:row>
      <xdr:rowOff>151364</xdr:rowOff>
    </xdr:from>
    <xdr:to>
      <xdr:col>19</xdr:col>
      <xdr:colOff>34251</xdr:colOff>
      <xdr:row>54</xdr:row>
      <xdr:rowOff>214009</xdr:rowOff>
    </xdr:to>
    <xdr:sp macro="" textlink="">
      <xdr:nvSpPr>
        <xdr:cNvPr id="303" name="Oval 296">
          <a:extLst>
            <a:ext uri="{FF2B5EF4-FFF2-40B4-BE49-F238E27FC236}">
              <a16:creationId xmlns:a16="http://schemas.microsoft.com/office/drawing/2014/main" id="{00000000-0008-0000-1500-00002F010000}"/>
            </a:ext>
          </a:extLst>
        </xdr:cNvPr>
        <xdr:cNvSpPr>
          <a:spLocks noChangeArrowheads="1"/>
        </xdr:cNvSpPr>
      </xdr:nvSpPr>
      <xdr:spPr bwMode="auto">
        <a:xfrm flipH="1">
          <a:off x="9407109" y="11724239"/>
          <a:ext cx="56892" cy="6264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46</xdr:row>
      <xdr:rowOff>0</xdr:rowOff>
    </xdr:from>
    <xdr:to>
      <xdr:col>27</xdr:col>
      <xdr:colOff>0</xdr:colOff>
      <xdr:row>47</xdr:row>
      <xdr:rowOff>0</xdr:rowOff>
    </xdr:to>
    <xdr:sp macro="" textlink="">
      <xdr:nvSpPr>
        <xdr:cNvPr id="358" name="Rectangle 251">
          <a:extLst>
            <a:ext uri="{FF2B5EF4-FFF2-40B4-BE49-F238E27FC236}">
              <a16:creationId xmlns:a16="http://schemas.microsoft.com/office/drawing/2014/main" id="{00000000-0008-0000-1500-000066010000}"/>
            </a:ext>
          </a:extLst>
        </xdr:cNvPr>
        <xdr:cNvSpPr>
          <a:spLocks noChangeArrowheads="1"/>
        </xdr:cNvSpPr>
      </xdr:nvSpPr>
      <xdr:spPr bwMode="auto">
        <a:xfrm>
          <a:off x="12446713" y="8133708"/>
          <a:ext cx="428090" cy="2140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47</xdr:row>
      <xdr:rowOff>0</xdr:rowOff>
    </xdr:from>
    <xdr:to>
      <xdr:col>27</xdr:col>
      <xdr:colOff>0</xdr:colOff>
      <xdr:row>48</xdr:row>
      <xdr:rowOff>0</xdr:rowOff>
    </xdr:to>
    <xdr:sp macro="" textlink="">
      <xdr:nvSpPr>
        <xdr:cNvPr id="359" name="Rectangle 252">
          <a:extLst>
            <a:ext uri="{FF2B5EF4-FFF2-40B4-BE49-F238E27FC236}">
              <a16:creationId xmlns:a16="http://schemas.microsoft.com/office/drawing/2014/main" id="{00000000-0008-0000-1500-000067010000}"/>
            </a:ext>
          </a:extLst>
        </xdr:cNvPr>
        <xdr:cNvSpPr>
          <a:spLocks noChangeArrowheads="1"/>
        </xdr:cNvSpPr>
      </xdr:nvSpPr>
      <xdr:spPr bwMode="auto">
        <a:xfrm>
          <a:off x="12446713" y="8347753"/>
          <a:ext cx="428090" cy="2140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48</xdr:row>
      <xdr:rowOff>0</xdr:rowOff>
    </xdr:from>
    <xdr:to>
      <xdr:col>27</xdr:col>
      <xdr:colOff>0</xdr:colOff>
      <xdr:row>49</xdr:row>
      <xdr:rowOff>0</xdr:rowOff>
    </xdr:to>
    <xdr:sp macro="" textlink="">
      <xdr:nvSpPr>
        <xdr:cNvPr id="360" name="Rectangle 253">
          <a:extLst>
            <a:ext uri="{FF2B5EF4-FFF2-40B4-BE49-F238E27FC236}">
              <a16:creationId xmlns:a16="http://schemas.microsoft.com/office/drawing/2014/main" id="{00000000-0008-0000-1500-000068010000}"/>
            </a:ext>
          </a:extLst>
        </xdr:cNvPr>
        <xdr:cNvSpPr>
          <a:spLocks noChangeArrowheads="1"/>
        </xdr:cNvSpPr>
      </xdr:nvSpPr>
      <xdr:spPr bwMode="auto">
        <a:xfrm>
          <a:off x="12446713" y="8561798"/>
          <a:ext cx="428090" cy="2140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49</xdr:row>
      <xdr:rowOff>0</xdr:rowOff>
    </xdr:from>
    <xdr:to>
      <xdr:col>27</xdr:col>
      <xdr:colOff>0</xdr:colOff>
      <xdr:row>50</xdr:row>
      <xdr:rowOff>0</xdr:rowOff>
    </xdr:to>
    <xdr:sp macro="" textlink="">
      <xdr:nvSpPr>
        <xdr:cNvPr id="361" name="Rectangle 254">
          <a:extLst>
            <a:ext uri="{FF2B5EF4-FFF2-40B4-BE49-F238E27FC236}">
              <a16:creationId xmlns:a16="http://schemas.microsoft.com/office/drawing/2014/main" id="{00000000-0008-0000-1500-000069010000}"/>
            </a:ext>
          </a:extLst>
        </xdr:cNvPr>
        <xdr:cNvSpPr>
          <a:spLocks noChangeArrowheads="1"/>
        </xdr:cNvSpPr>
      </xdr:nvSpPr>
      <xdr:spPr bwMode="auto">
        <a:xfrm>
          <a:off x="12446713" y="8775843"/>
          <a:ext cx="428090" cy="2140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380289</xdr:colOff>
      <xdr:row>46</xdr:row>
      <xdr:rowOff>107157</xdr:rowOff>
    </xdr:from>
    <xdr:to>
      <xdr:col>27</xdr:col>
      <xdr:colOff>0</xdr:colOff>
      <xdr:row>47</xdr:row>
      <xdr:rowOff>167584</xdr:rowOff>
    </xdr:to>
    <xdr:cxnSp macro="">
      <xdr:nvCxnSpPr>
        <xdr:cNvPr id="6404" name="AutoShape 260">
          <a:extLst>
            <a:ext uri="{FF2B5EF4-FFF2-40B4-BE49-F238E27FC236}">
              <a16:creationId xmlns:a16="http://schemas.microsoft.com/office/drawing/2014/main" id="{00000000-0008-0000-1500-000004190000}"/>
            </a:ext>
          </a:extLst>
        </xdr:cNvPr>
        <xdr:cNvCxnSpPr>
          <a:cxnSpLocks noChangeShapeType="1"/>
          <a:stCxn id="358" idx="3"/>
          <a:endCxn id="236" idx="0"/>
        </xdr:cNvCxnSpPr>
      </xdr:nvCxnSpPr>
      <xdr:spPr bwMode="auto">
        <a:xfrm flipH="1">
          <a:off x="8952789" y="9965532"/>
          <a:ext cx="3905961" cy="27474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71753</xdr:colOff>
      <xdr:row>47</xdr:row>
      <xdr:rowOff>107156</xdr:rowOff>
    </xdr:from>
    <xdr:to>
      <xdr:col>27</xdr:col>
      <xdr:colOff>0</xdr:colOff>
      <xdr:row>47</xdr:row>
      <xdr:rowOff>173303</xdr:rowOff>
    </xdr:to>
    <xdr:cxnSp macro="">
      <xdr:nvCxnSpPr>
        <xdr:cNvPr id="6406" name="AutoShape 262">
          <a:extLst>
            <a:ext uri="{FF2B5EF4-FFF2-40B4-BE49-F238E27FC236}">
              <a16:creationId xmlns:a16="http://schemas.microsoft.com/office/drawing/2014/main" id="{00000000-0008-0000-1500-000006190000}"/>
            </a:ext>
          </a:extLst>
        </xdr:cNvPr>
        <xdr:cNvCxnSpPr>
          <a:cxnSpLocks noChangeShapeType="1"/>
          <a:stCxn id="359" idx="3"/>
          <a:endCxn id="237" idx="0"/>
        </xdr:cNvCxnSpPr>
      </xdr:nvCxnSpPr>
      <xdr:spPr bwMode="auto">
        <a:xfrm flipH="1">
          <a:off x="9930128" y="10179844"/>
          <a:ext cx="2928622" cy="6614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17</xdr:col>
      <xdr:colOff>371878</xdr:colOff>
      <xdr:row>48</xdr:row>
      <xdr:rowOff>107157</xdr:rowOff>
    </xdr:from>
    <xdr:to>
      <xdr:col>27</xdr:col>
      <xdr:colOff>0</xdr:colOff>
      <xdr:row>51</xdr:row>
      <xdr:rowOff>133765</xdr:rowOff>
    </xdr:to>
    <xdr:cxnSp macro="">
      <xdr:nvCxnSpPr>
        <xdr:cNvPr id="6407" name="AutoShape 263">
          <a:extLst>
            <a:ext uri="{FF2B5EF4-FFF2-40B4-BE49-F238E27FC236}">
              <a16:creationId xmlns:a16="http://schemas.microsoft.com/office/drawing/2014/main" id="{00000000-0008-0000-1500-000007190000}"/>
            </a:ext>
          </a:extLst>
        </xdr:cNvPr>
        <xdr:cNvCxnSpPr>
          <a:cxnSpLocks noChangeShapeType="1"/>
          <a:stCxn id="360" idx="3"/>
          <a:endCxn id="240" idx="0"/>
        </xdr:cNvCxnSpPr>
      </xdr:nvCxnSpPr>
      <xdr:spPr bwMode="auto">
        <a:xfrm flipH="1">
          <a:off x="8944378" y="10394157"/>
          <a:ext cx="3914372" cy="66954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71754</xdr:colOff>
      <xdr:row>49</xdr:row>
      <xdr:rowOff>107156</xdr:rowOff>
    </xdr:from>
    <xdr:to>
      <xdr:col>27</xdr:col>
      <xdr:colOff>0</xdr:colOff>
      <xdr:row>51</xdr:row>
      <xdr:rowOff>148735</xdr:rowOff>
    </xdr:to>
    <xdr:cxnSp macro="">
      <xdr:nvCxnSpPr>
        <xdr:cNvPr id="6409" name="AutoShape 265">
          <a:extLst>
            <a:ext uri="{FF2B5EF4-FFF2-40B4-BE49-F238E27FC236}">
              <a16:creationId xmlns:a16="http://schemas.microsoft.com/office/drawing/2014/main" id="{00000000-0008-0000-1500-000009190000}"/>
            </a:ext>
          </a:extLst>
        </xdr:cNvPr>
        <xdr:cNvCxnSpPr>
          <a:cxnSpLocks noChangeShapeType="1"/>
          <a:stCxn id="361" idx="3"/>
          <a:endCxn id="241" idx="0"/>
        </xdr:cNvCxnSpPr>
      </xdr:nvCxnSpPr>
      <xdr:spPr bwMode="auto">
        <a:xfrm flipH="1">
          <a:off x="9930129" y="10608469"/>
          <a:ext cx="2928621" cy="47020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36</xdr:row>
      <xdr:rowOff>0</xdr:rowOff>
    </xdr:from>
    <xdr:to>
      <xdr:col>12</xdr:col>
      <xdr:colOff>0</xdr:colOff>
      <xdr:row>37</xdr:row>
      <xdr:rowOff>0</xdr:rowOff>
    </xdr:to>
    <xdr:sp macro="" textlink="">
      <xdr:nvSpPr>
        <xdr:cNvPr id="366" name="Rectangle 97">
          <a:extLst>
            <a:ext uri="{FF2B5EF4-FFF2-40B4-BE49-F238E27FC236}">
              <a16:creationId xmlns:a16="http://schemas.microsoft.com/office/drawing/2014/main" id="{00000000-0008-0000-1500-00006E010000}"/>
            </a:ext>
          </a:extLst>
        </xdr:cNvPr>
        <xdr:cNvSpPr>
          <a:spLocks noChangeArrowheads="1"/>
        </xdr:cNvSpPr>
      </xdr:nvSpPr>
      <xdr:spPr bwMode="auto">
        <a:xfrm>
          <a:off x="6025365" y="10702247"/>
          <a:ext cx="428090" cy="2140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206566</xdr:colOff>
      <xdr:row>33</xdr:row>
      <xdr:rowOff>170837</xdr:rowOff>
    </xdr:from>
    <xdr:to>
      <xdr:col>19</xdr:col>
      <xdr:colOff>355753</xdr:colOff>
      <xdr:row>34</xdr:row>
      <xdr:rowOff>165099</xdr:rowOff>
    </xdr:to>
    <xdr:sp macro="" textlink="">
      <xdr:nvSpPr>
        <xdr:cNvPr id="328" name="フリーフォーム 327">
          <a:extLst>
            <a:ext uri="{FF2B5EF4-FFF2-40B4-BE49-F238E27FC236}">
              <a16:creationId xmlns:a16="http://schemas.microsoft.com/office/drawing/2014/main" id="{00000000-0008-0000-1500-000048010000}"/>
            </a:ext>
          </a:extLst>
        </xdr:cNvPr>
        <xdr:cNvSpPr/>
      </xdr:nvSpPr>
      <xdr:spPr>
        <a:xfrm>
          <a:off x="9636316" y="7243150"/>
          <a:ext cx="149187" cy="208574"/>
        </a:xfrm>
        <a:custGeom>
          <a:avLst/>
          <a:gdLst>
            <a:gd name="connsiteX0" fmla="*/ 149187 w 149187"/>
            <a:gd name="connsiteY0" fmla="*/ 0 h 212304"/>
            <a:gd name="connsiteX1" fmla="*/ 0 w 149187"/>
            <a:gd name="connsiteY1" fmla="*/ 0 h 212304"/>
            <a:gd name="connsiteX2" fmla="*/ 0 w 149187"/>
            <a:gd name="connsiteY2" fmla="*/ 212304 h 21230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49187" h="212304">
              <a:moveTo>
                <a:pt x="149187" y="0"/>
              </a:moveTo>
              <a:lnTo>
                <a:pt x="0" y="0"/>
              </a:lnTo>
              <a:lnTo>
                <a:pt x="0" y="212304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 type="triangle"/>
          <a:tailEnd type="none" w="med" len="med"/>
        </a:ln>
      </xdr:spPr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212304</xdr:colOff>
      <xdr:row>39</xdr:row>
      <xdr:rowOff>28507</xdr:rowOff>
    </xdr:from>
    <xdr:to>
      <xdr:col>19</xdr:col>
      <xdr:colOff>361491</xdr:colOff>
      <xdr:row>40</xdr:row>
      <xdr:rowOff>31118</xdr:rowOff>
    </xdr:to>
    <xdr:sp macro="" textlink="">
      <xdr:nvSpPr>
        <xdr:cNvPr id="371" name="フリーフォーム 370">
          <a:extLst>
            <a:ext uri="{FF2B5EF4-FFF2-40B4-BE49-F238E27FC236}">
              <a16:creationId xmlns:a16="http://schemas.microsoft.com/office/drawing/2014/main" id="{00000000-0008-0000-1500-000073010000}"/>
            </a:ext>
          </a:extLst>
        </xdr:cNvPr>
        <xdr:cNvSpPr/>
      </xdr:nvSpPr>
      <xdr:spPr>
        <a:xfrm>
          <a:off x="9642054" y="8386695"/>
          <a:ext cx="149187" cy="216923"/>
        </a:xfrm>
        <a:custGeom>
          <a:avLst/>
          <a:gdLst>
            <a:gd name="connsiteX0" fmla="*/ 149187 w 149187"/>
            <a:gd name="connsiteY0" fmla="*/ 0 h 212304"/>
            <a:gd name="connsiteX1" fmla="*/ 0 w 149187"/>
            <a:gd name="connsiteY1" fmla="*/ 0 h 212304"/>
            <a:gd name="connsiteX2" fmla="*/ 0 w 149187"/>
            <a:gd name="connsiteY2" fmla="*/ 212304 h 21230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49187" h="212304">
              <a:moveTo>
                <a:pt x="149187" y="0"/>
              </a:moveTo>
              <a:lnTo>
                <a:pt x="0" y="0"/>
              </a:lnTo>
              <a:lnTo>
                <a:pt x="0" y="212304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 type="triangle"/>
          <a:tailEnd type="none" w="med" len="med"/>
        </a:ln>
      </xdr:spPr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206566</xdr:colOff>
      <xdr:row>44</xdr:row>
      <xdr:rowOff>90506</xdr:rowOff>
    </xdr:from>
    <xdr:to>
      <xdr:col>19</xdr:col>
      <xdr:colOff>355753</xdr:colOff>
      <xdr:row>45</xdr:row>
      <xdr:rowOff>84767</xdr:rowOff>
    </xdr:to>
    <xdr:sp macro="" textlink="">
      <xdr:nvSpPr>
        <xdr:cNvPr id="374" name="フリーフォーム 373">
          <a:extLst>
            <a:ext uri="{FF2B5EF4-FFF2-40B4-BE49-F238E27FC236}">
              <a16:creationId xmlns:a16="http://schemas.microsoft.com/office/drawing/2014/main" id="{00000000-0008-0000-1500-000076010000}"/>
            </a:ext>
          </a:extLst>
        </xdr:cNvPr>
        <xdr:cNvSpPr/>
      </xdr:nvSpPr>
      <xdr:spPr>
        <a:xfrm>
          <a:off x="9636316" y="9520256"/>
          <a:ext cx="149187" cy="208574"/>
        </a:xfrm>
        <a:custGeom>
          <a:avLst/>
          <a:gdLst>
            <a:gd name="connsiteX0" fmla="*/ 149187 w 149187"/>
            <a:gd name="connsiteY0" fmla="*/ 0 h 212304"/>
            <a:gd name="connsiteX1" fmla="*/ 0 w 149187"/>
            <a:gd name="connsiteY1" fmla="*/ 0 h 212304"/>
            <a:gd name="connsiteX2" fmla="*/ 0 w 149187"/>
            <a:gd name="connsiteY2" fmla="*/ 212304 h 21230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49187" h="212304">
              <a:moveTo>
                <a:pt x="149187" y="0"/>
              </a:moveTo>
              <a:lnTo>
                <a:pt x="0" y="0"/>
              </a:lnTo>
              <a:lnTo>
                <a:pt x="0" y="212304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 type="triangle"/>
          <a:tailEnd type="none" w="med" len="med"/>
        </a:ln>
      </xdr:spPr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206565</xdr:colOff>
      <xdr:row>54</xdr:row>
      <xdr:rowOff>45723</xdr:rowOff>
    </xdr:from>
    <xdr:to>
      <xdr:col>19</xdr:col>
      <xdr:colOff>355752</xdr:colOff>
      <xdr:row>55</xdr:row>
      <xdr:rowOff>39984</xdr:rowOff>
    </xdr:to>
    <xdr:sp macro="" textlink="">
      <xdr:nvSpPr>
        <xdr:cNvPr id="380" name="フリーフォーム 379">
          <a:extLst>
            <a:ext uri="{FF2B5EF4-FFF2-40B4-BE49-F238E27FC236}">
              <a16:creationId xmlns:a16="http://schemas.microsoft.com/office/drawing/2014/main" id="{00000000-0008-0000-1500-00007C010000}"/>
            </a:ext>
          </a:extLst>
        </xdr:cNvPr>
        <xdr:cNvSpPr/>
      </xdr:nvSpPr>
      <xdr:spPr>
        <a:xfrm flipV="1">
          <a:off x="9636315" y="11618598"/>
          <a:ext cx="149187" cy="208574"/>
        </a:xfrm>
        <a:custGeom>
          <a:avLst/>
          <a:gdLst>
            <a:gd name="connsiteX0" fmla="*/ 149187 w 149187"/>
            <a:gd name="connsiteY0" fmla="*/ 0 h 212304"/>
            <a:gd name="connsiteX1" fmla="*/ 0 w 149187"/>
            <a:gd name="connsiteY1" fmla="*/ 0 h 212304"/>
            <a:gd name="connsiteX2" fmla="*/ 0 w 149187"/>
            <a:gd name="connsiteY2" fmla="*/ 212304 h 21230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49187" h="212304">
              <a:moveTo>
                <a:pt x="149187" y="0"/>
              </a:moveTo>
              <a:lnTo>
                <a:pt x="0" y="0"/>
              </a:lnTo>
              <a:lnTo>
                <a:pt x="0" y="212304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 type="triangle"/>
          <a:tailEnd type="none" w="med" len="med"/>
        </a:ln>
      </xdr:spPr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200827</xdr:colOff>
      <xdr:row>48</xdr:row>
      <xdr:rowOff>165102</xdr:rowOff>
    </xdr:from>
    <xdr:to>
      <xdr:col>19</xdr:col>
      <xdr:colOff>350014</xdr:colOff>
      <xdr:row>49</xdr:row>
      <xdr:rowOff>159364</xdr:rowOff>
    </xdr:to>
    <xdr:sp macro="" textlink="">
      <xdr:nvSpPr>
        <xdr:cNvPr id="385" name="フリーフォーム 384">
          <a:extLst>
            <a:ext uri="{FF2B5EF4-FFF2-40B4-BE49-F238E27FC236}">
              <a16:creationId xmlns:a16="http://schemas.microsoft.com/office/drawing/2014/main" id="{00000000-0008-0000-1500-000081010000}"/>
            </a:ext>
          </a:extLst>
        </xdr:cNvPr>
        <xdr:cNvSpPr/>
      </xdr:nvSpPr>
      <xdr:spPr>
        <a:xfrm flipV="1">
          <a:off x="9630577" y="10452102"/>
          <a:ext cx="149187" cy="208575"/>
        </a:xfrm>
        <a:custGeom>
          <a:avLst/>
          <a:gdLst>
            <a:gd name="connsiteX0" fmla="*/ 149187 w 149187"/>
            <a:gd name="connsiteY0" fmla="*/ 0 h 212304"/>
            <a:gd name="connsiteX1" fmla="*/ 0 w 149187"/>
            <a:gd name="connsiteY1" fmla="*/ 0 h 212304"/>
            <a:gd name="connsiteX2" fmla="*/ 0 w 149187"/>
            <a:gd name="connsiteY2" fmla="*/ 212304 h 21230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49187" h="212304">
              <a:moveTo>
                <a:pt x="149187" y="0"/>
              </a:moveTo>
              <a:lnTo>
                <a:pt x="0" y="0"/>
              </a:lnTo>
              <a:lnTo>
                <a:pt x="0" y="212304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 type="triangle"/>
          <a:tailEnd type="none" w="med" len="med"/>
        </a:ln>
      </xdr:spPr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91587</xdr:colOff>
      <xdr:row>44</xdr:row>
      <xdr:rowOff>91587</xdr:rowOff>
    </xdr:from>
    <xdr:to>
      <xdr:col>18</xdr:col>
      <xdr:colOff>242705</xdr:colOff>
      <xdr:row>44</xdr:row>
      <xdr:rowOff>196911</xdr:rowOff>
    </xdr:to>
    <xdr:sp macro="" textlink="">
      <xdr:nvSpPr>
        <xdr:cNvPr id="365" name="フリーフォーム 364">
          <a:extLst>
            <a:ext uri="{FF2B5EF4-FFF2-40B4-BE49-F238E27FC236}">
              <a16:creationId xmlns:a16="http://schemas.microsoft.com/office/drawing/2014/main" id="{00000000-0008-0000-1500-00006D010000}"/>
            </a:ext>
          </a:extLst>
        </xdr:cNvPr>
        <xdr:cNvSpPr/>
      </xdr:nvSpPr>
      <xdr:spPr>
        <a:xfrm>
          <a:off x="9117440" y="9763125"/>
          <a:ext cx="151118" cy="105324"/>
        </a:xfrm>
        <a:custGeom>
          <a:avLst/>
          <a:gdLst>
            <a:gd name="connsiteX0" fmla="*/ 0 w 151118"/>
            <a:gd name="connsiteY0" fmla="*/ 0 h 105324"/>
            <a:gd name="connsiteX1" fmla="*/ 151118 w 151118"/>
            <a:gd name="connsiteY1" fmla="*/ 0 h 105324"/>
            <a:gd name="connsiteX2" fmla="*/ 151118 w 151118"/>
            <a:gd name="connsiteY2" fmla="*/ 105324 h 10532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51118" h="105324">
              <a:moveTo>
                <a:pt x="0" y="0"/>
              </a:moveTo>
              <a:lnTo>
                <a:pt x="151118" y="0"/>
              </a:lnTo>
              <a:lnTo>
                <a:pt x="151118" y="105324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 type="triangle"/>
          <a:tailEnd type="none" w="med" len="med"/>
        </a:ln>
      </xdr:spPr>
      <xdr:txBody>
        <a:bodyPr vertOverflow="clip" horzOverflow="clip" rtlCol="0" anchor="t"/>
        <a:lstStyle/>
        <a:p>
          <a:pPr marL="0" indent="0" algn="l"/>
          <a:endParaRPr kumimoji="1" lang="ja-JP" altLang="en-U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91586</xdr:colOff>
      <xdr:row>39</xdr:row>
      <xdr:rowOff>27477</xdr:rowOff>
    </xdr:from>
    <xdr:to>
      <xdr:col>18</xdr:col>
      <xdr:colOff>242704</xdr:colOff>
      <xdr:row>39</xdr:row>
      <xdr:rowOff>132801</xdr:rowOff>
    </xdr:to>
    <xdr:sp macro="" textlink="">
      <xdr:nvSpPr>
        <xdr:cNvPr id="405" name="フリーフォーム 404">
          <a:extLst>
            <a:ext uri="{FF2B5EF4-FFF2-40B4-BE49-F238E27FC236}">
              <a16:creationId xmlns:a16="http://schemas.microsoft.com/office/drawing/2014/main" id="{00000000-0008-0000-1500-000095010000}"/>
            </a:ext>
          </a:extLst>
        </xdr:cNvPr>
        <xdr:cNvSpPr/>
      </xdr:nvSpPr>
      <xdr:spPr>
        <a:xfrm>
          <a:off x="9117439" y="8599977"/>
          <a:ext cx="151118" cy="105324"/>
        </a:xfrm>
        <a:custGeom>
          <a:avLst/>
          <a:gdLst>
            <a:gd name="connsiteX0" fmla="*/ 0 w 151118"/>
            <a:gd name="connsiteY0" fmla="*/ 0 h 105324"/>
            <a:gd name="connsiteX1" fmla="*/ 151118 w 151118"/>
            <a:gd name="connsiteY1" fmla="*/ 0 h 105324"/>
            <a:gd name="connsiteX2" fmla="*/ 151118 w 151118"/>
            <a:gd name="connsiteY2" fmla="*/ 105324 h 10532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51118" h="105324">
              <a:moveTo>
                <a:pt x="0" y="0"/>
              </a:moveTo>
              <a:lnTo>
                <a:pt x="151118" y="0"/>
              </a:lnTo>
              <a:lnTo>
                <a:pt x="151118" y="105324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 type="triangle"/>
          <a:tailEnd type="none" w="med" len="med"/>
        </a:ln>
      </xdr:spPr>
      <xdr:txBody>
        <a:bodyPr vertOverflow="clip" horzOverflow="clip" rtlCol="0" anchor="t"/>
        <a:lstStyle/>
        <a:p>
          <a:pPr marL="0" indent="0" algn="l"/>
          <a:endParaRPr kumimoji="1" lang="ja-JP" altLang="en-U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91586</xdr:colOff>
      <xdr:row>33</xdr:row>
      <xdr:rowOff>174015</xdr:rowOff>
    </xdr:from>
    <xdr:to>
      <xdr:col>18</xdr:col>
      <xdr:colOff>242704</xdr:colOff>
      <xdr:row>34</xdr:row>
      <xdr:rowOff>59531</xdr:rowOff>
    </xdr:to>
    <xdr:sp macro="" textlink="">
      <xdr:nvSpPr>
        <xdr:cNvPr id="409" name="フリーフォーム 408">
          <a:extLst>
            <a:ext uri="{FF2B5EF4-FFF2-40B4-BE49-F238E27FC236}">
              <a16:creationId xmlns:a16="http://schemas.microsoft.com/office/drawing/2014/main" id="{00000000-0008-0000-1500-000099010000}"/>
            </a:ext>
          </a:extLst>
        </xdr:cNvPr>
        <xdr:cNvSpPr/>
      </xdr:nvSpPr>
      <xdr:spPr>
        <a:xfrm>
          <a:off x="9117439" y="7427669"/>
          <a:ext cx="151118" cy="105324"/>
        </a:xfrm>
        <a:custGeom>
          <a:avLst/>
          <a:gdLst>
            <a:gd name="connsiteX0" fmla="*/ 0 w 151118"/>
            <a:gd name="connsiteY0" fmla="*/ 0 h 105324"/>
            <a:gd name="connsiteX1" fmla="*/ 151118 w 151118"/>
            <a:gd name="connsiteY1" fmla="*/ 0 h 105324"/>
            <a:gd name="connsiteX2" fmla="*/ 151118 w 151118"/>
            <a:gd name="connsiteY2" fmla="*/ 105324 h 10532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51118" h="105324">
              <a:moveTo>
                <a:pt x="0" y="0"/>
              </a:moveTo>
              <a:lnTo>
                <a:pt x="151118" y="0"/>
              </a:lnTo>
              <a:lnTo>
                <a:pt x="151118" y="105324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 type="triangle"/>
          <a:tailEnd type="none" w="med" len="med"/>
        </a:ln>
      </xdr:spPr>
      <xdr:txBody>
        <a:bodyPr vertOverflow="clip" horzOverflow="clip" rtlCol="0" anchor="t"/>
        <a:lstStyle/>
        <a:p>
          <a:pPr marL="0" indent="0" algn="l"/>
          <a:endParaRPr kumimoji="1" lang="ja-JP" altLang="en-U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96166</xdr:colOff>
      <xdr:row>49</xdr:row>
      <xdr:rowOff>160277</xdr:rowOff>
    </xdr:from>
    <xdr:to>
      <xdr:col>18</xdr:col>
      <xdr:colOff>247284</xdr:colOff>
      <xdr:row>50</xdr:row>
      <xdr:rowOff>45793</xdr:rowOff>
    </xdr:to>
    <xdr:sp macro="" textlink="">
      <xdr:nvSpPr>
        <xdr:cNvPr id="412" name="フリーフォーム 411">
          <a:extLst>
            <a:ext uri="{FF2B5EF4-FFF2-40B4-BE49-F238E27FC236}">
              <a16:creationId xmlns:a16="http://schemas.microsoft.com/office/drawing/2014/main" id="{00000000-0008-0000-1500-00009C010000}"/>
            </a:ext>
          </a:extLst>
        </xdr:cNvPr>
        <xdr:cNvSpPr/>
      </xdr:nvSpPr>
      <xdr:spPr>
        <a:xfrm>
          <a:off x="9122019" y="10930854"/>
          <a:ext cx="151118" cy="105324"/>
        </a:xfrm>
        <a:custGeom>
          <a:avLst/>
          <a:gdLst>
            <a:gd name="connsiteX0" fmla="*/ 0 w 151118"/>
            <a:gd name="connsiteY0" fmla="*/ 0 h 105324"/>
            <a:gd name="connsiteX1" fmla="*/ 151118 w 151118"/>
            <a:gd name="connsiteY1" fmla="*/ 0 h 105324"/>
            <a:gd name="connsiteX2" fmla="*/ 151118 w 151118"/>
            <a:gd name="connsiteY2" fmla="*/ 105324 h 10532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51118" h="105324">
              <a:moveTo>
                <a:pt x="0" y="0"/>
              </a:moveTo>
              <a:lnTo>
                <a:pt x="151118" y="0"/>
              </a:lnTo>
              <a:lnTo>
                <a:pt x="151118" y="105324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 type="triangle"/>
          <a:tailEnd type="none" w="med" len="med"/>
        </a:ln>
      </xdr:spPr>
      <xdr:txBody>
        <a:bodyPr vertOverflow="clip" horzOverflow="clip" rtlCol="0" anchor="t"/>
        <a:lstStyle/>
        <a:p>
          <a:pPr marL="0" indent="0" algn="l"/>
          <a:endParaRPr kumimoji="1" lang="ja-JP" altLang="en-U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91587</xdr:colOff>
      <xdr:row>55</xdr:row>
      <xdr:rowOff>36635</xdr:rowOff>
    </xdr:from>
    <xdr:to>
      <xdr:col>18</xdr:col>
      <xdr:colOff>242705</xdr:colOff>
      <xdr:row>55</xdr:row>
      <xdr:rowOff>141959</xdr:rowOff>
    </xdr:to>
    <xdr:sp macro="" textlink="">
      <xdr:nvSpPr>
        <xdr:cNvPr id="415" name="フリーフォーム 414">
          <a:extLst>
            <a:ext uri="{FF2B5EF4-FFF2-40B4-BE49-F238E27FC236}">
              <a16:creationId xmlns:a16="http://schemas.microsoft.com/office/drawing/2014/main" id="{00000000-0008-0000-1500-00009F010000}"/>
            </a:ext>
          </a:extLst>
        </xdr:cNvPr>
        <xdr:cNvSpPr/>
      </xdr:nvSpPr>
      <xdr:spPr>
        <a:xfrm>
          <a:off x="9117440" y="12126058"/>
          <a:ext cx="151118" cy="105324"/>
        </a:xfrm>
        <a:custGeom>
          <a:avLst/>
          <a:gdLst>
            <a:gd name="connsiteX0" fmla="*/ 0 w 151118"/>
            <a:gd name="connsiteY0" fmla="*/ 0 h 105324"/>
            <a:gd name="connsiteX1" fmla="*/ 151118 w 151118"/>
            <a:gd name="connsiteY1" fmla="*/ 0 h 105324"/>
            <a:gd name="connsiteX2" fmla="*/ 151118 w 151118"/>
            <a:gd name="connsiteY2" fmla="*/ 105324 h 10532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51118" h="105324">
              <a:moveTo>
                <a:pt x="0" y="0"/>
              </a:moveTo>
              <a:lnTo>
                <a:pt x="151118" y="0"/>
              </a:lnTo>
              <a:lnTo>
                <a:pt x="151118" y="105324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 type="triangle"/>
          <a:tailEnd type="none" w="med" len="med"/>
        </a:ln>
      </xdr:spPr>
      <xdr:txBody>
        <a:bodyPr vertOverflow="clip" horzOverflow="clip" rtlCol="0" anchor="t"/>
        <a:lstStyle/>
        <a:p>
          <a:pPr marL="0" indent="0" algn="l"/>
          <a:endParaRPr kumimoji="1" lang="ja-JP" altLang="en-U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209550</xdr:colOff>
      <xdr:row>3</xdr:row>
      <xdr:rowOff>9535</xdr:rowOff>
    </xdr:from>
    <xdr:to>
      <xdr:col>25</xdr:col>
      <xdr:colOff>342899</xdr:colOff>
      <xdr:row>29</xdr:row>
      <xdr:rowOff>204797</xdr:rowOff>
    </xdr:to>
    <xdr:pic>
      <xdr:nvPicPr>
        <xdr:cNvPr id="6471" name="Picture 327">
          <a:extLst>
            <a:ext uri="{FF2B5EF4-FFF2-40B4-BE49-F238E27FC236}">
              <a16:creationId xmlns:a16="http://schemas.microsoft.com/office/drawing/2014/main" id="{00000000-0008-0000-1500-000047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96150" y="695335"/>
          <a:ext cx="5829299" cy="61388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122883</xdr:colOff>
      <xdr:row>4</xdr:row>
      <xdr:rowOff>54334</xdr:rowOff>
    </xdr:from>
    <xdr:to>
      <xdr:col>16</xdr:col>
      <xdr:colOff>180033</xdr:colOff>
      <xdr:row>4</xdr:row>
      <xdr:rowOff>111484</xdr:rowOff>
    </xdr:to>
    <xdr:sp macro="" textlink="">
      <xdr:nvSpPr>
        <xdr:cNvPr id="6223" name="Oval 79">
          <a:extLst>
            <a:ext uri="{FF2B5EF4-FFF2-40B4-BE49-F238E27FC236}">
              <a16:creationId xmlns:a16="http://schemas.microsoft.com/office/drawing/2014/main" id="{00000000-0008-0000-1500-00004F180000}"/>
            </a:ext>
          </a:extLst>
        </xdr:cNvPr>
        <xdr:cNvSpPr>
          <a:spLocks noChangeArrowheads="1"/>
        </xdr:cNvSpPr>
      </xdr:nvSpPr>
      <xdr:spPr bwMode="auto">
        <a:xfrm flipH="1">
          <a:off x="8962083" y="968734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7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6228" name="Rectangle 84">
          <a:extLst>
            <a:ext uri="{FF2B5EF4-FFF2-40B4-BE49-F238E27FC236}">
              <a16:creationId xmlns:a16="http://schemas.microsoft.com/office/drawing/2014/main" id="{00000000-0008-0000-1500-000054180000}"/>
            </a:ext>
          </a:extLst>
        </xdr:cNvPr>
        <xdr:cNvSpPr>
          <a:spLocks noChangeArrowheads="1"/>
        </xdr:cNvSpPr>
      </xdr:nvSpPr>
      <xdr:spPr bwMode="auto">
        <a:xfrm>
          <a:off x="6648450" y="1600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8</xdr:row>
      <xdr:rowOff>0</xdr:rowOff>
    </xdr:from>
    <xdr:to>
      <xdr:col>12</xdr:col>
      <xdr:colOff>0</xdr:colOff>
      <xdr:row>9</xdr:row>
      <xdr:rowOff>0</xdr:rowOff>
    </xdr:to>
    <xdr:sp macro="" textlink="">
      <xdr:nvSpPr>
        <xdr:cNvPr id="6229" name="Rectangle 85">
          <a:extLst>
            <a:ext uri="{FF2B5EF4-FFF2-40B4-BE49-F238E27FC236}">
              <a16:creationId xmlns:a16="http://schemas.microsoft.com/office/drawing/2014/main" id="{00000000-0008-0000-1500-000055180000}"/>
            </a:ext>
          </a:extLst>
        </xdr:cNvPr>
        <xdr:cNvSpPr>
          <a:spLocks noChangeArrowheads="1"/>
        </xdr:cNvSpPr>
      </xdr:nvSpPr>
      <xdr:spPr bwMode="auto">
        <a:xfrm>
          <a:off x="6648450" y="1828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9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6230" name="Rectangle 86">
          <a:extLst>
            <a:ext uri="{FF2B5EF4-FFF2-40B4-BE49-F238E27FC236}">
              <a16:creationId xmlns:a16="http://schemas.microsoft.com/office/drawing/2014/main" id="{00000000-0008-0000-1500-000056180000}"/>
            </a:ext>
          </a:extLst>
        </xdr:cNvPr>
        <xdr:cNvSpPr>
          <a:spLocks noChangeArrowheads="1"/>
        </xdr:cNvSpPr>
      </xdr:nvSpPr>
      <xdr:spPr bwMode="auto">
        <a:xfrm>
          <a:off x="6648450" y="2057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10</xdr:row>
      <xdr:rowOff>0</xdr:rowOff>
    </xdr:from>
    <xdr:to>
      <xdr:col>12</xdr:col>
      <xdr:colOff>0</xdr:colOff>
      <xdr:row>11</xdr:row>
      <xdr:rowOff>0</xdr:rowOff>
    </xdr:to>
    <xdr:sp macro="" textlink="">
      <xdr:nvSpPr>
        <xdr:cNvPr id="6231" name="Rectangle 87">
          <a:extLst>
            <a:ext uri="{FF2B5EF4-FFF2-40B4-BE49-F238E27FC236}">
              <a16:creationId xmlns:a16="http://schemas.microsoft.com/office/drawing/2014/main" id="{00000000-0008-0000-1500-000057180000}"/>
            </a:ext>
          </a:extLst>
        </xdr:cNvPr>
        <xdr:cNvSpPr>
          <a:spLocks noChangeArrowheads="1"/>
        </xdr:cNvSpPr>
      </xdr:nvSpPr>
      <xdr:spPr bwMode="auto">
        <a:xfrm>
          <a:off x="6648450" y="2286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11</xdr:row>
      <xdr:rowOff>0</xdr:rowOff>
    </xdr:from>
    <xdr:to>
      <xdr:col>12</xdr:col>
      <xdr:colOff>0</xdr:colOff>
      <xdr:row>12</xdr:row>
      <xdr:rowOff>0</xdr:rowOff>
    </xdr:to>
    <xdr:sp macro="" textlink="">
      <xdr:nvSpPr>
        <xdr:cNvPr id="6232" name="Rectangle 88">
          <a:extLst>
            <a:ext uri="{FF2B5EF4-FFF2-40B4-BE49-F238E27FC236}">
              <a16:creationId xmlns:a16="http://schemas.microsoft.com/office/drawing/2014/main" id="{00000000-0008-0000-1500-000058180000}"/>
            </a:ext>
          </a:extLst>
        </xdr:cNvPr>
        <xdr:cNvSpPr>
          <a:spLocks noChangeArrowheads="1"/>
        </xdr:cNvSpPr>
      </xdr:nvSpPr>
      <xdr:spPr bwMode="auto">
        <a:xfrm>
          <a:off x="6648450" y="2514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12</xdr:row>
      <xdr:rowOff>0</xdr:rowOff>
    </xdr:from>
    <xdr:to>
      <xdr:col>12</xdr:col>
      <xdr:colOff>0</xdr:colOff>
      <xdr:row>13</xdr:row>
      <xdr:rowOff>0</xdr:rowOff>
    </xdr:to>
    <xdr:sp macro="" textlink="">
      <xdr:nvSpPr>
        <xdr:cNvPr id="6233" name="Rectangle 89">
          <a:extLst>
            <a:ext uri="{FF2B5EF4-FFF2-40B4-BE49-F238E27FC236}">
              <a16:creationId xmlns:a16="http://schemas.microsoft.com/office/drawing/2014/main" id="{00000000-0008-0000-1500-000059180000}"/>
            </a:ext>
          </a:extLst>
        </xdr:cNvPr>
        <xdr:cNvSpPr>
          <a:spLocks noChangeArrowheads="1"/>
        </xdr:cNvSpPr>
      </xdr:nvSpPr>
      <xdr:spPr bwMode="auto">
        <a:xfrm>
          <a:off x="6648450" y="2743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13</xdr:row>
      <xdr:rowOff>0</xdr:rowOff>
    </xdr:from>
    <xdr:to>
      <xdr:col>12</xdr:col>
      <xdr:colOff>0</xdr:colOff>
      <xdr:row>14</xdr:row>
      <xdr:rowOff>0</xdr:rowOff>
    </xdr:to>
    <xdr:sp macro="" textlink="">
      <xdr:nvSpPr>
        <xdr:cNvPr id="6234" name="Rectangle 90">
          <a:extLst>
            <a:ext uri="{FF2B5EF4-FFF2-40B4-BE49-F238E27FC236}">
              <a16:creationId xmlns:a16="http://schemas.microsoft.com/office/drawing/2014/main" id="{00000000-0008-0000-1500-00005A180000}"/>
            </a:ext>
          </a:extLst>
        </xdr:cNvPr>
        <xdr:cNvSpPr>
          <a:spLocks noChangeArrowheads="1"/>
        </xdr:cNvSpPr>
      </xdr:nvSpPr>
      <xdr:spPr bwMode="auto">
        <a:xfrm>
          <a:off x="6648450" y="2971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14</xdr:row>
      <xdr:rowOff>0</xdr:rowOff>
    </xdr:from>
    <xdr:to>
      <xdr:col>12</xdr:col>
      <xdr:colOff>0</xdr:colOff>
      <xdr:row>15</xdr:row>
      <xdr:rowOff>0</xdr:rowOff>
    </xdr:to>
    <xdr:sp macro="" textlink="">
      <xdr:nvSpPr>
        <xdr:cNvPr id="6235" name="Rectangle 91">
          <a:extLst>
            <a:ext uri="{FF2B5EF4-FFF2-40B4-BE49-F238E27FC236}">
              <a16:creationId xmlns:a16="http://schemas.microsoft.com/office/drawing/2014/main" id="{00000000-0008-0000-1500-00005B180000}"/>
            </a:ext>
          </a:extLst>
        </xdr:cNvPr>
        <xdr:cNvSpPr>
          <a:spLocks noChangeArrowheads="1"/>
        </xdr:cNvSpPr>
      </xdr:nvSpPr>
      <xdr:spPr bwMode="auto">
        <a:xfrm>
          <a:off x="6648450" y="3200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15</xdr:row>
      <xdr:rowOff>0</xdr:rowOff>
    </xdr:from>
    <xdr:to>
      <xdr:col>12</xdr:col>
      <xdr:colOff>0</xdr:colOff>
      <xdr:row>16</xdr:row>
      <xdr:rowOff>0</xdr:rowOff>
    </xdr:to>
    <xdr:sp macro="" textlink="">
      <xdr:nvSpPr>
        <xdr:cNvPr id="6236" name="Rectangle 92">
          <a:extLst>
            <a:ext uri="{FF2B5EF4-FFF2-40B4-BE49-F238E27FC236}">
              <a16:creationId xmlns:a16="http://schemas.microsoft.com/office/drawing/2014/main" id="{00000000-0008-0000-1500-00005C180000}"/>
            </a:ext>
          </a:extLst>
        </xdr:cNvPr>
        <xdr:cNvSpPr>
          <a:spLocks noChangeArrowheads="1"/>
        </xdr:cNvSpPr>
      </xdr:nvSpPr>
      <xdr:spPr bwMode="auto">
        <a:xfrm>
          <a:off x="6648450" y="3429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16</xdr:row>
      <xdr:rowOff>0</xdr:rowOff>
    </xdr:from>
    <xdr:to>
      <xdr:col>12</xdr:col>
      <xdr:colOff>0</xdr:colOff>
      <xdr:row>17</xdr:row>
      <xdr:rowOff>0</xdr:rowOff>
    </xdr:to>
    <xdr:sp macro="" textlink="">
      <xdr:nvSpPr>
        <xdr:cNvPr id="6237" name="Rectangle 93">
          <a:extLst>
            <a:ext uri="{FF2B5EF4-FFF2-40B4-BE49-F238E27FC236}">
              <a16:creationId xmlns:a16="http://schemas.microsoft.com/office/drawing/2014/main" id="{00000000-0008-0000-1500-00005D180000}"/>
            </a:ext>
          </a:extLst>
        </xdr:cNvPr>
        <xdr:cNvSpPr>
          <a:spLocks noChangeArrowheads="1"/>
        </xdr:cNvSpPr>
      </xdr:nvSpPr>
      <xdr:spPr bwMode="auto">
        <a:xfrm>
          <a:off x="6648450" y="3657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17</xdr:row>
      <xdr:rowOff>0</xdr:rowOff>
    </xdr:from>
    <xdr:to>
      <xdr:col>12</xdr:col>
      <xdr:colOff>0</xdr:colOff>
      <xdr:row>18</xdr:row>
      <xdr:rowOff>0</xdr:rowOff>
    </xdr:to>
    <xdr:sp macro="" textlink="">
      <xdr:nvSpPr>
        <xdr:cNvPr id="6238" name="Rectangle 94">
          <a:extLst>
            <a:ext uri="{FF2B5EF4-FFF2-40B4-BE49-F238E27FC236}">
              <a16:creationId xmlns:a16="http://schemas.microsoft.com/office/drawing/2014/main" id="{00000000-0008-0000-1500-00005E180000}"/>
            </a:ext>
          </a:extLst>
        </xdr:cNvPr>
        <xdr:cNvSpPr>
          <a:spLocks noChangeArrowheads="1"/>
        </xdr:cNvSpPr>
      </xdr:nvSpPr>
      <xdr:spPr bwMode="auto">
        <a:xfrm>
          <a:off x="6648450" y="3886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18</xdr:row>
      <xdr:rowOff>0</xdr:rowOff>
    </xdr:from>
    <xdr:to>
      <xdr:col>12</xdr:col>
      <xdr:colOff>0</xdr:colOff>
      <xdr:row>19</xdr:row>
      <xdr:rowOff>0</xdr:rowOff>
    </xdr:to>
    <xdr:sp macro="" textlink="">
      <xdr:nvSpPr>
        <xdr:cNvPr id="6239" name="Rectangle 95">
          <a:extLst>
            <a:ext uri="{FF2B5EF4-FFF2-40B4-BE49-F238E27FC236}">
              <a16:creationId xmlns:a16="http://schemas.microsoft.com/office/drawing/2014/main" id="{00000000-0008-0000-1500-00005F180000}"/>
            </a:ext>
          </a:extLst>
        </xdr:cNvPr>
        <xdr:cNvSpPr>
          <a:spLocks noChangeArrowheads="1"/>
        </xdr:cNvSpPr>
      </xdr:nvSpPr>
      <xdr:spPr bwMode="auto">
        <a:xfrm>
          <a:off x="6648450" y="4114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19</xdr:row>
      <xdr:rowOff>0</xdr:rowOff>
    </xdr:from>
    <xdr:to>
      <xdr:col>12</xdr:col>
      <xdr:colOff>0</xdr:colOff>
      <xdr:row>20</xdr:row>
      <xdr:rowOff>0</xdr:rowOff>
    </xdr:to>
    <xdr:sp macro="" textlink="">
      <xdr:nvSpPr>
        <xdr:cNvPr id="6240" name="Rectangle 96">
          <a:extLst>
            <a:ext uri="{FF2B5EF4-FFF2-40B4-BE49-F238E27FC236}">
              <a16:creationId xmlns:a16="http://schemas.microsoft.com/office/drawing/2014/main" id="{00000000-0008-0000-1500-000060180000}"/>
            </a:ext>
          </a:extLst>
        </xdr:cNvPr>
        <xdr:cNvSpPr>
          <a:spLocks noChangeArrowheads="1"/>
        </xdr:cNvSpPr>
      </xdr:nvSpPr>
      <xdr:spPr bwMode="auto">
        <a:xfrm>
          <a:off x="6648450" y="4343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20</xdr:row>
      <xdr:rowOff>0</xdr:rowOff>
    </xdr:from>
    <xdr:to>
      <xdr:col>12</xdr:col>
      <xdr:colOff>0</xdr:colOff>
      <xdr:row>21</xdr:row>
      <xdr:rowOff>0</xdr:rowOff>
    </xdr:to>
    <xdr:sp macro="" textlink="">
      <xdr:nvSpPr>
        <xdr:cNvPr id="6241" name="Rectangle 97">
          <a:extLst>
            <a:ext uri="{FF2B5EF4-FFF2-40B4-BE49-F238E27FC236}">
              <a16:creationId xmlns:a16="http://schemas.microsoft.com/office/drawing/2014/main" id="{00000000-0008-0000-1500-000061180000}"/>
            </a:ext>
          </a:extLst>
        </xdr:cNvPr>
        <xdr:cNvSpPr>
          <a:spLocks noChangeArrowheads="1"/>
        </xdr:cNvSpPr>
      </xdr:nvSpPr>
      <xdr:spPr bwMode="auto">
        <a:xfrm>
          <a:off x="6648450" y="4572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383618</xdr:colOff>
      <xdr:row>6</xdr:row>
      <xdr:rowOff>51507</xdr:rowOff>
    </xdr:from>
    <xdr:to>
      <xdr:col>16</xdr:col>
      <xdr:colOff>11619</xdr:colOff>
      <xdr:row>6</xdr:row>
      <xdr:rowOff>109390</xdr:rowOff>
    </xdr:to>
    <xdr:sp macro="" textlink="">
      <xdr:nvSpPr>
        <xdr:cNvPr id="6253" name="Oval 109">
          <a:extLst>
            <a:ext uri="{FF2B5EF4-FFF2-40B4-BE49-F238E27FC236}">
              <a16:creationId xmlns:a16="http://schemas.microsoft.com/office/drawing/2014/main" id="{00000000-0008-0000-1500-00006D180000}"/>
            </a:ext>
          </a:extLst>
        </xdr:cNvPr>
        <xdr:cNvSpPr>
          <a:spLocks noChangeArrowheads="1"/>
        </xdr:cNvSpPr>
      </xdr:nvSpPr>
      <xdr:spPr bwMode="auto">
        <a:xfrm flipH="1">
          <a:off x="8784668" y="1423107"/>
          <a:ext cx="66151" cy="57883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219075</xdr:colOff>
      <xdr:row>5</xdr:row>
      <xdr:rowOff>185747</xdr:rowOff>
    </xdr:from>
    <xdr:to>
      <xdr:col>20</xdr:col>
      <xdr:colOff>276225</xdr:colOff>
      <xdr:row>6</xdr:row>
      <xdr:rowOff>28585</xdr:rowOff>
    </xdr:to>
    <xdr:sp macro="" textlink="">
      <xdr:nvSpPr>
        <xdr:cNvPr id="6254" name="Oval 110">
          <a:extLst>
            <a:ext uri="{FF2B5EF4-FFF2-40B4-BE49-F238E27FC236}">
              <a16:creationId xmlns:a16="http://schemas.microsoft.com/office/drawing/2014/main" id="{00000000-0008-0000-1500-00006E180000}"/>
            </a:ext>
          </a:extLst>
        </xdr:cNvPr>
        <xdr:cNvSpPr>
          <a:spLocks noChangeArrowheads="1"/>
        </xdr:cNvSpPr>
      </xdr:nvSpPr>
      <xdr:spPr bwMode="auto">
        <a:xfrm flipH="1">
          <a:off x="10810875" y="1328747"/>
          <a:ext cx="57150" cy="71438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247650</xdr:colOff>
      <xdr:row>8</xdr:row>
      <xdr:rowOff>126662</xdr:rowOff>
    </xdr:from>
    <xdr:to>
      <xdr:col>15</xdr:col>
      <xdr:colOff>304800</xdr:colOff>
      <xdr:row>8</xdr:row>
      <xdr:rowOff>178317</xdr:rowOff>
    </xdr:to>
    <xdr:sp macro="" textlink="">
      <xdr:nvSpPr>
        <xdr:cNvPr id="6255" name="Oval 111">
          <a:extLst>
            <a:ext uri="{FF2B5EF4-FFF2-40B4-BE49-F238E27FC236}">
              <a16:creationId xmlns:a16="http://schemas.microsoft.com/office/drawing/2014/main" id="{00000000-0008-0000-1500-00006F180000}"/>
            </a:ext>
          </a:extLst>
        </xdr:cNvPr>
        <xdr:cNvSpPr>
          <a:spLocks noChangeArrowheads="1"/>
        </xdr:cNvSpPr>
      </xdr:nvSpPr>
      <xdr:spPr bwMode="auto">
        <a:xfrm flipH="1">
          <a:off x="8648700" y="1955462"/>
          <a:ext cx="57150" cy="5165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247650</xdr:colOff>
      <xdr:row>11</xdr:row>
      <xdr:rowOff>47635</xdr:rowOff>
    </xdr:from>
    <xdr:to>
      <xdr:col>17</xdr:col>
      <xdr:colOff>304800</xdr:colOff>
      <xdr:row>11</xdr:row>
      <xdr:rowOff>104785</xdr:rowOff>
    </xdr:to>
    <xdr:sp macro="" textlink="">
      <xdr:nvSpPr>
        <xdr:cNvPr id="6259" name="Oval 115">
          <a:extLst>
            <a:ext uri="{FF2B5EF4-FFF2-40B4-BE49-F238E27FC236}">
              <a16:creationId xmlns:a16="http://schemas.microsoft.com/office/drawing/2014/main" id="{00000000-0008-0000-1500-000073180000}"/>
            </a:ext>
          </a:extLst>
        </xdr:cNvPr>
        <xdr:cNvSpPr>
          <a:spLocks noChangeArrowheads="1"/>
        </xdr:cNvSpPr>
      </xdr:nvSpPr>
      <xdr:spPr bwMode="auto">
        <a:xfrm flipH="1">
          <a:off x="9525000" y="256223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247650</xdr:colOff>
      <xdr:row>14</xdr:row>
      <xdr:rowOff>2941</xdr:rowOff>
    </xdr:from>
    <xdr:to>
      <xdr:col>15</xdr:col>
      <xdr:colOff>304800</xdr:colOff>
      <xdr:row>14</xdr:row>
      <xdr:rowOff>60091</xdr:rowOff>
    </xdr:to>
    <xdr:sp macro="" textlink="">
      <xdr:nvSpPr>
        <xdr:cNvPr id="6260" name="Oval 116">
          <a:extLst>
            <a:ext uri="{FF2B5EF4-FFF2-40B4-BE49-F238E27FC236}">
              <a16:creationId xmlns:a16="http://schemas.microsoft.com/office/drawing/2014/main" id="{00000000-0008-0000-1500-000074180000}"/>
            </a:ext>
          </a:extLst>
        </xdr:cNvPr>
        <xdr:cNvSpPr>
          <a:spLocks noChangeArrowheads="1"/>
        </xdr:cNvSpPr>
      </xdr:nvSpPr>
      <xdr:spPr bwMode="auto">
        <a:xfrm flipH="1">
          <a:off x="8648700" y="3203341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247650</xdr:colOff>
      <xdr:row>16</xdr:row>
      <xdr:rowOff>114310</xdr:rowOff>
    </xdr:from>
    <xdr:to>
      <xdr:col>17</xdr:col>
      <xdr:colOff>304800</xdr:colOff>
      <xdr:row>16</xdr:row>
      <xdr:rowOff>166698</xdr:rowOff>
    </xdr:to>
    <xdr:sp macro="" textlink="">
      <xdr:nvSpPr>
        <xdr:cNvPr id="6261" name="Oval 117">
          <a:extLst>
            <a:ext uri="{FF2B5EF4-FFF2-40B4-BE49-F238E27FC236}">
              <a16:creationId xmlns:a16="http://schemas.microsoft.com/office/drawing/2014/main" id="{00000000-0008-0000-1500-000075180000}"/>
            </a:ext>
          </a:extLst>
        </xdr:cNvPr>
        <xdr:cNvSpPr>
          <a:spLocks noChangeArrowheads="1"/>
        </xdr:cNvSpPr>
      </xdr:nvSpPr>
      <xdr:spPr bwMode="auto">
        <a:xfrm flipH="1">
          <a:off x="9525000" y="3771910"/>
          <a:ext cx="57150" cy="52388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219075</xdr:colOff>
      <xdr:row>11</xdr:row>
      <xdr:rowOff>47635</xdr:rowOff>
    </xdr:from>
    <xdr:to>
      <xdr:col>20</xdr:col>
      <xdr:colOff>276225</xdr:colOff>
      <xdr:row>11</xdr:row>
      <xdr:rowOff>104785</xdr:rowOff>
    </xdr:to>
    <xdr:sp macro="" textlink="">
      <xdr:nvSpPr>
        <xdr:cNvPr id="6262" name="Oval 118">
          <a:extLst>
            <a:ext uri="{FF2B5EF4-FFF2-40B4-BE49-F238E27FC236}">
              <a16:creationId xmlns:a16="http://schemas.microsoft.com/office/drawing/2014/main" id="{00000000-0008-0000-1500-000076180000}"/>
            </a:ext>
          </a:extLst>
        </xdr:cNvPr>
        <xdr:cNvSpPr>
          <a:spLocks noChangeArrowheads="1"/>
        </xdr:cNvSpPr>
      </xdr:nvSpPr>
      <xdr:spPr bwMode="auto">
        <a:xfrm flipH="1">
          <a:off x="10810875" y="256223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209550</xdr:colOff>
      <xdr:row>21</xdr:row>
      <xdr:rowOff>176222</xdr:rowOff>
    </xdr:from>
    <xdr:to>
      <xdr:col>20</xdr:col>
      <xdr:colOff>266700</xdr:colOff>
      <xdr:row>22</xdr:row>
      <xdr:rowOff>19060</xdr:rowOff>
    </xdr:to>
    <xdr:sp macro="" textlink="">
      <xdr:nvSpPr>
        <xdr:cNvPr id="6263" name="Oval 119">
          <a:extLst>
            <a:ext uri="{FF2B5EF4-FFF2-40B4-BE49-F238E27FC236}">
              <a16:creationId xmlns:a16="http://schemas.microsoft.com/office/drawing/2014/main" id="{00000000-0008-0000-1500-000077180000}"/>
            </a:ext>
          </a:extLst>
        </xdr:cNvPr>
        <xdr:cNvSpPr>
          <a:spLocks noChangeArrowheads="1"/>
        </xdr:cNvSpPr>
      </xdr:nvSpPr>
      <xdr:spPr bwMode="auto">
        <a:xfrm flipH="1">
          <a:off x="10801350" y="4976822"/>
          <a:ext cx="57150" cy="71438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237051</xdr:colOff>
      <xdr:row>19</xdr:row>
      <xdr:rowOff>26032</xdr:rowOff>
    </xdr:from>
    <xdr:to>
      <xdr:col>15</xdr:col>
      <xdr:colOff>294201</xdr:colOff>
      <xdr:row>19</xdr:row>
      <xdr:rowOff>78419</xdr:rowOff>
    </xdr:to>
    <xdr:sp macro="" textlink="">
      <xdr:nvSpPr>
        <xdr:cNvPr id="6264" name="Oval 120">
          <a:extLst>
            <a:ext uri="{FF2B5EF4-FFF2-40B4-BE49-F238E27FC236}">
              <a16:creationId xmlns:a16="http://schemas.microsoft.com/office/drawing/2014/main" id="{00000000-0008-0000-1500-000078180000}"/>
            </a:ext>
          </a:extLst>
        </xdr:cNvPr>
        <xdr:cNvSpPr>
          <a:spLocks noChangeArrowheads="1"/>
        </xdr:cNvSpPr>
      </xdr:nvSpPr>
      <xdr:spPr bwMode="auto">
        <a:xfrm flipH="1">
          <a:off x="8638101" y="4369432"/>
          <a:ext cx="57150" cy="52387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209550</xdr:colOff>
      <xdr:row>16</xdr:row>
      <xdr:rowOff>80959</xdr:rowOff>
    </xdr:from>
    <xdr:to>
      <xdr:col>20</xdr:col>
      <xdr:colOff>266700</xdr:colOff>
      <xdr:row>16</xdr:row>
      <xdr:rowOff>137932</xdr:rowOff>
    </xdr:to>
    <xdr:sp macro="" textlink="">
      <xdr:nvSpPr>
        <xdr:cNvPr id="6265" name="Oval 121">
          <a:extLst>
            <a:ext uri="{FF2B5EF4-FFF2-40B4-BE49-F238E27FC236}">
              <a16:creationId xmlns:a16="http://schemas.microsoft.com/office/drawing/2014/main" id="{00000000-0008-0000-1500-000079180000}"/>
            </a:ext>
          </a:extLst>
        </xdr:cNvPr>
        <xdr:cNvSpPr>
          <a:spLocks noChangeArrowheads="1"/>
        </xdr:cNvSpPr>
      </xdr:nvSpPr>
      <xdr:spPr bwMode="auto">
        <a:xfrm flipH="1">
          <a:off x="10801350" y="3738559"/>
          <a:ext cx="57150" cy="56973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257175</xdr:colOff>
      <xdr:row>21</xdr:row>
      <xdr:rowOff>176222</xdr:rowOff>
    </xdr:from>
    <xdr:to>
      <xdr:col>17</xdr:col>
      <xdr:colOff>314325</xdr:colOff>
      <xdr:row>22</xdr:row>
      <xdr:rowOff>19060</xdr:rowOff>
    </xdr:to>
    <xdr:sp macro="" textlink="">
      <xdr:nvSpPr>
        <xdr:cNvPr id="6266" name="Oval 122">
          <a:extLst>
            <a:ext uri="{FF2B5EF4-FFF2-40B4-BE49-F238E27FC236}">
              <a16:creationId xmlns:a16="http://schemas.microsoft.com/office/drawing/2014/main" id="{00000000-0008-0000-1500-00007A180000}"/>
            </a:ext>
          </a:extLst>
        </xdr:cNvPr>
        <xdr:cNvSpPr>
          <a:spLocks noChangeArrowheads="1"/>
        </xdr:cNvSpPr>
      </xdr:nvSpPr>
      <xdr:spPr bwMode="auto">
        <a:xfrm flipH="1">
          <a:off x="9534525" y="4976822"/>
          <a:ext cx="57150" cy="71438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174381</xdr:colOff>
      <xdr:row>22</xdr:row>
      <xdr:rowOff>111484</xdr:rowOff>
    </xdr:from>
    <xdr:to>
      <xdr:col>15</xdr:col>
      <xdr:colOff>231531</xdr:colOff>
      <xdr:row>22</xdr:row>
      <xdr:rowOff>169367</xdr:rowOff>
    </xdr:to>
    <xdr:sp macro="" textlink="">
      <xdr:nvSpPr>
        <xdr:cNvPr id="6270" name="Oval 126">
          <a:extLst>
            <a:ext uri="{FF2B5EF4-FFF2-40B4-BE49-F238E27FC236}">
              <a16:creationId xmlns:a16="http://schemas.microsoft.com/office/drawing/2014/main" id="{00000000-0008-0000-1500-00007E180000}"/>
            </a:ext>
          </a:extLst>
        </xdr:cNvPr>
        <xdr:cNvSpPr>
          <a:spLocks noChangeArrowheads="1"/>
        </xdr:cNvSpPr>
      </xdr:nvSpPr>
      <xdr:spPr bwMode="auto">
        <a:xfrm flipH="1">
          <a:off x="8575431" y="5140684"/>
          <a:ext cx="57150" cy="57883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92480</xdr:colOff>
      <xdr:row>18</xdr:row>
      <xdr:rowOff>141993</xdr:rowOff>
    </xdr:from>
    <xdr:to>
      <xdr:col>21</xdr:col>
      <xdr:colOff>149630</xdr:colOff>
      <xdr:row>18</xdr:row>
      <xdr:rowOff>202427</xdr:rowOff>
    </xdr:to>
    <xdr:sp macro="" textlink="">
      <xdr:nvSpPr>
        <xdr:cNvPr id="6274" name="Oval 130">
          <a:extLst>
            <a:ext uri="{FF2B5EF4-FFF2-40B4-BE49-F238E27FC236}">
              <a16:creationId xmlns:a16="http://schemas.microsoft.com/office/drawing/2014/main" id="{00000000-0008-0000-1500-000082180000}"/>
            </a:ext>
          </a:extLst>
        </xdr:cNvPr>
        <xdr:cNvSpPr>
          <a:spLocks noChangeArrowheads="1"/>
        </xdr:cNvSpPr>
      </xdr:nvSpPr>
      <xdr:spPr bwMode="auto">
        <a:xfrm flipH="1">
          <a:off x="11122430" y="4256793"/>
          <a:ext cx="57150" cy="60434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96754</xdr:colOff>
      <xdr:row>23</xdr:row>
      <xdr:rowOff>218083</xdr:rowOff>
    </xdr:from>
    <xdr:to>
      <xdr:col>21</xdr:col>
      <xdr:colOff>153904</xdr:colOff>
      <xdr:row>24</xdr:row>
      <xdr:rowOff>54654</xdr:rowOff>
    </xdr:to>
    <xdr:sp macro="" textlink="">
      <xdr:nvSpPr>
        <xdr:cNvPr id="6275" name="Oval 131">
          <a:extLst>
            <a:ext uri="{FF2B5EF4-FFF2-40B4-BE49-F238E27FC236}">
              <a16:creationId xmlns:a16="http://schemas.microsoft.com/office/drawing/2014/main" id="{00000000-0008-0000-1500-000083180000}"/>
            </a:ext>
          </a:extLst>
        </xdr:cNvPr>
        <xdr:cNvSpPr>
          <a:spLocks noChangeArrowheads="1"/>
        </xdr:cNvSpPr>
      </xdr:nvSpPr>
      <xdr:spPr bwMode="auto">
        <a:xfrm flipH="1">
          <a:off x="11126704" y="5475883"/>
          <a:ext cx="57150" cy="65171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321123</xdr:colOff>
      <xdr:row>19</xdr:row>
      <xdr:rowOff>70700</xdr:rowOff>
    </xdr:from>
    <xdr:to>
      <xdr:col>22</xdr:col>
      <xdr:colOff>378273</xdr:colOff>
      <xdr:row>19</xdr:row>
      <xdr:rowOff>132321</xdr:rowOff>
    </xdr:to>
    <xdr:sp macro="" textlink="">
      <xdr:nvSpPr>
        <xdr:cNvPr id="6277" name="Oval 133">
          <a:extLst>
            <a:ext uri="{FF2B5EF4-FFF2-40B4-BE49-F238E27FC236}">
              <a16:creationId xmlns:a16="http://schemas.microsoft.com/office/drawing/2014/main" id="{00000000-0008-0000-1500-000085180000}"/>
            </a:ext>
          </a:extLst>
        </xdr:cNvPr>
        <xdr:cNvSpPr>
          <a:spLocks noChangeArrowheads="1"/>
        </xdr:cNvSpPr>
      </xdr:nvSpPr>
      <xdr:spPr bwMode="auto">
        <a:xfrm flipH="1">
          <a:off x="11789223" y="4414100"/>
          <a:ext cx="57150" cy="61621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371475</xdr:colOff>
      <xdr:row>16</xdr:row>
      <xdr:rowOff>117430</xdr:rowOff>
    </xdr:from>
    <xdr:to>
      <xdr:col>20</xdr:col>
      <xdr:colOff>428625</xdr:colOff>
      <xdr:row>16</xdr:row>
      <xdr:rowOff>174580</xdr:rowOff>
    </xdr:to>
    <xdr:sp macro="" textlink="">
      <xdr:nvSpPr>
        <xdr:cNvPr id="6278" name="Oval 134">
          <a:extLst>
            <a:ext uri="{FF2B5EF4-FFF2-40B4-BE49-F238E27FC236}">
              <a16:creationId xmlns:a16="http://schemas.microsoft.com/office/drawing/2014/main" id="{00000000-0008-0000-1500-000086180000}"/>
            </a:ext>
          </a:extLst>
        </xdr:cNvPr>
        <xdr:cNvSpPr>
          <a:spLocks noChangeArrowheads="1"/>
        </xdr:cNvSpPr>
      </xdr:nvSpPr>
      <xdr:spPr bwMode="auto">
        <a:xfrm flipH="1">
          <a:off x="10963275" y="377503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91307</xdr:colOff>
      <xdr:row>13</xdr:row>
      <xdr:rowOff>75114</xdr:rowOff>
    </xdr:from>
    <xdr:to>
      <xdr:col>21</xdr:col>
      <xdr:colOff>148457</xdr:colOff>
      <xdr:row>13</xdr:row>
      <xdr:rowOff>127611</xdr:rowOff>
    </xdr:to>
    <xdr:sp macro="" textlink="">
      <xdr:nvSpPr>
        <xdr:cNvPr id="6279" name="Oval 135">
          <a:extLst>
            <a:ext uri="{FF2B5EF4-FFF2-40B4-BE49-F238E27FC236}">
              <a16:creationId xmlns:a16="http://schemas.microsoft.com/office/drawing/2014/main" id="{00000000-0008-0000-1500-000087180000}"/>
            </a:ext>
          </a:extLst>
        </xdr:cNvPr>
        <xdr:cNvSpPr>
          <a:spLocks noChangeArrowheads="1"/>
        </xdr:cNvSpPr>
      </xdr:nvSpPr>
      <xdr:spPr bwMode="auto">
        <a:xfrm flipH="1">
          <a:off x="11121257" y="3046914"/>
          <a:ext cx="57150" cy="52497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279034</xdr:colOff>
      <xdr:row>18</xdr:row>
      <xdr:rowOff>146535</xdr:rowOff>
    </xdr:from>
    <xdr:to>
      <xdr:col>22</xdr:col>
      <xdr:colOff>336184</xdr:colOff>
      <xdr:row>18</xdr:row>
      <xdr:rowOff>198470</xdr:rowOff>
    </xdr:to>
    <xdr:sp macro="" textlink="">
      <xdr:nvSpPr>
        <xdr:cNvPr id="6280" name="Oval 136">
          <a:extLst>
            <a:ext uri="{FF2B5EF4-FFF2-40B4-BE49-F238E27FC236}">
              <a16:creationId xmlns:a16="http://schemas.microsoft.com/office/drawing/2014/main" id="{00000000-0008-0000-1500-000088180000}"/>
            </a:ext>
          </a:extLst>
        </xdr:cNvPr>
        <xdr:cNvSpPr>
          <a:spLocks noChangeArrowheads="1"/>
        </xdr:cNvSpPr>
      </xdr:nvSpPr>
      <xdr:spPr bwMode="auto">
        <a:xfrm flipH="1">
          <a:off x="11747134" y="4261335"/>
          <a:ext cx="57150" cy="5193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305576</xdr:colOff>
      <xdr:row>13</xdr:row>
      <xdr:rowOff>162711</xdr:rowOff>
    </xdr:from>
    <xdr:to>
      <xdr:col>22</xdr:col>
      <xdr:colOff>362726</xdr:colOff>
      <xdr:row>13</xdr:row>
      <xdr:rowOff>215098</xdr:rowOff>
    </xdr:to>
    <xdr:sp macro="" textlink="">
      <xdr:nvSpPr>
        <xdr:cNvPr id="6281" name="Oval 137">
          <a:extLst>
            <a:ext uri="{FF2B5EF4-FFF2-40B4-BE49-F238E27FC236}">
              <a16:creationId xmlns:a16="http://schemas.microsoft.com/office/drawing/2014/main" id="{00000000-0008-0000-1500-000089180000}"/>
            </a:ext>
          </a:extLst>
        </xdr:cNvPr>
        <xdr:cNvSpPr>
          <a:spLocks noChangeArrowheads="1"/>
        </xdr:cNvSpPr>
      </xdr:nvSpPr>
      <xdr:spPr bwMode="auto">
        <a:xfrm flipH="1">
          <a:off x="11773676" y="3134511"/>
          <a:ext cx="57150" cy="52387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257175</xdr:colOff>
      <xdr:row>16</xdr:row>
      <xdr:rowOff>139600</xdr:rowOff>
    </xdr:from>
    <xdr:to>
      <xdr:col>21</xdr:col>
      <xdr:colOff>314325</xdr:colOff>
      <xdr:row>16</xdr:row>
      <xdr:rowOff>191988</xdr:rowOff>
    </xdr:to>
    <xdr:sp macro="" textlink="">
      <xdr:nvSpPr>
        <xdr:cNvPr id="6282" name="Oval 138">
          <a:extLst>
            <a:ext uri="{FF2B5EF4-FFF2-40B4-BE49-F238E27FC236}">
              <a16:creationId xmlns:a16="http://schemas.microsoft.com/office/drawing/2014/main" id="{00000000-0008-0000-1500-00008A180000}"/>
            </a:ext>
          </a:extLst>
        </xdr:cNvPr>
        <xdr:cNvSpPr>
          <a:spLocks noChangeArrowheads="1"/>
        </xdr:cNvSpPr>
      </xdr:nvSpPr>
      <xdr:spPr bwMode="auto">
        <a:xfrm flipH="1">
          <a:off x="11287125" y="3797200"/>
          <a:ext cx="57150" cy="52388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106521</xdr:colOff>
      <xdr:row>12</xdr:row>
      <xdr:rowOff>156969</xdr:rowOff>
    </xdr:from>
    <xdr:to>
      <xdr:col>22</xdr:col>
      <xdr:colOff>163671</xdr:colOff>
      <xdr:row>12</xdr:row>
      <xdr:rowOff>223353</xdr:rowOff>
    </xdr:to>
    <xdr:sp macro="" textlink="">
      <xdr:nvSpPr>
        <xdr:cNvPr id="6284" name="Oval 140">
          <a:extLst>
            <a:ext uri="{FF2B5EF4-FFF2-40B4-BE49-F238E27FC236}">
              <a16:creationId xmlns:a16="http://schemas.microsoft.com/office/drawing/2014/main" id="{00000000-0008-0000-1500-00008C180000}"/>
            </a:ext>
          </a:extLst>
        </xdr:cNvPr>
        <xdr:cNvSpPr>
          <a:spLocks noChangeArrowheads="1"/>
        </xdr:cNvSpPr>
      </xdr:nvSpPr>
      <xdr:spPr bwMode="auto">
        <a:xfrm flipH="1">
          <a:off x="11574621" y="2900169"/>
          <a:ext cx="57150" cy="66384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237183</xdr:colOff>
      <xdr:row>5</xdr:row>
      <xdr:rowOff>184805</xdr:rowOff>
    </xdr:from>
    <xdr:to>
      <xdr:col>17</xdr:col>
      <xdr:colOff>294333</xdr:colOff>
      <xdr:row>6</xdr:row>
      <xdr:rowOff>27643</xdr:rowOff>
    </xdr:to>
    <xdr:sp macro="" textlink="">
      <xdr:nvSpPr>
        <xdr:cNvPr id="6285" name="Oval 141">
          <a:extLst>
            <a:ext uri="{FF2B5EF4-FFF2-40B4-BE49-F238E27FC236}">
              <a16:creationId xmlns:a16="http://schemas.microsoft.com/office/drawing/2014/main" id="{00000000-0008-0000-1500-00008D180000}"/>
            </a:ext>
          </a:extLst>
        </xdr:cNvPr>
        <xdr:cNvSpPr>
          <a:spLocks noChangeArrowheads="1"/>
        </xdr:cNvSpPr>
      </xdr:nvSpPr>
      <xdr:spPr bwMode="auto">
        <a:xfrm flipH="1">
          <a:off x="9514533" y="1327805"/>
          <a:ext cx="57150" cy="71438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95413</xdr:colOff>
      <xdr:row>8</xdr:row>
      <xdr:rowOff>5976</xdr:rowOff>
    </xdr:from>
    <xdr:to>
      <xdr:col>21</xdr:col>
      <xdr:colOff>152563</xdr:colOff>
      <xdr:row>8</xdr:row>
      <xdr:rowOff>63017</xdr:rowOff>
    </xdr:to>
    <xdr:sp macro="" textlink="">
      <xdr:nvSpPr>
        <xdr:cNvPr id="6287" name="Oval 143">
          <a:extLst>
            <a:ext uri="{FF2B5EF4-FFF2-40B4-BE49-F238E27FC236}">
              <a16:creationId xmlns:a16="http://schemas.microsoft.com/office/drawing/2014/main" id="{00000000-0008-0000-1500-00008F180000}"/>
            </a:ext>
          </a:extLst>
        </xdr:cNvPr>
        <xdr:cNvSpPr>
          <a:spLocks noChangeArrowheads="1"/>
        </xdr:cNvSpPr>
      </xdr:nvSpPr>
      <xdr:spPr bwMode="auto">
        <a:xfrm flipH="1">
          <a:off x="11125363" y="1834776"/>
          <a:ext cx="57150" cy="57041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417934</xdr:colOff>
      <xdr:row>4</xdr:row>
      <xdr:rowOff>66879</xdr:rowOff>
    </xdr:from>
    <xdr:to>
      <xdr:col>22</xdr:col>
      <xdr:colOff>56956</xdr:colOff>
      <xdr:row>4</xdr:row>
      <xdr:rowOff>124029</xdr:rowOff>
    </xdr:to>
    <xdr:sp macro="" textlink="">
      <xdr:nvSpPr>
        <xdr:cNvPr id="6289" name="Oval 145">
          <a:extLst>
            <a:ext uri="{FF2B5EF4-FFF2-40B4-BE49-F238E27FC236}">
              <a16:creationId xmlns:a16="http://schemas.microsoft.com/office/drawing/2014/main" id="{00000000-0008-0000-1500-000091180000}"/>
            </a:ext>
          </a:extLst>
        </xdr:cNvPr>
        <xdr:cNvSpPr>
          <a:spLocks noChangeArrowheads="1"/>
        </xdr:cNvSpPr>
      </xdr:nvSpPr>
      <xdr:spPr bwMode="auto">
        <a:xfrm flipH="1">
          <a:off x="11447884" y="981279"/>
          <a:ext cx="77172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7</xdr:row>
      <xdr:rowOff>0</xdr:rowOff>
    </xdr:from>
    <xdr:to>
      <xdr:col>27</xdr:col>
      <xdr:colOff>0</xdr:colOff>
      <xdr:row>8</xdr:row>
      <xdr:rowOff>0</xdr:rowOff>
    </xdr:to>
    <xdr:sp macro="" textlink="">
      <xdr:nvSpPr>
        <xdr:cNvPr id="6301" name="Rectangle 157">
          <a:extLst>
            <a:ext uri="{FF2B5EF4-FFF2-40B4-BE49-F238E27FC236}">
              <a16:creationId xmlns:a16="http://schemas.microsoft.com/office/drawing/2014/main" id="{00000000-0008-0000-1500-00009D180000}"/>
            </a:ext>
          </a:extLst>
        </xdr:cNvPr>
        <xdr:cNvSpPr>
          <a:spLocks noChangeArrowheads="1"/>
        </xdr:cNvSpPr>
      </xdr:nvSpPr>
      <xdr:spPr bwMode="auto">
        <a:xfrm>
          <a:off x="13220700" y="1600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8</xdr:row>
      <xdr:rowOff>0</xdr:rowOff>
    </xdr:from>
    <xdr:to>
      <xdr:col>27</xdr:col>
      <xdr:colOff>0</xdr:colOff>
      <xdr:row>9</xdr:row>
      <xdr:rowOff>0</xdr:rowOff>
    </xdr:to>
    <xdr:sp macro="" textlink="">
      <xdr:nvSpPr>
        <xdr:cNvPr id="6302" name="Rectangle 158">
          <a:extLst>
            <a:ext uri="{FF2B5EF4-FFF2-40B4-BE49-F238E27FC236}">
              <a16:creationId xmlns:a16="http://schemas.microsoft.com/office/drawing/2014/main" id="{00000000-0008-0000-1500-00009E180000}"/>
            </a:ext>
          </a:extLst>
        </xdr:cNvPr>
        <xdr:cNvSpPr>
          <a:spLocks noChangeArrowheads="1"/>
        </xdr:cNvSpPr>
      </xdr:nvSpPr>
      <xdr:spPr bwMode="auto">
        <a:xfrm>
          <a:off x="13220700" y="1828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9</xdr:row>
      <xdr:rowOff>0</xdr:rowOff>
    </xdr:from>
    <xdr:to>
      <xdr:col>27</xdr:col>
      <xdr:colOff>0</xdr:colOff>
      <xdr:row>10</xdr:row>
      <xdr:rowOff>0</xdr:rowOff>
    </xdr:to>
    <xdr:sp macro="" textlink="">
      <xdr:nvSpPr>
        <xdr:cNvPr id="6303" name="Rectangle 159">
          <a:extLst>
            <a:ext uri="{FF2B5EF4-FFF2-40B4-BE49-F238E27FC236}">
              <a16:creationId xmlns:a16="http://schemas.microsoft.com/office/drawing/2014/main" id="{00000000-0008-0000-1500-00009F180000}"/>
            </a:ext>
          </a:extLst>
        </xdr:cNvPr>
        <xdr:cNvSpPr>
          <a:spLocks noChangeArrowheads="1"/>
        </xdr:cNvSpPr>
      </xdr:nvSpPr>
      <xdr:spPr bwMode="auto">
        <a:xfrm>
          <a:off x="13220700" y="2057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10</xdr:row>
      <xdr:rowOff>0</xdr:rowOff>
    </xdr:from>
    <xdr:to>
      <xdr:col>27</xdr:col>
      <xdr:colOff>0</xdr:colOff>
      <xdr:row>11</xdr:row>
      <xdr:rowOff>0</xdr:rowOff>
    </xdr:to>
    <xdr:sp macro="" textlink="">
      <xdr:nvSpPr>
        <xdr:cNvPr id="6304" name="Rectangle 160">
          <a:extLst>
            <a:ext uri="{FF2B5EF4-FFF2-40B4-BE49-F238E27FC236}">
              <a16:creationId xmlns:a16="http://schemas.microsoft.com/office/drawing/2014/main" id="{00000000-0008-0000-1500-0000A0180000}"/>
            </a:ext>
          </a:extLst>
        </xdr:cNvPr>
        <xdr:cNvSpPr>
          <a:spLocks noChangeArrowheads="1"/>
        </xdr:cNvSpPr>
      </xdr:nvSpPr>
      <xdr:spPr bwMode="auto">
        <a:xfrm>
          <a:off x="13220700" y="2286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11</xdr:row>
      <xdr:rowOff>0</xdr:rowOff>
    </xdr:from>
    <xdr:to>
      <xdr:col>27</xdr:col>
      <xdr:colOff>0</xdr:colOff>
      <xdr:row>12</xdr:row>
      <xdr:rowOff>0</xdr:rowOff>
    </xdr:to>
    <xdr:sp macro="" textlink="">
      <xdr:nvSpPr>
        <xdr:cNvPr id="6305" name="Rectangle 161">
          <a:extLst>
            <a:ext uri="{FF2B5EF4-FFF2-40B4-BE49-F238E27FC236}">
              <a16:creationId xmlns:a16="http://schemas.microsoft.com/office/drawing/2014/main" id="{00000000-0008-0000-1500-0000A1180000}"/>
            </a:ext>
          </a:extLst>
        </xdr:cNvPr>
        <xdr:cNvSpPr>
          <a:spLocks noChangeArrowheads="1"/>
        </xdr:cNvSpPr>
      </xdr:nvSpPr>
      <xdr:spPr bwMode="auto">
        <a:xfrm>
          <a:off x="13220700" y="2514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12</xdr:row>
      <xdr:rowOff>0</xdr:rowOff>
    </xdr:from>
    <xdr:to>
      <xdr:col>27</xdr:col>
      <xdr:colOff>0</xdr:colOff>
      <xdr:row>13</xdr:row>
      <xdr:rowOff>0</xdr:rowOff>
    </xdr:to>
    <xdr:sp macro="" textlink="">
      <xdr:nvSpPr>
        <xdr:cNvPr id="6306" name="Rectangle 162">
          <a:extLst>
            <a:ext uri="{FF2B5EF4-FFF2-40B4-BE49-F238E27FC236}">
              <a16:creationId xmlns:a16="http://schemas.microsoft.com/office/drawing/2014/main" id="{00000000-0008-0000-1500-0000A2180000}"/>
            </a:ext>
          </a:extLst>
        </xdr:cNvPr>
        <xdr:cNvSpPr>
          <a:spLocks noChangeArrowheads="1"/>
        </xdr:cNvSpPr>
      </xdr:nvSpPr>
      <xdr:spPr bwMode="auto">
        <a:xfrm>
          <a:off x="13220700" y="2743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13</xdr:row>
      <xdr:rowOff>0</xdr:rowOff>
    </xdr:from>
    <xdr:to>
      <xdr:col>27</xdr:col>
      <xdr:colOff>0</xdr:colOff>
      <xdr:row>14</xdr:row>
      <xdr:rowOff>0</xdr:rowOff>
    </xdr:to>
    <xdr:sp macro="" textlink="">
      <xdr:nvSpPr>
        <xdr:cNvPr id="6307" name="Rectangle 163">
          <a:extLst>
            <a:ext uri="{FF2B5EF4-FFF2-40B4-BE49-F238E27FC236}">
              <a16:creationId xmlns:a16="http://schemas.microsoft.com/office/drawing/2014/main" id="{00000000-0008-0000-1500-0000A3180000}"/>
            </a:ext>
          </a:extLst>
        </xdr:cNvPr>
        <xdr:cNvSpPr>
          <a:spLocks noChangeArrowheads="1"/>
        </xdr:cNvSpPr>
      </xdr:nvSpPr>
      <xdr:spPr bwMode="auto">
        <a:xfrm>
          <a:off x="13220700" y="2971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14</xdr:row>
      <xdr:rowOff>0</xdr:rowOff>
    </xdr:from>
    <xdr:to>
      <xdr:col>27</xdr:col>
      <xdr:colOff>0</xdr:colOff>
      <xdr:row>15</xdr:row>
      <xdr:rowOff>0</xdr:rowOff>
    </xdr:to>
    <xdr:sp macro="" textlink="">
      <xdr:nvSpPr>
        <xdr:cNvPr id="6308" name="Rectangle 164">
          <a:extLst>
            <a:ext uri="{FF2B5EF4-FFF2-40B4-BE49-F238E27FC236}">
              <a16:creationId xmlns:a16="http://schemas.microsoft.com/office/drawing/2014/main" id="{00000000-0008-0000-1500-0000A4180000}"/>
            </a:ext>
          </a:extLst>
        </xdr:cNvPr>
        <xdr:cNvSpPr>
          <a:spLocks noChangeArrowheads="1"/>
        </xdr:cNvSpPr>
      </xdr:nvSpPr>
      <xdr:spPr bwMode="auto">
        <a:xfrm>
          <a:off x="13220700" y="3200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15</xdr:row>
      <xdr:rowOff>0</xdr:rowOff>
    </xdr:from>
    <xdr:to>
      <xdr:col>27</xdr:col>
      <xdr:colOff>0</xdr:colOff>
      <xdr:row>16</xdr:row>
      <xdr:rowOff>0</xdr:rowOff>
    </xdr:to>
    <xdr:sp macro="" textlink="">
      <xdr:nvSpPr>
        <xdr:cNvPr id="6309" name="Rectangle 165">
          <a:extLst>
            <a:ext uri="{FF2B5EF4-FFF2-40B4-BE49-F238E27FC236}">
              <a16:creationId xmlns:a16="http://schemas.microsoft.com/office/drawing/2014/main" id="{00000000-0008-0000-1500-0000A5180000}"/>
            </a:ext>
          </a:extLst>
        </xdr:cNvPr>
        <xdr:cNvSpPr>
          <a:spLocks noChangeArrowheads="1"/>
        </xdr:cNvSpPr>
      </xdr:nvSpPr>
      <xdr:spPr bwMode="auto">
        <a:xfrm>
          <a:off x="13220700" y="3429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16</xdr:row>
      <xdr:rowOff>0</xdr:rowOff>
    </xdr:from>
    <xdr:to>
      <xdr:col>27</xdr:col>
      <xdr:colOff>0</xdr:colOff>
      <xdr:row>17</xdr:row>
      <xdr:rowOff>0</xdr:rowOff>
    </xdr:to>
    <xdr:sp macro="" textlink="">
      <xdr:nvSpPr>
        <xdr:cNvPr id="6310" name="Rectangle 166">
          <a:extLst>
            <a:ext uri="{FF2B5EF4-FFF2-40B4-BE49-F238E27FC236}">
              <a16:creationId xmlns:a16="http://schemas.microsoft.com/office/drawing/2014/main" id="{00000000-0008-0000-1500-0000A6180000}"/>
            </a:ext>
          </a:extLst>
        </xdr:cNvPr>
        <xdr:cNvSpPr>
          <a:spLocks noChangeArrowheads="1"/>
        </xdr:cNvSpPr>
      </xdr:nvSpPr>
      <xdr:spPr bwMode="auto">
        <a:xfrm>
          <a:off x="13220700" y="3657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17</xdr:row>
      <xdr:rowOff>0</xdr:rowOff>
    </xdr:from>
    <xdr:to>
      <xdr:col>27</xdr:col>
      <xdr:colOff>0</xdr:colOff>
      <xdr:row>18</xdr:row>
      <xdr:rowOff>0</xdr:rowOff>
    </xdr:to>
    <xdr:sp macro="" textlink="">
      <xdr:nvSpPr>
        <xdr:cNvPr id="6311" name="Rectangle 167">
          <a:extLst>
            <a:ext uri="{FF2B5EF4-FFF2-40B4-BE49-F238E27FC236}">
              <a16:creationId xmlns:a16="http://schemas.microsoft.com/office/drawing/2014/main" id="{00000000-0008-0000-1500-0000A7180000}"/>
            </a:ext>
          </a:extLst>
        </xdr:cNvPr>
        <xdr:cNvSpPr>
          <a:spLocks noChangeArrowheads="1"/>
        </xdr:cNvSpPr>
      </xdr:nvSpPr>
      <xdr:spPr bwMode="auto">
        <a:xfrm>
          <a:off x="13220700" y="3886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18</xdr:row>
      <xdr:rowOff>0</xdr:rowOff>
    </xdr:from>
    <xdr:to>
      <xdr:col>27</xdr:col>
      <xdr:colOff>0</xdr:colOff>
      <xdr:row>19</xdr:row>
      <xdr:rowOff>0</xdr:rowOff>
    </xdr:to>
    <xdr:sp macro="" textlink="">
      <xdr:nvSpPr>
        <xdr:cNvPr id="6312" name="Rectangle 168">
          <a:extLst>
            <a:ext uri="{FF2B5EF4-FFF2-40B4-BE49-F238E27FC236}">
              <a16:creationId xmlns:a16="http://schemas.microsoft.com/office/drawing/2014/main" id="{00000000-0008-0000-1500-0000A8180000}"/>
            </a:ext>
          </a:extLst>
        </xdr:cNvPr>
        <xdr:cNvSpPr>
          <a:spLocks noChangeArrowheads="1"/>
        </xdr:cNvSpPr>
      </xdr:nvSpPr>
      <xdr:spPr bwMode="auto">
        <a:xfrm>
          <a:off x="13220700" y="4114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19</xdr:row>
      <xdr:rowOff>0</xdr:rowOff>
    </xdr:from>
    <xdr:to>
      <xdr:col>27</xdr:col>
      <xdr:colOff>0</xdr:colOff>
      <xdr:row>20</xdr:row>
      <xdr:rowOff>0</xdr:rowOff>
    </xdr:to>
    <xdr:sp macro="" textlink="">
      <xdr:nvSpPr>
        <xdr:cNvPr id="6313" name="Rectangle 169">
          <a:extLst>
            <a:ext uri="{FF2B5EF4-FFF2-40B4-BE49-F238E27FC236}">
              <a16:creationId xmlns:a16="http://schemas.microsoft.com/office/drawing/2014/main" id="{00000000-0008-0000-1500-0000A9180000}"/>
            </a:ext>
          </a:extLst>
        </xdr:cNvPr>
        <xdr:cNvSpPr>
          <a:spLocks noChangeArrowheads="1"/>
        </xdr:cNvSpPr>
      </xdr:nvSpPr>
      <xdr:spPr bwMode="auto">
        <a:xfrm>
          <a:off x="13220700" y="4343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20</xdr:row>
      <xdr:rowOff>0</xdr:rowOff>
    </xdr:from>
    <xdr:to>
      <xdr:col>27</xdr:col>
      <xdr:colOff>0</xdr:colOff>
      <xdr:row>21</xdr:row>
      <xdr:rowOff>0</xdr:rowOff>
    </xdr:to>
    <xdr:sp macro="" textlink="">
      <xdr:nvSpPr>
        <xdr:cNvPr id="6314" name="Rectangle 170">
          <a:extLst>
            <a:ext uri="{FF2B5EF4-FFF2-40B4-BE49-F238E27FC236}">
              <a16:creationId xmlns:a16="http://schemas.microsoft.com/office/drawing/2014/main" id="{00000000-0008-0000-1500-0000AA180000}"/>
            </a:ext>
          </a:extLst>
        </xdr:cNvPr>
        <xdr:cNvSpPr>
          <a:spLocks noChangeArrowheads="1"/>
        </xdr:cNvSpPr>
      </xdr:nvSpPr>
      <xdr:spPr bwMode="auto">
        <a:xfrm>
          <a:off x="13220700" y="4572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21</xdr:row>
      <xdr:rowOff>0</xdr:rowOff>
    </xdr:from>
    <xdr:to>
      <xdr:col>27</xdr:col>
      <xdr:colOff>0</xdr:colOff>
      <xdr:row>22</xdr:row>
      <xdr:rowOff>0</xdr:rowOff>
    </xdr:to>
    <xdr:sp macro="" textlink="">
      <xdr:nvSpPr>
        <xdr:cNvPr id="6315" name="Rectangle 171">
          <a:extLst>
            <a:ext uri="{FF2B5EF4-FFF2-40B4-BE49-F238E27FC236}">
              <a16:creationId xmlns:a16="http://schemas.microsoft.com/office/drawing/2014/main" id="{00000000-0008-0000-1500-0000AB180000}"/>
            </a:ext>
          </a:extLst>
        </xdr:cNvPr>
        <xdr:cNvSpPr>
          <a:spLocks noChangeArrowheads="1"/>
        </xdr:cNvSpPr>
      </xdr:nvSpPr>
      <xdr:spPr bwMode="auto">
        <a:xfrm>
          <a:off x="13220700" y="4800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22</xdr:row>
      <xdr:rowOff>0</xdr:rowOff>
    </xdr:from>
    <xdr:to>
      <xdr:col>27</xdr:col>
      <xdr:colOff>0</xdr:colOff>
      <xdr:row>23</xdr:row>
      <xdr:rowOff>0</xdr:rowOff>
    </xdr:to>
    <xdr:sp macro="" textlink="">
      <xdr:nvSpPr>
        <xdr:cNvPr id="6316" name="Rectangle 172">
          <a:extLst>
            <a:ext uri="{FF2B5EF4-FFF2-40B4-BE49-F238E27FC236}">
              <a16:creationId xmlns:a16="http://schemas.microsoft.com/office/drawing/2014/main" id="{00000000-0008-0000-1500-0000AC180000}"/>
            </a:ext>
          </a:extLst>
        </xdr:cNvPr>
        <xdr:cNvSpPr>
          <a:spLocks noChangeArrowheads="1"/>
        </xdr:cNvSpPr>
      </xdr:nvSpPr>
      <xdr:spPr bwMode="auto">
        <a:xfrm>
          <a:off x="13220700" y="5029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23</xdr:row>
      <xdr:rowOff>0</xdr:rowOff>
    </xdr:from>
    <xdr:to>
      <xdr:col>27</xdr:col>
      <xdr:colOff>0</xdr:colOff>
      <xdr:row>24</xdr:row>
      <xdr:rowOff>0</xdr:rowOff>
    </xdr:to>
    <xdr:sp macro="" textlink="">
      <xdr:nvSpPr>
        <xdr:cNvPr id="6317" name="Rectangle 173">
          <a:extLst>
            <a:ext uri="{FF2B5EF4-FFF2-40B4-BE49-F238E27FC236}">
              <a16:creationId xmlns:a16="http://schemas.microsoft.com/office/drawing/2014/main" id="{00000000-0008-0000-1500-0000AD180000}"/>
            </a:ext>
          </a:extLst>
        </xdr:cNvPr>
        <xdr:cNvSpPr>
          <a:spLocks noChangeArrowheads="1"/>
        </xdr:cNvSpPr>
      </xdr:nvSpPr>
      <xdr:spPr bwMode="auto">
        <a:xfrm>
          <a:off x="13220700" y="5257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24</xdr:row>
      <xdr:rowOff>0</xdr:rowOff>
    </xdr:from>
    <xdr:to>
      <xdr:col>27</xdr:col>
      <xdr:colOff>0</xdr:colOff>
      <xdr:row>25</xdr:row>
      <xdr:rowOff>0</xdr:rowOff>
    </xdr:to>
    <xdr:sp macro="" textlink="">
      <xdr:nvSpPr>
        <xdr:cNvPr id="6318" name="Rectangle 174">
          <a:extLst>
            <a:ext uri="{FF2B5EF4-FFF2-40B4-BE49-F238E27FC236}">
              <a16:creationId xmlns:a16="http://schemas.microsoft.com/office/drawing/2014/main" id="{00000000-0008-0000-1500-0000AE180000}"/>
            </a:ext>
          </a:extLst>
        </xdr:cNvPr>
        <xdr:cNvSpPr>
          <a:spLocks noChangeArrowheads="1"/>
        </xdr:cNvSpPr>
      </xdr:nvSpPr>
      <xdr:spPr bwMode="auto">
        <a:xfrm>
          <a:off x="13220700" y="5486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4</xdr:row>
      <xdr:rowOff>82909</xdr:rowOff>
    </xdr:from>
    <xdr:to>
      <xdr:col>16</xdr:col>
      <xdr:colOff>122883</xdr:colOff>
      <xdr:row>7</xdr:row>
      <xdr:rowOff>107156</xdr:rowOff>
    </xdr:to>
    <xdr:cxnSp macro="">
      <xdr:nvCxnSpPr>
        <xdr:cNvPr id="6320" name="AutoShape 176">
          <a:extLst>
            <a:ext uri="{FF2B5EF4-FFF2-40B4-BE49-F238E27FC236}">
              <a16:creationId xmlns:a16="http://schemas.microsoft.com/office/drawing/2014/main" id="{00000000-0008-0000-1500-0000B0180000}"/>
            </a:ext>
          </a:extLst>
        </xdr:cNvPr>
        <xdr:cNvCxnSpPr>
          <a:cxnSpLocks noChangeShapeType="1"/>
          <a:stCxn id="6228" idx="1"/>
          <a:endCxn id="6223" idx="6"/>
        </xdr:cNvCxnSpPr>
      </xdr:nvCxnSpPr>
      <xdr:spPr bwMode="auto">
        <a:xfrm flipV="1">
          <a:off x="6648450" y="997309"/>
          <a:ext cx="2313633" cy="71004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6</xdr:row>
      <xdr:rowOff>80449</xdr:rowOff>
    </xdr:from>
    <xdr:to>
      <xdr:col>15</xdr:col>
      <xdr:colOff>383618</xdr:colOff>
      <xdr:row>8</xdr:row>
      <xdr:rowOff>107541</xdr:rowOff>
    </xdr:to>
    <xdr:cxnSp macro="">
      <xdr:nvCxnSpPr>
        <xdr:cNvPr id="6321" name="AutoShape 177">
          <a:extLst>
            <a:ext uri="{FF2B5EF4-FFF2-40B4-BE49-F238E27FC236}">
              <a16:creationId xmlns:a16="http://schemas.microsoft.com/office/drawing/2014/main" id="{00000000-0008-0000-1500-0000B1180000}"/>
            </a:ext>
          </a:extLst>
        </xdr:cNvPr>
        <xdr:cNvCxnSpPr>
          <a:cxnSpLocks noChangeShapeType="1"/>
          <a:stCxn id="6229" idx="1"/>
          <a:endCxn id="6253" idx="6"/>
        </xdr:cNvCxnSpPr>
      </xdr:nvCxnSpPr>
      <xdr:spPr bwMode="auto">
        <a:xfrm flipV="1">
          <a:off x="6648450" y="1452049"/>
          <a:ext cx="2136218" cy="48429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5</xdr:row>
      <xdr:rowOff>213765</xdr:rowOff>
    </xdr:from>
    <xdr:to>
      <xdr:col>17</xdr:col>
      <xdr:colOff>237183</xdr:colOff>
      <xdr:row>9</xdr:row>
      <xdr:rowOff>107540</xdr:rowOff>
    </xdr:to>
    <xdr:cxnSp macro="">
      <xdr:nvCxnSpPr>
        <xdr:cNvPr id="6322" name="AutoShape 178">
          <a:extLst>
            <a:ext uri="{FF2B5EF4-FFF2-40B4-BE49-F238E27FC236}">
              <a16:creationId xmlns:a16="http://schemas.microsoft.com/office/drawing/2014/main" id="{00000000-0008-0000-1500-0000B2180000}"/>
            </a:ext>
          </a:extLst>
        </xdr:cNvPr>
        <xdr:cNvCxnSpPr>
          <a:cxnSpLocks noChangeShapeType="1"/>
          <a:stCxn id="6230" idx="1"/>
          <a:endCxn id="6285" idx="6"/>
        </xdr:cNvCxnSpPr>
      </xdr:nvCxnSpPr>
      <xdr:spPr bwMode="auto">
        <a:xfrm flipV="1">
          <a:off x="6648450" y="1356765"/>
          <a:ext cx="2866083" cy="8081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276225</xdr:colOff>
      <xdr:row>5</xdr:row>
      <xdr:rowOff>221466</xdr:rowOff>
    </xdr:from>
    <xdr:to>
      <xdr:col>27</xdr:col>
      <xdr:colOff>0</xdr:colOff>
      <xdr:row>8</xdr:row>
      <xdr:rowOff>114300</xdr:rowOff>
    </xdr:to>
    <xdr:cxnSp macro="">
      <xdr:nvCxnSpPr>
        <xdr:cNvPr id="6323" name="AutoShape 179">
          <a:extLst>
            <a:ext uri="{FF2B5EF4-FFF2-40B4-BE49-F238E27FC236}">
              <a16:creationId xmlns:a16="http://schemas.microsoft.com/office/drawing/2014/main" id="{00000000-0008-0000-1500-0000B3180000}"/>
            </a:ext>
          </a:extLst>
        </xdr:cNvPr>
        <xdr:cNvCxnSpPr>
          <a:cxnSpLocks noChangeShapeType="1"/>
          <a:stCxn id="6302" idx="3"/>
          <a:endCxn id="6254" idx="2"/>
        </xdr:cNvCxnSpPr>
      </xdr:nvCxnSpPr>
      <xdr:spPr bwMode="auto">
        <a:xfrm flipH="1" flipV="1">
          <a:off x="10868025" y="1364466"/>
          <a:ext cx="2790825" cy="57863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8</xdr:row>
      <xdr:rowOff>152490</xdr:rowOff>
    </xdr:from>
    <xdr:to>
      <xdr:col>15</xdr:col>
      <xdr:colOff>247650</xdr:colOff>
      <xdr:row>10</xdr:row>
      <xdr:rowOff>107157</xdr:rowOff>
    </xdr:to>
    <xdr:cxnSp macro="">
      <xdr:nvCxnSpPr>
        <xdr:cNvPr id="6324" name="AutoShape 180">
          <a:extLst>
            <a:ext uri="{FF2B5EF4-FFF2-40B4-BE49-F238E27FC236}">
              <a16:creationId xmlns:a16="http://schemas.microsoft.com/office/drawing/2014/main" id="{00000000-0008-0000-1500-0000B4180000}"/>
            </a:ext>
          </a:extLst>
        </xdr:cNvPr>
        <xdr:cNvCxnSpPr>
          <a:cxnSpLocks noChangeShapeType="1"/>
          <a:stCxn id="6231" idx="1"/>
          <a:endCxn id="6255" idx="6"/>
        </xdr:cNvCxnSpPr>
      </xdr:nvCxnSpPr>
      <xdr:spPr bwMode="auto">
        <a:xfrm flipV="1">
          <a:off x="6648450" y="1981290"/>
          <a:ext cx="2000250" cy="41186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11</xdr:row>
      <xdr:rowOff>76210</xdr:rowOff>
    </xdr:from>
    <xdr:to>
      <xdr:col>17</xdr:col>
      <xdr:colOff>247650</xdr:colOff>
      <xdr:row>11</xdr:row>
      <xdr:rowOff>107156</xdr:rowOff>
    </xdr:to>
    <xdr:cxnSp macro="">
      <xdr:nvCxnSpPr>
        <xdr:cNvPr id="6326" name="AutoShape 182">
          <a:extLst>
            <a:ext uri="{FF2B5EF4-FFF2-40B4-BE49-F238E27FC236}">
              <a16:creationId xmlns:a16="http://schemas.microsoft.com/office/drawing/2014/main" id="{00000000-0008-0000-1500-0000B6180000}"/>
            </a:ext>
          </a:extLst>
        </xdr:cNvPr>
        <xdr:cNvCxnSpPr>
          <a:cxnSpLocks noChangeShapeType="1"/>
          <a:stCxn id="6232" idx="1"/>
          <a:endCxn id="6259" idx="6"/>
        </xdr:cNvCxnSpPr>
      </xdr:nvCxnSpPr>
      <xdr:spPr bwMode="auto">
        <a:xfrm flipV="1">
          <a:off x="6648450" y="2590810"/>
          <a:ext cx="2876550" cy="3094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276225</xdr:colOff>
      <xdr:row>10</xdr:row>
      <xdr:rowOff>114300</xdr:rowOff>
    </xdr:from>
    <xdr:to>
      <xdr:col>27</xdr:col>
      <xdr:colOff>0</xdr:colOff>
      <xdr:row>11</xdr:row>
      <xdr:rowOff>76210</xdr:rowOff>
    </xdr:to>
    <xdr:cxnSp macro="">
      <xdr:nvCxnSpPr>
        <xdr:cNvPr id="6327" name="AutoShape 183">
          <a:extLst>
            <a:ext uri="{FF2B5EF4-FFF2-40B4-BE49-F238E27FC236}">
              <a16:creationId xmlns:a16="http://schemas.microsoft.com/office/drawing/2014/main" id="{00000000-0008-0000-1500-0000B7180000}"/>
            </a:ext>
          </a:extLst>
        </xdr:cNvPr>
        <xdr:cNvCxnSpPr>
          <a:cxnSpLocks noChangeShapeType="1"/>
          <a:stCxn id="6304" idx="3"/>
          <a:endCxn id="6262" idx="2"/>
        </xdr:cNvCxnSpPr>
      </xdr:nvCxnSpPr>
      <xdr:spPr bwMode="auto">
        <a:xfrm flipH="1">
          <a:off x="10868025" y="2400300"/>
          <a:ext cx="2790825" cy="19051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12</xdr:row>
      <xdr:rowOff>107157</xdr:rowOff>
    </xdr:from>
    <xdr:to>
      <xdr:col>15</xdr:col>
      <xdr:colOff>247650</xdr:colOff>
      <xdr:row>14</xdr:row>
      <xdr:rowOff>31516</xdr:rowOff>
    </xdr:to>
    <xdr:cxnSp macro="">
      <xdr:nvCxnSpPr>
        <xdr:cNvPr id="6328" name="AutoShape 184">
          <a:extLst>
            <a:ext uri="{FF2B5EF4-FFF2-40B4-BE49-F238E27FC236}">
              <a16:creationId xmlns:a16="http://schemas.microsoft.com/office/drawing/2014/main" id="{00000000-0008-0000-1500-0000B8180000}"/>
            </a:ext>
          </a:extLst>
        </xdr:cNvPr>
        <xdr:cNvCxnSpPr>
          <a:cxnSpLocks noChangeShapeType="1"/>
          <a:stCxn id="6233" idx="1"/>
          <a:endCxn id="6260" idx="6"/>
        </xdr:cNvCxnSpPr>
      </xdr:nvCxnSpPr>
      <xdr:spPr bwMode="auto">
        <a:xfrm>
          <a:off x="6648450" y="2850357"/>
          <a:ext cx="2000250" cy="381559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13</xdr:row>
      <xdr:rowOff>107156</xdr:rowOff>
    </xdr:from>
    <xdr:to>
      <xdr:col>17</xdr:col>
      <xdr:colOff>247650</xdr:colOff>
      <xdr:row>16</xdr:row>
      <xdr:rowOff>140504</xdr:rowOff>
    </xdr:to>
    <xdr:cxnSp macro="">
      <xdr:nvCxnSpPr>
        <xdr:cNvPr id="6329" name="AutoShape 185">
          <a:extLst>
            <a:ext uri="{FF2B5EF4-FFF2-40B4-BE49-F238E27FC236}">
              <a16:creationId xmlns:a16="http://schemas.microsoft.com/office/drawing/2014/main" id="{00000000-0008-0000-1500-0000B9180000}"/>
            </a:ext>
          </a:extLst>
        </xdr:cNvPr>
        <xdr:cNvCxnSpPr>
          <a:cxnSpLocks noChangeShapeType="1"/>
          <a:stCxn id="6234" idx="1"/>
          <a:endCxn id="6261" idx="6"/>
        </xdr:cNvCxnSpPr>
      </xdr:nvCxnSpPr>
      <xdr:spPr bwMode="auto">
        <a:xfrm>
          <a:off x="6648450" y="3078956"/>
          <a:ext cx="2876550" cy="71914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266700</xdr:colOff>
      <xdr:row>14</xdr:row>
      <xdr:rowOff>114300</xdr:rowOff>
    </xdr:from>
    <xdr:to>
      <xdr:col>27</xdr:col>
      <xdr:colOff>0</xdr:colOff>
      <xdr:row>16</xdr:row>
      <xdr:rowOff>109446</xdr:rowOff>
    </xdr:to>
    <xdr:cxnSp macro="">
      <xdr:nvCxnSpPr>
        <xdr:cNvPr id="6330" name="AutoShape 186">
          <a:extLst>
            <a:ext uri="{FF2B5EF4-FFF2-40B4-BE49-F238E27FC236}">
              <a16:creationId xmlns:a16="http://schemas.microsoft.com/office/drawing/2014/main" id="{00000000-0008-0000-1500-0000BA180000}"/>
            </a:ext>
          </a:extLst>
        </xdr:cNvPr>
        <xdr:cNvCxnSpPr>
          <a:cxnSpLocks noChangeShapeType="1"/>
          <a:stCxn id="6308" idx="3"/>
          <a:endCxn id="6265" idx="2"/>
        </xdr:cNvCxnSpPr>
      </xdr:nvCxnSpPr>
      <xdr:spPr bwMode="auto">
        <a:xfrm flipH="1">
          <a:off x="10858500" y="3314700"/>
          <a:ext cx="2800350" cy="45234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14</xdr:row>
      <xdr:rowOff>110678</xdr:rowOff>
    </xdr:from>
    <xdr:to>
      <xdr:col>15</xdr:col>
      <xdr:colOff>237051</xdr:colOff>
      <xdr:row>19</xdr:row>
      <xdr:rowOff>52226</xdr:rowOff>
    </xdr:to>
    <xdr:cxnSp macro="">
      <xdr:nvCxnSpPr>
        <xdr:cNvPr id="6331" name="AutoShape 187">
          <a:extLst>
            <a:ext uri="{FF2B5EF4-FFF2-40B4-BE49-F238E27FC236}">
              <a16:creationId xmlns:a16="http://schemas.microsoft.com/office/drawing/2014/main" id="{00000000-0008-0000-1500-0000BB180000}"/>
            </a:ext>
          </a:extLst>
        </xdr:cNvPr>
        <xdr:cNvCxnSpPr>
          <a:cxnSpLocks noChangeShapeType="1"/>
          <a:stCxn id="6235" idx="1"/>
          <a:endCxn id="6264" idx="6"/>
        </xdr:cNvCxnSpPr>
      </xdr:nvCxnSpPr>
      <xdr:spPr bwMode="auto">
        <a:xfrm>
          <a:off x="6648450" y="3311078"/>
          <a:ext cx="1989651" cy="108454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266700</xdr:colOff>
      <xdr:row>20</xdr:row>
      <xdr:rowOff>114300</xdr:rowOff>
    </xdr:from>
    <xdr:to>
      <xdr:col>27</xdr:col>
      <xdr:colOff>0</xdr:colOff>
      <xdr:row>21</xdr:row>
      <xdr:rowOff>211941</xdr:rowOff>
    </xdr:to>
    <xdr:cxnSp macro="">
      <xdr:nvCxnSpPr>
        <xdr:cNvPr id="6332" name="AutoShape 188">
          <a:extLst>
            <a:ext uri="{FF2B5EF4-FFF2-40B4-BE49-F238E27FC236}">
              <a16:creationId xmlns:a16="http://schemas.microsoft.com/office/drawing/2014/main" id="{00000000-0008-0000-1500-0000BC180000}"/>
            </a:ext>
          </a:extLst>
        </xdr:cNvPr>
        <xdr:cNvCxnSpPr>
          <a:cxnSpLocks noChangeShapeType="1"/>
          <a:stCxn id="6314" idx="3"/>
          <a:endCxn id="6263" idx="2"/>
        </xdr:cNvCxnSpPr>
      </xdr:nvCxnSpPr>
      <xdr:spPr bwMode="auto">
        <a:xfrm flipH="1">
          <a:off x="10858500" y="4686300"/>
          <a:ext cx="2800350" cy="326241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15</xdr:row>
      <xdr:rowOff>110678</xdr:rowOff>
    </xdr:from>
    <xdr:to>
      <xdr:col>17</xdr:col>
      <xdr:colOff>257175</xdr:colOff>
      <xdr:row>21</xdr:row>
      <xdr:rowOff>208319</xdr:rowOff>
    </xdr:to>
    <xdr:cxnSp macro="">
      <xdr:nvCxnSpPr>
        <xdr:cNvPr id="6334" name="AutoShape 190">
          <a:extLst>
            <a:ext uri="{FF2B5EF4-FFF2-40B4-BE49-F238E27FC236}">
              <a16:creationId xmlns:a16="http://schemas.microsoft.com/office/drawing/2014/main" id="{00000000-0008-0000-1500-0000BE180000}"/>
            </a:ext>
          </a:extLst>
        </xdr:cNvPr>
        <xdr:cNvCxnSpPr>
          <a:cxnSpLocks noChangeShapeType="1"/>
          <a:stCxn id="6236" idx="1"/>
          <a:endCxn id="6266" idx="6"/>
        </xdr:cNvCxnSpPr>
      </xdr:nvCxnSpPr>
      <xdr:spPr bwMode="auto">
        <a:xfrm>
          <a:off x="6648450" y="3539678"/>
          <a:ext cx="2886075" cy="1469241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16</xdr:row>
      <xdr:rowOff>107157</xdr:rowOff>
    </xdr:from>
    <xdr:to>
      <xdr:col>15</xdr:col>
      <xdr:colOff>174381</xdr:colOff>
      <xdr:row>22</xdr:row>
      <xdr:rowOff>140426</xdr:rowOff>
    </xdr:to>
    <xdr:cxnSp macro="">
      <xdr:nvCxnSpPr>
        <xdr:cNvPr id="6335" name="AutoShape 191">
          <a:extLst>
            <a:ext uri="{FF2B5EF4-FFF2-40B4-BE49-F238E27FC236}">
              <a16:creationId xmlns:a16="http://schemas.microsoft.com/office/drawing/2014/main" id="{00000000-0008-0000-1500-0000BF180000}"/>
            </a:ext>
          </a:extLst>
        </xdr:cNvPr>
        <xdr:cNvCxnSpPr>
          <a:cxnSpLocks noChangeShapeType="1"/>
          <a:stCxn id="6237" idx="1"/>
          <a:endCxn id="6270" idx="6"/>
        </xdr:cNvCxnSpPr>
      </xdr:nvCxnSpPr>
      <xdr:spPr bwMode="auto">
        <a:xfrm>
          <a:off x="6648450" y="3764757"/>
          <a:ext cx="1926981" cy="1404869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56956</xdr:colOff>
      <xdr:row>4</xdr:row>
      <xdr:rowOff>95454</xdr:rowOff>
    </xdr:from>
    <xdr:to>
      <xdr:col>27</xdr:col>
      <xdr:colOff>0</xdr:colOff>
      <xdr:row>7</xdr:row>
      <xdr:rowOff>111773</xdr:rowOff>
    </xdr:to>
    <xdr:cxnSp macro="">
      <xdr:nvCxnSpPr>
        <xdr:cNvPr id="6339" name="AutoShape 195">
          <a:extLst>
            <a:ext uri="{FF2B5EF4-FFF2-40B4-BE49-F238E27FC236}">
              <a16:creationId xmlns:a16="http://schemas.microsoft.com/office/drawing/2014/main" id="{00000000-0008-0000-1500-0000C3180000}"/>
            </a:ext>
          </a:extLst>
        </xdr:cNvPr>
        <xdr:cNvCxnSpPr>
          <a:cxnSpLocks noChangeShapeType="1"/>
          <a:stCxn id="6289" idx="2"/>
          <a:endCxn id="6301" idx="3"/>
        </xdr:cNvCxnSpPr>
      </xdr:nvCxnSpPr>
      <xdr:spPr bwMode="auto">
        <a:xfrm>
          <a:off x="11525056" y="1009854"/>
          <a:ext cx="2133794" cy="702119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152563</xdr:colOff>
      <xdr:row>8</xdr:row>
      <xdr:rowOff>34497</xdr:rowOff>
    </xdr:from>
    <xdr:to>
      <xdr:col>27</xdr:col>
      <xdr:colOff>0</xdr:colOff>
      <xdr:row>9</xdr:row>
      <xdr:rowOff>108799</xdr:rowOff>
    </xdr:to>
    <xdr:cxnSp macro="">
      <xdr:nvCxnSpPr>
        <xdr:cNvPr id="6345" name="AutoShape 201">
          <a:extLst>
            <a:ext uri="{FF2B5EF4-FFF2-40B4-BE49-F238E27FC236}">
              <a16:creationId xmlns:a16="http://schemas.microsoft.com/office/drawing/2014/main" id="{00000000-0008-0000-1500-0000C9180000}"/>
            </a:ext>
          </a:extLst>
        </xdr:cNvPr>
        <xdr:cNvCxnSpPr>
          <a:cxnSpLocks noChangeShapeType="1"/>
          <a:stCxn id="6287" idx="2"/>
          <a:endCxn id="6303" idx="3"/>
        </xdr:cNvCxnSpPr>
      </xdr:nvCxnSpPr>
      <xdr:spPr bwMode="auto">
        <a:xfrm>
          <a:off x="11182513" y="1863297"/>
          <a:ext cx="2476337" cy="30290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163671</xdr:colOff>
      <xdr:row>11</xdr:row>
      <xdr:rowOff>111773</xdr:rowOff>
    </xdr:from>
    <xdr:to>
      <xdr:col>27</xdr:col>
      <xdr:colOff>0</xdr:colOff>
      <xdr:row>12</xdr:row>
      <xdr:rowOff>190161</xdr:rowOff>
    </xdr:to>
    <xdr:cxnSp macro="">
      <xdr:nvCxnSpPr>
        <xdr:cNvPr id="6346" name="AutoShape 202">
          <a:extLst>
            <a:ext uri="{FF2B5EF4-FFF2-40B4-BE49-F238E27FC236}">
              <a16:creationId xmlns:a16="http://schemas.microsoft.com/office/drawing/2014/main" id="{00000000-0008-0000-1500-0000CA180000}"/>
            </a:ext>
          </a:extLst>
        </xdr:cNvPr>
        <xdr:cNvCxnSpPr>
          <a:cxnSpLocks noChangeShapeType="1"/>
          <a:stCxn id="6284" idx="2"/>
          <a:endCxn id="6305" idx="3"/>
        </xdr:cNvCxnSpPr>
      </xdr:nvCxnSpPr>
      <xdr:spPr bwMode="auto">
        <a:xfrm flipV="1">
          <a:off x="11631771" y="2626373"/>
          <a:ext cx="2027079" cy="30698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362726</xdr:colOff>
      <xdr:row>13</xdr:row>
      <xdr:rowOff>111773</xdr:rowOff>
    </xdr:from>
    <xdr:to>
      <xdr:col>27</xdr:col>
      <xdr:colOff>0</xdr:colOff>
      <xdr:row>13</xdr:row>
      <xdr:rowOff>188905</xdr:rowOff>
    </xdr:to>
    <xdr:cxnSp macro="">
      <xdr:nvCxnSpPr>
        <xdr:cNvPr id="6348" name="AutoShape 204">
          <a:extLst>
            <a:ext uri="{FF2B5EF4-FFF2-40B4-BE49-F238E27FC236}">
              <a16:creationId xmlns:a16="http://schemas.microsoft.com/office/drawing/2014/main" id="{00000000-0008-0000-1500-0000CC180000}"/>
            </a:ext>
          </a:extLst>
        </xdr:cNvPr>
        <xdr:cNvCxnSpPr>
          <a:cxnSpLocks noChangeShapeType="1"/>
          <a:stCxn id="6281" idx="2"/>
          <a:endCxn id="6307" idx="3"/>
        </xdr:cNvCxnSpPr>
      </xdr:nvCxnSpPr>
      <xdr:spPr bwMode="auto">
        <a:xfrm flipV="1">
          <a:off x="11830826" y="3083573"/>
          <a:ext cx="1828024" cy="7713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148457</xdr:colOff>
      <xdr:row>12</xdr:row>
      <xdr:rowOff>108799</xdr:rowOff>
    </xdr:from>
    <xdr:to>
      <xdr:col>27</xdr:col>
      <xdr:colOff>0</xdr:colOff>
      <xdr:row>13</xdr:row>
      <xdr:rowOff>101363</xdr:rowOff>
    </xdr:to>
    <xdr:cxnSp macro="">
      <xdr:nvCxnSpPr>
        <xdr:cNvPr id="6349" name="AutoShape 205">
          <a:extLst>
            <a:ext uri="{FF2B5EF4-FFF2-40B4-BE49-F238E27FC236}">
              <a16:creationId xmlns:a16="http://schemas.microsoft.com/office/drawing/2014/main" id="{00000000-0008-0000-1500-0000CD180000}"/>
            </a:ext>
          </a:extLst>
        </xdr:cNvPr>
        <xdr:cNvCxnSpPr>
          <a:cxnSpLocks noChangeShapeType="1"/>
          <a:stCxn id="6279" idx="2"/>
          <a:endCxn id="6306" idx="3"/>
        </xdr:cNvCxnSpPr>
      </xdr:nvCxnSpPr>
      <xdr:spPr bwMode="auto">
        <a:xfrm flipV="1">
          <a:off x="11178407" y="2851999"/>
          <a:ext cx="2480443" cy="22116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336184</xdr:colOff>
      <xdr:row>18</xdr:row>
      <xdr:rowOff>108799</xdr:rowOff>
    </xdr:from>
    <xdr:to>
      <xdr:col>27</xdr:col>
      <xdr:colOff>0</xdr:colOff>
      <xdr:row>18</xdr:row>
      <xdr:rowOff>172503</xdr:rowOff>
    </xdr:to>
    <xdr:cxnSp macro="">
      <xdr:nvCxnSpPr>
        <xdr:cNvPr id="6350" name="AutoShape 206">
          <a:extLst>
            <a:ext uri="{FF2B5EF4-FFF2-40B4-BE49-F238E27FC236}">
              <a16:creationId xmlns:a16="http://schemas.microsoft.com/office/drawing/2014/main" id="{00000000-0008-0000-1500-0000CE180000}"/>
            </a:ext>
          </a:extLst>
        </xdr:cNvPr>
        <xdr:cNvCxnSpPr>
          <a:cxnSpLocks noChangeShapeType="1"/>
          <a:stCxn id="6280" idx="2"/>
          <a:endCxn id="6312" idx="3"/>
        </xdr:cNvCxnSpPr>
      </xdr:nvCxnSpPr>
      <xdr:spPr bwMode="auto">
        <a:xfrm flipV="1">
          <a:off x="11804284" y="4223599"/>
          <a:ext cx="1854566" cy="6370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314325</xdr:colOff>
      <xdr:row>16</xdr:row>
      <xdr:rowOff>114300</xdr:rowOff>
    </xdr:from>
    <xdr:to>
      <xdr:col>27</xdr:col>
      <xdr:colOff>0</xdr:colOff>
      <xdr:row>16</xdr:row>
      <xdr:rowOff>165794</xdr:rowOff>
    </xdr:to>
    <xdr:cxnSp macro="">
      <xdr:nvCxnSpPr>
        <xdr:cNvPr id="6351" name="AutoShape 207">
          <a:extLst>
            <a:ext uri="{FF2B5EF4-FFF2-40B4-BE49-F238E27FC236}">
              <a16:creationId xmlns:a16="http://schemas.microsoft.com/office/drawing/2014/main" id="{00000000-0008-0000-1500-0000CF180000}"/>
            </a:ext>
          </a:extLst>
        </xdr:cNvPr>
        <xdr:cNvCxnSpPr>
          <a:cxnSpLocks noChangeShapeType="1"/>
          <a:stCxn id="6282" idx="2"/>
          <a:endCxn id="6310" idx="3"/>
        </xdr:cNvCxnSpPr>
      </xdr:nvCxnSpPr>
      <xdr:spPr bwMode="auto">
        <a:xfrm flipV="1">
          <a:off x="11344275" y="3771900"/>
          <a:ext cx="2314575" cy="5149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428625</xdr:colOff>
      <xdr:row>15</xdr:row>
      <xdr:rowOff>114300</xdr:rowOff>
    </xdr:from>
    <xdr:to>
      <xdr:col>27</xdr:col>
      <xdr:colOff>0</xdr:colOff>
      <xdr:row>16</xdr:row>
      <xdr:rowOff>146005</xdr:rowOff>
    </xdr:to>
    <xdr:cxnSp macro="">
      <xdr:nvCxnSpPr>
        <xdr:cNvPr id="6352" name="AutoShape 208">
          <a:extLst>
            <a:ext uri="{FF2B5EF4-FFF2-40B4-BE49-F238E27FC236}">
              <a16:creationId xmlns:a16="http://schemas.microsoft.com/office/drawing/2014/main" id="{00000000-0008-0000-1500-0000D0180000}"/>
            </a:ext>
          </a:extLst>
        </xdr:cNvPr>
        <xdr:cNvCxnSpPr>
          <a:cxnSpLocks noChangeShapeType="1"/>
          <a:stCxn id="6278" idx="2"/>
          <a:endCxn id="6309" idx="3"/>
        </xdr:cNvCxnSpPr>
      </xdr:nvCxnSpPr>
      <xdr:spPr bwMode="auto">
        <a:xfrm flipV="1">
          <a:off x="11020425" y="3543300"/>
          <a:ext cx="2638425" cy="26030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378273</xdr:colOff>
      <xdr:row>19</xdr:row>
      <xdr:rowOff>101511</xdr:rowOff>
    </xdr:from>
    <xdr:to>
      <xdr:col>27</xdr:col>
      <xdr:colOff>0</xdr:colOff>
      <xdr:row>19</xdr:row>
      <xdr:rowOff>108799</xdr:rowOff>
    </xdr:to>
    <xdr:cxnSp macro="">
      <xdr:nvCxnSpPr>
        <xdr:cNvPr id="6354" name="AutoShape 210">
          <a:extLst>
            <a:ext uri="{FF2B5EF4-FFF2-40B4-BE49-F238E27FC236}">
              <a16:creationId xmlns:a16="http://schemas.microsoft.com/office/drawing/2014/main" id="{00000000-0008-0000-1500-0000D2180000}"/>
            </a:ext>
          </a:extLst>
        </xdr:cNvPr>
        <xdr:cNvCxnSpPr>
          <a:cxnSpLocks noChangeShapeType="1"/>
          <a:stCxn id="6277" idx="2"/>
          <a:endCxn id="6313" idx="3"/>
        </xdr:cNvCxnSpPr>
      </xdr:nvCxnSpPr>
      <xdr:spPr bwMode="auto">
        <a:xfrm>
          <a:off x="11846373" y="4444911"/>
          <a:ext cx="1812477" cy="728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149630</xdr:colOff>
      <xdr:row>17</xdr:row>
      <xdr:rowOff>108799</xdr:rowOff>
    </xdr:from>
    <xdr:to>
      <xdr:col>27</xdr:col>
      <xdr:colOff>0</xdr:colOff>
      <xdr:row>18</xdr:row>
      <xdr:rowOff>172210</xdr:rowOff>
    </xdr:to>
    <xdr:cxnSp macro="">
      <xdr:nvCxnSpPr>
        <xdr:cNvPr id="6355" name="AutoShape 211">
          <a:extLst>
            <a:ext uri="{FF2B5EF4-FFF2-40B4-BE49-F238E27FC236}">
              <a16:creationId xmlns:a16="http://schemas.microsoft.com/office/drawing/2014/main" id="{00000000-0008-0000-1500-0000D3180000}"/>
            </a:ext>
          </a:extLst>
        </xdr:cNvPr>
        <xdr:cNvCxnSpPr>
          <a:cxnSpLocks noChangeShapeType="1"/>
          <a:stCxn id="6274" idx="2"/>
          <a:endCxn id="6311" idx="3"/>
        </xdr:cNvCxnSpPr>
      </xdr:nvCxnSpPr>
      <xdr:spPr bwMode="auto">
        <a:xfrm flipV="1">
          <a:off x="11179580" y="3994999"/>
          <a:ext cx="2479270" cy="292011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153904</xdr:colOff>
      <xdr:row>21</xdr:row>
      <xdr:rowOff>110290</xdr:rowOff>
    </xdr:from>
    <xdr:to>
      <xdr:col>27</xdr:col>
      <xdr:colOff>0</xdr:colOff>
      <xdr:row>24</xdr:row>
      <xdr:rowOff>26079</xdr:rowOff>
    </xdr:to>
    <xdr:cxnSp macro="">
      <xdr:nvCxnSpPr>
        <xdr:cNvPr id="6357" name="AutoShape 213">
          <a:extLst>
            <a:ext uri="{FF2B5EF4-FFF2-40B4-BE49-F238E27FC236}">
              <a16:creationId xmlns:a16="http://schemas.microsoft.com/office/drawing/2014/main" id="{00000000-0008-0000-1500-0000D5180000}"/>
            </a:ext>
          </a:extLst>
        </xdr:cNvPr>
        <xdr:cNvCxnSpPr>
          <a:cxnSpLocks noChangeShapeType="1"/>
          <a:stCxn id="6275" idx="2"/>
          <a:endCxn id="6315" idx="3"/>
        </xdr:cNvCxnSpPr>
      </xdr:nvCxnSpPr>
      <xdr:spPr bwMode="auto">
        <a:xfrm flipV="1">
          <a:off x="11183854" y="4910890"/>
          <a:ext cx="2474996" cy="601589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14</xdr:col>
      <xdr:colOff>236974</xdr:colOff>
      <xdr:row>26</xdr:row>
      <xdr:rowOff>89503</xdr:rowOff>
    </xdr:from>
    <xdr:to>
      <xdr:col>14</xdr:col>
      <xdr:colOff>294124</xdr:colOff>
      <xdr:row>26</xdr:row>
      <xdr:rowOff>146653</xdr:rowOff>
    </xdr:to>
    <xdr:sp macro="" textlink="">
      <xdr:nvSpPr>
        <xdr:cNvPr id="6434" name="Oval 290">
          <a:extLst>
            <a:ext uri="{FF2B5EF4-FFF2-40B4-BE49-F238E27FC236}">
              <a16:creationId xmlns:a16="http://schemas.microsoft.com/office/drawing/2014/main" id="{00000000-0008-0000-1500-000022190000}"/>
            </a:ext>
          </a:extLst>
        </xdr:cNvPr>
        <xdr:cNvSpPr>
          <a:spLocks noChangeArrowheads="1"/>
        </xdr:cNvSpPr>
      </xdr:nvSpPr>
      <xdr:spPr bwMode="auto">
        <a:xfrm flipH="1">
          <a:off x="8199874" y="6033103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19</xdr:row>
      <xdr:rowOff>107156</xdr:rowOff>
    </xdr:from>
    <xdr:to>
      <xdr:col>14</xdr:col>
      <xdr:colOff>236974</xdr:colOff>
      <xdr:row>26</xdr:row>
      <xdr:rowOff>118078</xdr:rowOff>
    </xdr:to>
    <xdr:cxnSp macro="">
      <xdr:nvCxnSpPr>
        <xdr:cNvPr id="6435" name="AutoShape 291">
          <a:extLst>
            <a:ext uri="{FF2B5EF4-FFF2-40B4-BE49-F238E27FC236}">
              <a16:creationId xmlns:a16="http://schemas.microsoft.com/office/drawing/2014/main" id="{00000000-0008-0000-1500-000023190000}"/>
            </a:ext>
          </a:extLst>
        </xdr:cNvPr>
        <xdr:cNvCxnSpPr>
          <a:cxnSpLocks noChangeShapeType="1"/>
          <a:stCxn id="6240" idx="1"/>
          <a:endCxn id="6434" idx="6"/>
        </xdr:cNvCxnSpPr>
      </xdr:nvCxnSpPr>
      <xdr:spPr bwMode="auto">
        <a:xfrm>
          <a:off x="6648450" y="4450556"/>
          <a:ext cx="1551424" cy="161112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209550</xdr:colOff>
      <xdr:row>27</xdr:row>
      <xdr:rowOff>76210</xdr:rowOff>
    </xdr:from>
    <xdr:to>
      <xdr:col>20</xdr:col>
      <xdr:colOff>266700</xdr:colOff>
      <xdr:row>27</xdr:row>
      <xdr:rowOff>133360</xdr:rowOff>
    </xdr:to>
    <xdr:sp macro="" textlink="">
      <xdr:nvSpPr>
        <xdr:cNvPr id="6436" name="Oval 292">
          <a:extLst>
            <a:ext uri="{FF2B5EF4-FFF2-40B4-BE49-F238E27FC236}">
              <a16:creationId xmlns:a16="http://schemas.microsoft.com/office/drawing/2014/main" id="{00000000-0008-0000-1500-000024190000}"/>
            </a:ext>
          </a:extLst>
        </xdr:cNvPr>
        <xdr:cNvSpPr>
          <a:spLocks noChangeArrowheads="1"/>
        </xdr:cNvSpPr>
      </xdr:nvSpPr>
      <xdr:spPr bwMode="auto">
        <a:xfrm flipH="1">
          <a:off x="10801350" y="624841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266700</xdr:colOff>
      <xdr:row>23</xdr:row>
      <xdr:rowOff>114300</xdr:rowOff>
    </xdr:from>
    <xdr:to>
      <xdr:col>27</xdr:col>
      <xdr:colOff>0</xdr:colOff>
      <xdr:row>27</xdr:row>
      <xdr:rowOff>104785</xdr:rowOff>
    </xdr:to>
    <xdr:cxnSp macro="">
      <xdr:nvCxnSpPr>
        <xdr:cNvPr id="6437" name="AutoShape 293">
          <a:extLst>
            <a:ext uri="{FF2B5EF4-FFF2-40B4-BE49-F238E27FC236}">
              <a16:creationId xmlns:a16="http://schemas.microsoft.com/office/drawing/2014/main" id="{00000000-0008-0000-1500-000025190000}"/>
            </a:ext>
          </a:extLst>
        </xdr:cNvPr>
        <xdr:cNvCxnSpPr>
          <a:cxnSpLocks noChangeShapeType="1"/>
          <a:stCxn id="6317" idx="3"/>
          <a:endCxn id="6436" idx="2"/>
        </xdr:cNvCxnSpPr>
      </xdr:nvCxnSpPr>
      <xdr:spPr bwMode="auto">
        <a:xfrm flipH="1">
          <a:off x="10858500" y="5372100"/>
          <a:ext cx="2800350" cy="90488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17</xdr:col>
      <xdr:colOff>257175</xdr:colOff>
      <xdr:row>27</xdr:row>
      <xdr:rowOff>66685</xdr:rowOff>
    </xdr:from>
    <xdr:to>
      <xdr:col>17</xdr:col>
      <xdr:colOff>314325</xdr:colOff>
      <xdr:row>27</xdr:row>
      <xdr:rowOff>123835</xdr:rowOff>
    </xdr:to>
    <xdr:sp macro="" textlink="">
      <xdr:nvSpPr>
        <xdr:cNvPr id="6438" name="Oval 294">
          <a:extLst>
            <a:ext uri="{FF2B5EF4-FFF2-40B4-BE49-F238E27FC236}">
              <a16:creationId xmlns:a16="http://schemas.microsoft.com/office/drawing/2014/main" id="{00000000-0008-0000-1500-000026190000}"/>
            </a:ext>
          </a:extLst>
        </xdr:cNvPr>
        <xdr:cNvSpPr>
          <a:spLocks noChangeArrowheads="1"/>
        </xdr:cNvSpPr>
      </xdr:nvSpPr>
      <xdr:spPr bwMode="auto">
        <a:xfrm flipH="1">
          <a:off x="9534525" y="623888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17</xdr:row>
      <xdr:rowOff>107156</xdr:rowOff>
    </xdr:from>
    <xdr:to>
      <xdr:col>17</xdr:col>
      <xdr:colOff>257175</xdr:colOff>
      <xdr:row>27</xdr:row>
      <xdr:rowOff>95260</xdr:rowOff>
    </xdr:to>
    <xdr:cxnSp macro="">
      <xdr:nvCxnSpPr>
        <xdr:cNvPr id="6439" name="AutoShape 295">
          <a:extLst>
            <a:ext uri="{FF2B5EF4-FFF2-40B4-BE49-F238E27FC236}">
              <a16:creationId xmlns:a16="http://schemas.microsoft.com/office/drawing/2014/main" id="{00000000-0008-0000-1500-000027190000}"/>
            </a:ext>
          </a:extLst>
        </xdr:cNvPr>
        <xdr:cNvCxnSpPr>
          <a:cxnSpLocks noChangeShapeType="1"/>
          <a:stCxn id="6238" idx="1"/>
          <a:endCxn id="6438" idx="6"/>
        </xdr:cNvCxnSpPr>
      </xdr:nvCxnSpPr>
      <xdr:spPr bwMode="auto">
        <a:xfrm>
          <a:off x="6648450" y="3993356"/>
          <a:ext cx="2886075" cy="227410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15</xdr:col>
      <xdr:colOff>221168</xdr:colOff>
      <xdr:row>27</xdr:row>
      <xdr:rowOff>177164</xdr:rowOff>
    </xdr:from>
    <xdr:to>
      <xdr:col>15</xdr:col>
      <xdr:colOff>278841</xdr:colOff>
      <xdr:row>28</xdr:row>
      <xdr:rowOff>20002</xdr:rowOff>
    </xdr:to>
    <xdr:sp macro="" textlink="">
      <xdr:nvSpPr>
        <xdr:cNvPr id="6440" name="Oval 296">
          <a:extLst>
            <a:ext uri="{FF2B5EF4-FFF2-40B4-BE49-F238E27FC236}">
              <a16:creationId xmlns:a16="http://schemas.microsoft.com/office/drawing/2014/main" id="{00000000-0008-0000-1500-000028190000}"/>
            </a:ext>
          </a:extLst>
        </xdr:cNvPr>
        <xdr:cNvSpPr>
          <a:spLocks noChangeArrowheads="1"/>
        </xdr:cNvSpPr>
      </xdr:nvSpPr>
      <xdr:spPr bwMode="auto">
        <a:xfrm flipH="1">
          <a:off x="8622218" y="6349364"/>
          <a:ext cx="57673" cy="71438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18</xdr:row>
      <xdr:rowOff>107157</xdr:rowOff>
    </xdr:from>
    <xdr:to>
      <xdr:col>15</xdr:col>
      <xdr:colOff>221168</xdr:colOff>
      <xdr:row>27</xdr:row>
      <xdr:rowOff>205739</xdr:rowOff>
    </xdr:to>
    <xdr:cxnSp macro="">
      <xdr:nvCxnSpPr>
        <xdr:cNvPr id="6441" name="AutoShape 297">
          <a:extLst>
            <a:ext uri="{FF2B5EF4-FFF2-40B4-BE49-F238E27FC236}">
              <a16:creationId xmlns:a16="http://schemas.microsoft.com/office/drawing/2014/main" id="{00000000-0008-0000-1500-000029190000}"/>
            </a:ext>
          </a:extLst>
        </xdr:cNvPr>
        <xdr:cNvCxnSpPr>
          <a:cxnSpLocks noChangeShapeType="1"/>
          <a:stCxn id="6239" idx="1"/>
          <a:endCxn id="6440" idx="6"/>
        </xdr:cNvCxnSpPr>
      </xdr:nvCxnSpPr>
      <xdr:spPr bwMode="auto">
        <a:xfrm>
          <a:off x="6648450" y="4221957"/>
          <a:ext cx="1973768" cy="215598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14</xdr:col>
      <xdr:colOff>28575</xdr:colOff>
      <xdr:row>29</xdr:row>
      <xdr:rowOff>28585</xdr:rowOff>
    </xdr:from>
    <xdr:to>
      <xdr:col>14</xdr:col>
      <xdr:colOff>85725</xdr:colOff>
      <xdr:row>29</xdr:row>
      <xdr:rowOff>85735</xdr:rowOff>
    </xdr:to>
    <xdr:sp macro="" textlink="">
      <xdr:nvSpPr>
        <xdr:cNvPr id="6443" name="Oval 299">
          <a:extLst>
            <a:ext uri="{FF2B5EF4-FFF2-40B4-BE49-F238E27FC236}">
              <a16:creationId xmlns:a16="http://schemas.microsoft.com/office/drawing/2014/main" id="{00000000-0008-0000-1500-00002B190000}"/>
            </a:ext>
          </a:extLst>
        </xdr:cNvPr>
        <xdr:cNvSpPr>
          <a:spLocks noChangeArrowheads="1"/>
        </xdr:cNvSpPr>
      </xdr:nvSpPr>
      <xdr:spPr bwMode="auto">
        <a:xfrm flipH="1">
          <a:off x="7991475" y="665798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20</xdr:row>
      <xdr:rowOff>107157</xdr:rowOff>
    </xdr:from>
    <xdr:to>
      <xdr:col>14</xdr:col>
      <xdr:colOff>28575</xdr:colOff>
      <xdr:row>29</xdr:row>
      <xdr:rowOff>57160</xdr:rowOff>
    </xdr:to>
    <xdr:cxnSp macro="">
      <xdr:nvCxnSpPr>
        <xdr:cNvPr id="6444" name="AutoShape 300">
          <a:extLst>
            <a:ext uri="{FF2B5EF4-FFF2-40B4-BE49-F238E27FC236}">
              <a16:creationId xmlns:a16="http://schemas.microsoft.com/office/drawing/2014/main" id="{00000000-0008-0000-1500-00002C190000}"/>
            </a:ext>
          </a:extLst>
        </xdr:cNvPr>
        <xdr:cNvCxnSpPr>
          <a:cxnSpLocks noChangeShapeType="1"/>
          <a:stCxn id="6241" idx="1"/>
          <a:endCxn id="6443" idx="6"/>
        </xdr:cNvCxnSpPr>
      </xdr:nvCxnSpPr>
      <xdr:spPr bwMode="auto">
        <a:xfrm>
          <a:off x="6648450" y="4679157"/>
          <a:ext cx="1343025" cy="2007403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0</xdr:colOff>
      <xdr:row>25</xdr:row>
      <xdr:rowOff>0</xdr:rowOff>
    </xdr:from>
    <xdr:to>
      <xdr:col>27</xdr:col>
      <xdr:colOff>0</xdr:colOff>
      <xdr:row>26</xdr:row>
      <xdr:rowOff>0</xdr:rowOff>
    </xdr:to>
    <xdr:sp macro="" textlink="">
      <xdr:nvSpPr>
        <xdr:cNvPr id="6448" name="Rectangle 304">
          <a:extLst>
            <a:ext uri="{FF2B5EF4-FFF2-40B4-BE49-F238E27FC236}">
              <a16:creationId xmlns:a16="http://schemas.microsoft.com/office/drawing/2014/main" id="{00000000-0008-0000-1500-000030190000}"/>
            </a:ext>
          </a:extLst>
        </xdr:cNvPr>
        <xdr:cNvSpPr>
          <a:spLocks noChangeArrowheads="1"/>
        </xdr:cNvSpPr>
      </xdr:nvSpPr>
      <xdr:spPr bwMode="auto">
        <a:xfrm>
          <a:off x="13220700" y="5715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162866</xdr:colOff>
      <xdr:row>27</xdr:row>
      <xdr:rowOff>74887</xdr:rowOff>
    </xdr:from>
    <xdr:to>
      <xdr:col>22</xdr:col>
      <xdr:colOff>220016</xdr:colOff>
      <xdr:row>27</xdr:row>
      <xdr:rowOff>132037</xdr:rowOff>
    </xdr:to>
    <xdr:sp macro="" textlink="">
      <xdr:nvSpPr>
        <xdr:cNvPr id="6459" name="Oval 315">
          <a:extLst>
            <a:ext uri="{FF2B5EF4-FFF2-40B4-BE49-F238E27FC236}">
              <a16:creationId xmlns:a16="http://schemas.microsoft.com/office/drawing/2014/main" id="{00000000-0008-0000-1500-00003B190000}"/>
            </a:ext>
          </a:extLst>
        </xdr:cNvPr>
        <xdr:cNvSpPr>
          <a:spLocks noChangeArrowheads="1"/>
        </xdr:cNvSpPr>
      </xdr:nvSpPr>
      <xdr:spPr bwMode="auto">
        <a:xfrm flipH="1">
          <a:off x="11630966" y="6247087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220016</xdr:colOff>
      <xdr:row>26</xdr:row>
      <xdr:rowOff>110290</xdr:rowOff>
    </xdr:from>
    <xdr:to>
      <xdr:col>27</xdr:col>
      <xdr:colOff>0</xdr:colOff>
      <xdr:row>27</xdr:row>
      <xdr:rowOff>103462</xdr:rowOff>
    </xdr:to>
    <xdr:cxnSp macro="">
      <xdr:nvCxnSpPr>
        <xdr:cNvPr id="6460" name="AutoShape 316">
          <a:extLst>
            <a:ext uri="{FF2B5EF4-FFF2-40B4-BE49-F238E27FC236}">
              <a16:creationId xmlns:a16="http://schemas.microsoft.com/office/drawing/2014/main" id="{00000000-0008-0000-1500-00003C190000}"/>
            </a:ext>
          </a:extLst>
        </xdr:cNvPr>
        <xdr:cNvCxnSpPr>
          <a:cxnSpLocks noChangeShapeType="1"/>
          <a:stCxn id="6459" idx="2"/>
          <a:endCxn id="187" idx="3"/>
        </xdr:cNvCxnSpPr>
      </xdr:nvCxnSpPr>
      <xdr:spPr bwMode="auto">
        <a:xfrm flipV="1">
          <a:off x="11688116" y="6053890"/>
          <a:ext cx="1970734" cy="22177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84250</xdr:colOff>
      <xdr:row>26</xdr:row>
      <xdr:rowOff>118433</xdr:rowOff>
    </xdr:from>
    <xdr:to>
      <xdr:col>23</xdr:col>
      <xdr:colOff>141400</xdr:colOff>
      <xdr:row>26</xdr:row>
      <xdr:rowOff>181850</xdr:rowOff>
    </xdr:to>
    <xdr:sp macro="" textlink="">
      <xdr:nvSpPr>
        <xdr:cNvPr id="6461" name="Oval 317">
          <a:extLst>
            <a:ext uri="{FF2B5EF4-FFF2-40B4-BE49-F238E27FC236}">
              <a16:creationId xmlns:a16="http://schemas.microsoft.com/office/drawing/2014/main" id="{00000000-0008-0000-1500-00003D190000}"/>
            </a:ext>
          </a:extLst>
        </xdr:cNvPr>
        <xdr:cNvSpPr>
          <a:spLocks noChangeArrowheads="1"/>
        </xdr:cNvSpPr>
      </xdr:nvSpPr>
      <xdr:spPr bwMode="auto">
        <a:xfrm flipH="1">
          <a:off x="11990500" y="6062033"/>
          <a:ext cx="57150" cy="63417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141400</xdr:colOff>
      <xdr:row>24</xdr:row>
      <xdr:rowOff>110290</xdr:rowOff>
    </xdr:from>
    <xdr:to>
      <xdr:col>27</xdr:col>
      <xdr:colOff>0</xdr:colOff>
      <xdr:row>26</xdr:row>
      <xdr:rowOff>150142</xdr:rowOff>
    </xdr:to>
    <xdr:cxnSp macro="">
      <xdr:nvCxnSpPr>
        <xdr:cNvPr id="6462" name="AutoShape 318">
          <a:extLst>
            <a:ext uri="{FF2B5EF4-FFF2-40B4-BE49-F238E27FC236}">
              <a16:creationId xmlns:a16="http://schemas.microsoft.com/office/drawing/2014/main" id="{00000000-0008-0000-1500-00003E190000}"/>
            </a:ext>
          </a:extLst>
        </xdr:cNvPr>
        <xdr:cNvCxnSpPr>
          <a:cxnSpLocks noChangeShapeType="1"/>
          <a:stCxn id="6461" idx="2"/>
          <a:endCxn id="6318" idx="3"/>
        </xdr:cNvCxnSpPr>
      </xdr:nvCxnSpPr>
      <xdr:spPr bwMode="auto">
        <a:xfrm flipV="1">
          <a:off x="12047650" y="5596690"/>
          <a:ext cx="1611200" cy="49705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160460</xdr:colOff>
      <xdr:row>24</xdr:row>
      <xdr:rowOff>20112</xdr:rowOff>
    </xdr:from>
    <xdr:to>
      <xdr:col>23</xdr:col>
      <xdr:colOff>217610</xdr:colOff>
      <xdr:row>24</xdr:row>
      <xdr:rowOff>80977</xdr:rowOff>
    </xdr:to>
    <xdr:sp macro="" textlink="">
      <xdr:nvSpPr>
        <xdr:cNvPr id="6463" name="Oval 319">
          <a:extLst>
            <a:ext uri="{FF2B5EF4-FFF2-40B4-BE49-F238E27FC236}">
              <a16:creationId xmlns:a16="http://schemas.microsoft.com/office/drawing/2014/main" id="{00000000-0008-0000-1500-00003F190000}"/>
            </a:ext>
          </a:extLst>
        </xdr:cNvPr>
        <xdr:cNvSpPr>
          <a:spLocks noChangeArrowheads="1"/>
        </xdr:cNvSpPr>
      </xdr:nvSpPr>
      <xdr:spPr bwMode="auto">
        <a:xfrm flipH="1">
          <a:off x="12066710" y="5506512"/>
          <a:ext cx="57150" cy="6086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217610</xdr:colOff>
      <xdr:row>22</xdr:row>
      <xdr:rowOff>110290</xdr:rowOff>
    </xdr:from>
    <xdr:to>
      <xdr:col>27</xdr:col>
      <xdr:colOff>0</xdr:colOff>
      <xdr:row>24</xdr:row>
      <xdr:rowOff>50545</xdr:rowOff>
    </xdr:to>
    <xdr:cxnSp macro="">
      <xdr:nvCxnSpPr>
        <xdr:cNvPr id="6464" name="AutoShape 320">
          <a:extLst>
            <a:ext uri="{FF2B5EF4-FFF2-40B4-BE49-F238E27FC236}">
              <a16:creationId xmlns:a16="http://schemas.microsoft.com/office/drawing/2014/main" id="{00000000-0008-0000-1500-000040190000}"/>
            </a:ext>
          </a:extLst>
        </xdr:cNvPr>
        <xdr:cNvCxnSpPr>
          <a:cxnSpLocks noChangeShapeType="1"/>
          <a:stCxn id="6463" idx="2"/>
          <a:endCxn id="6316" idx="3"/>
        </xdr:cNvCxnSpPr>
      </xdr:nvCxnSpPr>
      <xdr:spPr bwMode="auto">
        <a:xfrm flipV="1">
          <a:off x="12123860" y="5139490"/>
          <a:ext cx="1534990" cy="39745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330549</xdr:colOff>
      <xdr:row>29</xdr:row>
      <xdr:rowOff>39052</xdr:rowOff>
    </xdr:from>
    <xdr:to>
      <xdr:col>23</xdr:col>
      <xdr:colOff>387699</xdr:colOff>
      <xdr:row>29</xdr:row>
      <xdr:rowOff>96202</xdr:rowOff>
    </xdr:to>
    <xdr:sp macro="" textlink="">
      <xdr:nvSpPr>
        <xdr:cNvPr id="6465" name="Oval 321">
          <a:extLst>
            <a:ext uri="{FF2B5EF4-FFF2-40B4-BE49-F238E27FC236}">
              <a16:creationId xmlns:a16="http://schemas.microsoft.com/office/drawing/2014/main" id="{00000000-0008-0000-1500-000041190000}"/>
            </a:ext>
          </a:extLst>
        </xdr:cNvPr>
        <xdr:cNvSpPr>
          <a:spLocks noChangeArrowheads="1"/>
        </xdr:cNvSpPr>
      </xdr:nvSpPr>
      <xdr:spPr bwMode="auto">
        <a:xfrm flipH="1">
          <a:off x="12236799" y="6668452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387699</xdr:colOff>
      <xdr:row>28</xdr:row>
      <xdr:rowOff>109538</xdr:rowOff>
    </xdr:from>
    <xdr:to>
      <xdr:col>27</xdr:col>
      <xdr:colOff>0</xdr:colOff>
      <xdr:row>29</xdr:row>
      <xdr:rowOff>67627</xdr:rowOff>
    </xdr:to>
    <xdr:cxnSp macro="">
      <xdr:nvCxnSpPr>
        <xdr:cNvPr id="6466" name="AutoShape 322">
          <a:extLst>
            <a:ext uri="{FF2B5EF4-FFF2-40B4-BE49-F238E27FC236}">
              <a16:creationId xmlns:a16="http://schemas.microsoft.com/office/drawing/2014/main" id="{00000000-0008-0000-1500-000042190000}"/>
            </a:ext>
          </a:extLst>
        </xdr:cNvPr>
        <xdr:cNvCxnSpPr>
          <a:cxnSpLocks noChangeShapeType="1"/>
          <a:stCxn id="6465" idx="2"/>
          <a:endCxn id="189" idx="3"/>
        </xdr:cNvCxnSpPr>
      </xdr:nvCxnSpPr>
      <xdr:spPr bwMode="auto">
        <a:xfrm flipV="1">
          <a:off x="12293949" y="6510338"/>
          <a:ext cx="1364901" cy="186689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375866</xdr:colOff>
      <xdr:row>26</xdr:row>
      <xdr:rowOff>124794</xdr:rowOff>
    </xdr:from>
    <xdr:to>
      <xdr:col>24</xdr:col>
      <xdr:colOff>1884</xdr:colOff>
      <xdr:row>26</xdr:row>
      <xdr:rowOff>181944</xdr:rowOff>
    </xdr:to>
    <xdr:sp macro="" textlink="">
      <xdr:nvSpPr>
        <xdr:cNvPr id="6467" name="Oval 323">
          <a:extLst>
            <a:ext uri="{FF2B5EF4-FFF2-40B4-BE49-F238E27FC236}">
              <a16:creationId xmlns:a16="http://schemas.microsoft.com/office/drawing/2014/main" id="{00000000-0008-0000-1500-000043190000}"/>
            </a:ext>
          </a:extLst>
        </xdr:cNvPr>
        <xdr:cNvSpPr>
          <a:spLocks noChangeArrowheads="1"/>
        </xdr:cNvSpPr>
      </xdr:nvSpPr>
      <xdr:spPr bwMode="auto">
        <a:xfrm flipH="1">
          <a:off x="12282116" y="6068394"/>
          <a:ext cx="64168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1884</xdr:colOff>
      <xdr:row>25</xdr:row>
      <xdr:rowOff>110290</xdr:rowOff>
    </xdr:from>
    <xdr:to>
      <xdr:col>27</xdr:col>
      <xdr:colOff>0</xdr:colOff>
      <xdr:row>26</xdr:row>
      <xdr:rowOff>153369</xdr:rowOff>
    </xdr:to>
    <xdr:cxnSp macro="">
      <xdr:nvCxnSpPr>
        <xdr:cNvPr id="6468" name="AutoShape 324">
          <a:extLst>
            <a:ext uri="{FF2B5EF4-FFF2-40B4-BE49-F238E27FC236}">
              <a16:creationId xmlns:a16="http://schemas.microsoft.com/office/drawing/2014/main" id="{00000000-0008-0000-1500-000044190000}"/>
            </a:ext>
          </a:extLst>
        </xdr:cNvPr>
        <xdr:cNvCxnSpPr>
          <a:cxnSpLocks noChangeShapeType="1"/>
          <a:stCxn id="6467" idx="2"/>
          <a:endCxn id="6448" idx="3"/>
        </xdr:cNvCxnSpPr>
      </xdr:nvCxnSpPr>
      <xdr:spPr bwMode="auto">
        <a:xfrm flipV="1">
          <a:off x="12346284" y="5825290"/>
          <a:ext cx="1312566" cy="271679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119600</xdr:colOff>
      <xdr:row>28</xdr:row>
      <xdr:rowOff>19500</xdr:rowOff>
    </xdr:from>
    <xdr:to>
      <xdr:col>24</xdr:col>
      <xdr:colOff>176750</xdr:colOff>
      <xdr:row>28</xdr:row>
      <xdr:rowOff>76650</xdr:rowOff>
    </xdr:to>
    <xdr:sp macro="" textlink="">
      <xdr:nvSpPr>
        <xdr:cNvPr id="6478" name="Oval 334">
          <a:extLst>
            <a:ext uri="{FF2B5EF4-FFF2-40B4-BE49-F238E27FC236}">
              <a16:creationId xmlns:a16="http://schemas.microsoft.com/office/drawing/2014/main" id="{00000000-0008-0000-1500-00004E190000}"/>
            </a:ext>
          </a:extLst>
        </xdr:cNvPr>
        <xdr:cNvSpPr>
          <a:spLocks noChangeArrowheads="1"/>
        </xdr:cNvSpPr>
      </xdr:nvSpPr>
      <xdr:spPr bwMode="auto">
        <a:xfrm flipH="1">
          <a:off x="12464000" y="64203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176750</xdr:colOff>
      <xdr:row>27</xdr:row>
      <xdr:rowOff>110290</xdr:rowOff>
    </xdr:from>
    <xdr:to>
      <xdr:col>27</xdr:col>
      <xdr:colOff>0</xdr:colOff>
      <xdr:row>28</xdr:row>
      <xdr:rowOff>48075</xdr:rowOff>
    </xdr:to>
    <xdr:cxnSp macro="">
      <xdr:nvCxnSpPr>
        <xdr:cNvPr id="6479" name="AutoShape 335">
          <a:extLst>
            <a:ext uri="{FF2B5EF4-FFF2-40B4-BE49-F238E27FC236}">
              <a16:creationId xmlns:a16="http://schemas.microsoft.com/office/drawing/2014/main" id="{00000000-0008-0000-1500-00004F190000}"/>
            </a:ext>
          </a:extLst>
        </xdr:cNvPr>
        <xdr:cNvCxnSpPr>
          <a:cxnSpLocks noChangeShapeType="1"/>
          <a:stCxn id="6478" idx="2"/>
          <a:endCxn id="188" idx="3"/>
        </xdr:cNvCxnSpPr>
      </xdr:nvCxnSpPr>
      <xdr:spPr bwMode="auto">
        <a:xfrm flipV="1">
          <a:off x="12521150" y="6282490"/>
          <a:ext cx="1137700" cy="16638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0</xdr:colOff>
      <xdr:row>26</xdr:row>
      <xdr:rowOff>0</xdr:rowOff>
    </xdr:from>
    <xdr:to>
      <xdr:col>27</xdr:col>
      <xdr:colOff>0</xdr:colOff>
      <xdr:row>27</xdr:row>
      <xdr:rowOff>0</xdr:rowOff>
    </xdr:to>
    <xdr:sp macro="" textlink="">
      <xdr:nvSpPr>
        <xdr:cNvPr id="187" name="Rectangle 304">
          <a:extLst>
            <a:ext uri="{FF2B5EF4-FFF2-40B4-BE49-F238E27FC236}">
              <a16:creationId xmlns:a16="http://schemas.microsoft.com/office/drawing/2014/main" id="{00000000-0008-0000-1500-0000BB000000}"/>
            </a:ext>
          </a:extLst>
        </xdr:cNvPr>
        <xdr:cNvSpPr>
          <a:spLocks noChangeArrowheads="1"/>
        </xdr:cNvSpPr>
      </xdr:nvSpPr>
      <xdr:spPr bwMode="auto">
        <a:xfrm>
          <a:off x="13220700" y="5943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27</xdr:row>
      <xdr:rowOff>0</xdr:rowOff>
    </xdr:from>
    <xdr:to>
      <xdr:col>27</xdr:col>
      <xdr:colOff>0</xdr:colOff>
      <xdr:row>28</xdr:row>
      <xdr:rowOff>0</xdr:rowOff>
    </xdr:to>
    <xdr:sp macro="" textlink="">
      <xdr:nvSpPr>
        <xdr:cNvPr id="188" name="Rectangle 304">
          <a:extLst>
            <a:ext uri="{FF2B5EF4-FFF2-40B4-BE49-F238E27FC236}">
              <a16:creationId xmlns:a16="http://schemas.microsoft.com/office/drawing/2014/main" id="{00000000-0008-0000-1500-0000BC000000}"/>
            </a:ext>
          </a:extLst>
        </xdr:cNvPr>
        <xdr:cNvSpPr>
          <a:spLocks noChangeArrowheads="1"/>
        </xdr:cNvSpPr>
      </xdr:nvSpPr>
      <xdr:spPr bwMode="auto">
        <a:xfrm>
          <a:off x="13220700" y="6172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28</xdr:row>
      <xdr:rowOff>0</xdr:rowOff>
    </xdr:from>
    <xdr:to>
      <xdr:col>27</xdr:col>
      <xdr:colOff>0</xdr:colOff>
      <xdr:row>29</xdr:row>
      <xdr:rowOff>0</xdr:rowOff>
    </xdr:to>
    <xdr:sp macro="" textlink="">
      <xdr:nvSpPr>
        <xdr:cNvPr id="189" name="Rectangle 304">
          <a:extLst>
            <a:ext uri="{FF2B5EF4-FFF2-40B4-BE49-F238E27FC236}">
              <a16:creationId xmlns:a16="http://schemas.microsoft.com/office/drawing/2014/main" id="{00000000-0008-0000-1500-0000BD000000}"/>
            </a:ext>
          </a:extLst>
        </xdr:cNvPr>
        <xdr:cNvSpPr>
          <a:spLocks noChangeArrowheads="1"/>
        </xdr:cNvSpPr>
      </xdr:nvSpPr>
      <xdr:spPr bwMode="auto">
        <a:xfrm>
          <a:off x="13220700" y="6400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352425</xdr:colOff>
      <xdr:row>0</xdr:row>
      <xdr:rowOff>9525</xdr:rowOff>
    </xdr:from>
    <xdr:to>
      <xdr:col>26</xdr:col>
      <xdr:colOff>76200</xdr:colOff>
      <xdr:row>3</xdr:row>
      <xdr:rowOff>209550</xdr:rowOff>
    </xdr:to>
    <xdr:grpSp>
      <xdr:nvGrpSpPr>
        <xdr:cNvPr id="7326" name="Group 158">
          <a:extLst>
            <a:ext uri="{FF2B5EF4-FFF2-40B4-BE49-F238E27FC236}">
              <a16:creationId xmlns:a16="http://schemas.microsoft.com/office/drawing/2014/main" id="{00000000-0008-0000-1600-00009E1C0000}"/>
            </a:ext>
          </a:extLst>
        </xdr:cNvPr>
        <xdr:cNvGrpSpPr>
          <a:grpSpLocks/>
        </xdr:cNvGrpSpPr>
      </xdr:nvGrpSpPr>
      <xdr:grpSpPr bwMode="auto">
        <a:xfrm>
          <a:off x="12696825" y="9525"/>
          <a:ext cx="1019175" cy="885825"/>
          <a:chOff x="1012" y="24"/>
          <a:chExt cx="106" cy="90"/>
        </a:xfrm>
      </xdr:grpSpPr>
      <xdr:sp macro="" textlink="">
        <xdr:nvSpPr>
          <xdr:cNvPr id="7327" name="Line 159">
            <a:extLst>
              <a:ext uri="{FF2B5EF4-FFF2-40B4-BE49-F238E27FC236}">
                <a16:creationId xmlns:a16="http://schemas.microsoft.com/office/drawing/2014/main" id="{00000000-0008-0000-1600-00009F1C00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328" name="Text Box 160">
            <a:extLst>
              <a:ext uri="{FF2B5EF4-FFF2-40B4-BE49-F238E27FC236}">
                <a16:creationId xmlns:a16="http://schemas.microsoft.com/office/drawing/2014/main" id="{00000000-0008-0000-1600-0000A01C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+Y</a:t>
            </a:r>
          </a:p>
        </xdr:txBody>
      </xdr:sp>
      <xdr:sp macro="" textlink="">
        <xdr:nvSpPr>
          <xdr:cNvPr id="7329" name="Text Box 161">
            <a:extLst>
              <a:ext uri="{FF2B5EF4-FFF2-40B4-BE49-F238E27FC236}">
                <a16:creationId xmlns:a16="http://schemas.microsoft.com/office/drawing/2014/main" id="{00000000-0008-0000-1600-0000A11C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-Y</a:t>
            </a:r>
          </a:p>
        </xdr:txBody>
      </xdr:sp>
      <xdr:sp macro="" textlink="">
        <xdr:nvSpPr>
          <xdr:cNvPr id="7330" name="Line 162">
            <a:extLst>
              <a:ext uri="{FF2B5EF4-FFF2-40B4-BE49-F238E27FC236}">
                <a16:creationId xmlns:a16="http://schemas.microsoft.com/office/drawing/2014/main" id="{00000000-0008-0000-1600-0000A21C00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331" name="Text Box 163">
            <a:extLst>
              <a:ext uri="{FF2B5EF4-FFF2-40B4-BE49-F238E27FC236}">
                <a16:creationId xmlns:a16="http://schemas.microsoft.com/office/drawing/2014/main" id="{00000000-0008-0000-1600-0000A31C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+X</a:t>
            </a:r>
          </a:p>
        </xdr:txBody>
      </xdr:sp>
      <xdr:sp macro="" textlink="">
        <xdr:nvSpPr>
          <xdr:cNvPr id="7332" name="Text Box 164">
            <a:extLst>
              <a:ext uri="{FF2B5EF4-FFF2-40B4-BE49-F238E27FC236}">
                <a16:creationId xmlns:a16="http://schemas.microsoft.com/office/drawing/2014/main" id="{00000000-0008-0000-1600-0000A41C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-X</a:t>
            </a:r>
          </a:p>
        </xdr:txBody>
      </xdr:sp>
    </xdr:grpSp>
    <xdr:clientData/>
  </xdr:twoCellAnchor>
  <xdr:twoCellAnchor>
    <xdr:from>
      <xdr:col>12</xdr:col>
      <xdr:colOff>142875</xdr:colOff>
      <xdr:row>5</xdr:row>
      <xdr:rowOff>9525</xdr:rowOff>
    </xdr:from>
    <xdr:to>
      <xdr:col>25</xdr:col>
      <xdr:colOff>247650</xdr:colOff>
      <xdr:row>32</xdr:row>
      <xdr:rowOff>19050</xdr:rowOff>
    </xdr:to>
    <xdr:pic>
      <xdr:nvPicPr>
        <xdr:cNvPr id="7363" name="Picture 195">
          <a:extLst>
            <a:ext uri="{FF2B5EF4-FFF2-40B4-BE49-F238E27FC236}">
              <a16:creationId xmlns:a16="http://schemas.microsoft.com/office/drawing/2014/main" id="{00000000-0008-0000-1600-0000C3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29475" y="1152525"/>
          <a:ext cx="5800725" cy="6181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228600</xdr:colOff>
      <xdr:row>5</xdr:row>
      <xdr:rowOff>190500</xdr:rowOff>
    </xdr:from>
    <xdr:to>
      <xdr:col>17</xdr:col>
      <xdr:colOff>285750</xdr:colOff>
      <xdr:row>6</xdr:row>
      <xdr:rowOff>28575</xdr:rowOff>
    </xdr:to>
    <xdr:sp macro="" textlink="">
      <xdr:nvSpPr>
        <xdr:cNvPr id="7179" name="Oval 11">
          <a:extLst>
            <a:ext uri="{FF2B5EF4-FFF2-40B4-BE49-F238E27FC236}">
              <a16:creationId xmlns:a16="http://schemas.microsoft.com/office/drawing/2014/main" id="{00000000-0008-0000-1600-00000B1C0000}"/>
            </a:ext>
          </a:extLst>
        </xdr:cNvPr>
        <xdr:cNvSpPr>
          <a:spLocks noChangeArrowheads="1"/>
        </xdr:cNvSpPr>
      </xdr:nvSpPr>
      <xdr:spPr bwMode="auto">
        <a:xfrm flipH="1">
          <a:off x="9505950" y="1333500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11</xdr:row>
      <xdr:rowOff>0</xdr:rowOff>
    </xdr:from>
    <xdr:to>
      <xdr:col>12</xdr:col>
      <xdr:colOff>0</xdr:colOff>
      <xdr:row>12</xdr:row>
      <xdr:rowOff>0</xdr:rowOff>
    </xdr:to>
    <xdr:sp macro="" textlink="">
      <xdr:nvSpPr>
        <xdr:cNvPr id="7180" name="Rectangle 12">
          <a:extLst>
            <a:ext uri="{FF2B5EF4-FFF2-40B4-BE49-F238E27FC236}">
              <a16:creationId xmlns:a16="http://schemas.microsoft.com/office/drawing/2014/main" id="{00000000-0008-0000-1600-00000C1C0000}"/>
            </a:ext>
          </a:extLst>
        </xdr:cNvPr>
        <xdr:cNvSpPr>
          <a:spLocks noChangeArrowheads="1"/>
        </xdr:cNvSpPr>
      </xdr:nvSpPr>
      <xdr:spPr bwMode="auto">
        <a:xfrm>
          <a:off x="6648450" y="2514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12</xdr:row>
      <xdr:rowOff>0</xdr:rowOff>
    </xdr:from>
    <xdr:to>
      <xdr:col>12</xdr:col>
      <xdr:colOff>0</xdr:colOff>
      <xdr:row>13</xdr:row>
      <xdr:rowOff>0</xdr:rowOff>
    </xdr:to>
    <xdr:sp macro="" textlink="">
      <xdr:nvSpPr>
        <xdr:cNvPr id="7181" name="Rectangle 13">
          <a:extLst>
            <a:ext uri="{FF2B5EF4-FFF2-40B4-BE49-F238E27FC236}">
              <a16:creationId xmlns:a16="http://schemas.microsoft.com/office/drawing/2014/main" id="{00000000-0008-0000-1600-00000D1C0000}"/>
            </a:ext>
          </a:extLst>
        </xdr:cNvPr>
        <xdr:cNvSpPr>
          <a:spLocks noChangeArrowheads="1"/>
        </xdr:cNvSpPr>
      </xdr:nvSpPr>
      <xdr:spPr bwMode="auto">
        <a:xfrm>
          <a:off x="6648450" y="2743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13</xdr:row>
      <xdr:rowOff>0</xdr:rowOff>
    </xdr:from>
    <xdr:to>
      <xdr:col>12</xdr:col>
      <xdr:colOff>0</xdr:colOff>
      <xdr:row>14</xdr:row>
      <xdr:rowOff>0</xdr:rowOff>
    </xdr:to>
    <xdr:sp macro="" textlink="">
      <xdr:nvSpPr>
        <xdr:cNvPr id="7182" name="Rectangle 14">
          <a:extLst>
            <a:ext uri="{FF2B5EF4-FFF2-40B4-BE49-F238E27FC236}">
              <a16:creationId xmlns:a16="http://schemas.microsoft.com/office/drawing/2014/main" id="{00000000-0008-0000-1600-00000E1C0000}"/>
            </a:ext>
          </a:extLst>
        </xdr:cNvPr>
        <xdr:cNvSpPr>
          <a:spLocks noChangeArrowheads="1"/>
        </xdr:cNvSpPr>
      </xdr:nvSpPr>
      <xdr:spPr bwMode="auto">
        <a:xfrm>
          <a:off x="6648450" y="2971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14</xdr:row>
      <xdr:rowOff>0</xdr:rowOff>
    </xdr:from>
    <xdr:to>
      <xdr:col>12</xdr:col>
      <xdr:colOff>0</xdr:colOff>
      <xdr:row>15</xdr:row>
      <xdr:rowOff>0</xdr:rowOff>
    </xdr:to>
    <xdr:sp macro="" textlink="">
      <xdr:nvSpPr>
        <xdr:cNvPr id="7183" name="Rectangle 15">
          <a:extLst>
            <a:ext uri="{FF2B5EF4-FFF2-40B4-BE49-F238E27FC236}">
              <a16:creationId xmlns:a16="http://schemas.microsoft.com/office/drawing/2014/main" id="{00000000-0008-0000-1600-00000F1C0000}"/>
            </a:ext>
          </a:extLst>
        </xdr:cNvPr>
        <xdr:cNvSpPr>
          <a:spLocks noChangeArrowheads="1"/>
        </xdr:cNvSpPr>
      </xdr:nvSpPr>
      <xdr:spPr bwMode="auto">
        <a:xfrm>
          <a:off x="6648450" y="3200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15</xdr:row>
      <xdr:rowOff>0</xdr:rowOff>
    </xdr:from>
    <xdr:to>
      <xdr:col>12</xdr:col>
      <xdr:colOff>0</xdr:colOff>
      <xdr:row>16</xdr:row>
      <xdr:rowOff>0</xdr:rowOff>
    </xdr:to>
    <xdr:sp macro="" textlink="">
      <xdr:nvSpPr>
        <xdr:cNvPr id="7184" name="Rectangle 16">
          <a:extLst>
            <a:ext uri="{FF2B5EF4-FFF2-40B4-BE49-F238E27FC236}">
              <a16:creationId xmlns:a16="http://schemas.microsoft.com/office/drawing/2014/main" id="{00000000-0008-0000-1600-0000101C0000}"/>
            </a:ext>
          </a:extLst>
        </xdr:cNvPr>
        <xdr:cNvSpPr>
          <a:spLocks noChangeArrowheads="1"/>
        </xdr:cNvSpPr>
      </xdr:nvSpPr>
      <xdr:spPr bwMode="auto">
        <a:xfrm>
          <a:off x="6648450" y="3429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16</xdr:row>
      <xdr:rowOff>0</xdr:rowOff>
    </xdr:from>
    <xdr:to>
      <xdr:col>12</xdr:col>
      <xdr:colOff>0</xdr:colOff>
      <xdr:row>17</xdr:row>
      <xdr:rowOff>0</xdr:rowOff>
    </xdr:to>
    <xdr:sp macro="" textlink="">
      <xdr:nvSpPr>
        <xdr:cNvPr id="7185" name="Rectangle 17">
          <a:extLst>
            <a:ext uri="{FF2B5EF4-FFF2-40B4-BE49-F238E27FC236}">
              <a16:creationId xmlns:a16="http://schemas.microsoft.com/office/drawing/2014/main" id="{00000000-0008-0000-1600-0000111C0000}"/>
            </a:ext>
          </a:extLst>
        </xdr:cNvPr>
        <xdr:cNvSpPr>
          <a:spLocks noChangeArrowheads="1"/>
        </xdr:cNvSpPr>
      </xdr:nvSpPr>
      <xdr:spPr bwMode="auto">
        <a:xfrm>
          <a:off x="6648450" y="3657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17</xdr:row>
      <xdr:rowOff>0</xdr:rowOff>
    </xdr:from>
    <xdr:to>
      <xdr:col>12</xdr:col>
      <xdr:colOff>0</xdr:colOff>
      <xdr:row>18</xdr:row>
      <xdr:rowOff>0</xdr:rowOff>
    </xdr:to>
    <xdr:sp macro="" textlink="">
      <xdr:nvSpPr>
        <xdr:cNvPr id="7186" name="Rectangle 18">
          <a:extLst>
            <a:ext uri="{FF2B5EF4-FFF2-40B4-BE49-F238E27FC236}">
              <a16:creationId xmlns:a16="http://schemas.microsoft.com/office/drawing/2014/main" id="{00000000-0008-0000-1600-0000121C0000}"/>
            </a:ext>
          </a:extLst>
        </xdr:cNvPr>
        <xdr:cNvSpPr>
          <a:spLocks noChangeArrowheads="1"/>
        </xdr:cNvSpPr>
      </xdr:nvSpPr>
      <xdr:spPr bwMode="auto">
        <a:xfrm>
          <a:off x="6648450" y="3886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18</xdr:row>
      <xdr:rowOff>0</xdr:rowOff>
    </xdr:from>
    <xdr:to>
      <xdr:col>12</xdr:col>
      <xdr:colOff>0</xdr:colOff>
      <xdr:row>19</xdr:row>
      <xdr:rowOff>0</xdr:rowOff>
    </xdr:to>
    <xdr:sp macro="" textlink="">
      <xdr:nvSpPr>
        <xdr:cNvPr id="7187" name="Rectangle 19">
          <a:extLst>
            <a:ext uri="{FF2B5EF4-FFF2-40B4-BE49-F238E27FC236}">
              <a16:creationId xmlns:a16="http://schemas.microsoft.com/office/drawing/2014/main" id="{00000000-0008-0000-1600-0000131C0000}"/>
            </a:ext>
          </a:extLst>
        </xdr:cNvPr>
        <xdr:cNvSpPr>
          <a:spLocks noChangeArrowheads="1"/>
        </xdr:cNvSpPr>
      </xdr:nvSpPr>
      <xdr:spPr bwMode="auto">
        <a:xfrm>
          <a:off x="6648450" y="4114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19</xdr:row>
      <xdr:rowOff>0</xdr:rowOff>
    </xdr:from>
    <xdr:to>
      <xdr:col>12</xdr:col>
      <xdr:colOff>0</xdr:colOff>
      <xdr:row>20</xdr:row>
      <xdr:rowOff>0</xdr:rowOff>
    </xdr:to>
    <xdr:sp macro="" textlink="">
      <xdr:nvSpPr>
        <xdr:cNvPr id="7188" name="Rectangle 20">
          <a:extLst>
            <a:ext uri="{FF2B5EF4-FFF2-40B4-BE49-F238E27FC236}">
              <a16:creationId xmlns:a16="http://schemas.microsoft.com/office/drawing/2014/main" id="{00000000-0008-0000-1600-0000141C0000}"/>
            </a:ext>
          </a:extLst>
        </xdr:cNvPr>
        <xdr:cNvSpPr>
          <a:spLocks noChangeArrowheads="1"/>
        </xdr:cNvSpPr>
      </xdr:nvSpPr>
      <xdr:spPr bwMode="auto">
        <a:xfrm>
          <a:off x="6648450" y="4343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20</xdr:row>
      <xdr:rowOff>0</xdr:rowOff>
    </xdr:from>
    <xdr:to>
      <xdr:col>12</xdr:col>
      <xdr:colOff>0</xdr:colOff>
      <xdr:row>21</xdr:row>
      <xdr:rowOff>0</xdr:rowOff>
    </xdr:to>
    <xdr:sp macro="" textlink="">
      <xdr:nvSpPr>
        <xdr:cNvPr id="7189" name="Rectangle 21">
          <a:extLst>
            <a:ext uri="{FF2B5EF4-FFF2-40B4-BE49-F238E27FC236}">
              <a16:creationId xmlns:a16="http://schemas.microsoft.com/office/drawing/2014/main" id="{00000000-0008-0000-1600-0000151C0000}"/>
            </a:ext>
          </a:extLst>
        </xdr:cNvPr>
        <xdr:cNvSpPr>
          <a:spLocks noChangeArrowheads="1"/>
        </xdr:cNvSpPr>
      </xdr:nvSpPr>
      <xdr:spPr bwMode="auto">
        <a:xfrm>
          <a:off x="6648450" y="4572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21</xdr:row>
      <xdr:rowOff>0</xdr:rowOff>
    </xdr:from>
    <xdr:to>
      <xdr:col>12</xdr:col>
      <xdr:colOff>0</xdr:colOff>
      <xdr:row>22</xdr:row>
      <xdr:rowOff>0</xdr:rowOff>
    </xdr:to>
    <xdr:sp macro="" textlink="">
      <xdr:nvSpPr>
        <xdr:cNvPr id="7190" name="Rectangle 22">
          <a:extLst>
            <a:ext uri="{FF2B5EF4-FFF2-40B4-BE49-F238E27FC236}">
              <a16:creationId xmlns:a16="http://schemas.microsoft.com/office/drawing/2014/main" id="{00000000-0008-0000-1600-0000161C0000}"/>
            </a:ext>
          </a:extLst>
        </xdr:cNvPr>
        <xdr:cNvSpPr>
          <a:spLocks noChangeArrowheads="1"/>
        </xdr:cNvSpPr>
      </xdr:nvSpPr>
      <xdr:spPr bwMode="auto">
        <a:xfrm>
          <a:off x="6648450" y="4800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22</xdr:row>
      <xdr:rowOff>0</xdr:rowOff>
    </xdr:from>
    <xdr:to>
      <xdr:col>12</xdr:col>
      <xdr:colOff>0</xdr:colOff>
      <xdr:row>23</xdr:row>
      <xdr:rowOff>0</xdr:rowOff>
    </xdr:to>
    <xdr:sp macro="" textlink="">
      <xdr:nvSpPr>
        <xdr:cNvPr id="7191" name="Rectangle 23">
          <a:extLst>
            <a:ext uri="{FF2B5EF4-FFF2-40B4-BE49-F238E27FC236}">
              <a16:creationId xmlns:a16="http://schemas.microsoft.com/office/drawing/2014/main" id="{00000000-0008-0000-1600-0000171C0000}"/>
            </a:ext>
          </a:extLst>
        </xdr:cNvPr>
        <xdr:cNvSpPr>
          <a:spLocks noChangeArrowheads="1"/>
        </xdr:cNvSpPr>
      </xdr:nvSpPr>
      <xdr:spPr bwMode="auto">
        <a:xfrm>
          <a:off x="6648450" y="5029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23</xdr:row>
      <xdr:rowOff>0</xdr:rowOff>
    </xdr:from>
    <xdr:to>
      <xdr:col>12</xdr:col>
      <xdr:colOff>0</xdr:colOff>
      <xdr:row>24</xdr:row>
      <xdr:rowOff>0</xdr:rowOff>
    </xdr:to>
    <xdr:sp macro="" textlink="">
      <xdr:nvSpPr>
        <xdr:cNvPr id="7192" name="Rectangle 24">
          <a:extLst>
            <a:ext uri="{FF2B5EF4-FFF2-40B4-BE49-F238E27FC236}">
              <a16:creationId xmlns:a16="http://schemas.microsoft.com/office/drawing/2014/main" id="{00000000-0008-0000-1600-0000181C0000}"/>
            </a:ext>
          </a:extLst>
        </xdr:cNvPr>
        <xdr:cNvSpPr>
          <a:spLocks noChangeArrowheads="1"/>
        </xdr:cNvSpPr>
      </xdr:nvSpPr>
      <xdr:spPr bwMode="auto">
        <a:xfrm>
          <a:off x="6648450" y="5257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24</xdr:row>
      <xdr:rowOff>0</xdr:rowOff>
    </xdr:from>
    <xdr:to>
      <xdr:col>12</xdr:col>
      <xdr:colOff>0</xdr:colOff>
      <xdr:row>25</xdr:row>
      <xdr:rowOff>0</xdr:rowOff>
    </xdr:to>
    <xdr:sp macro="" textlink="">
      <xdr:nvSpPr>
        <xdr:cNvPr id="7193" name="Rectangle 25">
          <a:extLst>
            <a:ext uri="{FF2B5EF4-FFF2-40B4-BE49-F238E27FC236}">
              <a16:creationId xmlns:a16="http://schemas.microsoft.com/office/drawing/2014/main" id="{00000000-0008-0000-1600-0000191C0000}"/>
            </a:ext>
          </a:extLst>
        </xdr:cNvPr>
        <xdr:cNvSpPr>
          <a:spLocks noChangeArrowheads="1"/>
        </xdr:cNvSpPr>
      </xdr:nvSpPr>
      <xdr:spPr bwMode="auto">
        <a:xfrm>
          <a:off x="6648450" y="5486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25</xdr:row>
      <xdr:rowOff>0</xdr:rowOff>
    </xdr:from>
    <xdr:to>
      <xdr:col>12</xdr:col>
      <xdr:colOff>0</xdr:colOff>
      <xdr:row>26</xdr:row>
      <xdr:rowOff>0</xdr:rowOff>
    </xdr:to>
    <xdr:sp macro="" textlink="">
      <xdr:nvSpPr>
        <xdr:cNvPr id="7194" name="Rectangle 26">
          <a:extLst>
            <a:ext uri="{FF2B5EF4-FFF2-40B4-BE49-F238E27FC236}">
              <a16:creationId xmlns:a16="http://schemas.microsoft.com/office/drawing/2014/main" id="{00000000-0008-0000-1600-00001A1C0000}"/>
            </a:ext>
          </a:extLst>
        </xdr:cNvPr>
        <xdr:cNvSpPr>
          <a:spLocks noChangeArrowheads="1"/>
        </xdr:cNvSpPr>
      </xdr:nvSpPr>
      <xdr:spPr bwMode="auto">
        <a:xfrm>
          <a:off x="6648450" y="5715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26</xdr:row>
      <xdr:rowOff>0</xdr:rowOff>
    </xdr:from>
    <xdr:to>
      <xdr:col>12</xdr:col>
      <xdr:colOff>0</xdr:colOff>
      <xdr:row>27</xdr:row>
      <xdr:rowOff>0</xdr:rowOff>
    </xdr:to>
    <xdr:sp macro="" textlink="">
      <xdr:nvSpPr>
        <xdr:cNvPr id="7195" name="Rectangle 27">
          <a:extLst>
            <a:ext uri="{FF2B5EF4-FFF2-40B4-BE49-F238E27FC236}">
              <a16:creationId xmlns:a16="http://schemas.microsoft.com/office/drawing/2014/main" id="{00000000-0008-0000-1600-00001B1C0000}"/>
            </a:ext>
          </a:extLst>
        </xdr:cNvPr>
        <xdr:cNvSpPr>
          <a:spLocks noChangeArrowheads="1"/>
        </xdr:cNvSpPr>
      </xdr:nvSpPr>
      <xdr:spPr bwMode="auto">
        <a:xfrm>
          <a:off x="6648450" y="5943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27</xdr:row>
      <xdr:rowOff>0</xdr:rowOff>
    </xdr:from>
    <xdr:to>
      <xdr:col>12</xdr:col>
      <xdr:colOff>0</xdr:colOff>
      <xdr:row>28</xdr:row>
      <xdr:rowOff>0</xdr:rowOff>
    </xdr:to>
    <xdr:sp macro="" textlink="">
      <xdr:nvSpPr>
        <xdr:cNvPr id="7196" name="Rectangle 28">
          <a:extLst>
            <a:ext uri="{FF2B5EF4-FFF2-40B4-BE49-F238E27FC236}">
              <a16:creationId xmlns:a16="http://schemas.microsoft.com/office/drawing/2014/main" id="{00000000-0008-0000-1600-00001C1C0000}"/>
            </a:ext>
          </a:extLst>
        </xdr:cNvPr>
        <xdr:cNvSpPr>
          <a:spLocks noChangeArrowheads="1"/>
        </xdr:cNvSpPr>
      </xdr:nvSpPr>
      <xdr:spPr bwMode="auto">
        <a:xfrm>
          <a:off x="6648450" y="6172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388001</xdr:colOff>
      <xdr:row>6</xdr:row>
      <xdr:rowOff>55404</xdr:rowOff>
    </xdr:from>
    <xdr:to>
      <xdr:col>16</xdr:col>
      <xdr:colOff>17498</xdr:colOff>
      <xdr:row>6</xdr:row>
      <xdr:rowOff>112554</xdr:rowOff>
    </xdr:to>
    <xdr:sp macro="" textlink="">
      <xdr:nvSpPr>
        <xdr:cNvPr id="7199" name="Oval 31">
          <a:extLst>
            <a:ext uri="{FF2B5EF4-FFF2-40B4-BE49-F238E27FC236}">
              <a16:creationId xmlns:a16="http://schemas.microsoft.com/office/drawing/2014/main" id="{00000000-0008-0000-1600-00001F1C0000}"/>
            </a:ext>
          </a:extLst>
        </xdr:cNvPr>
        <xdr:cNvSpPr>
          <a:spLocks noChangeArrowheads="1"/>
        </xdr:cNvSpPr>
      </xdr:nvSpPr>
      <xdr:spPr bwMode="auto">
        <a:xfrm flipH="1">
          <a:off x="8789051" y="1427004"/>
          <a:ext cx="67647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342900</xdr:colOff>
      <xdr:row>10</xdr:row>
      <xdr:rowOff>76200</xdr:rowOff>
    </xdr:from>
    <xdr:to>
      <xdr:col>17</xdr:col>
      <xdr:colOff>400050</xdr:colOff>
      <xdr:row>10</xdr:row>
      <xdr:rowOff>133350</xdr:rowOff>
    </xdr:to>
    <xdr:sp macro="" textlink="">
      <xdr:nvSpPr>
        <xdr:cNvPr id="7200" name="Oval 32">
          <a:extLst>
            <a:ext uri="{FF2B5EF4-FFF2-40B4-BE49-F238E27FC236}">
              <a16:creationId xmlns:a16="http://schemas.microsoft.com/office/drawing/2014/main" id="{00000000-0008-0000-1600-0000201C0000}"/>
            </a:ext>
          </a:extLst>
        </xdr:cNvPr>
        <xdr:cNvSpPr>
          <a:spLocks noChangeArrowheads="1"/>
        </xdr:cNvSpPr>
      </xdr:nvSpPr>
      <xdr:spPr bwMode="auto">
        <a:xfrm flipH="1">
          <a:off x="9620250" y="23622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227824</xdr:colOff>
      <xdr:row>7</xdr:row>
      <xdr:rowOff>16176</xdr:rowOff>
    </xdr:from>
    <xdr:to>
      <xdr:col>16</xdr:col>
      <xdr:colOff>284974</xdr:colOff>
      <xdr:row>7</xdr:row>
      <xdr:rowOff>77797</xdr:rowOff>
    </xdr:to>
    <xdr:sp macro="" textlink="">
      <xdr:nvSpPr>
        <xdr:cNvPr id="7201" name="Oval 33">
          <a:extLst>
            <a:ext uri="{FF2B5EF4-FFF2-40B4-BE49-F238E27FC236}">
              <a16:creationId xmlns:a16="http://schemas.microsoft.com/office/drawing/2014/main" id="{00000000-0008-0000-1600-0000211C0000}"/>
            </a:ext>
          </a:extLst>
        </xdr:cNvPr>
        <xdr:cNvSpPr>
          <a:spLocks noChangeArrowheads="1"/>
        </xdr:cNvSpPr>
      </xdr:nvSpPr>
      <xdr:spPr bwMode="auto">
        <a:xfrm flipH="1">
          <a:off x="9067024" y="1616376"/>
          <a:ext cx="57150" cy="61621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23126</xdr:colOff>
      <xdr:row>12</xdr:row>
      <xdr:rowOff>222179</xdr:rowOff>
    </xdr:from>
    <xdr:to>
      <xdr:col>18</xdr:col>
      <xdr:colOff>80276</xdr:colOff>
      <xdr:row>13</xdr:row>
      <xdr:rowOff>55783</xdr:rowOff>
    </xdr:to>
    <xdr:sp macro="" textlink="">
      <xdr:nvSpPr>
        <xdr:cNvPr id="7202" name="Oval 34">
          <a:extLst>
            <a:ext uri="{FF2B5EF4-FFF2-40B4-BE49-F238E27FC236}">
              <a16:creationId xmlns:a16="http://schemas.microsoft.com/office/drawing/2014/main" id="{00000000-0008-0000-1600-0000221C0000}"/>
            </a:ext>
          </a:extLst>
        </xdr:cNvPr>
        <xdr:cNvSpPr>
          <a:spLocks noChangeArrowheads="1"/>
        </xdr:cNvSpPr>
      </xdr:nvSpPr>
      <xdr:spPr bwMode="auto">
        <a:xfrm flipH="1">
          <a:off x="9738626" y="2965379"/>
          <a:ext cx="57150" cy="62204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180975</xdr:colOff>
      <xdr:row>15</xdr:row>
      <xdr:rowOff>114300</xdr:rowOff>
    </xdr:from>
    <xdr:to>
      <xdr:col>17</xdr:col>
      <xdr:colOff>238125</xdr:colOff>
      <xdr:row>15</xdr:row>
      <xdr:rowOff>171450</xdr:rowOff>
    </xdr:to>
    <xdr:sp macro="" textlink="">
      <xdr:nvSpPr>
        <xdr:cNvPr id="7203" name="Oval 35">
          <a:extLst>
            <a:ext uri="{FF2B5EF4-FFF2-40B4-BE49-F238E27FC236}">
              <a16:creationId xmlns:a16="http://schemas.microsoft.com/office/drawing/2014/main" id="{00000000-0008-0000-1600-0000231C0000}"/>
            </a:ext>
          </a:extLst>
        </xdr:cNvPr>
        <xdr:cNvSpPr>
          <a:spLocks noChangeArrowheads="1"/>
        </xdr:cNvSpPr>
      </xdr:nvSpPr>
      <xdr:spPr bwMode="auto">
        <a:xfrm flipH="1">
          <a:off x="9458325" y="35433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15347</xdr:colOff>
      <xdr:row>18</xdr:row>
      <xdr:rowOff>74057</xdr:rowOff>
    </xdr:from>
    <xdr:to>
      <xdr:col>18</xdr:col>
      <xdr:colOff>72497</xdr:colOff>
      <xdr:row>18</xdr:row>
      <xdr:rowOff>135678</xdr:rowOff>
    </xdr:to>
    <xdr:sp macro="" textlink="">
      <xdr:nvSpPr>
        <xdr:cNvPr id="7204" name="Oval 36">
          <a:extLst>
            <a:ext uri="{FF2B5EF4-FFF2-40B4-BE49-F238E27FC236}">
              <a16:creationId xmlns:a16="http://schemas.microsoft.com/office/drawing/2014/main" id="{00000000-0008-0000-1600-0000241C0000}"/>
            </a:ext>
          </a:extLst>
        </xdr:cNvPr>
        <xdr:cNvSpPr>
          <a:spLocks noChangeArrowheads="1"/>
        </xdr:cNvSpPr>
      </xdr:nvSpPr>
      <xdr:spPr bwMode="auto">
        <a:xfrm flipH="1">
          <a:off x="9730847" y="4188857"/>
          <a:ext cx="57150" cy="61621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342900</xdr:colOff>
      <xdr:row>21</xdr:row>
      <xdr:rowOff>0</xdr:rowOff>
    </xdr:from>
    <xdr:to>
      <xdr:col>17</xdr:col>
      <xdr:colOff>400050</xdr:colOff>
      <xdr:row>21</xdr:row>
      <xdr:rowOff>57150</xdr:rowOff>
    </xdr:to>
    <xdr:sp macro="" textlink="">
      <xdr:nvSpPr>
        <xdr:cNvPr id="7205" name="Oval 37">
          <a:extLst>
            <a:ext uri="{FF2B5EF4-FFF2-40B4-BE49-F238E27FC236}">
              <a16:creationId xmlns:a16="http://schemas.microsoft.com/office/drawing/2014/main" id="{00000000-0008-0000-1600-0000251C0000}"/>
            </a:ext>
          </a:extLst>
        </xdr:cNvPr>
        <xdr:cNvSpPr>
          <a:spLocks noChangeArrowheads="1"/>
        </xdr:cNvSpPr>
      </xdr:nvSpPr>
      <xdr:spPr bwMode="auto">
        <a:xfrm flipH="1">
          <a:off x="9620250" y="48006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352425</xdr:colOff>
      <xdr:row>15</xdr:row>
      <xdr:rowOff>180975</xdr:rowOff>
    </xdr:from>
    <xdr:to>
      <xdr:col>17</xdr:col>
      <xdr:colOff>409575</xdr:colOff>
      <xdr:row>16</xdr:row>
      <xdr:rowOff>19050</xdr:rowOff>
    </xdr:to>
    <xdr:sp macro="" textlink="">
      <xdr:nvSpPr>
        <xdr:cNvPr id="7206" name="Oval 38">
          <a:extLst>
            <a:ext uri="{FF2B5EF4-FFF2-40B4-BE49-F238E27FC236}">
              <a16:creationId xmlns:a16="http://schemas.microsoft.com/office/drawing/2014/main" id="{00000000-0008-0000-1600-0000261C0000}"/>
            </a:ext>
          </a:extLst>
        </xdr:cNvPr>
        <xdr:cNvSpPr>
          <a:spLocks noChangeArrowheads="1"/>
        </xdr:cNvSpPr>
      </xdr:nvSpPr>
      <xdr:spPr bwMode="auto">
        <a:xfrm flipH="1">
          <a:off x="9629775" y="3609975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342900</xdr:colOff>
      <xdr:row>26</xdr:row>
      <xdr:rowOff>85725</xdr:rowOff>
    </xdr:from>
    <xdr:to>
      <xdr:col>17</xdr:col>
      <xdr:colOff>400050</xdr:colOff>
      <xdr:row>26</xdr:row>
      <xdr:rowOff>142875</xdr:rowOff>
    </xdr:to>
    <xdr:sp macro="" textlink="">
      <xdr:nvSpPr>
        <xdr:cNvPr id="7207" name="Oval 39">
          <a:extLst>
            <a:ext uri="{FF2B5EF4-FFF2-40B4-BE49-F238E27FC236}">
              <a16:creationId xmlns:a16="http://schemas.microsoft.com/office/drawing/2014/main" id="{00000000-0008-0000-1600-0000271C0000}"/>
            </a:ext>
          </a:extLst>
        </xdr:cNvPr>
        <xdr:cNvSpPr>
          <a:spLocks noChangeArrowheads="1"/>
        </xdr:cNvSpPr>
      </xdr:nvSpPr>
      <xdr:spPr bwMode="auto">
        <a:xfrm flipH="1">
          <a:off x="9620250" y="60293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34203</xdr:colOff>
      <xdr:row>23</xdr:row>
      <xdr:rowOff>163292</xdr:rowOff>
    </xdr:from>
    <xdr:to>
      <xdr:col>18</xdr:col>
      <xdr:colOff>91353</xdr:colOff>
      <xdr:row>23</xdr:row>
      <xdr:rowOff>220442</xdr:rowOff>
    </xdr:to>
    <xdr:sp macro="" textlink="">
      <xdr:nvSpPr>
        <xdr:cNvPr id="7208" name="Oval 40">
          <a:extLst>
            <a:ext uri="{FF2B5EF4-FFF2-40B4-BE49-F238E27FC236}">
              <a16:creationId xmlns:a16="http://schemas.microsoft.com/office/drawing/2014/main" id="{00000000-0008-0000-1600-0000281C0000}"/>
            </a:ext>
          </a:extLst>
        </xdr:cNvPr>
        <xdr:cNvSpPr>
          <a:spLocks noChangeArrowheads="1"/>
        </xdr:cNvSpPr>
      </xdr:nvSpPr>
      <xdr:spPr bwMode="auto">
        <a:xfrm flipH="1">
          <a:off x="9749703" y="5421092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171450</xdr:colOff>
      <xdr:row>21</xdr:row>
      <xdr:rowOff>19050</xdr:rowOff>
    </xdr:from>
    <xdr:to>
      <xdr:col>17</xdr:col>
      <xdr:colOff>228600</xdr:colOff>
      <xdr:row>21</xdr:row>
      <xdr:rowOff>76200</xdr:rowOff>
    </xdr:to>
    <xdr:sp macro="" textlink="">
      <xdr:nvSpPr>
        <xdr:cNvPr id="7209" name="Oval 41">
          <a:extLst>
            <a:ext uri="{FF2B5EF4-FFF2-40B4-BE49-F238E27FC236}">
              <a16:creationId xmlns:a16="http://schemas.microsoft.com/office/drawing/2014/main" id="{00000000-0008-0000-1600-0000291C0000}"/>
            </a:ext>
          </a:extLst>
        </xdr:cNvPr>
        <xdr:cNvSpPr>
          <a:spLocks noChangeArrowheads="1"/>
        </xdr:cNvSpPr>
      </xdr:nvSpPr>
      <xdr:spPr bwMode="auto">
        <a:xfrm flipH="1">
          <a:off x="9448800" y="48196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190500</xdr:colOff>
      <xdr:row>26</xdr:row>
      <xdr:rowOff>133350</xdr:rowOff>
    </xdr:from>
    <xdr:to>
      <xdr:col>17</xdr:col>
      <xdr:colOff>247650</xdr:colOff>
      <xdr:row>26</xdr:row>
      <xdr:rowOff>190500</xdr:rowOff>
    </xdr:to>
    <xdr:sp macro="" textlink="">
      <xdr:nvSpPr>
        <xdr:cNvPr id="7210" name="Oval 42">
          <a:extLst>
            <a:ext uri="{FF2B5EF4-FFF2-40B4-BE49-F238E27FC236}">
              <a16:creationId xmlns:a16="http://schemas.microsoft.com/office/drawing/2014/main" id="{00000000-0008-0000-1600-00002A1C0000}"/>
            </a:ext>
          </a:extLst>
        </xdr:cNvPr>
        <xdr:cNvSpPr>
          <a:spLocks noChangeArrowheads="1"/>
        </xdr:cNvSpPr>
      </xdr:nvSpPr>
      <xdr:spPr bwMode="auto">
        <a:xfrm flipH="1">
          <a:off x="9467850" y="60769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266312</xdr:colOff>
      <xdr:row>30</xdr:row>
      <xdr:rowOff>135872</xdr:rowOff>
    </xdr:from>
    <xdr:to>
      <xdr:col>15</xdr:col>
      <xdr:colOff>323462</xdr:colOff>
      <xdr:row>30</xdr:row>
      <xdr:rowOff>193022</xdr:rowOff>
    </xdr:to>
    <xdr:sp macro="" textlink="">
      <xdr:nvSpPr>
        <xdr:cNvPr id="7211" name="Oval 43">
          <a:extLst>
            <a:ext uri="{FF2B5EF4-FFF2-40B4-BE49-F238E27FC236}">
              <a16:creationId xmlns:a16="http://schemas.microsoft.com/office/drawing/2014/main" id="{00000000-0008-0000-1600-00002B1C0000}"/>
            </a:ext>
          </a:extLst>
        </xdr:cNvPr>
        <xdr:cNvSpPr>
          <a:spLocks noChangeArrowheads="1"/>
        </xdr:cNvSpPr>
      </xdr:nvSpPr>
      <xdr:spPr bwMode="auto">
        <a:xfrm flipH="1">
          <a:off x="8667362" y="6993872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283034</xdr:colOff>
      <xdr:row>29</xdr:row>
      <xdr:rowOff>75036</xdr:rowOff>
    </xdr:from>
    <xdr:to>
      <xdr:col>16</xdr:col>
      <xdr:colOff>339213</xdr:colOff>
      <xdr:row>29</xdr:row>
      <xdr:rowOff>132186</xdr:rowOff>
    </xdr:to>
    <xdr:sp macro="" textlink="">
      <xdr:nvSpPr>
        <xdr:cNvPr id="7212" name="Oval 44">
          <a:extLst>
            <a:ext uri="{FF2B5EF4-FFF2-40B4-BE49-F238E27FC236}">
              <a16:creationId xmlns:a16="http://schemas.microsoft.com/office/drawing/2014/main" id="{00000000-0008-0000-1600-00002C1C0000}"/>
            </a:ext>
          </a:extLst>
        </xdr:cNvPr>
        <xdr:cNvSpPr>
          <a:spLocks noChangeArrowheads="1"/>
        </xdr:cNvSpPr>
      </xdr:nvSpPr>
      <xdr:spPr bwMode="auto">
        <a:xfrm flipH="1">
          <a:off x="9122234" y="6704436"/>
          <a:ext cx="56179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271373</xdr:colOff>
      <xdr:row>29</xdr:row>
      <xdr:rowOff>134902</xdr:rowOff>
    </xdr:from>
    <xdr:to>
      <xdr:col>17</xdr:col>
      <xdr:colOff>328523</xdr:colOff>
      <xdr:row>29</xdr:row>
      <xdr:rowOff>192052</xdr:rowOff>
    </xdr:to>
    <xdr:sp macro="" textlink="">
      <xdr:nvSpPr>
        <xdr:cNvPr id="7213" name="Oval 45">
          <a:extLst>
            <a:ext uri="{FF2B5EF4-FFF2-40B4-BE49-F238E27FC236}">
              <a16:creationId xmlns:a16="http://schemas.microsoft.com/office/drawing/2014/main" id="{00000000-0008-0000-1600-00002D1C0000}"/>
            </a:ext>
          </a:extLst>
        </xdr:cNvPr>
        <xdr:cNvSpPr>
          <a:spLocks noChangeArrowheads="1"/>
        </xdr:cNvSpPr>
      </xdr:nvSpPr>
      <xdr:spPr bwMode="auto">
        <a:xfrm flipH="1">
          <a:off x="9548723" y="6764302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104775</xdr:colOff>
      <xdr:row>29</xdr:row>
      <xdr:rowOff>38100</xdr:rowOff>
    </xdr:from>
    <xdr:to>
      <xdr:col>19</xdr:col>
      <xdr:colOff>161925</xdr:colOff>
      <xdr:row>29</xdr:row>
      <xdr:rowOff>95250</xdr:rowOff>
    </xdr:to>
    <xdr:sp macro="" textlink="">
      <xdr:nvSpPr>
        <xdr:cNvPr id="7214" name="Oval 46">
          <a:extLst>
            <a:ext uri="{FF2B5EF4-FFF2-40B4-BE49-F238E27FC236}">
              <a16:creationId xmlns:a16="http://schemas.microsoft.com/office/drawing/2014/main" id="{00000000-0008-0000-1600-00002E1C0000}"/>
            </a:ext>
          </a:extLst>
        </xdr:cNvPr>
        <xdr:cNvSpPr>
          <a:spLocks noChangeArrowheads="1"/>
        </xdr:cNvSpPr>
      </xdr:nvSpPr>
      <xdr:spPr bwMode="auto">
        <a:xfrm flipH="1">
          <a:off x="10258425" y="66675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238125</xdr:colOff>
      <xdr:row>25</xdr:row>
      <xdr:rowOff>161925</xdr:rowOff>
    </xdr:from>
    <xdr:to>
      <xdr:col>16</xdr:col>
      <xdr:colOff>295275</xdr:colOff>
      <xdr:row>26</xdr:row>
      <xdr:rowOff>0</xdr:rowOff>
    </xdr:to>
    <xdr:sp macro="" textlink="">
      <xdr:nvSpPr>
        <xdr:cNvPr id="7215" name="Oval 47">
          <a:extLst>
            <a:ext uri="{FF2B5EF4-FFF2-40B4-BE49-F238E27FC236}">
              <a16:creationId xmlns:a16="http://schemas.microsoft.com/office/drawing/2014/main" id="{00000000-0008-0000-1600-00002F1C0000}"/>
            </a:ext>
          </a:extLst>
        </xdr:cNvPr>
        <xdr:cNvSpPr>
          <a:spLocks noChangeArrowheads="1"/>
        </xdr:cNvSpPr>
      </xdr:nvSpPr>
      <xdr:spPr bwMode="auto">
        <a:xfrm flipH="1">
          <a:off x="9077325" y="5876925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95250</xdr:colOff>
      <xdr:row>26</xdr:row>
      <xdr:rowOff>85725</xdr:rowOff>
    </xdr:from>
    <xdr:to>
      <xdr:col>21</xdr:col>
      <xdr:colOff>152400</xdr:colOff>
      <xdr:row>26</xdr:row>
      <xdr:rowOff>142875</xdr:rowOff>
    </xdr:to>
    <xdr:sp macro="" textlink="">
      <xdr:nvSpPr>
        <xdr:cNvPr id="7216" name="Oval 48">
          <a:extLst>
            <a:ext uri="{FF2B5EF4-FFF2-40B4-BE49-F238E27FC236}">
              <a16:creationId xmlns:a16="http://schemas.microsoft.com/office/drawing/2014/main" id="{00000000-0008-0000-1600-0000301C0000}"/>
            </a:ext>
          </a:extLst>
        </xdr:cNvPr>
        <xdr:cNvSpPr>
          <a:spLocks noChangeArrowheads="1"/>
        </xdr:cNvSpPr>
      </xdr:nvSpPr>
      <xdr:spPr bwMode="auto">
        <a:xfrm flipH="1">
          <a:off x="11125200" y="60293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409575</xdr:colOff>
      <xdr:row>21</xdr:row>
      <xdr:rowOff>57150</xdr:rowOff>
    </xdr:from>
    <xdr:to>
      <xdr:col>21</xdr:col>
      <xdr:colOff>38100</xdr:colOff>
      <xdr:row>21</xdr:row>
      <xdr:rowOff>114300</xdr:rowOff>
    </xdr:to>
    <xdr:sp macro="" textlink="">
      <xdr:nvSpPr>
        <xdr:cNvPr id="7217" name="Oval 49">
          <a:extLst>
            <a:ext uri="{FF2B5EF4-FFF2-40B4-BE49-F238E27FC236}">
              <a16:creationId xmlns:a16="http://schemas.microsoft.com/office/drawing/2014/main" id="{00000000-0008-0000-1600-0000311C0000}"/>
            </a:ext>
          </a:extLst>
        </xdr:cNvPr>
        <xdr:cNvSpPr>
          <a:spLocks noChangeArrowheads="1"/>
        </xdr:cNvSpPr>
      </xdr:nvSpPr>
      <xdr:spPr bwMode="auto">
        <a:xfrm flipH="1">
          <a:off x="11001375" y="4857750"/>
          <a:ext cx="66675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257175</xdr:colOff>
      <xdr:row>26</xdr:row>
      <xdr:rowOff>85725</xdr:rowOff>
    </xdr:from>
    <xdr:to>
      <xdr:col>20</xdr:col>
      <xdr:colOff>314325</xdr:colOff>
      <xdr:row>26</xdr:row>
      <xdr:rowOff>142875</xdr:rowOff>
    </xdr:to>
    <xdr:sp macro="" textlink="">
      <xdr:nvSpPr>
        <xdr:cNvPr id="7218" name="Oval 50">
          <a:extLst>
            <a:ext uri="{FF2B5EF4-FFF2-40B4-BE49-F238E27FC236}">
              <a16:creationId xmlns:a16="http://schemas.microsoft.com/office/drawing/2014/main" id="{00000000-0008-0000-1600-0000321C0000}"/>
            </a:ext>
          </a:extLst>
        </xdr:cNvPr>
        <xdr:cNvSpPr>
          <a:spLocks noChangeArrowheads="1"/>
        </xdr:cNvSpPr>
      </xdr:nvSpPr>
      <xdr:spPr bwMode="auto">
        <a:xfrm flipH="1">
          <a:off x="10848975" y="60293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316830</xdr:colOff>
      <xdr:row>29</xdr:row>
      <xdr:rowOff>144630</xdr:rowOff>
    </xdr:from>
    <xdr:to>
      <xdr:col>20</xdr:col>
      <xdr:colOff>373980</xdr:colOff>
      <xdr:row>29</xdr:row>
      <xdr:rowOff>201780</xdr:rowOff>
    </xdr:to>
    <xdr:sp macro="" textlink="">
      <xdr:nvSpPr>
        <xdr:cNvPr id="7220" name="Oval 52">
          <a:extLst>
            <a:ext uri="{FF2B5EF4-FFF2-40B4-BE49-F238E27FC236}">
              <a16:creationId xmlns:a16="http://schemas.microsoft.com/office/drawing/2014/main" id="{00000000-0008-0000-1600-0000341C0000}"/>
            </a:ext>
          </a:extLst>
        </xdr:cNvPr>
        <xdr:cNvSpPr>
          <a:spLocks noChangeArrowheads="1"/>
        </xdr:cNvSpPr>
      </xdr:nvSpPr>
      <xdr:spPr bwMode="auto">
        <a:xfrm flipH="1">
          <a:off x="10908630" y="677403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167764</xdr:colOff>
      <xdr:row>23</xdr:row>
      <xdr:rowOff>153767</xdr:rowOff>
    </xdr:from>
    <xdr:to>
      <xdr:col>20</xdr:col>
      <xdr:colOff>224914</xdr:colOff>
      <xdr:row>23</xdr:row>
      <xdr:rowOff>210917</xdr:rowOff>
    </xdr:to>
    <xdr:sp macro="" textlink="">
      <xdr:nvSpPr>
        <xdr:cNvPr id="7221" name="Oval 53">
          <a:extLst>
            <a:ext uri="{FF2B5EF4-FFF2-40B4-BE49-F238E27FC236}">
              <a16:creationId xmlns:a16="http://schemas.microsoft.com/office/drawing/2014/main" id="{00000000-0008-0000-1600-0000351C0000}"/>
            </a:ext>
          </a:extLst>
        </xdr:cNvPr>
        <xdr:cNvSpPr>
          <a:spLocks noChangeArrowheads="1"/>
        </xdr:cNvSpPr>
      </xdr:nvSpPr>
      <xdr:spPr bwMode="auto">
        <a:xfrm flipH="1">
          <a:off x="10759564" y="5411567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257175</xdr:colOff>
      <xdr:row>21</xdr:row>
      <xdr:rowOff>9525</xdr:rowOff>
    </xdr:from>
    <xdr:to>
      <xdr:col>20</xdr:col>
      <xdr:colOff>314325</xdr:colOff>
      <xdr:row>21</xdr:row>
      <xdr:rowOff>66675</xdr:rowOff>
    </xdr:to>
    <xdr:sp macro="" textlink="">
      <xdr:nvSpPr>
        <xdr:cNvPr id="7222" name="Oval 54">
          <a:extLst>
            <a:ext uri="{FF2B5EF4-FFF2-40B4-BE49-F238E27FC236}">
              <a16:creationId xmlns:a16="http://schemas.microsoft.com/office/drawing/2014/main" id="{00000000-0008-0000-1600-0000361C0000}"/>
            </a:ext>
          </a:extLst>
        </xdr:cNvPr>
        <xdr:cNvSpPr>
          <a:spLocks noChangeArrowheads="1"/>
        </xdr:cNvSpPr>
      </xdr:nvSpPr>
      <xdr:spPr bwMode="auto">
        <a:xfrm flipH="1">
          <a:off x="10848975" y="48101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390525</xdr:colOff>
      <xdr:row>15</xdr:row>
      <xdr:rowOff>133350</xdr:rowOff>
    </xdr:from>
    <xdr:to>
      <xdr:col>21</xdr:col>
      <xdr:colOff>19050</xdr:colOff>
      <xdr:row>15</xdr:row>
      <xdr:rowOff>190500</xdr:rowOff>
    </xdr:to>
    <xdr:sp macro="" textlink="">
      <xdr:nvSpPr>
        <xdr:cNvPr id="7223" name="Oval 55">
          <a:extLst>
            <a:ext uri="{FF2B5EF4-FFF2-40B4-BE49-F238E27FC236}">
              <a16:creationId xmlns:a16="http://schemas.microsoft.com/office/drawing/2014/main" id="{00000000-0008-0000-1600-0000371C0000}"/>
            </a:ext>
          </a:extLst>
        </xdr:cNvPr>
        <xdr:cNvSpPr>
          <a:spLocks noChangeArrowheads="1"/>
        </xdr:cNvSpPr>
      </xdr:nvSpPr>
      <xdr:spPr bwMode="auto">
        <a:xfrm flipH="1">
          <a:off x="10982325" y="3562350"/>
          <a:ext cx="66675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257175</xdr:colOff>
      <xdr:row>15</xdr:row>
      <xdr:rowOff>190500</xdr:rowOff>
    </xdr:from>
    <xdr:to>
      <xdr:col>20</xdr:col>
      <xdr:colOff>314325</xdr:colOff>
      <xdr:row>16</xdr:row>
      <xdr:rowOff>28575</xdr:rowOff>
    </xdr:to>
    <xdr:sp macro="" textlink="">
      <xdr:nvSpPr>
        <xdr:cNvPr id="7224" name="Oval 56">
          <a:extLst>
            <a:ext uri="{FF2B5EF4-FFF2-40B4-BE49-F238E27FC236}">
              <a16:creationId xmlns:a16="http://schemas.microsoft.com/office/drawing/2014/main" id="{00000000-0008-0000-1600-0000381C0000}"/>
            </a:ext>
          </a:extLst>
        </xdr:cNvPr>
        <xdr:cNvSpPr>
          <a:spLocks noChangeArrowheads="1"/>
        </xdr:cNvSpPr>
      </xdr:nvSpPr>
      <xdr:spPr bwMode="auto">
        <a:xfrm flipH="1">
          <a:off x="10848975" y="3619500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167764</xdr:colOff>
      <xdr:row>12</xdr:row>
      <xdr:rowOff>219860</xdr:rowOff>
    </xdr:from>
    <xdr:to>
      <xdr:col>20</xdr:col>
      <xdr:colOff>224914</xdr:colOff>
      <xdr:row>13</xdr:row>
      <xdr:rowOff>57935</xdr:rowOff>
    </xdr:to>
    <xdr:sp macro="" textlink="">
      <xdr:nvSpPr>
        <xdr:cNvPr id="7225" name="Oval 57">
          <a:extLst>
            <a:ext uri="{FF2B5EF4-FFF2-40B4-BE49-F238E27FC236}">
              <a16:creationId xmlns:a16="http://schemas.microsoft.com/office/drawing/2014/main" id="{00000000-0008-0000-1600-0000391C0000}"/>
            </a:ext>
          </a:extLst>
        </xdr:cNvPr>
        <xdr:cNvSpPr>
          <a:spLocks noChangeArrowheads="1"/>
        </xdr:cNvSpPr>
      </xdr:nvSpPr>
      <xdr:spPr bwMode="auto">
        <a:xfrm flipH="1">
          <a:off x="10759564" y="2963060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178065</xdr:colOff>
      <xdr:row>18</xdr:row>
      <xdr:rowOff>77760</xdr:rowOff>
    </xdr:from>
    <xdr:to>
      <xdr:col>20</xdr:col>
      <xdr:colOff>235215</xdr:colOff>
      <xdr:row>18</xdr:row>
      <xdr:rowOff>134910</xdr:rowOff>
    </xdr:to>
    <xdr:sp macro="" textlink="">
      <xdr:nvSpPr>
        <xdr:cNvPr id="7226" name="Oval 58">
          <a:extLst>
            <a:ext uri="{FF2B5EF4-FFF2-40B4-BE49-F238E27FC236}">
              <a16:creationId xmlns:a16="http://schemas.microsoft.com/office/drawing/2014/main" id="{00000000-0008-0000-1600-00003A1C0000}"/>
            </a:ext>
          </a:extLst>
        </xdr:cNvPr>
        <xdr:cNvSpPr>
          <a:spLocks noChangeArrowheads="1"/>
        </xdr:cNvSpPr>
      </xdr:nvSpPr>
      <xdr:spPr bwMode="auto">
        <a:xfrm flipH="1">
          <a:off x="10769865" y="419256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257175</xdr:colOff>
      <xdr:row>10</xdr:row>
      <xdr:rowOff>76200</xdr:rowOff>
    </xdr:from>
    <xdr:to>
      <xdr:col>20</xdr:col>
      <xdr:colOff>314325</xdr:colOff>
      <xdr:row>10</xdr:row>
      <xdr:rowOff>133350</xdr:rowOff>
    </xdr:to>
    <xdr:sp macro="" textlink="">
      <xdr:nvSpPr>
        <xdr:cNvPr id="7227" name="Oval 59">
          <a:extLst>
            <a:ext uri="{FF2B5EF4-FFF2-40B4-BE49-F238E27FC236}">
              <a16:creationId xmlns:a16="http://schemas.microsoft.com/office/drawing/2014/main" id="{00000000-0008-0000-1600-00003B1C0000}"/>
            </a:ext>
          </a:extLst>
        </xdr:cNvPr>
        <xdr:cNvSpPr>
          <a:spLocks noChangeArrowheads="1"/>
        </xdr:cNvSpPr>
      </xdr:nvSpPr>
      <xdr:spPr bwMode="auto">
        <a:xfrm flipH="1">
          <a:off x="10848975" y="23622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19050</xdr:colOff>
      <xdr:row>10</xdr:row>
      <xdr:rowOff>0</xdr:rowOff>
    </xdr:from>
    <xdr:to>
      <xdr:col>21</xdr:col>
      <xdr:colOff>76200</xdr:colOff>
      <xdr:row>10</xdr:row>
      <xdr:rowOff>57150</xdr:rowOff>
    </xdr:to>
    <xdr:sp macro="" textlink="">
      <xdr:nvSpPr>
        <xdr:cNvPr id="7228" name="Oval 60">
          <a:extLst>
            <a:ext uri="{FF2B5EF4-FFF2-40B4-BE49-F238E27FC236}">
              <a16:creationId xmlns:a16="http://schemas.microsoft.com/office/drawing/2014/main" id="{00000000-0008-0000-1600-00003C1C0000}"/>
            </a:ext>
          </a:extLst>
        </xdr:cNvPr>
        <xdr:cNvSpPr>
          <a:spLocks noChangeArrowheads="1"/>
        </xdr:cNvSpPr>
      </xdr:nvSpPr>
      <xdr:spPr bwMode="auto">
        <a:xfrm flipH="1">
          <a:off x="11049000" y="22860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180975</xdr:colOff>
      <xdr:row>10</xdr:row>
      <xdr:rowOff>28575</xdr:rowOff>
    </xdr:from>
    <xdr:to>
      <xdr:col>17</xdr:col>
      <xdr:colOff>238125</xdr:colOff>
      <xdr:row>10</xdr:row>
      <xdr:rowOff>85725</xdr:rowOff>
    </xdr:to>
    <xdr:sp macro="" textlink="">
      <xdr:nvSpPr>
        <xdr:cNvPr id="7229" name="Oval 61">
          <a:extLst>
            <a:ext uri="{FF2B5EF4-FFF2-40B4-BE49-F238E27FC236}">
              <a16:creationId xmlns:a16="http://schemas.microsoft.com/office/drawing/2014/main" id="{00000000-0008-0000-1600-00003D1C0000}"/>
            </a:ext>
          </a:extLst>
        </xdr:cNvPr>
        <xdr:cNvSpPr>
          <a:spLocks noChangeArrowheads="1"/>
        </xdr:cNvSpPr>
      </xdr:nvSpPr>
      <xdr:spPr bwMode="auto">
        <a:xfrm flipH="1">
          <a:off x="9458325" y="23145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74294</xdr:colOff>
      <xdr:row>7</xdr:row>
      <xdr:rowOff>114891</xdr:rowOff>
    </xdr:from>
    <xdr:to>
      <xdr:col>19</xdr:col>
      <xdr:colOff>131444</xdr:colOff>
      <xdr:row>7</xdr:row>
      <xdr:rowOff>172041</xdr:rowOff>
    </xdr:to>
    <xdr:sp macro="" textlink="">
      <xdr:nvSpPr>
        <xdr:cNvPr id="7230" name="Oval 62">
          <a:extLst>
            <a:ext uri="{FF2B5EF4-FFF2-40B4-BE49-F238E27FC236}">
              <a16:creationId xmlns:a16="http://schemas.microsoft.com/office/drawing/2014/main" id="{00000000-0008-0000-1600-00003E1C0000}"/>
            </a:ext>
          </a:extLst>
        </xdr:cNvPr>
        <xdr:cNvSpPr>
          <a:spLocks noChangeArrowheads="1"/>
        </xdr:cNvSpPr>
      </xdr:nvSpPr>
      <xdr:spPr bwMode="auto">
        <a:xfrm flipH="1">
          <a:off x="10227944" y="1715091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66447</xdr:colOff>
      <xdr:row>8</xdr:row>
      <xdr:rowOff>152973</xdr:rowOff>
    </xdr:from>
    <xdr:to>
      <xdr:col>21</xdr:col>
      <xdr:colOff>123597</xdr:colOff>
      <xdr:row>8</xdr:row>
      <xdr:rowOff>210123</xdr:rowOff>
    </xdr:to>
    <xdr:sp macro="" textlink="">
      <xdr:nvSpPr>
        <xdr:cNvPr id="7231" name="Oval 63">
          <a:extLst>
            <a:ext uri="{FF2B5EF4-FFF2-40B4-BE49-F238E27FC236}">
              <a16:creationId xmlns:a16="http://schemas.microsoft.com/office/drawing/2014/main" id="{00000000-0008-0000-1600-00003F1C0000}"/>
            </a:ext>
          </a:extLst>
        </xdr:cNvPr>
        <xdr:cNvSpPr>
          <a:spLocks noChangeArrowheads="1"/>
        </xdr:cNvSpPr>
      </xdr:nvSpPr>
      <xdr:spPr bwMode="auto">
        <a:xfrm flipH="1">
          <a:off x="11096397" y="1981773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85725</xdr:colOff>
      <xdr:row>6</xdr:row>
      <xdr:rowOff>180975</xdr:rowOff>
    </xdr:from>
    <xdr:to>
      <xdr:col>19</xdr:col>
      <xdr:colOff>142875</xdr:colOff>
      <xdr:row>7</xdr:row>
      <xdr:rowOff>19050</xdr:rowOff>
    </xdr:to>
    <xdr:sp macro="" textlink="">
      <xdr:nvSpPr>
        <xdr:cNvPr id="7232" name="Oval 64">
          <a:extLst>
            <a:ext uri="{FF2B5EF4-FFF2-40B4-BE49-F238E27FC236}">
              <a16:creationId xmlns:a16="http://schemas.microsoft.com/office/drawing/2014/main" id="{00000000-0008-0000-1600-0000401C0000}"/>
            </a:ext>
          </a:extLst>
        </xdr:cNvPr>
        <xdr:cNvSpPr>
          <a:spLocks noChangeArrowheads="1"/>
        </xdr:cNvSpPr>
      </xdr:nvSpPr>
      <xdr:spPr bwMode="auto">
        <a:xfrm flipH="1">
          <a:off x="10239375" y="1552575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276225</xdr:colOff>
      <xdr:row>5</xdr:row>
      <xdr:rowOff>200025</xdr:rowOff>
    </xdr:from>
    <xdr:to>
      <xdr:col>21</xdr:col>
      <xdr:colOff>333375</xdr:colOff>
      <xdr:row>6</xdr:row>
      <xdr:rowOff>38100</xdr:rowOff>
    </xdr:to>
    <xdr:sp macro="" textlink="">
      <xdr:nvSpPr>
        <xdr:cNvPr id="7233" name="Oval 65">
          <a:extLst>
            <a:ext uri="{FF2B5EF4-FFF2-40B4-BE49-F238E27FC236}">
              <a16:creationId xmlns:a16="http://schemas.microsoft.com/office/drawing/2014/main" id="{00000000-0008-0000-1600-0000411C0000}"/>
            </a:ext>
          </a:extLst>
        </xdr:cNvPr>
        <xdr:cNvSpPr>
          <a:spLocks noChangeArrowheads="1"/>
        </xdr:cNvSpPr>
      </xdr:nvSpPr>
      <xdr:spPr bwMode="auto">
        <a:xfrm flipH="1">
          <a:off x="11306175" y="1343025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238319</xdr:colOff>
      <xdr:row>7</xdr:row>
      <xdr:rowOff>132380</xdr:rowOff>
    </xdr:from>
    <xdr:to>
      <xdr:col>20</xdr:col>
      <xdr:colOff>295469</xdr:colOff>
      <xdr:row>7</xdr:row>
      <xdr:rowOff>194001</xdr:rowOff>
    </xdr:to>
    <xdr:sp macro="" textlink="">
      <xdr:nvSpPr>
        <xdr:cNvPr id="7234" name="Oval 66">
          <a:extLst>
            <a:ext uri="{FF2B5EF4-FFF2-40B4-BE49-F238E27FC236}">
              <a16:creationId xmlns:a16="http://schemas.microsoft.com/office/drawing/2014/main" id="{00000000-0008-0000-1600-0000421C0000}"/>
            </a:ext>
          </a:extLst>
        </xdr:cNvPr>
        <xdr:cNvSpPr>
          <a:spLocks noChangeArrowheads="1"/>
        </xdr:cNvSpPr>
      </xdr:nvSpPr>
      <xdr:spPr bwMode="auto">
        <a:xfrm flipH="1">
          <a:off x="10830119" y="1732580"/>
          <a:ext cx="57150" cy="61621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10</xdr:row>
      <xdr:rowOff>0</xdr:rowOff>
    </xdr:from>
    <xdr:to>
      <xdr:col>27</xdr:col>
      <xdr:colOff>0</xdr:colOff>
      <xdr:row>11</xdr:row>
      <xdr:rowOff>0</xdr:rowOff>
    </xdr:to>
    <xdr:sp macro="" textlink="">
      <xdr:nvSpPr>
        <xdr:cNvPr id="7247" name="Rectangle 79">
          <a:extLst>
            <a:ext uri="{FF2B5EF4-FFF2-40B4-BE49-F238E27FC236}">
              <a16:creationId xmlns:a16="http://schemas.microsoft.com/office/drawing/2014/main" id="{00000000-0008-0000-1600-00004F1C0000}"/>
            </a:ext>
          </a:extLst>
        </xdr:cNvPr>
        <xdr:cNvSpPr>
          <a:spLocks noChangeArrowheads="1"/>
        </xdr:cNvSpPr>
      </xdr:nvSpPr>
      <xdr:spPr bwMode="auto">
        <a:xfrm>
          <a:off x="13220700" y="2286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11</xdr:row>
      <xdr:rowOff>0</xdr:rowOff>
    </xdr:from>
    <xdr:to>
      <xdr:col>27</xdr:col>
      <xdr:colOff>0</xdr:colOff>
      <xdr:row>12</xdr:row>
      <xdr:rowOff>0</xdr:rowOff>
    </xdr:to>
    <xdr:sp macro="" textlink="">
      <xdr:nvSpPr>
        <xdr:cNvPr id="7248" name="Rectangle 80">
          <a:extLst>
            <a:ext uri="{FF2B5EF4-FFF2-40B4-BE49-F238E27FC236}">
              <a16:creationId xmlns:a16="http://schemas.microsoft.com/office/drawing/2014/main" id="{00000000-0008-0000-1600-0000501C0000}"/>
            </a:ext>
          </a:extLst>
        </xdr:cNvPr>
        <xdr:cNvSpPr>
          <a:spLocks noChangeArrowheads="1"/>
        </xdr:cNvSpPr>
      </xdr:nvSpPr>
      <xdr:spPr bwMode="auto">
        <a:xfrm>
          <a:off x="13220700" y="2514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12</xdr:row>
      <xdr:rowOff>0</xdr:rowOff>
    </xdr:from>
    <xdr:to>
      <xdr:col>27</xdr:col>
      <xdr:colOff>0</xdr:colOff>
      <xdr:row>13</xdr:row>
      <xdr:rowOff>0</xdr:rowOff>
    </xdr:to>
    <xdr:sp macro="" textlink="">
      <xdr:nvSpPr>
        <xdr:cNvPr id="7249" name="Rectangle 81">
          <a:extLst>
            <a:ext uri="{FF2B5EF4-FFF2-40B4-BE49-F238E27FC236}">
              <a16:creationId xmlns:a16="http://schemas.microsoft.com/office/drawing/2014/main" id="{00000000-0008-0000-1600-0000511C0000}"/>
            </a:ext>
          </a:extLst>
        </xdr:cNvPr>
        <xdr:cNvSpPr>
          <a:spLocks noChangeArrowheads="1"/>
        </xdr:cNvSpPr>
      </xdr:nvSpPr>
      <xdr:spPr bwMode="auto">
        <a:xfrm>
          <a:off x="13220700" y="2743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13</xdr:row>
      <xdr:rowOff>0</xdr:rowOff>
    </xdr:from>
    <xdr:to>
      <xdr:col>27</xdr:col>
      <xdr:colOff>0</xdr:colOff>
      <xdr:row>14</xdr:row>
      <xdr:rowOff>0</xdr:rowOff>
    </xdr:to>
    <xdr:sp macro="" textlink="">
      <xdr:nvSpPr>
        <xdr:cNvPr id="7250" name="Rectangle 82">
          <a:extLst>
            <a:ext uri="{FF2B5EF4-FFF2-40B4-BE49-F238E27FC236}">
              <a16:creationId xmlns:a16="http://schemas.microsoft.com/office/drawing/2014/main" id="{00000000-0008-0000-1600-0000521C0000}"/>
            </a:ext>
          </a:extLst>
        </xdr:cNvPr>
        <xdr:cNvSpPr>
          <a:spLocks noChangeArrowheads="1"/>
        </xdr:cNvSpPr>
      </xdr:nvSpPr>
      <xdr:spPr bwMode="auto">
        <a:xfrm>
          <a:off x="13220700" y="2971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14</xdr:row>
      <xdr:rowOff>0</xdr:rowOff>
    </xdr:from>
    <xdr:to>
      <xdr:col>27</xdr:col>
      <xdr:colOff>0</xdr:colOff>
      <xdr:row>15</xdr:row>
      <xdr:rowOff>0</xdr:rowOff>
    </xdr:to>
    <xdr:sp macro="" textlink="">
      <xdr:nvSpPr>
        <xdr:cNvPr id="7251" name="Rectangle 83">
          <a:extLst>
            <a:ext uri="{FF2B5EF4-FFF2-40B4-BE49-F238E27FC236}">
              <a16:creationId xmlns:a16="http://schemas.microsoft.com/office/drawing/2014/main" id="{00000000-0008-0000-1600-0000531C0000}"/>
            </a:ext>
          </a:extLst>
        </xdr:cNvPr>
        <xdr:cNvSpPr>
          <a:spLocks noChangeArrowheads="1"/>
        </xdr:cNvSpPr>
      </xdr:nvSpPr>
      <xdr:spPr bwMode="auto">
        <a:xfrm>
          <a:off x="13220700" y="3200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15</xdr:row>
      <xdr:rowOff>0</xdr:rowOff>
    </xdr:from>
    <xdr:to>
      <xdr:col>27</xdr:col>
      <xdr:colOff>0</xdr:colOff>
      <xdr:row>16</xdr:row>
      <xdr:rowOff>0</xdr:rowOff>
    </xdr:to>
    <xdr:sp macro="" textlink="">
      <xdr:nvSpPr>
        <xdr:cNvPr id="7252" name="Rectangle 84">
          <a:extLst>
            <a:ext uri="{FF2B5EF4-FFF2-40B4-BE49-F238E27FC236}">
              <a16:creationId xmlns:a16="http://schemas.microsoft.com/office/drawing/2014/main" id="{00000000-0008-0000-1600-0000541C0000}"/>
            </a:ext>
          </a:extLst>
        </xdr:cNvPr>
        <xdr:cNvSpPr>
          <a:spLocks noChangeArrowheads="1"/>
        </xdr:cNvSpPr>
      </xdr:nvSpPr>
      <xdr:spPr bwMode="auto">
        <a:xfrm>
          <a:off x="13220700" y="3429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16</xdr:row>
      <xdr:rowOff>0</xdr:rowOff>
    </xdr:from>
    <xdr:to>
      <xdr:col>27</xdr:col>
      <xdr:colOff>0</xdr:colOff>
      <xdr:row>17</xdr:row>
      <xdr:rowOff>0</xdr:rowOff>
    </xdr:to>
    <xdr:sp macro="" textlink="">
      <xdr:nvSpPr>
        <xdr:cNvPr id="7253" name="Rectangle 85">
          <a:extLst>
            <a:ext uri="{FF2B5EF4-FFF2-40B4-BE49-F238E27FC236}">
              <a16:creationId xmlns:a16="http://schemas.microsoft.com/office/drawing/2014/main" id="{00000000-0008-0000-1600-0000551C0000}"/>
            </a:ext>
          </a:extLst>
        </xdr:cNvPr>
        <xdr:cNvSpPr>
          <a:spLocks noChangeArrowheads="1"/>
        </xdr:cNvSpPr>
      </xdr:nvSpPr>
      <xdr:spPr bwMode="auto">
        <a:xfrm>
          <a:off x="13220700" y="3657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17</xdr:row>
      <xdr:rowOff>0</xdr:rowOff>
    </xdr:from>
    <xdr:to>
      <xdr:col>27</xdr:col>
      <xdr:colOff>0</xdr:colOff>
      <xdr:row>18</xdr:row>
      <xdr:rowOff>0</xdr:rowOff>
    </xdr:to>
    <xdr:sp macro="" textlink="">
      <xdr:nvSpPr>
        <xdr:cNvPr id="7254" name="Rectangle 86">
          <a:extLst>
            <a:ext uri="{FF2B5EF4-FFF2-40B4-BE49-F238E27FC236}">
              <a16:creationId xmlns:a16="http://schemas.microsoft.com/office/drawing/2014/main" id="{00000000-0008-0000-1600-0000561C0000}"/>
            </a:ext>
          </a:extLst>
        </xdr:cNvPr>
        <xdr:cNvSpPr>
          <a:spLocks noChangeArrowheads="1"/>
        </xdr:cNvSpPr>
      </xdr:nvSpPr>
      <xdr:spPr bwMode="auto">
        <a:xfrm>
          <a:off x="13220700" y="3886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18</xdr:row>
      <xdr:rowOff>0</xdr:rowOff>
    </xdr:from>
    <xdr:to>
      <xdr:col>27</xdr:col>
      <xdr:colOff>0</xdr:colOff>
      <xdr:row>19</xdr:row>
      <xdr:rowOff>0</xdr:rowOff>
    </xdr:to>
    <xdr:sp macro="" textlink="">
      <xdr:nvSpPr>
        <xdr:cNvPr id="7255" name="Rectangle 87">
          <a:extLst>
            <a:ext uri="{FF2B5EF4-FFF2-40B4-BE49-F238E27FC236}">
              <a16:creationId xmlns:a16="http://schemas.microsoft.com/office/drawing/2014/main" id="{00000000-0008-0000-1600-0000571C0000}"/>
            </a:ext>
          </a:extLst>
        </xdr:cNvPr>
        <xdr:cNvSpPr>
          <a:spLocks noChangeArrowheads="1"/>
        </xdr:cNvSpPr>
      </xdr:nvSpPr>
      <xdr:spPr bwMode="auto">
        <a:xfrm>
          <a:off x="13220700" y="4114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19</xdr:row>
      <xdr:rowOff>0</xdr:rowOff>
    </xdr:from>
    <xdr:to>
      <xdr:col>27</xdr:col>
      <xdr:colOff>0</xdr:colOff>
      <xdr:row>20</xdr:row>
      <xdr:rowOff>0</xdr:rowOff>
    </xdr:to>
    <xdr:sp macro="" textlink="">
      <xdr:nvSpPr>
        <xdr:cNvPr id="7256" name="Rectangle 88">
          <a:extLst>
            <a:ext uri="{FF2B5EF4-FFF2-40B4-BE49-F238E27FC236}">
              <a16:creationId xmlns:a16="http://schemas.microsoft.com/office/drawing/2014/main" id="{00000000-0008-0000-1600-0000581C0000}"/>
            </a:ext>
          </a:extLst>
        </xdr:cNvPr>
        <xdr:cNvSpPr>
          <a:spLocks noChangeArrowheads="1"/>
        </xdr:cNvSpPr>
      </xdr:nvSpPr>
      <xdr:spPr bwMode="auto">
        <a:xfrm>
          <a:off x="13220700" y="4343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20</xdr:row>
      <xdr:rowOff>0</xdr:rowOff>
    </xdr:from>
    <xdr:to>
      <xdr:col>27</xdr:col>
      <xdr:colOff>0</xdr:colOff>
      <xdr:row>21</xdr:row>
      <xdr:rowOff>0</xdr:rowOff>
    </xdr:to>
    <xdr:sp macro="" textlink="">
      <xdr:nvSpPr>
        <xdr:cNvPr id="7257" name="Rectangle 89">
          <a:extLst>
            <a:ext uri="{FF2B5EF4-FFF2-40B4-BE49-F238E27FC236}">
              <a16:creationId xmlns:a16="http://schemas.microsoft.com/office/drawing/2014/main" id="{00000000-0008-0000-1600-0000591C0000}"/>
            </a:ext>
          </a:extLst>
        </xdr:cNvPr>
        <xdr:cNvSpPr>
          <a:spLocks noChangeArrowheads="1"/>
        </xdr:cNvSpPr>
      </xdr:nvSpPr>
      <xdr:spPr bwMode="auto">
        <a:xfrm>
          <a:off x="13220700" y="4572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21</xdr:row>
      <xdr:rowOff>0</xdr:rowOff>
    </xdr:from>
    <xdr:to>
      <xdr:col>27</xdr:col>
      <xdr:colOff>0</xdr:colOff>
      <xdr:row>22</xdr:row>
      <xdr:rowOff>0</xdr:rowOff>
    </xdr:to>
    <xdr:sp macro="" textlink="">
      <xdr:nvSpPr>
        <xdr:cNvPr id="7258" name="Rectangle 90">
          <a:extLst>
            <a:ext uri="{FF2B5EF4-FFF2-40B4-BE49-F238E27FC236}">
              <a16:creationId xmlns:a16="http://schemas.microsoft.com/office/drawing/2014/main" id="{00000000-0008-0000-1600-00005A1C0000}"/>
            </a:ext>
          </a:extLst>
        </xdr:cNvPr>
        <xdr:cNvSpPr>
          <a:spLocks noChangeArrowheads="1"/>
        </xdr:cNvSpPr>
      </xdr:nvSpPr>
      <xdr:spPr bwMode="auto">
        <a:xfrm>
          <a:off x="13220700" y="4800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22</xdr:row>
      <xdr:rowOff>0</xdr:rowOff>
    </xdr:from>
    <xdr:to>
      <xdr:col>27</xdr:col>
      <xdr:colOff>0</xdr:colOff>
      <xdr:row>23</xdr:row>
      <xdr:rowOff>0</xdr:rowOff>
    </xdr:to>
    <xdr:sp macro="" textlink="">
      <xdr:nvSpPr>
        <xdr:cNvPr id="7259" name="Rectangle 91">
          <a:extLst>
            <a:ext uri="{FF2B5EF4-FFF2-40B4-BE49-F238E27FC236}">
              <a16:creationId xmlns:a16="http://schemas.microsoft.com/office/drawing/2014/main" id="{00000000-0008-0000-1600-00005B1C0000}"/>
            </a:ext>
          </a:extLst>
        </xdr:cNvPr>
        <xdr:cNvSpPr>
          <a:spLocks noChangeArrowheads="1"/>
        </xdr:cNvSpPr>
      </xdr:nvSpPr>
      <xdr:spPr bwMode="auto">
        <a:xfrm>
          <a:off x="13220700" y="5029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23</xdr:row>
      <xdr:rowOff>0</xdr:rowOff>
    </xdr:from>
    <xdr:to>
      <xdr:col>27</xdr:col>
      <xdr:colOff>0</xdr:colOff>
      <xdr:row>24</xdr:row>
      <xdr:rowOff>0</xdr:rowOff>
    </xdr:to>
    <xdr:sp macro="" textlink="">
      <xdr:nvSpPr>
        <xdr:cNvPr id="7260" name="Rectangle 92">
          <a:extLst>
            <a:ext uri="{FF2B5EF4-FFF2-40B4-BE49-F238E27FC236}">
              <a16:creationId xmlns:a16="http://schemas.microsoft.com/office/drawing/2014/main" id="{00000000-0008-0000-1600-00005C1C0000}"/>
            </a:ext>
          </a:extLst>
        </xdr:cNvPr>
        <xdr:cNvSpPr>
          <a:spLocks noChangeArrowheads="1"/>
        </xdr:cNvSpPr>
      </xdr:nvSpPr>
      <xdr:spPr bwMode="auto">
        <a:xfrm>
          <a:off x="13220700" y="5257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24</xdr:row>
      <xdr:rowOff>0</xdr:rowOff>
    </xdr:from>
    <xdr:to>
      <xdr:col>27</xdr:col>
      <xdr:colOff>0</xdr:colOff>
      <xdr:row>25</xdr:row>
      <xdr:rowOff>0</xdr:rowOff>
    </xdr:to>
    <xdr:sp macro="" textlink="">
      <xdr:nvSpPr>
        <xdr:cNvPr id="7261" name="Rectangle 93">
          <a:extLst>
            <a:ext uri="{FF2B5EF4-FFF2-40B4-BE49-F238E27FC236}">
              <a16:creationId xmlns:a16="http://schemas.microsoft.com/office/drawing/2014/main" id="{00000000-0008-0000-1600-00005D1C0000}"/>
            </a:ext>
          </a:extLst>
        </xdr:cNvPr>
        <xdr:cNvSpPr>
          <a:spLocks noChangeArrowheads="1"/>
        </xdr:cNvSpPr>
      </xdr:nvSpPr>
      <xdr:spPr bwMode="auto">
        <a:xfrm>
          <a:off x="13220700" y="5486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25</xdr:row>
      <xdr:rowOff>0</xdr:rowOff>
    </xdr:from>
    <xdr:to>
      <xdr:col>27</xdr:col>
      <xdr:colOff>0</xdr:colOff>
      <xdr:row>26</xdr:row>
      <xdr:rowOff>0</xdr:rowOff>
    </xdr:to>
    <xdr:sp macro="" textlink="">
      <xdr:nvSpPr>
        <xdr:cNvPr id="7262" name="Rectangle 94">
          <a:extLst>
            <a:ext uri="{FF2B5EF4-FFF2-40B4-BE49-F238E27FC236}">
              <a16:creationId xmlns:a16="http://schemas.microsoft.com/office/drawing/2014/main" id="{00000000-0008-0000-1600-00005E1C0000}"/>
            </a:ext>
          </a:extLst>
        </xdr:cNvPr>
        <xdr:cNvSpPr>
          <a:spLocks noChangeArrowheads="1"/>
        </xdr:cNvSpPr>
      </xdr:nvSpPr>
      <xdr:spPr bwMode="auto">
        <a:xfrm>
          <a:off x="13220700" y="5715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5</xdr:row>
      <xdr:rowOff>221311</xdr:rowOff>
    </xdr:from>
    <xdr:to>
      <xdr:col>17</xdr:col>
      <xdr:colOff>228600</xdr:colOff>
      <xdr:row>9</xdr:row>
      <xdr:rowOff>111773</xdr:rowOff>
    </xdr:to>
    <xdr:cxnSp macro="">
      <xdr:nvCxnSpPr>
        <xdr:cNvPr id="7265" name="AutoShape 97">
          <a:extLst>
            <a:ext uri="{FF2B5EF4-FFF2-40B4-BE49-F238E27FC236}">
              <a16:creationId xmlns:a16="http://schemas.microsoft.com/office/drawing/2014/main" id="{00000000-0008-0000-1600-0000611C0000}"/>
            </a:ext>
          </a:extLst>
        </xdr:cNvPr>
        <xdr:cNvCxnSpPr>
          <a:cxnSpLocks noChangeShapeType="1"/>
          <a:stCxn id="7313" idx="1"/>
          <a:endCxn id="7179" idx="6"/>
        </xdr:cNvCxnSpPr>
      </xdr:nvCxnSpPr>
      <xdr:spPr bwMode="auto">
        <a:xfrm flipV="1">
          <a:off x="6648450" y="1364311"/>
          <a:ext cx="2857500" cy="80486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6</xdr:row>
      <xdr:rowOff>83979</xdr:rowOff>
    </xdr:from>
    <xdr:to>
      <xdr:col>15</xdr:col>
      <xdr:colOff>388001</xdr:colOff>
      <xdr:row>8</xdr:row>
      <xdr:rowOff>111773</xdr:rowOff>
    </xdr:to>
    <xdr:cxnSp macro="">
      <xdr:nvCxnSpPr>
        <xdr:cNvPr id="7266" name="AutoShape 98">
          <a:extLst>
            <a:ext uri="{FF2B5EF4-FFF2-40B4-BE49-F238E27FC236}">
              <a16:creationId xmlns:a16="http://schemas.microsoft.com/office/drawing/2014/main" id="{00000000-0008-0000-1600-0000621C0000}"/>
            </a:ext>
          </a:extLst>
        </xdr:cNvPr>
        <xdr:cNvCxnSpPr>
          <a:cxnSpLocks noChangeShapeType="1"/>
          <a:stCxn id="7312" idx="1"/>
          <a:endCxn id="7199" idx="6"/>
        </xdr:cNvCxnSpPr>
      </xdr:nvCxnSpPr>
      <xdr:spPr bwMode="auto">
        <a:xfrm flipV="1">
          <a:off x="6648450" y="1455579"/>
          <a:ext cx="2140601" cy="48499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10</xdr:row>
      <xdr:rowOff>57150</xdr:rowOff>
    </xdr:from>
    <xdr:to>
      <xdr:col>17</xdr:col>
      <xdr:colOff>180975</xdr:colOff>
      <xdr:row>12</xdr:row>
      <xdr:rowOff>111773</xdr:rowOff>
    </xdr:to>
    <xdr:cxnSp macro="">
      <xdr:nvCxnSpPr>
        <xdr:cNvPr id="7267" name="AutoShape 99">
          <a:extLst>
            <a:ext uri="{FF2B5EF4-FFF2-40B4-BE49-F238E27FC236}">
              <a16:creationId xmlns:a16="http://schemas.microsoft.com/office/drawing/2014/main" id="{00000000-0008-0000-1600-0000631C0000}"/>
            </a:ext>
          </a:extLst>
        </xdr:cNvPr>
        <xdr:cNvCxnSpPr>
          <a:cxnSpLocks noChangeShapeType="1"/>
          <a:stCxn id="7181" idx="1"/>
          <a:endCxn id="7229" idx="6"/>
        </xdr:cNvCxnSpPr>
      </xdr:nvCxnSpPr>
      <xdr:spPr bwMode="auto">
        <a:xfrm flipV="1">
          <a:off x="6648450" y="2343150"/>
          <a:ext cx="2809875" cy="511823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10</xdr:row>
      <xdr:rowOff>104775</xdr:rowOff>
    </xdr:from>
    <xdr:to>
      <xdr:col>17</xdr:col>
      <xdr:colOff>342900</xdr:colOff>
      <xdr:row>13</xdr:row>
      <xdr:rowOff>111773</xdr:rowOff>
    </xdr:to>
    <xdr:cxnSp macro="">
      <xdr:nvCxnSpPr>
        <xdr:cNvPr id="7268" name="AutoShape 100">
          <a:extLst>
            <a:ext uri="{FF2B5EF4-FFF2-40B4-BE49-F238E27FC236}">
              <a16:creationId xmlns:a16="http://schemas.microsoft.com/office/drawing/2014/main" id="{00000000-0008-0000-1600-0000641C0000}"/>
            </a:ext>
          </a:extLst>
        </xdr:cNvPr>
        <xdr:cNvCxnSpPr>
          <a:cxnSpLocks noChangeShapeType="1"/>
          <a:stCxn id="7182" idx="1"/>
          <a:endCxn id="7200" idx="6"/>
        </xdr:cNvCxnSpPr>
      </xdr:nvCxnSpPr>
      <xdr:spPr bwMode="auto">
        <a:xfrm flipV="1">
          <a:off x="6648450" y="2390775"/>
          <a:ext cx="2971800" cy="69279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7</xdr:row>
      <xdr:rowOff>46987</xdr:rowOff>
    </xdr:from>
    <xdr:to>
      <xdr:col>16</xdr:col>
      <xdr:colOff>227824</xdr:colOff>
      <xdr:row>10</xdr:row>
      <xdr:rowOff>111773</xdr:rowOff>
    </xdr:to>
    <xdr:cxnSp macro="">
      <xdr:nvCxnSpPr>
        <xdr:cNvPr id="7269" name="AutoShape 101">
          <a:extLst>
            <a:ext uri="{FF2B5EF4-FFF2-40B4-BE49-F238E27FC236}">
              <a16:creationId xmlns:a16="http://schemas.microsoft.com/office/drawing/2014/main" id="{00000000-0008-0000-1600-0000651C0000}"/>
            </a:ext>
          </a:extLst>
        </xdr:cNvPr>
        <xdr:cNvCxnSpPr>
          <a:cxnSpLocks noChangeShapeType="1"/>
          <a:stCxn id="7314" idx="1"/>
          <a:endCxn id="7201" idx="6"/>
        </xdr:cNvCxnSpPr>
      </xdr:nvCxnSpPr>
      <xdr:spPr bwMode="auto">
        <a:xfrm flipV="1">
          <a:off x="6648450" y="1647187"/>
          <a:ext cx="2418574" cy="75058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13</xdr:row>
      <xdr:rowOff>27208</xdr:rowOff>
    </xdr:from>
    <xdr:to>
      <xdr:col>18</xdr:col>
      <xdr:colOff>23126</xdr:colOff>
      <xdr:row>14</xdr:row>
      <xdr:rowOff>111773</xdr:rowOff>
    </xdr:to>
    <xdr:cxnSp macro="">
      <xdr:nvCxnSpPr>
        <xdr:cNvPr id="7270" name="AutoShape 102">
          <a:extLst>
            <a:ext uri="{FF2B5EF4-FFF2-40B4-BE49-F238E27FC236}">
              <a16:creationId xmlns:a16="http://schemas.microsoft.com/office/drawing/2014/main" id="{00000000-0008-0000-1600-0000661C0000}"/>
            </a:ext>
          </a:extLst>
        </xdr:cNvPr>
        <xdr:cNvCxnSpPr>
          <a:cxnSpLocks noChangeShapeType="1"/>
          <a:stCxn id="7183" idx="1"/>
          <a:endCxn id="7202" idx="6"/>
        </xdr:cNvCxnSpPr>
      </xdr:nvCxnSpPr>
      <xdr:spPr bwMode="auto">
        <a:xfrm flipV="1">
          <a:off x="6648450" y="2999008"/>
          <a:ext cx="3090176" cy="31316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15</xdr:row>
      <xdr:rowOff>111773</xdr:rowOff>
    </xdr:from>
    <xdr:to>
      <xdr:col>17</xdr:col>
      <xdr:colOff>180975</xdr:colOff>
      <xdr:row>15</xdr:row>
      <xdr:rowOff>142875</xdr:rowOff>
    </xdr:to>
    <xdr:cxnSp macro="">
      <xdr:nvCxnSpPr>
        <xdr:cNvPr id="7271" name="AutoShape 103">
          <a:extLst>
            <a:ext uri="{FF2B5EF4-FFF2-40B4-BE49-F238E27FC236}">
              <a16:creationId xmlns:a16="http://schemas.microsoft.com/office/drawing/2014/main" id="{00000000-0008-0000-1600-0000671C0000}"/>
            </a:ext>
          </a:extLst>
        </xdr:cNvPr>
        <xdr:cNvCxnSpPr>
          <a:cxnSpLocks noChangeShapeType="1"/>
          <a:stCxn id="7184" idx="1"/>
          <a:endCxn id="7203" idx="6"/>
        </xdr:cNvCxnSpPr>
      </xdr:nvCxnSpPr>
      <xdr:spPr bwMode="auto">
        <a:xfrm>
          <a:off x="6648450" y="3540773"/>
          <a:ext cx="2809875" cy="3110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15</xdr:row>
      <xdr:rowOff>211786</xdr:rowOff>
    </xdr:from>
    <xdr:to>
      <xdr:col>17</xdr:col>
      <xdr:colOff>352425</xdr:colOff>
      <xdr:row>16</xdr:row>
      <xdr:rowOff>111773</xdr:rowOff>
    </xdr:to>
    <xdr:cxnSp macro="">
      <xdr:nvCxnSpPr>
        <xdr:cNvPr id="7272" name="AutoShape 104">
          <a:extLst>
            <a:ext uri="{FF2B5EF4-FFF2-40B4-BE49-F238E27FC236}">
              <a16:creationId xmlns:a16="http://schemas.microsoft.com/office/drawing/2014/main" id="{00000000-0008-0000-1600-0000681C0000}"/>
            </a:ext>
          </a:extLst>
        </xdr:cNvPr>
        <xdr:cNvCxnSpPr>
          <a:cxnSpLocks noChangeShapeType="1"/>
          <a:stCxn id="7185" idx="1"/>
          <a:endCxn id="7206" idx="6"/>
        </xdr:cNvCxnSpPr>
      </xdr:nvCxnSpPr>
      <xdr:spPr bwMode="auto">
        <a:xfrm flipV="1">
          <a:off x="6648450" y="3640786"/>
          <a:ext cx="2981325" cy="12858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17</xdr:row>
      <xdr:rowOff>111773</xdr:rowOff>
    </xdr:from>
    <xdr:to>
      <xdr:col>18</xdr:col>
      <xdr:colOff>15347</xdr:colOff>
      <xdr:row>18</xdr:row>
      <xdr:rowOff>104868</xdr:rowOff>
    </xdr:to>
    <xdr:cxnSp macro="">
      <xdr:nvCxnSpPr>
        <xdr:cNvPr id="7273" name="AutoShape 105">
          <a:extLst>
            <a:ext uri="{FF2B5EF4-FFF2-40B4-BE49-F238E27FC236}">
              <a16:creationId xmlns:a16="http://schemas.microsoft.com/office/drawing/2014/main" id="{00000000-0008-0000-1600-0000691C0000}"/>
            </a:ext>
          </a:extLst>
        </xdr:cNvPr>
        <xdr:cNvCxnSpPr>
          <a:cxnSpLocks noChangeShapeType="1"/>
          <a:stCxn id="7186" idx="1"/>
          <a:endCxn id="7204" idx="6"/>
        </xdr:cNvCxnSpPr>
      </xdr:nvCxnSpPr>
      <xdr:spPr bwMode="auto">
        <a:xfrm>
          <a:off x="6648450" y="3997973"/>
          <a:ext cx="3082397" cy="22169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18</xdr:row>
      <xdr:rowOff>111773</xdr:rowOff>
    </xdr:from>
    <xdr:to>
      <xdr:col>17</xdr:col>
      <xdr:colOff>342900</xdr:colOff>
      <xdr:row>21</xdr:row>
      <xdr:rowOff>28575</xdr:rowOff>
    </xdr:to>
    <xdr:cxnSp macro="">
      <xdr:nvCxnSpPr>
        <xdr:cNvPr id="7274" name="AutoShape 106">
          <a:extLst>
            <a:ext uri="{FF2B5EF4-FFF2-40B4-BE49-F238E27FC236}">
              <a16:creationId xmlns:a16="http://schemas.microsoft.com/office/drawing/2014/main" id="{00000000-0008-0000-1600-00006A1C0000}"/>
            </a:ext>
          </a:extLst>
        </xdr:cNvPr>
        <xdr:cNvCxnSpPr>
          <a:cxnSpLocks noChangeShapeType="1"/>
          <a:stCxn id="7187" idx="1"/>
          <a:endCxn id="7205" idx="6"/>
        </xdr:cNvCxnSpPr>
      </xdr:nvCxnSpPr>
      <xdr:spPr bwMode="auto">
        <a:xfrm>
          <a:off x="6648450" y="4226573"/>
          <a:ext cx="2971800" cy="60260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19</xdr:row>
      <xdr:rowOff>111773</xdr:rowOff>
    </xdr:from>
    <xdr:to>
      <xdr:col>17</xdr:col>
      <xdr:colOff>171450</xdr:colOff>
      <xdr:row>21</xdr:row>
      <xdr:rowOff>47625</xdr:rowOff>
    </xdr:to>
    <xdr:cxnSp macro="">
      <xdr:nvCxnSpPr>
        <xdr:cNvPr id="7275" name="AutoShape 107">
          <a:extLst>
            <a:ext uri="{FF2B5EF4-FFF2-40B4-BE49-F238E27FC236}">
              <a16:creationId xmlns:a16="http://schemas.microsoft.com/office/drawing/2014/main" id="{00000000-0008-0000-1600-00006B1C0000}"/>
            </a:ext>
          </a:extLst>
        </xdr:cNvPr>
        <xdr:cNvCxnSpPr>
          <a:cxnSpLocks noChangeShapeType="1"/>
          <a:stCxn id="7188" idx="1"/>
          <a:endCxn id="7209" idx="6"/>
        </xdr:cNvCxnSpPr>
      </xdr:nvCxnSpPr>
      <xdr:spPr bwMode="auto">
        <a:xfrm>
          <a:off x="6648450" y="4455173"/>
          <a:ext cx="2800350" cy="39305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20</xdr:row>
      <xdr:rowOff>111773</xdr:rowOff>
    </xdr:from>
    <xdr:to>
      <xdr:col>18</xdr:col>
      <xdr:colOff>34203</xdr:colOff>
      <xdr:row>23</xdr:row>
      <xdr:rowOff>191867</xdr:rowOff>
    </xdr:to>
    <xdr:cxnSp macro="">
      <xdr:nvCxnSpPr>
        <xdr:cNvPr id="7276" name="AutoShape 108">
          <a:extLst>
            <a:ext uri="{FF2B5EF4-FFF2-40B4-BE49-F238E27FC236}">
              <a16:creationId xmlns:a16="http://schemas.microsoft.com/office/drawing/2014/main" id="{00000000-0008-0000-1600-00006C1C0000}"/>
            </a:ext>
          </a:extLst>
        </xdr:cNvPr>
        <xdr:cNvCxnSpPr>
          <a:cxnSpLocks noChangeShapeType="1"/>
          <a:stCxn id="7189" idx="1"/>
          <a:endCxn id="7208" idx="6"/>
        </xdr:cNvCxnSpPr>
      </xdr:nvCxnSpPr>
      <xdr:spPr bwMode="auto">
        <a:xfrm>
          <a:off x="6648450" y="4683773"/>
          <a:ext cx="3101253" cy="76589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21</xdr:row>
      <xdr:rowOff>111773</xdr:rowOff>
    </xdr:from>
    <xdr:to>
      <xdr:col>17</xdr:col>
      <xdr:colOff>342900</xdr:colOff>
      <xdr:row>26</xdr:row>
      <xdr:rowOff>114300</xdr:rowOff>
    </xdr:to>
    <xdr:cxnSp macro="">
      <xdr:nvCxnSpPr>
        <xdr:cNvPr id="7277" name="AutoShape 109">
          <a:extLst>
            <a:ext uri="{FF2B5EF4-FFF2-40B4-BE49-F238E27FC236}">
              <a16:creationId xmlns:a16="http://schemas.microsoft.com/office/drawing/2014/main" id="{00000000-0008-0000-1600-00006D1C0000}"/>
            </a:ext>
          </a:extLst>
        </xdr:cNvPr>
        <xdr:cNvCxnSpPr>
          <a:cxnSpLocks noChangeShapeType="1"/>
          <a:stCxn id="7190" idx="1"/>
          <a:endCxn id="7207" idx="6"/>
        </xdr:cNvCxnSpPr>
      </xdr:nvCxnSpPr>
      <xdr:spPr bwMode="auto">
        <a:xfrm>
          <a:off x="6648450" y="4912373"/>
          <a:ext cx="2971800" cy="114552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22</xdr:row>
      <xdr:rowOff>111773</xdr:rowOff>
    </xdr:from>
    <xdr:to>
      <xdr:col>16</xdr:col>
      <xdr:colOff>238125</xdr:colOff>
      <xdr:row>25</xdr:row>
      <xdr:rowOff>192736</xdr:rowOff>
    </xdr:to>
    <xdr:cxnSp macro="">
      <xdr:nvCxnSpPr>
        <xdr:cNvPr id="7278" name="AutoShape 110">
          <a:extLst>
            <a:ext uri="{FF2B5EF4-FFF2-40B4-BE49-F238E27FC236}">
              <a16:creationId xmlns:a16="http://schemas.microsoft.com/office/drawing/2014/main" id="{00000000-0008-0000-1600-00006E1C0000}"/>
            </a:ext>
          </a:extLst>
        </xdr:cNvPr>
        <xdr:cNvCxnSpPr>
          <a:cxnSpLocks noChangeShapeType="1"/>
          <a:stCxn id="7191" idx="1"/>
          <a:endCxn id="7215" idx="6"/>
        </xdr:cNvCxnSpPr>
      </xdr:nvCxnSpPr>
      <xdr:spPr bwMode="auto">
        <a:xfrm>
          <a:off x="6648450" y="5140973"/>
          <a:ext cx="2428875" cy="766763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23</xdr:row>
      <xdr:rowOff>111773</xdr:rowOff>
    </xdr:from>
    <xdr:to>
      <xdr:col>17</xdr:col>
      <xdr:colOff>190500</xdr:colOff>
      <xdr:row>26</xdr:row>
      <xdr:rowOff>161925</xdr:rowOff>
    </xdr:to>
    <xdr:cxnSp macro="">
      <xdr:nvCxnSpPr>
        <xdr:cNvPr id="7279" name="AutoShape 111">
          <a:extLst>
            <a:ext uri="{FF2B5EF4-FFF2-40B4-BE49-F238E27FC236}">
              <a16:creationId xmlns:a16="http://schemas.microsoft.com/office/drawing/2014/main" id="{00000000-0008-0000-1600-00006F1C0000}"/>
            </a:ext>
          </a:extLst>
        </xdr:cNvPr>
        <xdr:cNvCxnSpPr>
          <a:cxnSpLocks noChangeShapeType="1"/>
          <a:stCxn id="7192" idx="1"/>
          <a:endCxn id="7210" idx="6"/>
        </xdr:cNvCxnSpPr>
      </xdr:nvCxnSpPr>
      <xdr:spPr bwMode="auto">
        <a:xfrm>
          <a:off x="6648450" y="5369573"/>
          <a:ext cx="2819400" cy="73595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24</xdr:row>
      <xdr:rowOff>111773</xdr:rowOff>
    </xdr:from>
    <xdr:to>
      <xdr:col>19</xdr:col>
      <xdr:colOff>104775</xdr:colOff>
      <xdr:row>29</xdr:row>
      <xdr:rowOff>66675</xdr:rowOff>
    </xdr:to>
    <xdr:cxnSp macro="">
      <xdr:nvCxnSpPr>
        <xdr:cNvPr id="7280" name="AutoShape 112">
          <a:extLst>
            <a:ext uri="{FF2B5EF4-FFF2-40B4-BE49-F238E27FC236}">
              <a16:creationId xmlns:a16="http://schemas.microsoft.com/office/drawing/2014/main" id="{00000000-0008-0000-1600-0000701C0000}"/>
            </a:ext>
          </a:extLst>
        </xdr:cNvPr>
        <xdr:cNvCxnSpPr>
          <a:cxnSpLocks noChangeShapeType="1"/>
          <a:stCxn id="7193" idx="1"/>
          <a:endCxn id="7214" idx="6"/>
        </xdr:cNvCxnSpPr>
      </xdr:nvCxnSpPr>
      <xdr:spPr bwMode="auto">
        <a:xfrm>
          <a:off x="6648450" y="5598173"/>
          <a:ext cx="3609975" cy="109790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25</xdr:row>
      <xdr:rowOff>111773</xdr:rowOff>
    </xdr:from>
    <xdr:to>
      <xdr:col>17</xdr:col>
      <xdr:colOff>271373</xdr:colOff>
      <xdr:row>29</xdr:row>
      <xdr:rowOff>163477</xdr:rowOff>
    </xdr:to>
    <xdr:cxnSp macro="">
      <xdr:nvCxnSpPr>
        <xdr:cNvPr id="7281" name="AutoShape 113">
          <a:extLst>
            <a:ext uri="{FF2B5EF4-FFF2-40B4-BE49-F238E27FC236}">
              <a16:creationId xmlns:a16="http://schemas.microsoft.com/office/drawing/2014/main" id="{00000000-0008-0000-1600-0000711C0000}"/>
            </a:ext>
          </a:extLst>
        </xdr:cNvPr>
        <xdr:cNvCxnSpPr>
          <a:cxnSpLocks noChangeShapeType="1"/>
          <a:stCxn id="7194" idx="1"/>
          <a:endCxn id="7213" idx="6"/>
        </xdr:cNvCxnSpPr>
      </xdr:nvCxnSpPr>
      <xdr:spPr bwMode="auto">
        <a:xfrm>
          <a:off x="6648450" y="5826773"/>
          <a:ext cx="2900273" cy="96610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26</xdr:row>
      <xdr:rowOff>111773</xdr:rowOff>
    </xdr:from>
    <xdr:to>
      <xdr:col>16</xdr:col>
      <xdr:colOff>283034</xdr:colOff>
      <xdr:row>29</xdr:row>
      <xdr:rowOff>103611</xdr:rowOff>
    </xdr:to>
    <xdr:cxnSp macro="">
      <xdr:nvCxnSpPr>
        <xdr:cNvPr id="7282" name="AutoShape 114">
          <a:extLst>
            <a:ext uri="{FF2B5EF4-FFF2-40B4-BE49-F238E27FC236}">
              <a16:creationId xmlns:a16="http://schemas.microsoft.com/office/drawing/2014/main" id="{00000000-0008-0000-1600-0000721C0000}"/>
            </a:ext>
          </a:extLst>
        </xdr:cNvPr>
        <xdr:cNvCxnSpPr>
          <a:cxnSpLocks noChangeShapeType="1"/>
          <a:stCxn id="7195" idx="1"/>
          <a:endCxn id="7212" idx="6"/>
        </xdr:cNvCxnSpPr>
      </xdr:nvCxnSpPr>
      <xdr:spPr bwMode="auto">
        <a:xfrm>
          <a:off x="6648450" y="6055373"/>
          <a:ext cx="2473784" cy="67763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27</xdr:row>
      <xdr:rowOff>111773</xdr:rowOff>
    </xdr:from>
    <xdr:to>
      <xdr:col>15</xdr:col>
      <xdr:colOff>266312</xdr:colOff>
      <xdr:row>30</xdr:row>
      <xdr:rowOff>164447</xdr:rowOff>
    </xdr:to>
    <xdr:cxnSp macro="">
      <xdr:nvCxnSpPr>
        <xdr:cNvPr id="7283" name="AutoShape 115">
          <a:extLst>
            <a:ext uri="{FF2B5EF4-FFF2-40B4-BE49-F238E27FC236}">
              <a16:creationId xmlns:a16="http://schemas.microsoft.com/office/drawing/2014/main" id="{00000000-0008-0000-1600-0000731C0000}"/>
            </a:ext>
          </a:extLst>
        </xdr:cNvPr>
        <xdr:cNvCxnSpPr>
          <a:cxnSpLocks noChangeShapeType="1"/>
          <a:stCxn id="7196" idx="1"/>
          <a:endCxn id="7211" idx="6"/>
        </xdr:cNvCxnSpPr>
      </xdr:nvCxnSpPr>
      <xdr:spPr bwMode="auto">
        <a:xfrm>
          <a:off x="6648450" y="6283973"/>
          <a:ext cx="2018912" cy="73847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333375</xdr:colOff>
      <xdr:row>6</xdr:row>
      <xdr:rowOff>9525</xdr:rowOff>
    </xdr:from>
    <xdr:to>
      <xdr:col>27</xdr:col>
      <xdr:colOff>0</xdr:colOff>
      <xdr:row>7</xdr:row>
      <xdr:rowOff>114300</xdr:rowOff>
    </xdr:to>
    <xdr:cxnSp macro="">
      <xdr:nvCxnSpPr>
        <xdr:cNvPr id="7284" name="AutoShape 116">
          <a:extLst>
            <a:ext uri="{FF2B5EF4-FFF2-40B4-BE49-F238E27FC236}">
              <a16:creationId xmlns:a16="http://schemas.microsoft.com/office/drawing/2014/main" id="{00000000-0008-0000-1600-0000741C0000}"/>
            </a:ext>
          </a:extLst>
        </xdr:cNvPr>
        <xdr:cNvCxnSpPr>
          <a:cxnSpLocks noChangeShapeType="1"/>
          <a:stCxn id="7233" idx="2"/>
          <a:endCxn id="7321" idx="3"/>
        </xdr:cNvCxnSpPr>
      </xdr:nvCxnSpPr>
      <xdr:spPr bwMode="auto">
        <a:xfrm>
          <a:off x="11363325" y="1381125"/>
          <a:ext cx="2295525" cy="3333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142875</xdr:colOff>
      <xdr:row>6</xdr:row>
      <xdr:rowOff>209550</xdr:rowOff>
    </xdr:from>
    <xdr:to>
      <xdr:col>27</xdr:col>
      <xdr:colOff>0</xdr:colOff>
      <xdr:row>8</xdr:row>
      <xdr:rowOff>114300</xdr:rowOff>
    </xdr:to>
    <xdr:cxnSp macro="">
      <xdr:nvCxnSpPr>
        <xdr:cNvPr id="7285" name="AutoShape 117">
          <a:extLst>
            <a:ext uri="{FF2B5EF4-FFF2-40B4-BE49-F238E27FC236}">
              <a16:creationId xmlns:a16="http://schemas.microsoft.com/office/drawing/2014/main" id="{00000000-0008-0000-1600-0000751C0000}"/>
            </a:ext>
          </a:extLst>
        </xdr:cNvPr>
        <xdr:cNvCxnSpPr>
          <a:cxnSpLocks noChangeShapeType="1"/>
          <a:stCxn id="7232" idx="2"/>
          <a:endCxn id="7322" idx="3"/>
        </xdr:cNvCxnSpPr>
      </xdr:nvCxnSpPr>
      <xdr:spPr bwMode="auto">
        <a:xfrm>
          <a:off x="10296525" y="1581150"/>
          <a:ext cx="3362325" cy="3619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295469</xdr:colOff>
      <xdr:row>7</xdr:row>
      <xdr:rowOff>163191</xdr:rowOff>
    </xdr:from>
    <xdr:to>
      <xdr:col>27</xdr:col>
      <xdr:colOff>0</xdr:colOff>
      <xdr:row>9</xdr:row>
      <xdr:rowOff>111773</xdr:rowOff>
    </xdr:to>
    <xdr:cxnSp macro="">
      <xdr:nvCxnSpPr>
        <xdr:cNvPr id="7286" name="AutoShape 118">
          <a:extLst>
            <a:ext uri="{FF2B5EF4-FFF2-40B4-BE49-F238E27FC236}">
              <a16:creationId xmlns:a16="http://schemas.microsoft.com/office/drawing/2014/main" id="{00000000-0008-0000-1600-0000761C0000}"/>
            </a:ext>
          </a:extLst>
        </xdr:cNvPr>
        <xdr:cNvCxnSpPr>
          <a:cxnSpLocks noChangeShapeType="1"/>
          <a:stCxn id="7234" idx="2"/>
          <a:endCxn id="7323" idx="3"/>
        </xdr:cNvCxnSpPr>
      </xdr:nvCxnSpPr>
      <xdr:spPr bwMode="auto">
        <a:xfrm>
          <a:off x="10887269" y="1763391"/>
          <a:ext cx="2771581" cy="40578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131444</xdr:colOff>
      <xdr:row>7</xdr:row>
      <xdr:rowOff>143466</xdr:rowOff>
    </xdr:from>
    <xdr:to>
      <xdr:col>27</xdr:col>
      <xdr:colOff>0</xdr:colOff>
      <xdr:row>10</xdr:row>
      <xdr:rowOff>111773</xdr:rowOff>
    </xdr:to>
    <xdr:cxnSp macro="">
      <xdr:nvCxnSpPr>
        <xdr:cNvPr id="7287" name="AutoShape 119">
          <a:extLst>
            <a:ext uri="{FF2B5EF4-FFF2-40B4-BE49-F238E27FC236}">
              <a16:creationId xmlns:a16="http://schemas.microsoft.com/office/drawing/2014/main" id="{00000000-0008-0000-1600-0000771C0000}"/>
            </a:ext>
          </a:extLst>
        </xdr:cNvPr>
        <xdr:cNvCxnSpPr>
          <a:cxnSpLocks noChangeShapeType="1"/>
          <a:stCxn id="7230" idx="2"/>
          <a:endCxn id="7247" idx="3"/>
        </xdr:cNvCxnSpPr>
      </xdr:nvCxnSpPr>
      <xdr:spPr bwMode="auto">
        <a:xfrm>
          <a:off x="10285094" y="1743666"/>
          <a:ext cx="3373756" cy="65410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123597</xdr:colOff>
      <xdr:row>8</xdr:row>
      <xdr:rowOff>181548</xdr:rowOff>
    </xdr:from>
    <xdr:to>
      <xdr:col>27</xdr:col>
      <xdr:colOff>0</xdr:colOff>
      <xdr:row>11</xdr:row>
      <xdr:rowOff>111773</xdr:rowOff>
    </xdr:to>
    <xdr:cxnSp macro="">
      <xdr:nvCxnSpPr>
        <xdr:cNvPr id="7288" name="AutoShape 120">
          <a:extLst>
            <a:ext uri="{FF2B5EF4-FFF2-40B4-BE49-F238E27FC236}">
              <a16:creationId xmlns:a16="http://schemas.microsoft.com/office/drawing/2014/main" id="{00000000-0008-0000-1600-0000781C0000}"/>
            </a:ext>
          </a:extLst>
        </xdr:cNvPr>
        <xdr:cNvCxnSpPr>
          <a:cxnSpLocks noChangeShapeType="1"/>
          <a:stCxn id="7231" idx="2"/>
          <a:endCxn id="7248" idx="3"/>
        </xdr:cNvCxnSpPr>
      </xdr:nvCxnSpPr>
      <xdr:spPr bwMode="auto">
        <a:xfrm>
          <a:off x="11153547" y="2010348"/>
          <a:ext cx="2505303" cy="6160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76200</xdr:colOff>
      <xdr:row>10</xdr:row>
      <xdr:rowOff>28575</xdr:rowOff>
    </xdr:from>
    <xdr:to>
      <xdr:col>27</xdr:col>
      <xdr:colOff>0</xdr:colOff>
      <xdr:row>12</xdr:row>
      <xdr:rowOff>114300</xdr:rowOff>
    </xdr:to>
    <xdr:cxnSp macro="">
      <xdr:nvCxnSpPr>
        <xdr:cNvPr id="7289" name="AutoShape 121">
          <a:extLst>
            <a:ext uri="{FF2B5EF4-FFF2-40B4-BE49-F238E27FC236}">
              <a16:creationId xmlns:a16="http://schemas.microsoft.com/office/drawing/2014/main" id="{00000000-0008-0000-1600-0000791C0000}"/>
            </a:ext>
          </a:extLst>
        </xdr:cNvPr>
        <xdr:cNvCxnSpPr>
          <a:cxnSpLocks noChangeShapeType="1"/>
          <a:stCxn id="7228" idx="2"/>
          <a:endCxn id="7249" idx="3"/>
        </xdr:cNvCxnSpPr>
      </xdr:nvCxnSpPr>
      <xdr:spPr bwMode="auto">
        <a:xfrm>
          <a:off x="11106150" y="2314575"/>
          <a:ext cx="2552700" cy="5429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314325</xdr:colOff>
      <xdr:row>10</xdr:row>
      <xdr:rowOff>104775</xdr:rowOff>
    </xdr:from>
    <xdr:to>
      <xdr:col>27</xdr:col>
      <xdr:colOff>0</xdr:colOff>
      <xdr:row>13</xdr:row>
      <xdr:rowOff>114300</xdr:rowOff>
    </xdr:to>
    <xdr:cxnSp macro="">
      <xdr:nvCxnSpPr>
        <xdr:cNvPr id="7290" name="AutoShape 122">
          <a:extLst>
            <a:ext uri="{FF2B5EF4-FFF2-40B4-BE49-F238E27FC236}">
              <a16:creationId xmlns:a16="http://schemas.microsoft.com/office/drawing/2014/main" id="{00000000-0008-0000-1600-00007A1C0000}"/>
            </a:ext>
          </a:extLst>
        </xdr:cNvPr>
        <xdr:cNvCxnSpPr>
          <a:cxnSpLocks noChangeShapeType="1"/>
          <a:stCxn id="7227" idx="2"/>
          <a:endCxn id="7250" idx="3"/>
        </xdr:cNvCxnSpPr>
      </xdr:nvCxnSpPr>
      <xdr:spPr bwMode="auto">
        <a:xfrm>
          <a:off x="10906125" y="2390775"/>
          <a:ext cx="2752725" cy="6953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224914</xdr:colOff>
      <xdr:row>13</xdr:row>
      <xdr:rowOff>27125</xdr:rowOff>
    </xdr:from>
    <xdr:to>
      <xdr:col>27</xdr:col>
      <xdr:colOff>0</xdr:colOff>
      <xdr:row>14</xdr:row>
      <xdr:rowOff>111773</xdr:rowOff>
    </xdr:to>
    <xdr:cxnSp macro="">
      <xdr:nvCxnSpPr>
        <xdr:cNvPr id="7291" name="AutoShape 123">
          <a:extLst>
            <a:ext uri="{FF2B5EF4-FFF2-40B4-BE49-F238E27FC236}">
              <a16:creationId xmlns:a16="http://schemas.microsoft.com/office/drawing/2014/main" id="{00000000-0008-0000-1600-00007B1C0000}"/>
            </a:ext>
          </a:extLst>
        </xdr:cNvPr>
        <xdr:cNvCxnSpPr>
          <a:cxnSpLocks noChangeShapeType="1"/>
          <a:stCxn id="7225" idx="2"/>
          <a:endCxn id="7251" idx="3"/>
        </xdr:cNvCxnSpPr>
      </xdr:nvCxnSpPr>
      <xdr:spPr bwMode="auto">
        <a:xfrm>
          <a:off x="10816714" y="2998925"/>
          <a:ext cx="2842136" cy="31324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19050</xdr:colOff>
      <xdr:row>15</xdr:row>
      <xdr:rowOff>114300</xdr:rowOff>
    </xdr:from>
    <xdr:to>
      <xdr:col>27</xdr:col>
      <xdr:colOff>0</xdr:colOff>
      <xdr:row>15</xdr:row>
      <xdr:rowOff>161925</xdr:rowOff>
    </xdr:to>
    <xdr:cxnSp macro="">
      <xdr:nvCxnSpPr>
        <xdr:cNvPr id="7292" name="AutoShape 124">
          <a:extLst>
            <a:ext uri="{FF2B5EF4-FFF2-40B4-BE49-F238E27FC236}">
              <a16:creationId xmlns:a16="http://schemas.microsoft.com/office/drawing/2014/main" id="{00000000-0008-0000-1600-00007C1C0000}"/>
            </a:ext>
          </a:extLst>
        </xdr:cNvPr>
        <xdr:cNvCxnSpPr>
          <a:cxnSpLocks noChangeShapeType="1"/>
          <a:stCxn id="7223" idx="2"/>
          <a:endCxn id="7252" idx="3"/>
        </xdr:cNvCxnSpPr>
      </xdr:nvCxnSpPr>
      <xdr:spPr bwMode="auto">
        <a:xfrm flipV="1">
          <a:off x="11049000" y="3543300"/>
          <a:ext cx="2609850" cy="476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314325</xdr:colOff>
      <xdr:row>16</xdr:row>
      <xdr:rowOff>0</xdr:rowOff>
    </xdr:from>
    <xdr:to>
      <xdr:col>27</xdr:col>
      <xdr:colOff>0</xdr:colOff>
      <xdr:row>16</xdr:row>
      <xdr:rowOff>114300</xdr:rowOff>
    </xdr:to>
    <xdr:cxnSp macro="">
      <xdr:nvCxnSpPr>
        <xdr:cNvPr id="7293" name="AutoShape 125">
          <a:extLst>
            <a:ext uri="{FF2B5EF4-FFF2-40B4-BE49-F238E27FC236}">
              <a16:creationId xmlns:a16="http://schemas.microsoft.com/office/drawing/2014/main" id="{00000000-0008-0000-1600-00007D1C0000}"/>
            </a:ext>
          </a:extLst>
        </xdr:cNvPr>
        <xdr:cNvCxnSpPr>
          <a:cxnSpLocks noChangeShapeType="1"/>
          <a:stCxn id="7224" idx="2"/>
          <a:endCxn id="7253" idx="3"/>
        </xdr:cNvCxnSpPr>
      </xdr:nvCxnSpPr>
      <xdr:spPr bwMode="auto">
        <a:xfrm>
          <a:off x="10906125" y="3657600"/>
          <a:ext cx="2752725" cy="1143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235215</xdr:colOff>
      <xdr:row>17</xdr:row>
      <xdr:rowOff>111773</xdr:rowOff>
    </xdr:from>
    <xdr:to>
      <xdr:col>27</xdr:col>
      <xdr:colOff>0</xdr:colOff>
      <xdr:row>18</xdr:row>
      <xdr:rowOff>106335</xdr:rowOff>
    </xdr:to>
    <xdr:cxnSp macro="">
      <xdr:nvCxnSpPr>
        <xdr:cNvPr id="7294" name="AutoShape 126">
          <a:extLst>
            <a:ext uri="{FF2B5EF4-FFF2-40B4-BE49-F238E27FC236}">
              <a16:creationId xmlns:a16="http://schemas.microsoft.com/office/drawing/2014/main" id="{00000000-0008-0000-1600-00007E1C0000}"/>
            </a:ext>
          </a:extLst>
        </xdr:cNvPr>
        <xdr:cNvCxnSpPr>
          <a:cxnSpLocks noChangeShapeType="1"/>
          <a:stCxn id="7226" idx="2"/>
          <a:endCxn id="7254" idx="3"/>
        </xdr:cNvCxnSpPr>
      </xdr:nvCxnSpPr>
      <xdr:spPr bwMode="auto">
        <a:xfrm flipV="1">
          <a:off x="10827015" y="3997973"/>
          <a:ext cx="2831835" cy="22316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314325</xdr:colOff>
      <xdr:row>18</xdr:row>
      <xdr:rowOff>114300</xdr:rowOff>
    </xdr:from>
    <xdr:to>
      <xdr:col>27</xdr:col>
      <xdr:colOff>0</xdr:colOff>
      <xdr:row>21</xdr:row>
      <xdr:rowOff>38100</xdr:rowOff>
    </xdr:to>
    <xdr:cxnSp macro="">
      <xdr:nvCxnSpPr>
        <xdr:cNvPr id="7295" name="AutoShape 127">
          <a:extLst>
            <a:ext uri="{FF2B5EF4-FFF2-40B4-BE49-F238E27FC236}">
              <a16:creationId xmlns:a16="http://schemas.microsoft.com/office/drawing/2014/main" id="{00000000-0008-0000-1600-00007F1C0000}"/>
            </a:ext>
          </a:extLst>
        </xdr:cNvPr>
        <xdr:cNvCxnSpPr>
          <a:cxnSpLocks noChangeShapeType="1"/>
          <a:stCxn id="7222" idx="2"/>
          <a:endCxn id="7255" idx="3"/>
        </xdr:cNvCxnSpPr>
      </xdr:nvCxnSpPr>
      <xdr:spPr bwMode="auto">
        <a:xfrm flipV="1">
          <a:off x="10906125" y="4229100"/>
          <a:ext cx="2752725" cy="6096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38100</xdr:colOff>
      <xdr:row>19</xdr:row>
      <xdr:rowOff>114300</xdr:rowOff>
    </xdr:from>
    <xdr:to>
      <xdr:col>27</xdr:col>
      <xdr:colOff>0</xdr:colOff>
      <xdr:row>21</xdr:row>
      <xdr:rowOff>85725</xdr:rowOff>
    </xdr:to>
    <xdr:cxnSp macro="">
      <xdr:nvCxnSpPr>
        <xdr:cNvPr id="7296" name="AutoShape 128">
          <a:extLst>
            <a:ext uri="{FF2B5EF4-FFF2-40B4-BE49-F238E27FC236}">
              <a16:creationId xmlns:a16="http://schemas.microsoft.com/office/drawing/2014/main" id="{00000000-0008-0000-1600-0000801C0000}"/>
            </a:ext>
          </a:extLst>
        </xdr:cNvPr>
        <xdr:cNvCxnSpPr>
          <a:cxnSpLocks noChangeShapeType="1"/>
          <a:stCxn id="7217" idx="2"/>
          <a:endCxn id="7256" idx="3"/>
        </xdr:cNvCxnSpPr>
      </xdr:nvCxnSpPr>
      <xdr:spPr bwMode="auto">
        <a:xfrm flipV="1">
          <a:off x="11068050" y="4457700"/>
          <a:ext cx="2590800" cy="4286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224914</xdr:colOff>
      <xdr:row>20</xdr:row>
      <xdr:rowOff>111773</xdr:rowOff>
    </xdr:from>
    <xdr:to>
      <xdr:col>27</xdr:col>
      <xdr:colOff>0</xdr:colOff>
      <xdr:row>23</xdr:row>
      <xdr:rowOff>182342</xdr:rowOff>
    </xdr:to>
    <xdr:cxnSp macro="">
      <xdr:nvCxnSpPr>
        <xdr:cNvPr id="7297" name="AutoShape 129">
          <a:extLst>
            <a:ext uri="{FF2B5EF4-FFF2-40B4-BE49-F238E27FC236}">
              <a16:creationId xmlns:a16="http://schemas.microsoft.com/office/drawing/2014/main" id="{00000000-0008-0000-1600-0000811C0000}"/>
            </a:ext>
          </a:extLst>
        </xdr:cNvPr>
        <xdr:cNvCxnSpPr>
          <a:cxnSpLocks noChangeShapeType="1"/>
          <a:stCxn id="7221" idx="2"/>
          <a:endCxn id="7257" idx="3"/>
        </xdr:cNvCxnSpPr>
      </xdr:nvCxnSpPr>
      <xdr:spPr bwMode="auto">
        <a:xfrm flipV="1">
          <a:off x="10816714" y="4683773"/>
          <a:ext cx="2842136" cy="756369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314325</xdr:colOff>
      <xdr:row>21</xdr:row>
      <xdr:rowOff>114300</xdr:rowOff>
    </xdr:from>
    <xdr:to>
      <xdr:col>27</xdr:col>
      <xdr:colOff>0</xdr:colOff>
      <xdr:row>26</xdr:row>
      <xdr:rowOff>114300</xdr:rowOff>
    </xdr:to>
    <xdr:cxnSp macro="">
      <xdr:nvCxnSpPr>
        <xdr:cNvPr id="7298" name="AutoShape 130">
          <a:extLst>
            <a:ext uri="{FF2B5EF4-FFF2-40B4-BE49-F238E27FC236}">
              <a16:creationId xmlns:a16="http://schemas.microsoft.com/office/drawing/2014/main" id="{00000000-0008-0000-1600-0000821C0000}"/>
            </a:ext>
          </a:extLst>
        </xdr:cNvPr>
        <xdr:cNvCxnSpPr>
          <a:cxnSpLocks noChangeShapeType="1"/>
          <a:stCxn id="7218" idx="2"/>
          <a:endCxn id="7258" idx="3"/>
        </xdr:cNvCxnSpPr>
      </xdr:nvCxnSpPr>
      <xdr:spPr bwMode="auto">
        <a:xfrm flipV="1">
          <a:off x="10906125" y="4914900"/>
          <a:ext cx="2752725" cy="11430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152400</xdr:colOff>
      <xdr:row>22</xdr:row>
      <xdr:rowOff>114300</xdr:rowOff>
    </xdr:from>
    <xdr:to>
      <xdr:col>27</xdr:col>
      <xdr:colOff>0</xdr:colOff>
      <xdr:row>26</xdr:row>
      <xdr:rowOff>114300</xdr:rowOff>
    </xdr:to>
    <xdr:cxnSp macro="">
      <xdr:nvCxnSpPr>
        <xdr:cNvPr id="7299" name="AutoShape 131">
          <a:extLst>
            <a:ext uri="{FF2B5EF4-FFF2-40B4-BE49-F238E27FC236}">
              <a16:creationId xmlns:a16="http://schemas.microsoft.com/office/drawing/2014/main" id="{00000000-0008-0000-1600-0000831C0000}"/>
            </a:ext>
          </a:extLst>
        </xdr:cNvPr>
        <xdr:cNvCxnSpPr>
          <a:cxnSpLocks noChangeShapeType="1"/>
          <a:stCxn id="7216" idx="2"/>
          <a:endCxn id="7259" idx="3"/>
        </xdr:cNvCxnSpPr>
      </xdr:nvCxnSpPr>
      <xdr:spPr bwMode="auto">
        <a:xfrm flipV="1">
          <a:off x="11182350" y="5143500"/>
          <a:ext cx="2476500" cy="9144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373980</xdr:colOff>
      <xdr:row>24</xdr:row>
      <xdr:rowOff>111773</xdr:rowOff>
    </xdr:from>
    <xdr:to>
      <xdr:col>27</xdr:col>
      <xdr:colOff>0</xdr:colOff>
      <xdr:row>29</xdr:row>
      <xdr:rowOff>173205</xdr:rowOff>
    </xdr:to>
    <xdr:cxnSp macro="">
      <xdr:nvCxnSpPr>
        <xdr:cNvPr id="7301" name="AutoShape 133">
          <a:extLst>
            <a:ext uri="{FF2B5EF4-FFF2-40B4-BE49-F238E27FC236}">
              <a16:creationId xmlns:a16="http://schemas.microsoft.com/office/drawing/2014/main" id="{00000000-0008-0000-1600-0000851C0000}"/>
            </a:ext>
          </a:extLst>
        </xdr:cNvPr>
        <xdr:cNvCxnSpPr>
          <a:cxnSpLocks noChangeShapeType="1"/>
          <a:stCxn id="7220" idx="2"/>
          <a:endCxn id="7261" idx="3"/>
        </xdr:cNvCxnSpPr>
      </xdr:nvCxnSpPr>
      <xdr:spPr bwMode="auto">
        <a:xfrm flipV="1">
          <a:off x="10965780" y="5598173"/>
          <a:ext cx="2693070" cy="120443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8</xdr:row>
      <xdr:rowOff>0</xdr:rowOff>
    </xdr:from>
    <xdr:to>
      <xdr:col>12</xdr:col>
      <xdr:colOff>0</xdr:colOff>
      <xdr:row>9</xdr:row>
      <xdr:rowOff>0</xdr:rowOff>
    </xdr:to>
    <xdr:sp macro="" textlink="">
      <xdr:nvSpPr>
        <xdr:cNvPr id="7312" name="Rectangle 144">
          <a:extLst>
            <a:ext uri="{FF2B5EF4-FFF2-40B4-BE49-F238E27FC236}">
              <a16:creationId xmlns:a16="http://schemas.microsoft.com/office/drawing/2014/main" id="{00000000-0008-0000-1600-0000901C0000}"/>
            </a:ext>
          </a:extLst>
        </xdr:cNvPr>
        <xdr:cNvSpPr>
          <a:spLocks noChangeArrowheads="1"/>
        </xdr:cNvSpPr>
      </xdr:nvSpPr>
      <xdr:spPr bwMode="auto">
        <a:xfrm>
          <a:off x="6648450" y="1828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9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7313" name="Rectangle 145">
          <a:extLst>
            <a:ext uri="{FF2B5EF4-FFF2-40B4-BE49-F238E27FC236}">
              <a16:creationId xmlns:a16="http://schemas.microsoft.com/office/drawing/2014/main" id="{00000000-0008-0000-1600-0000911C0000}"/>
            </a:ext>
          </a:extLst>
        </xdr:cNvPr>
        <xdr:cNvSpPr>
          <a:spLocks noChangeArrowheads="1"/>
        </xdr:cNvSpPr>
      </xdr:nvSpPr>
      <xdr:spPr bwMode="auto">
        <a:xfrm>
          <a:off x="6648450" y="2057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10</xdr:row>
      <xdr:rowOff>0</xdr:rowOff>
    </xdr:from>
    <xdr:to>
      <xdr:col>12</xdr:col>
      <xdr:colOff>0</xdr:colOff>
      <xdr:row>11</xdr:row>
      <xdr:rowOff>0</xdr:rowOff>
    </xdr:to>
    <xdr:sp macro="" textlink="">
      <xdr:nvSpPr>
        <xdr:cNvPr id="7314" name="Rectangle 146">
          <a:extLst>
            <a:ext uri="{FF2B5EF4-FFF2-40B4-BE49-F238E27FC236}">
              <a16:creationId xmlns:a16="http://schemas.microsoft.com/office/drawing/2014/main" id="{00000000-0008-0000-1600-0000921C0000}"/>
            </a:ext>
          </a:extLst>
        </xdr:cNvPr>
        <xdr:cNvSpPr>
          <a:spLocks noChangeArrowheads="1"/>
        </xdr:cNvSpPr>
      </xdr:nvSpPr>
      <xdr:spPr bwMode="auto">
        <a:xfrm>
          <a:off x="6648450" y="2286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311008</xdr:colOff>
      <xdr:row>7</xdr:row>
      <xdr:rowOff>46267</xdr:rowOff>
    </xdr:from>
    <xdr:to>
      <xdr:col>17</xdr:col>
      <xdr:colOff>368158</xdr:colOff>
      <xdr:row>7</xdr:row>
      <xdr:rowOff>103417</xdr:rowOff>
    </xdr:to>
    <xdr:sp macro="" textlink="">
      <xdr:nvSpPr>
        <xdr:cNvPr id="7315" name="Oval 147">
          <a:extLst>
            <a:ext uri="{FF2B5EF4-FFF2-40B4-BE49-F238E27FC236}">
              <a16:creationId xmlns:a16="http://schemas.microsoft.com/office/drawing/2014/main" id="{00000000-0008-0000-1600-0000931C0000}"/>
            </a:ext>
          </a:extLst>
        </xdr:cNvPr>
        <xdr:cNvSpPr>
          <a:spLocks noChangeArrowheads="1"/>
        </xdr:cNvSpPr>
      </xdr:nvSpPr>
      <xdr:spPr bwMode="auto">
        <a:xfrm flipH="1">
          <a:off x="9588358" y="1646467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7</xdr:row>
      <xdr:rowOff>74842</xdr:rowOff>
    </xdr:from>
    <xdr:to>
      <xdr:col>17</xdr:col>
      <xdr:colOff>311008</xdr:colOff>
      <xdr:row>11</xdr:row>
      <xdr:rowOff>111773</xdr:rowOff>
    </xdr:to>
    <xdr:cxnSp macro="">
      <xdr:nvCxnSpPr>
        <xdr:cNvPr id="7316" name="AutoShape 148">
          <a:extLst>
            <a:ext uri="{FF2B5EF4-FFF2-40B4-BE49-F238E27FC236}">
              <a16:creationId xmlns:a16="http://schemas.microsoft.com/office/drawing/2014/main" id="{00000000-0008-0000-1600-0000941C0000}"/>
            </a:ext>
          </a:extLst>
        </xdr:cNvPr>
        <xdr:cNvCxnSpPr>
          <a:cxnSpLocks noChangeShapeType="1"/>
          <a:stCxn id="7180" idx="1"/>
          <a:endCxn id="7315" idx="6"/>
        </xdr:cNvCxnSpPr>
      </xdr:nvCxnSpPr>
      <xdr:spPr bwMode="auto">
        <a:xfrm flipV="1">
          <a:off x="6648450" y="1675042"/>
          <a:ext cx="2939908" cy="951331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0</xdr:colOff>
      <xdr:row>7</xdr:row>
      <xdr:rowOff>0</xdr:rowOff>
    </xdr:from>
    <xdr:to>
      <xdr:col>27</xdr:col>
      <xdr:colOff>0</xdr:colOff>
      <xdr:row>8</xdr:row>
      <xdr:rowOff>0</xdr:rowOff>
    </xdr:to>
    <xdr:sp macro="" textlink="">
      <xdr:nvSpPr>
        <xdr:cNvPr id="7321" name="Rectangle 153">
          <a:extLst>
            <a:ext uri="{FF2B5EF4-FFF2-40B4-BE49-F238E27FC236}">
              <a16:creationId xmlns:a16="http://schemas.microsoft.com/office/drawing/2014/main" id="{00000000-0008-0000-1600-0000991C0000}"/>
            </a:ext>
          </a:extLst>
        </xdr:cNvPr>
        <xdr:cNvSpPr>
          <a:spLocks noChangeArrowheads="1"/>
        </xdr:cNvSpPr>
      </xdr:nvSpPr>
      <xdr:spPr bwMode="auto">
        <a:xfrm>
          <a:off x="13220700" y="1600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8</xdr:row>
      <xdr:rowOff>0</xdr:rowOff>
    </xdr:from>
    <xdr:to>
      <xdr:col>27</xdr:col>
      <xdr:colOff>0</xdr:colOff>
      <xdr:row>9</xdr:row>
      <xdr:rowOff>0</xdr:rowOff>
    </xdr:to>
    <xdr:sp macro="" textlink="">
      <xdr:nvSpPr>
        <xdr:cNvPr id="7322" name="Rectangle 154">
          <a:extLst>
            <a:ext uri="{FF2B5EF4-FFF2-40B4-BE49-F238E27FC236}">
              <a16:creationId xmlns:a16="http://schemas.microsoft.com/office/drawing/2014/main" id="{00000000-0008-0000-1600-00009A1C0000}"/>
            </a:ext>
          </a:extLst>
        </xdr:cNvPr>
        <xdr:cNvSpPr>
          <a:spLocks noChangeArrowheads="1"/>
        </xdr:cNvSpPr>
      </xdr:nvSpPr>
      <xdr:spPr bwMode="auto">
        <a:xfrm>
          <a:off x="13220700" y="1828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9</xdr:row>
      <xdr:rowOff>0</xdr:rowOff>
    </xdr:from>
    <xdr:to>
      <xdr:col>27</xdr:col>
      <xdr:colOff>0</xdr:colOff>
      <xdr:row>10</xdr:row>
      <xdr:rowOff>0</xdr:rowOff>
    </xdr:to>
    <xdr:sp macro="" textlink="">
      <xdr:nvSpPr>
        <xdr:cNvPr id="7323" name="Rectangle 155">
          <a:extLst>
            <a:ext uri="{FF2B5EF4-FFF2-40B4-BE49-F238E27FC236}">
              <a16:creationId xmlns:a16="http://schemas.microsoft.com/office/drawing/2014/main" id="{00000000-0008-0000-1600-00009B1C0000}"/>
            </a:ext>
          </a:extLst>
        </xdr:cNvPr>
        <xdr:cNvSpPr>
          <a:spLocks noChangeArrowheads="1"/>
        </xdr:cNvSpPr>
      </xdr:nvSpPr>
      <xdr:spPr bwMode="auto">
        <a:xfrm>
          <a:off x="13220700" y="2057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133367</xdr:colOff>
      <xdr:row>29</xdr:row>
      <xdr:rowOff>222179</xdr:rowOff>
    </xdr:from>
    <xdr:to>
      <xdr:col>19</xdr:col>
      <xdr:colOff>190517</xdr:colOff>
      <xdr:row>30</xdr:row>
      <xdr:rowOff>55783</xdr:rowOff>
    </xdr:to>
    <xdr:sp macro="" textlink="">
      <xdr:nvSpPr>
        <xdr:cNvPr id="7324" name="Oval 156">
          <a:extLst>
            <a:ext uri="{FF2B5EF4-FFF2-40B4-BE49-F238E27FC236}">
              <a16:creationId xmlns:a16="http://schemas.microsoft.com/office/drawing/2014/main" id="{00000000-0008-0000-1600-00009C1C0000}"/>
            </a:ext>
          </a:extLst>
        </xdr:cNvPr>
        <xdr:cNvSpPr>
          <a:spLocks noChangeArrowheads="1"/>
        </xdr:cNvSpPr>
      </xdr:nvSpPr>
      <xdr:spPr bwMode="auto">
        <a:xfrm flipH="1">
          <a:off x="10287017" y="6851579"/>
          <a:ext cx="57150" cy="62204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190517</xdr:colOff>
      <xdr:row>23</xdr:row>
      <xdr:rowOff>111773</xdr:rowOff>
    </xdr:from>
    <xdr:to>
      <xdr:col>27</xdr:col>
      <xdr:colOff>0</xdr:colOff>
      <xdr:row>30</xdr:row>
      <xdr:rowOff>27208</xdr:rowOff>
    </xdr:to>
    <xdr:cxnSp macro="">
      <xdr:nvCxnSpPr>
        <xdr:cNvPr id="7325" name="AutoShape 157">
          <a:extLst>
            <a:ext uri="{FF2B5EF4-FFF2-40B4-BE49-F238E27FC236}">
              <a16:creationId xmlns:a16="http://schemas.microsoft.com/office/drawing/2014/main" id="{00000000-0008-0000-1600-00009D1C0000}"/>
            </a:ext>
          </a:extLst>
        </xdr:cNvPr>
        <xdr:cNvCxnSpPr>
          <a:cxnSpLocks noChangeShapeType="1"/>
          <a:stCxn id="7324" idx="2"/>
          <a:endCxn id="7260" idx="3"/>
        </xdr:cNvCxnSpPr>
      </xdr:nvCxnSpPr>
      <xdr:spPr bwMode="auto">
        <a:xfrm flipV="1">
          <a:off x="10344167" y="5369573"/>
          <a:ext cx="3314683" cy="151563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0</xdr:colOff>
      <xdr:row>26</xdr:row>
      <xdr:rowOff>0</xdr:rowOff>
    </xdr:from>
    <xdr:to>
      <xdr:col>27</xdr:col>
      <xdr:colOff>0</xdr:colOff>
      <xdr:row>27</xdr:row>
      <xdr:rowOff>0</xdr:rowOff>
    </xdr:to>
    <xdr:sp macro="" textlink="">
      <xdr:nvSpPr>
        <xdr:cNvPr id="7334" name="Rectangle 166">
          <a:extLst>
            <a:ext uri="{FF2B5EF4-FFF2-40B4-BE49-F238E27FC236}">
              <a16:creationId xmlns:a16="http://schemas.microsoft.com/office/drawing/2014/main" id="{00000000-0008-0000-1600-0000A61C0000}"/>
            </a:ext>
          </a:extLst>
        </xdr:cNvPr>
        <xdr:cNvSpPr>
          <a:spLocks noChangeArrowheads="1"/>
        </xdr:cNvSpPr>
      </xdr:nvSpPr>
      <xdr:spPr bwMode="auto">
        <a:xfrm>
          <a:off x="13220700" y="5943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190500</xdr:colOff>
      <xdr:row>31</xdr:row>
      <xdr:rowOff>38100</xdr:rowOff>
    </xdr:from>
    <xdr:to>
      <xdr:col>19</xdr:col>
      <xdr:colOff>247650</xdr:colOff>
      <xdr:row>31</xdr:row>
      <xdr:rowOff>95250</xdr:rowOff>
    </xdr:to>
    <xdr:sp macro="" textlink="">
      <xdr:nvSpPr>
        <xdr:cNvPr id="7335" name="Oval 167">
          <a:extLst>
            <a:ext uri="{FF2B5EF4-FFF2-40B4-BE49-F238E27FC236}">
              <a16:creationId xmlns:a16="http://schemas.microsoft.com/office/drawing/2014/main" id="{00000000-0008-0000-1600-0000A71C0000}"/>
            </a:ext>
          </a:extLst>
        </xdr:cNvPr>
        <xdr:cNvSpPr>
          <a:spLocks noChangeArrowheads="1"/>
        </xdr:cNvSpPr>
      </xdr:nvSpPr>
      <xdr:spPr bwMode="auto">
        <a:xfrm flipH="1">
          <a:off x="10344150" y="71247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247650</xdr:colOff>
      <xdr:row>25</xdr:row>
      <xdr:rowOff>111773</xdr:rowOff>
    </xdr:from>
    <xdr:to>
      <xdr:col>27</xdr:col>
      <xdr:colOff>0</xdr:colOff>
      <xdr:row>31</xdr:row>
      <xdr:rowOff>66675</xdr:rowOff>
    </xdr:to>
    <xdr:cxnSp macro="">
      <xdr:nvCxnSpPr>
        <xdr:cNvPr id="7336" name="AutoShape 168">
          <a:extLst>
            <a:ext uri="{FF2B5EF4-FFF2-40B4-BE49-F238E27FC236}">
              <a16:creationId xmlns:a16="http://schemas.microsoft.com/office/drawing/2014/main" id="{00000000-0008-0000-1600-0000A81C0000}"/>
            </a:ext>
          </a:extLst>
        </xdr:cNvPr>
        <xdr:cNvCxnSpPr>
          <a:cxnSpLocks noChangeShapeType="1"/>
          <a:stCxn id="7335" idx="2"/>
          <a:endCxn id="7262" idx="3"/>
        </xdr:cNvCxnSpPr>
      </xdr:nvCxnSpPr>
      <xdr:spPr bwMode="auto">
        <a:xfrm flipV="1">
          <a:off x="10401300" y="5826773"/>
          <a:ext cx="3257550" cy="132650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247650</xdr:colOff>
      <xdr:row>30</xdr:row>
      <xdr:rowOff>123825</xdr:rowOff>
    </xdr:from>
    <xdr:to>
      <xdr:col>21</xdr:col>
      <xdr:colOff>304800</xdr:colOff>
      <xdr:row>30</xdr:row>
      <xdr:rowOff>180975</xdr:rowOff>
    </xdr:to>
    <xdr:sp macro="" textlink="">
      <xdr:nvSpPr>
        <xdr:cNvPr id="7338" name="Oval 170">
          <a:extLst>
            <a:ext uri="{FF2B5EF4-FFF2-40B4-BE49-F238E27FC236}">
              <a16:creationId xmlns:a16="http://schemas.microsoft.com/office/drawing/2014/main" id="{00000000-0008-0000-1600-0000AA1C0000}"/>
            </a:ext>
          </a:extLst>
        </xdr:cNvPr>
        <xdr:cNvSpPr>
          <a:spLocks noChangeArrowheads="1"/>
        </xdr:cNvSpPr>
      </xdr:nvSpPr>
      <xdr:spPr bwMode="auto">
        <a:xfrm flipH="1">
          <a:off x="11277600" y="69818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304800</xdr:colOff>
      <xdr:row>26</xdr:row>
      <xdr:rowOff>111773</xdr:rowOff>
    </xdr:from>
    <xdr:to>
      <xdr:col>27</xdr:col>
      <xdr:colOff>0</xdr:colOff>
      <xdr:row>30</xdr:row>
      <xdr:rowOff>152400</xdr:rowOff>
    </xdr:to>
    <xdr:cxnSp macro="">
      <xdr:nvCxnSpPr>
        <xdr:cNvPr id="7339" name="AutoShape 171">
          <a:extLst>
            <a:ext uri="{FF2B5EF4-FFF2-40B4-BE49-F238E27FC236}">
              <a16:creationId xmlns:a16="http://schemas.microsoft.com/office/drawing/2014/main" id="{00000000-0008-0000-1600-0000AB1C0000}"/>
            </a:ext>
          </a:extLst>
        </xdr:cNvPr>
        <xdr:cNvCxnSpPr>
          <a:cxnSpLocks noChangeShapeType="1"/>
          <a:stCxn id="7338" idx="2"/>
          <a:endCxn id="7334" idx="3"/>
        </xdr:cNvCxnSpPr>
      </xdr:nvCxnSpPr>
      <xdr:spPr bwMode="auto">
        <a:xfrm flipV="1">
          <a:off x="11334750" y="6055373"/>
          <a:ext cx="2324100" cy="95502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7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35" name="Rectangle 144">
          <a:extLst>
            <a:ext uri="{FF2B5EF4-FFF2-40B4-BE49-F238E27FC236}">
              <a16:creationId xmlns:a16="http://schemas.microsoft.com/office/drawing/2014/main" id="{00000000-0008-0000-1600-000087000000}"/>
            </a:ext>
          </a:extLst>
        </xdr:cNvPr>
        <xdr:cNvSpPr>
          <a:spLocks noChangeArrowheads="1"/>
        </xdr:cNvSpPr>
      </xdr:nvSpPr>
      <xdr:spPr bwMode="auto">
        <a:xfrm>
          <a:off x="6648450" y="1600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392476</xdr:colOff>
      <xdr:row>5</xdr:row>
      <xdr:rowOff>154112</xdr:rowOff>
    </xdr:from>
    <xdr:to>
      <xdr:col>17</xdr:col>
      <xdr:colOff>21973</xdr:colOff>
      <xdr:row>5</xdr:row>
      <xdr:rowOff>211262</xdr:rowOff>
    </xdr:to>
    <xdr:sp macro="" textlink="">
      <xdr:nvSpPr>
        <xdr:cNvPr id="152" name="Oval 34">
          <a:extLst>
            <a:ext uri="{FF2B5EF4-FFF2-40B4-BE49-F238E27FC236}">
              <a16:creationId xmlns:a16="http://schemas.microsoft.com/office/drawing/2014/main" id="{00000000-0008-0000-1600-000098000000}"/>
            </a:ext>
          </a:extLst>
        </xdr:cNvPr>
        <xdr:cNvSpPr>
          <a:spLocks noChangeArrowheads="1"/>
        </xdr:cNvSpPr>
      </xdr:nvSpPr>
      <xdr:spPr bwMode="auto">
        <a:xfrm flipH="1">
          <a:off x="9231676" y="1297112"/>
          <a:ext cx="67647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5</xdr:row>
      <xdr:rowOff>182687</xdr:rowOff>
    </xdr:from>
    <xdr:to>
      <xdr:col>16</xdr:col>
      <xdr:colOff>392476</xdr:colOff>
      <xdr:row>7</xdr:row>
      <xdr:rowOff>111773</xdr:rowOff>
    </xdr:to>
    <xdr:cxnSp macro="">
      <xdr:nvCxnSpPr>
        <xdr:cNvPr id="153" name="AutoShape 102">
          <a:extLst>
            <a:ext uri="{FF2B5EF4-FFF2-40B4-BE49-F238E27FC236}">
              <a16:creationId xmlns:a16="http://schemas.microsoft.com/office/drawing/2014/main" id="{00000000-0008-0000-1600-000099000000}"/>
            </a:ext>
          </a:extLst>
        </xdr:cNvPr>
        <xdr:cNvCxnSpPr>
          <a:cxnSpLocks noChangeShapeType="1"/>
          <a:stCxn id="135" idx="1"/>
          <a:endCxn id="152" idx="6"/>
        </xdr:cNvCxnSpPr>
      </xdr:nvCxnSpPr>
      <xdr:spPr bwMode="auto">
        <a:xfrm flipV="1">
          <a:off x="6648450" y="1325687"/>
          <a:ext cx="2583226" cy="38628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352425</xdr:colOff>
      <xdr:row>0</xdr:row>
      <xdr:rowOff>9525</xdr:rowOff>
    </xdr:from>
    <xdr:to>
      <xdr:col>26</xdr:col>
      <xdr:colOff>76200</xdr:colOff>
      <xdr:row>3</xdr:row>
      <xdr:rowOff>209550</xdr:rowOff>
    </xdr:to>
    <xdr:grpSp>
      <xdr:nvGrpSpPr>
        <xdr:cNvPr id="8326" name="Group 134">
          <a:extLst>
            <a:ext uri="{FF2B5EF4-FFF2-40B4-BE49-F238E27FC236}">
              <a16:creationId xmlns:a16="http://schemas.microsoft.com/office/drawing/2014/main" id="{00000000-0008-0000-1700-000086200000}"/>
            </a:ext>
          </a:extLst>
        </xdr:cNvPr>
        <xdr:cNvGrpSpPr>
          <a:grpSpLocks/>
        </xdr:cNvGrpSpPr>
      </xdr:nvGrpSpPr>
      <xdr:grpSpPr bwMode="auto">
        <a:xfrm>
          <a:off x="12696825" y="9525"/>
          <a:ext cx="1019175" cy="885825"/>
          <a:chOff x="1012" y="24"/>
          <a:chExt cx="106" cy="90"/>
        </a:xfrm>
      </xdr:grpSpPr>
      <xdr:sp macro="" textlink="">
        <xdr:nvSpPr>
          <xdr:cNvPr id="8327" name="Line 135">
            <a:extLst>
              <a:ext uri="{FF2B5EF4-FFF2-40B4-BE49-F238E27FC236}">
                <a16:creationId xmlns:a16="http://schemas.microsoft.com/office/drawing/2014/main" id="{00000000-0008-0000-1700-0000872000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328" name="Text Box 136">
            <a:extLst>
              <a:ext uri="{FF2B5EF4-FFF2-40B4-BE49-F238E27FC236}">
                <a16:creationId xmlns:a16="http://schemas.microsoft.com/office/drawing/2014/main" id="{00000000-0008-0000-1700-0000882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+Z</a:t>
            </a:r>
          </a:p>
        </xdr:txBody>
      </xdr:sp>
      <xdr:sp macro="" textlink="">
        <xdr:nvSpPr>
          <xdr:cNvPr id="8329" name="Text Box 137">
            <a:extLst>
              <a:ext uri="{FF2B5EF4-FFF2-40B4-BE49-F238E27FC236}">
                <a16:creationId xmlns:a16="http://schemas.microsoft.com/office/drawing/2014/main" id="{00000000-0008-0000-1700-0000892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-Z</a:t>
            </a:r>
          </a:p>
        </xdr:txBody>
      </xdr:sp>
      <xdr:sp macro="" textlink="">
        <xdr:nvSpPr>
          <xdr:cNvPr id="8330" name="Line 138">
            <a:extLst>
              <a:ext uri="{FF2B5EF4-FFF2-40B4-BE49-F238E27FC236}">
                <a16:creationId xmlns:a16="http://schemas.microsoft.com/office/drawing/2014/main" id="{00000000-0008-0000-1700-00008A2000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331" name="Text Box 139">
            <a:extLst>
              <a:ext uri="{FF2B5EF4-FFF2-40B4-BE49-F238E27FC236}">
                <a16:creationId xmlns:a16="http://schemas.microsoft.com/office/drawing/2014/main" id="{00000000-0008-0000-1700-00008B2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-Y</a:t>
            </a:r>
          </a:p>
        </xdr:txBody>
      </xdr:sp>
      <xdr:sp macro="" textlink="">
        <xdr:nvSpPr>
          <xdr:cNvPr id="8332" name="Text Box 140">
            <a:extLst>
              <a:ext uri="{FF2B5EF4-FFF2-40B4-BE49-F238E27FC236}">
                <a16:creationId xmlns:a16="http://schemas.microsoft.com/office/drawing/2014/main" id="{00000000-0008-0000-1700-00008C2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+Y</a:t>
            </a:r>
          </a:p>
        </xdr:txBody>
      </xdr:sp>
    </xdr:grpSp>
    <xdr:clientData/>
  </xdr:twoCellAnchor>
  <xdr:twoCellAnchor>
    <xdr:from>
      <xdr:col>12</xdr:col>
      <xdr:colOff>114300</xdr:colOff>
      <xdr:row>4</xdr:row>
      <xdr:rowOff>123825</xdr:rowOff>
    </xdr:from>
    <xdr:to>
      <xdr:col>25</xdr:col>
      <xdr:colOff>400050</xdr:colOff>
      <xdr:row>23</xdr:row>
      <xdr:rowOff>47625</xdr:rowOff>
    </xdr:to>
    <xdr:pic>
      <xdr:nvPicPr>
        <xdr:cNvPr id="8344" name="Picture 152">
          <a:extLst>
            <a:ext uri="{FF2B5EF4-FFF2-40B4-BE49-F238E27FC236}">
              <a16:creationId xmlns:a16="http://schemas.microsoft.com/office/drawing/2014/main" id="{00000000-0008-0000-1700-000098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0900" y="1038225"/>
          <a:ext cx="5981700" cy="426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114300</xdr:colOff>
      <xdr:row>6</xdr:row>
      <xdr:rowOff>38100</xdr:rowOff>
    </xdr:from>
    <xdr:to>
      <xdr:col>13</xdr:col>
      <xdr:colOff>171450</xdr:colOff>
      <xdr:row>6</xdr:row>
      <xdr:rowOff>95250</xdr:rowOff>
    </xdr:to>
    <xdr:sp macro="" textlink="">
      <xdr:nvSpPr>
        <xdr:cNvPr id="8194" name="Oval 2">
          <a:extLst>
            <a:ext uri="{FF2B5EF4-FFF2-40B4-BE49-F238E27FC236}">
              <a16:creationId xmlns:a16="http://schemas.microsoft.com/office/drawing/2014/main" id="{00000000-0008-0000-1700-000002200000}"/>
            </a:ext>
          </a:extLst>
        </xdr:cNvPr>
        <xdr:cNvSpPr>
          <a:spLocks noChangeArrowheads="1"/>
        </xdr:cNvSpPr>
      </xdr:nvSpPr>
      <xdr:spPr bwMode="auto">
        <a:xfrm flipH="1">
          <a:off x="7639050" y="14097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10</xdr:row>
      <xdr:rowOff>0</xdr:rowOff>
    </xdr:from>
    <xdr:to>
      <xdr:col>12</xdr:col>
      <xdr:colOff>0</xdr:colOff>
      <xdr:row>11</xdr:row>
      <xdr:rowOff>0</xdr:rowOff>
    </xdr:to>
    <xdr:sp macro="" textlink="">
      <xdr:nvSpPr>
        <xdr:cNvPr id="8195" name="Rectangle 3">
          <a:extLst>
            <a:ext uri="{FF2B5EF4-FFF2-40B4-BE49-F238E27FC236}">
              <a16:creationId xmlns:a16="http://schemas.microsoft.com/office/drawing/2014/main" id="{00000000-0008-0000-1700-000003200000}"/>
            </a:ext>
          </a:extLst>
        </xdr:cNvPr>
        <xdr:cNvSpPr>
          <a:spLocks noChangeArrowheads="1"/>
        </xdr:cNvSpPr>
      </xdr:nvSpPr>
      <xdr:spPr bwMode="auto">
        <a:xfrm>
          <a:off x="6648450" y="2286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11</xdr:row>
      <xdr:rowOff>0</xdr:rowOff>
    </xdr:from>
    <xdr:to>
      <xdr:col>12</xdr:col>
      <xdr:colOff>0</xdr:colOff>
      <xdr:row>12</xdr:row>
      <xdr:rowOff>0</xdr:rowOff>
    </xdr:to>
    <xdr:sp macro="" textlink="">
      <xdr:nvSpPr>
        <xdr:cNvPr id="8196" name="Rectangle 4">
          <a:extLst>
            <a:ext uri="{FF2B5EF4-FFF2-40B4-BE49-F238E27FC236}">
              <a16:creationId xmlns:a16="http://schemas.microsoft.com/office/drawing/2014/main" id="{00000000-0008-0000-1700-000004200000}"/>
            </a:ext>
          </a:extLst>
        </xdr:cNvPr>
        <xdr:cNvSpPr>
          <a:spLocks noChangeArrowheads="1"/>
        </xdr:cNvSpPr>
      </xdr:nvSpPr>
      <xdr:spPr bwMode="auto">
        <a:xfrm>
          <a:off x="6648450" y="2514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142875</xdr:colOff>
      <xdr:row>14</xdr:row>
      <xdr:rowOff>209550</xdr:rowOff>
    </xdr:from>
    <xdr:to>
      <xdr:col>13</xdr:col>
      <xdr:colOff>200025</xdr:colOff>
      <xdr:row>15</xdr:row>
      <xdr:rowOff>47625</xdr:rowOff>
    </xdr:to>
    <xdr:sp macro="" textlink="">
      <xdr:nvSpPr>
        <xdr:cNvPr id="8217" name="Oval 25">
          <a:extLst>
            <a:ext uri="{FF2B5EF4-FFF2-40B4-BE49-F238E27FC236}">
              <a16:creationId xmlns:a16="http://schemas.microsoft.com/office/drawing/2014/main" id="{00000000-0008-0000-1700-000019200000}"/>
            </a:ext>
          </a:extLst>
        </xdr:cNvPr>
        <xdr:cNvSpPr>
          <a:spLocks noChangeArrowheads="1"/>
        </xdr:cNvSpPr>
      </xdr:nvSpPr>
      <xdr:spPr bwMode="auto">
        <a:xfrm flipH="1">
          <a:off x="7667625" y="3409950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14</xdr:col>
      <xdr:colOff>228600</xdr:colOff>
      <xdr:row>17</xdr:row>
      <xdr:rowOff>133350</xdr:rowOff>
    </xdr:from>
    <xdr:to>
      <xdr:col>14</xdr:col>
      <xdr:colOff>285750</xdr:colOff>
      <xdr:row>17</xdr:row>
      <xdr:rowOff>190500</xdr:rowOff>
    </xdr:to>
    <xdr:sp macro="" textlink="">
      <xdr:nvSpPr>
        <xdr:cNvPr id="8219" name="Oval 27">
          <a:extLst>
            <a:ext uri="{FF2B5EF4-FFF2-40B4-BE49-F238E27FC236}">
              <a16:creationId xmlns:a16="http://schemas.microsoft.com/office/drawing/2014/main" id="{00000000-0008-0000-1700-00001B200000}"/>
            </a:ext>
          </a:extLst>
        </xdr:cNvPr>
        <xdr:cNvSpPr>
          <a:spLocks noChangeArrowheads="1"/>
        </xdr:cNvSpPr>
      </xdr:nvSpPr>
      <xdr:spPr bwMode="auto">
        <a:xfrm flipH="1">
          <a:off x="8191500" y="40195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28575</xdr:colOff>
      <xdr:row>17</xdr:row>
      <xdr:rowOff>200025</xdr:rowOff>
    </xdr:from>
    <xdr:to>
      <xdr:col>19</xdr:col>
      <xdr:colOff>85725</xdr:colOff>
      <xdr:row>18</xdr:row>
      <xdr:rowOff>38100</xdr:rowOff>
    </xdr:to>
    <xdr:sp macro="" textlink="">
      <xdr:nvSpPr>
        <xdr:cNvPr id="8224" name="Oval 32">
          <a:extLst>
            <a:ext uri="{FF2B5EF4-FFF2-40B4-BE49-F238E27FC236}">
              <a16:creationId xmlns:a16="http://schemas.microsoft.com/office/drawing/2014/main" id="{00000000-0008-0000-1700-000020200000}"/>
            </a:ext>
          </a:extLst>
        </xdr:cNvPr>
        <xdr:cNvSpPr>
          <a:spLocks noChangeArrowheads="1"/>
        </xdr:cNvSpPr>
      </xdr:nvSpPr>
      <xdr:spPr bwMode="auto">
        <a:xfrm flipH="1">
          <a:off x="10182225" y="4086225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190500</xdr:colOff>
      <xdr:row>16</xdr:row>
      <xdr:rowOff>19050</xdr:rowOff>
    </xdr:from>
    <xdr:to>
      <xdr:col>22</xdr:col>
      <xdr:colOff>247650</xdr:colOff>
      <xdr:row>16</xdr:row>
      <xdr:rowOff>76200</xdr:rowOff>
    </xdr:to>
    <xdr:sp macro="" textlink="">
      <xdr:nvSpPr>
        <xdr:cNvPr id="8237" name="Oval 45">
          <a:extLst>
            <a:ext uri="{FF2B5EF4-FFF2-40B4-BE49-F238E27FC236}">
              <a16:creationId xmlns:a16="http://schemas.microsoft.com/office/drawing/2014/main" id="{00000000-0008-0000-1700-00002D200000}"/>
            </a:ext>
          </a:extLst>
        </xdr:cNvPr>
        <xdr:cNvSpPr>
          <a:spLocks noChangeArrowheads="1"/>
        </xdr:cNvSpPr>
      </xdr:nvSpPr>
      <xdr:spPr bwMode="auto">
        <a:xfrm flipH="1">
          <a:off x="11658600" y="36766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47625</xdr:colOff>
      <xdr:row>10</xdr:row>
      <xdr:rowOff>200025</xdr:rowOff>
    </xdr:from>
    <xdr:to>
      <xdr:col>23</xdr:col>
      <xdr:colOff>104775</xdr:colOff>
      <xdr:row>11</xdr:row>
      <xdr:rowOff>38100</xdr:rowOff>
    </xdr:to>
    <xdr:sp macro="" textlink="">
      <xdr:nvSpPr>
        <xdr:cNvPr id="8238" name="Oval 46">
          <a:extLst>
            <a:ext uri="{FF2B5EF4-FFF2-40B4-BE49-F238E27FC236}">
              <a16:creationId xmlns:a16="http://schemas.microsoft.com/office/drawing/2014/main" id="{00000000-0008-0000-1700-00002E200000}"/>
            </a:ext>
          </a:extLst>
        </xdr:cNvPr>
        <xdr:cNvSpPr>
          <a:spLocks noChangeArrowheads="1"/>
        </xdr:cNvSpPr>
      </xdr:nvSpPr>
      <xdr:spPr bwMode="auto">
        <a:xfrm flipH="1">
          <a:off x="11953875" y="2486025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295275</xdr:colOff>
      <xdr:row>13</xdr:row>
      <xdr:rowOff>123825</xdr:rowOff>
    </xdr:from>
    <xdr:to>
      <xdr:col>24</xdr:col>
      <xdr:colOff>352425</xdr:colOff>
      <xdr:row>13</xdr:row>
      <xdr:rowOff>180975</xdr:rowOff>
    </xdr:to>
    <xdr:sp macro="" textlink="">
      <xdr:nvSpPr>
        <xdr:cNvPr id="8239" name="Oval 47">
          <a:extLst>
            <a:ext uri="{FF2B5EF4-FFF2-40B4-BE49-F238E27FC236}">
              <a16:creationId xmlns:a16="http://schemas.microsoft.com/office/drawing/2014/main" id="{00000000-0008-0000-1700-00002F200000}"/>
            </a:ext>
          </a:extLst>
        </xdr:cNvPr>
        <xdr:cNvSpPr>
          <a:spLocks noChangeArrowheads="1"/>
        </xdr:cNvSpPr>
      </xdr:nvSpPr>
      <xdr:spPr bwMode="auto">
        <a:xfrm flipH="1">
          <a:off x="12639675" y="30956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419100</xdr:colOff>
      <xdr:row>10</xdr:row>
      <xdr:rowOff>161925</xdr:rowOff>
    </xdr:from>
    <xdr:to>
      <xdr:col>25</xdr:col>
      <xdr:colOff>47625</xdr:colOff>
      <xdr:row>11</xdr:row>
      <xdr:rowOff>0</xdr:rowOff>
    </xdr:to>
    <xdr:sp macro="" textlink="">
      <xdr:nvSpPr>
        <xdr:cNvPr id="8246" name="Oval 54">
          <a:extLst>
            <a:ext uri="{FF2B5EF4-FFF2-40B4-BE49-F238E27FC236}">
              <a16:creationId xmlns:a16="http://schemas.microsoft.com/office/drawing/2014/main" id="{00000000-0008-0000-1700-000036200000}"/>
            </a:ext>
          </a:extLst>
        </xdr:cNvPr>
        <xdr:cNvSpPr>
          <a:spLocks noChangeArrowheads="1"/>
        </xdr:cNvSpPr>
      </xdr:nvSpPr>
      <xdr:spPr bwMode="auto">
        <a:xfrm flipH="1">
          <a:off x="12763500" y="2447925"/>
          <a:ext cx="66675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76200</xdr:colOff>
      <xdr:row>5</xdr:row>
      <xdr:rowOff>57150</xdr:rowOff>
    </xdr:from>
    <xdr:to>
      <xdr:col>25</xdr:col>
      <xdr:colOff>133350</xdr:colOff>
      <xdr:row>5</xdr:row>
      <xdr:rowOff>114300</xdr:rowOff>
    </xdr:to>
    <xdr:sp macro="" textlink="">
      <xdr:nvSpPr>
        <xdr:cNvPr id="8248" name="Oval 56">
          <a:extLst>
            <a:ext uri="{FF2B5EF4-FFF2-40B4-BE49-F238E27FC236}">
              <a16:creationId xmlns:a16="http://schemas.microsoft.com/office/drawing/2014/main" id="{00000000-0008-0000-1700-000038200000}"/>
            </a:ext>
          </a:extLst>
        </xdr:cNvPr>
        <xdr:cNvSpPr>
          <a:spLocks noChangeArrowheads="1"/>
        </xdr:cNvSpPr>
      </xdr:nvSpPr>
      <xdr:spPr bwMode="auto">
        <a:xfrm flipH="1">
          <a:off x="12858750" y="12001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10</xdr:row>
      <xdr:rowOff>0</xdr:rowOff>
    </xdr:from>
    <xdr:to>
      <xdr:col>27</xdr:col>
      <xdr:colOff>0</xdr:colOff>
      <xdr:row>11</xdr:row>
      <xdr:rowOff>0</xdr:rowOff>
    </xdr:to>
    <xdr:sp macro="" textlink="">
      <xdr:nvSpPr>
        <xdr:cNvPr id="8250" name="Rectangle 58">
          <a:extLst>
            <a:ext uri="{FF2B5EF4-FFF2-40B4-BE49-F238E27FC236}">
              <a16:creationId xmlns:a16="http://schemas.microsoft.com/office/drawing/2014/main" id="{00000000-0008-0000-1700-00003A200000}"/>
            </a:ext>
          </a:extLst>
        </xdr:cNvPr>
        <xdr:cNvSpPr>
          <a:spLocks noChangeArrowheads="1"/>
        </xdr:cNvSpPr>
      </xdr:nvSpPr>
      <xdr:spPr bwMode="auto">
        <a:xfrm>
          <a:off x="13220700" y="2286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11</xdr:row>
      <xdr:rowOff>0</xdr:rowOff>
    </xdr:from>
    <xdr:to>
      <xdr:col>27</xdr:col>
      <xdr:colOff>0</xdr:colOff>
      <xdr:row>12</xdr:row>
      <xdr:rowOff>0</xdr:rowOff>
    </xdr:to>
    <xdr:sp macro="" textlink="">
      <xdr:nvSpPr>
        <xdr:cNvPr id="8251" name="Rectangle 59">
          <a:extLst>
            <a:ext uri="{FF2B5EF4-FFF2-40B4-BE49-F238E27FC236}">
              <a16:creationId xmlns:a16="http://schemas.microsoft.com/office/drawing/2014/main" id="{00000000-0008-0000-1700-00003B200000}"/>
            </a:ext>
          </a:extLst>
        </xdr:cNvPr>
        <xdr:cNvSpPr>
          <a:spLocks noChangeArrowheads="1"/>
        </xdr:cNvSpPr>
      </xdr:nvSpPr>
      <xdr:spPr bwMode="auto">
        <a:xfrm>
          <a:off x="13220700" y="2514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12</xdr:row>
      <xdr:rowOff>0</xdr:rowOff>
    </xdr:from>
    <xdr:to>
      <xdr:col>27</xdr:col>
      <xdr:colOff>0</xdr:colOff>
      <xdr:row>13</xdr:row>
      <xdr:rowOff>0</xdr:rowOff>
    </xdr:to>
    <xdr:sp macro="" textlink="">
      <xdr:nvSpPr>
        <xdr:cNvPr id="8252" name="Rectangle 60">
          <a:extLst>
            <a:ext uri="{FF2B5EF4-FFF2-40B4-BE49-F238E27FC236}">
              <a16:creationId xmlns:a16="http://schemas.microsoft.com/office/drawing/2014/main" id="{00000000-0008-0000-1700-00003C200000}"/>
            </a:ext>
          </a:extLst>
        </xdr:cNvPr>
        <xdr:cNvSpPr>
          <a:spLocks noChangeArrowheads="1"/>
        </xdr:cNvSpPr>
      </xdr:nvSpPr>
      <xdr:spPr bwMode="auto">
        <a:xfrm>
          <a:off x="13220700" y="2743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6</xdr:row>
      <xdr:rowOff>66675</xdr:rowOff>
    </xdr:from>
    <xdr:to>
      <xdr:col>13</xdr:col>
      <xdr:colOff>114300</xdr:colOff>
      <xdr:row>7</xdr:row>
      <xdr:rowOff>109538</xdr:rowOff>
    </xdr:to>
    <xdr:cxnSp macro="">
      <xdr:nvCxnSpPr>
        <xdr:cNvPr id="8266" name="AutoShape 74">
          <a:extLst>
            <a:ext uri="{FF2B5EF4-FFF2-40B4-BE49-F238E27FC236}">
              <a16:creationId xmlns:a16="http://schemas.microsoft.com/office/drawing/2014/main" id="{00000000-0008-0000-1700-00004A200000}"/>
            </a:ext>
          </a:extLst>
        </xdr:cNvPr>
        <xdr:cNvCxnSpPr>
          <a:cxnSpLocks noChangeShapeType="1"/>
          <a:stCxn id="8303" idx="1"/>
          <a:endCxn id="8194" idx="6"/>
        </xdr:cNvCxnSpPr>
      </xdr:nvCxnSpPr>
      <xdr:spPr bwMode="auto">
        <a:xfrm flipV="1">
          <a:off x="6648450" y="1438275"/>
          <a:ext cx="990600" cy="271463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10</xdr:row>
      <xdr:rowOff>109538</xdr:rowOff>
    </xdr:from>
    <xdr:to>
      <xdr:col>13</xdr:col>
      <xdr:colOff>142875</xdr:colOff>
      <xdr:row>15</xdr:row>
      <xdr:rowOff>19050</xdr:rowOff>
    </xdr:to>
    <xdr:cxnSp macro="">
      <xdr:nvCxnSpPr>
        <xdr:cNvPr id="8271" name="AutoShape 79">
          <a:extLst>
            <a:ext uri="{FF2B5EF4-FFF2-40B4-BE49-F238E27FC236}">
              <a16:creationId xmlns:a16="http://schemas.microsoft.com/office/drawing/2014/main" id="{00000000-0008-0000-1700-00004F200000}"/>
            </a:ext>
          </a:extLst>
        </xdr:cNvPr>
        <xdr:cNvCxnSpPr>
          <a:cxnSpLocks noChangeShapeType="1"/>
          <a:stCxn id="8195" idx="1"/>
          <a:endCxn id="8217" idx="6"/>
        </xdr:cNvCxnSpPr>
      </xdr:nvCxnSpPr>
      <xdr:spPr bwMode="auto">
        <a:xfrm>
          <a:off x="6648450" y="2395538"/>
          <a:ext cx="1019175" cy="105251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11</xdr:row>
      <xdr:rowOff>109538</xdr:rowOff>
    </xdr:from>
    <xdr:to>
      <xdr:col>14</xdr:col>
      <xdr:colOff>228600</xdr:colOff>
      <xdr:row>17</xdr:row>
      <xdr:rowOff>161925</xdr:rowOff>
    </xdr:to>
    <xdr:cxnSp macro="">
      <xdr:nvCxnSpPr>
        <xdr:cNvPr id="8274" name="AutoShape 82">
          <a:extLst>
            <a:ext uri="{FF2B5EF4-FFF2-40B4-BE49-F238E27FC236}">
              <a16:creationId xmlns:a16="http://schemas.microsoft.com/office/drawing/2014/main" id="{00000000-0008-0000-1700-000052200000}"/>
            </a:ext>
          </a:extLst>
        </xdr:cNvPr>
        <xdr:cNvCxnSpPr>
          <a:cxnSpLocks noChangeShapeType="1"/>
          <a:stCxn id="8196" idx="1"/>
          <a:endCxn id="8219" idx="6"/>
        </xdr:cNvCxnSpPr>
      </xdr:nvCxnSpPr>
      <xdr:spPr bwMode="auto">
        <a:xfrm>
          <a:off x="6648450" y="2624138"/>
          <a:ext cx="1543050" cy="142398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8</xdr:row>
      <xdr:rowOff>109538</xdr:rowOff>
    </xdr:from>
    <xdr:to>
      <xdr:col>19</xdr:col>
      <xdr:colOff>28575</xdr:colOff>
      <xdr:row>18</xdr:row>
      <xdr:rowOff>9525</xdr:rowOff>
    </xdr:to>
    <xdr:cxnSp macro="">
      <xdr:nvCxnSpPr>
        <xdr:cNvPr id="8276" name="AutoShape 84">
          <a:extLst>
            <a:ext uri="{FF2B5EF4-FFF2-40B4-BE49-F238E27FC236}">
              <a16:creationId xmlns:a16="http://schemas.microsoft.com/office/drawing/2014/main" id="{00000000-0008-0000-1700-000054200000}"/>
            </a:ext>
          </a:extLst>
        </xdr:cNvPr>
        <xdr:cNvCxnSpPr>
          <a:cxnSpLocks noChangeShapeType="1"/>
          <a:stCxn id="8304" idx="1"/>
          <a:endCxn id="8224" idx="6"/>
        </xdr:cNvCxnSpPr>
      </xdr:nvCxnSpPr>
      <xdr:spPr bwMode="auto">
        <a:xfrm>
          <a:off x="6648450" y="1938338"/>
          <a:ext cx="3533775" cy="218598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133350</xdr:colOff>
      <xdr:row>5</xdr:row>
      <xdr:rowOff>85725</xdr:rowOff>
    </xdr:from>
    <xdr:to>
      <xdr:col>27</xdr:col>
      <xdr:colOff>0</xdr:colOff>
      <xdr:row>7</xdr:row>
      <xdr:rowOff>114300</xdr:rowOff>
    </xdr:to>
    <xdr:cxnSp macro="">
      <xdr:nvCxnSpPr>
        <xdr:cNvPr id="8285" name="AutoShape 93">
          <a:extLst>
            <a:ext uri="{FF2B5EF4-FFF2-40B4-BE49-F238E27FC236}">
              <a16:creationId xmlns:a16="http://schemas.microsoft.com/office/drawing/2014/main" id="{00000000-0008-0000-1700-00005D200000}"/>
            </a:ext>
          </a:extLst>
        </xdr:cNvPr>
        <xdr:cNvCxnSpPr>
          <a:cxnSpLocks noChangeShapeType="1"/>
          <a:stCxn id="8248" idx="2"/>
          <a:endCxn id="8312" idx="3"/>
        </xdr:cNvCxnSpPr>
      </xdr:nvCxnSpPr>
      <xdr:spPr bwMode="auto">
        <a:xfrm>
          <a:off x="12915900" y="1228725"/>
          <a:ext cx="742950" cy="4857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47625</xdr:colOff>
      <xdr:row>9</xdr:row>
      <xdr:rowOff>109538</xdr:rowOff>
    </xdr:from>
    <xdr:to>
      <xdr:col>27</xdr:col>
      <xdr:colOff>0</xdr:colOff>
      <xdr:row>10</xdr:row>
      <xdr:rowOff>190500</xdr:rowOff>
    </xdr:to>
    <xdr:cxnSp macro="">
      <xdr:nvCxnSpPr>
        <xdr:cNvPr id="8289" name="AutoShape 97">
          <a:extLst>
            <a:ext uri="{FF2B5EF4-FFF2-40B4-BE49-F238E27FC236}">
              <a16:creationId xmlns:a16="http://schemas.microsoft.com/office/drawing/2014/main" id="{00000000-0008-0000-1700-000061200000}"/>
            </a:ext>
          </a:extLst>
        </xdr:cNvPr>
        <xdr:cNvCxnSpPr>
          <a:cxnSpLocks noChangeShapeType="1"/>
          <a:stCxn id="8246" idx="2"/>
          <a:endCxn id="8314" idx="3"/>
        </xdr:cNvCxnSpPr>
      </xdr:nvCxnSpPr>
      <xdr:spPr bwMode="auto">
        <a:xfrm flipV="1">
          <a:off x="12830175" y="2166938"/>
          <a:ext cx="828675" cy="30956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104775</xdr:colOff>
      <xdr:row>8</xdr:row>
      <xdr:rowOff>109538</xdr:rowOff>
    </xdr:from>
    <xdr:to>
      <xdr:col>27</xdr:col>
      <xdr:colOff>0</xdr:colOff>
      <xdr:row>11</xdr:row>
      <xdr:rowOff>9525</xdr:rowOff>
    </xdr:to>
    <xdr:cxnSp macro="">
      <xdr:nvCxnSpPr>
        <xdr:cNvPr id="8293" name="AutoShape 101">
          <a:extLst>
            <a:ext uri="{FF2B5EF4-FFF2-40B4-BE49-F238E27FC236}">
              <a16:creationId xmlns:a16="http://schemas.microsoft.com/office/drawing/2014/main" id="{00000000-0008-0000-1700-000065200000}"/>
            </a:ext>
          </a:extLst>
        </xdr:cNvPr>
        <xdr:cNvCxnSpPr>
          <a:cxnSpLocks noChangeShapeType="1"/>
          <a:stCxn id="8238" idx="2"/>
          <a:endCxn id="8313" idx="3"/>
        </xdr:cNvCxnSpPr>
      </xdr:nvCxnSpPr>
      <xdr:spPr bwMode="auto">
        <a:xfrm flipV="1">
          <a:off x="12011025" y="1938338"/>
          <a:ext cx="1647825" cy="58578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352425</xdr:colOff>
      <xdr:row>11</xdr:row>
      <xdr:rowOff>109538</xdr:rowOff>
    </xdr:from>
    <xdr:to>
      <xdr:col>27</xdr:col>
      <xdr:colOff>0</xdr:colOff>
      <xdr:row>13</xdr:row>
      <xdr:rowOff>152400</xdr:rowOff>
    </xdr:to>
    <xdr:cxnSp macro="">
      <xdr:nvCxnSpPr>
        <xdr:cNvPr id="8294" name="AutoShape 102">
          <a:extLst>
            <a:ext uri="{FF2B5EF4-FFF2-40B4-BE49-F238E27FC236}">
              <a16:creationId xmlns:a16="http://schemas.microsoft.com/office/drawing/2014/main" id="{00000000-0008-0000-1700-000066200000}"/>
            </a:ext>
          </a:extLst>
        </xdr:cNvPr>
        <xdr:cNvCxnSpPr>
          <a:cxnSpLocks noChangeShapeType="1"/>
          <a:stCxn id="8239" idx="2"/>
          <a:endCxn id="8251" idx="3"/>
        </xdr:cNvCxnSpPr>
      </xdr:nvCxnSpPr>
      <xdr:spPr bwMode="auto">
        <a:xfrm flipV="1">
          <a:off x="12696825" y="2624138"/>
          <a:ext cx="962025" cy="50006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247650</xdr:colOff>
      <xdr:row>10</xdr:row>
      <xdr:rowOff>109538</xdr:rowOff>
    </xdr:from>
    <xdr:to>
      <xdr:col>27</xdr:col>
      <xdr:colOff>0</xdr:colOff>
      <xdr:row>16</xdr:row>
      <xdr:rowOff>47625</xdr:rowOff>
    </xdr:to>
    <xdr:cxnSp macro="">
      <xdr:nvCxnSpPr>
        <xdr:cNvPr id="8296" name="AutoShape 104">
          <a:extLst>
            <a:ext uri="{FF2B5EF4-FFF2-40B4-BE49-F238E27FC236}">
              <a16:creationId xmlns:a16="http://schemas.microsoft.com/office/drawing/2014/main" id="{00000000-0008-0000-1700-000068200000}"/>
            </a:ext>
          </a:extLst>
        </xdr:cNvPr>
        <xdr:cNvCxnSpPr>
          <a:cxnSpLocks noChangeShapeType="1"/>
          <a:stCxn id="8237" idx="2"/>
          <a:endCxn id="8250" idx="3"/>
        </xdr:cNvCxnSpPr>
      </xdr:nvCxnSpPr>
      <xdr:spPr bwMode="auto">
        <a:xfrm flipV="1">
          <a:off x="11715750" y="2395538"/>
          <a:ext cx="1943100" cy="130968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7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8303" name="Rectangle 111">
          <a:extLst>
            <a:ext uri="{FF2B5EF4-FFF2-40B4-BE49-F238E27FC236}">
              <a16:creationId xmlns:a16="http://schemas.microsoft.com/office/drawing/2014/main" id="{00000000-0008-0000-1700-00006F200000}"/>
            </a:ext>
          </a:extLst>
        </xdr:cNvPr>
        <xdr:cNvSpPr>
          <a:spLocks noChangeArrowheads="1"/>
        </xdr:cNvSpPr>
      </xdr:nvSpPr>
      <xdr:spPr bwMode="auto">
        <a:xfrm>
          <a:off x="6648450" y="1600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8</xdr:row>
      <xdr:rowOff>0</xdr:rowOff>
    </xdr:from>
    <xdr:to>
      <xdr:col>12</xdr:col>
      <xdr:colOff>0</xdr:colOff>
      <xdr:row>9</xdr:row>
      <xdr:rowOff>0</xdr:rowOff>
    </xdr:to>
    <xdr:sp macro="" textlink="">
      <xdr:nvSpPr>
        <xdr:cNvPr id="8304" name="Rectangle 112">
          <a:extLst>
            <a:ext uri="{FF2B5EF4-FFF2-40B4-BE49-F238E27FC236}">
              <a16:creationId xmlns:a16="http://schemas.microsoft.com/office/drawing/2014/main" id="{00000000-0008-0000-1700-000070200000}"/>
            </a:ext>
          </a:extLst>
        </xdr:cNvPr>
        <xdr:cNvSpPr>
          <a:spLocks noChangeArrowheads="1"/>
        </xdr:cNvSpPr>
      </xdr:nvSpPr>
      <xdr:spPr bwMode="auto">
        <a:xfrm>
          <a:off x="6648450" y="1828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9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8305" name="Rectangle 113">
          <a:extLst>
            <a:ext uri="{FF2B5EF4-FFF2-40B4-BE49-F238E27FC236}">
              <a16:creationId xmlns:a16="http://schemas.microsoft.com/office/drawing/2014/main" id="{00000000-0008-0000-1700-000071200000}"/>
            </a:ext>
          </a:extLst>
        </xdr:cNvPr>
        <xdr:cNvSpPr>
          <a:spLocks noChangeArrowheads="1"/>
        </xdr:cNvSpPr>
      </xdr:nvSpPr>
      <xdr:spPr bwMode="auto">
        <a:xfrm>
          <a:off x="6648450" y="2057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114300</xdr:colOff>
      <xdr:row>12</xdr:row>
      <xdr:rowOff>9525</xdr:rowOff>
    </xdr:from>
    <xdr:to>
      <xdr:col>13</xdr:col>
      <xdr:colOff>171450</xdr:colOff>
      <xdr:row>12</xdr:row>
      <xdr:rowOff>66675</xdr:rowOff>
    </xdr:to>
    <xdr:sp macro="" textlink="">
      <xdr:nvSpPr>
        <xdr:cNvPr id="8308" name="Oval 116">
          <a:extLst>
            <a:ext uri="{FF2B5EF4-FFF2-40B4-BE49-F238E27FC236}">
              <a16:creationId xmlns:a16="http://schemas.microsoft.com/office/drawing/2014/main" id="{00000000-0008-0000-1700-000074200000}"/>
            </a:ext>
          </a:extLst>
        </xdr:cNvPr>
        <xdr:cNvSpPr>
          <a:spLocks noChangeArrowheads="1"/>
        </xdr:cNvSpPr>
      </xdr:nvSpPr>
      <xdr:spPr bwMode="auto">
        <a:xfrm flipH="1">
          <a:off x="7639050" y="27527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9</xdr:row>
      <xdr:rowOff>109538</xdr:rowOff>
    </xdr:from>
    <xdr:to>
      <xdr:col>13</xdr:col>
      <xdr:colOff>114300</xdr:colOff>
      <xdr:row>12</xdr:row>
      <xdr:rowOff>38100</xdr:rowOff>
    </xdr:to>
    <xdr:cxnSp macro="">
      <xdr:nvCxnSpPr>
        <xdr:cNvPr id="8309" name="AutoShape 117">
          <a:extLst>
            <a:ext uri="{FF2B5EF4-FFF2-40B4-BE49-F238E27FC236}">
              <a16:creationId xmlns:a16="http://schemas.microsoft.com/office/drawing/2014/main" id="{00000000-0008-0000-1700-000075200000}"/>
            </a:ext>
          </a:extLst>
        </xdr:cNvPr>
        <xdr:cNvCxnSpPr>
          <a:cxnSpLocks noChangeShapeType="1"/>
          <a:stCxn id="8305" idx="1"/>
          <a:endCxn id="8308" idx="6"/>
        </xdr:cNvCxnSpPr>
      </xdr:nvCxnSpPr>
      <xdr:spPr bwMode="auto">
        <a:xfrm>
          <a:off x="6648450" y="2166938"/>
          <a:ext cx="990600" cy="61436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0</xdr:colOff>
      <xdr:row>7</xdr:row>
      <xdr:rowOff>0</xdr:rowOff>
    </xdr:from>
    <xdr:to>
      <xdr:col>27</xdr:col>
      <xdr:colOff>0</xdr:colOff>
      <xdr:row>8</xdr:row>
      <xdr:rowOff>0</xdr:rowOff>
    </xdr:to>
    <xdr:sp macro="" textlink="">
      <xdr:nvSpPr>
        <xdr:cNvPr id="8312" name="Rectangle 120">
          <a:extLst>
            <a:ext uri="{FF2B5EF4-FFF2-40B4-BE49-F238E27FC236}">
              <a16:creationId xmlns:a16="http://schemas.microsoft.com/office/drawing/2014/main" id="{00000000-0008-0000-1700-000078200000}"/>
            </a:ext>
          </a:extLst>
        </xdr:cNvPr>
        <xdr:cNvSpPr>
          <a:spLocks noChangeArrowheads="1"/>
        </xdr:cNvSpPr>
      </xdr:nvSpPr>
      <xdr:spPr bwMode="auto">
        <a:xfrm>
          <a:off x="13220700" y="1600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8</xdr:row>
      <xdr:rowOff>0</xdr:rowOff>
    </xdr:from>
    <xdr:to>
      <xdr:col>27</xdr:col>
      <xdr:colOff>0</xdr:colOff>
      <xdr:row>9</xdr:row>
      <xdr:rowOff>0</xdr:rowOff>
    </xdr:to>
    <xdr:sp macro="" textlink="">
      <xdr:nvSpPr>
        <xdr:cNvPr id="8313" name="Rectangle 121">
          <a:extLst>
            <a:ext uri="{FF2B5EF4-FFF2-40B4-BE49-F238E27FC236}">
              <a16:creationId xmlns:a16="http://schemas.microsoft.com/office/drawing/2014/main" id="{00000000-0008-0000-1700-000079200000}"/>
            </a:ext>
          </a:extLst>
        </xdr:cNvPr>
        <xdr:cNvSpPr>
          <a:spLocks noChangeArrowheads="1"/>
        </xdr:cNvSpPr>
      </xdr:nvSpPr>
      <xdr:spPr bwMode="auto">
        <a:xfrm>
          <a:off x="13220700" y="1828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9</xdr:row>
      <xdr:rowOff>0</xdr:rowOff>
    </xdr:from>
    <xdr:to>
      <xdr:col>27</xdr:col>
      <xdr:colOff>0</xdr:colOff>
      <xdr:row>10</xdr:row>
      <xdr:rowOff>0</xdr:rowOff>
    </xdr:to>
    <xdr:sp macro="" textlink="">
      <xdr:nvSpPr>
        <xdr:cNvPr id="8314" name="Rectangle 122">
          <a:extLst>
            <a:ext uri="{FF2B5EF4-FFF2-40B4-BE49-F238E27FC236}">
              <a16:creationId xmlns:a16="http://schemas.microsoft.com/office/drawing/2014/main" id="{00000000-0008-0000-1700-00007A200000}"/>
            </a:ext>
          </a:extLst>
        </xdr:cNvPr>
        <xdr:cNvSpPr>
          <a:spLocks noChangeArrowheads="1"/>
        </xdr:cNvSpPr>
      </xdr:nvSpPr>
      <xdr:spPr bwMode="auto">
        <a:xfrm>
          <a:off x="13220700" y="2057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285750</xdr:colOff>
      <xdr:row>17</xdr:row>
      <xdr:rowOff>209550</xdr:rowOff>
    </xdr:from>
    <xdr:to>
      <xdr:col>21</xdr:col>
      <xdr:colOff>342900</xdr:colOff>
      <xdr:row>18</xdr:row>
      <xdr:rowOff>47625</xdr:rowOff>
    </xdr:to>
    <xdr:sp macro="" textlink="">
      <xdr:nvSpPr>
        <xdr:cNvPr id="8338" name="Oval 146">
          <a:extLst>
            <a:ext uri="{FF2B5EF4-FFF2-40B4-BE49-F238E27FC236}">
              <a16:creationId xmlns:a16="http://schemas.microsoft.com/office/drawing/2014/main" id="{00000000-0008-0000-1700-000092200000}"/>
            </a:ext>
          </a:extLst>
        </xdr:cNvPr>
        <xdr:cNvSpPr>
          <a:spLocks noChangeArrowheads="1"/>
        </xdr:cNvSpPr>
      </xdr:nvSpPr>
      <xdr:spPr bwMode="auto">
        <a:xfrm flipH="1">
          <a:off x="11315700" y="4095750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342900</xdr:colOff>
      <xdr:row>12</xdr:row>
      <xdr:rowOff>109538</xdr:rowOff>
    </xdr:from>
    <xdr:to>
      <xdr:col>27</xdr:col>
      <xdr:colOff>0</xdr:colOff>
      <xdr:row>18</xdr:row>
      <xdr:rowOff>19050</xdr:rowOff>
    </xdr:to>
    <xdr:cxnSp macro="">
      <xdr:nvCxnSpPr>
        <xdr:cNvPr id="8339" name="AutoShape 147">
          <a:extLst>
            <a:ext uri="{FF2B5EF4-FFF2-40B4-BE49-F238E27FC236}">
              <a16:creationId xmlns:a16="http://schemas.microsoft.com/office/drawing/2014/main" id="{00000000-0008-0000-1700-000093200000}"/>
            </a:ext>
          </a:extLst>
        </xdr:cNvPr>
        <xdr:cNvCxnSpPr>
          <a:cxnSpLocks noChangeShapeType="1"/>
          <a:stCxn id="8338" idx="2"/>
          <a:endCxn id="8252" idx="3"/>
        </xdr:cNvCxnSpPr>
      </xdr:nvCxnSpPr>
      <xdr:spPr bwMode="auto">
        <a:xfrm flipV="1">
          <a:off x="11372850" y="2852738"/>
          <a:ext cx="2286000" cy="128111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352425</xdr:colOff>
      <xdr:row>0</xdr:row>
      <xdr:rowOff>9525</xdr:rowOff>
    </xdr:from>
    <xdr:to>
      <xdr:col>26</xdr:col>
      <xdr:colOff>76200</xdr:colOff>
      <xdr:row>3</xdr:row>
      <xdr:rowOff>209550</xdr:rowOff>
    </xdr:to>
    <xdr:grpSp>
      <xdr:nvGrpSpPr>
        <xdr:cNvPr id="9354" name="Group 138">
          <a:extLst>
            <a:ext uri="{FF2B5EF4-FFF2-40B4-BE49-F238E27FC236}">
              <a16:creationId xmlns:a16="http://schemas.microsoft.com/office/drawing/2014/main" id="{00000000-0008-0000-1800-00008A240000}"/>
            </a:ext>
          </a:extLst>
        </xdr:cNvPr>
        <xdr:cNvGrpSpPr>
          <a:grpSpLocks/>
        </xdr:cNvGrpSpPr>
      </xdr:nvGrpSpPr>
      <xdr:grpSpPr bwMode="auto">
        <a:xfrm>
          <a:off x="12696825" y="9525"/>
          <a:ext cx="1019175" cy="885825"/>
          <a:chOff x="1012" y="24"/>
          <a:chExt cx="106" cy="90"/>
        </a:xfrm>
      </xdr:grpSpPr>
      <xdr:sp macro="" textlink="">
        <xdr:nvSpPr>
          <xdr:cNvPr id="9355" name="Line 139">
            <a:extLst>
              <a:ext uri="{FF2B5EF4-FFF2-40B4-BE49-F238E27FC236}">
                <a16:creationId xmlns:a16="http://schemas.microsoft.com/office/drawing/2014/main" id="{00000000-0008-0000-1800-00008B2400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356" name="Text Box 140">
            <a:extLst>
              <a:ext uri="{FF2B5EF4-FFF2-40B4-BE49-F238E27FC236}">
                <a16:creationId xmlns:a16="http://schemas.microsoft.com/office/drawing/2014/main" id="{00000000-0008-0000-1800-00008C24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+Z</a:t>
            </a:r>
          </a:p>
        </xdr:txBody>
      </xdr:sp>
      <xdr:sp macro="" textlink="">
        <xdr:nvSpPr>
          <xdr:cNvPr id="9357" name="Text Box 141">
            <a:extLst>
              <a:ext uri="{FF2B5EF4-FFF2-40B4-BE49-F238E27FC236}">
                <a16:creationId xmlns:a16="http://schemas.microsoft.com/office/drawing/2014/main" id="{00000000-0008-0000-1800-00008D24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-Z</a:t>
            </a:r>
          </a:p>
        </xdr:txBody>
      </xdr:sp>
      <xdr:sp macro="" textlink="">
        <xdr:nvSpPr>
          <xdr:cNvPr id="9358" name="Line 142">
            <a:extLst>
              <a:ext uri="{FF2B5EF4-FFF2-40B4-BE49-F238E27FC236}">
                <a16:creationId xmlns:a16="http://schemas.microsoft.com/office/drawing/2014/main" id="{00000000-0008-0000-1800-00008E2400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359" name="Text Box 143">
            <a:extLst>
              <a:ext uri="{FF2B5EF4-FFF2-40B4-BE49-F238E27FC236}">
                <a16:creationId xmlns:a16="http://schemas.microsoft.com/office/drawing/2014/main" id="{00000000-0008-0000-1800-00008F24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+Y</a:t>
            </a:r>
          </a:p>
        </xdr:txBody>
      </xdr:sp>
      <xdr:sp macro="" textlink="">
        <xdr:nvSpPr>
          <xdr:cNvPr id="9360" name="Text Box 144">
            <a:extLst>
              <a:ext uri="{FF2B5EF4-FFF2-40B4-BE49-F238E27FC236}">
                <a16:creationId xmlns:a16="http://schemas.microsoft.com/office/drawing/2014/main" id="{00000000-0008-0000-1800-00009024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-Y</a:t>
            </a:r>
          </a:p>
        </xdr:txBody>
      </xdr:sp>
    </xdr:grpSp>
    <xdr:clientData/>
  </xdr:twoCellAnchor>
  <xdr:twoCellAnchor>
    <xdr:from>
      <xdr:col>12</xdr:col>
      <xdr:colOff>190500</xdr:colOff>
      <xdr:row>31</xdr:row>
      <xdr:rowOff>152400</xdr:rowOff>
    </xdr:from>
    <xdr:to>
      <xdr:col>21</xdr:col>
      <xdr:colOff>333375</xdr:colOff>
      <xdr:row>55</xdr:row>
      <xdr:rowOff>209550</xdr:rowOff>
    </xdr:to>
    <xdr:pic>
      <xdr:nvPicPr>
        <xdr:cNvPr id="9463" name="Picture 247">
          <a:extLst>
            <a:ext uri="{FF2B5EF4-FFF2-40B4-BE49-F238E27FC236}">
              <a16:creationId xmlns:a16="http://schemas.microsoft.com/office/drawing/2014/main" id="{00000000-0008-0000-1800-0000F72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77100" y="7239000"/>
          <a:ext cx="4086225" cy="554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104775</xdr:colOff>
      <xdr:row>7</xdr:row>
      <xdr:rowOff>161925</xdr:rowOff>
    </xdr:from>
    <xdr:to>
      <xdr:col>25</xdr:col>
      <xdr:colOff>361950</xdr:colOff>
      <xdr:row>26</xdr:row>
      <xdr:rowOff>66675</xdr:rowOff>
    </xdr:to>
    <xdr:pic>
      <xdr:nvPicPr>
        <xdr:cNvPr id="9462" name="Picture 246">
          <a:extLst>
            <a:ext uri="{FF2B5EF4-FFF2-40B4-BE49-F238E27FC236}">
              <a16:creationId xmlns:a16="http://schemas.microsoft.com/office/drawing/2014/main" id="{00000000-0008-0000-1800-0000F62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1375" y="1762125"/>
          <a:ext cx="5953125" cy="424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409575</xdr:colOff>
      <xdr:row>16</xdr:row>
      <xdr:rowOff>104775</xdr:rowOff>
    </xdr:from>
    <xdr:to>
      <xdr:col>23</xdr:col>
      <xdr:colOff>180975</xdr:colOff>
      <xdr:row>36</xdr:row>
      <xdr:rowOff>104775</xdr:rowOff>
    </xdr:to>
    <xdr:grpSp>
      <xdr:nvGrpSpPr>
        <xdr:cNvPr id="9456" name="Group 240">
          <a:extLst>
            <a:ext uri="{FF2B5EF4-FFF2-40B4-BE49-F238E27FC236}">
              <a16:creationId xmlns:a16="http://schemas.microsoft.com/office/drawing/2014/main" id="{00000000-0008-0000-1800-0000F0240000}"/>
            </a:ext>
          </a:extLst>
        </xdr:cNvPr>
        <xdr:cNvGrpSpPr>
          <a:grpSpLocks/>
        </xdr:cNvGrpSpPr>
      </xdr:nvGrpSpPr>
      <xdr:grpSpPr bwMode="auto">
        <a:xfrm>
          <a:off x="10594975" y="3762375"/>
          <a:ext cx="1930400" cy="4572000"/>
          <a:chOff x="973" y="379"/>
          <a:chExt cx="201" cy="460"/>
        </a:xfrm>
      </xdr:grpSpPr>
      <xdr:sp macro="" textlink="">
        <xdr:nvSpPr>
          <xdr:cNvPr id="9342" name="Rectangle 126">
            <a:extLst>
              <a:ext uri="{FF2B5EF4-FFF2-40B4-BE49-F238E27FC236}">
                <a16:creationId xmlns:a16="http://schemas.microsoft.com/office/drawing/2014/main" id="{00000000-0008-0000-1800-00007E2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973" y="590"/>
            <a:ext cx="39" cy="24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99CC" mc:Ignorable="a14" a14:legacySpreadsheetColorIndex="45">
              <a:alpha val="50000"/>
            </a:srgbClr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9364" name="AutoShape 148">
            <a:extLst>
              <a:ext uri="{FF2B5EF4-FFF2-40B4-BE49-F238E27FC236}">
                <a16:creationId xmlns:a16="http://schemas.microsoft.com/office/drawing/2014/main" id="{00000000-0008-0000-1800-000094240000}"/>
              </a:ext>
            </a:extLst>
          </xdr:cNvPr>
          <xdr:cNvSpPr>
            <a:spLocks noChangeArrowheads="1"/>
          </xdr:cNvSpPr>
        </xdr:nvSpPr>
        <xdr:spPr bwMode="auto">
          <a:xfrm rot="5400000" flipH="1">
            <a:off x="968" y="384"/>
            <a:ext cx="211" cy="201"/>
          </a:xfrm>
          <a:custGeom>
            <a:avLst/>
            <a:gdLst>
              <a:gd name="G0" fmla="+- 13153 0 0"/>
              <a:gd name="G1" fmla="+- 19246 0 0"/>
              <a:gd name="G2" fmla="+- 11936 0 0"/>
              <a:gd name="G3" fmla="*/ 13153 1 2"/>
              <a:gd name="G4" fmla="+- G3 10800 0"/>
              <a:gd name="G5" fmla="+- 21600 13153 19246"/>
              <a:gd name="G6" fmla="+- 19246 11936 0"/>
              <a:gd name="G7" fmla="*/ G6 1 2"/>
              <a:gd name="G8" fmla="*/ 19246 2 1"/>
              <a:gd name="G9" fmla="+- G8 0 21600"/>
              <a:gd name="G10" fmla="*/ 21600 G0 G1"/>
              <a:gd name="G11" fmla="*/ 21600 G4 G1"/>
              <a:gd name="G12" fmla="*/ 21600 G5 G1"/>
              <a:gd name="G13" fmla="*/ 21600 G7 G1"/>
              <a:gd name="G14" fmla="*/ 19246 1 2"/>
              <a:gd name="G15" fmla="+- G5 0 G4"/>
              <a:gd name="G16" fmla="+- G0 0 G4"/>
              <a:gd name="G17" fmla="*/ G2 G15 G16"/>
              <a:gd name="T0" fmla="*/ 17377 w 21600"/>
              <a:gd name="T1" fmla="*/ 0 h 21600"/>
              <a:gd name="T2" fmla="*/ 13153 w 21600"/>
              <a:gd name="T3" fmla="*/ 11936 h 21600"/>
              <a:gd name="T4" fmla="*/ 0 w 21600"/>
              <a:gd name="T5" fmla="*/ 19502 h 21600"/>
              <a:gd name="T6" fmla="*/ 9623 w 21600"/>
              <a:gd name="T7" fmla="*/ 21600 h 21600"/>
              <a:gd name="T8" fmla="*/ 19246 w 21600"/>
              <a:gd name="T9" fmla="*/ 17498 h 21600"/>
              <a:gd name="T10" fmla="*/ 21600 w 21600"/>
              <a:gd name="T11" fmla="*/ 11936 h 21600"/>
              <a:gd name="T12" fmla="*/ 17694720 60000 65536"/>
              <a:gd name="T13" fmla="*/ 11796480 60000 65536"/>
              <a:gd name="T14" fmla="*/ 11796480 60000 65536"/>
              <a:gd name="T15" fmla="*/ 5898240 60000 65536"/>
              <a:gd name="T16" fmla="*/ 0 60000 65536"/>
              <a:gd name="T17" fmla="*/ 0 60000 65536"/>
              <a:gd name="T18" fmla="*/ 0 w 21600"/>
              <a:gd name="T19" fmla="*/ G12 h 21600"/>
              <a:gd name="T20" fmla="*/ G1 w 21600"/>
              <a:gd name="T21" fmla="*/ 21600 h 21600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1600" h="21600">
                <a:moveTo>
                  <a:pt x="17377" y="0"/>
                </a:moveTo>
                <a:lnTo>
                  <a:pt x="13153" y="11936"/>
                </a:lnTo>
                <a:lnTo>
                  <a:pt x="15507" y="11936"/>
                </a:lnTo>
                <a:lnTo>
                  <a:pt x="15507" y="17404"/>
                </a:lnTo>
                <a:lnTo>
                  <a:pt x="0" y="17404"/>
                </a:lnTo>
                <a:lnTo>
                  <a:pt x="0" y="21600"/>
                </a:lnTo>
                <a:lnTo>
                  <a:pt x="19246" y="21600"/>
                </a:lnTo>
                <a:lnTo>
                  <a:pt x="19246" y="11936"/>
                </a:lnTo>
                <a:lnTo>
                  <a:pt x="21600" y="11936"/>
                </a:lnTo>
                <a:close/>
              </a:path>
            </a:pathLst>
          </a:custGeom>
          <a:solidFill>
            <a:srgbClr xmlns:mc="http://schemas.openxmlformats.org/markup-compatibility/2006" xmlns:a14="http://schemas.microsoft.com/office/drawing/2010/main" val="FF99CC" mc:Ignorable="a14" a14:legacySpreadsheetColorIndex="45">
              <a:alpha val="50000"/>
            </a:srgbClr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</xdr:grpSp>
    <xdr:clientData/>
  </xdr:twoCellAnchor>
  <xdr:twoCellAnchor>
    <xdr:from>
      <xdr:col>11</xdr:col>
      <xdr:colOff>0</xdr:colOff>
      <xdr:row>10</xdr:row>
      <xdr:rowOff>0</xdr:rowOff>
    </xdr:from>
    <xdr:to>
      <xdr:col>12</xdr:col>
      <xdr:colOff>0</xdr:colOff>
      <xdr:row>11</xdr:row>
      <xdr:rowOff>0</xdr:rowOff>
    </xdr:to>
    <xdr:sp macro="" textlink="">
      <xdr:nvSpPr>
        <xdr:cNvPr id="9219" name="Rectangle 3">
          <a:extLst>
            <a:ext uri="{FF2B5EF4-FFF2-40B4-BE49-F238E27FC236}">
              <a16:creationId xmlns:a16="http://schemas.microsoft.com/office/drawing/2014/main" id="{00000000-0008-0000-1800-000003240000}"/>
            </a:ext>
          </a:extLst>
        </xdr:cNvPr>
        <xdr:cNvSpPr>
          <a:spLocks noChangeArrowheads="1"/>
        </xdr:cNvSpPr>
      </xdr:nvSpPr>
      <xdr:spPr bwMode="auto">
        <a:xfrm>
          <a:off x="6648450" y="2286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11</xdr:row>
      <xdr:rowOff>0</xdr:rowOff>
    </xdr:from>
    <xdr:to>
      <xdr:col>12</xdr:col>
      <xdr:colOff>0</xdr:colOff>
      <xdr:row>12</xdr:row>
      <xdr:rowOff>0</xdr:rowOff>
    </xdr:to>
    <xdr:sp macro="" textlink="">
      <xdr:nvSpPr>
        <xdr:cNvPr id="9220" name="Rectangle 4">
          <a:extLst>
            <a:ext uri="{FF2B5EF4-FFF2-40B4-BE49-F238E27FC236}">
              <a16:creationId xmlns:a16="http://schemas.microsoft.com/office/drawing/2014/main" id="{00000000-0008-0000-1800-000004240000}"/>
            </a:ext>
          </a:extLst>
        </xdr:cNvPr>
        <xdr:cNvSpPr>
          <a:spLocks noChangeArrowheads="1"/>
        </xdr:cNvSpPr>
      </xdr:nvSpPr>
      <xdr:spPr bwMode="auto">
        <a:xfrm>
          <a:off x="6648450" y="2514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12</xdr:row>
      <xdr:rowOff>0</xdr:rowOff>
    </xdr:from>
    <xdr:to>
      <xdr:col>12</xdr:col>
      <xdr:colOff>0</xdr:colOff>
      <xdr:row>13</xdr:row>
      <xdr:rowOff>0</xdr:rowOff>
    </xdr:to>
    <xdr:sp macro="" textlink="">
      <xdr:nvSpPr>
        <xdr:cNvPr id="9221" name="Rectangle 5">
          <a:extLst>
            <a:ext uri="{FF2B5EF4-FFF2-40B4-BE49-F238E27FC236}">
              <a16:creationId xmlns:a16="http://schemas.microsoft.com/office/drawing/2014/main" id="{00000000-0008-0000-1800-000005240000}"/>
            </a:ext>
          </a:extLst>
        </xdr:cNvPr>
        <xdr:cNvSpPr>
          <a:spLocks noChangeArrowheads="1"/>
        </xdr:cNvSpPr>
      </xdr:nvSpPr>
      <xdr:spPr bwMode="auto">
        <a:xfrm>
          <a:off x="6648450" y="2743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13</xdr:row>
      <xdr:rowOff>0</xdr:rowOff>
    </xdr:from>
    <xdr:to>
      <xdr:col>12</xdr:col>
      <xdr:colOff>0</xdr:colOff>
      <xdr:row>14</xdr:row>
      <xdr:rowOff>0</xdr:rowOff>
    </xdr:to>
    <xdr:sp macro="" textlink="">
      <xdr:nvSpPr>
        <xdr:cNvPr id="9222" name="Rectangle 6">
          <a:extLst>
            <a:ext uri="{FF2B5EF4-FFF2-40B4-BE49-F238E27FC236}">
              <a16:creationId xmlns:a16="http://schemas.microsoft.com/office/drawing/2014/main" id="{00000000-0008-0000-1800-000006240000}"/>
            </a:ext>
          </a:extLst>
        </xdr:cNvPr>
        <xdr:cNvSpPr>
          <a:spLocks noChangeArrowheads="1"/>
        </xdr:cNvSpPr>
      </xdr:nvSpPr>
      <xdr:spPr bwMode="auto">
        <a:xfrm>
          <a:off x="6648450" y="2971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14</xdr:row>
      <xdr:rowOff>0</xdr:rowOff>
    </xdr:from>
    <xdr:to>
      <xdr:col>12</xdr:col>
      <xdr:colOff>0</xdr:colOff>
      <xdr:row>15</xdr:row>
      <xdr:rowOff>0</xdr:rowOff>
    </xdr:to>
    <xdr:sp macro="" textlink="">
      <xdr:nvSpPr>
        <xdr:cNvPr id="9223" name="Rectangle 7">
          <a:extLst>
            <a:ext uri="{FF2B5EF4-FFF2-40B4-BE49-F238E27FC236}">
              <a16:creationId xmlns:a16="http://schemas.microsoft.com/office/drawing/2014/main" id="{00000000-0008-0000-1800-000007240000}"/>
            </a:ext>
          </a:extLst>
        </xdr:cNvPr>
        <xdr:cNvSpPr>
          <a:spLocks noChangeArrowheads="1"/>
        </xdr:cNvSpPr>
      </xdr:nvSpPr>
      <xdr:spPr bwMode="auto">
        <a:xfrm>
          <a:off x="6648450" y="3200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15</xdr:row>
      <xdr:rowOff>0</xdr:rowOff>
    </xdr:from>
    <xdr:to>
      <xdr:col>12</xdr:col>
      <xdr:colOff>0</xdr:colOff>
      <xdr:row>16</xdr:row>
      <xdr:rowOff>0</xdr:rowOff>
    </xdr:to>
    <xdr:sp macro="" textlink="">
      <xdr:nvSpPr>
        <xdr:cNvPr id="9224" name="Rectangle 8">
          <a:extLst>
            <a:ext uri="{FF2B5EF4-FFF2-40B4-BE49-F238E27FC236}">
              <a16:creationId xmlns:a16="http://schemas.microsoft.com/office/drawing/2014/main" id="{00000000-0008-0000-1800-000008240000}"/>
            </a:ext>
          </a:extLst>
        </xdr:cNvPr>
        <xdr:cNvSpPr>
          <a:spLocks noChangeArrowheads="1"/>
        </xdr:cNvSpPr>
      </xdr:nvSpPr>
      <xdr:spPr bwMode="auto">
        <a:xfrm>
          <a:off x="6648450" y="3429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16</xdr:row>
      <xdr:rowOff>0</xdr:rowOff>
    </xdr:from>
    <xdr:to>
      <xdr:col>12</xdr:col>
      <xdr:colOff>0</xdr:colOff>
      <xdr:row>17</xdr:row>
      <xdr:rowOff>0</xdr:rowOff>
    </xdr:to>
    <xdr:sp macro="" textlink="">
      <xdr:nvSpPr>
        <xdr:cNvPr id="9225" name="Rectangle 9">
          <a:extLst>
            <a:ext uri="{FF2B5EF4-FFF2-40B4-BE49-F238E27FC236}">
              <a16:creationId xmlns:a16="http://schemas.microsoft.com/office/drawing/2014/main" id="{00000000-0008-0000-1800-000009240000}"/>
            </a:ext>
          </a:extLst>
        </xdr:cNvPr>
        <xdr:cNvSpPr>
          <a:spLocks noChangeArrowheads="1"/>
        </xdr:cNvSpPr>
      </xdr:nvSpPr>
      <xdr:spPr bwMode="auto">
        <a:xfrm>
          <a:off x="6648450" y="3657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17</xdr:row>
      <xdr:rowOff>0</xdr:rowOff>
    </xdr:from>
    <xdr:to>
      <xdr:col>12</xdr:col>
      <xdr:colOff>0</xdr:colOff>
      <xdr:row>18</xdr:row>
      <xdr:rowOff>0</xdr:rowOff>
    </xdr:to>
    <xdr:sp macro="" textlink="">
      <xdr:nvSpPr>
        <xdr:cNvPr id="9226" name="Rectangle 10">
          <a:extLst>
            <a:ext uri="{FF2B5EF4-FFF2-40B4-BE49-F238E27FC236}">
              <a16:creationId xmlns:a16="http://schemas.microsoft.com/office/drawing/2014/main" id="{00000000-0008-0000-1800-00000A240000}"/>
            </a:ext>
          </a:extLst>
        </xdr:cNvPr>
        <xdr:cNvSpPr>
          <a:spLocks noChangeArrowheads="1"/>
        </xdr:cNvSpPr>
      </xdr:nvSpPr>
      <xdr:spPr bwMode="auto">
        <a:xfrm>
          <a:off x="6648450" y="3886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18</xdr:row>
      <xdr:rowOff>0</xdr:rowOff>
    </xdr:from>
    <xdr:to>
      <xdr:col>12</xdr:col>
      <xdr:colOff>0</xdr:colOff>
      <xdr:row>19</xdr:row>
      <xdr:rowOff>0</xdr:rowOff>
    </xdr:to>
    <xdr:sp macro="" textlink="">
      <xdr:nvSpPr>
        <xdr:cNvPr id="9227" name="Rectangle 11">
          <a:extLst>
            <a:ext uri="{FF2B5EF4-FFF2-40B4-BE49-F238E27FC236}">
              <a16:creationId xmlns:a16="http://schemas.microsoft.com/office/drawing/2014/main" id="{00000000-0008-0000-1800-00000B240000}"/>
            </a:ext>
          </a:extLst>
        </xdr:cNvPr>
        <xdr:cNvSpPr>
          <a:spLocks noChangeArrowheads="1"/>
        </xdr:cNvSpPr>
      </xdr:nvSpPr>
      <xdr:spPr bwMode="auto">
        <a:xfrm>
          <a:off x="6648450" y="4114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381000</xdr:colOff>
      <xdr:row>9</xdr:row>
      <xdr:rowOff>152400</xdr:rowOff>
    </xdr:from>
    <xdr:to>
      <xdr:col>19</xdr:col>
      <xdr:colOff>9525</xdr:colOff>
      <xdr:row>9</xdr:row>
      <xdr:rowOff>209550</xdr:rowOff>
    </xdr:to>
    <xdr:sp macro="" textlink="">
      <xdr:nvSpPr>
        <xdr:cNvPr id="9230" name="Oval 14">
          <a:extLst>
            <a:ext uri="{FF2B5EF4-FFF2-40B4-BE49-F238E27FC236}">
              <a16:creationId xmlns:a16="http://schemas.microsoft.com/office/drawing/2014/main" id="{00000000-0008-0000-1800-00000E240000}"/>
            </a:ext>
          </a:extLst>
        </xdr:cNvPr>
        <xdr:cNvSpPr>
          <a:spLocks noChangeArrowheads="1"/>
        </xdr:cNvSpPr>
      </xdr:nvSpPr>
      <xdr:spPr bwMode="auto">
        <a:xfrm flipH="1">
          <a:off x="10096500" y="2209800"/>
          <a:ext cx="66675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219075</xdr:colOff>
      <xdr:row>11</xdr:row>
      <xdr:rowOff>66675</xdr:rowOff>
    </xdr:from>
    <xdr:to>
      <xdr:col>20</xdr:col>
      <xdr:colOff>276225</xdr:colOff>
      <xdr:row>11</xdr:row>
      <xdr:rowOff>123825</xdr:rowOff>
    </xdr:to>
    <xdr:sp macro="" textlink="">
      <xdr:nvSpPr>
        <xdr:cNvPr id="9231" name="Oval 15">
          <a:extLst>
            <a:ext uri="{FF2B5EF4-FFF2-40B4-BE49-F238E27FC236}">
              <a16:creationId xmlns:a16="http://schemas.microsoft.com/office/drawing/2014/main" id="{00000000-0008-0000-1800-00000F240000}"/>
            </a:ext>
          </a:extLst>
        </xdr:cNvPr>
        <xdr:cNvSpPr>
          <a:spLocks noChangeArrowheads="1"/>
        </xdr:cNvSpPr>
      </xdr:nvSpPr>
      <xdr:spPr bwMode="auto">
        <a:xfrm flipH="1">
          <a:off x="10810875" y="25812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14</xdr:col>
      <xdr:colOff>323850</xdr:colOff>
      <xdr:row>13</xdr:row>
      <xdr:rowOff>209550</xdr:rowOff>
    </xdr:from>
    <xdr:to>
      <xdr:col>14</xdr:col>
      <xdr:colOff>381000</xdr:colOff>
      <xdr:row>14</xdr:row>
      <xdr:rowOff>47625</xdr:rowOff>
    </xdr:to>
    <xdr:sp macro="" textlink="">
      <xdr:nvSpPr>
        <xdr:cNvPr id="9234" name="Oval 18">
          <a:extLst>
            <a:ext uri="{FF2B5EF4-FFF2-40B4-BE49-F238E27FC236}">
              <a16:creationId xmlns:a16="http://schemas.microsoft.com/office/drawing/2014/main" id="{00000000-0008-0000-1800-000012240000}"/>
            </a:ext>
          </a:extLst>
        </xdr:cNvPr>
        <xdr:cNvSpPr>
          <a:spLocks noChangeArrowheads="1"/>
        </xdr:cNvSpPr>
      </xdr:nvSpPr>
      <xdr:spPr bwMode="auto">
        <a:xfrm flipH="1">
          <a:off x="8286750" y="3181350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400050</xdr:colOff>
      <xdr:row>12</xdr:row>
      <xdr:rowOff>123825</xdr:rowOff>
    </xdr:from>
    <xdr:to>
      <xdr:col>19</xdr:col>
      <xdr:colOff>28575</xdr:colOff>
      <xdr:row>12</xdr:row>
      <xdr:rowOff>180975</xdr:rowOff>
    </xdr:to>
    <xdr:sp macro="" textlink="">
      <xdr:nvSpPr>
        <xdr:cNvPr id="9237" name="Oval 21">
          <a:extLst>
            <a:ext uri="{FF2B5EF4-FFF2-40B4-BE49-F238E27FC236}">
              <a16:creationId xmlns:a16="http://schemas.microsoft.com/office/drawing/2014/main" id="{00000000-0008-0000-1800-000015240000}"/>
            </a:ext>
          </a:extLst>
        </xdr:cNvPr>
        <xdr:cNvSpPr>
          <a:spLocks noChangeArrowheads="1"/>
        </xdr:cNvSpPr>
      </xdr:nvSpPr>
      <xdr:spPr bwMode="auto">
        <a:xfrm flipH="1">
          <a:off x="10115550" y="2867025"/>
          <a:ext cx="66675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14</xdr:col>
      <xdr:colOff>76200</xdr:colOff>
      <xdr:row>21</xdr:row>
      <xdr:rowOff>95250</xdr:rowOff>
    </xdr:from>
    <xdr:to>
      <xdr:col>14</xdr:col>
      <xdr:colOff>133350</xdr:colOff>
      <xdr:row>21</xdr:row>
      <xdr:rowOff>152400</xdr:rowOff>
    </xdr:to>
    <xdr:sp macro="" textlink="">
      <xdr:nvSpPr>
        <xdr:cNvPr id="9238" name="Oval 22">
          <a:extLst>
            <a:ext uri="{FF2B5EF4-FFF2-40B4-BE49-F238E27FC236}">
              <a16:creationId xmlns:a16="http://schemas.microsoft.com/office/drawing/2014/main" id="{00000000-0008-0000-1800-000016240000}"/>
            </a:ext>
          </a:extLst>
        </xdr:cNvPr>
        <xdr:cNvSpPr>
          <a:spLocks noChangeArrowheads="1"/>
        </xdr:cNvSpPr>
      </xdr:nvSpPr>
      <xdr:spPr bwMode="auto">
        <a:xfrm flipH="1">
          <a:off x="8039100" y="48958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85725</xdr:colOff>
      <xdr:row>10</xdr:row>
      <xdr:rowOff>161925</xdr:rowOff>
    </xdr:from>
    <xdr:to>
      <xdr:col>16</xdr:col>
      <xdr:colOff>142875</xdr:colOff>
      <xdr:row>11</xdr:row>
      <xdr:rowOff>0</xdr:rowOff>
    </xdr:to>
    <xdr:sp macro="" textlink="">
      <xdr:nvSpPr>
        <xdr:cNvPr id="9239" name="Oval 23">
          <a:extLst>
            <a:ext uri="{FF2B5EF4-FFF2-40B4-BE49-F238E27FC236}">
              <a16:creationId xmlns:a16="http://schemas.microsoft.com/office/drawing/2014/main" id="{00000000-0008-0000-1800-000017240000}"/>
            </a:ext>
          </a:extLst>
        </xdr:cNvPr>
        <xdr:cNvSpPr>
          <a:spLocks noChangeArrowheads="1"/>
        </xdr:cNvSpPr>
      </xdr:nvSpPr>
      <xdr:spPr bwMode="auto">
        <a:xfrm flipH="1">
          <a:off x="8924925" y="2447925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190500</xdr:colOff>
      <xdr:row>13</xdr:row>
      <xdr:rowOff>19050</xdr:rowOff>
    </xdr:from>
    <xdr:to>
      <xdr:col>25</xdr:col>
      <xdr:colOff>247650</xdr:colOff>
      <xdr:row>13</xdr:row>
      <xdr:rowOff>76200</xdr:rowOff>
    </xdr:to>
    <xdr:sp macro="" textlink="">
      <xdr:nvSpPr>
        <xdr:cNvPr id="9240" name="Oval 24">
          <a:extLst>
            <a:ext uri="{FF2B5EF4-FFF2-40B4-BE49-F238E27FC236}">
              <a16:creationId xmlns:a16="http://schemas.microsoft.com/office/drawing/2014/main" id="{00000000-0008-0000-1800-000018240000}"/>
            </a:ext>
          </a:extLst>
        </xdr:cNvPr>
        <xdr:cNvSpPr>
          <a:spLocks noChangeArrowheads="1"/>
        </xdr:cNvSpPr>
      </xdr:nvSpPr>
      <xdr:spPr bwMode="auto">
        <a:xfrm flipH="1">
          <a:off x="12973050" y="29908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361950</xdr:colOff>
      <xdr:row>9</xdr:row>
      <xdr:rowOff>95250</xdr:rowOff>
    </xdr:from>
    <xdr:to>
      <xdr:col>21</xdr:col>
      <xdr:colOff>419100</xdr:colOff>
      <xdr:row>9</xdr:row>
      <xdr:rowOff>152400</xdr:rowOff>
    </xdr:to>
    <xdr:sp macro="" textlink="">
      <xdr:nvSpPr>
        <xdr:cNvPr id="9244" name="Oval 28">
          <a:extLst>
            <a:ext uri="{FF2B5EF4-FFF2-40B4-BE49-F238E27FC236}">
              <a16:creationId xmlns:a16="http://schemas.microsoft.com/office/drawing/2014/main" id="{00000000-0008-0000-1800-00001C240000}"/>
            </a:ext>
          </a:extLst>
        </xdr:cNvPr>
        <xdr:cNvSpPr>
          <a:spLocks noChangeArrowheads="1"/>
        </xdr:cNvSpPr>
      </xdr:nvSpPr>
      <xdr:spPr bwMode="auto">
        <a:xfrm flipH="1">
          <a:off x="11391900" y="21526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276225</xdr:colOff>
      <xdr:row>8</xdr:row>
      <xdr:rowOff>95250</xdr:rowOff>
    </xdr:from>
    <xdr:to>
      <xdr:col>23</xdr:col>
      <xdr:colOff>333375</xdr:colOff>
      <xdr:row>8</xdr:row>
      <xdr:rowOff>152400</xdr:rowOff>
    </xdr:to>
    <xdr:sp macro="" textlink="">
      <xdr:nvSpPr>
        <xdr:cNvPr id="9245" name="Oval 29">
          <a:extLst>
            <a:ext uri="{FF2B5EF4-FFF2-40B4-BE49-F238E27FC236}">
              <a16:creationId xmlns:a16="http://schemas.microsoft.com/office/drawing/2014/main" id="{00000000-0008-0000-1800-00001D240000}"/>
            </a:ext>
          </a:extLst>
        </xdr:cNvPr>
        <xdr:cNvSpPr>
          <a:spLocks noChangeArrowheads="1"/>
        </xdr:cNvSpPr>
      </xdr:nvSpPr>
      <xdr:spPr bwMode="auto">
        <a:xfrm flipH="1">
          <a:off x="12182475" y="19240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219075</xdr:colOff>
      <xdr:row>10</xdr:row>
      <xdr:rowOff>66675</xdr:rowOff>
    </xdr:from>
    <xdr:to>
      <xdr:col>24</xdr:col>
      <xdr:colOff>276225</xdr:colOff>
      <xdr:row>10</xdr:row>
      <xdr:rowOff>123825</xdr:rowOff>
    </xdr:to>
    <xdr:sp macro="" textlink="">
      <xdr:nvSpPr>
        <xdr:cNvPr id="9248" name="Oval 32">
          <a:extLst>
            <a:ext uri="{FF2B5EF4-FFF2-40B4-BE49-F238E27FC236}">
              <a16:creationId xmlns:a16="http://schemas.microsoft.com/office/drawing/2014/main" id="{00000000-0008-0000-1800-000020240000}"/>
            </a:ext>
          </a:extLst>
        </xdr:cNvPr>
        <xdr:cNvSpPr>
          <a:spLocks noChangeArrowheads="1"/>
        </xdr:cNvSpPr>
      </xdr:nvSpPr>
      <xdr:spPr bwMode="auto">
        <a:xfrm flipH="1">
          <a:off x="12563475" y="23526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95250</xdr:colOff>
      <xdr:row>9</xdr:row>
      <xdr:rowOff>209550</xdr:rowOff>
    </xdr:from>
    <xdr:to>
      <xdr:col>20</xdr:col>
      <xdr:colOff>152400</xdr:colOff>
      <xdr:row>10</xdr:row>
      <xdr:rowOff>47625</xdr:rowOff>
    </xdr:to>
    <xdr:sp macro="" textlink="">
      <xdr:nvSpPr>
        <xdr:cNvPr id="9249" name="Oval 33">
          <a:extLst>
            <a:ext uri="{FF2B5EF4-FFF2-40B4-BE49-F238E27FC236}">
              <a16:creationId xmlns:a16="http://schemas.microsoft.com/office/drawing/2014/main" id="{00000000-0008-0000-1800-000021240000}"/>
            </a:ext>
          </a:extLst>
        </xdr:cNvPr>
        <xdr:cNvSpPr>
          <a:spLocks noChangeArrowheads="1"/>
        </xdr:cNvSpPr>
      </xdr:nvSpPr>
      <xdr:spPr bwMode="auto">
        <a:xfrm flipH="1">
          <a:off x="10687050" y="2266950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10</xdr:row>
      <xdr:rowOff>0</xdr:rowOff>
    </xdr:from>
    <xdr:to>
      <xdr:col>27</xdr:col>
      <xdr:colOff>0</xdr:colOff>
      <xdr:row>11</xdr:row>
      <xdr:rowOff>0</xdr:rowOff>
    </xdr:to>
    <xdr:sp macro="" textlink="">
      <xdr:nvSpPr>
        <xdr:cNvPr id="9252" name="Rectangle 36">
          <a:extLst>
            <a:ext uri="{FF2B5EF4-FFF2-40B4-BE49-F238E27FC236}">
              <a16:creationId xmlns:a16="http://schemas.microsoft.com/office/drawing/2014/main" id="{00000000-0008-0000-1800-000024240000}"/>
            </a:ext>
          </a:extLst>
        </xdr:cNvPr>
        <xdr:cNvSpPr>
          <a:spLocks noChangeArrowheads="1"/>
        </xdr:cNvSpPr>
      </xdr:nvSpPr>
      <xdr:spPr bwMode="auto">
        <a:xfrm>
          <a:off x="13220700" y="2286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11</xdr:row>
      <xdr:rowOff>0</xdr:rowOff>
    </xdr:from>
    <xdr:to>
      <xdr:col>27</xdr:col>
      <xdr:colOff>0</xdr:colOff>
      <xdr:row>12</xdr:row>
      <xdr:rowOff>0</xdr:rowOff>
    </xdr:to>
    <xdr:sp macro="" textlink="">
      <xdr:nvSpPr>
        <xdr:cNvPr id="9253" name="Rectangle 37">
          <a:extLst>
            <a:ext uri="{FF2B5EF4-FFF2-40B4-BE49-F238E27FC236}">
              <a16:creationId xmlns:a16="http://schemas.microsoft.com/office/drawing/2014/main" id="{00000000-0008-0000-1800-000025240000}"/>
            </a:ext>
          </a:extLst>
        </xdr:cNvPr>
        <xdr:cNvSpPr>
          <a:spLocks noChangeArrowheads="1"/>
        </xdr:cNvSpPr>
      </xdr:nvSpPr>
      <xdr:spPr bwMode="auto">
        <a:xfrm>
          <a:off x="13220700" y="2514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12</xdr:row>
      <xdr:rowOff>0</xdr:rowOff>
    </xdr:from>
    <xdr:to>
      <xdr:col>27</xdr:col>
      <xdr:colOff>0</xdr:colOff>
      <xdr:row>13</xdr:row>
      <xdr:rowOff>0</xdr:rowOff>
    </xdr:to>
    <xdr:sp macro="" textlink="">
      <xdr:nvSpPr>
        <xdr:cNvPr id="9254" name="Rectangle 38">
          <a:extLst>
            <a:ext uri="{FF2B5EF4-FFF2-40B4-BE49-F238E27FC236}">
              <a16:creationId xmlns:a16="http://schemas.microsoft.com/office/drawing/2014/main" id="{00000000-0008-0000-1800-000026240000}"/>
            </a:ext>
          </a:extLst>
        </xdr:cNvPr>
        <xdr:cNvSpPr>
          <a:spLocks noChangeArrowheads="1"/>
        </xdr:cNvSpPr>
      </xdr:nvSpPr>
      <xdr:spPr bwMode="auto">
        <a:xfrm>
          <a:off x="13220700" y="2743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13</xdr:row>
      <xdr:rowOff>0</xdr:rowOff>
    </xdr:from>
    <xdr:to>
      <xdr:col>27</xdr:col>
      <xdr:colOff>0</xdr:colOff>
      <xdr:row>14</xdr:row>
      <xdr:rowOff>0</xdr:rowOff>
    </xdr:to>
    <xdr:sp macro="" textlink="">
      <xdr:nvSpPr>
        <xdr:cNvPr id="9255" name="Rectangle 39">
          <a:extLst>
            <a:ext uri="{FF2B5EF4-FFF2-40B4-BE49-F238E27FC236}">
              <a16:creationId xmlns:a16="http://schemas.microsoft.com/office/drawing/2014/main" id="{00000000-0008-0000-1800-000027240000}"/>
            </a:ext>
          </a:extLst>
        </xdr:cNvPr>
        <xdr:cNvSpPr>
          <a:spLocks noChangeArrowheads="1"/>
        </xdr:cNvSpPr>
      </xdr:nvSpPr>
      <xdr:spPr bwMode="auto">
        <a:xfrm>
          <a:off x="13220700" y="2971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14</xdr:row>
      <xdr:rowOff>0</xdr:rowOff>
    </xdr:from>
    <xdr:to>
      <xdr:col>27</xdr:col>
      <xdr:colOff>0</xdr:colOff>
      <xdr:row>15</xdr:row>
      <xdr:rowOff>0</xdr:rowOff>
    </xdr:to>
    <xdr:sp macro="" textlink="">
      <xdr:nvSpPr>
        <xdr:cNvPr id="9256" name="Rectangle 40">
          <a:extLst>
            <a:ext uri="{FF2B5EF4-FFF2-40B4-BE49-F238E27FC236}">
              <a16:creationId xmlns:a16="http://schemas.microsoft.com/office/drawing/2014/main" id="{00000000-0008-0000-1800-000028240000}"/>
            </a:ext>
          </a:extLst>
        </xdr:cNvPr>
        <xdr:cNvSpPr>
          <a:spLocks noChangeArrowheads="1"/>
        </xdr:cNvSpPr>
      </xdr:nvSpPr>
      <xdr:spPr bwMode="auto">
        <a:xfrm>
          <a:off x="13220700" y="3200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15</xdr:row>
      <xdr:rowOff>0</xdr:rowOff>
    </xdr:from>
    <xdr:to>
      <xdr:col>27</xdr:col>
      <xdr:colOff>0</xdr:colOff>
      <xdr:row>16</xdr:row>
      <xdr:rowOff>0</xdr:rowOff>
    </xdr:to>
    <xdr:sp macro="" textlink="">
      <xdr:nvSpPr>
        <xdr:cNvPr id="9257" name="Rectangle 41">
          <a:extLst>
            <a:ext uri="{FF2B5EF4-FFF2-40B4-BE49-F238E27FC236}">
              <a16:creationId xmlns:a16="http://schemas.microsoft.com/office/drawing/2014/main" id="{00000000-0008-0000-1800-000029240000}"/>
            </a:ext>
          </a:extLst>
        </xdr:cNvPr>
        <xdr:cNvSpPr>
          <a:spLocks noChangeArrowheads="1"/>
        </xdr:cNvSpPr>
      </xdr:nvSpPr>
      <xdr:spPr bwMode="auto">
        <a:xfrm>
          <a:off x="13220700" y="3429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16</xdr:row>
      <xdr:rowOff>0</xdr:rowOff>
    </xdr:from>
    <xdr:to>
      <xdr:col>27</xdr:col>
      <xdr:colOff>0</xdr:colOff>
      <xdr:row>17</xdr:row>
      <xdr:rowOff>0</xdr:rowOff>
    </xdr:to>
    <xdr:sp macro="" textlink="">
      <xdr:nvSpPr>
        <xdr:cNvPr id="9258" name="Rectangle 42">
          <a:extLst>
            <a:ext uri="{FF2B5EF4-FFF2-40B4-BE49-F238E27FC236}">
              <a16:creationId xmlns:a16="http://schemas.microsoft.com/office/drawing/2014/main" id="{00000000-0008-0000-1800-00002A240000}"/>
            </a:ext>
          </a:extLst>
        </xdr:cNvPr>
        <xdr:cNvSpPr>
          <a:spLocks noChangeArrowheads="1"/>
        </xdr:cNvSpPr>
      </xdr:nvSpPr>
      <xdr:spPr bwMode="auto">
        <a:xfrm>
          <a:off x="13220700" y="3657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17</xdr:row>
      <xdr:rowOff>0</xdr:rowOff>
    </xdr:from>
    <xdr:to>
      <xdr:col>27</xdr:col>
      <xdr:colOff>0</xdr:colOff>
      <xdr:row>18</xdr:row>
      <xdr:rowOff>0</xdr:rowOff>
    </xdr:to>
    <xdr:sp macro="" textlink="">
      <xdr:nvSpPr>
        <xdr:cNvPr id="9259" name="Rectangle 43">
          <a:extLst>
            <a:ext uri="{FF2B5EF4-FFF2-40B4-BE49-F238E27FC236}">
              <a16:creationId xmlns:a16="http://schemas.microsoft.com/office/drawing/2014/main" id="{00000000-0008-0000-1800-00002B240000}"/>
            </a:ext>
          </a:extLst>
        </xdr:cNvPr>
        <xdr:cNvSpPr>
          <a:spLocks noChangeArrowheads="1"/>
        </xdr:cNvSpPr>
      </xdr:nvSpPr>
      <xdr:spPr bwMode="auto">
        <a:xfrm>
          <a:off x="13220700" y="3886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18</xdr:row>
      <xdr:rowOff>0</xdr:rowOff>
    </xdr:from>
    <xdr:to>
      <xdr:col>27</xdr:col>
      <xdr:colOff>0</xdr:colOff>
      <xdr:row>19</xdr:row>
      <xdr:rowOff>0</xdr:rowOff>
    </xdr:to>
    <xdr:sp macro="" textlink="">
      <xdr:nvSpPr>
        <xdr:cNvPr id="9260" name="Rectangle 44">
          <a:extLst>
            <a:ext uri="{FF2B5EF4-FFF2-40B4-BE49-F238E27FC236}">
              <a16:creationId xmlns:a16="http://schemas.microsoft.com/office/drawing/2014/main" id="{00000000-0008-0000-1800-00002C240000}"/>
            </a:ext>
          </a:extLst>
        </xdr:cNvPr>
        <xdr:cNvSpPr>
          <a:spLocks noChangeArrowheads="1"/>
        </xdr:cNvSpPr>
      </xdr:nvSpPr>
      <xdr:spPr bwMode="auto">
        <a:xfrm>
          <a:off x="13220700" y="4114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7</xdr:row>
      <xdr:rowOff>109538</xdr:rowOff>
    </xdr:from>
    <xdr:to>
      <xdr:col>18</xdr:col>
      <xdr:colOff>381000</xdr:colOff>
      <xdr:row>9</xdr:row>
      <xdr:rowOff>180975</xdr:rowOff>
    </xdr:to>
    <xdr:cxnSp macro="">
      <xdr:nvCxnSpPr>
        <xdr:cNvPr id="9262" name="AutoShape 46">
          <a:extLst>
            <a:ext uri="{FF2B5EF4-FFF2-40B4-BE49-F238E27FC236}">
              <a16:creationId xmlns:a16="http://schemas.microsoft.com/office/drawing/2014/main" id="{00000000-0008-0000-1800-00002E240000}"/>
            </a:ext>
          </a:extLst>
        </xdr:cNvPr>
        <xdr:cNvCxnSpPr>
          <a:cxnSpLocks noChangeShapeType="1"/>
          <a:stCxn id="9284" idx="1"/>
          <a:endCxn id="9230" idx="6"/>
        </xdr:cNvCxnSpPr>
      </xdr:nvCxnSpPr>
      <xdr:spPr bwMode="auto">
        <a:xfrm>
          <a:off x="6648450" y="1709738"/>
          <a:ext cx="3448050" cy="52863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276225</xdr:colOff>
      <xdr:row>11</xdr:row>
      <xdr:rowOff>95250</xdr:rowOff>
    </xdr:from>
    <xdr:to>
      <xdr:col>27</xdr:col>
      <xdr:colOff>0</xdr:colOff>
      <xdr:row>11</xdr:row>
      <xdr:rowOff>109538</xdr:rowOff>
    </xdr:to>
    <xdr:cxnSp macro="">
      <xdr:nvCxnSpPr>
        <xdr:cNvPr id="9264" name="AutoShape 48">
          <a:extLst>
            <a:ext uri="{FF2B5EF4-FFF2-40B4-BE49-F238E27FC236}">
              <a16:creationId xmlns:a16="http://schemas.microsoft.com/office/drawing/2014/main" id="{00000000-0008-0000-1800-000030240000}"/>
            </a:ext>
          </a:extLst>
        </xdr:cNvPr>
        <xdr:cNvCxnSpPr>
          <a:cxnSpLocks noChangeShapeType="1"/>
          <a:stCxn id="9253" idx="3"/>
          <a:endCxn id="9231" idx="2"/>
        </xdr:cNvCxnSpPr>
      </xdr:nvCxnSpPr>
      <xdr:spPr bwMode="auto">
        <a:xfrm flipH="1" flipV="1">
          <a:off x="10868025" y="2609850"/>
          <a:ext cx="2790825" cy="1428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11</xdr:row>
      <xdr:rowOff>109538</xdr:rowOff>
    </xdr:from>
    <xdr:to>
      <xdr:col>14</xdr:col>
      <xdr:colOff>323850</xdr:colOff>
      <xdr:row>14</xdr:row>
      <xdr:rowOff>19050</xdr:rowOff>
    </xdr:to>
    <xdr:cxnSp macro="">
      <xdr:nvCxnSpPr>
        <xdr:cNvPr id="9267" name="AutoShape 51">
          <a:extLst>
            <a:ext uri="{FF2B5EF4-FFF2-40B4-BE49-F238E27FC236}">
              <a16:creationId xmlns:a16="http://schemas.microsoft.com/office/drawing/2014/main" id="{00000000-0008-0000-1800-000033240000}"/>
            </a:ext>
          </a:extLst>
        </xdr:cNvPr>
        <xdr:cNvCxnSpPr>
          <a:cxnSpLocks noChangeShapeType="1"/>
          <a:stCxn id="9220" idx="1"/>
          <a:endCxn id="9234" idx="6"/>
        </xdr:cNvCxnSpPr>
      </xdr:nvCxnSpPr>
      <xdr:spPr bwMode="auto">
        <a:xfrm>
          <a:off x="6648450" y="2624138"/>
          <a:ext cx="1638300" cy="59531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10</xdr:row>
      <xdr:rowOff>109538</xdr:rowOff>
    </xdr:from>
    <xdr:to>
      <xdr:col>18</xdr:col>
      <xdr:colOff>400050</xdr:colOff>
      <xdr:row>12</xdr:row>
      <xdr:rowOff>152400</xdr:rowOff>
    </xdr:to>
    <xdr:cxnSp macro="">
      <xdr:nvCxnSpPr>
        <xdr:cNvPr id="9268" name="AutoShape 52">
          <a:extLst>
            <a:ext uri="{FF2B5EF4-FFF2-40B4-BE49-F238E27FC236}">
              <a16:creationId xmlns:a16="http://schemas.microsoft.com/office/drawing/2014/main" id="{00000000-0008-0000-1800-000034240000}"/>
            </a:ext>
          </a:extLst>
        </xdr:cNvPr>
        <xdr:cNvCxnSpPr>
          <a:cxnSpLocks noChangeShapeType="1"/>
          <a:stCxn id="9219" idx="1"/>
          <a:endCxn id="9237" idx="6"/>
        </xdr:cNvCxnSpPr>
      </xdr:nvCxnSpPr>
      <xdr:spPr bwMode="auto">
        <a:xfrm>
          <a:off x="6648450" y="2395538"/>
          <a:ext cx="3467100" cy="50006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16</xdr:row>
      <xdr:rowOff>109538</xdr:rowOff>
    </xdr:from>
    <xdr:to>
      <xdr:col>14</xdr:col>
      <xdr:colOff>76200</xdr:colOff>
      <xdr:row>21</xdr:row>
      <xdr:rowOff>123825</xdr:rowOff>
    </xdr:to>
    <xdr:cxnSp macro="">
      <xdr:nvCxnSpPr>
        <xdr:cNvPr id="9271" name="AutoShape 55">
          <a:extLst>
            <a:ext uri="{FF2B5EF4-FFF2-40B4-BE49-F238E27FC236}">
              <a16:creationId xmlns:a16="http://schemas.microsoft.com/office/drawing/2014/main" id="{00000000-0008-0000-1800-000037240000}"/>
            </a:ext>
          </a:extLst>
        </xdr:cNvPr>
        <xdr:cNvCxnSpPr>
          <a:cxnSpLocks noChangeShapeType="1"/>
          <a:stCxn id="9225" idx="1"/>
          <a:endCxn id="9238" idx="6"/>
        </xdr:cNvCxnSpPr>
      </xdr:nvCxnSpPr>
      <xdr:spPr bwMode="auto">
        <a:xfrm>
          <a:off x="6648450" y="3767138"/>
          <a:ext cx="1390650" cy="115728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152400</xdr:colOff>
      <xdr:row>9</xdr:row>
      <xdr:rowOff>109538</xdr:rowOff>
    </xdr:from>
    <xdr:to>
      <xdr:col>27</xdr:col>
      <xdr:colOff>0</xdr:colOff>
      <xdr:row>10</xdr:row>
      <xdr:rowOff>19050</xdr:rowOff>
    </xdr:to>
    <xdr:cxnSp macro="">
      <xdr:nvCxnSpPr>
        <xdr:cNvPr id="9273" name="AutoShape 57">
          <a:extLst>
            <a:ext uri="{FF2B5EF4-FFF2-40B4-BE49-F238E27FC236}">
              <a16:creationId xmlns:a16="http://schemas.microsoft.com/office/drawing/2014/main" id="{00000000-0008-0000-1800-000039240000}"/>
            </a:ext>
          </a:extLst>
        </xdr:cNvPr>
        <xdr:cNvCxnSpPr>
          <a:cxnSpLocks noChangeShapeType="1"/>
          <a:stCxn id="9249" idx="2"/>
          <a:endCxn id="9295" idx="3"/>
        </xdr:cNvCxnSpPr>
      </xdr:nvCxnSpPr>
      <xdr:spPr bwMode="auto">
        <a:xfrm flipV="1">
          <a:off x="10744200" y="2166938"/>
          <a:ext cx="2914650" cy="13811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276225</xdr:colOff>
      <xdr:row>10</xdr:row>
      <xdr:rowOff>95250</xdr:rowOff>
    </xdr:from>
    <xdr:to>
      <xdr:col>27</xdr:col>
      <xdr:colOff>0</xdr:colOff>
      <xdr:row>10</xdr:row>
      <xdr:rowOff>109538</xdr:rowOff>
    </xdr:to>
    <xdr:cxnSp macro="">
      <xdr:nvCxnSpPr>
        <xdr:cNvPr id="9276" name="AutoShape 60">
          <a:extLst>
            <a:ext uri="{FF2B5EF4-FFF2-40B4-BE49-F238E27FC236}">
              <a16:creationId xmlns:a16="http://schemas.microsoft.com/office/drawing/2014/main" id="{00000000-0008-0000-1800-00003C240000}"/>
            </a:ext>
          </a:extLst>
        </xdr:cNvPr>
        <xdr:cNvCxnSpPr>
          <a:cxnSpLocks noChangeShapeType="1"/>
          <a:stCxn id="9248" idx="2"/>
          <a:endCxn id="9252" idx="3"/>
        </xdr:cNvCxnSpPr>
      </xdr:nvCxnSpPr>
      <xdr:spPr bwMode="auto">
        <a:xfrm>
          <a:off x="12620625" y="2381250"/>
          <a:ext cx="1038225" cy="1428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333375</xdr:colOff>
      <xdr:row>7</xdr:row>
      <xdr:rowOff>109538</xdr:rowOff>
    </xdr:from>
    <xdr:to>
      <xdr:col>27</xdr:col>
      <xdr:colOff>0</xdr:colOff>
      <xdr:row>8</xdr:row>
      <xdr:rowOff>123825</xdr:rowOff>
    </xdr:to>
    <xdr:cxnSp macro="">
      <xdr:nvCxnSpPr>
        <xdr:cNvPr id="9277" name="AutoShape 61">
          <a:extLst>
            <a:ext uri="{FF2B5EF4-FFF2-40B4-BE49-F238E27FC236}">
              <a16:creationId xmlns:a16="http://schemas.microsoft.com/office/drawing/2014/main" id="{00000000-0008-0000-1800-00003D240000}"/>
            </a:ext>
          </a:extLst>
        </xdr:cNvPr>
        <xdr:cNvCxnSpPr>
          <a:cxnSpLocks noChangeShapeType="1"/>
          <a:stCxn id="9245" idx="2"/>
          <a:endCxn id="9293" idx="3"/>
        </xdr:cNvCxnSpPr>
      </xdr:nvCxnSpPr>
      <xdr:spPr bwMode="auto">
        <a:xfrm flipV="1">
          <a:off x="12239625" y="1709738"/>
          <a:ext cx="1419225" cy="24288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419100</xdr:colOff>
      <xdr:row>8</xdr:row>
      <xdr:rowOff>109538</xdr:rowOff>
    </xdr:from>
    <xdr:to>
      <xdr:col>27</xdr:col>
      <xdr:colOff>0</xdr:colOff>
      <xdr:row>9</xdr:row>
      <xdr:rowOff>123825</xdr:rowOff>
    </xdr:to>
    <xdr:cxnSp macro="">
      <xdr:nvCxnSpPr>
        <xdr:cNvPr id="9278" name="AutoShape 62">
          <a:extLst>
            <a:ext uri="{FF2B5EF4-FFF2-40B4-BE49-F238E27FC236}">
              <a16:creationId xmlns:a16="http://schemas.microsoft.com/office/drawing/2014/main" id="{00000000-0008-0000-1800-00003E240000}"/>
            </a:ext>
          </a:extLst>
        </xdr:cNvPr>
        <xdr:cNvCxnSpPr>
          <a:cxnSpLocks noChangeShapeType="1"/>
          <a:stCxn id="9244" idx="2"/>
          <a:endCxn id="9294" idx="3"/>
        </xdr:cNvCxnSpPr>
      </xdr:nvCxnSpPr>
      <xdr:spPr bwMode="auto">
        <a:xfrm flipV="1">
          <a:off x="11449050" y="1938338"/>
          <a:ext cx="2209800" cy="24288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247650</xdr:colOff>
      <xdr:row>13</xdr:row>
      <xdr:rowOff>47625</xdr:rowOff>
    </xdr:from>
    <xdr:to>
      <xdr:col>27</xdr:col>
      <xdr:colOff>0</xdr:colOff>
      <xdr:row>13</xdr:row>
      <xdr:rowOff>109538</xdr:rowOff>
    </xdr:to>
    <xdr:cxnSp macro="">
      <xdr:nvCxnSpPr>
        <xdr:cNvPr id="9280" name="AutoShape 64">
          <a:extLst>
            <a:ext uri="{FF2B5EF4-FFF2-40B4-BE49-F238E27FC236}">
              <a16:creationId xmlns:a16="http://schemas.microsoft.com/office/drawing/2014/main" id="{00000000-0008-0000-1800-000040240000}"/>
            </a:ext>
          </a:extLst>
        </xdr:cNvPr>
        <xdr:cNvCxnSpPr>
          <a:cxnSpLocks noChangeShapeType="1"/>
          <a:stCxn id="9240" idx="2"/>
          <a:endCxn id="9255" idx="3"/>
        </xdr:cNvCxnSpPr>
      </xdr:nvCxnSpPr>
      <xdr:spPr bwMode="auto">
        <a:xfrm>
          <a:off x="13030200" y="3019425"/>
          <a:ext cx="628650" cy="61913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9</xdr:row>
      <xdr:rowOff>109538</xdr:rowOff>
    </xdr:from>
    <xdr:to>
      <xdr:col>16</xdr:col>
      <xdr:colOff>85725</xdr:colOff>
      <xdr:row>10</xdr:row>
      <xdr:rowOff>190500</xdr:rowOff>
    </xdr:to>
    <xdr:cxnSp macro="">
      <xdr:nvCxnSpPr>
        <xdr:cNvPr id="9283" name="AutoShape 67">
          <a:extLst>
            <a:ext uri="{FF2B5EF4-FFF2-40B4-BE49-F238E27FC236}">
              <a16:creationId xmlns:a16="http://schemas.microsoft.com/office/drawing/2014/main" id="{00000000-0008-0000-1800-000043240000}"/>
            </a:ext>
          </a:extLst>
        </xdr:cNvPr>
        <xdr:cNvCxnSpPr>
          <a:cxnSpLocks noChangeShapeType="1"/>
          <a:stCxn id="9239" idx="6"/>
          <a:endCxn id="9286" idx="1"/>
        </xdr:cNvCxnSpPr>
      </xdr:nvCxnSpPr>
      <xdr:spPr bwMode="auto">
        <a:xfrm flipH="1" flipV="1">
          <a:off x="6648450" y="2166938"/>
          <a:ext cx="2276475" cy="30956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7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9284" name="Rectangle 68">
          <a:extLst>
            <a:ext uri="{FF2B5EF4-FFF2-40B4-BE49-F238E27FC236}">
              <a16:creationId xmlns:a16="http://schemas.microsoft.com/office/drawing/2014/main" id="{00000000-0008-0000-1800-000044240000}"/>
            </a:ext>
          </a:extLst>
        </xdr:cNvPr>
        <xdr:cNvSpPr>
          <a:spLocks noChangeArrowheads="1"/>
        </xdr:cNvSpPr>
      </xdr:nvSpPr>
      <xdr:spPr bwMode="auto">
        <a:xfrm>
          <a:off x="6648450" y="1600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8</xdr:row>
      <xdr:rowOff>0</xdr:rowOff>
    </xdr:from>
    <xdr:to>
      <xdr:col>12</xdr:col>
      <xdr:colOff>0</xdr:colOff>
      <xdr:row>9</xdr:row>
      <xdr:rowOff>0</xdr:rowOff>
    </xdr:to>
    <xdr:sp macro="" textlink="">
      <xdr:nvSpPr>
        <xdr:cNvPr id="9285" name="Rectangle 69">
          <a:extLst>
            <a:ext uri="{FF2B5EF4-FFF2-40B4-BE49-F238E27FC236}">
              <a16:creationId xmlns:a16="http://schemas.microsoft.com/office/drawing/2014/main" id="{00000000-0008-0000-1800-000045240000}"/>
            </a:ext>
          </a:extLst>
        </xdr:cNvPr>
        <xdr:cNvSpPr>
          <a:spLocks noChangeArrowheads="1"/>
        </xdr:cNvSpPr>
      </xdr:nvSpPr>
      <xdr:spPr bwMode="auto">
        <a:xfrm>
          <a:off x="6648450" y="1828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9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9286" name="Rectangle 70">
          <a:extLst>
            <a:ext uri="{FF2B5EF4-FFF2-40B4-BE49-F238E27FC236}">
              <a16:creationId xmlns:a16="http://schemas.microsoft.com/office/drawing/2014/main" id="{00000000-0008-0000-1800-000046240000}"/>
            </a:ext>
          </a:extLst>
        </xdr:cNvPr>
        <xdr:cNvSpPr>
          <a:spLocks noChangeArrowheads="1"/>
        </xdr:cNvSpPr>
      </xdr:nvSpPr>
      <xdr:spPr bwMode="auto">
        <a:xfrm>
          <a:off x="6648450" y="2057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14</xdr:col>
      <xdr:colOff>57150</xdr:colOff>
      <xdr:row>9</xdr:row>
      <xdr:rowOff>104775</xdr:rowOff>
    </xdr:from>
    <xdr:to>
      <xdr:col>14</xdr:col>
      <xdr:colOff>114300</xdr:colOff>
      <xdr:row>9</xdr:row>
      <xdr:rowOff>161925</xdr:rowOff>
    </xdr:to>
    <xdr:sp macro="" textlink="">
      <xdr:nvSpPr>
        <xdr:cNvPr id="9287" name="Oval 71">
          <a:extLst>
            <a:ext uri="{FF2B5EF4-FFF2-40B4-BE49-F238E27FC236}">
              <a16:creationId xmlns:a16="http://schemas.microsoft.com/office/drawing/2014/main" id="{00000000-0008-0000-1800-000047240000}"/>
            </a:ext>
          </a:extLst>
        </xdr:cNvPr>
        <xdr:cNvSpPr>
          <a:spLocks noChangeArrowheads="1"/>
        </xdr:cNvSpPr>
      </xdr:nvSpPr>
      <xdr:spPr bwMode="auto">
        <a:xfrm flipH="1">
          <a:off x="8020050" y="21621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8</xdr:row>
      <xdr:rowOff>109538</xdr:rowOff>
    </xdr:from>
    <xdr:to>
      <xdr:col>14</xdr:col>
      <xdr:colOff>57150</xdr:colOff>
      <xdr:row>9</xdr:row>
      <xdr:rowOff>133350</xdr:rowOff>
    </xdr:to>
    <xdr:cxnSp macro="">
      <xdr:nvCxnSpPr>
        <xdr:cNvPr id="9288" name="AutoShape 72">
          <a:extLst>
            <a:ext uri="{FF2B5EF4-FFF2-40B4-BE49-F238E27FC236}">
              <a16:creationId xmlns:a16="http://schemas.microsoft.com/office/drawing/2014/main" id="{00000000-0008-0000-1800-000048240000}"/>
            </a:ext>
          </a:extLst>
        </xdr:cNvPr>
        <xdr:cNvCxnSpPr>
          <a:cxnSpLocks noChangeShapeType="1"/>
          <a:stCxn id="9285" idx="1"/>
          <a:endCxn id="9287" idx="6"/>
        </xdr:cNvCxnSpPr>
      </xdr:nvCxnSpPr>
      <xdr:spPr bwMode="auto">
        <a:xfrm>
          <a:off x="6648450" y="1938338"/>
          <a:ext cx="1371600" cy="25241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0</xdr:colOff>
      <xdr:row>7</xdr:row>
      <xdr:rowOff>0</xdr:rowOff>
    </xdr:from>
    <xdr:to>
      <xdr:col>27</xdr:col>
      <xdr:colOff>0</xdr:colOff>
      <xdr:row>8</xdr:row>
      <xdr:rowOff>0</xdr:rowOff>
    </xdr:to>
    <xdr:sp macro="" textlink="">
      <xdr:nvSpPr>
        <xdr:cNvPr id="9293" name="Rectangle 77">
          <a:extLst>
            <a:ext uri="{FF2B5EF4-FFF2-40B4-BE49-F238E27FC236}">
              <a16:creationId xmlns:a16="http://schemas.microsoft.com/office/drawing/2014/main" id="{00000000-0008-0000-1800-00004D240000}"/>
            </a:ext>
          </a:extLst>
        </xdr:cNvPr>
        <xdr:cNvSpPr>
          <a:spLocks noChangeArrowheads="1"/>
        </xdr:cNvSpPr>
      </xdr:nvSpPr>
      <xdr:spPr bwMode="auto">
        <a:xfrm>
          <a:off x="13220700" y="1600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8</xdr:row>
      <xdr:rowOff>0</xdr:rowOff>
    </xdr:from>
    <xdr:to>
      <xdr:col>27</xdr:col>
      <xdr:colOff>0</xdr:colOff>
      <xdr:row>9</xdr:row>
      <xdr:rowOff>0</xdr:rowOff>
    </xdr:to>
    <xdr:sp macro="" textlink="">
      <xdr:nvSpPr>
        <xdr:cNvPr id="9294" name="Rectangle 78">
          <a:extLst>
            <a:ext uri="{FF2B5EF4-FFF2-40B4-BE49-F238E27FC236}">
              <a16:creationId xmlns:a16="http://schemas.microsoft.com/office/drawing/2014/main" id="{00000000-0008-0000-1800-00004E240000}"/>
            </a:ext>
          </a:extLst>
        </xdr:cNvPr>
        <xdr:cNvSpPr>
          <a:spLocks noChangeArrowheads="1"/>
        </xdr:cNvSpPr>
      </xdr:nvSpPr>
      <xdr:spPr bwMode="auto">
        <a:xfrm>
          <a:off x="13220700" y="1828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9</xdr:row>
      <xdr:rowOff>0</xdr:rowOff>
    </xdr:from>
    <xdr:to>
      <xdr:col>27</xdr:col>
      <xdr:colOff>0</xdr:colOff>
      <xdr:row>10</xdr:row>
      <xdr:rowOff>0</xdr:rowOff>
    </xdr:to>
    <xdr:sp macro="" textlink="">
      <xdr:nvSpPr>
        <xdr:cNvPr id="9295" name="Rectangle 79">
          <a:extLst>
            <a:ext uri="{FF2B5EF4-FFF2-40B4-BE49-F238E27FC236}">
              <a16:creationId xmlns:a16="http://schemas.microsoft.com/office/drawing/2014/main" id="{00000000-0008-0000-1800-00004F240000}"/>
            </a:ext>
          </a:extLst>
        </xdr:cNvPr>
        <xdr:cNvSpPr>
          <a:spLocks noChangeArrowheads="1"/>
        </xdr:cNvSpPr>
      </xdr:nvSpPr>
      <xdr:spPr bwMode="auto">
        <a:xfrm>
          <a:off x="13220700" y="2057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19</xdr:row>
      <xdr:rowOff>0</xdr:rowOff>
    </xdr:from>
    <xdr:to>
      <xdr:col>27</xdr:col>
      <xdr:colOff>0</xdr:colOff>
      <xdr:row>20</xdr:row>
      <xdr:rowOff>0</xdr:rowOff>
    </xdr:to>
    <xdr:sp macro="" textlink="">
      <xdr:nvSpPr>
        <xdr:cNvPr id="9300" name="Rectangle 84">
          <a:extLst>
            <a:ext uri="{FF2B5EF4-FFF2-40B4-BE49-F238E27FC236}">
              <a16:creationId xmlns:a16="http://schemas.microsoft.com/office/drawing/2014/main" id="{00000000-0008-0000-1800-000054240000}"/>
            </a:ext>
          </a:extLst>
        </xdr:cNvPr>
        <xdr:cNvSpPr>
          <a:spLocks noChangeArrowheads="1"/>
        </xdr:cNvSpPr>
      </xdr:nvSpPr>
      <xdr:spPr bwMode="auto">
        <a:xfrm>
          <a:off x="13220700" y="4343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20</xdr:row>
      <xdr:rowOff>0</xdr:rowOff>
    </xdr:from>
    <xdr:to>
      <xdr:col>27</xdr:col>
      <xdr:colOff>0</xdr:colOff>
      <xdr:row>21</xdr:row>
      <xdr:rowOff>0</xdr:rowOff>
    </xdr:to>
    <xdr:sp macro="" textlink="">
      <xdr:nvSpPr>
        <xdr:cNvPr id="9301" name="Rectangle 85">
          <a:extLst>
            <a:ext uri="{FF2B5EF4-FFF2-40B4-BE49-F238E27FC236}">
              <a16:creationId xmlns:a16="http://schemas.microsoft.com/office/drawing/2014/main" id="{00000000-0008-0000-1800-000055240000}"/>
            </a:ext>
          </a:extLst>
        </xdr:cNvPr>
        <xdr:cNvSpPr>
          <a:spLocks noChangeArrowheads="1"/>
        </xdr:cNvSpPr>
      </xdr:nvSpPr>
      <xdr:spPr bwMode="auto">
        <a:xfrm>
          <a:off x="13220700" y="4572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21</xdr:row>
      <xdr:rowOff>0</xdr:rowOff>
    </xdr:from>
    <xdr:to>
      <xdr:col>27</xdr:col>
      <xdr:colOff>0</xdr:colOff>
      <xdr:row>22</xdr:row>
      <xdr:rowOff>0</xdr:rowOff>
    </xdr:to>
    <xdr:sp macro="" textlink="">
      <xdr:nvSpPr>
        <xdr:cNvPr id="9302" name="Rectangle 86">
          <a:extLst>
            <a:ext uri="{FF2B5EF4-FFF2-40B4-BE49-F238E27FC236}">
              <a16:creationId xmlns:a16="http://schemas.microsoft.com/office/drawing/2014/main" id="{00000000-0008-0000-1800-000056240000}"/>
            </a:ext>
          </a:extLst>
        </xdr:cNvPr>
        <xdr:cNvSpPr>
          <a:spLocks noChangeArrowheads="1"/>
        </xdr:cNvSpPr>
      </xdr:nvSpPr>
      <xdr:spPr bwMode="auto">
        <a:xfrm>
          <a:off x="13220700" y="4800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390525</xdr:colOff>
      <xdr:row>13</xdr:row>
      <xdr:rowOff>47625</xdr:rowOff>
    </xdr:from>
    <xdr:to>
      <xdr:col>24</xdr:col>
      <xdr:colOff>19050</xdr:colOff>
      <xdr:row>13</xdr:row>
      <xdr:rowOff>104775</xdr:rowOff>
    </xdr:to>
    <xdr:sp macro="" textlink="">
      <xdr:nvSpPr>
        <xdr:cNvPr id="9304" name="Oval 88">
          <a:extLst>
            <a:ext uri="{FF2B5EF4-FFF2-40B4-BE49-F238E27FC236}">
              <a16:creationId xmlns:a16="http://schemas.microsoft.com/office/drawing/2014/main" id="{00000000-0008-0000-1800-000058240000}"/>
            </a:ext>
          </a:extLst>
        </xdr:cNvPr>
        <xdr:cNvSpPr>
          <a:spLocks noChangeArrowheads="1"/>
        </xdr:cNvSpPr>
      </xdr:nvSpPr>
      <xdr:spPr bwMode="auto">
        <a:xfrm flipH="1">
          <a:off x="12296775" y="3019425"/>
          <a:ext cx="66675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19050</xdr:colOff>
      <xdr:row>13</xdr:row>
      <xdr:rowOff>76200</xdr:rowOff>
    </xdr:from>
    <xdr:to>
      <xdr:col>27</xdr:col>
      <xdr:colOff>0</xdr:colOff>
      <xdr:row>14</xdr:row>
      <xdr:rowOff>109538</xdr:rowOff>
    </xdr:to>
    <xdr:cxnSp macro="">
      <xdr:nvCxnSpPr>
        <xdr:cNvPr id="9305" name="AutoShape 89">
          <a:extLst>
            <a:ext uri="{FF2B5EF4-FFF2-40B4-BE49-F238E27FC236}">
              <a16:creationId xmlns:a16="http://schemas.microsoft.com/office/drawing/2014/main" id="{00000000-0008-0000-1800-000059240000}"/>
            </a:ext>
          </a:extLst>
        </xdr:cNvPr>
        <xdr:cNvCxnSpPr>
          <a:cxnSpLocks noChangeShapeType="1"/>
          <a:stCxn id="9304" idx="2"/>
          <a:endCxn id="9256" idx="3"/>
        </xdr:cNvCxnSpPr>
      </xdr:nvCxnSpPr>
      <xdr:spPr bwMode="auto">
        <a:xfrm>
          <a:off x="12363450" y="3048000"/>
          <a:ext cx="1295400" cy="26193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180975</xdr:colOff>
      <xdr:row>13</xdr:row>
      <xdr:rowOff>38100</xdr:rowOff>
    </xdr:from>
    <xdr:to>
      <xdr:col>21</xdr:col>
      <xdr:colOff>238125</xdr:colOff>
      <xdr:row>13</xdr:row>
      <xdr:rowOff>95250</xdr:rowOff>
    </xdr:to>
    <xdr:sp macro="" textlink="">
      <xdr:nvSpPr>
        <xdr:cNvPr id="9306" name="Oval 90">
          <a:extLst>
            <a:ext uri="{FF2B5EF4-FFF2-40B4-BE49-F238E27FC236}">
              <a16:creationId xmlns:a16="http://schemas.microsoft.com/office/drawing/2014/main" id="{00000000-0008-0000-1800-00005A240000}"/>
            </a:ext>
          </a:extLst>
        </xdr:cNvPr>
        <xdr:cNvSpPr>
          <a:spLocks noChangeArrowheads="1"/>
        </xdr:cNvSpPr>
      </xdr:nvSpPr>
      <xdr:spPr bwMode="auto">
        <a:xfrm flipH="1">
          <a:off x="11210925" y="30099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238125</xdr:colOff>
      <xdr:row>12</xdr:row>
      <xdr:rowOff>109538</xdr:rowOff>
    </xdr:from>
    <xdr:to>
      <xdr:col>27</xdr:col>
      <xdr:colOff>0</xdr:colOff>
      <xdr:row>13</xdr:row>
      <xdr:rowOff>66675</xdr:rowOff>
    </xdr:to>
    <xdr:cxnSp macro="">
      <xdr:nvCxnSpPr>
        <xdr:cNvPr id="9307" name="AutoShape 91">
          <a:extLst>
            <a:ext uri="{FF2B5EF4-FFF2-40B4-BE49-F238E27FC236}">
              <a16:creationId xmlns:a16="http://schemas.microsoft.com/office/drawing/2014/main" id="{00000000-0008-0000-1800-00005B240000}"/>
            </a:ext>
          </a:extLst>
        </xdr:cNvPr>
        <xdr:cNvCxnSpPr>
          <a:cxnSpLocks noChangeShapeType="1"/>
          <a:stCxn id="9306" idx="2"/>
          <a:endCxn id="9254" idx="3"/>
        </xdr:cNvCxnSpPr>
      </xdr:nvCxnSpPr>
      <xdr:spPr bwMode="auto">
        <a:xfrm flipV="1">
          <a:off x="11268075" y="2852738"/>
          <a:ext cx="2390775" cy="18573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47625</xdr:colOff>
      <xdr:row>43</xdr:row>
      <xdr:rowOff>38100</xdr:rowOff>
    </xdr:from>
    <xdr:to>
      <xdr:col>21</xdr:col>
      <xdr:colOff>104775</xdr:colOff>
      <xdr:row>43</xdr:row>
      <xdr:rowOff>95250</xdr:rowOff>
    </xdr:to>
    <xdr:sp macro="" textlink="">
      <xdr:nvSpPr>
        <xdr:cNvPr id="9347" name="Oval 131">
          <a:extLst>
            <a:ext uri="{FF2B5EF4-FFF2-40B4-BE49-F238E27FC236}">
              <a16:creationId xmlns:a16="http://schemas.microsoft.com/office/drawing/2014/main" id="{00000000-0008-0000-1800-000083240000}"/>
            </a:ext>
          </a:extLst>
        </xdr:cNvPr>
        <xdr:cNvSpPr>
          <a:spLocks noChangeArrowheads="1"/>
        </xdr:cNvSpPr>
      </xdr:nvSpPr>
      <xdr:spPr bwMode="auto">
        <a:xfrm flipH="1">
          <a:off x="11077575" y="98679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104775</xdr:colOff>
      <xdr:row>37</xdr:row>
      <xdr:rowOff>114300</xdr:rowOff>
    </xdr:from>
    <xdr:to>
      <xdr:col>27</xdr:col>
      <xdr:colOff>0</xdr:colOff>
      <xdr:row>43</xdr:row>
      <xdr:rowOff>66675</xdr:rowOff>
    </xdr:to>
    <xdr:cxnSp macro="">
      <xdr:nvCxnSpPr>
        <xdr:cNvPr id="9348" name="AutoShape 132">
          <a:extLst>
            <a:ext uri="{FF2B5EF4-FFF2-40B4-BE49-F238E27FC236}">
              <a16:creationId xmlns:a16="http://schemas.microsoft.com/office/drawing/2014/main" id="{00000000-0008-0000-1800-000084240000}"/>
            </a:ext>
          </a:extLst>
        </xdr:cNvPr>
        <xdr:cNvCxnSpPr>
          <a:cxnSpLocks noChangeShapeType="1"/>
          <a:stCxn id="9347" idx="2"/>
          <a:endCxn id="238" idx="3"/>
        </xdr:cNvCxnSpPr>
      </xdr:nvCxnSpPr>
      <xdr:spPr bwMode="auto">
        <a:xfrm flipV="1">
          <a:off x="11134725" y="8572500"/>
          <a:ext cx="2524125" cy="13239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18</xdr:row>
      <xdr:rowOff>109538</xdr:rowOff>
    </xdr:from>
    <xdr:to>
      <xdr:col>12</xdr:col>
      <xdr:colOff>361950</xdr:colOff>
      <xdr:row>23</xdr:row>
      <xdr:rowOff>9525</xdr:rowOff>
    </xdr:to>
    <xdr:cxnSp macro="">
      <xdr:nvCxnSpPr>
        <xdr:cNvPr id="9378" name="AutoShape 162">
          <a:extLst>
            <a:ext uri="{FF2B5EF4-FFF2-40B4-BE49-F238E27FC236}">
              <a16:creationId xmlns:a16="http://schemas.microsoft.com/office/drawing/2014/main" id="{00000000-0008-0000-1800-0000A2240000}"/>
            </a:ext>
          </a:extLst>
        </xdr:cNvPr>
        <xdr:cNvCxnSpPr>
          <a:cxnSpLocks noChangeShapeType="1"/>
          <a:stCxn id="9227" idx="1"/>
          <a:endCxn id="9379" idx="6"/>
        </xdr:cNvCxnSpPr>
      </xdr:nvCxnSpPr>
      <xdr:spPr bwMode="auto">
        <a:xfrm>
          <a:off x="6648450" y="4224338"/>
          <a:ext cx="800100" cy="104298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12</xdr:col>
      <xdr:colOff>361950</xdr:colOff>
      <xdr:row>22</xdr:row>
      <xdr:rowOff>200025</xdr:rowOff>
    </xdr:from>
    <xdr:to>
      <xdr:col>12</xdr:col>
      <xdr:colOff>419100</xdr:colOff>
      <xdr:row>23</xdr:row>
      <xdr:rowOff>38100</xdr:rowOff>
    </xdr:to>
    <xdr:sp macro="" textlink="">
      <xdr:nvSpPr>
        <xdr:cNvPr id="9379" name="Oval 163">
          <a:extLst>
            <a:ext uri="{FF2B5EF4-FFF2-40B4-BE49-F238E27FC236}">
              <a16:creationId xmlns:a16="http://schemas.microsoft.com/office/drawing/2014/main" id="{00000000-0008-0000-1800-0000A3240000}"/>
            </a:ext>
          </a:extLst>
        </xdr:cNvPr>
        <xdr:cNvSpPr>
          <a:spLocks noChangeArrowheads="1"/>
        </xdr:cNvSpPr>
      </xdr:nvSpPr>
      <xdr:spPr bwMode="auto">
        <a:xfrm flipH="1">
          <a:off x="7448550" y="5229225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15</xdr:row>
      <xdr:rowOff>109538</xdr:rowOff>
    </xdr:from>
    <xdr:to>
      <xdr:col>15</xdr:col>
      <xdr:colOff>19050</xdr:colOff>
      <xdr:row>22</xdr:row>
      <xdr:rowOff>57150</xdr:rowOff>
    </xdr:to>
    <xdr:cxnSp macro="">
      <xdr:nvCxnSpPr>
        <xdr:cNvPr id="9384" name="AutoShape 168">
          <a:extLst>
            <a:ext uri="{FF2B5EF4-FFF2-40B4-BE49-F238E27FC236}">
              <a16:creationId xmlns:a16="http://schemas.microsoft.com/office/drawing/2014/main" id="{00000000-0008-0000-1800-0000A8240000}"/>
            </a:ext>
          </a:extLst>
        </xdr:cNvPr>
        <xdr:cNvCxnSpPr>
          <a:cxnSpLocks noChangeShapeType="1"/>
          <a:stCxn id="9224" idx="1"/>
          <a:endCxn id="9385" idx="6"/>
        </xdr:cNvCxnSpPr>
      </xdr:nvCxnSpPr>
      <xdr:spPr bwMode="auto">
        <a:xfrm>
          <a:off x="6648450" y="3538538"/>
          <a:ext cx="1771650" cy="154781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15</xdr:col>
      <xdr:colOff>19050</xdr:colOff>
      <xdr:row>22</xdr:row>
      <xdr:rowOff>28575</xdr:rowOff>
    </xdr:from>
    <xdr:to>
      <xdr:col>15</xdr:col>
      <xdr:colOff>76200</xdr:colOff>
      <xdr:row>22</xdr:row>
      <xdr:rowOff>85725</xdr:rowOff>
    </xdr:to>
    <xdr:sp macro="" textlink="">
      <xdr:nvSpPr>
        <xdr:cNvPr id="9385" name="Oval 169">
          <a:extLst>
            <a:ext uri="{FF2B5EF4-FFF2-40B4-BE49-F238E27FC236}">
              <a16:creationId xmlns:a16="http://schemas.microsoft.com/office/drawing/2014/main" id="{00000000-0008-0000-1800-0000A9240000}"/>
            </a:ext>
          </a:extLst>
        </xdr:cNvPr>
        <xdr:cNvSpPr>
          <a:spLocks noChangeArrowheads="1"/>
        </xdr:cNvSpPr>
      </xdr:nvSpPr>
      <xdr:spPr bwMode="auto">
        <a:xfrm flipH="1">
          <a:off x="8420100" y="50577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17</xdr:row>
      <xdr:rowOff>109538</xdr:rowOff>
    </xdr:from>
    <xdr:to>
      <xdr:col>14</xdr:col>
      <xdr:colOff>123825</xdr:colOff>
      <xdr:row>24</xdr:row>
      <xdr:rowOff>28575</xdr:rowOff>
    </xdr:to>
    <xdr:cxnSp macro="">
      <xdr:nvCxnSpPr>
        <xdr:cNvPr id="9388" name="AutoShape 172">
          <a:extLst>
            <a:ext uri="{FF2B5EF4-FFF2-40B4-BE49-F238E27FC236}">
              <a16:creationId xmlns:a16="http://schemas.microsoft.com/office/drawing/2014/main" id="{00000000-0008-0000-1800-0000AC240000}"/>
            </a:ext>
          </a:extLst>
        </xdr:cNvPr>
        <xdr:cNvCxnSpPr>
          <a:cxnSpLocks noChangeShapeType="1"/>
          <a:stCxn id="9226" idx="1"/>
          <a:endCxn id="9389" idx="6"/>
        </xdr:cNvCxnSpPr>
      </xdr:nvCxnSpPr>
      <xdr:spPr bwMode="auto">
        <a:xfrm>
          <a:off x="6648450" y="3995738"/>
          <a:ext cx="1438275" cy="151923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14</xdr:col>
      <xdr:colOff>123825</xdr:colOff>
      <xdr:row>24</xdr:row>
      <xdr:rowOff>0</xdr:rowOff>
    </xdr:from>
    <xdr:to>
      <xdr:col>14</xdr:col>
      <xdr:colOff>180975</xdr:colOff>
      <xdr:row>24</xdr:row>
      <xdr:rowOff>57150</xdr:rowOff>
    </xdr:to>
    <xdr:sp macro="" textlink="">
      <xdr:nvSpPr>
        <xdr:cNvPr id="9389" name="Oval 173">
          <a:extLst>
            <a:ext uri="{FF2B5EF4-FFF2-40B4-BE49-F238E27FC236}">
              <a16:creationId xmlns:a16="http://schemas.microsoft.com/office/drawing/2014/main" id="{00000000-0008-0000-1800-0000AD240000}"/>
            </a:ext>
          </a:extLst>
        </xdr:cNvPr>
        <xdr:cNvSpPr>
          <a:spLocks noChangeArrowheads="1"/>
        </xdr:cNvSpPr>
      </xdr:nvSpPr>
      <xdr:spPr bwMode="auto">
        <a:xfrm flipH="1">
          <a:off x="8086725" y="54864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14</xdr:row>
      <xdr:rowOff>109538</xdr:rowOff>
    </xdr:from>
    <xdr:to>
      <xdr:col>15</xdr:col>
      <xdr:colOff>419100</xdr:colOff>
      <xdr:row>23</xdr:row>
      <xdr:rowOff>95250</xdr:rowOff>
    </xdr:to>
    <xdr:cxnSp macro="">
      <xdr:nvCxnSpPr>
        <xdr:cNvPr id="9392" name="AutoShape 176">
          <a:extLst>
            <a:ext uri="{FF2B5EF4-FFF2-40B4-BE49-F238E27FC236}">
              <a16:creationId xmlns:a16="http://schemas.microsoft.com/office/drawing/2014/main" id="{00000000-0008-0000-1800-0000B0240000}"/>
            </a:ext>
          </a:extLst>
        </xdr:cNvPr>
        <xdr:cNvCxnSpPr>
          <a:cxnSpLocks noChangeShapeType="1"/>
          <a:stCxn id="9223" idx="1"/>
          <a:endCxn id="9393" idx="6"/>
        </xdr:cNvCxnSpPr>
      </xdr:nvCxnSpPr>
      <xdr:spPr bwMode="auto">
        <a:xfrm>
          <a:off x="6648450" y="3309938"/>
          <a:ext cx="2171700" cy="204311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15</xdr:col>
      <xdr:colOff>419100</xdr:colOff>
      <xdr:row>23</xdr:row>
      <xdr:rowOff>66675</xdr:rowOff>
    </xdr:from>
    <xdr:to>
      <xdr:col>16</xdr:col>
      <xdr:colOff>47625</xdr:colOff>
      <xdr:row>23</xdr:row>
      <xdr:rowOff>123825</xdr:rowOff>
    </xdr:to>
    <xdr:sp macro="" textlink="">
      <xdr:nvSpPr>
        <xdr:cNvPr id="9393" name="Oval 177">
          <a:extLst>
            <a:ext uri="{FF2B5EF4-FFF2-40B4-BE49-F238E27FC236}">
              <a16:creationId xmlns:a16="http://schemas.microsoft.com/office/drawing/2014/main" id="{00000000-0008-0000-1800-0000B1240000}"/>
            </a:ext>
          </a:extLst>
        </xdr:cNvPr>
        <xdr:cNvSpPr>
          <a:spLocks noChangeArrowheads="1"/>
        </xdr:cNvSpPr>
      </xdr:nvSpPr>
      <xdr:spPr bwMode="auto">
        <a:xfrm flipH="1">
          <a:off x="8820150" y="5324475"/>
          <a:ext cx="66675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13</xdr:row>
      <xdr:rowOff>109538</xdr:rowOff>
    </xdr:from>
    <xdr:to>
      <xdr:col>17</xdr:col>
      <xdr:colOff>9525</xdr:colOff>
      <xdr:row>24</xdr:row>
      <xdr:rowOff>171450</xdr:rowOff>
    </xdr:to>
    <xdr:cxnSp macro="">
      <xdr:nvCxnSpPr>
        <xdr:cNvPr id="9396" name="AutoShape 180">
          <a:extLst>
            <a:ext uri="{FF2B5EF4-FFF2-40B4-BE49-F238E27FC236}">
              <a16:creationId xmlns:a16="http://schemas.microsoft.com/office/drawing/2014/main" id="{00000000-0008-0000-1800-0000B4240000}"/>
            </a:ext>
          </a:extLst>
        </xdr:cNvPr>
        <xdr:cNvCxnSpPr>
          <a:cxnSpLocks noChangeShapeType="1"/>
          <a:stCxn id="9222" idx="1"/>
          <a:endCxn id="9397" idx="6"/>
        </xdr:cNvCxnSpPr>
      </xdr:nvCxnSpPr>
      <xdr:spPr bwMode="auto">
        <a:xfrm>
          <a:off x="6648450" y="3081338"/>
          <a:ext cx="2638425" cy="257651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17</xdr:col>
      <xdr:colOff>9525</xdr:colOff>
      <xdr:row>24</xdr:row>
      <xdr:rowOff>142875</xdr:rowOff>
    </xdr:from>
    <xdr:to>
      <xdr:col>17</xdr:col>
      <xdr:colOff>66675</xdr:colOff>
      <xdr:row>24</xdr:row>
      <xdr:rowOff>200025</xdr:rowOff>
    </xdr:to>
    <xdr:sp macro="" textlink="">
      <xdr:nvSpPr>
        <xdr:cNvPr id="9397" name="Oval 181">
          <a:extLst>
            <a:ext uri="{FF2B5EF4-FFF2-40B4-BE49-F238E27FC236}">
              <a16:creationId xmlns:a16="http://schemas.microsoft.com/office/drawing/2014/main" id="{00000000-0008-0000-1800-0000B5240000}"/>
            </a:ext>
          </a:extLst>
        </xdr:cNvPr>
        <xdr:cNvSpPr>
          <a:spLocks noChangeArrowheads="1"/>
        </xdr:cNvSpPr>
      </xdr:nvSpPr>
      <xdr:spPr bwMode="auto">
        <a:xfrm flipH="1">
          <a:off x="9286875" y="56292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219075</xdr:colOff>
      <xdr:row>15</xdr:row>
      <xdr:rowOff>66675</xdr:rowOff>
    </xdr:from>
    <xdr:to>
      <xdr:col>22</xdr:col>
      <xdr:colOff>276225</xdr:colOff>
      <xdr:row>15</xdr:row>
      <xdr:rowOff>123825</xdr:rowOff>
    </xdr:to>
    <xdr:sp macro="" textlink="">
      <xdr:nvSpPr>
        <xdr:cNvPr id="9417" name="Oval 201">
          <a:extLst>
            <a:ext uri="{FF2B5EF4-FFF2-40B4-BE49-F238E27FC236}">
              <a16:creationId xmlns:a16="http://schemas.microsoft.com/office/drawing/2014/main" id="{00000000-0008-0000-1800-0000C9240000}"/>
            </a:ext>
          </a:extLst>
        </xdr:cNvPr>
        <xdr:cNvSpPr>
          <a:spLocks noChangeArrowheads="1"/>
        </xdr:cNvSpPr>
      </xdr:nvSpPr>
      <xdr:spPr bwMode="auto">
        <a:xfrm flipH="1">
          <a:off x="11687175" y="34956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276225</xdr:colOff>
      <xdr:row>15</xdr:row>
      <xdr:rowOff>95250</xdr:rowOff>
    </xdr:from>
    <xdr:to>
      <xdr:col>27</xdr:col>
      <xdr:colOff>0</xdr:colOff>
      <xdr:row>16</xdr:row>
      <xdr:rowOff>109538</xdr:rowOff>
    </xdr:to>
    <xdr:cxnSp macro="">
      <xdr:nvCxnSpPr>
        <xdr:cNvPr id="9418" name="AutoShape 202">
          <a:extLst>
            <a:ext uri="{FF2B5EF4-FFF2-40B4-BE49-F238E27FC236}">
              <a16:creationId xmlns:a16="http://schemas.microsoft.com/office/drawing/2014/main" id="{00000000-0008-0000-1800-0000CA240000}"/>
            </a:ext>
          </a:extLst>
        </xdr:cNvPr>
        <xdr:cNvCxnSpPr>
          <a:cxnSpLocks noChangeShapeType="1"/>
          <a:stCxn id="9417" idx="2"/>
          <a:endCxn id="9258" idx="3"/>
        </xdr:cNvCxnSpPr>
      </xdr:nvCxnSpPr>
      <xdr:spPr bwMode="auto">
        <a:xfrm>
          <a:off x="11744325" y="3524250"/>
          <a:ext cx="1914525" cy="24288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409575</xdr:colOff>
      <xdr:row>20</xdr:row>
      <xdr:rowOff>209550</xdr:rowOff>
    </xdr:from>
    <xdr:to>
      <xdr:col>25</xdr:col>
      <xdr:colOff>38100</xdr:colOff>
      <xdr:row>21</xdr:row>
      <xdr:rowOff>47625</xdr:rowOff>
    </xdr:to>
    <xdr:sp macro="" textlink="">
      <xdr:nvSpPr>
        <xdr:cNvPr id="9419" name="Oval 203">
          <a:extLst>
            <a:ext uri="{FF2B5EF4-FFF2-40B4-BE49-F238E27FC236}">
              <a16:creationId xmlns:a16="http://schemas.microsoft.com/office/drawing/2014/main" id="{00000000-0008-0000-1800-0000CB240000}"/>
            </a:ext>
          </a:extLst>
        </xdr:cNvPr>
        <xdr:cNvSpPr>
          <a:spLocks noChangeArrowheads="1"/>
        </xdr:cNvSpPr>
      </xdr:nvSpPr>
      <xdr:spPr bwMode="auto">
        <a:xfrm flipH="1">
          <a:off x="12753975" y="4781550"/>
          <a:ext cx="66675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38100</xdr:colOff>
      <xdr:row>20</xdr:row>
      <xdr:rowOff>109538</xdr:rowOff>
    </xdr:from>
    <xdr:to>
      <xdr:col>27</xdr:col>
      <xdr:colOff>0</xdr:colOff>
      <xdr:row>21</xdr:row>
      <xdr:rowOff>19050</xdr:rowOff>
    </xdr:to>
    <xdr:cxnSp macro="">
      <xdr:nvCxnSpPr>
        <xdr:cNvPr id="9420" name="AutoShape 204">
          <a:extLst>
            <a:ext uri="{FF2B5EF4-FFF2-40B4-BE49-F238E27FC236}">
              <a16:creationId xmlns:a16="http://schemas.microsoft.com/office/drawing/2014/main" id="{00000000-0008-0000-1800-0000CC240000}"/>
            </a:ext>
          </a:extLst>
        </xdr:cNvPr>
        <xdr:cNvCxnSpPr>
          <a:cxnSpLocks noChangeShapeType="1"/>
          <a:stCxn id="9419" idx="2"/>
          <a:endCxn id="9301" idx="3"/>
        </xdr:cNvCxnSpPr>
      </xdr:nvCxnSpPr>
      <xdr:spPr bwMode="auto">
        <a:xfrm flipV="1">
          <a:off x="12820650" y="4681538"/>
          <a:ext cx="838200" cy="13811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161925</xdr:colOff>
      <xdr:row>19</xdr:row>
      <xdr:rowOff>152400</xdr:rowOff>
    </xdr:from>
    <xdr:to>
      <xdr:col>23</xdr:col>
      <xdr:colOff>219075</xdr:colOff>
      <xdr:row>19</xdr:row>
      <xdr:rowOff>209550</xdr:rowOff>
    </xdr:to>
    <xdr:sp macro="" textlink="">
      <xdr:nvSpPr>
        <xdr:cNvPr id="9421" name="Oval 205">
          <a:extLst>
            <a:ext uri="{FF2B5EF4-FFF2-40B4-BE49-F238E27FC236}">
              <a16:creationId xmlns:a16="http://schemas.microsoft.com/office/drawing/2014/main" id="{00000000-0008-0000-1800-0000CD240000}"/>
            </a:ext>
          </a:extLst>
        </xdr:cNvPr>
        <xdr:cNvSpPr>
          <a:spLocks noChangeArrowheads="1"/>
        </xdr:cNvSpPr>
      </xdr:nvSpPr>
      <xdr:spPr bwMode="auto">
        <a:xfrm flipH="1">
          <a:off x="12068175" y="44958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219075</xdr:colOff>
      <xdr:row>19</xdr:row>
      <xdr:rowOff>109538</xdr:rowOff>
    </xdr:from>
    <xdr:to>
      <xdr:col>27</xdr:col>
      <xdr:colOff>0</xdr:colOff>
      <xdr:row>19</xdr:row>
      <xdr:rowOff>180975</xdr:rowOff>
    </xdr:to>
    <xdr:cxnSp macro="">
      <xdr:nvCxnSpPr>
        <xdr:cNvPr id="9422" name="AutoShape 206">
          <a:extLst>
            <a:ext uri="{FF2B5EF4-FFF2-40B4-BE49-F238E27FC236}">
              <a16:creationId xmlns:a16="http://schemas.microsoft.com/office/drawing/2014/main" id="{00000000-0008-0000-1800-0000CE240000}"/>
            </a:ext>
          </a:extLst>
        </xdr:cNvPr>
        <xdr:cNvCxnSpPr>
          <a:cxnSpLocks noChangeShapeType="1"/>
          <a:stCxn id="9421" idx="2"/>
          <a:endCxn id="9300" idx="3"/>
        </xdr:cNvCxnSpPr>
      </xdr:nvCxnSpPr>
      <xdr:spPr bwMode="auto">
        <a:xfrm flipV="1">
          <a:off x="12125325" y="4452938"/>
          <a:ext cx="1533525" cy="7143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419100</xdr:colOff>
      <xdr:row>17</xdr:row>
      <xdr:rowOff>76200</xdr:rowOff>
    </xdr:from>
    <xdr:to>
      <xdr:col>21</xdr:col>
      <xdr:colOff>47625</xdr:colOff>
      <xdr:row>17</xdr:row>
      <xdr:rowOff>133350</xdr:rowOff>
    </xdr:to>
    <xdr:sp macro="" textlink="">
      <xdr:nvSpPr>
        <xdr:cNvPr id="9423" name="Oval 207">
          <a:extLst>
            <a:ext uri="{FF2B5EF4-FFF2-40B4-BE49-F238E27FC236}">
              <a16:creationId xmlns:a16="http://schemas.microsoft.com/office/drawing/2014/main" id="{00000000-0008-0000-1800-0000CF240000}"/>
            </a:ext>
          </a:extLst>
        </xdr:cNvPr>
        <xdr:cNvSpPr>
          <a:spLocks noChangeArrowheads="1"/>
        </xdr:cNvSpPr>
      </xdr:nvSpPr>
      <xdr:spPr bwMode="auto">
        <a:xfrm flipH="1">
          <a:off x="11010900" y="3962400"/>
          <a:ext cx="66675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47625</xdr:colOff>
      <xdr:row>17</xdr:row>
      <xdr:rowOff>104775</xdr:rowOff>
    </xdr:from>
    <xdr:to>
      <xdr:col>27</xdr:col>
      <xdr:colOff>0</xdr:colOff>
      <xdr:row>17</xdr:row>
      <xdr:rowOff>109538</xdr:rowOff>
    </xdr:to>
    <xdr:cxnSp macro="">
      <xdr:nvCxnSpPr>
        <xdr:cNvPr id="9424" name="AutoShape 208">
          <a:extLst>
            <a:ext uri="{FF2B5EF4-FFF2-40B4-BE49-F238E27FC236}">
              <a16:creationId xmlns:a16="http://schemas.microsoft.com/office/drawing/2014/main" id="{00000000-0008-0000-1800-0000D0240000}"/>
            </a:ext>
          </a:extLst>
        </xdr:cNvPr>
        <xdr:cNvCxnSpPr>
          <a:cxnSpLocks noChangeShapeType="1"/>
          <a:stCxn id="9423" idx="2"/>
          <a:endCxn id="9259" idx="3"/>
        </xdr:cNvCxnSpPr>
      </xdr:nvCxnSpPr>
      <xdr:spPr bwMode="auto">
        <a:xfrm>
          <a:off x="11077575" y="3990975"/>
          <a:ext cx="2581275" cy="4763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76200</xdr:colOff>
      <xdr:row>14</xdr:row>
      <xdr:rowOff>161925</xdr:rowOff>
    </xdr:from>
    <xdr:to>
      <xdr:col>20</xdr:col>
      <xdr:colOff>133350</xdr:colOff>
      <xdr:row>15</xdr:row>
      <xdr:rowOff>0</xdr:rowOff>
    </xdr:to>
    <xdr:sp macro="" textlink="">
      <xdr:nvSpPr>
        <xdr:cNvPr id="9425" name="Oval 209">
          <a:extLst>
            <a:ext uri="{FF2B5EF4-FFF2-40B4-BE49-F238E27FC236}">
              <a16:creationId xmlns:a16="http://schemas.microsoft.com/office/drawing/2014/main" id="{00000000-0008-0000-1800-0000D1240000}"/>
            </a:ext>
          </a:extLst>
        </xdr:cNvPr>
        <xdr:cNvSpPr>
          <a:spLocks noChangeArrowheads="1"/>
        </xdr:cNvSpPr>
      </xdr:nvSpPr>
      <xdr:spPr bwMode="auto">
        <a:xfrm flipH="1">
          <a:off x="10668000" y="3362325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133350</xdr:colOff>
      <xdr:row>14</xdr:row>
      <xdr:rowOff>190500</xdr:rowOff>
    </xdr:from>
    <xdr:to>
      <xdr:col>27</xdr:col>
      <xdr:colOff>0</xdr:colOff>
      <xdr:row>15</xdr:row>
      <xdr:rowOff>109538</xdr:rowOff>
    </xdr:to>
    <xdr:cxnSp macro="">
      <xdr:nvCxnSpPr>
        <xdr:cNvPr id="9426" name="AutoShape 210">
          <a:extLst>
            <a:ext uri="{FF2B5EF4-FFF2-40B4-BE49-F238E27FC236}">
              <a16:creationId xmlns:a16="http://schemas.microsoft.com/office/drawing/2014/main" id="{00000000-0008-0000-1800-0000D2240000}"/>
            </a:ext>
          </a:extLst>
        </xdr:cNvPr>
        <xdr:cNvCxnSpPr>
          <a:cxnSpLocks noChangeShapeType="1"/>
          <a:stCxn id="9425" idx="2"/>
          <a:endCxn id="9257" idx="3"/>
        </xdr:cNvCxnSpPr>
      </xdr:nvCxnSpPr>
      <xdr:spPr bwMode="auto">
        <a:xfrm>
          <a:off x="10725150" y="3390900"/>
          <a:ext cx="2933700" cy="14763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352425</xdr:colOff>
      <xdr:row>18</xdr:row>
      <xdr:rowOff>161925</xdr:rowOff>
    </xdr:from>
    <xdr:to>
      <xdr:col>19</xdr:col>
      <xdr:colOff>409575</xdr:colOff>
      <xdr:row>19</xdr:row>
      <xdr:rowOff>0</xdr:rowOff>
    </xdr:to>
    <xdr:sp macro="" textlink="">
      <xdr:nvSpPr>
        <xdr:cNvPr id="9429" name="Oval 213">
          <a:extLst>
            <a:ext uri="{FF2B5EF4-FFF2-40B4-BE49-F238E27FC236}">
              <a16:creationId xmlns:a16="http://schemas.microsoft.com/office/drawing/2014/main" id="{00000000-0008-0000-1800-0000D5240000}"/>
            </a:ext>
          </a:extLst>
        </xdr:cNvPr>
        <xdr:cNvSpPr>
          <a:spLocks noChangeArrowheads="1"/>
        </xdr:cNvSpPr>
      </xdr:nvSpPr>
      <xdr:spPr bwMode="auto">
        <a:xfrm flipH="1">
          <a:off x="10506075" y="4276725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409575</xdr:colOff>
      <xdr:row>18</xdr:row>
      <xdr:rowOff>109538</xdr:rowOff>
    </xdr:from>
    <xdr:to>
      <xdr:col>27</xdr:col>
      <xdr:colOff>0</xdr:colOff>
      <xdr:row>18</xdr:row>
      <xdr:rowOff>190500</xdr:rowOff>
    </xdr:to>
    <xdr:cxnSp macro="">
      <xdr:nvCxnSpPr>
        <xdr:cNvPr id="9430" name="AutoShape 214">
          <a:extLst>
            <a:ext uri="{FF2B5EF4-FFF2-40B4-BE49-F238E27FC236}">
              <a16:creationId xmlns:a16="http://schemas.microsoft.com/office/drawing/2014/main" id="{00000000-0008-0000-1800-0000D6240000}"/>
            </a:ext>
          </a:extLst>
        </xdr:cNvPr>
        <xdr:cNvCxnSpPr>
          <a:cxnSpLocks noChangeShapeType="1"/>
          <a:stCxn id="9429" idx="2"/>
          <a:endCxn id="9260" idx="3"/>
        </xdr:cNvCxnSpPr>
      </xdr:nvCxnSpPr>
      <xdr:spPr bwMode="auto">
        <a:xfrm flipV="1">
          <a:off x="10563225" y="4224338"/>
          <a:ext cx="3095625" cy="8096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18</xdr:col>
      <xdr:colOff>104775</xdr:colOff>
      <xdr:row>24</xdr:row>
      <xdr:rowOff>76200</xdr:rowOff>
    </xdr:from>
    <xdr:to>
      <xdr:col>18</xdr:col>
      <xdr:colOff>161925</xdr:colOff>
      <xdr:row>24</xdr:row>
      <xdr:rowOff>133350</xdr:rowOff>
    </xdr:to>
    <xdr:sp macro="" textlink="">
      <xdr:nvSpPr>
        <xdr:cNvPr id="9433" name="Oval 217">
          <a:extLst>
            <a:ext uri="{FF2B5EF4-FFF2-40B4-BE49-F238E27FC236}">
              <a16:creationId xmlns:a16="http://schemas.microsoft.com/office/drawing/2014/main" id="{00000000-0008-0000-1800-0000D9240000}"/>
            </a:ext>
          </a:extLst>
        </xdr:cNvPr>
        <xdr:cNvSpPr>
          <a:spLocks noChangeArrowheads="1"/>
        </xdr:cNvSpPr>
      </xdr:nvSpPr>
      <xdr:spPr bwMode="auto">
        <a:xfrm flipH="1">
          <a:off x="9820275" y="55626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161925</xdr:colOff>
      <xdr:row>21</xdr:row>
      <xdr:rowOff>109538</xdr:rowOff>
    </xdr:from>
    <xdr:to>
      <xdr:col>27</xdr:col>
      <xdr:colOff>0</xdr:colOff>
      <xdr:row>24</xdr:row>
      <xdr:rowOff>104775</xdr:rowOff>
    </xdr:to>
    <xdr:cxnSp macro="">
      <xdr:nvCxnSpPr>
        <xdr:cNvPr id="9434" name="AutoShape 218">
          <a:extLst>
            <a:ext uri="{FF2B5EF4-FFF2-40B4-BE49-F238E27FC236}">
              <a16:creationId xmlns:a16="http://schemas.microsoft.com/office/drawing/2014/main" id="{00000000-0008-0000-1800-0000DA240000}"/>
            </a:ext>
          </a:extLst>
        </xdr:cNvPr>
        <xdr:cNvCxnSpPr>
          <a:cxnSpLocks noChangeShapeType="1"/>
          <a:stCxn id="9433" idx="2"/>
          <a:endCxn id="9302" idx="3"/>
        </xdr:cNvCxnSpPr>
      </xdr:nvCxnSpPr>
      <xdr:spPr bwMode="auto">
        <a:xfrm flipV="1">
          <a:off x="9877425" y="4910138"/>
          <a:ext cx="3781425" cy="68103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17</xdr:col>
      <xdr:colOff>9525</xdr:colOff>
      <xdr:row>19</xdr:row>
      <xdr:rowOff>47625</xdr:rowOff>
    </xdr:from>
    <xdr:to>
      <xdr:col>17</xdr:col>
      <xdr:colOff>66675</xdr:colOff>
      <xdr:row>19</xdr:row>
      <xdr:rowOff>104775</xdr:rowOff>
    </xdr:to>
    <xdr:sp macro="" textlink="">
      <xdr:nvSpPr>
        <xdr:cNvPr id="9450" name="Oval 234">
          <a:extLst>
            <a:ext uri="{FF2B5EF4-FFF2-40B4-BE49-F238E27FC236}">
              <a16:creationId xmlns:a16="http://schemas.microsoft.com/office/drawing/2014/main" id="{00000000-0008-0000-1800-0000EA240000}"/>
            </a:ext>
          </a:extLst>
        </xdr:cNvPr>
        <xdr:cNvSpPr>
          <a:spLocks noChangeArrowheads="1"/>
        </xdr:cNvSpPr>
      </xdr:nvSpPr>
      <xdr:spPr bwMode="auto">
        <a:xfrm flipH="1">
          <a:off x="9286875" y="43910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12</xdr:row>
      <xdr:rowOff>109538</xdr:rowOff>
    </xdr:from>
    <xdr:to>
      <xdr:col>17</xdr:col>
      <xdr:colOff>9525</xdr:colOff>
      <xdr:row>19</xdr:row>
      <xdr:rowOff>76200</xdr:rowOff>
    </xdr:to>
    <xdr:cxnSp macro="">
      <xdr:nvCxnSpPr>
        <xdr:cNvPr id="9451" name="AutoShape 235">
          <a:extLst>
            <a:ext uri="{FF2B5EF4-FFF2-40B4-BE49-F238E27FC236}">
              <a16:creationId xmlns:a16="http://schemas.microsoft.com/office/drawing/2014/main" id="{00000000-0008-0000-1800-0000EB240000}"/>
            </a:ext>
          </a:extLst>
        </xdr:cNvPr>
        <xdr:cNvCxnSpPr>
          <a:cxnSpLocks noChangeShapeType="1"/>
          <a:stCxn id="9221" idx="1"/>
          <a:endCxn id="9450" idx="6"/>
        </xdr:cNvCxnSpPr>
      </xdr:nvCxnSpPr>
      <xdr:spPr bwMode="auto">
        <a:xfrm>
          <a:off x="6648450" y="2852738"/>
          <a:ext cx="2638425" cy="156686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0</xdr:colOff>
      <xdr:row>37</xdr:row>
      <xdr:rowOff>0</xdr:rowOff>
    </xdr:from>
    <xdr:to>
      <xdr:col>27</xdr:col>
      <xdr:colOff>0</xdr:colOff>
      <xdr:row>38</xdr:row>
      <xdr:rowOff>0</xdr:rowOff>
    </xdr:to>
    <xdr:sp macro="" textlink="">
      <xdr:nvSpPr>
        <xdr:cNvPr id="238" name="Rectangle 237">
          <a:extLst>
            <a:ext uri="{FF2B5EF4-FFF2-40B4-BE49-F238E27FC236}">
              <a16:creationId xmlns:a16="http://schemas.microsoft.com/office/drawing/2014/main" id="{00000000-0008-0000-1800-0000EE000000}"/>
            </a:ext>
          </a:extLst>
        </xdr:cNvPr>
        <xdr:cNvSpPr>
          <a:spLocks noChangeArrowheads="1"/>
        </xdr:cNvSpPr>
      </xdr:nvSpPr>
      <xdr:spPr bwMode="auto">
        <a:xfrm>
          <a:off x="13220700" y="8458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352425</xdr:colOff>
      <xdr:row>0</xdr:row>
      <xdr:rowOff>9525</xdr:rowOff>
    </xdr:from>
    <xdr:to>
      <xdr:col>26</xdr:col>
      <xdr:colOff>76200</xdr:colOff>
      <xdr:row>3</xdr:row>
      <xdr:rowOff>209550</xdr:rowOff>
    </xdr:to>
    <xdr:grpSp>
      <xdr:nvGrpSpPr>
        <xdr:cNvPr id="10435" name="Group 195">
          <a:extLst>
            <a:ext uri="{FF2B5EF4-FFF2-40B4-BE49-F238E27FC236}">
              <a16:creationId xmlns:a16="http://schemas.microsoft.com/office/drawing/2014/main" id="{00000000-0008-0000-1900-0000C3280000}"/>
            </a:ext>
          </a:extLst>
        </xdr:cNvPr>
        <xdr:cNvGrpSpPr>
          <a:grpSpLocks/>
        </xdr:cNvGrpSpPr>
      </xdr:nvGrpSpPr>
      <xdr:grpSpPr bwMode="auto">
        <a:xfrm>
          <a:off x="12696825" y="9525"/>
          <a:ext cx="1019175" cy="885825"/>
          <a:chOff x="1012" y="24"/>
          <a:chExt cx="106" cy="90"/>
        </a:xfrm>
      </xdr:grpSpPr>
      <xdr:sp macro="" textlink="">
        <xdr:nvSpPr>
          <xdr:cNvPr id="10436" name="Line 196">
            <a:extLst>
              <a:ext uri="{FF2B5EF4-FFF2-40B4-BE49-F238E27FC236}">
                <a16:creationId xmlns:a16="http://schemas.microsoft.com/office/drawing/2014/main" id="{00000000-0008-0000-1900-0000C42800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437" name="Text Box 197">
            <a:extLst>
              <a:ext uri="{FF2B5EF4-FFF2-40B4-BE49-F238E27FC236}">
                <a16:creationId xmlns:a16="http://schemas.microsoft.com/office/drawing/2014/main" id="{00000000-0008-0000-1900-0000C528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+Z</a:t>
            </a:r>
          </a:p>
        </xdr:txBody>
      </xdr:sp>
      <xdr:sp macro="" textlink="">
        <xdr:nvSpPr>
          <xdr:cNvPr id="10438" name="Text Box 198">
            <a:extLst>
              <a:ext uri="{FF2B5EF4-FFF2-40B4-BE49-F238E27FC236}">
                <a16:creationId xmlns:a16="http://schemas.microsoft.com/office/drawing/2014/main" id="{00000000-0008-0000-1900-0000C628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-Z</a:t>
            </a:r>
          </a:p>
        </xdr:txBody>
      </xdr:sp>
      <xdr:sp macro="" textlink="">
        <xdr:nvSpPr>
          <xdr:cNvPr id="10439" name="Line 199">
            <a:extLst>
              <a:ext uri="{FF2B5EF4-FFF2-40B4-BE49-F238E27FC236}">
                <a16:creationId xmlns:a16="http://schemas.microsoft.com/office/drawing/2014/main" id="{00000000-0008-0000-1900-0000C72800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440" name="Text Box 200">
            <a:extLst>
              <a:ext uri="{FF2B5EF4-FFF2-40B4-BE49-F238E27FC236}">
                <a16:creationId xmlns:a16="http://schemas.microsoft.com/office/drawing/2014/main" id="{00000000-0008-0000-1900-0000C828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+X</a:t>
            </a:r>
          </a:p>
        </xdr:txBody>
      </xdr:sp>
      <xdr:sp macro="" textlink="">
        <xdr:nvSpPr>
          <xdr:cNvPr id="10441" name="Text Box 201">
            <a:extLst>
              <a:ext uri="{FF2B5EF4-FFF2-40B4-BE49-F238E27FC236}">
                <a16:creationId xmlns:a16="http://schemas.microsoft.com/office/drawing/2014/main" id="{00000000-0008-0000-1900-0000C928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-X</a:t>
            </a:r>
          </a:p>
        </xdr:txBody>
      </xdr:sp>
    </xdr:grpSp>
    <xdr:clientData/>
  </xdr:twoCellAnchor>
  <xdr:twoCellAnchor>
    <xdr:from>
      <xdr:col>14</xdr:col>
      <xdr:colOff>142875</xdr:colOff>
      <xdr:row>5</xdr:row>
      <xdr:rowOff>9547</xdr:rowOff>
    </xdr:from>
    <xdr:to>
      <xdr:col>23</xdr:col>
      <xdr:colOff>180975</xdr:colOff>
      <xdr:row>23</xdr:row>
      <xdr:rowOff>104797</xdr:rowOff>
    </xdr:to>
    <xdr:pic>
      <xdr:nvPicPr>
        <xdr:cNvPr id="10462" name="Picture 222">
          <a:extLst>
            <a:ext uri="{FF2B5EF4-FFF2-40B4-BE49-F238E27FC236}">
              <a16:creationId xmlns:a16="http://schemas.microsoft.com/office/drawing/2014/main" id="{00000000-0008-0000-1900-0000DE2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1152547"/>
          <a:ext cx="3981450" cy="421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400050</xdr:colOff>
      <xdr:row>5</xdr:row>
      <xdr:rowOff>114322</xdr:rowOff>
    </xdr:from>
    <xdr:to>
      <xdr:col>16</xdr:col>
      <xdr:colOff>28575</xdr:colOff>
      <xdr:row>5</xdr:row>
      <xdr:rowOff>171472</xdr:rowOff>
    </xdr:to>
    <xdr:sp macro="" textlink="">
      <xdr:nvSpPr>
        <xdr:cNvPr id="10242" name="Oval 2">
          <a:extLst>
            <a:ext uri="{FF2B5EF4-FFF2-40B4-BE49-F238E27FC236}">
              <a16:creationId xmlns:a16="http://schemas.microsoft.com/office/drawing/2014/main" id="{00000000-0008-0000-1900-000002280000}"/>
            </a:ext>
          </a:extLst>
        </xdr:cNvPr>
        <xdr:cNvSpPr>
          <a:spLocks noChangeArrowheads="1"/>
        </xdr:cNvSpPr>
      </xdr:nvSpPr>
      <xdr:spPr bwMode="auto">
        <a:xfrm flipH="1">
          <a:off x="8801100" y="1257322"/>
          <a:ext cx="66675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10</xdr:row>
      <xdr:rowOff>0</xdr:rowOff>
    </xdr:from>
    <xdr:to>
      <xdr:col>12</xdr:col>
      <xdr:colOff>0</xdr:colOff>
      <xdr:row>11</xdr:row>
      <xdr:rowOff>0</xdr:rowOff>
    </xdr:to>
    <xdr:sp macro="" textlink="">
      <xdr:nvSpPr>
        <xdr:cNvPr id="10243" name="Rectangle 3">
          <a:extLst>
            <a:ext uri="{FF2B5EF4-FFF2-40B4-BE49-F238E27FC236}">
              <a16:creationId xmlns:a16="http://schemas.microsoft.com/office/drawing/2014/main" id="{00000000-0008-0000-1900-000003280000}"/>
            </a:ext>
          </a:extLst>
        </xdr:cNvPr>
        <xdr:cNvSpPr>
          <a:spLocks noChangeArrowheads="1"/>
        </xdr:cNvSpPr>
      </xdr:nvSpPr>
      <xdr:spPr bwMode="auto">
        <a:xfrm>
          <a:off x="6648450" y="2286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11</xdr:row>
      <xdr:rowOff>0</xdr:rowOff>
    </xdr:from>
    <xdr:to>
      <xdr:col>12</xdr:col>
      <xdr:colOff>0</xdr:colOff>
      <xdr:row>12</xdr:row>
      <xdr:rowOff>0</xdr:rowOff>
    </xdr:to>
    <xdr:sp macro="" textlink="">
      <xdr:nvSpPr>
        <xdr:cNvPr id="10244" name="Rectangle 4">
          <a:extLst>
            <a:ext uri="{FF2B5EF4-FFF2-40B4-BE49-F238E27FC236}">
              <a16:creationId xmlns:a16="http://schemas.microsoft.com/office/drawing/2014/main" id="{00000000-0008-0000-1900-000004280000}"/>
            </a:ext>
          </a:extLst>
        </xdr:cNvPr>
        <xdr:cNvSpPr>
          <a:spLocks noChangeArrowheads="1"/>
        </xdr:cNvSpPr>
      </xdr:nvSpPr>
      <xdr:spPr bwMode="auto">
        <a:xfrm>
          <a:off x="6648450" y="2514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12</xdr:row>
      <xdr:rowOff>0</xdr:rowOff>
    </xdr:from>
    <xdr:to>
      <xdr:col>12</xdr:col>
      <xdr:colOff>0</xdr:colOff>
      <xdr:row>13</xdr:row>
      <xdr:rowOff>0</xdr:rowOff>
    </xdr:to>
    <xdr:sp macro="" textlink="">
      <xdr:nvSpPr>
        <xdr:cNvPr id="10245" name="Rectangle 5">
          <a:extLst>
            <a:ext uri="{FF2B5EF4-FFF2-40B4-BE49-F238E27FC236}">
              <a16:creationId xmlns:a16="http://schemas.microsoft.com/office/drawing/2014/main" id="{00000000-0008-0000-1900-000005280000}"/>
            </a:ext>
          </a:extLst>
        </xdr:cNvPr>
        <xdr:cNvSpPr>
          <a:spLocks noChangeArrowheads="1"/>
        </xdr:cNvSpPr>
      </xdr:nvSpPr>
      <xdr:spPr bwMode="auto">
        <a:xfrm>
          <a:off x="6648450" y="2743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13</xdr:row>
      <xdr:rowOff>0</xdr:rowOff>
    </xdr:from>
    <xdr:to>
      <xdr:col>12</xdr:col>
      <xdr:colOff>0</xdr:colOff>
      <xdr:row>14</xdr:row>
      <xdr:rowOff>0</xdr:rowOff>
    </xdr:to>
    <xdr:sp macro="" textlink="">
      <xdr:nvSpPr>
        <xdr:cNvPr id="10246" name="Rectangle 6">
          <a:extLst>
            <a:ext uri="{FF2B5EF4-FFF2-40B4-BE49-F238E27FC236}">
              <a16:creationId xmlns:a16="http://schemas.microsoft.com/office/drawing/2014/main" id="{00000000-0008-0000-1900-000006280000}"/>
            </a:ext>
          </a:extLst>
        </xdr:cNvPr>
        <xdr:cNvSpPr>
          <a:spLocks noChangeArrowheads="1"/>
        </xdr:cNvSpPr>
      </xdr:nvSpPr>
      <xdr:spPr bwMode="auto">
        <a:xfrm>
          <a:off x="6648450" y="2971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14</xdr:row>
      <xdr:rowOff>0</xdr:rowOff>
    </xdr:from>
    <xdr:to>
      <xdr:col>12</xdr:col>
      <xdr:colOff>0</xdr:colOff>
      <xdr:row>15</xdr:row>
      <xdr:rowOff>0</xdr:rowOff>
    </xdr:to>
    <xdr:sp macro="" textlink="">
      <xdr:nvSpPr>
        <xdr:cNvPr id="10247" name="Rectangle 7">
          <a:extLst>
            <a:ext uri="{FF2B5EF4-FFF2-40B4-BE49-F238E27FC236}">
              <a16:creationId xmlns:a16="http://schemas.microsoft.com/office/drawing/2014/main" id="{00000000-0008-0000-1900-000007280000}"/>
            </a:ext>
          </a:extLst>
        </xdr:cNvPr>
        <xdr:cNvSpPr>
          <a:spLocks noChangeArrowheads="1"/>
        </xdr:cNvSpPr>
      </xdr:nvSpPr>
      <xdr:spPr bwMode="auto">
        <a:xfrm>
          <a:off x="6648450" y="3200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15</xdr:row>
      <xdr:rowOff>0</xdr:rowOff>
    </xdr:from>
    <xdr:to>
      <xdr:col>12</xdr:col>
      <xdr:colOff>0</xdr:colOff>
      <xdr:row>16</xdr:row>
      <xdr:rowOff>0</xdr:rowOff>
    </xdr:to>
    <xdr:sp macro="" textlink="">
      <xdr:nvSpPr>
        <xdr:cNvPr id="10248" name="Rectangle 8">
          <a:extLst>
            <a:ext uri="{FF2B5EF4-FFF2-40B4-BE49-F238E27FC236}">
              <a16:creationId xmlns:a16="http://schemas.microsoft.com/office/drawing/2014/main" id="{00000000-0008-0000-1900-000008280000}"/>
            </a:ext>
          </a:extLst>
        </xdr:cNvPr>
        <xdr:cNvSpPr>
          <a:spLocks noChangeArrowheads="1"/>
        </xdr:cNvSpPr>
      </xdr:nvSpPr>
      <xdr:spPr bwMode="auto">
        <a:xfrm>
          <a:off x="6648450" y="3429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16</xdr:row>
      <xdr:rowOff>0</xdr:rowOff>
    </xdr:from>
    <xdr:to>
      <xdr:col>12</xdr:col>
      <xdr:colOff>0</xdr:colOff>
      <xdr:row>17</xdr:row>
      <xdr:rowOff>0</xdr:rowOff>
    </xdr:to>
    <xdr:sp macro="" textlink="">
      <xdr:nvSpPr>
        <xdr:cNvPr id="10249" name="Rectangle 9">
          <a:extLst>
            <a:ext uri="{FF2B5EF4-FFF2-40B4-BE49-F238E27FC236}">
              <a16:creationId xmlns:a16="http://schemas.microsoft.com/office/drawing/2014/main" id="{00000000-0008-0000-1900-000009280000}"/>
            </a:ext>
          </a:extLst>
        </xdr:cNvPr>
        <xdr:cNvSpPr>
          <a:spLocks noChangeArrowheads="1"/>
        </xdr:cNvSpPr>
      </xdr:nvSpPr>
      <xdr:spPr bwMode="auto">
        <a:xfrm>
          <a:off x="6648450" y="3657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17</xdr:row>
      <xdr:rowOff>0</xdr:rowOff>
    </xdr:from>
    <xdr:to>
      <xdr:col>12</xdr:col>
      <xdr:colOff>0</xdr:colOff>
      <xdr:row>18</xdr:row>
      <xdr:rowOff>0</xdr:rowOff>
    </xdr:to>
    <xdr:sp macro="" textlink="">
      <xdr:nvSpPr>
        <xdr:cNvPr id="10250" name="Rectangle 10">
          <a:extLst>
            <a:ext uri="{FF2B5EF4-FFF2-40B4-BE49-F238E27FC236}">
              <a16:creationId xmlns:a16="http://schemas.microsoft.com/office/drawing/2014/main" id="{00000000-0008-0000-1900-00000A280000}"/>
            </a:ext>
          </a:extLst>
        </xdr:cNvPr>
        <xdr:cNvSpPr>
          <a:spLocks noChangeArrowheads="1"/>
        </xdr:cNvSpPr>
      </xdr:nvSpPr>
      <xdr:spPr bwMode="auto">
        <a:xfrm>
          <a:off x="6648450" y="3886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18</xdr:row>
      <xdr:rowOff>0</xdr:rowOff>
    </xdr:from>
    <xdr:to>
      <xdr:col>12</xdr:col>
      <xdr:colOff>0</xdr:colOff>
      <xdr:row>19</xdr:row>
      <xdr:rowOff>0</xdr:rowOff>
    </xdr:to>
    <xdr:sp macro="" textlink="">
      <xdr:nvSpPr>
        <xdr:cNvPr id="10251" name="Rectangle 11">
          <a:extLst>
            <a:ext uri="{FF2B5EF4-FFF2-40B4-BE49-F238E27FC236}">
              <a16:creationId xmlns:a16="http://schemas.microsoft.com/office/drawing/2014/main" id="{00000000-0008-0000-1900-00000B280000}"/>
            </a:ext>
          </a:extLst>
        </xdr:cNvPr>
        <xdr:cNvSpPr>
          <a:spLocks noChangeArrowheads="1"/>
        </xdr:cNvSpPr>
      </xdr:nvSpPr>
      <xdr:spPr bwMode="auto">
        <a:xfrm>
          <a:off x="6648450" y="4114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19</xdr:row>
      <xdr:rowOff>0</xdr:rowOff>
    </xdr:from>
    <xdr:to>
      <xdr:col>12</xdr:col>
      <xdr:colOff>0</xdr:colOff>
      <xdr:row>20</xdr:row>
      <xdr:rowOff>0</xdr:rowOff>
    </xdr:to>
    <xdr:sp macro="" textlink="">
      <xdr:nvSpPr>
        <xdr:cNvPr id="10252" name="Rectangle 12">
          <a:extLst>
            <a:ext uri="{FF2B5EF4-FFF2-40B4-BE49-F238E27FC236}">
              <a16:creationId xmlns:a16="http://schemas.microsoft.com/office/drawing/2014/main" id="{00000000-0008-0000-1900-00000C280000}"/>
            </a:ext>
          </a:extLst>
        </xdr:cNvPr>
        <xdr:cNvSpPr>
          <a:spLocks noChangeArrowheads="1"/>
        </xdr:cNvSpPr>
      </xdr:nvSpPr>
      <xdr:spPr bwMode="auto">
        <a:xfrm>
          <a:off x="6648450" y="4343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14</xdr:col>
      <xdr:colOff>344759</xdr:colOff>
      <xdr:row>12</xdr:row>
      <xdr:rowOff>69113</xdr:rowOff>
    </xdr:from>
    <xdr:to>
      <xdr:col>14</xdr:col>
      <xdr:colOff>401909</xdr:colOff>
      <xdr:row>12</xdr:row>
      <xdr:rowOff>126263</xdr:rowOff>
    </xdr:to>
    <xdr:sp macro="" textlink="">
      <xdr:nvSpPr>
        <xdr:cNvPr id="10257" name="Oval 17">
          <a:extLst>
            <a:ext uri="{FF2B5EF4-FFF2-40B4-BE49-F238E27FC236}">
              <a16:creationId xmlns:a16="http://schemas.microsoft.com/office/drawing/2014/main" id="{00000000-0008-0000-1900-000011280000}"/>
            </a:ext>
          </a:extLst>
        </xdr:cNvPr>
        <xdr:cNvSpPr>
          <a:spLocks noChangeArrowheads="1"/>
        </xdr:cNvSpPr>
      </xdr:nvSpPr>
      <xdr:spPr bwMode="auto">
        <a:xfrm flipH="1">
          <a:off x="8307659" y="2812313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328119</xdr:colOff>
      <xdr:row>14</xdr:row>
      <xdr:rowOff>218110</xdr:rowOff>
    </xdr:from>
    <xdr:to>
      <xdr:col>15</xdr:col>
      <xdr:colOff>385269</xdr:colOff>
      <xdr:row>15</xdr:row>
      <xdr:rowOff>56294</xdr:rowOff>
    </xdr:to>
    <xdr:sp macro="" textlink="">
      <xdr:nvSpPr>
        <xdr:cNvPr id="10258" name="Oval 18">
          <a:extLst>
            <a:ext uri="{FF2B5EF4-FFF2-40B4-BE49-F238E27FC236}">
              <a16:creationId xmlns:a16="http://schemas.microsoft.com/office/drawing/2014/main" id="{00000000-0008-0000-1900-000012280000}"/>
            </a:ext>
          </a:extLst>
        </xdr:cNvPr>
        <xdr:cNvSpPr>
          <a:spLocks noChangeArrowheads="1"/>
        </xdr:cNvSpPr>
      </xdr:nvSpPr>
      <xdr:spPr bwMode="auto">
        <a:xfrm flipH="1">
          <a:off x="8729169" y="3418510"/>
          <a:ext cx="57150" cy="66784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209550</xdr:colOff>
      <xdr:row>16</xdr:row>
      <xdr:rowOff>152422</xdr:rowOff>
    </xdr:from>
    <xdr:to>
      <xdr:col>15</xdr:col>
      <xdr:colOff>266700</xdr:colOff>
      <xdr:row>16</xdr:row>
      <xdr:rowOff>209572</xdr:rowOff>
    </xdr:to>
    <xdr:sp macro="" textlink="">
      <xdr:nvSpPr>
        <xdr:cNvPr id="10259" name="Oval 19">
          <a:extLst>
            <a:ext uri="{FF2B5EF4-FFF2-40B4-BE49-F238E27FC236}">
              <a16:creationId xmlns:a16="http://schemas.microsoft.com/office/drawing/2014/main" id="{00000000-0008-0000-1900-000013280000}"/>
            </a:ext>
          </a:extLst>
        </xdr:cNvPr>
        <xdr:cNvSpPr>
          <a:spLocks noChangeArrowheads="1"/>
        </xdr:cNvSpPr>
      </xdr:nvSpPr>
      <xdr:spPr bwMode="auto">
        <a:xfrm flipH="1">
          <a:off x="8610600" y="3810022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209550</xdr:colOff>
      <xdr:row>17</xdr:row>
      <xdr:rowOff>47647</xdr:rowOff>
    </xdr:from>
    <xdr:to>
      <xdr:col>16</xdr:col>
      <xdr:colOff>266700</xdr:colOff>
      <xdr:row>17</xdr:row>
      <xdr:rowOff>104797</xdr:rowOff>
    </xdr:to>
    <xdr:sp macro="" textlink="">
      <xdr:nvSpPr>
        <xdr:cNvPr id="10260" name="Oval 20">
          <a:extLst>
            <a:ext uri="{FF2B5EF4-FFF2-40B4-BE49-F238E27FC236}">
              <a16:creationId xmlns:a16="http://schemas.microsoft.com/office/drawing/2014/main" id="{00000000-0008-0000-1900-000014280000}"/>
            </a:ext>
          </a:extLst>
        </xdr:cNvPr>
        <xdr:cNvSpPr>
          <a:spLocks noChangeArrowheads="1"/>
        </xdr:cNvSpPr>
      </xdr:nvSpPr>
      <xdr:spPr bwMode="auto">
        <a:xfrm flipH="1">
          <a:off x="9048750" y="3933847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38100</xdr:colOff>
      <xdr:row>17</xdr:row>
      <xdr:rowOff>28597</xdr:rowOff>
    </xdr:from>
    <xdr:to>
      <xdr:col>19</xdr:col>
      <xdr:colOff>95250</xdr:colOff>
      <xdr:row>17</xdr:row>
      <xdr:rowOff>85747</xdr:rowOff>
    </xdr:to>
    <xdr:sp macro="" textlink="">
      <xdr:nvSpPr>
        <xdr:cNvPr id="10261" name="Oval 21">
          <a:extLst>
            <a:ext uri="{FF2B5EF4-FFF2-40B4-BE49-F238E27FC236}">
              <a16:creationId xmlns:a16="http://schemas.microsoft.com/office/drawing/2014/main" id="{00000000-0008-0000-1900-000015280000}"/>
            </a:ext>
          </a:extLst>
        </xdr:cNvPr>
        <xdr:cNvSpPr>
          <a:spLocks noChangeArrowheads="1"/>
        </xdr:cNvSpPr>
      </xdr:nvSpPr>
      <xdr:spPr bwMode="auto">
        <a:xfrm flipH="1">
          <a:off x="10191750" y="3914797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168604</xdr:colOff>
      <xdr:row>18</xdr:row>
      <xdr:rowOff>208580</xdr:rowOff>
    </xdr:from>
    <xdr:to>
      <xdr:col>17</xdr:col>
      <xdr:colOff>225754</xdr:colOff>
      <xdr:row>19</xdr:row>
      <xdr:rowOff>46764</xdr:rowOff>
    </xdr:to>
    <xdr:sp macro="" textlink="">
      <xdr:nvSpPr>
        <xdr:cNvPr id="10262" name="Oval 22">
          <a:extLst>
            <a:ext uri="{FF2B5EF4-FFF2-40B4-BE49-F238E27FC236}">
              <a16:creationId xmlns:a16="http://schemas.microsoft.com/office/drawing/2014/main" id="{00000000-0008-0000-1900-000016280000}"/>
            </a:ext>
          </a:extLst>
        </xdr:cNvPr>
        <xdr:cNvSpPr>
          <a:spLocks noChangeArrowheads="1"/>
        </xdr:cNvSpPr>
      </xdr:nvSpPr>
      <xdr:spPr bwMode="auto">
        <a:xfrm flipH="1">
          <a:off x="9445954" y="4323380"/>
          <a:ext cx="57150" cy="66784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311971</xdr:colOff>
      <xdr:row>13</xdr:row>
      <xdr:rowOff>61989</xdr:rowOff>
    </xdr:from>
    <xdr:to>
      <xdr:col>21</xdr:col>
      <xdr:colOff>369121</xdr:colOff>
      <xdr:row>13</xdr:row>
      <xdr:rowOff>119139</xdr:rowOff>
    </xdr:to>
    <xdr:sp macro="" textlink="">
      <xdr:nvSpPr>
        <xdr:cNvPr id="10267" name="Oval 27">
          <a:extLst>
            <a:ext uri="{FF2B5EF4-FFF2-40B4-BE49-F238E27FC236}">
              <a16:creationId xmlns:a16="http://schemas.microsoft.com/office/drawing/2014/main" id="{00000000-0008-0000-1900-00001B280000}"/>
            </a:ext>
          </a:extLst>
        </xdr:cNvPr>
        <xdr:cNvSpPr>
          <a:spLocks noChangeArrowheads="1"/>
        </xdr:cNvSpPr>
      </xdr:nvSpPr>
      <xdr:spPr bwMode="auto">
        <a:xfrm flipH="1">
          <a:off x="11341921" y="3033789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10</xdr:row>
      <xdr:rowOff>0</xdr:rowOff>
    </xdr:from>
    <xdr:to>
      <xdr:col>27</xdr:col>
      <xdr:colOff>0</xdr:colOff>
      <xdr:row>11</xdr:row>
      <xdr:rowOff>0</xdr:rowOff>
    </xdr:to>
    <xdr:sp macro="" textlink="">
      <xdr:nvSpPr>
        <xdr:cNvPr id="10276" name="Rectangle 36">
          <a:extLst>
            <a:ext uri="{FF2B5EF4-FFF2-40B4-BE49-F238E27FC236}">
              <a16:creationId xmlns:a16="http://schemas.microsoft.com/office/drawing/2014/main" id="{00000000-0008-0000-1900-000024280000}"/>
            </a:ext>
          </a:extLst>
        </xdr:cNvPr>
        <xdr:cNvSpPr>
          <a:spLocks noChangeArrowheads="1"/>
        </xdr:cNvSpPr>
      </xdr:nvSpPr>
      <xdr:spPr bwMode="auto">
        <a:xfrm>
          <a:off x="13220700" y="2286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11</xdr:row>
      <xdr:rowOff>0</xdr:rowOff>
    </xdr:from>
    <xdr:to>
      <xdr:col>27</xdr:col>
      <xdr:colOff>0</xdr:colOff>
      <xdr:row>12</xdr:row>
      <xdr:rowOff>0</xdr:rowOff>
    </xdr:to>
    <xdr:sp macro="" textlink="">
      <xdr:nvSpPr>
        <xdr:cNvPr id="10277" name="Rectangle 37">
          <a:extLst>
            <a:ext uri="{FF2B5EF4-FFF2-40B4-BE49-F238E27FC236}">
              <a16:creationId xmlns:a16="http://schemas.microsoft.com/office/drawing/2014/main" id="{00000000-0008-0000-1900-000025280000}"/>
            </a:ext>
          </a:extLst>
        </xdr:cNvPr>
        <xdr:cNvSpPr>
          <a:spLocks noChangeArrowheads="1"/>
        </xdr:cNvSpPr>
      </xdr:nvSpPr>
      <xdr:spPr bwMode="auto">
        <a:xfrm>
          <a:off x="13220700" y="2514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12</xdr:row>
      <xdr:rowOff>0</xdr:rowOff>
    </xdr:from>
    <xdr:to>
      <xdr:col>27</xdr:col>
      <xdr:colOff>0</xdr:colOff>
      <xdr:row>13</xdr:row>
      <xdr:rowOff>0</xdr:rowOff>
    </xdr:to>
    <xdr:sp macro="" textlink="">
      <xdr:nvSpPr>
        <xdr:cNvPr id="10278" name="Rectangle 38">
          <a:extLst>
            <a:ext uri="{FF2B5EF4-FFF2-40B4-BE49-F238E27FC236}">
              <a16:creationId xmlns:a16="http://schemas.microsoft.com/office/drawing/2014/main" id="{00000000-0008-0000-1900-000026280000}"/>
            </a:ext>
          </a:extLst>
        </xdr:cNvPr>
        <xdr:cNvSpPr>
          <a:spLocks noChangeArrowheads="1"/>
        </xdr:cNvSpPr>
      </xdr:nvSpPr>
      <xdr:spPr bwMode="auto">
        <a:xfrm>
          <a:off x="13220700" y="2743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13</xdr:row>
      <xdr:rowOff>0</xdr:rowOff>
    </xdr:from>
    <xdr:to>
      <xdr:col>27</xdr:col>
      <xdr:colOff>0</xdr:colOff>
      <xdr:row>14</xdr:row>
      <xdr:rowOff>0</xdr:rowOff>
    </xdr:to>
    <xdr:sp macro="" textlink="">
      <xdr:nvSpPr>
        <xdr:cNvPr id="10279" name="Rectangle 39">
          <a:extLst>
            <a:ext uri="{FF2B5EF4-FFF2-40B4-BE49-F238E27FC236}">
              <a16:creationId xmlns:a16="http://schemas.microsoft.com/office/drawing/2014/main" id="{00000000-0008-0000-1900-000027280000}"/>
            </a:ext>
          </a:extLst>
        </xdr:cNvPr>
        <xdr:cNvSpPr>
          <a:spLocks noChangeArrowheads="1"/>
        </xdr:cNvSpPr>
      </xdr:nvSpPr>
      <xdr:spPr bwMode="auto">
        <a:xfrm>
          <a:off x="13220700" y="2971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14</xdr:row>
      <xdr:rowOff>0</xdr:rowOff>
    </xdr:from>
    <xdr:to>
      <xdr:col>27</xdr:col>
      <xdr:colOff>0</xdr:colOff>
      <xdr:row>15</xdr:row>
      <xdr:rowOff>0</xdr:rowOff>
    </xdr:to>
    <xdr:sp macro="" textlink="">
      <xdr:nvSpPr>
        <xdr:cNvPr id="10280" name="Rectangle 40">
          <a:extLst>
            <a:ext uri="{FF2B5EF4-FFF2-40B4-BE49-F238E27FC236}">
              <a16:creationId xmlns:a16="http://schemas.microsoft.com/office/drawing/2014/main" id="{00000000-0008-0000-1900-000028280000}"/>
            </a:ext>
          </a:extLst>
        </xdr:cNvPr>
        <xdr:cNvSpPr>
          <a:spLocks noChangeArrowheads="1"/>
        </xdr:cNvSpPr>
      </xdr:nvSpPr>
      <xdr:spPr bwMode="auto">
        <a:xfrm>
          <a:off x="13220700" y="3200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15</xdr:row>
      <xdr:rowOff>0</xdr:rowOff>
    </xdr:from>
    <xdr:to>
      <xdr:col>27</xdr:col>
      <xdr:colOff>0</xdr:colOff>
      <xdr:row>16</xdr:row>
      <xdr:rowOff>0</xdr:rowOff>
    </xdr:to>
    <xdr:sp macro="" textlink="">
      <xdr:nvSpPr>
        <xdr:cNvPr id="10281" name="Rectangle 41">
          <a:extLst>
            <a:ext uri="{FF2B5EF4-FFF2-40B4-BE49-F238E27FC236}">
              <a16:creationId xmlns:a16="http://schemas.microsoft.com/office/drawing/2014/main" id="{00000000-0008-0000-1900-000029280000}"/>
            </a:ext>
          </a:extLst>
        </xdr:cNvPr>
        <xdr:cNvSpPr>
          <a:spLocks noChangeArrowheads="1"/>
        </xdr:cNvSpPr>
      </xdr:nvSpPr>
      <xdr:spPr bwMode="auto">
        <a:xfrm>
          <a:off x="13220700" y="3429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16</xdr:row>
      <xdr:rowOff>0</xdr:rowOff>
    </xdr:from>
    <xdr:to>
      <xdr:col>27</xdr:col>
      <xdr:colOff>0</xdr:colOff>
      <xdr:row>17</xdr:row>
      <xdr:rowOff>0</xdr:rowOff>
    </xdr:to>
    <xdr:sp macro="" textlink="">
      <xdr:nvSpPr>
        <xdr:cNvPr id="10282" name="Rectangle 42">
          <a:extLst>
            <a:ext uri="{FF2B5EF4-FFF2-40B4-BE49-F238E27FC236}">
              <a16:creationId xmlns:a16="http://schemas.microsoft.com/office/drawing/2014/main" id="{00000000-0008-0000-1900-00002A280000}"/>
            </a:ext>
          </a:extLst>
        </xdr:cNvPr>
        <xdr:cNvSpPr>
          <a:spLocks noChangeArrowheads="1"/>
        </xdr:cNvSpPr>
      </xdr:nvSpPr>
      <xdr:spPr bwMode="auto">
        <a:xfrm>
          <a:off x="13220700" y="3657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17</xdr:row>
      <xdr:rowOff>0</xdr:rowOff>
    </xdr:from>
    <xdr:to>
      <xdr:col>27</xdr:col>
      <xdr:colOff>0</xdr:colOff>
      <xdr:row>18</xdr:row>
      <xdr:rowOff>0</xdr:rowOff>
    </xdr:to>
    <xdr:sp macro="" textlink="">
      <xdr:nvSpPr>
        <xdr:cNvPr id="10283" name="Rectangle 43">
          <a:extLst>
            <a:ext uri="{FF2B5EF4-FFF2-40B4-BE49-F238E27FC236}">
              <a16:creationId xmlns:a16="http://schemas.microsoft.com/office/drawing/2014/main" id="{00000000-0008-0000-1900-00002B280000}"/>
            </a:ext>
          </a:extLst>
        </xdr:cNvPr>
        <xdr:cNvSpPr>
          <a:spLocks noChangeArrowheads="1"/>
        </xdr:cNvSpPr>
      </xdr:nvSpPr>
      <xdr:spPr bwMode="auto">
        <a:xfrm>
          <a:off x="13220700" y="3886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18</xdr:row>
      <xdr:rowOff>0</xdr:rowOff>
    </xdr:from>
    <xdr:to>
      <xdr:col>27</xdr:col>
      <xdr:colOff>0</xdr:colOff>
      <xdr:row>19</xdr:row>
      <xdr:rowOff>0</xdr:rowOff>
    </xdr:to>
    <xdr:sp macro="" textlink="">
      <xdr:nvSpPr>
        <xdr:cNvPr id="10284" name="Rectangle 44">
          <a:extLst>
            <a:ext uri="{FF2B5EF4-FFF2-40B4-BE49-F238E27FC236}">
              <a16:creationId xmlns:a16="http://schemas.microsoft.com/office/drawing/2014/main" id="{00000000-0008-0000-1900-00002C280000}"/>
            </a:ext>
          </a:extLst>
        </xdr:cNvPr>
        <xdr:cNvSpPr>
          <a:spLocks noChangeArrowheads="1"/>
        </xdr:cNvSpPr>
      </xdr:nvSpPr>
      <xdr:spPr bwMode="auto">
        <a:xfrm>
          <a:off x="13220700" y="4114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5</xdr:row>
      <xdr:rowOff>142897</xdr:rowOff>
    </xdr:from>
    <xdr:to>
      <xdr:col>15</xdr:col>
      <xdr:colOff>400050</xdr:colOff>
      <xdr:row>7</xdr:row>
      <xdr:rowOff>109483</xdr:rowOff>
    </xdr:to>
    <xdr:cxnSp macro="">
      <xdr:nvCxnSpPr>
        <xdr:cNvPr id="10285" name="AutoShape 45">
          <a:extLst>
            <a:ext uri="{FF2B5EF4-FFF2-40B4-BE49-F238E27FC236}">
              <a16:creationId xmlns:a16="http://schemas.microsoft.com/office/drawing/2014/main" id="{00000000-0008-0000-1900-00002D280000}"/>
            </a:ext>
          </a:extLst>
        </xdr:cNvPr>
        <xdr:cNvCxnSpPr>
          <a:cxnSpLocks noChangeShapeType="1"/>
          <a:stCxn id="10308" idx="1"/>
          <a:endCxn id="10242" idx="6"/>
        </xdr:cNvCxnSpPr>
      </xdr:nvCxnSpPr>
      <xdr:spPr bwMode="auto">
        <a:xfrm flipV="1">
          <a:off x="6648450" y="1285897"/>
          <a:ext cx="2152650" cy="42378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12</xdr:row>
      <xdr:rowOff>97688</xdr:rowOff>
    </xdr:from>
    <xdr:to>
      <xdr:col>14</xdr:col>
      <xdr:colOff>344759</xdr:colOff>
      <xdr:row>12</xdr:row>
      <xdr:rowOff>109483</xdr:rowOff>
    </xdr:to>
    <xdr:cxnSp macro="">
      <xdr:nvCxnSpPr>
        <xdr:cNvPr id="10290" name="AutoShape 50">
          <a:extLst>
            <a:ext uri="{FF2B5EF4-FFF2-40B4-BE49-F238E27FC236}">
              <a16:creationId xmlns:a16="http://schemas.microsoft.com/office/drawing/2014/main" id="{00000000-0008-0000-1900-000032280000}"/>
            </a:ext>
          </a:extLst>
        </xdr:cNvPr>
        <xdr:cNvCxnSpPr>
          <a:cxnSpLocks noChangeShapeType="1"/>
          <a:stCxn id="10245" idx="1"/>
          <a:endCxn id="10257" idx="6"/>
        </xdr:cNvCxnSpPr>
      </xdr:nvCxnSpPr>
      <xdr:spPr bwMode="auto">
        <a:xfrm flipV="1">
          <a:off x="6648450" y="2840888"/>
          <a:ext cx="1659209" cy="1179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13</xdr:row>
      <xdr:rowOff>109483</xdr:rowOff>
    </xdr:from>
    <xdr:to>
      <xdr:col>15</xdr:col>
      <xdr:colOff>328119</xdr:colOff>
      <xdr:row>15</xdr:row>
      <xdr:rowOff>27719</xdr:rowOff>
    </xdr:to>
    <xdr:cxnSp macro="">
      <xdr:nvCxnSpPr>
        <xdr:cNvPr id="10291" name="AutoShape 51">
          <a:extLst>
            <a:ext uri="{FF2B5EF4-FFF2-40B4-BE49-F238E27FC236}">
              <a16:creationId xmlns:a16="http://schemas.microsoft.com/office/drawing/2014/main" id="{00000000-0008-0000-1900-000033280000}"/>
            </a:ext>
          </a:extLst>
        </xdr:cNvPr>
        <xdr:cNvCxnSpPr>
          <a:cxnSpLocks noChangeShapeType="1"/>
          <a:stCxn id="10246" idx="1"/>
          <a:endCxn id="10258" idx="6"/>
        </xdr:cNvCxnSpPr>
      </xdr:nvCxnSpPr>
      <xdr:spPr bwMode="auto">
        <a:xfrm>
          <a:off x="6648450" y="3081283"/>
          <a:ext cx="2080719" cy="37543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14</xdr:row>
      <xdr:rowOff>109483</xdr:rowOff>
    </xdr:from>
    <xdr:to>
      <xdr:col>19</xdr:col>
      <xdr:colOff>38100</xdr:colOff>
      <xdr:row>17</xdr:row>
      <xdr:rowOff>57172</xdr:rowOff>
    </xdr:to>
    <xdr:cxnSp macro="">
      <xdr:nvCxnSpPr>
        <xdr:cNvPr id="10292" name="AutoShape 52">
          <a:extLst>
            <a:ext uri="{FF2B5EF4-FFF2-40B4-BE49-F238E27FC236}">
              <a16:creationId xmlns:a16="http://schemas.microsoft.com/office/drawing/2014/main" id="{00000000-0008-0000-1900-000034280000}"/>
            </a:ext>
          </a:extLst>
        </xdr:cNvPr>
        <xdr:cNvCxnSpPr>
          <a:cxnSpLocks noChangeShapeType="1"/>
          <a:stCxn id="10247" idx="1"/>
          <a:endCxn id="10261" idx="6"/>
        </xdr:cNvCxnSpPr>
      </xdr:nvCxnSpPr>
      <xdr:spPr bwMode="auto">
        <a:xfrm>
          <a:off x="6648450" y="3309883"/>
          <a:ext cx="3543300" cy="633489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15</xdr:row>
      <xdr:rowOff>109483</xdr:rowOff>
    </xdr:from>
    <xdr:to>
      <xdr:col>15</xdr:col>
      <xdr:colOff>209550</xdr:colOff>
      <xdr:row>16</xdr:row>
      <xdr:rowOff>180997</xdr:rowOff>
    </xdr:to>
    <xdr:cxnSp macro="">
      <xdr:nvCxnSpPr>
        <xdr:cNvPr id="10293" name="AutoShape 53">
          <a:extLst>
            <a:ext uri="{FF2B5EF4-FFF2-40B4-BE49-F238E27FC236}">
              <a16:creationId xmlns:a16="http://schemas.microsoft.com/office/drawing/2014/main" id="{00000000-0008-0000-1900-000035280000}"/>
            </a:ext>
          </a:extLst>
        </xdr:cNvPr>
        <xdr:cNvCxnSpPr>
          <a:cxnSpLocks noChangeShapeType="1"/>
          <a:stCxn id="10248" idx="1"/>
          <a:endCxn id="10259" idx="6"/>
        </xdr:cNvCxnSpPr>
      </xdr:nvCxnSpPr>
      <xdr:spPr bwMode="auto">
        <a:xfrm>
          <a:off x="6648450" y="3538483"/>
          <a:ext cx="1962150" cy="30011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16</xdr:row>
      <xdr:rowOff>109483</xdr:rowOff>
    </xdr:from>
    <xdr:to>
      <xdr:col>16</xdr:col>
      <xdr:colOff>209550</xdr:colOff>
      <xdr:row>17</xdr:row>
      <xdr:rowOff>76222</xdr:rowOff>
    </xdr:to>
    <xdr:cxnSp macro="">
      <xdr:nvCxnSpPr>
        <xdr:cNvPr id="10294" name="AutoShape 54">
          <a:extLst>
            <a:ext uri="{FF2B5EF4-FFF2-40B4-BE49-F238E27FC236}">
              <a16:creationId xmlns:a16="http://schemas.microsoft.com/office/drawing/2014/main" id="{00000000-0008-0000-1900-000036280000}"/>
            </a:ext>
          </a:extLst>
        </xdr:cNvPr>
        <xdr:cNvCxnSpPr>
          <a:cxnSpLocks noChangeShapeType="1"/>
          <a:stCxn id="10249" idx="1"/>
          <a:endCxn id="10260" idx="6"/>
        </xdr:cNvCxnSpPr>
      </xdr:nvCxnSpPr>
      <xdr:spPr bwMode="auto">
        <a:xfrm>
          <a:off x="6648450" y="3767083"/>
          <a:ext cx="2400300" cy="195339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17</xdr:row>
      <xdr:rowOff>109483</xdr:rowOff>
    </xdr:from>
    <xdr:to>
      <xdr:col>17</xdr:col>
      <xdr:colOff>168604</xdr:colOff>
      <xdr:row>19</xdr:row>
      <xdr:rowOff>18189</xdr:rowOff>
    </xdr:to>
    <xdr:cxnSp macro="">
      <xdr:nvCxnSpPr>
        <xdr:cNvPr id="10295" name="AutoShape 55">
          <a:extLst>
            <a:ext uri="{FF2B5EF4-FFF2-40B4-BE49-F238E27FC236}">
              <a16:creationId xmlns:a16="http://schemas.microsoft.com/office/drawing/2014/main" id="{00000000-0008-0000-1900-000037280000}"/>
            </a:ext>
          </a:extLst>
        </xdr:cNvPr>
        <xdr:cNvCxnSpPr>
          <a:cxnSpLocks noChangeShapeType="1"/>
          <a:stCxn id="10250" idx="1"/>
          <a:endCxn id="10262" idx="6"/>
        </xdr:cNvCxnSpPr>
      </xdr:nvCxnSpPr>
      <xdr:spPr bwMode="auto">
        <a:xfrm>
          <a:off x="6648450" y="3995683"/>
          <a:ext cx="2797504" cy="36590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369121</xdr:colOff>
      <xdr:row>10</xdr:row>
      <xdr:rowOff>109483</xdr:rowOff>
    </xdr:from>
    <xdr:to>
      <xdr:col>27</xdr:col>
      <xdr:colOff>0</xdr:colOff>
      <xdr:row>13</xdr:row>
      <xdr:rowOff>90564</xdr:rowOff>
    </xdr:to>
    <xdr:cxnSp macro="">
      <xdr:nvCxnSpPr>
        <xdr:cNvPr id="10306" name="AutoShape 66">
          <a:extLst>
            <a:ext uri="{FF2B5EF4-FFF2-40B4-BE49-F238E27FC236}">
              <a16:creationId xmlns:a16="http://schemas.microsoft.com/office/drawing/2014/main" id="{00000000-0008-0000-1900-000042280000}"/>
            </a:ext>
          </a:extLst>
        </xdr:cNvPr>
        <xdr:cNvCxnSpPr>
          <a:cxnSpLocks noChangeShapeType="1"/>
          <a:stCxn id="10267" idx="2"/>
          <a:endCxn id="10276" idx="3"/>
        </xdr:cNvCxnSpPr>
      </xdr:nvCxnSpPr>
      <xdr:spPr bwMode="auto">
        <a:xfrm flipV="1">
          <a:off x="11399071" y="2395483"/>
          <a:ext cx="2259779" cy="666881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7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308" name="Rectangle 68">
          <a:extLst>
            <a:ext uri="{FF2B5EF4-FFF2-40B4-BE49-F238E27FC236}">
              <a16:creationId xmlns:a16="http://schemas.microsoft.com/office/drawing/2014/main" id="{00000000-0008-0000-1900-000044280000}"/>
            </a:ext>
          </a:extLst>
        </xdr:cNvPr>
        <xdr:cNvSpPr>
          <a:spLocks noChangeArrowheads="1"/>
        </xdr:cNvSpPr>
      </xdr:nvSpPr>
      <xdr:spPr bwMode="auto">
        <a:xfrm>
          <a:off x="6648450" y="1600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8</xdr:row>
      <xdr:rowOff>0</xdr:rowOff>
    </xdr:from>
    <xdr:to>
      <xdr:col>12</xdr:col>
      <xdr:colOff>0</xdr:colOff>
      <xdr:row>9</xdr:row>
      <xdr:rowOff>0</xdr:rowOff>
    </xdr:to>
    <xdr:sp macro="" textlink="">
      <xdr:nvSpPr>
        <xdr:cNvPr id="10309" name="Rectangle 69">
          <a:extLst>
            <a:ext uri="{FF2B5EF4-FFF2-40B4-BE49-F238E27FC236}">
              <a16:creationId xmlns:a16="http://schemas.microsoft.com/office/drawing/2014/main" id="{00000000-0008-0000-1900-000045280000}"/>
            </a:ext>
          </a:extLst>
        </xdr:cNvPr>
        <xdr:cNvSpPr>
          <a:spLocks noChangeArrowheads="1"/>
        </xdr:cNvSpPr>
      </xdr:nvSpPr>
      <xdr:spPr bwMode="auto">
        <a:xfrm>
          <a:off x="6648450" y="1828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9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10310" name="Rectangle 70">
          <a:extLst>
            <a:ext uri="{FF2B5EF4-FFF2-40B4-BE49-F238E27FC236}">
              <a16:creationId xmlns:a16="http://schemas.microsoft.com/office/drawing/2014/main" id="{00000000-0008-0000-1900-000046280000}"/>
            </a:ext>
          </a:extLst>
        </xdr:cNvPr>
        <xdr:cNvSpPr>
          <a:spLocks noChangeArrowheads="1"/>
        </xdr:cNvSpPr>
      </xdr:nvSpPr>
      <xdr:spPr bwMode="auto">
        <a:xfrm>
          <a:off x="6648450" y="2057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92519</xdr:colOff>
      <xdr:row>10</xdr:row>
      <xdr:rowOff>102927</xdr:rowOff>
    </xdr:from>
    <xdr:to>
      <xdr:col>16</xdr:col>
      <xdr:colOff>149669</xdr:colOff>
      <xdr:row>10</xdr:row>
      <xdr:rowOff>159968</xdr:rowOff>
    </xdr:to>
    <xdr:sp macro="" textlink="">
      <xdr:nvSpPr>
        <xdr:cNvPr id="10311" name="Oval 71">
          <a:extLst>
            <a:ext uri="{FF2B5EF4-FFF2-40B4-BE49-F238E27FC236}">
              <a16:creationId xmlns:a16="http://schemas.microsoft.com/office/drawing/2014/main" id="{00000000-0008-0000-1900-000047280000}"/>
            </a:ext>
          </a:extLst>
        </xdr:cNvPr>
        <xdr:cNvSpPr>
          <a:spLocks noChangeArrowheads="1"/>
        </xdr:cNvSpPr>
      </xdr:nvSpPr>
      <xdr:spPr bwMode="auto">
        <a:xfrm flipH="1">
          <a:off x="8931719" y="2388927"/>
          <a:ext cx="57150" cy="57041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10</xdr:row>
      <xdr:rowOff>109483</xdr:rowOff>
    </xdr:from>
    <xdr:to>
      <xdr:col>16</xdr:col>
      <xdr:colOff>92519</xdr:colOff>
      <xdr:row>10</xdr:row>
      <xdr:rowOff>131448</xdr:rowOff>
    </xdr:to>
    <xdr:cxnSp macro="">
      <xdr:nvCxnSpPr>
        <xdr:cNvPr id="10312" name="AutoShape 72">
          <a:extLst>
            <a:ext uri="{FF2B5EF4-FFF2-40B4-BE49-F238E27FC236}">
              <a16:creationId xmlns:a16="http://schemas.microsoft.com/office/drawing/2014/main" id="{00000000-0008-0000-1900-000048280000}"/>
            </a:ext>
          </a:extLst>
        </xdr:cNvPr>
        <xdr:cNvCxnSpPr>
          <a:cxnSpLocks noChangeShapeType="1"/>
          <a:stCxn id="10243" idx="1"/>
          <a:endCxn id="10311" idx="6"/>
        </xdr:cNvCxnSpPr>
      </xdr:nvCxnSpPr>
      <xdr:spPr bwMode="auto">
        <a:xfrm>
          <a:off x="6648450" y="2395483"/>
          <a:ext cx="2283269" cy="2196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15</xdr:col>
      <xdr:colOff>371475</xdr:colOff>
      <xdr:row>12</xdr:row>
      <xdr:rowOff>14803</xdr:rowOff>
    </xdr:from>
    <xdr:to>
      <xdr:col>16</xdr:col>
      <xdr:colOff>0</xdr:colOff>
      <xdr:row>12</xdr:row>
      <xdr:rowOff>71953</xdr:rowOff>
    </xdr:to>
    <xdr:sp macro="" textlink="">
      <xdr:nvSpPr>
        <xdr:cNvPr id="10315" name="Oval 75">
          <a:extLst>
            <a:ext uri="{FF2B5EF4-FFF2-40B4-BE49-F238E27FC236}">
              <a16:creationId xmlns:a16="http://schemas.microsoft.com/office/drawing/2014/main" id="{00000000-0008-0000-1900-00004B280000}"/>
            </a:ext>
          </a:extLst>
        </xdr:cNvPr>
        <xdr:cNvSpPr>
          <a:spLocks noChangeArrowheads="1"/>
        </xdr:cNvSpPr>
      </xdr:nvSpPr>
      <xdr:spPr bwMode="auto">
        <a:xfrm flipH="1">
          <a:off x="8772525" y="2758003"/>
          <a:ext cx="66675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11</xdr:row>
      <xdr:rowOff>109483</xdr:rowOff>
    </xdr:from>
    <xdr:to>
      <xdr:col>15</xdr:col>
      <xdr:colOff>371475</xdr:colOff>
      <xdr:row>12</xdr:row>
      <xdr:rowOff>43378</xdr:rowOff>
    </xdr:to>
    <xdr:cxnSp macro="">
      <xdr:nvCxnSpPr>
        <xdr:cNvPr id="10316" name="AutoShape 76">
          <a:extLst>
            <a:ext uri="{FF2B5EF4-FFF2-40B4-BE49-F238E27FC236}">
              <a16:creationId xmlns:a16="http://schemas.microsoft.com/office/drawing/2014/main" id="{00000000-0008-0000-1900-00004C280000}"/>
            </a:ext>
          </a:extLst>
        </xdr:cNvPr>
        <xdr:cNvCxnSpPr>
          <a:cxnSpLocks noChangeShapeType="1"/>
          <a:stCxn id="10244" idx="1"/>
          <a:endCxn id="10315" idx="6"/>
        </xdr:cNvCxnSpPr>
      </xdr:nvCxnSpPr>
      <xdr:spPr bwMode="auto">
        <a:xfrm>
          <a:off x="6648450" y="2624083"/>
          <a:ext cx="2124075" cy="16249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0</xdr:colOff>
      <xdr:row>7</xdr:row>
      <xdr:rowOff>0</xdr:rowOff>
    </xdr:from>
    <xdr:to>
      <xdr:col>27</xdr:col>
      <xdr:colOff>0</xdr:colOff>
      <xdr:row>8</xdr:row>
      <xdr:rowOff>0</xdr:rowOff>
    </xdr:to>
    <xdr:sp macro="" textlink="">
      <xdr:nvSpPr>
        <xdr:cNvPr id="10317" name="Rectangle 77">
          <a:extLst>
            <a:ext uri="{FF2B5EF4-FFF2-40B4-BE49-F238E27FC236}">
              <a16:creationId xmlns:a16="http://schemas.microsoft.com/office/drawing/2014/main" id="{00000000-0008-0000-1900-00004D280000}"/>
            </a:ext>
          </a:extLst>
        </xdr:cNvPr>
        <xdr:cNvSpPr>
          <a:spLocks noChangeArrowheads="1"/>
        </xdr:cNvSpPr>
      </xdr:nvSpPr>
      <xdr:spPr bwMode="auto">
        <a:xfrm>
          <a:off x="13220700" y="1600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8</xdr:row>
      <xdr:rowOff>0</xdr:rowOff>
    </xdr:from>
    <xdr:to>
      <xdr:col>27</xdr:col>
      <xdr:colOff>0</xdr:colOff>
      <xdr:row>9</xdr:row>
      <xdr:rowOff>0</xdr:rowOff>
    </xdr:to>
    <xdr:sp macro="" textlink="">
      <xdr:nvSpPr>
        <xdr:cNvPr id="10318" name="Rectangle 78">
          <a:extLst>
            <a:ext uri="{FF2B5EF4-FFF2-40B4-BE49-F238E27FC236}">
              <a16:creationId xmlns:a16="http://schemas.microsoft.com/office/drawing/2014/main" id="{00000000-0008-0000-1900-00004E280000}"/>
            </a:ext>
          </a:extLst>
        </xdr:cNvPr>
        <xdr:cNvSpPr>
          <a:spLocks noChangeArrowheads="1"/>
        </xdr:cNvSpPr>
      </xdr:nvSpPr>
      <xdr:spPr bwMode="auto">
        <a:xfrm>
          <a:off x="13220700" y="1828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19</xdr:row>
      <xdr:rowOff>0</xdr:rowOff>
    </xdr:from>
    <xdr:to>
      <xdr:col>27</xdr:col>
      <xdr:colOff>0</xdr:colOff>
      <xdr:row>20</xdr:row>
      <xdr:rowOff>0</xdr:rowOff>
    </xdr:to>
    <xdr:sp macro="" textlink="">
      <xdr:nvSpPr>
        <xdr:cNvPr id="10336" name="Rectangle 96">
          <a:extLst>
            <a:ext uri="{FF2B5EF4-FFF2-40B4-BE49-F238E27FC236}">
              <a16:creationId xmlns:a16="http://schemas.microsoft.com/office/drawing/2014/main" id="{00000000-0008-0000-1900-000060280000}"/>
            </a:ext>
          </a:extLst>
        </xdr:cNvPr>
        <xdr:cNvSpPr>
          <a:spLocks noChangeArrowheads="1"/>
        </xdr:cNvSpPr>
      </xdr:nvSpPr>
      <xdr:spPr bwMode="auto">
        <a:xfrm>
          <a:off x="13220700" y="4343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180975</xdr:colOff>
      <xdr:row>22</xdr:row>
      <xdr:rowOff>171472</xdr:rowOff>
    </xdr:from>
    <xdr:to>
      <xdr:col>16</xdr:col>
      <xdr:colOff>238125</xdr:colOff>
      <xdr:row>23</xdr:row>
      <xdr:rowOff>9547</xdr:rowOff>
    </xdr:to>
    <xdr:sp macro="" textlink="">
      <xdr:nvSpPr>
        <xdr:cNvPr id="10388" name="Oval 148">
          <a:extLst>
            <a:ext uri="{FF2B5EF4-FFF2-40B4-BE49-F238E27FC236}">
              <a16:creationId xmlns:a16="http://schemas.microsoft.com/office/drawing/2014/main" id="{00000000-0008-0000-1900-000094280000}"/>
            </a:ext>
          </a:extLst>
        </xdr:cNvPr>
        <xdr:cNvSpPr>
          <a:spLocks noChangeArrowheads="1"/>
        </xdr:cNvSpPr>
      </xdr:nvSpPr>
      <xdr:spPr bwMode="auto">
        <a:xfrm flipH="1">
          <a:off x="9020175" y="5200672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19</xdr:row>
      <xdr:rowOff>109483</xdr:rowOff>
    </xdr:from>
    <xdr:to>
      <xdr:col>16</xdr:col>
      <xdr:colOff>180975</xdr:colOff>
      <xdr:row>22</xdr:row>
      <xdr:rowOff>199993</xdr:rowOff>
    </xdr:to>
    <xdr:cxnSp macro="">
      <xdr:nvCxnSpPr>
        <xdr:cNvPr id="10389" name="AutoShape 149">
          <a:extLst>
            <a:ext uri="{FF2B5EF4-FFF2-40B4-BE49-F238E27FC236}">
              <a16:creationId xmlns:a16="http://schemas.microsoft.com/office/drawing/2014/main" id="{00000000-0008-0000-1900-000095280000}"/>
            </a:ext>
          </a:extLst>
        </xdr:cNvPr>
        <xdr:cNvCxnSpPr>
          <a:cxnSpLocks noChangeShapeType="1"/>
          <a:stCxn id="10252" idx="1"/>
          <a:endCxn id="10388" idx="6"/>
        </xdr:cNvCxnSpPr>
      </xdr:nvCxnSpPr>
      <xdr:spPr bwMode="auto">
        <a:xfrm>
          <a:off x="6648450" y="4452883"/>
          <a:ext cx="2371725" cy="77631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353878</xdr:colOff>
      <xdr:row>22</xdr:row>
      <xdr:rowOff>143704</xdr:rowOff>
    </xdr:from>
    <xdr:to>
      <xdr:col>16</xdr:col>
      <xdr:colOff>411028</xdr:colOff>
      <xdr:row>22</xdr:row>
      <xdr:rowOff>200854</xdr:rowOff>
    </xdr:to>
    <xdr:sp macro="" textlink="">
      <xdr:nvSpPr>
        <xdr:cNvPr id="10390" name="Oval 150">
          <a:extLst>
            <a:ext uri="{FF2B5EF4-FFF2-40B4-BE49-F238E27FC236}">
              <a16:creationId xmlns:a16="http://schemas.microsoft.com/office/drawing/2014/main" id="{00000000-0008-0000-1900-000096280000}"/>
            </a:ext>
          </a:extLst>
        </xdr:cNvPr>
        <xdr:cNvSpPr>
          <a:spLocks noChangeArrowheads="1"/>
        </xdr:cNvSpPr>
      </xdr:nvSpPr>
      <xdr:spPr bwMode="auto">
        <a:xfrm flipH="1">
          <a:off x="9193078" y="5172904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18</xdr:row>
      <xdr:rowOff>108973</xdr:rowOff>
    </xdr:from>
    <xdr:to>
      <xdr:col>16</xdr:col>
      <xdr:colOff>353878</xdr:colOff>
      <xdr:row>22</xdr:row>
      <xdr:rowOff>172279</xdr:rowOff>
    </xdr:to>
    <xdr:cxnSp macro="">
      <xdr:nvCxnSpPr>
        <xdr:cNvPr id="10391" name="AutoShape 151">
          <a:extLst>
            <a:ext uri="{FF2B5EF4-FFF2-40B4-BE49-F238E27FC236}">
              <a16:creationId xmlns:a16="http://schemas.microsoft.com/office/drawing/2014/main" id="{00000000-0008-0000-1900-000097280000}"/>
            </a:ext>
          </a:extLst>
        </xdr:cNvPr>
        <xdr:cNvCxnSpPr>
          <a:cxnSpLocks noChangeShapeType="1"/>
          <a:stCxn id="10251" idx="1"/>
          <a:endCxn id="10390" idx="6"/>
        </xdr:cNvCxnSpPr>
      </xdr:nvCxnSpPr>
      <xdr:spPr bwMode="auto">
        <a:xfrm>
          <a:off x="6648450" y="4223773"/>
          <a:ext cx="2544628" cy="97770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390525</xdr:colOff>
      <xdr:row>5</xdr:row>
      <xdr:rowOff>123847</xdr:rowOff>
    </xdr:from>
    <xdr:to>
      <xdr:col>22</xdr:col>
      <xdr:colOff>19050</xdr:colOff>
      <xdr:row>5</xdr:row>
      <xdr:rowOff>180997</xdr:rowOff>
    </xdr:to>
    <xdr:sp macro="" textlink="">
      <xdr:nvSpPr>
        <xdr:cNvPr id="10397" name="Oval 157">
          <a:extLst>
            <a:ext uri="{FF2B5EF4-FFF2-40B4-BE49-F238E27FC236}">
              <a16:creationId xmlns:a16="http://schemas.microsoft.com/office/drawing/2014/main" id="{00000000-0008-0000-1900-00009D280000}"/>
            </a:ext>
          </a:extLst>
        </xdr:cNvPr>
        <xdr:cNvSpPr>
          <a:spLocks noChangeArrowheads="1"/>
        </xdr:cNvSpPr>
      </xdr:nvSpPr>
      <xdr:spPr bwMode="auto">
        <a:xfrm flipH="1">
          <a:off x="11420475" y="1266847"/>
          <a:ext cx="66675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19050</xdr:colOff>
      <xdr:row>5</xdr:row>
      <xdr:rowOff>152422</xdr:rowOff>
    </xdr:from>
    <xdr:to>
      <xdr:col>27</xdr:col>
      <xdr:colOff>0</xdr:colOff>
      <xdr:row>7</xdr:row>
      <xdr:rowOff>109483</xdr:rowOff>
    </xdr:to>
    <xdr:cxnSp macro="">
      <xdr:nvCxnSpPr>
        <xdr:cNvPr id="10398" name="AutoShape 158">
          <a:extLst>
            <a:ext uri="{FF2B5EF4-FFF2-40B4-BE49-F238E27FC236}">
              <a16:creationId xmlns:a16="http://schemas.microsoft.com/office/drawing/2014/main" id="{00000000-0008-0000-1900-00009E280000}"/>
            </a:ext>
          </a:extLst>
        </xdr:cNvPr>
        <xdr:cNvCxnSpPr>
          <a:cxnSpLocks noChangeShapeType="1"/>
          <a:stCxn id="10397" idx="2"/>
          <a:endCxn id="10317" idx="3"/>
        </xdr:cNvCxnSpPr>
      </xdr:nvCxnSpPr>
      <xdr:spPr bwMode="auto">
        <a:xfrm>
          <a:off x="11487150" y="1295422"/>
          <a:ext cx="2171700" cy="414261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0</xdr:colOff>
      <xdr:row>9</xdr:row>
      <xdr:rowOff>0</xdr:rowOff>
    </xdr:from>
    <xdr:to>
      <xdr:col>27</xdr:col>
      <xdr:colOff>0</xdr:colOff>
      <xdr:row>10</xdr:row>
      <xdr:rowOff>0</xdr:rowOff>
    </xdr:to>
    <xdr:sp macro="" textlink="">
      <xdr:nvSpPr>
        <xdr:cNvPr id="10399" name="Rectangle 159">
          <a:extLst>
            <a:ext uri="{FF2B5EF4-FFF2-40B4-BE49-F238E27FC236}">
              <a16:creationId xmlns:a16="http://schemas.microsoft.com/office/drawing/2014/main" id="{00000000-0008-0000-1900-00009F280000}"/>
            </a:ext>
          </a:extLst>
        </xdr:cNvPr>
        <xdr:cNvSpPr>
          <a:spLocks noChangeArrowheads="1"/>
        </xdr:cNvSpPr>
      </xdr:nvSpPr>
      <xdr:spPr bwMode="auto">
        <a:xfrm>
          <a:off x="13220700" y="2057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4488</xdr:colOff>
      <xdr:row>7</xdr:row>
      <xdr:rowOff>98118</xdr:rowOff>
    </xdr:from>
    <xdr:to>
      <xdr:col>20</xdr:col>
      <xdr:colOff>59996</xdr:colOff>
      <xdr:row>7</xdr:row>
      <xdr:rowOff>155268</xdr:rowOff>
    </xdr:to>
    <xdr:sp macro="" textlink="">
      <xdr:nvSpPr>
        <xdr:cNvPr id="10401" name="Oval 161">
          <a:extLst>
            <a:ext uri="{FF2B5EF4-FFF2-40B4-BE49-F238E27FC236}">
              <a16:creationId xmlns:a16="http://schemas.microsoft.com/office/drawing/2014/main" id="{00000000-0008-0000-1900-0000A1280000}"/>
            </a:ext>
          </a:extLst>
        </xdr:cNvPr>
        <xdr:cNvSpPr>
          <a:spLocks noChangeArrowheads="1"/>
        </xdr:cNvSpPr>
      </xdr:nvSpPr>
      <xdr:spPr bwMode="auto">
        <a:xfrm flipH="1">
          <a:off x="10596288" y="1698318"/>
          <a:ext cx="55508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7</xdr:row>
      <xdr:rowOff>126693</xdr:rowOff>
    </xdr:from>
    <xdr:to>
      <xdr:col>20</xdr:col>
      <xdr:colOff>4488</xdr:colOff>
      <xdr:row>8</xdr:row>
      <xdr:rowOff>109483</xdr:rowOff>
    </xdr:to>
    <xdr:cxnSp macro="">
      <xdr:nvCxnSpPr>
        <xdr:cNvPr id="10402" name="AutoShape 162">
          <a:extLst>
            <a:ext uri="{FF2B5EF4-FFF2-40B4-BE49-F238E27FC236}">
              <a16:creationId xmlns:a16="http://schemas.microsoft.com/office/drawing/2014/main" id="{00000000-0008-0000-1900-0000A2280000}"/>
            </a:ext>
          </a:extLst>
        </xdr:cNvPr>
        <xdr:cNvCxnSpPr>
          <a:cxnSpLocks noChangeShapeType="1"/>
          <a:stCxn id="10401" idx="6"/>
          <a:endCxn id="10309" idx="1"/>
        </xdr:cNvCxnSpPr>
      </xdr:nvCxnSpPr>
      <xdr:spPr bwMode="auto">
        <a:xfrm flipH="1">
          <a:off x="6648450" y="1726893"/>
          <a:ext cx="3947838" cy="21139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246582</xdr:colOff>
      <xdr:row>9</xdr:row>
      <xdr:rowOff>75144</xdr:rowOff>
    </xdr:from>
    <xdr:to>
      <xdr:col>21</xdr:col>
      <xdr:colOff>303732</xdr:colOff>
      <xdr:row>9</xdr:row>
      <xdr:rowOff>127264</xdr:rowOff>
    </xdr:to>
    <xdr:sp macro="" textlink="">
      <xdr:nvSpPr>
        <xdr:cNvPr id="10403" name="Oval 163">
          <a:extLst>
            <a:ext uri="{FF2B5EF4-FFF2-40B4-BE49-F238E27FC236}">
              <a16:creationId xmlns:a16="http://schemas.microsoft.com/office/drawing/2014/main" id="{00000000-0008-0000-1900-0000A3280000}"/>
            </a:ext>
          </a:extLst>
        </xdr:cNvPr>
        <xdr:cNvSpPr>
          <a:spLocks noChangeArrowheads="1"/>
        </xdr:cNvSpPr>
      </xdr:nvSpPr>
      <xdr:spPr bwMode="auto">
        <a:xfrm flipH="1">
          <a:off x="11276532" y="2132544"/>
          <a:ext cx="57150" cy="5212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303732</xdr:colOff>
      <xdr:row>8</xdr:row>
      <xdr:rowOff>109483</xdr:rowOff>
    </xdr:from>
    <xdr:to>
      <xdr:col>27</xdr:col>
      <xdr:colOff>0</xdr:colOff>
      <xdr:row>9</xdr:row>
      <xdr:rowOff>101204</xdr:rowOff>
    </xdr:to>
    <xdr:cxnSp macro="">
      <xdr:nvCxnSpPr>
        <xdr:cNvPr id="10404" name="AutoShape 164">
          <a:extLst>
            <a:ext uri="{FF2B5EF4-FFF2-40B4-BE49-F238E27FC236}">
              <a16:creationId xmlns:a16="http://schemas.microsoft.com/office/drawing/2014/main" id="{00000000-0008-0000-1900-0000A4280000}"/>
            </a:ext>
          </a:extLst>
        </xdr:cNvPr>
        <xdr:cNvCxnSpPr>
          <a:cxnSpLocks noChangeShapeType="1"/>
          <a:stCxn id="10403" idx="2"/>
          <a:endCxn id="10318" idx="3"/>
        </xdr:cNvCxnSpPr>
      </xdr:nvCxnSpPr>
      <xdr:spPr bwMode="auto">
        <a:xfrm flipV="1">
          <a:off x="11333682" y="1938283"/>
          <a:ext cx="2325168" cy="220321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346002</xdr:colOff>
      <xdr:row>10</xdr:row>
      <xdr:rowOff>197611</xdr:rowOff>
    </xdr:from>
    <xdr:to>
      <xdr:col>19</xdr:col>
      <xdr:colOff>403152</xdr:colOff>
      <xdr:row>11</xdr:row>
      <xdr:rowOff>35686</xdr:rowOff>
    </xdr:to>
    <xdr:sp macro="" textlink="">
      <xdr:nvSpPr>
        <xdr:cNvPr id="10405" name="Oval 165">
          <a:extLst>
            <a:ext uri="{FF2B5EF4-FFF2-40B4-BE49-F238E27FC236}">
              <a16:creationId xmlns:a16="http://schemas.microsoft.com/office/drawing/2014/main" id="{00000000-0008-0000-1900-0000A5280000}"/>
            </a:ext>
          </a:extLst>
        </xdr:cNvPr>
        <xdr:cNvSpPr>
          <a:spLocks noChangeArrowheads="1"/>
        </xdr:cNvSpPr>
      </xdr:nvSpPr>
      <xdr:spPr bwMode="auto">
        <a:xfrm flipH="1">
          <a:off x="10499652" y="2483611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9</xdr:row>
      <xdr:rowOff>109483</xdr:rowOff>
    </xdr:from>
    <xdr:to>
      <xdr:col>19</xdr:col>
      <xdr:colOff>346002</xdr:colOff>
      <xdr:row>11</xdr:row>
      <xdr:rowOff>7166</xdr:rowOff>
    </xdr:to>
    <xdr:cxnSp macro="">
      <xdr:nvCxnSpPr>
        <xdr:cNvPr id="10406" name="AutoShape 166">
          <a:extLst>
            <a:ext uri="{FF2B5EF4-FFF2-40B4-BE49-F238E27FC236}">
              <a16:creationId xmlns:a16="http://schemas.microsoft.com/office/drawing/2014/main" id="{00000000-0008-0000-1900-0000A6280000}"/>
            </a:ext>
          </a:extLst>
        </xdr:cNvPr>
        <xdr:cNvCxnSpPr>
          <a:cxnSpLocks noChangeShapeType="1"/>
          <a:stCxn id="10405" idx="6"/>
          <a:endCxn id="10310" idx="1"/>
        </xdr:cNvCxnSpPr>
      </xdr:nvCxnSpPr>
      <xdr:spPr bwMode="auto">
        <a:xfrm flipH="1" flipV="1">
          <a:off x="6648450" y="2166883"/>
          <a:ext cx="3851202" cy="354883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241765</xdr:colOff>
      <xdr:row>11</xdr:row>
      <xdr:rowOff>59526</xdr:rowOff>
    </xdr:from>
    <xdr:to>
      <xdr:col>20</xdr:col>
      <xdr:colOff>298915</xdr:colOff>
      <xdr:row>11</xdr:row>
      <xdr:rowOff>116676</xdr:rowOff>
    </xdr:to>
    <xdr:sp macro="" textlink="">
      <xdr:nvSpPr>
        <xdr:cNvPr id="10407" name="Oval 167">
          <a:extLst>
            <a:ext uri="{FF2B5EF4-FFF2-40B4-BE49-F238E27FC236}">
              <a16:creationId xmlns:a16="http://schemas.microsoft.com/office/drawing/2014/main" id="{00000000-0008-0000-1900-0000A7280000}"/>
            </a:ext>
          </a:extLst>
        </xdr:cNvPr>
        <xdr:cNvSpPr>
          <a:spLocks noChangeArrowheads="1"/>
        </xdr:cNvSpPr>
      </xdr:nvSpPr>
      <xdr:spPr bwMode="auto">
        <a:xfrm flipH="1">
          <a:off x="10833565" y="2574126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298915</xdr:colOff>
      <xdr:row>9</xdr:row>
      <xdr:rowOff>109483</xdr:rowOff>
    </xdr:from>
    <xdr:to>
      <xdr:col>27</xdr:col>
      <xdr:colOff>0</xdr:colOff>
      <xdr:row>11</xdr:row>
      <xdr:rowOff>88101</xdr:rowOff>
    </xdr:to>
    <xdr:cxnSp macro="">
      <xdr:nvCxnSpPr>
        <xdr:cNvPr id="10408" name="AutoShape 168">
          <a:extLst>
            <a:ext uri="{FF2B5EF4-FFF2-40B4-BE49-F238E27FC236}">
              <a16:creationId xmlns:a16="http://schemas.microsoft.com/office/drawing/2014/main" id="{00000000-0008-0000-1900-0000A8280000}"/>
            </a:ext>
          </a:extLst>
        </xdr:cNvPr>
        <xdr:cNvCxnSpPr>
          <a:cxnSpLocks noChangeShapeType="1"/>
          <a:stCxn id="10407" idx="2"/>
          <a:endCxn id="10399" idx="3"/>
        </xdr:cNvCxnSpPr>
      </xdr:nvCxnSpPr>
      <xdr:spPr bwMode="auto">
        <a:xfrm flipV="1">
          <a:off x="10890715" y="2166883"/>
          <a:ext cx="2768135" cy="43581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147910</xdr:colOff>
      <xdr:row>14</xdr:row>
      <xdr:rowOff>147610</xdr:rowOff>
    </xdr:from>
    <xdr:to>
      <xdr:col>19</xdr:col>
      <xdr:colOff>205060</xdr:colOff>
      <xdr:row>14</xdr:row>
      <xdr:rowOff>204760</xdr:rowOff>
    </xdr:to>
    <xdr:sp macro="" textlink="">
      <xdr:nvSpPr>
        <xdr:cNvPr id="10417" name="Oval 177">
          <a:extLst>
            <a:ext uri="{FF2B5EF4-FFF2-40B4-BE49-F238E27FC236}">
              <a16:creationId xmlns:a16="http://schemas.microsoft.com/office/drawing/2014/main" id="{00000000-0008-0000-1900-0000B1280000}"/>
            </a:ext>
          </a:extLst>
        </xdr:cNvPr>
        <xdr:cNvSpPr>
          <a:spLocks noChangeArrowheads="1"/>
        </xdr:cNvSpPr>
      </xdr:nvSpPr>
      <xdr:spPr bwMode="auto">
        <a:xfrm flipH="1">
          <a:off x="10301560" y="334801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205060</xdr:colOff>
      <xdr:row>11</xdr:row>
      <xdr:rowOff>109483</xdr:rowOff>
    </xdr:from>
    <xdr:to>
      <xdr:col>27</xdr:col>
      <xdr:colOff>0</xdr:colOff>
      <xdr:row>14</xdr:row>
      <xdr:rowOff>176185</xdr:rowOff>
    </xdr:to>
    <xdr:cxnSp macro="">
      <xdr:nvCxnSpPr>
        <xdr:cNvPr id="10418" name="AutoShape 178">
          <a:extLst>
            <a:ext uri="{FF2B5EF4-FFF2-40B4-BE49-F238E27FC236}">
              <a16:creationId xmlns:a16="http://schemas.microsoft.com/office/drawing/2014/main" id="{00000000-0008-0000-1900-0000B2280000}"/>
            </a:ext>
          </a:extLst>
        </xdr:cNvPr>
        <xdr:cNvCxnSpPr>
          <a:cxnSpLocks noChangeShapeType="1"/>
          <a:stCxn id="10417" idx="2"/>
          <a:endCxn id="10277" idx="3"/>
        </xdr:cNvCxnSpPr>
      </xdr:nvCxnSpPr>
      <xdr:spPr bwMode="auto">
        <a:xfrm flipV="1">
          <a:off x="10358710" y="2624083"/>
          <a:ext cx="3300140" cy="75250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233417</xdr:colOff>
      <xdr:row>16</xdr:row>
      <xdr:rowOff>72691</xdr:rowOff>
    </xdr:from>
    <xdr:to>
      <xdr:col>21</xdr:col>
      <xdr:colOff>290567</xdr:colOff>
      <xdr:row>16</xdr:row>
      <xdr:rowOff>129841</xdr:rowOff>
    </xdr:to>
    <xdr:sp macro="" textlink="">
      <xdr:nvSpPr>
        <xdr:cNvPr id="10421" name="Oval 181">
          <a:extLst>
            <a:ext uri="{FF2B5EF4-FFF2-40B4-BE49-F238E27FC236}">
              <a16:creationId xmlns:a16="http://schemas.microsoft.com/office/drawing/2014/main" id="{00000000-0008-0000-1900-0000B5280000}"/>
            </a:ext>
          </a:extLst>
        </xdr:cNvPr>
        <xdr:cNvSpPr>
          <a:spLocks noChangeArrowheads="1"/>
        </xdr:cNvSpPr>
      </xdr:nvSpPr>
      <xdr:spPr bwMode="auto">
        <a:xfrm flipH="1">
          <a:off x="11263367" y="3730291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290567</xdr:colOff>
      <xdr:row>12</xdr:row>
      <xdr:rowOff>109483</xdr:rowOff>
    </xdr:from>
    <xdr:to>
      <xdr:col>27</xdr:col>
      <xdr:colOff>0</xdr:colOff>
      <xdr:row>16</xdr:row>
      <xdr:rowOff>101266</xdr:rowOff>
    </xdr:to>
    <xdr:cxnSp macro="">
      <xdr:nvCxnSpPr>
        <xdr:cNvPr id="10422" name="AutoShape 182">
          <a:extLst>
            <a:ext uri="{FF2B5EF4-FFF2-40B4-BE49-F238E27FC236}">
              <a16:creationId xmlns:a16="http://schemas.microsoft.com/office/drawing/2014/main" id="{00000000-0008-0000-1900-0000B6280000}"/>
            </a:ext>
          </a:extLst>
        </xdr:cNvPr>
        <xdr:cNvCxnSpPr>
          <a:cxnSpLocks noChangeShapeType="1"/>
          <a:stCxn id="10421" idx="2"/>
          <a:endCxn id="10278" idx="3"/>
        </xdr:cNvCxnSpPr>
      </xdr:nvCxnSpPr>
      <xdr:spPr bwMode="auto">
        <a:xfrm flipV="1">
          <a:off x="11320517" y="2852683"/>
          <a:ext cx="2338333" cy="906183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255998</xdr:colOff>
      <xdr:row>16</xdr:row>
      <xdr:rowOff>71514</xdr:rowOff>
    </xdr:from>
    <xdr:to>
      <xdr:col>22</xdr:col>
      <xdr:colOff>313148</xdr:colOff>
      <xdr:row>16</xdr:row>
      <xdr:rowOff>128664</xdr:rowOff>
    </xdr:to>
    <xdr:sp macro="" textlink="">
      <xdr:nvSpPr>
        <xdr:cNvPr id="10423" name="Oval 183">
          <a:extLst>
            <a:ext uri="{FF2B5EF4-FFF2-40B4-BE49-F238E27FC236}">
              <a16:creationId xmlns:a16="http://schemas.microsoft.com/office/drawing/2014/main" id="{00000000-0008-0000-1900-0000B7280000}"/>
            </a:ext>
          </a:extLst>
        </xdr:cNvPr>
        <xdr:cNvSpPr>
          <a:spLocks noChangeArrowheads="1"/>
        </xdr:cNvSpPr>
      </xdr:nvSpPr>
      <xdr:spPr bwMode="auto">
        <a:xfrm flipH="1">
          <a:off x="11724098" y="3729114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313148</xdr:colOff>
      <xdr:row>13</xdr:row>
      <xdr:rowOff>109483</xdr:rowOff>
    </xdr:from>
    <xdr:to>
      <xdr:col>27</xdr:col>
      <xdr:colOff>0</xdr:colOff>
      <xdr:row>16</xdr:row>
      <xdr:rowOff>100089</xdr:rowOff>
    </xdr:to>
    <xdr:cxnSp macro="">
      <xdr:nvCxnSpPr>
        <xdr:cNvPr id="10424" name="AutoShape 184">
          <a:extLst>
            <a:ext uri="{FF2B5EF4-FFF2-40B4-BE49-F238E27FC236}">
              <a16:creationId xmlns:a16="http://schemas.microsoft.com/office/drawing/2014/main" id="{00000000-0008-0000-1900-0000B8280000}"/>
            </a:ext>
          </a:extLst>
        </xdr:cNvPr>
        <xdr:cNvCxnSpPr>
          <a:cxnSpLocks noChangeShapeType="1"/>
          <a:stCxn id="10423" idx="2"/>
          <a:endCxn id="10279" idx="3"/>
        </xdr:cNvCxnSpPr>
      </xdr:nvCxnSpPr>
      <xdr:spPr bwMode="auto">
        <a:xfrm flipV="1">
          <a:off x="11781248" y="3081283"/>
          <a:ext cx="1877602" cy="67640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241448</xdr:colOff>
      <xdr:row>17</xdr:row>
      <xdr:rowOff>169113</xdr:rowOff>
    </xdr:from>
    <xdr:to>
      <xdr:col>21</xdr:col>
      <xdr:colOff>298598</xdr:colOff>
      <xdr:row>18</xdr:row>
      <xdr:rowOff>7188</xdr:rowOff>
    </xdr:to>
    <xdr:sp macro="" textlink="">
      <xdr:nvSpPr>
        <xdr:cNvPr id="10425" name="Oval 185">
          <a:extLst>
            <a:ext uri="{FF2B5EF4-FFF2-40B4-BE49-F238E27FC236}">
              <a16:creationId xmlns:a16="http://schemas.microsoft.com/office/drawing/2014/main" id="{00000000-0008-0000-1900-0000B9280000}"/>
            </a:ext>
          </a:extLst>
        </xdr:cNvPr>
        <xdr:cNvSpPr>
          <a:spLocks noChangeArrowheads="1"/>
        </xdr:cNvSpPr>
      </xdr:nvSpPr>
      <xdr:spPr bwMode="auto">
        <a:xfrm flipH="1">
          <a:off x="11271398" y="4055313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298598</xdr:colOff>
      <xdr:row>14</xdr:row>
      <xdr:rowOff>109483</xdr:rowOff>
    </xdr:from>
    <xdr:to>
      <xdr:col>27</xdr:col>
      <xdr:colOff>0</xdr:colOff>
      <xdr:row>17</xdr:row>
      <xdr:rowOff>197633</xdr:rowOff>
    </xdr:to>
    <xdr:cxnSp macro="">
      <xdr:nvCxnSpPr>
        <xdr:cNvPr id="10426" name="AutoShape 186">
          <a:extLst>
            <a:ext uri="{FF2B5EF4-FFF2-40B4-BE49-F238E27FC236}">
              <a16:creationId xmlns:a16="http://schemas.microsoft.com/office/drawing/2014/main" id="{00000000-0008-0000-1900-0000BA280000}"/>
            </a:ext>
          </a:extLst>
        </xdr:cNvPr>
        <xdr:cNvCxnSpPr>
          <a:cxnSpLocks noChangeShapeType="1"/>
          <a:stCxn id="10425" idx="2"/>
          <a:endCxn id="10280" idx="3"/>
        </xdr:cNvCxnSpPr>
      </xdr:nvCxnSpPr>
      <xdr:spPr bwMode="auto">
        <a:xfrm flipV="1">
          <a:off x="11328548" y="3309883"/>
          <a:ext cx="2330302" cy="7739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298121</xdr:colOff>
      <xdr:row>18</xdr:row>
      <xdr:rowOff>169062</xdr:rowOff>
    </xdr:from>
    <xdr:to>
      <xdr:col>20</xdr:col>
      <xdr:colOff>355271</xdr:colOff>
      <xdr:row>19</xdr:row>
      <xdr:rowOff>7246</xdr:rowOff>
    </xdr:to>
    <xdr:sp macro="" textlink="">
      <xdr:nvSpPr>
        <xdr:cNvPr id="10427" name="Oval 187">
          <a:extLst>
            <a:ext uri="{FF2B5EF4-FFF2-40B4-BE49-F238E27FC236}">
              <a16:creationId xmlns:a16="http://schemas.microsoft.com/office/drawing/2014/main" id="{00000000-0008-0000-1900-0000BB280000}"/>
            </a:ext>
          </a:extLst>
        </xdr:cNvPr>
        <xdr:cNvSpPr>
          <a:spLocks noChangeArrowheads="1"/>
        </xdr:cNvSpPr>
      </xdr:nvSpPr>
      <xdr:spPr bwMode="auto">
        <a:xfrm flipH="1">
          <a:off x="10889921" y="4283862"/>
          <a:ext cx="57150" cy="66784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355271</xdr:colOff>
      <xdr:row>15</xdr:row>
      <xdr:rowOff>109483</xdr:rowOff>
    </xdr:from>
    <xdr:to>
      <xdr:col>27</xdr:col>
      <xdr:colOff>0</xdr:colOff>
      <xdr:row>18</xdr:row>
      <xdr:rowOff>197637</xdr:rowOff>
    </xdr:to>
    <xdr:cxnSp macro="">
      <xdr:nvCxnSpPr>
        <xdr:cNvPr id="10428" name="AutoShape 188">
          <a:extLst>
            <a:ext uri="{FF2B5EF4-FFF2-40B4-BE49-F238E27FC236}">
              <a16:creationId xmlns:a16="http://schemas.microsoft.com/office/drawing/2014/main" id="{00000000-0008-0000-1900-0000BC280000}"/>
            </a:ext>
          </a:extLst>
        </xdr:cNvPr>
        <xdr:cNvCxnSpPr>
          <a:cxnSpLocks noChangeShapeType="1"/>
          <a:stCxn id="10427" idx="2"/>
          <a:endCxn id="10281" idx="3"/>
        </xdr:cNvCxnSpPr>
      </xdr:nvCxnSpPr>
      <xdr:spPr bwMode="auto">
        <a:xfrm flipV="1">
          <a:off x="10947071" y="3538483"/>
          <a:ext cx="2711779" cy="77395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358419</xdr:colOff>
      <xdr:row>19</xdr:row>
      <xdr:rowOff>50001</xdr:rowOff>
    </xdr:from>
    <xdr:to>
      <xdr:col>21</xdr:col>
      <xdr:colOff>415034</xdr:colOff>
      <xdr:row>19</xdr:row>
      <xdr:rowOff>107151</xdr:rowOff>
    </xdr:to>
    <xdr:sp macro="" textlink="">
      <xdr:nvSpPr>
        <xdr:cNvPr id="10431" name="Oval 191">
          <a:extLst>
            <a:ext uri="{FF2B5EF4-FFF2-40B4-BE49-F238E27FC236}">
              <a16:creationId xmlns:a16="http://schemas.microsoft.com/office/drawing/2014/main" id="{00000000-0008-0000-1900-0000BF280000}"/>
            </a:ext>
          </a:extLst>
        </xdr:cNvPr>
        <xdr:cNvSpPr>
          <a:spLocks noChangeArrowheads="1"/>
        </xdr:cNvSpPr>
      </xdr:nvSpPr>
      <xdr:spPr bwMode="auto">
        <a:xfrm flipH="1">
          <a:off x="11388369" y="4393401"/>
          <a:ext cx="56615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415034</xdr:colOff>
      <xdr:row>16</xdr:row>
      <xdr:rowOff>109483</xdr:rowOff>
    </xdr:from>
    <xdr:to>
      <xdr:col>27</xdr:col>
      <xdr:colOff>0</xdr:colOff>
      <xdr:row>19</xdr:row>
      <xdr:rowOff>78576</xdr:rowOff>
    </xdr:to>
    <xdr:cxnSp macro="">
      <xdr:nvCxnSpPr>
        <xdr:cNvPr id="10432" name="AutoShape 192">
          <a:extLst>
            <a:ext uri="{FF2B5EF4-FFF2-40B4-BE49-F238E27FC236}">
              <a16:creationId xmlns:a16="http://schemas.microsoft.com/office/drawing/2014/main" id="{00000000-0008-0000-1900-0000C0280000}"/>
            </a:ext>
          </a:extLst>
        </xdr:cNvPr>
        <xdr:cNvCxnSpPr>
          <a:cxnSpLocks noChangeShapeType="1"/>
          <a:stCxn id="10431" idx="2"/>
          <a:endCxn id="10282" idx="3"/>
        </xdr:cNvCxnSpPr>
      </xdr:nvCxnSpPr>
      <xdr:spPr bwMode="auto">
        <a:xfrm flipV="1">
          <a:off x="11444984" y="3767083"/>
          <a:ext cx="2213866" cy="654893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365590</xdr:colOff>
      <xdr:row>20</xdr:row>
      <xdr:rowOff>19285</xdr:rowOff>
    </xdr:from>
    <xdr:to>
      <xdr:col>22</xdr:col>
      <xdr:colOff>422205</xdr:colOff>
      <xdr:row>20</xdr:row>
      <xdr:rowOff>71405</xdr:rowOff>
    </xdr:to>
    <xdr:sp macro="" textlink="">
      <xdr:nvSpPr>
        <xdr:cNvPr id="10433" name="Oval 193">
          <a:extLst>
            <a:ext uri="{FF2B5EF4-FFF2-40B4-BE49-F238E27FC236}">
              <a16:creationId xmlns:a16="http://schemas.microsoft.com/office/drawing/2014/main" id="{00000000-0008-0000-1900-0000C1280000}"/>
            </a:ext>
          </a:extLst>
        </xdr:cNvPr>
        <xdr:cNvSpPr>
          <a:spLocks noChangeArrowheads="1"/>
        </xdr:cNvSpPr>
      </xdr:nvSpPr>
      <xdr:spPr bwMode="auto">
        <a:xfrm flipH="1">
          <a:off x="11833690" y="4591285"/>
          <a:ext cx="56615" cy="5212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422205</xdr:colOff>
      <xdr:row>17</xdr:row>
      <xdr:rowOff>109483</xdr:rowOff>
    </xdr:from>
    <xdr:to>
      <xdr:col>27</xdr:col>
      <xdr:colOff>0</xdr:colOff>
      <xdr:row>20</xdr:row>
      <xdr:rowOff>45345</xdr:rowOff>
    </xdr:to>
    <xdr:cxnSp macro="">
      <xdr:nvCxnSpPr>
        <xdr:cNvPr id="10434" name="AutoShape 194">
          <a:extLst>
            <a:ext uri="{FF2B5EF4-FFF2-40B4-BE49-F238E27FC236}">
              <a16:creationId xmlns:a16="http://schemas.microsoft.com/office/drawing/2014/main" id="{00000000-0008-0000-1900-0000C2280000}"/>
            </a:ext>
          </a:extLst>
        </xdr:cNvPr>
        <xdr:cNvCxnSpPr>
          <a:cxnSpLocks noChangeShapeType="1"/>
          <a:stCxn id="10433" idx="2"/>
          <a:endCxn id="10283" idx="3"/>
        </xdr:cNvCxnSpPr>
      </xdr:nvCxnSpPr>
      <xdr:spPr bwMode="auto">
        <a:xfrm flipV="1">
          <a:off x="11890305" y="3995683"/>
          <a:ext cx="1768545" cy="62166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41813</xdr:colOff>
      <xdr:row>22</xdr:row>
      <xdr:rowOff>159041</xdr:rowOff>
    </xdr:from>
    <xdr:to>
      <xdr:col>22</xdr:col>
      <xdr:colOff>98963</xdr:colOff>
      <xdr:row>22</xdr:row>
      <xdr:rowOff>216191</xdr:rowOff>
    </xdr:to>
    <xdr:sp macro="" textlink="">
      <xdr:nvSpPr>
        <xdr:cNvPr id="10454" name="Oval 214">
          <a:extLst>
            <a:ext uri="{FF2B5EF4-FFF2-40B4-BE49-F238E27FC236}">
              <a16:creationId xmlns:a16="http://schemas.microsoft.com/office/drawing/2014/main" id="{00000000-0008-0000-1900-0000D6280000}"/>
            </a:ext>
          </a:extLst>
        </xdr:cNvPr>
        <xdr:cNvSpPr>
          <a:spLocks noChangeArrowheads="1"/>
        </xdr:cNvSpPr>
      </xdr:nvSpPr>
      <xdr:spPr bwMode="auto">
        <a:xfrm flipH="1">
          <a:off x="11509913" y="5188241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98963</xdr:colOff>
      <xdr:row>19</xdr:row>
      <xdr:rowOff>108973</xdr:rowOff>
    </xdr:from>
    <xdr:to>
      <xdr:col>27</xdr:col>
      <xdr:colOff>0</xdr:colOff>
      <xdr:row>22</xdr:row>
      <xdr:rowOff>187616</xdr:rowOff>
    </xdr:to>
    <xdr:cxnSp macro="">
      <xdr:nvCxnSpPr>
        <xdr:cNvPr id="10455" name="AutoShape 215">
          <a:extLst>
            <a:ext uri="{FF2B5EF4-FFF2-40B4-BE49-F238E27FC236}">
              <a16:creationId xmlns:a16="http://schemas.microsoft.com/office/drawing/2014/main" id="{00000000-0008-0000-1900-0000D7280000}"/>
            </a:ext>
          </a:extLst>
        </xdr:cNvPr>
        <xdr:cNvCxnSpPr>
          <a:cxnSpLocks noChangeShapeType="1"/>
          <a:stCxn id="10336" idx="3"/>
          <a:endCxn id="10454" idx="2"/>
        </xdr:cNvCxnSpPr>
      </xdr:nvCxnSpPr>
      <xdr:spPr bwMode="auto">
        <a:xfrm flipH="1">
          <a:off x="11567063" y="4452373"/>
          <a:ext cx="2091787" cy="764443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282844</xdr:colOff>
      <xdr:row>22</xdr:row>
      <xdr:rowOff>137731</xdr:rowOff>
    </xdr:from>
    <xdr:to>
      <xdr:col>21</xdr:col>
      <xdr:colOff>339994</xdr:colOff>
      <xdr:row>22</xdr:row>
      <xdr:rowOff>193751</xdr:rowOff>
    </xdr:to>
    <xdr:sp macro="" textlink="">
      <xdr:nvSpPr>
        <xdr:cNvPr id="10457" name="Oval 217">
          <a:extLst>
            <a:ext uri="{FF2B5EF4-FFF2-40B4-BE49-F238E27FC236}">
              <a16:creationId xmlns:a16="http://schemas.microsoft.com/office/drawing/2014/main" id="{00000000-0008-0000-1900-0000D9280000}"/>
            </a:ext>
          </a:extLst>
        </xdr:cNvPr>
        <xdr:cNvSpPr>
          <a:spLocks noChangeArrowheads="1"/>
        </xdr:cNvSpPr>
      </xdr:nvSpPr>
      <xdr:spPr bwMode="auto">
        <a:xfrm flipH="1">
          <a:off x="11312794" y="5166931"/>
          <a:ext cx="57150" cy="5602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339994</xdr:colOff>
      <xdr:row>18</xdr:row>
      <xdr:rowOff>108973</xdr:rowOff>
    </xdr:from>
    <xdr:to>
      <xdr:col>27</xdr:col>
      <xdr:colOff>0</xdr:colOff>
      <xdr:row>22</xdr:row>
      <xdr:rowOff>165741</xdr:rowOff>
    </xdr:to>
    <xdr:cxnSp macro="">
      <xdr:nvCxnSpPr>
        <xdr:cNvPr id="10458" name="AutoShape 218">
          <a:extLst>
            <a:ext uri="{FF2B5EF4-FFF2-40B4-BE49-F238E27FC236}">
              <a16:creationId xmlns:a16="http://schemas.microsoft.com/office/drawing/2014/main" id="{00000000-0008-0000-1900-0000DA280000}"/>
            </a:ext>
          </a:extLst>
        </xdr:cNvPr>
        <xdr:cNvCxnSpPr>
          <a:cxnSpLocks noChangeShapeType="1"/>
          <a:stCxn id="10284" idx="3"/>
          <a:endCxn id="10457" idx="2"/>
        </xdr:cNvCxnSpPr>
      </xdr:nvCxnSpPr>
      <xdr:spPr bwMode="auto">
        <a:xfrm flipH="1">
          <a:off x="11369944" y="4223773"/>
          <a:ext cx="2288906" cy="97116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352425</xdr:colOff>
      <xdr:row>0</xdr:row>
      <xdr:rowOff>9525</xdr:rowOff>
    </xdr:from>
    <xdr:to>
      <xdr:col>26</xdr:col>
      <xdr:colOff>76200</xdr:colOff>
      <xdr:row>3</xdr:row>
      <xdr:rowOff>209550</xdr:rowOff>
    </xdr:to>
    <xdr:grpSp>
      <xdr:nvGrpSpPr>
        <xdr:cNvPr id="11447" name="Group 183">
          <a:extLst>
            <a:ext uri="{FF2B5EF4-FFF2-40B4-BE49-F238E27FC236}">
              <a16:creationId xmlns:a16="http://schemas.microsoft.com/office/drawing/2014/main" id="{00000000-0008-0000-1A00-0000B72C0000}"/>
            </a:ext>
          </a:extLst>
        </xdr:cNvPr>
        <xdr:cNvGrpSpPr>
          <a:grpSpLocks/>
        </xdr:cNvGrpSpPr>
      </xdr:nvGrpSpPr>
      <xdr:grpSpPr bwMode="auto">
        <a:xfrm>
          <a:off x="12696825" y="9525"/>
          <a:ext cx="1019175" cy="885825"/>
          <a:chOff x="1012" y="24"/>
          <a:chExt cx="106" cy="90"/>
        </a:xfrm>
      </xdr:grpSpPr>
      <xdr:sp macro="" textlink="">
        <xdr:nvSpPr>
          <xdr:cNvPr id="11448" name="Line 184">
            <a:extLst>
              <a:ext uri="{FF2B5EF4-FFF2-40B4-BE49-F238E27FC236}">
                <a16:creationId xmlns:a16="http://schemas.microsoft.com/office/drawing/2014/main" id="{00000000-0008-0000-1A00-0000B82C00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449" name="Text Box 185">
            <a:extLst>
              <a:ext uri="{FF2B5EF4-FFF2-40B4-BE49-F238E27FC236}">
                <a16:creationId xmlns:a16="http://schemas.microsoft.com/office/drawing/2014/main" id="{00000000-0008-0000-1A00-0000B92C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+Z</a:t>
            </a:r>
          </a:p>
        </xdr:txBody>
      </xdr:sp>
      <xdr:sp macro="" textlink="">
        <xdr:nvSpPr>
          <xdr:cNvPr id="11450" name="Text Box 186">
            <a:extLst>
              <a:ext uri="{FF2B5EF4-FFF2-40B4-BE49-F238E27FC236}">
                <a16:creationId xmlns:a16="http://schemas.microsoft.com/office/drawing/2014/main" id="{00000000-0008-0000-1A00-0000BA2C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-Z</a:t>
            </a:r>
          </a:p>
        </xdr:txBody>
      </xdr:sp>
      <xdr:sp macro="" textlink="">
        <xdr:nvSpPr>
          <xdr:cNvPr id="11451" name="Line 187">
            <a:extLst>
              <a:ext uri="{FF2B5EF4-FFF2-40B4-BE49-F238E27FC236}">
                <a16:creationId xmlns:a16="http://schemas.microsoft.com/office/drawing/2014/main" id="{00000000-0008-0000-1A00-0000BB2C00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452" name="Text Box 188">
            <a:extLst>
              <a:ext uri="{FF2B5EF4-FFF2-40B4-BE49-F238E27FC236}">
                <a16:creationId xmlns:a16="http://schemas.microsoft.com/office/drawing/2014/main" id="{00000000-0008-0000-1A00-0000BC2C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-X</a:t>
            </a:r>
          </a:p>
        </xdr:txBody>
      </xdr:sp>
      <xdr:sp macro="" textlink="">
        <xdr:nvSpPr>
          <xdr:cNvPr id="11453" name="Text Box 189">
            <a:extLst>
              <a:ext uri="{FF2B5EF4-FFF2-40B4-BE49-F238E27FC236}">
                <a16:creationId xmlns:a16="http://schemas.microsoft.com/office/drawing/2014/main" id="{00000000-0008-0000-1A00-0000BD2C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+X</a:t>
            </a:r>
          </a:p>
        </xdr:txBody>
      </xdr:sp>
    </xdr:grpSp>
    <xdr:clientData/>
  </xdr:twoCellAnchor>
  <xdr:twoCellAnchor>
    <xdr:from>
      <xdr:col>12</xdr:col>
      <xdr:colOff>238125</xdr:colOff>
      <xdr:row>7</xdr:row>
      <xdr:rowOff>66675</xdr:rowOff>
    </xdr:from>
    <xdr:to>
      <xdr:col>25</xdr:col>
      <xdr:colOff>304800</xdr:colOff>
      <xdr:row>26</xdr:row>
      <xdr:rowOff>0</xdr:rowOff>
    </xdr:to>
    <xdr:pic>
      <xdr:nvPicPr>
        <xdr:cNvPr id="11494" name="Picture 230">
          <a:extLst>
            <a:ext uri="{FF2B5EF4-FFF2-40B4-BE49-F238E27FC236}">
              <a16:creationId xmlns:a16="http://schemas.microsoft.com/office/drawing/2014/main" id="{00000000-0008-0000-1A00-0000E6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24725" y="1666875"/>
          <a:ext cx="5762625" cy="427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10</xdr:row>
      <xdr:rowOff>0</xdr:rowOff>
    </xdr:from>
    <xdr:to>
      <xdr:col>12</xdr:col>
      <xdr:colOff>0</xdr:colOff>
      <xdr:row>11</xdr:row>
      <xdr:rowOff>0</xdr:rowOff>
    </xdr:to>
    <xdr:sp macro="" textlink="">
      <xdr:nvSpPr>
        <xdr:cNvPr id="11267" name="Rectangle 3">
          <a:extLst>
            <a:ext uri="{FF2B5EF4-FFF2-40B4-BE49-F238E27FC236}">
              <a16:creationId xmlns:a16="http://schemas.microsoft.com/office/drawing/2014/main" id="{00000000-0008-0000-1A00-0000032C0000}"/>
            </a:ext>
          </a:extLst>
        </xdr:cNvPr>
        <xdr:cNvSpPr>
          <a:spLocks noChangeArrowheads="1"/>
        </xdr:cNvSpPr>
      </xdr:nvSpPr>
      <xdr:spPr bwMode="auto">
        <a:xfrm>
          <a:off x="6648450" y="2286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11</xdr:row>
      <xdr:rowOff>0</xdr:rowOff>
    </xdr:from>
    <xdr:to>
      <xdr:col>12</xdr:col>
      <xdr:colOff>0</xdr:colOff>
      <xdr:row>12</xdr:row>
      <xdr:rowOff>0</xdr:rowOff>
    </xdr:to>
    <xdr:sp macro="" textlink="">
      <xdr:nvSpPr>
        <xdr:cNvPr id="11268" name="Rectangle 4">
          <a:extLst>
            <a:ext uri="{FF2B5EF4-FFF2-40B4-BE49-F238E27FC236}">
              <a16:creationId xmlns:a16="http://schemas.microsoft.com/office/drawing/2014/main" id="{00000000-0008-0000-1A00-0000042C0000}"/>
            </a:ext>
          </a:extLst>
        </xdr:cNvPr>
        <xdr:cNvSpPr>
          <a:spLocks noChangeArrowheads="1"/>
        </xdr:cNvSpPr>
      </xdr:nvSpPr>
      <xdr:spPr bwMode="auto">
        <a:xfrm>
          <a:off x="6648450" y="2514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12</xdr:row>
      <xdr:rowOff>0</xdr:rowOff>
    </xdr:from>
    <xdr:to>
      <xdr:col>12</xdr:col>
      <xdr:colOff>0</xdr:colOff>
      <xdr:row>13</xdr:row>
      <xdr:rowOff>0</xdr:rowOff>
    </xdr:to>
    <xdr:sp macro="" textlink="">
      <xdr:nvSpPr>
        <xdr:cNvPr id="11269" name="Rectangle 5">
          <a:extLst>
            <a:ext uri="{FF2B5EF4-FFF2-40B4-BE49-F238E27FC236}">
              <a16:creationId xmlns:a16="http://schemas.microsoft.com/office/drawing/2014/main" id="{00000000-0008-0000-1A00-0000052C0000}"/>
            </a:ext>
          </a:extLst>
        </xdr:cNvPr>
        <xdr:cNvSpPr>
          <a:spLocks noChangeArrowheads="1"/>
        </xdr:cNvSpPr>
      </xdr:nvSpPr>
      <xdr:spPr bwMode="auto">
        <a:xfrm>
          <a:off x="6648450" y="2743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13</xdr:row>
      <xdr:rowOff>0</xdr:rowOff>
    </xdr:from>
    <xdr:to>
      <xdr:col>12</xdr:col>
      <xdr:colOff>0</xdr:colOff>
      <xdr:row>14</xdr:row>
      <xdr:rowOff>0</xdr:rowOff>
    </xdr:to>
    <xdr:sp macro="" textlink="">
      <xdr:nvSpPr>
        <xdr:cNvPr id="11270" name="Rectangle 6">
          <a:extLst>
            <a:ext uri="{FF2B5EF4-FFF2-40B4-BE49-F238E27FC236}">
              <a16:creationId xmlns:a16="http://schemas.microsoft.com/office/drawing/2014/main" id="{00000000-0008-0000-1A00-0000062C0000}"/>
            </a:ext>
          </a:extLst>
        </xdr:cNvPr>
        <xdr:cNvSpPr>
          <a:spLocks noChangeArrowheads="1"/>
        </xdr:cNvSpPr>
      </xdr:nvSpPr>
      <xdr:spPr bwMode="auto">
        <a:xfrm>
          <a:off x="6648450" y="2971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14</xdr:row>
      <xdr:rowOff>0</xdr:rowOff>
    </xdr:from>
    <xdr:to>
      <xdr:col>12</xdr:col>
      <xdr:colOff>0</xdr:colOff>
      <xdr:row>15</xdr:row>
      <xdr:rowOff>0</xdr:rowOff>
    </xdr:to>
    <xdr:sp macro="" textlink="">
      <xdr:nvSpPr>
        <xdr:cNvPr id="11271" name="Rectangle 7">
          <a:extLst>
            <a:ext uri="{FF2B5EF4-FFF2-40B4-BE49-F238E27FC236}">
              <a16:creationId xmlns:a16="http://schemas.microsoft.com/office/drawing/2014/main" id="{00000000-0008-0000-1A00-0000072C0000}"/>
            </a:ext>
          </a:extLst>
        </xdr:cNvPr>
        <xdr:cNvSpPr>
          <a:spLocks noChangeArrowheads="1"/>
        </xdr:cNvSpPr>
      </xdr:nvSpPr>
      <xdr:spPr bwMode="auto">
        <a:xfrm>
          <a:off x="6648450" y="3200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15</xdr:row>
      <xdr:rowOff>0</xdr:rowOff>
    </xdr:from>
    <xdr:to>
      <xdr:col>12</xdr:col>
      <xdr:colOff>0</xdr:colOff>
      <xdr:row>16</xdr:row>
      <xdr:rowOff>0</xdr:rowOff>
    </xdr:to>
    <xdr:sp macro="" textlink="">
      <xdr:nvSpPr>
        <xdr:cNvPr id="11272" name="Rectangle 8">
          <a:extLst>
            <a:ext uri="{FF2B5EF4-FFF2-40B4-BE49-F238E27FC236}">
              <a16:creationId xmlns:a16="http://schemas.microsoft.com/office/drawing/2014/main" id="{00000000-0008-0000-1A00-0000082C0000}"/>
            </a:ext>
          </a:extLst>
        </xdr:cNvPr>
        <xdr:cNvSpPr>
          <a:spLocks noChangeArrowheads="1"/>
        </xdr:cNvSpPr>
      </xdr:nvSpPr>
      <xdr:spPr bwMode="auto">
        <a:xfrm>
          <a:off x="6648450" y="3429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16</xdr:row>
      <xdr:rowOff>0</xdr:rowOff>
    </xdr:from>
    <xdr:to>
      <xdr:col>12</xdr:col>
      <xdr:colOff>0</xdr:colOff>
      <xdr:row>17</xdr:row>
      <xdr:rowOff>0</xdr:rowOff>
    </xdr:to>
    <xdr:sp macro="" textlink="">
      <xdr:nvSpPr>
        <xdr:cNvPr id="11273" name="Rectangle 9">
          <a:extLst>
            <a:ext uri="{FF2B5EF4-FFF2-40B4-BE49-F238E27FC236}">
              <a16:creationId xmlns:a16="http://schemas.microsoft.com/office/drawing/2014/main" id="{00000000-0008-0000-1A00-0000092C0000}"/>
            </a:ext>
          </a:extLst>
        </xdr:cNvPr>
        <xdr:cNvSpPr>
          <a:spLocks noChangeArrowheads="1"/>
        </xdr:cNvSpPr>
      </xdr:nvSpPr>
      <xdr:spPr bwMode="auto">
        <a:xfrm>
          <a:off x="6648450" y="3657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17</xdr:row>
      <xdr:rowOff>0</xdr:rowOff>
    </xdr:from>
    <xdr:to>
      <xdr:col>12</xdr:col>
      <xdr:colOff>0</xdr:colOff>
      <xdr:row>18</xdr:row>
      <xdr:rowOff>0</xdr:rowOff>
    </xdr:to>
    <xdr:sp macro="" textlink="">
      <xdr:nvSpPr>
        <xdr:cNvPr id="11274" name="Rectangle 10">
          <a:extLst>
            <a:ext uri="{FF2B5EF4-FFF2-40B4-BE49-F238E27FC236}">
              <a16:creationId xmlns:a16="http://schemas.microsoft.com/office/drawing/2014/main" id="{00000000-0008-0000-1A00-00000A2C0000}"/>
            </a:ext>
          </a:extLst>
        </xdr:cNvPr>
        <xdr:cNvSpPr>
          <a:spLocks noChangeArrowheads="1"/>
        </xdr:cNvSpPr>
      </xdr:nvSpPr>
      <xdr:spPr bwMode="auto">
        <a:xfrm>
          <a:off x="6648450" y="3886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18</xdr:row>
      <xdr:rowOff>0</xdr:rowOff>
    </xdr:from>
    <xdr:to>
      <xdr:col>12</xdr:col>
      <xdr:colOff>0</xdr:colOff>
      <xdr:row>19</xdr:row>
      <xdr:rowOff>0</xdr:rowOff>
    </xdr:to>
    <xdr:sp macro="" textlink="">
      <xdr:nvSpPr>
        <xdr:cNvPr id="11275" name="Rectangle 11">
          <a:extLst>
            <a:ext uri="{FF2B5EF4-FFF2-40B4-BE49-F238E27FC236}">
              <a16:creationId xmlns:a16="http://schemas.microsoft.com/office/drawing/2014/main" id="{00000000-0008-0000-1A00-00000B2C0000}"/>
            </a:ext>
          </a:extLst>
        </xdr:cNvPr>
        <xdr:cNvSpPr>
          <a:spLocks noChangeArrowheads="1"/>
        </xdr:cNvSpPr>
      </xdr:nvSpPr>
      <xdr:spPr bwMode="auto">
        <a:xfrm>
          <a:off x="6648450" y="4114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19</xdr:row>
      <xdr:rowOff>0</xdr:rowOff>
    </xdr:from>
    <xdr:to>
      <xdr:col>12</xdr:col>
      <xdr:colOff>0</xdr:colOff>
      <xdr:row>20</xdr:row>
      <xdr:rowOff>0</xdr:rowOff>
    </xdr:to>
    <xdr:sp macro="" textlink="">
      <xdr:nvSpPr>
        <xdr:cNvPr id="11276" name="Rectangle 12">
          <a:extLst>
            <a:ext uri="{FF2B5EF4-FFF2-40B4-BE49-F238E27FC236}">
              <a16:creationId xmlns:a16="http://schemas.microsoft.com/office/drawing/2014/main" id="{00000000-0008-0000-1A00-00000C2C0000}"/>
            </a:ext>
          </a:extLst>
        </xdr:cNvPr>
        <xdr:cNvSpPr>
          <a:spLocks noChangeArrowheads="1"/>
        </xdr:cNvSpPr>
      </xdr:nvSpPr>
      <xdr:spPr bwMode="auto">
        <a:xfrm>
          <a:off x="6648450" y="4343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20</xdr:row>
      <xdr:rowOff>0</xdr:rowOff>
    </xdr:from>
    <xdr:to>
      <xdr:col>12</xdr:col>
      <xdr:colOff>0</xdr:colOff>
      <xdr:row>21</xdr:row>
      <xdr:rowOff>0</xdr:rowOff>
    </xdr:to>
    <xdr:sp macro="" textlink="">
      <xdr:nvSpPr>
        <xdr:cNvPr id="11277" name="Rectangle 13">
          <a:extLst>
            <a:ext uri="{FF2B5EF4-FFF2-40B4-BE49-F238E27FC236}">
              <a16:creationId xmlns:a16="http://schemas.microsoft.com/office/drawing/2014/main" id="{00000000-0008-0000-1A00-00000D2C0000}"/>
            </a:ext>
          </a:extLst>
        </xdr:cNvPr>
        <xdr:cNvSpPr>
          <a:spLocks noChangeArrowheads="1"/>
        </xdr:cNvSpPr>
      </xdr:nvSpPr>
      <xdr:spPr bwMode="auto">
        <a:xfrm>
          <a:off x="6648450" y="4572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67147</xdr:colOff>
      <xdr:row>8</xdr:row>
      <xdr:rowOff>9071</xdr:rowOff>
    </xdr:from>
    <xdr:to>
      <xdr:col>16</xdr:col>
      <xdr:colOff>124297</xdr:colOff>
      <xdr:row>8</xdr:row>
      <xdr:rowOff>62592</xdr:rowOff>
    </xdr:to>
    <xdr:sp macro="" textlink="">
      <xdr:nvSpPr>
        <xdr:cNvPr id="11278" name="Oval 14">
          <a:extLst>
            <a:ext uri="{FF2B5EF4-FFF2-40B4-BE49-F238E27FC236}">
              <a16:creationId xmlns:a16="http://schemas.microsoft.com/office/drawing/2014/main" id="{00000000-0008-0000-1A00-00000E2C0000}"/>
            </a:ext>
          </a:extLst>
        </xdr:cNvPr>
        <xdr:cNvSpPr>
          <a:spLocks noChangeArrowheads="1"/>
        </xdr:cNvSpPr>
      </xdr:nvSpPr>
      <xdr:spPr bwMode="auto">
        <a:xfrm flipH="1">
          <a:off x="8906347" y="1837871"/>
          <a:ext cx="57150" cy="53521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225009</xdr:colOff>
      <xdr:row>13</xdr:row>
      <xdr:rowOff>188236</xdr:rowOff>
    </xdr:from>
    <xdr:to>
      <xdr:col>13</xdr:col>
      <xdr:colOff>282159</xdr:colOff>
      <xdr:row>14</xdr:row>
      <xdr:rowOff>29940</xdr:rowOff>
    </xdr:to>
    <xdr:sp macro="" textlink="">
      <xdr:nvSpPr>
        <xdr:cNvPr id="11280" name="Oval 16">
          <a:extLst>
            <a:ext uri="{FF2B5EF4-FFF2-40B4-BE49-F238E27FC236}">
              <a16:creationId xmlns:a16="http://schemas.microsoft.com/office/drawing/2014/main" id="{00000000-0008-0000-1A00-0000102C0000}"/>
            </a:ext>
          </a:extLst>
        </xdr:cNvPr>
        <xdr:cNvSpPr>
          <a:spLocks noChangeArrowheads="1"/>
        </xdr:cNvSpPr>
      </xdr:nvSpPr>
      <xdr:spPr bwMode="auto">
        <a:xfrm flipH="1">
          <a:off x="7749759" y="3160036"/>
          <a:ext cx="57150" cy="70304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326081</xdr:colOff>
      <xdr:row>14</xdr:row>
      <xdr:rowOff>156483</xdr:rowOff>
    </xdr:from>
    <xdr:to>
      <xdr:col>16</xdr:col>
      <xdr:colOff>383231</xdr:colOff>
      <xdr:row>14</xdr:row>
      <xdr:rowOff>210004</xdr:rowOff>
    </xdr:to>
    <xdr:sp macro="" textlink="">
      <xdr:nvSpPr>
        <xdr:cNvPr id="11281" name="Oval 17">
          <a:extLst>
            <a:ext uri="{FF2B5EF4-FFF2-40B4-BE49-F238E27FC236}">
              <a16:creationId xmlns:a16="http://schemas.microsoft.com/office/drawing/2014/main" id="{00000000-0008-0000-1A00-0000112C0000}"/>
            </a:ext>
          </a:extLst>
        </xdr:cNvPr>
        <xdr:cNvSpPr>
          <a:spLocks noChangeArrowheads="1"/>
        </xdr:cNvSpPr>
      </xdr:nvSpPr>
      <xdr:spPr bwMode="auto">
        <a:xfrm flipH="1">
          <a:off x="9165281" y="3356883"/>
          <a:ext cx="57150" cy="53521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22224</xdr:colOff>
      <xdr:row>15</xdr:row>
      <xdr:rowOff>91622</xdr:rowOff>
    </xdr:from>
    <xdr:to>
      <xdr:col>15</xdr:col>
      <xdr:colOff>81642</xdr:colOff>
      <xdr:row>15</xdr:row>
      <xdr:rowOff>148772</xdr:rowOff>
    </xdr:to>
    <xdr:sp macro="" textlink="">
      <xdr:nvSpPr>
        <xdr:cNvPr id="11282" name="Oval 18">
          <a:extLst>
            <a:ext uri="{FF2B5EF4-FFF2-40B4-BE49-F238E27FC236}">
              <a16:creationId xmlns:a16="http://schemas.microsoft.com/office/drawing/2014/main" id="{00000000-0008-0000-1A00-0000122C0000}"/>
            </a:ext>
          </a:extLst>
        </xdr:cNvPr>
        <xdr:cNvSpPr>
          <a:spLocks noChangeArrowheads="1"/>
        </xdr:cNvSpPr>
      </xdr:nvSpPr>
      <xdr:spPr bwMode="auto">
        <a:xfrm flipH="1">
          <a:off x="8423274" y="3520622"/>
          <a:ext cx="59418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293000</xdr:colOff>
      <xdr:row>16</xdr:row>
      <xdr:rowOff>41733</xdr:rowOff>
    </xdr:from>
    <xdr:to>
      <xdr:col>17</xdr:col>
      <xdr:colOff>350150</xdr:colOff>
      <xdr:row>16</xdr:row>
      <xdr:rowOff>98883</xdr:rowOff>
    </xdr:to>
    <xdr:sp macro="" textlink="">
      <xdr:nvSpPr>
        <xdr:cNvPr id="11283" name="Oval 19">
          <a:extLst>
            <a:ext uri="{FF2B5EF4-FFF2-40B4-BE49-F238E27FC236}">
              <a16:creationId xmlns:a16="http://schemas.microsoft.com/office/drawing/2014/main" id="{00000000-0008-0000-1A00-0000132C0000}"/>
            </a:ext>
          </a:extLst>
        </xdr:cNvPr>
        <xdr:cNvSpPr>
          <a:spLocks noChangeArrowheads="1"/>
        </xdr:cNvSpPr>
      </xdr:nvSpPr>
      <xdr:spPr bwMode="auto">
        <a:xfrm flipH="1">
          <a:off x="9570350" y="3699333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5897</xdr:colOff>
      <xdr:row>17</xdr:row>
      <xdr:rowOff>206377</xdr:rowOff>
    </xdr:from>
    <xdr:to>
      <xdr:col>13</xdr:col>
      <xdr:colOff>63047</xdr:colOff>
      <xdr:row>18</xdr:row>
      <xdr:rowOff>48080</xdr:rowOff>
    </xdr:to>
    <xdr:sp macro="" textlink="">
      <xdr:nvSpPr>
        <xdr:cNvPr id="11284" name="Oval 20">
          <a:extLst>
            <a:ext uri="{FF2B5EF4-FFF2-40B4-BE49-F238E27FC236}">
              <a16:creationId xmlns:a16="http://schemas.microsoft.com/office/drawing/2014/main" id="{00000000-0008-0000-1A00-0000142C0000}"/>
            </a:ext>
          </a:extLst>
        </xdr:cNvPr>
        <xdr:cNvSpPr>
          <a:spLocks noChangeArrowheads="1"/>
        </xdr:cNvSpPr>
      </xdr:nvSpPr>
      <xdr:spPr bwMode="auto">
        <a:xfrm flipH="1">
          <a:off x="7530647" y="4092577"/>
          <a:ext cx="57150" cy="70303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232683</xdr:colOff>
      <xdr:row>17</xdr:row>
      <xdr:rowOff>171450</xdr:rowOff>
    </xdr:from>
    <xdr:to>
      <xdr:col>20</xdr:col>
      <xdr:colOff>289833</xdr:colOff>
      <xdr:row>18</xdr:row>
      <xdr:rowOff>9525</xdr:rowOff>
    </xdr:to>
    <xdr:sp macro="" textlink="">
      <xdr:nvSpPr>
        <xdr:cNvPr id="11287" name="Oval 23">
          <a:extLst>
            <a:ext uri="{FF2B5EF4-FFF2-40B4-BE49-F238E27FC236}">
              <a16:creationId xmlns:a16="http://schemas.microsoft.com/office/drawing/2014/main" id="{00000000-0008-0000-1A00-0000172C0000}"/>
            </a:ext>
          </a:extLst>
        </xdr:cNvPr>
        <xdr:cNvSpPr>
          <a:spLocks noChangeArrowheads="1"/>
        </xdr:cNvSpPr>
      </xdr:nvSpPr>
      <xdr:spPr bwMode="auto">
        <a:xfrm flipH="1">
          <a:off x="10824483" y="4057650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312056</xdr:colOff>
      <xdr:row>15</xdr:row>
      <xdr:rowOff>107954</xdr:rowOff>
    </xdr:from>
    <xdr:to>
      <xdr:col>19</xdr:col>
      <xdr:colOff>369206</xdr:colOff>
      <xdr:row>15</xdr:row>
      <xdr:rowOff>165104</xdr:rowOff>
    </xdr:to>
    <xdr:sp macro="" textlink="">
      <xdr:nvSpPr>
        <xdr:cNvPr id="11288" name="Oval 24">
          <a:extLst>
            <a:ext uri="{FF2B5EF4-FFF2-40B4-BE49-F238E27FC236}">
              <a16:creationId xmlns:a16="http://schemas.microsoft.com/office/drawing/2014/main" id="{00000000-0008-0000-1A00-0000182C0000}"/>
            </a:ext>
          </a:extLst>
        </xdr:cNvPr>
        <xdr:cNvSpPr>
          <a:spLocks noChangeArrowheads="1"/>
        </xdr:cNvSpPr>
      </xdr:nvSpPr>
      <xdr:spPr bwMode="auto">
        <a:xfrm flipH="1">
          <a:off x="10465706" y="3536954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14</xdr:col>
      <xdr:colOff>342900</xdr:colOff>
      <xdr:row>12</xdr:row>
      <xdr:rowOff>171450</xdr:rowOff>
    </xdr:from>
    <xdr:to>
      <xdr:col>14</xdr:col>
      <xdr:colOff>400050</xdr:colOff>
      <xdr:row>13</xdr:row>
      <xdr:rowOff>9525</xdr:rowOff>
    </xdr:to>
    <xdr:sp macro="" textlink="">
      <xdr:nvSpPr>
        <xdr:cNvPr id="11290" name="Oval 26">
          <a:extLst>
            <a:ext uri="{FF2B5EF4-FFF2-40B4-BE49-F238E27FC236}">
              <a16:creationId xmlns:a16="http://schemas.microsoft.com/office/drawing/2014/main" id="{00000000-0008-0000-1A00-00001A2C0000}"/>
            </a:ext>
          </a:extLst>
        </xdr:cNvPr>
        <xdr:cNvSpPr>
          <a:spLocks noChangeArrowheads="1"/>
        </xdr:cNvSpPr>
      </xdr:nvSpPr>
      <xdr:spPr bwMode="auto">
        <a:xfrm flipH="1">
          <a:off x="8305800" y="2914650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0</xdr:colOff>
      <xdr:row>8</xdr:row>
      <xdr:rowOff>9525</xdr:rowOff>
    </xdr:from>
    <xdr:to>
      <xdr:col>22</xdr:col>
      <xdr:colOff>57150</xdr:colOff>
      <xdr:row>8</xdr:row>
      <xdr:rowOff>66675</xdr:rowOff>
    </xdr:to>
    <xdr:sp macro="" textlink="">
      <xdr:nvSpPr>
        <xdr:cNvPr id="11291" name="Oval 27">
          <a:extLst>
            <a:ext uri="{FF2B5EF4-FFF2-40B4-BE49-F238E27FC236}">
              <a16:creationId xmlns:a16="http://schemas.microsoft.com/office/drawing/2014/main" id="{00000000-0008-0000-1A00-00001B2C0000}"/>
            </a:ext>
          </a:extLst>
        </xdr:cNvPr>
        <xdr:cNvSpPr>
          <a:spLocks noChangeArrowheads="1"/>
        </xdr:cNvSpPr>
      </xdr:nvSpPr>
      <xdr:spPr bwMode="auto">
        <a:xfrm flipH="1">
          <a:off x="11468100" y="18383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10</xdr:row>
      <xdr:rowOff>0</xdr:rowOff>
    </xdr:from>
    <xdr:to>
      <xdr:col>27</xdr:col>
      <xdr:colOff>0</xdr:colOff>
      <xdr:row>11</xdr:row>
      <xdr:rowOff>0</xdr:rowOff>
    </xdr:to>
    <xdr:sp macro="" textlink="">
      <xdr:nvSpPr>
        <xdr:cNvPr id="11292" name="Rectangle 28">
          <a:extLst>
            <a:ext uri="{FF2B5EF4-FFF2-40B4-BE49-F238E27FC236}">
              <a16:creationId xmlns:a16="http://schemas.microsoft.com/office/drawing/2014/main" id="{00000000-0008-0000-1A00-00001C2C0000}"/>
            </a:ext>
          </a:extLst>
        </xdr:cNvPr>
        <xdr:cNvSpPr>
          <a:spLocks noChangeArrowheads="1"/>
        </xdr:cNvSpPr>
      </xdr:nvSpPr>
      <xdr:spPr bwMode="auto">
        <a:xfrm>
          <a:off x="13220700" y="2286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11</xdr:row>
      <xdr:rowOff>0</xdr:rowOff>
    </xdr:from>
    <xdr:to>
      <xdr:col>27</xdr:col>
      <xdr:colOff>0</xdr:colOff>
      <xdr:row>12</xdr:row>
      <xdr:rowOff>0</xdr:rowOff>
    </xdr:to>
    <xdr:sp macro="" textlink="">
      <xdr:nvSpPr>
        <xdr:cNvPr id="11293" name="Rectangle 29">
          <a:extLst>
            <a:ext uri="{FF2B5EF4-FFF2-40B4-BE49-F238E27FC236}">
              <a16:creationId xmlns:a16="http://schemas.microsoft.com/office/drawing/2014/main" id="{00000000-0008-0000-1A00-00001D2C0000}"/>
            </a:ext>
          </a:extLst>
        </xdr:cNvPr>
        <xdr:cNvSpPr>
          <a:spLocks noChangeArrowheads="1"/>
        </xdr:cNvSpPr>
      </xdr:nvSpPr>
      <xdr:spPr bwMode="auto">
        <a:xfrm>
          <a:off x="13220700" y="2514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12</xdr:row>
      <xdr:rowOff>0</xdr:rowOff>
    </xdr:from>
    <xdr:to>
      <xdr:col>27</xdr:col>
      <xdr:colOff>0</xdr:colOff>
      <xdr:row>13</xdr:row>
      <xdr:rowOff>0</xdr:rowOff>
    </xdr:to>
    <xdr:sp macro="" textlink="">
      <xdr:nvSpPr>
        <xdr:cNvPr id="11294" name="Rectangle 30">
          <a:extLst>
            <a:ext uri="{FF2B5EF4-FFF2-40B4-BE49-F238E27FC236}">
              <a16:creationId xmlns:a16="http://schemas.microsoft.com/office/drawing/2014/main" id="{00000000-0008-0000-1A00-00001E2C0000}"/>
            </a:ext>
          </a:extLst>
        </xdr:cNvPr>
        <xdr:cNvSpPr>
          <a:spLocks noChangeArrowheads="1"/>
        </xdr:cNvSpPr>
      </xdr:nvSpPr>
      <xdr:spPr bwMode="auto">
        <a:xfrm>
          <a:off x="13220700" y="2743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13</xdr:row>
      <xdr:rowOff>0</xdr:rowOff>
    </xdr:from>
    <xdr:to>
      <xdr:col>27</xdr:col>
      <xdr:colOff>0</xdr:colOff>
      <xdr:row>14</xdr:row>
      <xdr:rowOff>0</xdr:rowOff>
    </xdr:to>
    <xdr:sp macro="" textlink="">
      <xdr:nvSpPr>
        <xdr:cNvPr id="11295" name="Rectangle 31">
          <a:extLst>
            <a:ext uri="{FF2B5EF4-FFF2-40B4-BE49-F238E27FC236}">
              <a16:creationId xmlns:a16="http://schemas.microsoft.com/office/drawing/2014/main" id="{00000000-0008-0000-1A00-00001F2C0000}"/>
            </a:ext>
          </a:extLst>
        </xdr:cNvPr>
        <xdr:cNvSpPr>
          <a:spLocks noChangeArrowheads="1"/>
        </xdr:cNvSpPr>
      </xdr:nvSpPr>
      <xdr:spPr bwMode="auto">
        <a:xfrm>
          <a:off x="13220700" y="2971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14</xdr:row>
      <xdr:rowOff>0</xdr:rowOff>
    </xdr:from>
    <xdr:to>
      <xdr:col>27</xdr:col>
      <xdr:colOff>0</xdr:colOff>
      <xdr:row>15</xdr:row>
      <xdr:rowOff>0</xdr:rowOff>
    </xdr:to>
    <xdr:sp macro="" textlink="">
      <xdr:nvSpPr>
        <xdr:cNvPr id="11296" name="Rectangle 32">
          <a:extLst>
            <a:ext uri="{FF2B5EF4-FFF2-40B4-BE49-F238E27FC236}">
              <a16:creationId xmlns:a16="http://schemas.microsoft.com/office/drawing/2014/main" id="{00000000-0008-0000-1A00-0000202C0000}"/>
            </a:ext>
          </a:extLst>
        </xdr:cNvPr>
        <xdr:cNvSpPr>
          <a:spLocks noChangeArrowheads="1"/>
        </xdr:cNvSpPr>
      </xdr:nvSpPr>
      <xdr:spPr bwMode="auto">
        <a:xfrm>
          <a:off x="13220700" y="3200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15</xdr:row>
      <xdr:rowOff>0</xdr:rowOff>
    </xdr:from>
    <xdr:to>
      <xdr:col>27</xdr:col>
      <xdr:colOff>0</xdr:colOff>
      <xdr:row>16</xdr:row>
      <xdr:rowOff>0</xdr:rowOff>
    </xdr:to>
    <xdr:sp macro="" textlink="">
      <xdr:nvSpPr>
        <xdr:cNvPr id="11297" name="Rectangle 33">
          <a:extLst>
            <a:ext uri="{FF2B5EF4-FFF2-40B4-BE49-F238E27FC236}">
              <a16:creationId xmlns:a16="http://schemas.microsoft.com/office/drawing/2014/main" id="{00000000-0008-0000-1A00-0000212C0000}"/>
            </a:ext>
          </a:extLst>
        </xdr:cNvPr>
        <xdr:cNvSpPr>
          <a:spLocks noChangeArrowheads="1"/>
        </xdr:cNvSpPr>
      </xdr:nvSpPr>
      <xdr:spPr bwMode="auto">
        <a:xfrm>
          <a:off x="13220700" y="3429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16</xdr:row>
      <xdr:rowOff>0</xdr:rowOff>
    </xdr:from>
    <xdr:to>
      <xdr:col>27</xdr:col>
      <xdr:colOff>0</xdr:colOff>
      <xdr:row>17</xdr:row>
      <xdr:rowOff>0</xdr:rowOff>
    </xdr:to>
    <xdr:sp macro="" textlink="">
      <xdr:nvSpPr>
        <xdr:cNvPr id="11298" name="Rectangle 34">
          <a:extLst>
            <a:ext uri="{FF2B5EF4-FFF2-40B4-BE49-F238E27FC236}">
              <a16:creationId xmlns:a16="http://schemas.microsoft.com/office/drawing/2014/main" id="{00000000-0008-0000-1A00-0000222C0000}"/>
            </a:ext>
          </a:extLst>
        </xdr:cNvPr>
        <xdr:cNvSpPr>
          <a:spLocks noChangeArrowheads="1"/>
        </xdr:cNvSpPr>
      </xdr:nvSpPr>
      <xdr:spPr bwMode="auto">
        <a:xfrm>
          <a:off x="13220700" y="3657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17</xdr:row>
      <xdr:rowOff>0</xdr:rowOff>
    </xdr:from>
    <xdr:to>
      <xdr:col>27</xdr:col>
      <xdr:colOff>0</xdr:colOff>
      <xdr:row>18</xdr:row>
      <xdr:rowOff>0</xdr:rowOff>
    </xdr:to>
    <xdr:sp macro="" textlink="">
      <xdr:nvSpPr>
        <xdr:cNvPr id="11299" name="Rectangle 35">
          <a:extLst>
            <a:ext uri="{FF2B5EF4-FFF2-40B4-BE49-F238E27FC236}">
              <a16:creationId xmlns:a16="http://schemas.microsoft.com/office/drawing/2014/main" id="{00000000-0008-0000-1A00-0000232C0000}"/>
            </a:ext>
          </a:extLst>
        </xdr:cNvPr>
        <xdr:cNvSpPr>
          <a:spLocks noChangeArrowheads="1"/>
        </xdr:cNvSpPr>
      </xdr:nvSpPr>
      <xdr:spPr bwMode="auto">
        <a:xfrm>
          <a:off x="13220700" y="3886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18</xdr:row>
      <xdr:rowOff>0</xdr:rowOff>
    </xdr:from>
    <xdr:to>
      <xdr:col>27</xdr:col>
      <xdr:colOff>0</xdr:colOff>
      <xdr:row>19</xdr:row>
      <xdr:rowOff>0</xdr:rowOff>
    </xdr:to>
    <xdr:sp macro="" textlink="">
      <xdr:nvSpPr>
        <xdr:cNvPr id="11300" name="Rectangle 36">
          <a:extLst>
            <a:ext uri="{FF2B5EF4-FFF2-40B4-BE49-F238E27FC236}">
              <a16:creationId xmlns:a16="http://schemas.microsoft.com/office/drawing/2014/main" id="{00000000-0008-0000-1A00-0000242C0000}"/>
            </a:ext>
          </a:extLst>
        </xdr:cNvPr>
        <xdr:cNvSpPr>
          <a:spLocks noChangeArrowheads="1"/>
        </xdr:cNvSpPr>
      </xdr:nvSpPr>
      <xdr:spPr bwMode="auto">
        <a:xfrm>
          <a:off x="13220700" y="4114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7</xdr:row>
      <xdr:rowOff>107723</xdr:rowOff>
    </xdr:from>
    <xdr:to>
      <xdr:col>16</xdr:col>
      <xdr:colOff>67147</xdr:colOff>
      <xdr:row>8</xdr:row>
      <xdr:rowOff>35832</xdr:rowOff>
    </xdr:to>
    <xdr:cxnSp macro="">
      <xdr:nvCxnSpPr>
        <xdr:cNvPr id="11302" name="AutoShape 38">
          <a:extLst>
            <a:ext uri="{FF2B5EF4-FFF2-40B4-BE49-F238E27FC236}">
              <a16:creationId xmlns:a16="http://schemas.microsoft.com/office/drawing/2014/main" id="{00000000-0008-0000-1A00-0000262C0000}"/>
            </a:ext>
          </a:extLst>
        </xdr:cNvPr>
        <xdr:cNvCxnSpPr>
          <a:cxnSpLocks noChangeShapeType="1"/>
          <a:stCxn id="11316" idx="1"/>
          <a:endCxn id="11278" idx="6"/>
        </xdr:cNvCxnSpPr>
      </xdr:nvCxnSpPr>
      <xdr:spPr bwMode="auto">
        <a:xfrm>
          <a:off x="6648450" y="1707923"/>
          <a:ext cx="2257897" cy="156709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10</xdr:row>
      <xdr:rowOff>107724</xdr:rowOff>
    </xdr:from>
    <xdr:to>
      <xdr:col>14</xdr:col>
      <xdr:colOff>342900</xdr:colOff>
      <xdr:row>12</xdr:row>
      <xdr:rowOff>198211</xdr:rowOff>
    </xdr:to>
    <xdr:cxnSp macro="">
      <xdr:nvCxnSpPr>
        <xdr:cNvPr id="11303" name="AutoShape 39">
          <a:extLst>
            <a:ext uri="{FF2B5EF4-FFF2-40B4-BE49-F238E27FC236}">
              <a16:creationId xmlns:a16="http://schemas.microsoft.com/office/drawing/2014/main" id="{00000000-0008-0000-1A00-0000272C0000}"/>
            </a:ext>
          </a:extLst>
        </xdr:cNvPr>
        <xdr:cNvCxnSpPr>
          <a:cxnSpLocks noChangeShapeType="1"/>
          <a:stCxn id="11267" idx="1"/>
          <a:endCxn id="11290" idx="6"/>
        </xdr:cNvCxnSpPr>
      </xdr:nvCxnSpPr>
      <xdr:spPr bwMode="auto">
        <a:xfrm>
          <a:off x="6648450" y="2393724"/>
          <a:ext cx="1657350" cy="54768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12</xdr:row>
      <xdr:rowOff>107724</xdr:rowOff>
    </xdr:from>
    <xdr:to>
      <xdr:col>13</xdr:col>
      <xdr:colOff>225009</xdr:colOff>
      <xdr:row>14</xdr:row>
      <xdr:rowOff>1365</xdr:rowOff>
    </xdr:to>
    <xdr:cxnSp macro="">
      <xdr:nvCxnSpPr>
        <xdr:cNvPr id="11305" name="AutoShape 41">
          <a:extLst>
            <a:ext uri="{FF2B5EF4-FFF2-40B4-BE49-F238E27FC236}">
              <a16:creationId xmlns:a16="http://schemas.microsoft.com/office/drawing/2014/main" id="{00000000-0008-0000-1A00-0000292C0000}"/>
            </a:ext>
          </a:extLst>
        </xdr:cNvPr>
        <xdr:cNvCxnSpPr>
          <a:cxnSpLocks noChangeShapeType="1"/>
          <a:stCxn id="11269" idx="1"/>
          <a:endCxn id="11280" idx="6"/>
        </xdr:cNvCxnSpPr>
      </xdr:nvCxnSpPr>
      <xdr:spPr bwMode="auto">
        <a:xfrm>
          <a:off x="6648450" y="2850924"/>
          <a:ext cx="1101309" cy="350841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11</xdr:row>
      <xdr:rowOff>107723</xdr:rowOff>
    </xdr:from>
    <xdr:to>
      <xdr:col>16</xdr:col>
      <xdr:colOff>326081</xdr:colOff>
      <xdr:row>14</xdr:row>
      <xdr:rowOff>183244</xdr:rowOff>
    </xdr:to>
    <xdr:cxnSp macro="">
      <xdr:nvCxnSpPr>
        <xdr:cNvPr id="11306" name="AutoShape 42">
          <a:extLst>
            <a:ext uri="{FF2B5EF4-FFF2-40B4-BE49-F238E27FC236}">
              <a16:creationId xmlns:a16="http://schemas.microsoft.com/office/drawing/2014/main" id="{00000000-0008-0000-1A00-00002A2C0000}"/>
            </a:ext>
          </a:extLst>
        </xdr:cNvPr>
        <xdr:cNvCxnSpPr>
          <a:cxnSpLocks noChangeShapeType="1"/>
          <a:stCxn id="11268" idx="1"/>
          <a:endCxn id="11281" idx="6"/>
        </xdr:cNvCxnSpPr>
      </xdr:nvCxnSpPr>
      <xdr:spPr bwMode="auto">
        <a:xfrm>
          <a:off x="6648450" y="2622323"/>
          <a:ext cx="2516831" cy="761321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14</xdr:row>
      <xdr:rowOff>107723</xdr:rowOff>
    </xdr:from>
    <xdr:to>
      <xdr:col>15</xdr:col>
      <xdr:colOff>22224</xdr:colOff>
      <xdr:row>15</xdr:row>
      <xdr:rowOff>120197</xdr:rowOff>
    </xdr:to>
    <xdr:cxnSp macro="">
      <xdr:nvCxnSpPr>
        <xdr:cNvPr id="11307" name="AutoShape 43">
          <a:extLst>
            <a:ext uri="{FF2B5EF4-FFF2-40B4-BE49-F238E27FC236}">
              <a16:creationId xmlns:a16="http://schemas.microsoft.com/office/drawing/2014/main" id="{00000000-0008-0000-1A00-00002B2C0000}"/>
            </a:ext>
          </a:extLst>
        </xdr:cNvPr>
        <xdr:cNvCxnSpPr>
          <a:cxnSpLocks noChangeShapeType="1"/>
          <a:stCxn id="11271" idx="1"/>
          <a:endCxn id="11282" idx="6"/>
        </xdr:cNvCxnSpPr>
      </xdr:nvCxnSpPr>
      <xdr:spPr bwMode="auto">
        <a:xfrm>
          <a:off x="6648450" y="3308123"/>
          <a:ext cx="1774824" cy="24107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13</xdr:row>
      <xdr:rowOff>107723</xdr:rowOff>
    </xdr:from>
    <xdr:to>
      <xdr:col>17</xdr:col>
      <xdr:colOff>293000</xdr:colOff>
      <xdr:row>16</xdr:row>
      <xdr:rowOff>70308</xdr:rowOff>
    </xdr:to>
    <xdr:cxnSp macro="">
      <xdr:nvCxnSpPr>
        <xdr:cNvPr id="11309" name="AutoShape 45">
          <a:extLst>
            <a:ext uri="{FF2B5EF4-FFF2-40B4-BE49-F238E27FC236}">
              <a16:creationId xmlns:a16="http://schemas.microsoft.com/office/drawing/2014/main" id="{00000000-0008-0000-1A00-00002D2C0000}"/>
            </a:ext>
          </a:extLst>
        </xdr:cNvPr>
        <xdr:cNvCxnSpPr>
          <a:cxnSpLocks noChangeShapeType="1"/>
          <a:stCxn id="11270" idx="1"/>
          <a:endCxn id="11283" idx="6"/>
        </xdr:cNvCxnSpPr>
      </xdr:nvCxnSpPr>
      <xdr:spPr bwMode="auto">
        <a:xfrm>
          <a:off x="6648450" y="3079523"/>
          <a:ext cx="2921900" cy="64838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16</xdr:row>
      <xdr:rowOff>107723</xdr:rowOff>
    </xdr:from>
    <xdr:to>
      <xdr:col>13</xdr:col>
      <xdr:colOff>5897</xdr:colOff>
      <xdr:row>18</xdr:row>
      <xdr:rowOff>19505</xdr:rowOff>
    </xdr:to>
    <xdr:cxnSp macro="">
      <xdr:nvCxnSpPr>
        <xdr:cNvPr id="11310" name="AutoShape 46">
          <a:extLst>
            <a:ext uri="{FF2B5EF4-FFF2-40B4-BE49-F238E27FC236}">
              <a16:creationId xmlns:a16="http://schemas.microsoft.com/office/drawing/2014/main" id="{00000000-0008-0000-1A00-00002E2C0000}"/>
            </a:ext>
          </a:extLst>
        </xdr:cNvPr>
        <xdr:cNvCxnSpPr>
          <a:cxnSpLocks noChangeShapeType="1"/>
          <a:stCxn id="11273" idx="1"/>
          <a:endCxn id="11284" idx="6"/>
        </xdr:cNvCxnSpPr>
      </xdr:nvCxnSpPr>
      <xdr:spPr bwMode="auto">
        <a:xfrm>
          <a:off x="6648450" y="3765323"/>
          <a:ext cx="882197" cy="36898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57150</xdr:colOff>
      <xdr:row>8</xdr:row>
      <xdr:rowOff>38100</xdr:rowOff>
    </xdr:from>
    <xdr:to>
      <xdr:col>27</xdr:col>
      <xdr:colOff>0</xdr:colOff>
      <xdr:row>8</xdr:row>
      <xdr:rowOff>107724</xdr:rowOff>
    </xdr:to>
    <xdr:cxnSp macro="">
      <xdr:nvCxnSpPr>
        <xdr:cNvPr id="11312" name="AutoShape 48">
          <a:extLst>
            <a:ext uri="{FF2B5EF4-FFF2-40B4-BE49-F238E27FC236}">
              <a16:creationId xmlns:a16="http://schemas.microsoft.com/office/drawing/2014/main" id="{00000000-0008-0000-1A00-0000302C0000}"/>
            </a:ext>
          </a:extLst>
        </xdr:cNvPr>
        <xdr:cNvCxnSpPr>
          <a:cxnSpLocks noChangeShapeType="1"/>
          <a:stCxn id="11291" idx="2"/>
          <a:endCxn id="11326" idx="3"/>
        </xdr:cNvCxnSpPr>
      </xdr:nvCxnSpPr>
      <xdr:spPr bwMode="auto">
        <a:xfrm>
          <a:off x="11525250" y="1866900"/>
          <a:ext cx="2133600" cy="6962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369206</xdr:colOff>
      <xdr:row>10</xdr:row>
      <xdr:rowOff>107724</xdr:rowOff>
    </xdr:from>
    <xdr:to>
      <xdr:col>27</xdr:col>
      <xdr:colOff>0</xdr:colOff>
      <xdr:row>15</xdr:row>
      <xdr:rowOff>136529</xdr:rowOff>
    </xdr:to>
    <xdr:cxnSp macro="">
      <xdr:nvCxnSpPr>
        <xdr:cNvPr id="11313" name="AutoShape 49">
          <a:extLst>
            <a:ext uri="{FF2B5EF4-FFF2-40B4-BE49-F238E27FC236}">
              <a16:creationId xmlns:a16="http://schemas.microsoft.com/office/drawing/2014/main" id="{00000000-0008-0000-1A00-0000312C0000}"/>
            </a:ext>
          </a:extLst>
        </xdr:cNvPr>
        <xdr:cNvCxnSpPr>
          <a:cxnSpLocks noChangeShapeType="1"/>
          <a:stCxn id="11288" idx="2"/>
          <a:endCxn id="11292" idx="3"/>
        </xdr:cNvCxnSpPr>
      </xdr:nvCxnSpPr>
      <xdr:spPr bwMode="auto">
        <a:xfrm flipV="1">
          <a:off x="10522856" y="2393724"/>
          <a:ext cx="3135994" cy="117180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289833</xdr:colOff>
      <xdr:row>14</xdr:row>
      <xdr:rowOff>107723</xdr:rowOff>
    </xdr:from>
    <xdr:to>
      <xdr:col>27</xdr:col>
      <xdr:colOff>0</xdr:colOff>
      <xdr:row>17</xdr:row>
      <xdr:rowOff>198211</xdr:rowOff>
    </xdr:to>
    <xdr:cxnSp macro="">
      <xdr:nvCxnSpPr>
        <xdr:cNvPr id="11315" name="AutoShape 51">
          <a:extLst>
            <a:ext uri="{FF2B5EF4-FFF2-40B4-BE49-F238E27FC236}">
              <a16:creationId xmlns:a16="http://schemas.microsoft.com/office/drawing/2014/main" id="{00000000-0008-0000-1A00-0000332C0000}"/>
            </a:ext>
          </a:extLst>
        </xdr:cNvPr>
        <xdr:cNvCxnSpPr>
          <a:cxnSpLocks noChangeShapeType="1"/>
          <a:stCxn id="11287" idx="2"/>
          <a:endCxn id="11296" idx="3"/>
        </xdr:cNvCxnSpPr>
      </xdr:nvCxnSpPr>
      <xdr:spPr bwMode="auto">
        <a:xfrm flipV="1">
          <a:off x="10881633" y="3308123"/>
          <a:ext cx="2777217" cy="77628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7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316" name="Rectangle 52">
          <a:extLst>
            <a:ext uri="{FF2B5EF4-FFF2-40B4-BE49-F238E27FC236}">
              <a16:creationId xmlns:a16="http://schemas.microsoft.com/office/drawing/2014/main" id="{00000000-0008-0000-1A00-0000342C0000}"/>
            </a:ext>
          </a:extLst>
        </xdr:cNvPr>
        <xdr:cNvSpPr>
          <a:spLocks noChangeArrowheads="1"/>
        </xdr:cNvSpPr>
      </xdr:nvSpPr>
      <xdr:spPr bwMode="auto">
        <a:xfrm>
          <a:off x="6648450" y="1600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8</xdr:row>
      <xdr:rowOff>0</xdr:rowOff>
    </xdr:from>
    <xdr:to>
      <xdr:col>12</xdr:col>
      <xdr:colOff>0</xdr:colOff>
      <xdr:row>9</xdr:row>
      <xdr:rowOff>0</xdr:rowOff>
    </xdr:to>
    <xdr:sp macro="" textlink="">
      <xdr:nvSpPr>
        <xdr:cNvPr id="11317" name="Rectangle 53">
          <a:extLst>
            <a:ext uri="{FF2B5EF4-FFF2-40B4-BE49-F238E27FC236}">
              <a16:creationId xmlns:a16="http://schemas.microsoft.com/office/drawing/2014/main" id="{00000000-0008-0000-1A00-0000352C0000}"/>
            </a:ext>
          </a:extLst>
        </xdr:cNvPr>
        <xdr:cNvSpPr>
          <a:spLocks noChangeArrowheads="1"/>
        </xdr:cNvSpPr>
      </xdr:nvSpPr>
      <xdr:spPr bwMode="auto">
        <a:xfrm>
          <a:off x="6648450" y="1828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9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11318" name="Rectangle 54">
          <a:extLst>
            <a:ext uri="{FF2B5EF4-FFF2-40B4-BE49-F238E27FC236}">
              <a16:creationId xmlns:a16="http://schemas.microsoft.com/office/drawing/2014/main" id="{00000000-0008-0000-1A00-0000362C0000}"/>
            </a:ext>
          </a:extLst>
        </xdr:cNvPr>
        <xdr:cNvSpPr>
          <a:spLocks noChangeArrowheads="1"/>
        </xdr:cNvSpPr>
      </xdr:nvSpPr>
      <xdr:spPr bwMode="auto">
        <a:xfrm>
          <a:off x="6648450" y="2057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2236</xdr:colOff>
      <xdr:row>7</xdr:row>
      <xdr:rowOff>195037</xdr:rowOff>
    </xdr:from>
    <xdr:to>
      <xdr:col>19</xdr:col>
      <xdr:colOff>59386</xdr:colOff>
      <xdr:row>8</xdr:row>
      <xdr:rowOff>36741</xdr:rowOff>
    </xdr:to>
    <xdr:sp macro="" textlink="">
      <xdr:nvSpPr>
        <xdr:cNvPr id="11319" name="Oval 55">
          <a:extLst>
            <a:ext uri="{FF2B5EF4-FFF2-40B4-BE49-F238E27FC236}">
              <a16:creationId xmlns:a16="http://schemas.microsoft.com/office/drawing/2014/main" id="{00000000-0008-0000-1A00-0000372C0000}"/>
            </a:ext>
          </a:extLst>
        </xdr:cNvPr>
        <xdr:cNvSpPr>
          <a:spLocks noChangeArrowheads="1"/>
        </xdr:cNvSpPr>
      </xdr:nvSpPr>
      <xdr:spPr bwMode="auto">
        <a:xfrm flipH="1">
          <a:off x="10155886" y="1795237"/>
          <a:ext cx="57150" cy="70304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2236</xdr:colOff>
      <xdr:row>7</xdr:row>
      <xdr:rowOff>107723</xdr:rowOff>
    </xdr:from>
    <xdr:to>
      <xdr:col>27</xdr:col>
      <xdr:colOff>0</xdr:colOff>
      <xdr:row>8</xdr:row>
      <xdr:rowOff>8166</xdr:rowOff>
    </xdr:to>
    <xdr:cxnSp macro="">
      <xdr:nvCxnSpPr>
        <xdr:cNvPr id="11320" name="AutoShape 56">
          <a:extLst>
            <a:ext uri="{FF2B5EF4-FFF2-40B4-BE49-F238E27FC236}">
              <a16:creationId xmlns:a16="http://schemas.microsoft.com/office/drawing/2014/main" id="{00000000-0008-0000-1A00-0000382C0000}"/>
            </a:ext>
          </a:extLst>
        </xdr:cNvPr>
        <xdr:cNvCxnSpPr>
          <a:cxnSpLocks noChangeShapeType="1"/>
          <a:stCxn id="11325" idx="3"/>
          <a:endCxn id="11319" idx="6"/>
        </xdr:cNvCxnSpPr>
      </xdr:nvCxnSpPr>
      <xdr:spPr bwMode="auto">
        <a:xfrm flipH="1">
          <a:off x="10155886" y="1707923"/>
          <a:ext cx="3502964" cy="129043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18</xdr:col>
      <xdr:colOff>325653</xdr:colOff>
      <xdr:row>9</xdr:row>
      <xdr:rowOff>204107</xdr:rowOff>
    </xdr:from>
    <xdr:to>
      <xdr:col>18</xdr:col>
      <xdr:colOff>382803</xdr:colOff>
      <xdr:row>10</xdr:row>
      <xdr:rowOff>45811</xdr:rowOff>
    </xdr:to>
    <xdr:sp macro="" textlink="">
      <xdr:nvSpPr>
        <xdr:cNvPr id="11321" name="Oval 57">
          <a:extLst>
            <a:ext uri="{FF2B5EF4-FFF2-40B4-BE49-F238E27FC236}">
              <a16:creationId xmlns:a16="http://schemas.microsoft.com/office/drawing/2014/main" id="{00000000-0008-0000-1A00-0000392C0000}"/>
            </a:ext>
          </a:extLst>
        </xdr:cNvPr>
        <xdr:cNvSpPr>
          <a:spLocks noChangeArrowheads="1"/>
        </xdr:cNvSpPr>
      </xdr:nvSpPr>
      <xdr:spPr bwMode="auto">
        <a:xfrm flipH="1">
          <a:off x="10041153" y="2261507"/>
          <a:ext cx="57150" cy="70304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8</xdr:row>
      <xdr:rowOff>107724</xdr:rowOff>
    </xdr:from>
    <xdr:to>
      <xdr:col>18</xdr:col>
      <xdr:colOff>325653</xdr:colOff>
      <xdr:row>10</xdr:row>
      <xdr:rowOff>17236</xdr:rowOff>
    </xdr:to>
    <xdr:cxnSp macro="">
      <xdr:nvCxnSpPr>
        <xdr:cNvPr id="11322" name="AutoShape 58">
          <a:extLst>
            <a:ext uri="{FF2B5EF4-FFF2-40B4-BE49-F238E27FC236}">
              <a16:creationId xmlns:a16="http://schemas.microsoft.com/office/drawing/2014/main" id="{00000000-0008-0000-1A00-00003A2C0000}"/>
            </a:ext>
          </a:extLst>
        </xdr:cNvPr>
        <xdr:cNvCxnSpPr>
          <a:cxnSpLocks noChangeShapeType="1"/>
          <a:stCxn id="11317" idx="1"/>
          <a:endCxn id="11321" idx="6"/>
        </xdr:cNvCxnSpPr>
      </xdr:nvCxnSpPr>
      <xdr:spPr bwMode="auto">
        <a:xfrm>
          <a:off x="6648450" y="1936524"/>
          <a:ext cx="3392703" cy="36671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146948</xdr:colOff>
      <xdr:row>10</xdr:row>
      <xdr:rowOff>88904</xdr:rowOff>
    </xdr:from>
    <xdr:to>
      <xdr:col>16</xdr:col>
      <xdr:colOff>204098</xdr:colOff>
      <xdr:row>10</xdr:row>
      <xdr:rowOff>146054</xdr:rowOff>
    </xdr:to>
    <xdr:sp macro="" textlink="">
      <xdr:nvSpPr>
        <xdr:cNvPr id="11323" name="Oval 59">
          <a:extLst>
            <a:ext uri="{FF2B5EF4-FFF2-40B4-BE49-F238E27FC236}">
              <a16:creationId xmlns:a16="http://schemas.microsoft.com/office/drawing/2014/main" id="{00000000-0008-0000-1A00-00003B2C0000}"/>
            </a:ext>
          </a:extLst>
        </xdr:cNvPr>
        <xdr:cNvSpPr>
          <a:spLocks noChangeArrowheads="1"/>
        </xdr:cNvSpPr>
      </xdr:nvSpPr>
      <xdr:spPr bwMode="auto">
        <a:xfrm flipH="1">
          <a:off x="8986148" y="2374904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9</xdr:row>
      <xdr:rowOff>107723</xdr:rowOff>
    </xdr:from>
    <xdr:to>
      <xdr:col>16</xdr:col>
      <xdr:colOff>146948</xdr:colOff>
      <xdr:row>10</xdr:row>
      <xdr:rowOff>117479</xdr:rowOff>
    </xdr:to>
    <xdr:cxnSp macro="">
      <xdr:nvCxnSpPr>
        <xdr:cNvPr id="11324" name="AutoShape 60">
          <a:extLst>
            <a:ext uri="{FF2B5EF4-FFF2-40B4-BE49-F238E27FC236}">
              <a16:creationId xmlns:a16="http://schemas.microsoft.com/office/drawing/2014/main" id="{00000000-0008-0000-1A00-00003C2C0000}"/>
            </a:ext>
          </a:extLst>
        </xdr:cNvPr>
        <xdr:cNvCxnSpPr>
          <a:cxnSpLocks noChangeShapeType="1"/>
          <a:stCxn id="11318" idx="1"/>
          <a:endCxn id="11323" idx="6"/>
        </xdr:cNvCxnSpPr>
      </xdr:nvCxnSpPr>
      <xdr:spPr bwMode="auto">
        <a:xfrm>
          <a:off x="6648450" y="2165123"/>
          <a:ext cx="2337698" cy="23835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0</xdr:colOff>
      <xdr:row>7</xdr:row>
      <xdr:rowOff>0</xdr:rowOff>
    </xdr:from>
    <xdr:to>
      <xdr:col>27</xdr:col>
      <xdr:colOff>0</xdr:colOff>
      <xdr:row>8</xdr:row>
      <xdr:rowOff>0</xdr:rowOff>
    </xdr:to>
    <xdr:sp macro="" textlink="">
      <xdr:nvSpPr>
        <xdr:cNvPr id="11325" name="Rectangle 61">
          <a:extLst>
            <a:ext uri="{FF2B5EF4-FFF2-40B4-BE49-F238E27FC236}">
              <a16:creationId xmlns:a16="http://schemas.microsoft.com/office/drawing/2014/main" id="{00000000-0008-0000-1A00-00003D2C0000}"/>
            </a:ext>
          </a:extLst>
        </xdr:cNvPr>
        <xdr:cNvSpPr>
          <a:spLocks noChangeArrowheads="1"/>
        </xdr:cNvSpPr>
      </xdr:nvSpPr>
      <xdr:spPr bwMode="auto">
        <a:xfrm>
          <a:off x="13220700" y="1600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8</xdr:row>
      <xdr:rowOff>0</xdr:rowOff>
    </xdr:from>
    <xdr:to>
      <xdr:col>27</xdr:col>
      <xdr:colOff>0</xdr:colOff>
      <xdr:row>9</xdr:row>
      <xdr:rowOff>0</xdr:rowOff>
    </xdr:to>
    <xdr:sp macro="" textlink="">
      <xdr:nvSpPr>
        <xdr:cNvPr id="11326" name="Rectangle 62">
          <a:extLst>
            <a:ext uri="{FF2B5EF4-FFF2-40B4-BE49-F238E27FC236}">
              <a16:creationId xmlns:a16="http://schemas.microsoft.com/office/drawing/2014/main" id="{00000000-0008-0000-1A00-00003E2C0000}"/>
            </a:ext>
          </a:extLst>
        </xdr:cNvPr>
        <xdr:cNvSpPr>
          <a:spLocks noChangeArrowheads="1"/>
        </xdr:cNvSpPr>
      </xdr:nvSpPr>
      <xdr:spPr bwMode="auto">
        <a:xfrm>
          <a:off x="13220700" y="1828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21</xdr:row>
      <xdr:rowOff>0</xdr:rowOff>
    </xdr:from>
    <xdr:to>
      <xdr:col>12</xdr:col>
      <xdr:colOff>0</xdr:colOff>
      <xdr:row>22</xdr:row>
      <xdr:rowOff>0</xdr:rowOff>
    </xdr:to>
    <xdr:sp macro="" textlink="">
      <xdr:nvSpPr>
        <xdr:cNvPr id="11327" name="Rectangle 63">
          <a:extLst>
            <a:ext uri="{FF2B5EF4-FFF2-40B4-BE49-F238E27FC236}">
              <a16:creationId xmlns:a16="http://schemas.microsoft.com/office/drawing/2014/main" id="{00000000-0008-0000-1A00-00003F2C0000}"/>
            </a:ext>
          </a:extLst>
        </xdr:cNvPr>
        <xdr:cNvSpPr>
          <a:spLocks noChangeArrowheads="1"/>
        </xdr:cNvSpPr>
      </xdr:nvSpPr>
      <xdr:spPr bwMode="auto">
        <a:xfrm>
          <a:off x="6648450" y="4800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19</xdr:row>
      <xdr:rowOff>0</xdr:rowOff>
    </xdr:from>
    <xdr:to>
      <xdr:col>27</xdr:col>
      <xdr:colOff>0</xdr:colOff>
      <xdr:row>20</xdr:row>
      <xdr:rowOff>0</xdr:rowOff>
    </xdr:to>
    <xdr:sp macro="" textlink="">
      <xdr:nvSpPr>
        <xdr:cNvPr id="11340" name="Rectangle 76">
          <a:extLst>
            <a:ext uri="{FF2B5EF4-FFF2-40B4-BE49-F238E27FC236}">
              <a16:creationId xmlns:a16="http://schemas.microsoft.com/office/drawing/2014/main" id="{00000000-0008-0000-1A00-00004C2C0000}"/>
            </a:ext>
          </a:extLst>
        </xdr:cNvPr>
        <xdr:cNvSpPr>
          <a:spLocks noChangeArrowheads="1"/>
        </xdr:cNvSpPr>
      </xdr:nvSpPr>
      <xdr:spPr bwMode="auto">
        <a:xfrm>
          <a:off x="13220700" y="4343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20</xdr:row>
      <xdr:rowOff>0</xdr:rowOff>
    </xdr:from>
    <xdr:to>
      <xdr:col>27</xdr:col>
      <xdr:colOff>0</xdr:colOff>
      <xdr:row>21</xdr:row>
      <xdr:rowOff>0</xdr:rowOff>
    </xdr:to>
    <xdr:sp macro="" textlink="">
      <xdr:nvSpPr>
        <xdr:cNvPr id="11341" name="Rectangle 77">
          <a:extLst>
            <a:ext uri="{FF2B5EF4-FFF2-40B4-BE49-F238E27FC236}">
              <a16:creationId xmlns:a16="http://schemas.microsoft.com/office/drawing/2014/main" id="{00000000-0008-0000-1A00-00004D2C0000}"/>
            </a:ext>
          </a:extLst>
        </xdr:cNvPr>
        <xdr:cNvSpPr>
          <a:spLocks noChangeArrowheads="1"/>
        </xdr:cNvSpPr>
      </xdr:nvSpPr>
      <xdr:spPr bwMode="auto">
        <a:xfrm>
          <a:off x="13220700" y="4572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21</xdr:row>
      <xdr:rowOff>0</xdr:rowOff>
    </xdr:from>
    <xdr:to>
      <xdr:col>27</xdr:col>
      <xdr:colOff>0</xdr:colOff>
      <xdr:row>22</xdr:row>
      <xdr:rowOff>0</xdr:rowOff>
    </xdr:to>
    <xdr:sp macro="" textlink="">
      <xdr:nvSpPr>
        <xdr:cNvPr id="11342" name="Rectangle 78">
          <a:extLst>
            <a:ext uri="{FF2B5EF4-FFF2-40B4-BE49-F238E27FC236}">
              <a16:creationId xmlns:a16="http://schemas.microsoft.com/office/drawing/2014/main" id="{00000000-0008-0000-1A00-00004E2C0000}"/>
            </a:ext>
          </a:extLst>
        </xdr:cNvPr>
        <xdr:cNvSpPr>
          <a:spLocks noChangeArrowheads="1"/>
        </xdr:cNvSpPr>
      </xdr:nvSpPr>
      <xdr:spPr bwMode="auto">
        <a:xfrm>
          <a:off x="13220700" y="4800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95250</xdr:colOff>
      <xdr:row>21</xdr:row>
      <xdr:rowOff>209550</xdr:rowOff>
    </xdr:from>
    <xdr:to>
      <xdr:col>16</xdr:col>
      <xdr:colOff>152400</xdr:colOff>
      <xdr:row>22</xdr:row>
      <xdr:rowOff>47625</xdr:rowOff>
    </xdr:to>
    <xdr:sp macro="" textlink="">
      <xdr:nvSpPr>
        <xdr:cNvPr id="11386" name="Oval 122">
          <a:extLst>
            <a:ext uri="{FF2B5EF4-FFF2-40B4-BE49-F238E27FC236}">
              <a16:creationId xmlns:a16="http://schemas.microsoft.com/office/drawing/2014/main" id="{00000000-0008-0000-1A00-00007A2C0000}"/>
            </a:ext>
          </a:extLst>
        </xdr:cNvPr>
        <xdr:cNvSpPr>
          <a:spLocks noChangeArrowheads="1"/>
        </xdr:cNvSpPr>
      </xdr:nvSpPr>
      <xdr:spPr bwMode="auto">
        <a:xfrm flipH="1">
          <a:off x="8934450" y="5010150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18</xdr:row>
      <xdr:rowOff>107723</xdr:rowOff>
    </xdr:from>
    <xdr:to>
      <xdr:col>16</xdr:col>
      <xdr:colOff>95250</xdr:colOff>
      <xdr:row>22</xdr:row>
      <xdr:rowOff>20865</xdr:rowOff>
    </xdr:to>
    <xdr:cxnSp macro="">
      <xdr:nvCxnSpPr>
        <xdr:cNvPr id="11387" name="AutoShape 123">
          <a:extLst>
            <a:ext uri="{FF2B5EF4-FFF2-40B4-BE49-F238E27FC236}">
              <a16:creationId xmlns:a16="http://schemas.microsoft.com/office/drawing/2014/main" id="{00000000-0008-0000-1A00-00007B2C0000}"/>
            </a:ext>
          </a:extLst>
        </xdr:cNvPr>
        <xdr:cNvCxnSpPr>
          <a:cxnSpLocks noChangeShapeType="1"/>
          <a:stCxn id="11275" idx="1"/>
          <a:endCxn id="11386" idx="6"/>
        </xdr:cNvCxnSpPr>
      </xdr:nvCxnSpPr>
      <xdr:spPr bwMode="auto">
        <a:xfrm>
          <a:off x="6648450" y="4222523"/>
          <a:ext cx="2286000" cy="82754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345622</xdr:colOff>
      <xdr:row>21</xdr:row>
      <xdr:rowOff>143329</xdr:rowOff>
    </xdr:from>
    <xdr:to>
      <xdr:col>13</xdr:col>
      <xdr:colOff>402772</xdr:colOff>
      <xdr:row>21</xdr:row>
      <xdr:rowOff>196851</xdr:rowOff>
    </xdr:to>
    <xdr:sp macro="" textlink="">
      <xdr:nvSpPr>
        <xdr:cNvPr id="11388" name="Oval 124">
          <a:extLst>
            <a:ext uri="{FF2B5EF4-FFF2-40B4-BE49-F238E27FC236}">
              <a16:creationId xmlns:a16="http://schemas.microsoft.com/office/drawing/2014/main" id="{00000000-0008-0000-1A00-00007C2C0000}"/>
            </a:ext>
          </a:extLst>
        </xdr:cNvPr>
        <xdr:cNvSpPr>
          <a:spLocks noChangeArrowheads="1"/>
        </xdr:cNvSpPr>
      </xdr:nvSpPr>
      <xdr:spPr bwMode="auto">
        <a:xfrm flipH="1">
          <a:off x="7870372" y="4943929"/>
          <a:ext cx="57150" cy="53522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19</xdr:row>
      <xdr:rowOff>107724</xdr:rowOff>
    </xdr:from>
    <xdr:to>
      <xdr:col>13</xdr:col>
      <xdr:colOff>345622</xdr:colOff>
      <xdr:row>21</xdr:row>
      <xdr:rowOff>170090</xdr:rowOff>
    </xdr:to>
    <xdr:cxnSp macro="">
      <xdr:nvCxnSpPr>
        <xdr:cNvPr id="11389" name="AutoShape 125">
          <a:extLst>
            <a:ext uri="{FF2B5EF4-FFF2-40B4-BE49-F238E27FC236}">
              <a16:creationId xmlns:a16="http://schemas.microsoft.com/office/drawing/2014/main" id="{00000000-0008-0000-1A00-00007D2C0000}"/>
            </a:ext>
          </a:extLst>
        </xdr:cNvPr>
        <xdr:cNvCxnSpPr>
          <a:cxnSpLocks noChangeShapeType="1"/>
          <a:stCxn id="11276" idx="1"/>
          <a:endCxn id="11388" idx="6"/>
        </xdr:cNvCxnSpPr>
      </xdr:nvCxnSpPr>
      <xdr:spPr bwMode="auto">
        <a:xfrm>
          <a:off x="6648450" y="4451124"/>
          <a:ext cx="1221922" cy="51956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381906</xdr:colOff>
      <xdr:row>18</xdr:row>
      <xdr:rowOff>111121</xdr:rowOff>
    </xdr:from>
    <xdr:to>
      <xdr:col>17</xdr:col>
      <xdr:colOff>8163</xdr:colOff>
      <xdr:row>18</xdr:row>
      <xdr:rowOff>164642</xdr:rowOff>
    </xdr:to>
    <xdr:sp macro="" textlink="">
      <xdr:nvSpPr>
        <xdr:cNvPr id="11392" name="Oval 128">
          <a:extLst>
            <a:ext uri="{FF2B5EF4-FFF2-40B4-BE49-F238E27FC236}">
              <a16:creationId xmlns:a16="http://schemas.microsoft.com/office/drawing/2014/main" id="{00000000-0008-0000-1A00-0000802C0000}"/>
            </a:ext>
          </a:extLst>
        </xdr:cNvPr>
        <xdr:cNvSpPr>
          <a:spLocks noChangeArrowheads="1"/>
        </xdr:cNvSpPr>
      </xdr:nvSpPr>
      <xdr:spPr bwMode="auto">
        <a:xfrm flipH="1">
          <a:off x="9221106" y="4225921"/>
          <a:ext cx="64407" cy="53521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15</xdr:row>
      <xdr:rowOff>107724</xdr:rowOff>
    </xdr:from>
    <xdr:to>
      <xdr:col>16</xdr:col>
      <xdr:colOff>381906</xdr:colOff>
      <xdr:row>18</xdr:row>
      <xdr:rowOff>137882</xdr:rowOff>
    </xdr:to>
    <xdr:cxnSp macro="">
      <xdr:nvCxnSpPr>
        <xdr:cNvPr id="11393" name="AutoShape 129">
          <a:extLst>
            <a:ext uri="{FF2B5EF4-FFF2-40B4-BE49-F238E27FC236}">
              <a16:creationId xmlns:a16="http://schemas.microsoft.com/office/drawing/2014/main" id="{00000000-0008-0000-1A00-0000812C0000}"/>
            </a:ext>
          </a:extLst>
        </xdr:cNvPr>
        <xdr:cNvCxnSpPr>
          <a:cxnSpLocks noChangeShapeType="1"/>
          <a:stCxn id="11272" idx="1"/>
          <a:endCxn id="11392" idx="6"/>
        </xdr:cNvCxnSpPr>
      </xdr:nvCxnSpPr>
      <xdr:spPr bwMode="auto">
        <a:xfrm>
          <a:off x="6648450" y="3536724"/>
          <a:ext cx="2572656" cy="71595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18</xdr:col>
      <xdr:colOff>411838</xdr:colOff>
      <xdr:row>17</xdr:row>
      <xdr:rowOff>9076</xdr:rowOff>
    </xdr:from>
    <xdr:to>
      <xdr:col>19</xdr:col>
      <xdr:colOff>38095</xdr:colOff>
      <xdr:row>17</xdr:row>
      <xdr:rowOff>62598</xdr:rowOff>
    </xdr:to>
    <xdr:sp macro="" textlink="">
      <xdr:nvSpPr>
        <xdr:cNvPr id="11394" name="Oval 130">
          <a:extLst>
            <a:ext uri="{FF2B5EF4-FFF2-40B4-BE49-F238E27FC236}">
              <a16:creationId xmlns:a16="http://schemas.microsoft.com/office/drawing/2014/main" id="{00000000-0008-0000-1A00-0000822C0000}"/>
            </a:ext>
          </a:extLst>
        </xdr:cNvPr>
        <xdr:cNvSpPr>
          <a:spLocks noChangeArrowheads="1"/>
        </xdr:cNvSpPr>
      </xdr:nvSpPr>
      <xdr:spPr bwMode="auto">
        <a:xfrm flipH="1">
          <a:off x="10127338" y="3895276"/>
          <a:ext cx="64407" cy="53522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411838</xdr:colOff>
      <xdr:row>11</xdr:row>
      <xdr:rowOff>107723</xdr:rowOff>
    </xdr:from>
    <xdr:to>
      <xdr:col>27</xdr:col>
      <xdr:colOff>0</xdr:colOff>
      <xdr:row>17</xdr:row>
      <xdr:rowOff>35837</xdr:rowOff>
    </xdr:to>
    <xdr:cxnSp macro="">
      <xdr:nvCxnSpPr>
        <xdr:cNvPr id="11395" name="AutoShape 131">
          <a:extLst>
            <a:ext uri="{FF2B5EF4-FFF2-40B4-BE49-F238E27FC236}">
              <a16:creationId xmlns:a16="http://schemas.microsoft.com/office/drawing/2014/main" id="{00000000-0008-0000-1A00-0000832C0000}"/>
            </a:ext>
          </a:extLst>
        </xdr:cNvPr>
        <xdr:cNvCxnSpPr>
          <a:cxnSpLocks noChangeShapeType="1"/>
          <a:stCxn id="11293" idx="3"/>
          <a:endCxn id="11394" idx="6"/>
        </xdr:cNvCxnSpPr>
      </xdr:nvCxnSpPr>
      <xdr:spPr bwMode="auto">
        <a:xfrm flipH="1">
          <a:off x="10127338" y="2622323"/>
          <a:ext cx="3531512" cy="129971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0</xdr:colOff>
      <xdr:row>9</xdr:row>
      <xdr:rowOff>0</xdr:rowOff>
    </xdr:from>
    <xdr:to>
      <xdr:col>27</xdr:col>
      <xdr:colOff>0</xdr:colOff>
      <xdr:row>10</xdr:row>
      <xdr:rowOff>0</xdr:rowOff>
    </xdr:to>
    <xdr:sp macro="" textlink="">
      <xdr:nvSpPr>
        <xdr:cNvPr id="11399" name="Rectangle 135">
          <a:extLst>
            <a:ext uri="{FF2B5EF4-FFF2-40B4-BE49-F238E27FC236}">
              <a16:creationId xmlns:a16="http://schemas.microsoft.com/office/drawing/2014/main" id="{00000000-0008-0000-1A00-0000872C0000}"/>
            </a:ext>
          </a:extLst>
        </xdr:cNvPr>
        <xdr:cNvSpPr>
          <a:spLocks noChangeArrowheads="1"/>
        </xdr:cNvSpPr>
      </xdr:nvSpPr>
      <xdr:spPr bwMode="auto">
        <a:xfrm>
          <a:off x="13220700" y="2057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9525</xdr:colOff>
      <xdr:row>10</xdr:row>
      <xdr:rowOff>142875</xdr:rowOff>
    </xdr:from>
    <xdr:to>
      <xdr:col>22</xdr:col>
      <xdr:colOff>66675</xdr:colOff>
      <xdr:row>10</xdr:row>
      <xdr:rowOff>200025</xdr:rowOff>
    </xdr:to>
    <xdr:sp macro="" textlink="">
      <xdr:nvSpPr>
        <xdr:cNvPr id="11402" name="Oval 138">
          <a:extLst>
            <a:ext uri="{FF2B5EF4-FFF2-40B4-BE49-F238E27FC236}">
              <a16:creationId xmlns:a16="http://schemas.microsoft.com/office/drawing/2014/main" id="{00000000-0008-0000-1A00-00008A2C0000}"/>
            </a:ext>
          </a:extLst>
        </xdr:cNvPr>
        <xdr:cNvSpPr>
          <a:spLocks noChangeArrowheads="1"/>
        </xdr:cNvSpPr>
      </xdr:nvSpPr>
      <xdr:spPr bwMode="auto">
        <a:xfrm flipH="1">
          <a:off x="11477625" y="24288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66675</xdr:colOff>
      <xdr:row>9</xdr:row>
      <xdr:rowOff>107723</xdr:rowOff>
    </xdr:from>
    <xdr:to>
      <xdr:col>27</xdr:col>
      <xdr:colOff>0</xdr:colOff>
      <xdr:row>10</xdr:row>
      <xdr:rowOff>171450</xdr:rowOff>
    </xdr:to>
    <xdr:cxnSp macro="">
      <xdr:nvCxnSpPr>
        <xdr:cNvPr id="11403" name="AutoShape 139">
          <a:extLst>
            <a:ext uri="{FF2B5EF4-FFF2-40B4-BE49-F238E27FC236}">
              <a16:creationId xmlns:a16="http://schemas.microsoft.com/office/drawing/2014/main" id="{00000000-0008-0000-1A00-00008B2C0000}"/>
            </a:ext>
          </a:extLst>
        </xdr:cNvPr>
        <xdr:cNvCxnSpPr>
          <a:cxnSpLocks noChangeShapeType="1"/>
          <a:stCxn id="11402" idx="2"/>
          <a:endCxn id="11399" idx="3"/>
        </xdr:cNvCxnSpPr>
      </xdr:nvCxnSpPr>
      <xdr:spPr bwMode="auto">
        <a:xfrm flipV="1">
          <a:off x="11534775" y="2165123"/>
          <a:ext cx="2124075" cy="29232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57150</xdr:colOff>
      <xdr:row>15</xdr:row>
      <xdr:rowOff>35377</xdr:rowOff>
    </xdr:from>
    <xdr:to>
      <xdr:col>24</xdr:col>
      <xdr:colOff>114300</xdr:colOff>
      <xdr:row>15</xdr:row>
      <xdr:rowOff>88898</xdr:rowOff>
    </xdr:to>
    <xdr:sp macro="" textlink="">
      <xdr:nvSpPr>
        <xdr:cNvPr id="11408" name="Oval 144">
          <a:extLst>
            <a:ext uri="{FF2B5EF4-FFF2-40B4-BE49-F238E27FC236}">
              <a16:creationId xmlns:a16="http://schemas.microsoft.com/office/drawing/2014/main" id="{00000000-0008-0000-1A00-0000902C0000}"/>
            </a:ext>
          </a:extLst>
        </xdr:cNvPr>
        <xdr:cNvSpPr>
          <a:spLocks noChangeArrowheads="1"/>
        </xdr:cNvSpPr>
      </xdr:nvSpPr>
      <xdr:spPr bwMode="auto">
        <a:xfrm flipH="1">
          <a:off x="12401550" y="3464377"/>
          <a:ext cx="57150" cy="53521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114300</xdr:colOff>
      <xdr:row>13</xdr:row>
      <xdr:rowOff>107723</xdr:rowOff>
    </xdr:from>
    <xdr:to>
      <xdr:col>27</xdr:col>
      <xdr:colOff>0</xdr:colOff>
      <xdr:row>15</xdr:row>
      <xdr:rowOff>62138</xdr:rowOff>
    </xdr:to>
    <xdr:cxnSp macro="">
      <xdr:nvCxnSpPr>
        <xdr:cNvPr id="11409" name="AutoShape 145">
          <a:extLst>
            <a:ext uri="{FF2B5EF4-FFF2-40B4-BE49-F238E27FC236}">
              <a16:creationId xmlns:a16="http://schemas.microsoft.com/office/drawing/2014/main" id="{00000000-0008-0000-1A00-0000912C0000}"/>
            </a:ext>
          </a:extLst>
        </xdr:cNvPr>
        <xdr:cNvCxnSpPr>
          <a:cxnSpLocks noChangeShapeType="1"/>
          <a:stCxn id="11408" idx="2"/>
          <a:endCxn id="11295" idx="3"/>
        </xdr:cNvCxnSpPr>
      </xdr:nvCxnSpPr>
      <xdr:spPr bwMode="auto">
        <a:xfrm flipV="1">
          <a:off x="12458700" y="3079523"/>
          <a:ext cx="1200150" cy="41161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119737</xdr:colOff>
      <xdr:row>16</xdr:row>
      <xdr:rowOff>172359</xdr:rowOff>
    </xdr:from>
    <xdr:to>
      <xdr:col>25</xdr:col>
      <xdr:colOff>176887</xdr:colOff>
      <xdr:row>17</xdr:row>
      <xdr:rowOff>14063</xdr:rowOff>
    </xdr:to>
    <xdr:sp macro="" textlink="">
      <xdr:nvSpPr>
        <xdr:cNvPr id="11412" name="Oval 148">
          <a:extLst>
            <a:ext uri="{FF2B5EF4-FFF2-40B4-BE49-F238E27FC236}">
              <a16:creationId xmlns:a16="http://schemas.microsoft.com/office/drawing/2014/main" id="{00000000-0008-0000-1A00-0000942C0000}"/>
            </a:ext>
          </a:extLst>
        </xdr:cNvPr>
        <xdr:cNvSpPr>
          <a:spLocks noChangeArrowheads="1"/>
        </xdr:cNvSpPr>
      </xdr:nvSpPr>
      <xdr:spPr bwMode="auto">
        <a:xfrm flipH="1">
          <a:off x="12902287" y="3829959"/>
          <a:ext cx="57150" cy="70304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176887</xdr:colOff>
      <xdr:row>15</xdr:row>
      <xdr:rowOff>107724</xdr:rowOff>
    </xdr:from>
    <xdr:to>
      <xdr:col>27</xdr:col>
      <xdr:colOff>0</xdr:colOff>
      <xdr:row>16</xdr:row>
      <xdr:rowOff>200934</xdr:rowOff>
    </xdr:to>
    <xdr:cxnSp macro="">
      <xdr:nvCxnSpPr>
        <xdr:cNvPr id="11413" name="AutoShape 149">
          <a:extLst>
            <a:ext uri="{FF2B5EF4-FFF2-40B4-BE49-F238E27FC236}">
              <a16:creationId xmlns:a16="http://schemas.microsoft.com/office/drawing/2014/main" id="{00000000-0008-0000-1A00-0000952C0000}"/>
            </a:ext>
          </a:extLst>
        </xdr:cNvPr>
        <xdr:cNvCxnSpPr>
          <a:cxnSpLocks noChangeShapeType="1"/>
          <a:stCxn id="11412" idx="2"/>
          <a:endCxn id="11297" idx="3"/>
        </xdr:cNvCxnSpPr>
      </xdr:nvCxnSpPr>
      <xdr:spPr bwMode="auto">
        <a:xfrm flipV="1">
          <a:off x="12959437" y="3536724"/>
          <a:ext cx="699413" cy="32181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309338</xdr:colOff>
      <xdr:row>20</xdr:row>
      <xdr:rowOff>52157</xdr:rowOff>
    </xdr:from>
    <xdr:to>
      <xdr:col>24</xdr:col>
      <xdr:colOff>368756</xdr:colOff>
      <xdr:row>20</xdr:row>
      <xdr:rowOff>109307</xdr:rowOff>
    </xdr:to>
    <xdr:sp macro="" textlink="">
      <xdr:nvSpPr>
        <xdr:cNvPr id="11414" name="Oval 150">
          <a:extLst>
            <a:ext uri="{FF2B5EF4-FFF2-40B4-BE49-F238E27FC236}">
              <a16:creationId xmlns:a16="http://schemas.microsoft.com/office/drawing/2014/main" id="{00000000-0008-0000-1A00-0000962C0000}"/>
            </a:ext>
          </a:extLst>
        </xdr:cNvPr>
        <xdr:cNvSpPr>
          <a:spLocks noChangeArrowheads="1"/>
        </xdr:cNvSpPr>
      </xdr:nvSpPr>
      <xdr:spPr bwMode="auto">
        <a:xfrm flipH="1">
          <a:off x="12653738" y="4624157"/>
          <a:ext cx="59418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368756</xdr:colOff>
      <xdr:row>18</xdr:row>
      <xdr:rowOff>107723</xdr:rowOff>
    </xdr:from>
    <xdr:to>
      <xdr:col>27</xdr:col>
      <xdr:colOff>0</xdr:colOff>
      <xdr:row>20</xdr:row>
      <xdr:rowOff>80732</xdr:rowOff>
    </xdr:to>
    <xdr:cxnSp macro="">
      <xdr:nvCxnSpPr>
        <xdr:cNvPr id="11415" name="AutoShape 151">
          <a:extLst>
            <a:ext uri="{FF2B5EF4-FFF2-40B4-BE49-F238E27FC236}">
              <a16:creationId xmlns:a16="http://schemas.microsoft.com/office/drawing/2014/main" id="{00000000-0008-0000-1A00-0000972C0000}"/>
            </a:ext>
          </a:extLst>
        </xdr:cNvPr>
        <xdr:cNvCxnSpPr>
          <a:cxnSpLocks noChangeShapeType="1"/>
          <a:stCxn id="11414" idx="2"/>
          <a:endCxn id="11300" idx="3"/>
        </xdr:cNvCxnSpPr>
      </xdr:nvCxnSpPr>
      <xdr:spPr bwMode="auto">
        <a:xfrm flipV="1">
          <a:off x="12713156" y="4222523"/>
          <a:ext cx="945694" cy="430209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344686</xdr:colOff>
      <xdr:row>19</xdr:row>
      <xdr:rowOff>64856</xdr:rowOff>
    </xdr:from>
    <xdr:to>
      <xdr:col>21</xdr:col>
      <xdr:colOff>401836</xdr:colOff>
      <xdr:row>19</xdr:row>
      <xdr:rowOff>122006</xdr:rowOff>
    </xdr:to>
    <xdr:sp macro="" textlink="">
      <xdr:nvSpPr>
        <xdr:cNvPr id="11416" name="Oval 152">
          <a:extLst>
            <a:ext uri="{FF2B5EF4-FFF2-40B4-BE49-F238E27FC236}">
              <a16:creationId xmlns:a16="http://schemas.microsoft.com/office/drawing/2014/main" id="{00000000-0008-0000-1A00-0000982C0000}"/>
            </a:ext>
          </a:extLst>
        </xdr:cNvPr>
        <xdr:cNvSpPr>
          <a:spLocks noChangeArrowheads="1"/>
        </xdr:cNvSpPr>
      </xdr:nvSpPr>
      <xdr:spPr bwMode="auto">
        <a:xfrm flipH="1">
          <a:off x="11374636" y="4408256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401836</xdr:colOff>
      <xdr:row>16</xdr:row>
      <xdr:rowOff>107723</xdr:rowOff>
    </xdr:from>
    <xdr:to>
      <xdr:col>27</xdr:col>
      <xdr:colOff>0</xdr:colOff>
      <xdr:row>19</xdr:row>
      <xdr:rowOff>93431</xdr:rowOff>
    </xdr:to>
    <xdr:cxnSp macro="">
      <xdr:nvCxnSpPr>
        <xdr:cNvPr id="11417" name="AutoShape 153">
          <a:extLst>
            <a:ext uri="{FF2B5EF4-FFF2-40B4-BE49-F238E27FC236}">
              <a16:creationId xmlns:a16="http://schemas.microsoft.com/office/drawing/2014/main" id="{00000000-0008-0000-1A00-0000992C0000}"/>
            </a:ext>
          </a:extLst>
        </xdr:cNvPr>
        <xdr:cNvCxnSpPr>
          <a:cxnSpLocks noChangeShapeType="1"/>
          <a:stCxn id="11416" idx="2"/>
          <a:endCxn id="11298" idx="3"/>
        </xdr:cNvCxnSpPr>
      </xdr:nvCxnSpPr>
      <xdr:spPr bwMode="auto">
        <a:xfrm flipV="1">
          <a:off x="11431786" y="3765323"/>
          <a:ext cx="2227064" cy="67150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79856</xdr:colOff>
      <xdr:row>18</xdr:row>
      <xdr:rowOff>82557</xdr:rowOff>
    </xdr:from>
    <xdr:to>
      <xdr:col>19</xdr:col>
      <xdr:colOff>137006</xdr:colOff>
      <xdr:row>18</xdr:row>
      <xdr:rowOff>136079</xdr:rowOff>
    </xdr:to>
    <xdr:sp macro="" textlink="">
      <xdr:nvSpPr>
        <xdr:cNvPr id="11418" name="Oval 154">
          <a:extLst>
            <a:ext uri="{FF2B5EF4-FFF2-40B4-BE49-F238E27FC236}">
              <a16:creationId xmlns:a16="http://schemas.microsoft.com/office/drawing/2014/main" id="{00000000-0008-0000-1A00-00009A2C0000}"/>
            </a:ext>
          </a:extLst>
        </xdr:cNvPr>
        <xdr:cNvSpPr>
          <a:spLocks noChangeArrowheads="1"/>
        </xdr:cNvSpPr>
      </xdr:nvSpPr>
      <xdr:spPr bwMode="auto">
        <a:xfrm flipH="1">
          <a:off x="10233506" y="4197357"/>
          <a:ext cx="57150" cy="53522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137006</xdr:colOff>
      <xdr:row>12</xdr:row>
      <xdr:rowOff>107724</xdr:rowOff>
    </xdr:from>
    <xdr:to>
      <xdr:col>27</xdr:col>
      <xdr:colOff>0</xdr:colOff>
      <xdr:row>18</xdr:row>
      <xdr:rowOff>109318</xdr:rowOff>
    </xdr:to>
    <xdr:cxnSp macro="">
      <xdr:nvCxnSpPr>
        <xdr:cNvPr id="11419" name="AutoShape 155">
          <a:extLst>
            <a:ext uri="{FF2B5EF4-FFF2-40B4-BE49-F238E27FC236}">
              <a16:creationId xmlns:a16="http://schemas.microsoft.com/office/drawing/2014/main" id="{00000000-0008-0000-1A00-00009B2C0000}"/>
            </a:ext>
          </a:extLst>
        </xdr:cNvPr>
        <xdr:cNvCxnSpPr>
          <a:cxnSpLocks noChangeShapeType="1"/>
          <a:stCxn id="11418" idx="2"/>
          <a:endCxn id="11294" idx="3"/>
        </xdr:cNvCxnSpPr>
      </xdr:nvCxnSpPr>
      <xdr:spPr bwMode="auto">
        <a:xfrm flipV="1">
          <a:off x="10290656" y="2850924"/>
          <a:ext cx="3368194" cy="137319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250368</xdr:colOff>
      <xdr:row>21</xdr:row>
      <xdr:rowOff>165553</xdr:rowOff>
    </xdr:from>
    <xdr:to>
      <xdr:col>22</xdr:col>
      <xdr:colOff>307518</xdr:colOff>
      <xdr:row>22</xdr:row>
      <xdr:rowOff>7257</xdr:rowOff>
    </xdr:to>
    <xdr:sp macro="" textlink="">
      <xdr:nvSpPr>
        <xdr:cNvPr id="11422" name="Oval 158">
          <a:extLst>
            <a:ext uri="{FF2B5EF4-FFF2-40B4-BE49-F238E27FC236}">
              <a16:creationId xmlns:a16="http://schemas.microsoft.com/office/drawing/2014/main" id="{00000000-0008-0000-1A00-00009E2C0000}"/>
            </a:ext>
          </a:extLst>
        </xdr:cNvPr>
        <xdr:cNvSpPr>
          <a:spLocks noChangeArrowheads="1"/>
        </xdr:cNvSpPr>
      </xdr:nvSpPr>
      <xdr:spPr bwMode="auto">
        <a:xfrm flipH="1">
          <a:off x="11718468" y="4966153"/>
          <a:ext cx="57150" cy="70304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307518</xdr:colOff>
      <xdr:row>19</xdr:row>
      <xdr:rowOff>107724</xdr:rowOff>
    </xdr:from>
    <xdr:to>
      <xdr:col>27</xdr:col>
      <xdr:colOff>0</xdr:colOff>
      <xdr:row>21</xdr:row>
      <xdr:rowOff>194128</xdr:rowOff>
    </xdr:to>
    <xdr:cxnSp macro="">
      <xdr:nvCxnSpPr>
        <xdr:cNvPr id="11423" name="AutoShape 159">
          <a:extLst>
            <a:ext uri="{FF2B5EF4-FFF2-40B4-BE49-F238E27FC236}">
              <a16:creationId xmlns:a16="http://schemas.microsoft.com/office/drawing/2014/main" id="{00000000-0008-0000-1A00-00009F2C0000}"/>
            </a:ext>
          </a:extLst>
        </xdr:cNvPr>
        <xdr:cNvCxnSpPr>
          <a:cxnSpLocks noChangeShapeType="1"/>
          <a:stCxn id="11422" idx="2"/>
          <a:endCxn id="11340" idx="3"/>
        </xdr:cNvCxnSpPr>
      </xdr:nvCxnSpPr>
      <xdr:spPr bwMode="auto">
        <a:xfrm flipV="1">
          <a:off x="11775618" y="4451124"/>
          <a:ext cx="1883232" cy="54360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56241</xdr:colOff>
      <xdr:row>21</xdr:row>
      <xdr:rowOff>182334</xdr:rowOff>
    </xdr:from>
    <xdr:to>
      <xdr:col>21</xdr:col>
      <xdr:colOff>115659</xdr:colOff>
      <xdr:row>22</xdr:row>
      <xdr:rowOff>24038</xdr:rowOff>
    </xdr:to>
    <xdr:sp macro="" textlink="">
      <xdr:nvSpPr>
        <xdr:cNvPr id="11466" name="Oval 202">
          <a:extLst>
            <a:ext uri="{FF2B5EF4-FFF2-40B4-BE49-F238E27FC236}">
              <a16:creationId xmlns:a16="http://schemas.microsoft.com/office/drawing/2014/main" id="{00000000-0008-0000-1A00-0000CA2C0000}"/>
            </a:ext>
          </a:extLst>
        </xdr:cNvPr>
        <xdr:cNvSpPr>
          <a:spLocks noChangeArrowheads="1"/>
        </xdr:cNvSpPr>
      </xdr:nvSpPr>
      <xdr:spPr bwMode="auto">
        <a:xfrm flipH="1">
          <a:off x="11086191" y="4982934"/>
          <a:ext cx="59418" cy="70304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115659</xdr:colOff>
      <xdr:row>17</xdr:row>
      <xdr:rowOff>107724</xdr:rowOff>
    </xdr:from>
    <xdr:to>
      <xdr:col>27</xdr:col>
      <xdr:colOff>0</xdr:colOff>
      <xdr:row>21</xdr:row>
      <xdr:rowOff>210909</xdr:rowOff>
    </xdr:to>
    <xdr:cxnSp macro="">
      <xdr:nvCxnSpPr>
        <xdr:cNvPr id="11467" name="AutoShape 203">
          <a:extLst>
            <a:ext uri="{FF2B5EF4-FFF2-40B4-BE49-F238E27FC236}">
              <a16:creationId xmlns:a16="http://schemas.microsoft.com/office/drawing/2014/main" id="{00000000-0008-0000-1A00-0000CB2C0000}"/>
            </a:ext>
          </a:extLst>
        </xdr:cNvPr>
        <xdr:cNvCxnSpPr>
          <a:cxnSpLocks noChangeShapeType="1"/>
          <a:stCxn id="11466" idx="2"/>
          <a:endCxn id="11299" idx="3"/>
        </xdr:cNvCxnSpPr>
      </xdr:nvCxnSpPr>
      <xdr:spPr bwMode="auto">
        <a:xfrm flipV="1">
          <a:off x="11145609" y="3993924"/>
          <a:ext cx="2513241" cy="101758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39914</xdr:colOff>
      <xdr:row>25</xdr:row>
      <xdr:rowOff>62592</xdr:rowOff>
    </xdr:from>
    <xdr:to>
      <xdr:col>24</xdr:col>
      <xdr:colOff>97064</xdr:colOff>
      <xdr:row>25</xdr:row>
      <xdr:rowOff>119742</xdr:rowOff>
    </xdr:to>
    <xdr:sp macro="" textlink="">
      <xdr:nvSpPr>
        <xdr:cNvPr id="11468" name="Oval 204">
          <a:extLst>
            <a:ext uri="{FF2B5EF4-FFF2-40B4-BE49-F238E27FC236}">
              <a16:creationId xmlns:a16="http://schemas.microsoft.com/office/drawing/2014/main" id="{00000000-0008-0000-1A00-0000CC2C0000}"/>
            </a:ext>
          </a:extLst>
        </xdr:cNvPr>
        <xdr:cNvSpPr>
          <a:spLocks noChangeArrowheads="1"/>
        </xdr:cNvSpPr>
      </xdr:nvSpPr>
      <xdr:spPr bwMode="auto">
        <a:xfrm flipH="1">
          <a:off x="12384314" y="5777592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97064</xdr:colOff>
      <xdr:row>21</xdr:row>
      <xdr:rowOff>107723</xdr:rowOff>
    </xdr:from>
    <xdr:to>
      <xdr:col>27</xdr:col>
      <xdr:colOff>0</xdr:colOff>
      <xdr:row>25</xdr:row>
      <xdr:rowOff>91167</xdr:rowOff>
    </xdr:to>
    <xdr:cxnSp macro="">
      <xdr:nvCxnSpPr>
        <xdr:cNvPr id="11469" name="AutoShape 205">
          <a:extLst>
            <a:ext uri="{FF2B5EF4-FFF2-40B4-BE49-F238E27FC236}">
              <a16:creationId xmlns:a16="http://schemas.microsoft.com/office/drawing/2014/main" id="{00000000-0008-0000-1A00-0000CD2C0000}"/>
            </a:ext>
          </a:extLst>
        </xdr:cNvPr>
        <xdr:cNvCxnSpPr>
          <a:cxnSpLocks noChangeShapeType="1"/>
          <a:stCxn id="11468" idx="2"/>
          <a:endCxn id="11342" idx="3"/>
        </xdr:cNvCxnSpPr>
      </xdr:nvCxnSpPr>
      <xdr:spPr bwMode="auto">
        <a:xfrm flipV="1">
          <a:off x="12441464" y="4908323"/>
          <a:ext cx="1217386" cy="89784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236311</xdr:colOff>
      <xdr:row>25</xdr:row>
      <xdr:rowOff>32203</xdr:rowOff>
    </xdr:from>
    <xdr:to>
      <xdr:col>22</xdr:col>
      <xdr:colOff>293461</xdr:colOff>
      <xdr:row>25</xdr:row>
      <xdr:rowOff>89353</xdr:rowOff>
    </xdr:to>
    <xdr:sp macro="" textlink="">
      <xdr:nvSpPr>
        <xdr:cNvPr id="11474" name="Oval 210">
          <a:extLst>
            <a:ext uri="{FF2B5EF4-FFF2-40B4-BE49-F238E27FC236}">
              <a16:creationId xmlns:a16="http://schemas.microsoft.com/office/drawing/2014/main" id="{00000000-0008-0000-1A00-0000D22C0000}"/>
            </a:ext>
          </a:extLst>
        </xdr:cNvPr>
        <xdr:cNvSpPr>
          <a:spLocks noChangeArrowheads="1"/>
        </xdr:cNvSpPr>
      </xdr:nvSpPr>
      <xdr:spPr bwMode="auto">
        <a:xfrm flipH="1">
          <a:off x="11704411" y="5747203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293461</xdr:colOff>
      <xdr:row>20</xdr:row>
      <xdr:rowOff>107723</xdr:rowOff>
    </xdr:from>
    <xdr:to>
      <xdr:col>27</xdr:col>
      <xdr:colOff>0</xdr:colOff>
      <xdr:row>25</xdr:row>
      <xdr:rowOff>60778</xdr:rowOff>
    </xdr:to>
    <xdr:cxnSp macro="">
      <xdr:nvCxnSpPr>
        <xdr:cNvPr id="11475" name="AutoShape 211">
          <a:extLst>
            <a:ext uri="{FF2B5EF4-FFF2-40B4-BE49-F238E27FC236}">
              <a16:creationId xmlns:a16="http://schemas.microsoft.com/office/drawing/2014/main" id="{00000000-0008-0000-1A00-0000D32C0000}"/>
            </a:ext>
          </a:extLst>
        </xdr:cNvPr>
        <xdr:cNvCxnSpPr>
          <a:cxnSpLocks noChangeShapeType="1"/>
          <a:stCxn id="11474" idx="2"/>
          <a:endCxn id="11341" idx="3"/>
        </xdr:cNvCxnSpPr>
      </xdr:nvCxnSpPr>
      <xdr:spPr bwMode="auto">
        <a:xfrm flipV="1">
          <a:off x="11761561" y="4679723"/>
          <a:ext cx="1897289" cy="109605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17</xdr:col>
      <xdr:colOff>151041</xdr:colOff>
      <xdr:row>21</xdr:row>
      <xdr:rowOff>180520</xdr:rowOff>
    </xdr:from>
    <xdr:to>
      <xdr:col>17</xdr:col>
      <xdr:colOff>208191</xdr:colOff>
      <xdr:row>22</xdr:row>
      <xdr:rowOff>22224</xdr:rowOff>
    </xdr:to>
    <xdr:sp macro="" textlink="">
      <xdr:nvSpPr>
        <xdr:cNvPr id="11476" name="Oval 212">
          <a:extLst>
            <a:ext uri="{FF2B5EF4-FFF2-40B4-BE49-F238E27FC236}">
              <a16:creationId xmlns:a16="http://schemas.microsoft.com/office/drawing/2014/main" id="{00000000-0008-0000-1A00-0000D42C0000}"/>
            </a:ext>
          </a:extLst>
        </xdr:cNvPr>
        <xdr:cNvSpPr>
          <a:spLocks noChangeArrowheads="1"/>
        </xdr:cNvSpPr>
      </xdr:nvSpPr>
      <xdr:spPr bwMode="auto">
        <a:xfrm flipH="1">
          <a:off x="9428391" y="4981120"/>
          <a:ext cx="57150" cy="70304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17</xdr:row>
      <xdr:rowOff>107724</xdr:rowOff>
    </xdr:from>
    <xdr:to>
      <xdr:col>17</xdr:col>
      <xdr:colOff>151041</xdr:colOff>
      <xdr:row>21</xdr:row>
      <xdr:rowOff>209095</xdr:rowOff>
    </xdr:to>
    <xdr:cxnSp macro="">
      <xdr:nvCxnSpPr>
        <xdr:cNvPr id="11477" name="AutoShape 213">
          <a:extLst>
            <a:ext uri="{FF2B5EF4-FFF2-40B4-BE49-F238E27FC236}">
              <a16:creationId xmlns:a16="http://schemas.microsoft.com/office/drawing/2014/main" id="{00000000-0008-0000-1A00-0000D52C0000}"/>
            </a:ext>
          </a:extLst>
        </xdr:cNvPr>
        <xdr:cNvCxnSpPr>
          <a:cxnSpLocks noChangeShapeType="1"/>
          <a:stCxn id="11274" idx="1"/>
          <a:endCxn id="11476" idx="6"/>
        </xdr:cNvCxnSpPr>
      </xdr:nvCxnSpPr>
      <xdr:spPr bwMode="auto">
        <a:xfrm>
          <a:off x="6648450" y="3993924"/>
          <a:ext cx="2779941" cy="1015771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14</xdr:col>
      <xdr:colOff>199570</xdr:colOff>
      <xdr:row>25</xdr:row>
      <xdr:rowOff>39914</xdr:rowOff>
    </xdr:from>
    <xdr:to>
      <xdr:col>14</xdr:col>
      <xdr:colOff>256720</xdr:colOff>
      <xdr:row>25</xdr:row>
      <xdr:rowOff>97064</xdr:rowOff>
    </xdr:to>
    <xdr:sp macro="" textlink="">
      <xdr:nvSpPr>
        <xdr:cNvPr id="11480" name="Oval 216">
          <a:extLst>
            <a:ext uri="{FF2B5EF4-FFF2-40B4-BE49-F238E27FC236}">
              <a16:creationId xmlns:a16="http://schemas.microsoft.com/office/drawing/2014/main" id="{00000000-0008-0000-1A00-0000D82C0000}"/>
            </a:ext>
          </a:extLst>
        </xdr:cNvPr>
        <xdr:cNvSpPr>
          <a:spLocks noChangeArrowheads="1"/>
        </xdr:cNvSpPr>
      </xdr:nvSpPr>
      <xdr:spPr bwMode="auto">
        <a:xfrm flipH="1">
          <a:off x="8162470" y="5754914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21</xdr:row>
      <xdr:rowOff>107723</xdr:rowOff>
    </xdr:from>
    <xdr:to>
      <xdr:col>14</xdr:col>
      <xdr:colOff>199570</xdr:colOff>
      <xdr:row>25</xdr:row>
      <xdr:rowOff>68489</xdr:rowOff>
    </xdr:to>
    <xdr:cxnSp macro="">
      <xdr:nvCxnSpPr>
        <xdr:cNvPr id="11481" name="AutoShape 217">
          <a:extLst>
            <a:ext uri="{FF2B5EF4-FFF2-40B4-BE49-F238E27FC236}">
              <a16:creationId xmlns:a16="http://schemas.microsoft.com/office/drawing/2014/main" id="{00000000-0008-0000-1A00-0000D92C0000}"/>
            </a:ext>
          </a:extLst>
        </xdr:cNvPr>
        <xdr:cNvCxnSpPr>
          <a:cxnSpLocks noChangeShapeType="1"/>
          <a:stCxn id="11327" idx="1"/>
          <a:endCxn id="11480" idx="6"/>
        </xdr:cNvCxnSpPr>
      </xdr:nvCxnSpPr>
      <xdr:spPr bwMode="auto">
        <a:xfrm>
          <a:off x="6648450" y="4908323"/>
          <a:ext cx="1514020" cy="87516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15</xdr:col>
      <xdr:colOff>409575</xdr:colOff>
      <xdr:row>25</xdr:row>
      <xdr:rowOff>41728</xdr:rowOff>
    </xdr:from>
    <xdr:to>
      <xdr:col>16</xdr:col>
      <xdr:colOff>38100</xdr:colOff>
      <xdr:row>25</xdr:row>
      <xdr:rowOff>98878</xdr:rowOff>
    </xdr:to>
    <xdr:sp macro="" textlink="">
      <xdr:nvSpPr>
        <xdr:cNvPr id="11484" name="Oval 220">
          <a:extLst>
            <a:ext uri="{FF2B5EF4-FFF2-40B4-BE49-F238E27FC236}">
              <a16:creationId xmlns:a16="http://schemas.microsoft.com/office/drawing/2014/main" id="{00000000-0008-0000-1A00-0000DC2C0000}"/>
            </a:ext>
          </a:extLst>
        </xdr:cNvPr>
        <xdr:cNvSpPr>
          <a:spLocks noChangeArrowheads="1"/>
        </xdr:cNvSpPr>
      </xdr:nvSpPr>
      <xdr:spPr bwMode="auto">
        <a:xfrm flipH="1">
          <a:off x="8810625" y="5756728"/>
          <a:ext cx="66675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20</xdr:row>
      <xdr:rowOff>107723</xdr:rowOff>
    </xdr:from>
    <xdr:to>
      <xdr:col>15</xdr:col>
      <xdr:colOff>409575</xdr:colOff>
      <xdr:row>25</xdr:row>
      <xdr:rowOff>70303</xdr:rowOff>
    </xdr:to>
    <xdr:cxnSp macro="">
      <xdr:nvCxnSpPr>
        <xdr:cNvPr id="11485" name="AutoShape 221">
          <a:extLst>
            <a:ext uri="{FF2B5EF4-FFF2-40B4-BE49-F238E27FC236}">
              <a16:creationId xmlns:a16="http://schemas.microsoft.com/office/drawing/2014/main" id="{00000000-0008-0000-1A00-0000DD2C0000}"/>
            </a:ext>
          </a:extLst>
        </xdr:cNvPr>
        <xdr:cNvCxnSpPr>
          <a:cxnSpLocks noChangeShapeType="1"/>
          <a:stCxn id="11277" idx="1"/>
          <a:endCxn id="11484" idx="6"/>
        </xdr:cNvCxnSpPr>
      </xdr:nvCxnSpPr>
      <xdr:spPr bwMode="auto">
        <a:xfrm>
          <a:off x="6648450" y="4679723"/>
          <a:ext cx="2162175" cy="110558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142875</xdr:colOff>
      <xdr:row>3</xdr:row>
      <xdr:rowOff>161925</xdr:rowOff>
    </xdr:from>
    <xdr:to>
      <xdr:col>25</xdr:col>
      <xdr:colOff>247650</xdr:colOff>
      <xdr:row>30</xdr:row>
      <xdr:rowOff>171450</xdr:rowOff>
    </xdr:to>
    <xdr:pic>
      <xdr:nvPicPr>
        <xdr:cNvPr id="2" name="Picture 134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819150"/>
          <a:ext cx="5676900" cy="592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38100</xdr:colOff>
      <xdr:row>8</xdr:row>
      <xdr:rowOff>200025</xdr:rowOff>
    </xdr:from>
    <xdr:to>
      <xdr:col>18</xdr:col>
      <xdr:colOff>95250</xdr:colOff>
      <xdr:row>9</xdr:row>
      <xdr:rowOff>38100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>
          <a:spLocks noChangeArrowheads="1"/>
        </xdr:cNvSpPr>
      </xdr:nvSpPr>
      <xdr:spPr bwMode="auto">
        <a:xfrm flipH="1">
          <a:off x="9582150" y="19526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10</xdr:row>
      <xdr:rowOff>0</xdr:rowOff>
    </xdr:from>
    <xdr:to>
      <xdr:col>12</xdr:col>
      <xdr:colOff>0</xdr:colOff>
      <xdr:row>11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>
          <a:spLocks noChangeArrowheads="1"/>
        </xdr:cNvSpPr>
      </xdr:nvSpPr>
      <xdr:spPr bwMode="auto">
        <a:xfrm>
          <a:off x="6543675" y="219075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11</xdr:row>
      <xdr:rowOff>0</xdr:rowOff>
    </xdr:from>
    <xdr:to>
      <xdr:col>12</xdr:col>
      <xdr:colOff>0</xdr:colOff>
      <xdr:row>12</xdr:row>
      <xdr:rowOff>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SpPr>
          <a:spLocks noChangeArrowheads="1"/>
        </xdr:cNvSpPr>
      </xdr:nvSpPr>
      <xdr:spPr bwMode="auto">
        <a:xfrm>
          <a:off x="6543675" y="240982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12</xdr:row>
      <xdr:rowOff>0</xdr:rowOff>
    </xdr:from>
    <xdr:to>
      <xdr:col>12</xdr:col>
      <xdr:colOff>0</xdr:colOff>
      <xdr:row>13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>
          <a:spLocks noChangeArrowheads="1"/>
        </xdr:cNvSpPr>
      </xdr:nvSpPr>
      <xdr:spPr bwMode="auto">
        <a:xfrm>
          <a:off x="6543675" y="262890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13</xdr:row>
      <xdr:rowOff>0</xdr:rowOff>
    </xdr:from>
    <xdr:to>
      <xdr:col>12</xdr:col>
      <xdr:colOff>0</xdr:colOff>
      <xdr:row>14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>
          <a:spLocks noChangeArrowheads="1"/>
        </xdr:cNvSpPr>
      </xdr:nvSpPr>
      <xdr:spPr bwMode="auto">
        <a:xfrm>
          <a:off x="6543675" y="284797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14</xdr:row>
      <xdr:rowOff>0</xdr:rowOff>
    </xdr:from>
    <xdr:to>
      <xdr:col>12</xdr:col>
      <xdr:colOff>0</xdr:colOff>
      <xdr:row>15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>
          <a:spLocks noChangeArrowheads="1"/>
        </xdr:cNvSpPr>
      </xdr:nvSpPr>
      <xdr:spPr bwMode="auto">
        <a:xfrm>
          <a:off x="6543675" y="306705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114300</xdr:colOff>
      <xdr:row>11</xdr:row>
      <xdr:rowOff>85725</xdr:rowOff>
    </xdr:from>
    <xdr:to>
      <xdr:col>19</xdr:col>
      <xdr:colOff>171450</xdr:colOff>
      <xdr:row>11</xdr:row>
      <xdr:rowOff>142875</xdr:rowOff>
    </xdr:to>
    <xdr:sp macro="" textlink="">
      <xdr:nvSpPr>
        <xdr:cNvPr id="9" name="Oval 20">
          <a:extLst>
            <a:ext uri="{FF2B5EF4-FFF2-40B4-BE49-F238E27FC236}">
              <a16:creationId xmlns:a16="http://schemas.microsoft.com/office/drawing/2014/main" id="{00000000-0008-0000-1B00-000009000000}"/>
            </a:ext>
          </a:extLst>
        </xdr:cNvPr>
        <xdr:cNvSpPr>
          <a:spLocks noChangeArrowheads="1"/>
        </xdr:cNvSpPr>
      </xdr:nvSpPr>
      <xdr:spPr bwMode="auto">
        <a:xfrm flipH="1">
          <a:off x="10086975" y="24955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38100</xdr:colOff>
      <xdr:row>19</xdr:row>
      <xdr:rowOff>133350</xdr:rowOff>
    </xdr:from>
    <xdr:to>
      <xdr:col>18</xdr:col>
      <xdr:colOff>95250</xdr:colOff>
      <xdr:row>19</xdr:row>
      <xdr:rowOff>190500</xdr:rowOff>
    </xdr:to>
    <xdr:sp macro="" textlink="">
      <xdr:nvSpPr>
        <xdr:cNvPr id="10" name="Oval 21">
          <a:extLst>
            <a:ext uri="{FF2B5EF4-FFF2-40B4-BE49-F238E27FC236}">
              <a16:creationId xmlns:a16="http://schemas.microsoft.com/office/drawing/2014/main" id="{00000000-0008-0000-1B00-00000A000000}"/>
            </a:ext>
          </a:extLst>
        </xdr:cNvPr>
        <xdr:cNvSpPr>
          <a:spLocks noChangeArrowheads="1"/>
        </xdr:cNvSpPr>
      </xdr:nvSpPr>
      <xdr:spPr bwMode="auto">
        <a:xfrm flipH="1">
          <a:off x="9582150" y="42957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114300</xdr:colOff>
      <xdr:row>22</xdr:row>
      <xdr:rowOff>28575</xdr:rowOff>
    </xdr:from>
    <xdr:to>
      <xdr:col>19</xdr:col>
      <xdr:colOff>171450</xdr:colOff>
      <xdr:row>22</xdr:row>
      <xdr:rowOff>85725</xdr:rowOff>
    </xdr:to>
    <xdr:sp macro="" textlink="">
      <xdr:nvSpPr>
        <xdr:cNvPr id="11" name="Oval 22">
          <a:extLst>
            <a:ext uri="{FF2B5EF4-FFF2-40B4-BE49-F238E27FC236}">
              <a16:creationId xmlns:a16="http://schemas.microsoft.com/office/drawing/2014/main" id="{00000000-0008-0000-1B00-00000B000000}"/>
            </a:ext>
          </a:extLst>
        </xdr:cNvPr>
        <xdr:cNvSpPr>
          <a:spLocks noChangeArrowheads="1"/>
        </xdr:cNvSpPr>
      </xdr:nvSpPr>
      <xdr:spPr bwMode="auto">
        <a:xfrm flipH="1">
          <a:off x="10086975" y="48482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47625</xdr:colOff>
      <xdr:row>25</xdr:row>
      <xdr:rowOff>9525</xdr:rowOff>
    </xdr:from>
    <xdr:to>
      <xdr:col>18</xdr:col>
      <xdr:colOff>104775</xdr:colOff>
      <xdr:row>25</xdr:row>
      <xdr:rowOff>66675</xdr:rowOff>
    </xdr:to>
    <xdr:sp macro="" textlink="">
      <xdr:nvSpPr>
        <xdr:cNvPr id="12" name="Oval 23">
          <a:extLst>
            <a:ext uri="{FF2B5EF4-FFF2-40B4-BE49-F238E27FC236}">
              <a16:creationId xmlns:a16="http://schemas.microsoft.com/office/drawing/2014/main" id="{00000000-0008-0000-1B00-00000C000000}"/>
            </a:ext>
          </a:extLst>
        </xdr:cNvPr>
        <xdr:cNvSpPr>
          <a:spLocks noChangeArrowheads="1"/>
        </xdr:cNvSpPr>
      </xdr:nvSpPr>
      <xdr:spPr bwMode="auto">
        <a:xfrm flipH="1">
          <a:off x="9591675" y="54864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104775</xdr:colOff>
      <xdr:row>27</xdr:row>
      <xdr:rowOff>85725</xdr:rowOff>
    </xdr:from>
    <xdr:to>
      <xdr:col>19</xdr:col>
      <xdr:colOff>161925</xdr:colOff>
      <xdr:row>27</xdr:row>
      <xdr:rowOff>142875</xdr:rowOff>
    </xdr:to>
    <xdr:sp macro="" textlink="">
      <xdr:nvSpPr>
        <xdr:cNvPr id="13" name="Oval 24">
          <a:extLst>
            <a:ext uri="{FF2B5EF4-FFF2-40B4-BE49-F238E27FC236}">
              <a16:creationId xmlns:a16="http://schemas.microsoft.com/office/drawing/2014/main" id="{00000000-0008-0000-1B00-00000D000000}"/>
            </a:ext>
          </a:extLst>
        </xdr:cNvPr>
        <xdr:cNvSpPr>
          <a:spLocks noChangeArrowheads="1"/>
        </xdr:cNvSpPr>
      </xdr:nvSpPr>
      <xdr:spPr bwMode="auto">
        <a:xfrm flipH="1">
          <a:off x="10077450" y="60007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161925</xdr:colOff>
      <xdr:row>25</xdr:row>
      <xdr:rowOff>47625</xdr:rowOff>
    </xdr:from>
    <xdr:to>
      <xdr:col>20</xdr:col>
      <xdr:colOff>219075</xdr:colOff>
      <xdr:row>25</xdr:row>
      <xdr:rowOff>104775</xdr:rowOff>
    </xdr:to>
    <xdr:sp macro="" textlink="">
      <xdr:nvSpPr>
        <xdr:cNvPr id="14" name="Oval 46">
          <a:extLst>
            <a:ext uri="{FF2B5EF4-FFF2-40B4-BE49-F238E27FC236}">
              <a16:creationId xmlns:a16="http://schemas.microsoft.com/office/drawing/2014/main" id="{00000000-0008-0000-1B00-00000E000000}"/>
            </a:ext>
          </a:extLst>
        </xdr:cNvPr>
        <xdr:cNvSpPr>
          <a:spLocks noChangeArrowheads="1"/>
        </xdr:cNvSpPr>
      </xdr:nvSpPr>
      <xdr:spPr bwMode="auto">
        <a:xfrm flipH="1">
          <a:off x="10563225" y="55245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76200</xdr:colOff>
      <xdr:row>22</xdr:row>
      <xdr:rowOff>152400</xdr:rowOff>
    </xdr:from>
    <xdr:to>
      <xdr:col>19</xdr:col>
      <xdr:colOff>133350</xdr:colOff>
      <xdr:row>22</xdr:row>
      <xdr:rowOff>209550</xdr:rowOff>
    </xdr:to>
    <xdr:sp macro="" textlink="">
      <xdr:nvSpPr>
        <xdr:cNvPr id="15" name="Oval 48">
          <a:extLst>
            <a:ext uri="{FF2B5EF4-FFF2-40B4-BE49-F238E27FC236}">
              <a16:creationId xmlns:a16="http://schemas.microsoft.com/office/drawing/2014/main" id="{00000000-0008-0000-1B00-00000F000000}"/>
            </a:ext>
          </a:extLst>
        </xdr:cNvPr>
        <xdr:cNvSpPr>
          <a:spLocks noChangeArrowheads="1"/>
        </xdr:cNvSpPr>
      </xdr:nvSpPr>
      <xdr:spPr bwMode="auto">
        <a:xfrm flipH="1">
          <a:off x="10048875" y="49720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152400</xdr:colOff>
      <xdr:row>19</xdr:row>
      <xdr:rowOff>152400</xdr:rowOff>
    </xdr:from>
    <xdr:to>
      <xdr:col>20</xdr:col>
      <xdr:colOff>209550</xdr:colOff>
      <xdr:row>19</xdr:row>
      <xdr:rowOff>209550</xdr:rowOff>
    </xdr:to>
    <xdr:sp macro="" textlink="">
      <xdr:nvSpPr>
        <xdr:cNvPr id="16" name="Oval 49">
          <a:extLst>
            <a:ext uri="{FF2B5EF4-FFF2-40B4-BE49-F238E27FC236}">
              <a16:creationId xmlns:a16="http://schemas.microsoft.com/office/drawing/2014/main" id="{00000000-0008-0000-1B00-000010000000}"/>
            </a:ext>
          </a:extLst>
        </xdr:cNvPr>
        <xdr:cNvSpPr>
          <a:spLocks noChangeArrowheads="1"/>
        </xdr:cNvSpPr>
      </xdr:nvSpPr>
      <xdr:spPr bwMode="auto">
        <a:xfrm flipH="1">
          <a:off x="10553700" y="43148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123825</xdr:colOff>
      <xdr:row>16</xdr:row>
      <xdr:rowOff>161925</xdr:rowOff>
    </xdr:from>
    <xdr:to>
      <xdr:col>19</xdr:col>
      <xdr:colOff>180975</xdr:colOff>
      <xdr:row>17</xdr:row>
      <xdr:rowOff>0</xdr:rowOff>
    </xdr:to>
    <xdr:sp macro="" textlink="">
      <xdr:nvSpPr>
        <xdr:cNvPr id="17" name="Oval 50">
          <a:extLst>
            <a:ext uri="{FF2B5EF4-FFF2-40B4-BE49-F238E27FC236}">
              <a16:creationId xmlns:a16="http://schemas.microsoft.com/office/drawing/2014/main" id="{00000000-0008-0000-1B00-000011000000}"/>
            </a:ext>
          </a:extLst>
        </xdr:cNvPr>
        <xdr:cNvSpPr>
          <a:spLocks noChangeArrowheads="1"/>
        </xdr:cNvSpPr>
      </xdr:nvSpPr>
      <xdr:spPr bwMode="auto">
        <a:xfrm flipH="1">
          <a:off x="10096500" y="36671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161925</xdr:colOff>
      <xdr:row>14</xdr:row>
      <xdr:rowOff>66675</xdr:rowOff>
    </xdr:from>
    <xdr:to>
      <xdr:col>20</xdr:col>
      <xdr:colOff>219075</xdr:colOff>
      <xdr:row>14</xdr:row>
      <xdr:rowOff>123825</xdr:rowOff>
    </xdr:to>
    <xdr:sp macro="" textlink="">
      <xdr:nvSpPr>
        <xdr:cNvPr id="18" name="Oval 51">
          <a:extLst>
            <a:ext uri="{FF2B5EF4-FFF2-40B4-BE49-F238E27FC236}">
              <a16:creationId xmlns:a16="http://schemas.microsoft.com/office/drawing/2014/main" id="{00000000-0008-0000-1B00-000012000000}"/>
            </a:ext>
          </a:extLst>
        </xdr:cNvPr>
        <xdr:cNvSpPr>
          <a:spLocks noChangeArrowheads="1"/>
        </xdr:cNvSpPr>
      </xdr:nvSpPr>
      <xdr:spPr bwMode="auto">
        <a:xfrm flipH="1">
          <a:off x="10563225" y="31337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85725</xdr:colOff>
      <xdr:row>17</xdr:row>
      <xdr:rowOff>95250</xdr:rowOff>
    </xdr:from>
    <xdr:to>
      <xdr:col>19</xdr:col>
      <xdr:colOff>142875</xdr:colOff>
      <xdr:row>17</xdr:row>
      <xdr:rowOff>152400</xdr:rowOff>
    </xdr:to>
    <xdr:sp macro="" textlink="">
      <xdr:nvSpPr>
        <xdr:cNvPr id="19" name="Oval 52">
          <a:extLst>
            <a:ext uri="{FF2B5EF4-FFF2-40B4-BE49-F238E27FC236}">
              <a16:creationId xmlns:a16="http://schemas.microsoft.com/office/drawing/2014/main" id="{00000000-0008-0000-1B00-000013000000}"/>
            </a:ext>
          </a:extLst>
        </xdr:cNvPr>
        <xdr:cNvSpPr>
          <a:spLocks noChangeArrowheads="1"/>
        </xdr:cNvSpPr>
      </xdr:nvSpPr>
      <xdr:spPr bwMode="auto">
        <a:xfrm flipH="1">
          <a:off x="10058400" y="38195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171450</xdr:colOff>
      <xdr:row>8</xdr:row>
      <xdr:rowOff>209550</xdr:rowOff>
    </xdr:from>
    <xdr:to>
      <xdr:col>20</xdr:col>
      <xdr:colOff>228600</xdr:colOff>
      <xdr:row>9</xdr:row>
      <xdr:rowOff>47625</xdr:rowOff>
    </xdr:to>
    <xdr:sp macro="" textlink="">
      <xdr:nvSpPr>
        <xdr:cNvPr id="20" name="Oval 53">
          <a:extLst>
            <a:ext uri="{FF2B5EF4-FFF2-40B4-BE49-F238E27FC236}">
              <a16:creationId xmlns:a16="http://schemas.microsoft.com/office/drawing/2014/main" id="{00000000-0008-0000-1B00-000014000000}"/>
            </a:ext>
          </a:extLst>
        </xdr:cNvPr>
        <xdr:cNvSpPr>
          <a:spLocks noChangeArrowheads="1"/>
        </xdr:cNvSpPr>
      </xdr:nvSpPr>
      <xdr:spPr bwMode="auto">
        <a:xfrm flipH="1">
          <a:off x="10572750" y="19621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85725</xdr:colOff>
      <xdr:row>6</xdr:row>
      <xdr:rowOff>152400</xdr:rowOff>
    </xdr:from>
    <xdr:to>
      <xdr:col>19</xdr:col>
      <xdr:colOff>142875</xdr:colOff>
      <xdr:row>6</xdr:row>
      <xdr:rowOff>209550</xdr:rowOff>
    </xdr:to>
    <xdr:sp macro="" textlink="">
      <xdr:nvSpPr>
        <xdr:cNvPr id="21" name="Oval 54">
          <a:extLst>
            <a:ext uri="{FF2B5EF4-FFF2-40B4-BE49-F238E27FC236}">
              <a16:creationId xmlns:a16="http://schemas.microsoft.com/office/drawing/2014/main" id="{00000000-0008-0000-1B00-000015000000}"/>
            </a:ext>
          </a:extLst>
        </xdr:cNvPr>
        <xdr:cNvSpPr>
          <a:spLocks noChangeArrowheads="1"/>
        </xdr:cNvSpPr>
      </xdr:nvSpPr>
      <xdr:spPr bwMode="auto">
        <a:xfrm flipH="1">
          <a:off x="10058400" y="14668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76200</xdr:colOff>
      <xdr:row>12</xdr:row>
      <xdr:rowOff>19050</xdr:rowOff>
    </xdr:from>
    <xdr:to>
      <xdr:col>19</xdr:col>
      <xdr:colOff>133350</xdr:colOff>
      <xdr:row>12</xdr:row>
      <xdr:rowOff>76200</xdr:rowOff>
    </xdr:to>
    <xdr:sp macro="" textlink="">
      <xdr:nvSpPr>
        <xdr:cNvPr id="22" name="Oval 55">
          <a:extLst>
            <a:ext uri="{FF2B5EF4-FFF2-40B4-BE49-F238E27FC236}">
              <a16:creationId xmlns:a16="http://schemas.microsoft.com/office/drawing/2014/main" id="{00000000-0008-0000-1B00-000016000000}"/>
            </a:ext>
          </a:extLst>
        </xdr:cNvPr>
        <xdr:cNvSpPr>
          <a:spLocks noChangeArrowheads="1"/>
        </xdr:cNvSpPr>
      </xdr:nvSpPr>
      <xdr:spPr bwMode="auto">
        <a:xfrm flipH="1">
          <a:off x="10048875" y="26479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10</xdr:row>
      <xdr:rowOff>0</xdr:rowOff>
    </xdr:from>
    <xdr:to>
      <xdr:col>27</xdr:col>
      <xdr:colOff>0</xdr:colOff>
      <xdr:row>11</xdr:row>
      <xdr:rowOff>0</xdr:rowOff>
    </xdr:to>
    <xdr:sp macro="" textlink="">
      <xdr:nvSpPr>
        <xdr:cNvPr id="23" name="Rectangle 56">
          <a:extLst>
            <a:ext uri="{FF2B5EF4-FFF2-40B4-BE49-F238E27FC236}">
              <a16:creationId xmlns:a16="http://schemas.microsoft.com/office/drawing/2014/main" id="{00000000-0008-0000-1B00-000017000000}"/>
            </a:ext>
          </a:extLst>
        </xdr:cNvPr>
        <xdr:cNvSpPr>
          <a:spLocks noChangeArrowheads="1"/>
        </xdr:cNvSpPr>
      </xdr:nvSpPr>
      <xdr:spPr bwMode="auto">
        <a:xfrm>
          <a:off x="12973050" y="219075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11</xdr:row>
      <xdr:rowOff>0</xdr:rowOff>
    </xdr:from>
    <xdr:to>
      <xdr:col>27</xdr:col>
      <xdr:colOff>0</xdr:colOff>
      <xdr:row>12</xdr:row>
      <xdr:rowOff>0</xdr:rowOff>
    </xdr:to>
    <xdr:sp macro="" textlink="">
      <xdr:nvSpPr>
        <xdr:cNvPr id="24" name="Rectangle 57">
          <a:extLst>
            <a:ext uri="{FF2B5EF4-FFF2-40B4-BE49-F238E27FC236}">
              <a16:creationId xmlns:a16="http://schemas.microsoft.com/office/drawing/2014/main" id="{00000000-0008-0000-1B00-000018000000}"/>
            </a:ext>
          </a:extLst>
        </xdr:cNvPr>
        <xdr:cNvSpPr>
          <a:spLocks noChangeArrowheads="1"/>
        </xdr:cNvSpPr>
      </xdr:nvSpPr>
      <xdr:spPr bwMode="auto">
        <a:xfrm>
          <a:off x="12973050" y="240982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12</xdr:row>
      <xdr:rowOff>0</xdr:rowOff>
    </xdr:from>
    <xdr:to>
      <xdr:col>27</xdr:col>
      <xdr:colOff>0</xdr:colOff>
      <xdr:row>13</xdr:row>
      <xdr:rowOff>0</xdr:rowOff>
    </xdr:to>
    <xdr:sp macro="" textlink="">
      <xdr:nvSpPr>
        <xdr:cNvPr id="25" name="Rectangle 58">
          <a:extLst>
            <a:ext uri="{FF2B5EF4-FFF2-40B4-BE49-F238E27FC236}">
              <a16:creationId xmlns:a16="http://schemas.microsoft.com/office/drawing/2014/main" id="{00000000-0008-0000-1B00-000019000000}"/>
            </a:ext>
          </a:extLst>
        </xdr:cNvPr>
        <xdr:cNvSpPr>
          <a:spLocks noChangeArrowheads="1"/>
        </xdr:cNvSpPr>
      </xdr:nvSpPr>
      <xdr:spPr bwMode="auto">
        <a:xfrm>
          <a:off x="12973050" y="262890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13</xdr:row>
      <xdr:rowOff>0</xdr:rowOff>
    </xdr:from>
    <xdr:to>
      <xdr:col>27</xdr:col>
      <xdr:colOff>0</xdr:colOff>
      <xdr:row>14</xdr:row>
      <xdr:rowOff>0</xdr:rowOff>
    </xdr:to>
    <xdr:sp macro="" textlink="">
      <xdr:nvSpPr>
        <xdr:cNvPr id="26" name="Rectangle 59">
          <a:extLst>
            <a:ext uri="{FF2B5EF4-FFF2-40B4-BE49-F238E27FC236}">
              <a16:creationId xmlns:a16="http://schemas.microsoft.com/office/drawing/2014/main" id="{00000000-0008-0000-1B00-00001A000000}"/>
            </a:ext>
          </a:extLst>
        </xdr:cNvPr>
        <xdr:cNvSpPr>
          <a:spLocks noChangeArrowheads="1"/>
        </xdr:cNvSpPr>
      </xdr:nvSpPr>
      <xdr:spPr bwMode="auto">
        <a:xfrm>
          <a:off x="12973050" y="284797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14</xdr:row>
      <xdr:rowOff>0</xdr:rowOff>
    </xdr:from>
    <xdr:to>
      <xdr:col>27</xdr:col>
      <xdr:colOff>0</xdr:colOff>
      <xdr:row>15</xdr:row>
      <xdr:rowOff>0</xdr:rowOff>
    </xdr:to>
    <xdr:sp macro="" textlink="">
      <xdr:nvSpPr>
        <xdr:cNvPr id="27" name="Rectangle 60">
          <a:extLst>
            <a:ext uri="{FF2B5EF4-FFF2-40B4-BE49-F238E27FC236}">
              <a16:creationId xmlns:a16="http://schemas.microsoft.com/office/drawing/2014/main" id="{00000000-0008-0000-1B00-00001B000000}"/>
            </a:ext>
          </a:extLst>
        </xdr:cNvPr>
        <xdr:cNvSpPr>
          <a:spLocks noChangeArrowheads="1"/>
        </xdr:cNvSpPr>
      </xdr:nvSpPr>
      <xdr:spPr bwMode="auto">
        <a:xfrm>
          <a:off x="12973050" y="306705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7</xdr:row>
      <xdr:rowOff>114300</xdr:rowOff>
    </xdr:from>
    <xdr:to>
      <xdr:col>18</xdr:col>
      <xdr:colOff>38100</xdr:colOff>
      <xdr:row>9</xdr:row>
      <xdr:rowOff>9525</xdr:rowOff>
    </xdr:to>
    <xdr:cxnSp macro="">
      <xdr:nvCxnSpPr>
        <xdr:cNvPr id="28" name="AutoShape 72">
          <a:extLst>
            <a:ext uri="{FF2B5EF4-FFF2-40B4-BE49-F238E27FC236}">
              <a16:creationId xmlns:a16="http://schemas.microsoft.com/office/drawing/2014/main" id="{00000000-0008-0000-1B00-00001C000000}"/>
            </a:ext>
          </a:extLst>
        </xdr:cNvPr>
        <xdr:cNvCxnSpPr>
          <a:cxnSpLocks noChangeShapeType="1"/>
          <a:stCxn id="43" idx="1"/>
          <a:endCxn id="3" idx="6"/>
        </xdr:cNvCxnSpPr>
      </xdr:nvCxnSpPr>
      <xdr:spPr bwMode="auto">
        <a:xfrm>
          <a:off x="6543675" y="1647825"/>
          <a:ext cx="3038475" cy="3333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8</xdr:row>
      <xdr:rowOff>114300</xdr:rowOff>
    </xdr:from>
    <xdr:to>
      <xdr:col>19</xdr:col>
      <xdr:colOff>114300</xdr:colOff>
      <xdr:row>11</xdr:row>
      <xdr:rowOff>114300</xdr:rowOff>
    </xdr:to>
    <xdr:cxnSp macro="">
      <xdr:nvCxnSpPr>
        <xdr:cNvPr id="29" name="AutoShape 73">
          <a:extLst>
            <a:ext uri="{FF2B5EF4-FFF2-40B4-BE49-F238E27FC236}">
              <a16:creationId xmlns:a16="http://schemas.microsoft.com/office/drawing/2014/main" id="{00000000-0008-0000-1B00-00001D000000}"/>
            </a:ext>
          </a:extLst>
        </xdr:cNvPr>
        <xdr:cNvCxnSpPr>
          <a:cxnSpLocks noChangeShapeType="1"/>
          <a:stCxn id="44" idx="1"/>
          <a:endCxn id="9" idx="6"/>
        </xdr:cNvCxnSpPr>
      </xdr:nvCxnSpPr>
      <xdr:spPr bwMode="auto">
        <a:xfrm>
          <a:off x="6543675" y="1866900"/>
          <a:ext cx="3543300" cy="6572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10</xdr:row>
      <xdr:rowOff>114300</xdr:rowOff>
    </xdr:from>
    <xdr:to>
      <xdr:col>19</xdr:col>
      <xdr:colOff>123825</xdr:colOff>
      <xdr:row>16</xdr:row>
      <xdr:rowOff>190500</xdr:rowOff>
    </xdr:to>
    <xdr:cxnSp macro="">
      <xdr:nvCxnSpPr>
        <xdr:cNvPr id="30" name="AutoShape 74">
          <a:extLst>
            <a:ext uri="{FF2B5EF4-FFF2-40B4-BE49-F238E27FC236}">
              <a16:creationId xmlns:a16="http://schemas.microsoft.com/office/drawing/2014/main" id="{00000000-0008-0000-1B00-00001E000000}"/>
            </a:ext>
          </a:extLst>
        </xdr:cNvPr>
        <xdr:cNvCxnSpPr>
          <a:cxnSpLocks noChangeShapeType="1"/>
          <a:stCxn id="4" idx="1"/>
          <a:endCxn id="17" idx="6"/>
        </xdr:cNvCxnSpPr>
      </xdr:nvCxnSpPr>
      <xdr:spPr bwMode="auto">
        <a:xfrm>
          <a:off x="6543675" y="2305050"/>
          <a:ext cx="3552825" cy="13906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11</xdr:row>
      <xdr:rowOff>114300</xdr:rowOff>
    </xdr:from>
    <xdr:to>
      <xdr:col>18</xdr:col>
      <xdr:colOff>38100</xdr:colOff>
      <xdr:row>19</xdr:row>
      <xdr:rowOff>161925</xdr:rowOff>
    </xdr:to>
    <xdr:cxnSp macro="">
      <xdr:nvCxnSpPr>
        <xdr:cNvPr id="31" name="AutoShape 75">
          <a:extLst>
            <a:ext uri="{FF2B5EF4-FFF2-40B4-BE49-F238E27FC236}">
              <a16:creationId xmlns:a16="http://schemas.microsoft.com/office/drawing/2014/main" id="{00000000-0008-0000-1B00-00001F000000}"/>
            </a:ext>
          </a:extLst>
        </xdr:cNvPr>
        <xdr:cNvCxnSpPr>
          <a:cxnSpLocks noChangeShapeType="1"/>
          <a:stCxn id="5" idx="1"/>
          <a:endCxn id="10" idx="6"/>
        </xdr:cNvCxnSpPr>
      </xdr:nvCxnSpPr>
      <xdr:spPr bwMode="auto">
        <a:xfrm>
          <a:off x="6543675" y="2524125"/>
          <a:ext cx="3038475" cy="18002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12</xdr:row>
      <xdr:rowOff>114300</xdr:rowOff>
    </xdr:from>
    <xdr:to>
      <xdr:col>19</xdr:col>
      <xdr:colOff>114300</xdr:colOff>
      <xdr:row>22</xdr:row>
      <xdr:rowOff>57150</xdr:rowOff>
    </xdr:to>
    <xdr:cxnSp macro="">
      <xdr:nvCxnSpPr>
        <xdr:cNvPr id="32" name="AutoShape 76">
          <a:extLst>
            <a:ext uri="{FF2B5EF4-FFF2-40B4-BE49-F238E27FC236}">
              <a16:creationId xmlns:a16="http://schemas.microsoft.com/office/drawing/2014/main" id="{00000000-0008-0000-1B00-000020000000}"/>
            </a:ext>
          </a:extLst>
        </xdr:cNvPr>
        <xdr:cNvCxnSpPr>
          <a:cxnSpLocks noChangeShapeType="1"/>
          <a:stCxn id="6" idx="1"/>
          <a:endCxn id="11" idx="6"/>
        </xdr:cNvCxnSpPr>
      </xdr:nvCxnSpPr>
      <xdr:spPr bwMode="auto">
        <a:xfrm>
          <a:off x="6543675" y="2743200"/>
          <a:ext cx="3543300" cy="21336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13</xdr:row>
      <xdr:rowOff>114300</xdr:rowOff>
    </xdr:from>
    <xdr:to>
      <xdr:col>18</xdr:col>
      <xdr:colOff>47625</xdr:colOff>
      <xdr:row>25</xdr:row>
      <xdr:rowOff>38100</xdr:rowOff>
    </xdr:to>
    <xdr:cxnSp macro="">
      <xdr:nvCxnSpPr>
        <xdr:cNvPr id="33" name="AutoShape 77">
          <a:extLst>
            <a:ext uri="{FF2B5EF4-FFF2-40B4-BE49-F238E27FC236}">
              <a16:creationId xmlns:a16="http://schemas.microsoft.com/office/drawing/2014/main" id="{00000000-0008-0000-1B00-000021000000}"/>
            </a:ext>
          </a:extLst>
        </xdr:cNvPr>
        <xdr:cNvCxnSpPr>
          <a:cxnSpLocks noChangeShapeType="1"/>
          <a:stCxn id="7" idx="1"/>
          <a:endCxn id="12" idx="6"/>
        </xdr:cNvCxnSpPr>
      </xdr:nvCxnSpPr>
      <xdr:spPr bwMode="auto">
        <a:xfrm>
          <a:off x="6543675" y="2962275"/>
          <a:ext cx="3048000" cy="25527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14</xdr:row>
      <xdr:rowOff>114300</xdr:rowOff>
    </xdr:from>
    <xdr:to>
      <xdr:col>19</xdr:col>
      <xdr:colOff>104775</xdr:colOff>
      <xdr:row>27</xdr:row>
      <xdr:rowOff>114300</xdr:rowOff>
    </xdr:to>
    <xdr:cxnSp macro="">
      <xdr:nvCxnSpPr>
        <xdr:cNvPr id="34" name="AutoShape 78">
          <a:extLst>
            <a:ext uri="{FF2B5EF4-FFF2-40B4-BE49-F238E27FC236}">
              <a16:creationId xmlns:a16="http://schemas.microsoft.com/office/drawing/2014/main" id="{00000000-0008-0000-1B00-000022000000}"/>
            </a:ext>
          </a:extLst>
        </xdr:cNvPr>
        <xdr:cNvCxnSpPr>
          <a:cxnSpLocks noChangeShapeType="1"/>
          <a:stCxn id="8" idx="1"/>
          <a:endCxn id="13" idx="6"/>
        </xdr:cNvCxnSpPr>
      </xdr:nvCxnSpPr>
      <xdr:spPr bwMode="auto">
        <a:xfrm>
          <a:off x="6543675" y="3181350"/>
          <a:ext cx="3533775" cy="28479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142875</xdr:colOff>
      <xdr:row>6</xdr:row>
      <xdr:rowOff>180975</xdr:rowOff>
    </xdr:from>
    <xdr:to>
      <xdr:col>27</xdr:col>
      <xdr:colOff>0</xdr:colOff>
      <xdr:row>7</xdr:row>
      <xdr:rowOff>114300</xdr:rowOff>
    </xdr:to>
    <xdr:cxnSp macro="">
      <xdr:nvCxnSpPr>
        <xdr:cNvPr id="35" name="AutoShape 91">
          <a:extLst>
            <a:ext uri="{FF2B5EF4-FFF2-40B4-BE49-F238E27FC236}">
              <a16:creationId xmlns:a16="http://schemas.microsoft.com/office/drawing/2014/main" id="{00000000-0008-0000-1B00-000023000000}"/>
            </a:ext>
          </a:extLst>
        </xdr:cNvPr>
        <xdr:cNvCxnSpPr>
          <a:cxnSpLocks noChangeShapeType="1"/>
          <a:stCxn id="21" idx="2"/>
          <a:endCxn id="48" idx="3"/>
        </xdr:cNvCxnSpPr>
      </xdr:nvCxnSpPr>
      <xdr:spPr bwMode="auto">
        <a:xfrm>
          <a:off x="10115550" y="1495425"/>
          <a:ext cx="3286125" cy="1524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228600</xdr:colOff>
      <xdr:row>8</xdr:row>
      <xdr:rowOff>114300</xdr:rowOff>
    </xdr:from>
    <xdr:to>
      <xdr:col>27</xdr:col>
      <xdr:colOff>0</xdr:colOff>
      <xdr:row>9</xdr:row>
      <xdr:rowOff>19050</xdr:rowOff>
    </xdr:to>
    <xdr:cxnSp macro="">
      <xdr:nvCxnSpPr>
        <xdr:cNvPr id="36" name="AutoShape 92">
          <a:extLst>
            <a:ext uri="{FF2B5EF4-FFF2-40B4-BE49-F238E27FC236}">
              <a16:creationId xmlns:a16="http://schemas.microsoft.com/office/drawing/2014/main" id="{00000000-0008-0000-1B00-000024000000}"/>
            </a:ext>
          </a:extLst>
        </xdr:cNvPr>
        <xdr:cNvCxnSpPr>
          <a:cxnSpLocks noChangeShapeType="1"/>
          <a:stCxn id="20" idx="2"/>
          <a:endCxn id="49" idx="3"/>
        </xdr:cNvCxnSpPr>
      </xdr:nvCxnSpPr>
      <xdr:spPr bwMode="auto">
        <a:xfrm flipV="1">
          <a:off x="10629900" y="1866900"/>
          <a:ext cx="2771775" cy="1238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133350</xdr:colOff>
      <xdr:row>9</xdr:row>
      <xdr:rowOff>114300</xdr:rowOff>
    </xdr:from>
    <xdr:to>
      <xdr:col>27</xdr:col>
      <xdr:colOff>0</xdr:colOff>
      <xdr:row>12</xdr:row>
      <xdr:rowOff>47625</xdr:rowOff>
    </xdr:to>
    <xdr:cxnSp macro="">
      <xdr:nvCxnSpPr>
        <xdr:cNvPr id="37" name="AutoShape 93">
          <a:extLst>
            <a:ext uri="{FF2B5EF4-FFF2-40B4-BE49-F238E27FC236}">
              <a16:creationId xmlns:a16="http://schemas.microsoft.com/office/drawing/2014/main" id="{00000000-0008-0000-1B00-000025000000}"/>
            </a:ext>
          </a:extLst>
        </xdr:cNvPr>
        <xdr:cNvCxnSpPr>
          <a:cxnSpLocks noChangeShapeType="1"/>
          <a:stCxn id="22" idx="2"/>
          <a:endCxn id="50" idx="3"/>
        </xdr:cNvCxnSpPr>
      </xdr:nvCxnSpPr>
      <xdr:spPr bwMode="auto">
        <a:xfrm flipV="1">
          <a:off x="10106025" y="2085975"/>
          <a:ext cx="3295650" cy="5905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219075</xdr:colOff>
      <xdr:row>10</xdr:row>
      <xdr:rowOff>114300</xdr:rowOff>
    </xdr:from>
    <xdr:to>
      <xdr:col>27</xdr:col>
      <xdr:colOff>0</xdr:colOff>
      <xdr:row>14</xdr:row>
      <xdr:rowOff>95250</xdr:rowOff>
    </xdr:to>
    <xdr:cxnSp macro="">
      <xdr:nvCxnSpPr>
        <xdr:cNvPr id="38" name="AutoShape 94">
          <a:extLst>
            <a:ext uri="{FF2B5EF4-FFF2-40B4-BE49-F238E27FC236}">
              <a16:creationId xmlns:a16="http://schemas.microsoft.com/office/drawing/2014/main" id="{00000000-0008-0000-1B00-000026000000}"/>
            </a:ext>
          </a:extLst>
        </xdr:cNvPr>
        <xdr:cNvCxnSpPr>
          <a:cxnSpLocks noChangeShapeType="1"/>
          <a:stCxn id="18" idx="2"/>
          <a:endCxn id="23" idx="3"/>
        </xdr:cNvCxnSpPr>
      </xdr:nvCxnSpPr>
      <xdr:spPr bwMode="auto">
        <a:xfrm flipV="1">
          <a:off x="10620375" y="2305050"/>
          <a:ext cx="2781300" cy="8572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142875</xdr:colOff>
      <xdr:row>11</xdr:row>
      <xdr:rowOff>114300</xdr:rowOff>
    </xdr:from>
    <xdr:to>
      <xdr:col>27</xdr:col>
      <xdr:colOff>0</xdr:colOff>
      <xdr:row>17</xdr:row>
      <xdr:rowOff>123825</xdr:rowOff>
    </xdr:to>
    <xdr:cxnSp macro="">
      <xdr:nvCxnSpPr>
        <xdr:cNvPr id="39" name="AutoShape 95">
          <a:extLst>
            <a:ext uri="{FF2B5EF4-FFF2-40B4-BE49-F238E27FC236}">
              <a16:creationId xmlns:a16="http://schemas.microsoft.com/office/drawing/2014/main" id="{00000000-0008-0000-1B00-000027000000}"/>
            </a:ext>
          </a:extLst>
        </xdr:cNvPr>
        <xdr:cNvCxnSpPr>
          <a:cxnSpLocks noChangeShapeType="1"/>
          <a:stCxn id="19" idx="2"/>
          <a:endCxn id="24" idx="3"/>
        </xdr:cNvCxnSpPr>
      </xdr:nvCxnSpPr>
      <xdr:spPr bwMode="auto">
        <a:xfrm flipV="1">
          <a:off x="10115550" y="2524125"/>
          <a:ext cx="3286125" cy="13239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209550</xdr:colOff>
      <xdr:row>12</xdr:row>
      <xdr:rowOff>114300</xdr:rowOff>
    </xdr:from>
    <xdr:to>
      <xdr:col>27</xdr:col>
      <xdr:colOff>0</xdr:colOff>
      <xdr:row>19</xdr:row>
      <xdr:rowOff>180975</xdr:rowOff>
    </xdr:to>
    <xdr:cxnSp macro="">
      <xdr:nvCxnSpPr>
        <xdr:cNvPr id="40" name="AutoShape 96">
          <a:extLst>
            <a:ext uri="{FF2B5EF4-FFF2-40B4-BE49-F238E27FC236}">
              <a16:creationId xmlns:a16="http://schemas.microsoft.com/office/drawing/2014/main" id="{00000000-0008-0000-1B00-000028000000}"/>
            </a:ext>
          </a:extLst>
        </xdr:cNvPr>
        <xdr:cNvCxnSpPr>
          <a:cxnSpLocks noChangeShapeType="1"/>
          <a:stCxn id="16" idx="2"/>
          <a:endCxn id="25" idx="3"/>
        </xdr:cNvCxnSpPr>
      </xdr:nvCxnSpPr>
      <xdr:spPr bwMode="auto">
        <a:xfrm flipV="1">
          <a:off x="10610850" y="2743200"/>
          <a:ext cx="2790825" cy="16002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133350</xdr:colOff>
      <xdr:row>13</xdr:row>
      <xdr:rowOff>114300</xdr:rowOff>
    </xdr:from>
    <xdr:to>
      <xdr:col>27</xdr:col>
      <xdr:colOff>0</xdr:colOff>
      <xdr:row>22</xdr:row>
      <xdr:rowOff>180975</xdr:rowOff>
    </xdr:to>
    <xdr:cxnSp macro="">
      <xdr:nvCxnSpPr>
        <xdr:cNvPr id="41" name="AutoShape 97">
          <a:extLst>
            <a:ext uri="{FF2B5EF4-FFF2-40B4-BE49-F238E27FC236}">
              <a16:creationId xmlns:a16="http://schemas.microsoft.com/office/drawing/2014/main" id="{00000000-0008-0000-1B00-000029000000}"/>
            </a:ext>
          </a:extLst>
        </xdr:cNvPr>
        <xdr:cNvCxnSpPr>
          <a:cxnSpLocks noChangeShapeType="1"/>
          <a:stCxn id="15" idx="2"/>
          <a:endCxn id="26" idx="3"/>
        </xdr:cNvCxnSpPr>
      </xdr:nvCxnSpPr>
      <xdr:spPr bwMode="auto">
        <a:xfrm flipV="1">
          <a:off x="10106025" y="2962275"/>
          <a:ext cx="3295650" cy="20383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219075</xdr:colOff>
      <xdr:row>14</xdr:row>
      <xdr:rowOff>114300</xdr:rowOff>
    </xdr:from>
    <xdr:to>
      <xdr:col>27</xdr:col>
      <xdr:colOff>0</xdr:colOff>
      <xdr:row>25</xdr:row>
      <xdr:rowOff>76200</xdr:rowOff>
    </xdr:to>
    <xdr:cxnSp macro="">
      <xdr:nvCxnSpPr>
        <xdr:cNvPr id="42" name="AutoShape 98">
          <a:extLst>
            <a:ext uri="{FF2B5EF4-FFF2-40B4-BE49-F238E27FC236}">
              <a16:creationId xmlns:a16="http://schemas.microsoft.com/office/drawing/2014/main" id="{00000000-0008-0000-1B00-00002A000000}"/>
            </a:ext>
          </a:extLst>
        </xdr:cNvPr>
        <xdr:cNvCxnSpPr>
          <a:cxnSpLocks noChangeShapeType="1"/>
          <a:stCxn id="14" idx="2"/>
          <a:endCxn id="27" idx="3"/>
        </xdr:cNvCxnSpPr>
      </xdr:nvCxnSpPr>
      <xdr:spPr bwMode="auto">
        <a:xfrm flipV="1">
          <a:off x="10620375" y="3181350"/>
          <a:ext cx="2781300" cy="23717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7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43" name="Rectangle 109">
          <a:extLst>
            <a:ext uri="{FF2B5EF4-FFF2-40B4-BE49-F238E27FC236}">
              <a16:creationId xmlns:a16="http://schemas.microsoft.com/office/drawing/2014/main" id="{00000000-0008-0000-1B00-00002B000000}"/>
            </a:ext>
          </a:extLst>
        </xdr:cNvPr>
        <xdr:cNvSpPr>
          <a:spLocks noChangeArrowheads="1"/>
        </xdr:cNvSpPr>
      </xdr:nvSpPr>
      <xdr:spPr bwMode="auto">
        <a:xfrm>
          <a:off x="6543675" y="153352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8</xdr:row>
      <xdr:rowOff>0</xdr:rowOff>
    </xdr:from>
    <xdr:to>
      <xdr:col>12</xdr:col>
      <xdr:colOff>0</xdr:colOff>
      <xdr:row>9</xdr:row>
      <xdr:rowOff>0</xdr:rowOff>
    </xdr:to>
    <xdr:sp macro="" textlink="">
      <xdr:nvSpPr>
        <xdr:cNvPr id="44" name="Rectangle 110">
          <a:extLst>
            <a:ext uri="{FF2B5EF4-FFF2-40B4-BE49-F238E27FC236}">
              <a16:creationId xmlns:a16="http://schemas.microsoft.com/office/drawing/2014/main" id="{00000000-0008-0000-1B00-00002C000000}"/>
            </a:ext>
          </a:extLst>
        </xdr:cNvPr>
        <xdr:cNvSpPr>
          <a:spLocks noChangeArrowheads="1"/>
        </xdr:cNvSpPr>
      </xdr:nvSpPr>
      <xdr:spPr bwMode="auto">
        <a:xfrm>
          <a:off x="6543675" y="175260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9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45" name="Rectangle 111">
          <a:extLst>
            <a:ext uri="{FF2B5EF4-FFF2-40B4-BE49-F238E27FC236}">
              <a16:creationId xmlns:a16="http://schemas.microsoft.com/office/drawing/2014/main" id="{00000000-0008-0000-1B00-00002D000000}"/>
            </a:ext>
          </a:extLst>
        </xdr:cNvPr>
        <xdr:cNvSpPr>
          <a:spLocks noChangeArrowheads="1"/>
        </xdr:cNvSpPr>
      </xdr:nvSpPr>
      <xdr:spPr bwMode="auto">
        <a:xfrm>
          <a:off x="6543675" y="197167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28575</xdr:colOff>
      <xdr:row>14</xdr:row>
      <xdr:rowOff>57150</xdr:rowOff>
    </xdr:from>
    <xdr:to>
      <xdr:col>18</xdr:col>
      <xdr:colOff>85725</xdr:colOff>
      <xdr:row>14</xdr:row>
      <xdr:rowOff>114300</xdr:rowOff>
    </xdr:to>
    <xdr:sp macro="" textlink="">
      <xdr:nvSpPr>
        <xdr:cNvPr id="46" name="Oval 112">
          <a:extLst>
            <a:ext uri="{FF2B5EF4-FFF2-40B4-BE49-F238E27FC236}">
              <a16:creationId xmlns:a16="http://schemas.microsoft.com/office/drawing/2014/main" id="{00000000-0008-0000-1B00-00002E000000}"/>
            </a:ext>
          </a:extLst>
        </xdr:cNvPr>
        <xdr:cNvSpPr>
          <a:spLocks noChangeArrowheads="1"/>
        </xdr:cNvSpPr>
      </xdr:nvSpPr>
      <xdr:spPr bwMode="auto">
        <a:xfrm flipH="1">
          <a:off x="9572625" y="31242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9</xdr:row>
      <xdr:rowOff>114300</xdr:rowOff>
    </xdr:from>
    <xdr:to>
      <xdr:col>18</xdr:col>
      <xdr:colOff>28575</xdr:colOff>
      <xdr:row>14</xdr:row>
      <xdr:rowOff>85725</xdr:rowOff>
    </xdr:to>
    <xdr:cxnSp macro="">
      <xdr:nvCxnSpPr>
        <xdr:cNvPr id="47" name="AutoShape 113">
          <a:extLst>
            <a:ext uri="{FF2B5EF4-FFF2-40B4-BE49-F238E27FC236}">
              <a16:creationId xmlns:a16="http://schemas.microsoft.com/office/drawing/2014/main" id="{00000000-0008-0000-1B00-00002F000000}"/>
            </a:ext>
          </a:extLst>
        </xdr:cNvPr>
        <xdr:cNvCxnSpPr>
          <a:cxnSpLocks noChangeShapeType="1"/>
          <a:stCxn id="45" idx="1"/>
          <a:endCxn id="46" idx="6"/>
        </xdr:cNvCxnSpPr>
      </xdr:nvCxnSpPr>
      <xdr:spPr bwMode="auto">
        <a:xfrm>
          <a:off x="6543675" y="2085975"/>
          <a:ext cx="3028950" cy="10668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0</xdr:colOff>
      <xdr:row>7</xdr:row>
      <xdr:rowOff>0</xdr:rowOff>
    </xdr:from>
    <xdr:to>
      <xdr:col>27</xdr:col>
      <xdr:colOff>0</xdr:colOff>
      <xdr:row>8</xdr:row>
      <xdr:rowOff>0</xdr:rowOff>
    </xdr:to>
    <xdr:sp macro="" textlink="">
      <xdr:nvSpPr>
        <xdr:cNvPr id="48" name="Rectangle 114">
          <a:extLst>
            <a:ext uri="{FF2B5EF4-FFF2-40B4-BE49-F238E27FC236}">
              <a16:creationId xmlns:a16="http://schemas.microsoft.com/office/drawing/2014/main" id="{00000000-0008-0000-1B00-000030000000}"/>
            </a:ext>
          </a:extLst>
        </xdr:cNvPr>
        <xdr:cNvSpPr>
          <a:spLocks noChangeArrowheads="1"/>
        </xdr:cNvSpPr>
      </xdr:nvSpPr>
      <xdr:spPr bwMode="auto">
        <a:xfrm>
          <a:off x="12973050" y="153352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8</xdr:row>
      <xdr:rowOff>0</xdr:rowOff>
    </xdr:from>
    <xdr:to>
      <xdr:col>27</xdr:col>
      <xdr:colOff>0</xdr:colOff>
      <xdr:row>9</xdr:row>
      <xdr:rowOff>0</xdr:rowOff>
    </xdr:to>
    <xdr:sp macro="" textlink="">
      <xdr:nvSpPr>
        <xdr:cNvPr id="49" name="Rectangle 115">
          <a:extLst>
            <a:ext uri="{FF2B5EF4-FFF2-40B4-BE49-F238E27FC236}">
              <a16:creationId xmlns:a16="http://schemas.microsoft.com/office/drawing/2014/main" id="{00000000-0008-0000-1B00-000031000000}"/>
            </a:ext>
          </a:extLst>
        </xdr:cNvPr>
        <xdr:cNvSpPr>
          <a:spLocks noChangeArrowheads="1"/>
        </xdr:cNvSpPr>
      </xdr:nvSpPr>
      <xdr:spPr bwMode="auto">
        <a:xfrm>
          <a:off x="12973050" y="175260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9</xdr:row>
      <xdr:rowOff>0</xdr:rowOff>
    </xdr:from>
    <xdr:to>
      <xdr:col>27</xdr:col>
      <xdr:colOff>0</xdr:colOff>
      <xdr:row>10</xdr:row>
      <xdr:rowOff>0</xdr:rowOff>
    </xdr:to>
    <xdr:sp macro="" textlink="">
      <xdr:nvSpPr>
        <xdr:cNvPr id="50" name="Rectangle 116">
          <a:extLst>
            <a:ext uri="{FF2B5EF4-FFF2-40B4-BE49-F238E27FC236}">
              <a16:creationId xmlns:a16="http://schemas.microsoft.com/office/drawing/2014/main" id="{00000000-0008-0000-1B00-000032000000}"/>
            </a:ext>
          </a:extLst>
        </xdr:cNvPr>
        <xdr:cNvSpPr>
          <a:spLocks noChangeArrowheads="1"/>
        </xdr:cNvSpPr>
      </xdr:nvSpPr>
      <xdr:spPr bwMode="auto">
        <a:xfrm>
          <a:off x="12973050" y="197167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352425</xdr:colOff>
      <xdr:row>0</xdr:row>
      <xdr:rowOff>9525</xdr:rowOff>
    </xdr:from>
    <xdr:to>
      <xdr:col>26</xdr:col>
      <xdr:colOff>76200</xdr:colOff>
      <xdr:row>3</xdr:row>
      <xdr:rowOff>209550</xdr:rowOff>
    </xdr:to>
    <xdr:grpSp>
      <xdr:nvGrpSpPr>
        <xdr:cNvPr id="51" name="Group 119">
          <a:extLst>
            <a:ext uri="{FF2B5EF4-FFF2-40B4-BE49-F238E27FC236}">
              <a16:creationId xmlns:a16="http://schemas.microsoft.com/office/drawing/2014/main" id="{00000000-0008-0000-1B00-000033000000}"/>
            </a:ext>
          </a:extLst>
        </xdr:cNvPr>
        <xdr:cNvGrpSpPr>
          <a:grpSpLocks/>
        </xdr:cNvGrpSpPr>
      </xdr:nvGrpSpPr>
      <xdr:grpSpPr bwMode="auto">
        <a:xfrm>
          <a:off x="12849225" y="9525"/>
          <a:ext cx="1019175" cy="885825"/>
          <a:chOff x="1012" y="24"/>
          <a:chExt cx="106" cy="90"/>
        </a:xfrm>
      </xdr:grpSpPr>
      <xdr:sp macro="" textlink="">
        <xdr:nvSpPr>
          <xdr:cNvPr id="52" name="Line 120">
            <a:extLst>
              <a:ext uri="{FF2B5EF4-FFF2-40B4-BE49-F238E27FC236}">
                <a16:creationId xmlns:a16="http://schemas.microsoft.com/office/drawing/2014/main" id="{00000000-0008-0000-1B00-0000340000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3" name="Text Box 121">
            <a:extLst>
              <a:ext uri="{FF2B5EF4-FFF2-40B4-BE49-F238E27FC236}">
                <a16:creationId xmlns:a16="http://schemas.microsoft.com/office/drawing/2014/main" id="{00000000-0008-0000-1B00-000035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+Y</a:t>
            </a:r>
          </a:p>
        </xdr:txBody>
      </xdr:sp>
      <xdr:sp macro="" textlink="">
        <xdr:nvSpPr>
          <xdr:cNvPr id="54" name="Text Box 122">
            <a:extLst>
              <a:ext uri="{FF2B5EF4-FFF2-40B4-BE49-F238E27FC236}">
                <a16:creationId xmlns:a16="http://schemas.microsoft.com/office/drawing/2014/main" id="{00000000-0008-0000-1B00-000036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-Y</a:t>
            </a:r>
          </a:p>
        </xdr:txBody>
      </xdr:sp>
      <xdr:sp macro="" textlink="">
        <xdr:nvSpPr>
          <xdr:cNvPr id="55" name="Line 123">
            <a:extLst>
              <a:ext uri="{FF2B5EF4-FFF2-40B4-BE49-F238E27FC236}">
                <a16:creationId xmlns:a16="http://schemas.microsoft.com/office/drawing/2014/main" id="{00000000-0008-0000-1B00-0000370000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" name="Text Box 124">
            <a:extLst>
              <a:ext uri="{FF2B5EF4-FFF2-40B4-BE49-F238E27FC236}">
                <a16:creationId xmlns:a16="http://schemas.microsoft.com/office/drawing/2014/main" id="{00000000-0008-0000-1B00-000038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+X</a:t>
            </a:r>
          </a:p>
        </xdr:txBody>
      </xdr:sp>
      <xdr:sp macro="" textlink="">
        <xdr:nvSpPr>
          <xdr:cNvPr id="57" name="Text Box 125">
            <a:extLst>
              <a:ext uri="{FF2B5EF4-FFF2-40B4-BE49-F238E27FC236}">
                <a16:creationId xmlns:a16="http://schemas.microsoft.com/office/drawing/2014/main" id="{00000000-0008-0000-1B00-000039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-X</a:t>
            </a:r>
          </a:p>
        </xdr:txBody>
      </xdr:sp>
    </xdr:grp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142875</xdr:colOff>
      <xdr:row>3</xdr:row>
      <xdr:rowOff>161925</xdr:rowOff>
    </xdr:from>
    <xdr:to>
      <xdr:col>25</xdr:col>
      <xdr:colOff>247650</xdr:colOff>
      <xdr:row>30</xdr:row>
      <xdr:rowOff>171450</xdr:rowOff>
    </xdr:to>
    <xdr:pic>
      <xdr:nvPicPr>
        <xdr:cNvPr id="89222" name="Picture 134">
          <a:extLst>
            <a:ext uri="{FF2B5EF4-FFF2-40B4-BE49-F238E27FC236}">
              <a16:creationId xmlns:a16="http://schemas.microsoft.com/office/drawing/2014/main" id="{00000000-0008-0000-1C00-0000865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75" y="819150"/>
          <a:ext cx="5676900" cy="592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38100</xdr:colOff>
      <xdr:row>8</xdr:row>
      <xdr:rowOff>200025</xdr:rowOff>
    </xdr:from>
    <xdr:to>
      <xdr:col>18</xdr:col>
      <xdr:colOff>95250</xdr:colOff>
      <xdr:row>9</xdr:row>
      <xdr:rowOff>38100</xdr:rowOff>
    </xdr:to>
    <xdr:sp macro="" textlink="">
      <xdr:nvSpPr>
        <xdr:cNvPr id="89090" name="Oval 2">
          <a:extLst>
            <a:ext uri="{FF2B5EF4-FFF2-40B4-BE49-F238E27FC236}">
              <a16:creationId xmlns:a16="http://schemas.microsoft.com/office/drawing/2014/main" id="{00000000-0008-0000-1C00-0000025C0100}"/>
            </a:ext>
          </a:extLst>
        </xdr:cNvPr>
        <xdr:cNvSpPr>
          <a:spLocks noChangeArrowheads="1"/>
        </xdr:cNvSpPr>
      </xdr:nvSpPr>
      <xdr:spPr bwMode="auto">
        <a:xfrm flipH="1">
          <a:off x="8896350" y="19526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10</xdr:row>
      <xdr:rowOff>0</xdr:rowOff>
    </xdr:from>
    <xdr:to>
      <xdr:col>12</xdr:col>
      <xdr:colOff>0</xdr:colOff>
      <xdr:row>11</xdr:row>
      <xdr:rowOff>0</xdr:rowOff>
    </xdr:to>
    <xdr:sp macro="" textlink="">
      <xdr:nvSpPr>
        <xdr:cNvPr id="89091" name="Rectangle 3">
          <a:extLst>
            <a:ext uri="{FF2B5EF4-FFF2-40B4-BE49-F238E27FC236}">
              <a16:creationId xmlns:a16="http://schemas.microsoft.com/office/drawing/2014/main" id="{00000000-0008-0000-1C00-0000035C0100}"/>
            </a:ext>
          </a:extLst>
        </xdr:cNvPr>
        <xdr:cNvSpPr>
          <a:spLocks noChangeArrowheads="1"/>
        </xdr:cNvSpPr>
      </xdr:nvSpPr>
      <xdr:spPr bwMode="auto">
        <a:xfrm>
          <a:off x="5857875" y="219075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11</xdr:row>
      <xdr:rowOff>0</xdr:rowOff>
    </xdr:from>
    <xdr:to>
      <xdr:col>12</xdr:col>
      <xdr:colOff>0</xdr:colOff>
      <xdr:row>12</xdr:row>
      <xdr:rowOff>0</xdr:rowOff>
    </xdr:to>
    <xdr:sp macro="" textlink="">
      <xdr:nvSpPr>
        <xdr:cNvPr id="89092" name="Rectangle 4">
          <a:extLst>
            <a:ext uri="{FF2B5EF4-FFF2-40B4-BE49-F238E27FC236}">
              <a16:creationId xmlns:a16="http://schemas.microsoft.com/office/drawing/2014/main" id="{00000000-0008-0000-1C00-0000045C0100}"/>
            </a:ext>
          </a:extLst>
        </xdr:cNvPr>
        <xdr:cNvSpPr>
          <a:spLocks noChangeArrowheads="1"/>
        </xdr:cNvSpPr>
      </xdr:nvSpPr>
      <xdr:spPr bwMode="auto">
        <a:xfrm>
          <a:off x="5857875" y="240982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12</xdr:row>
      <xdr:rowOff>0</xdr:rowOff>
    </xdr:from>
    <xdr:to>
      <xdr:col>12</xdr:col>
      <xdr:colOff>0</xdr:colOff>
      <xdr:row>13</xdr:row>
      <xdr:rowOff>0</xdr:rowOff>
    </xdr:to>
    <xdr:sp macro="" textlink="">
      <xdr:nvSpPr>
        <xdr:cNvPr id="89093" name="Rectangle 5">
          <a:extLst>
            <a:ext uri="{FF2B5EF4-FFF2-40B4-BE49-F238E27FC236}">
              <a16:creationId xmlns:a16="http://schemas.microsoft.com/office/drawing/2014/main" id="{00000000-0008-0000-1C00-0000055C0100}"/>
            </a:ext>
          </a:extLst>
        </xdr:cNvPr>
        <xdr:cNvSpPr>
          <a:spLocks noChangeArrowheads="1"/>
        </xdr:cNvSpPr>
      </xdr:nvSpPr>
      <xdr:spPr bwMode="auto">
        <a:xfrm>
          <a:off x="5857875" y="262890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13</xdr:row>
      <xdr:rowOff>0</xdr:rowOff>
    </xdr:from>
    <xdr:to>
      <xdr:col>12</xdr:col>
      <xdr:colOff>0</xdr:colOff>
      <xdr:row>14</xdr:row>
      <xdr:rowOff>0</xdr:rowOff>
    </xdr:to>
    <xdr:sp macro="" textlink="">
      <xdr:nvSpPr>
        <xdr:cNvPr id="89094" name="Rectangle 6">
          <a:extLst>
            <a:ext uri="{FF2B5EF4-FFF2-40B4-BE49-F238E27FC236}">
              <a16:creationId xmlns:a16="http://schemas.microsoft.com/office/drawing/2014/main" id="{00000000-0008-0000-1C00-0000065C0100}"/>
            </a:ext>
          </a:extLst>
        </xdr:cNvPr>
        <xdr:cNvSpPr>
          <a:spLocks noChangeArrowheads="1"/>
        </xdr:cNvSpPr>
      </xdr:nvSpPr>
      <xdr:spPr bwMode="auto">
        <a:xfrm>
          <a:off x="5857875" y="284797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14</xdr:row>
      <xdr:rowOff>0</xdr:rowOff>
    </xdr:from>
    <xdr:to>
      <xdr:col>12</xdr:col>
      <xdr:colOff>0</xdr:colOff>
      <xdr:row>15</xdr:row>
      <xdr:rowOff>0</xdr:rowOff>
    </xdr:to>
    <xdr:sp macro="" textlink="">
      <xdr:nvSpPr>
        <xdr:cNvPr id="89095" name="Rectangle 7">
          <a:extLst>
            <a:ext uri="{FF2B5EF4-FFF2-40B4-BE49-F238E27FC236}">
              <a16:creationId xmlns:a16="http://schemas.microsoft.com/office/drawing/2014/main" id="{00000000-0008-0000-1C00-0000075C0100}"/>
            </a:ext>
          </a:extLst>
        </xdr:cNvPr>
        <xdr:cNvSpPr>
          <a:spLocks noChangeArrowheads="1"/>
        </xdr:cNvSpPr>
      </xdr:nvSpPr>
      <xdr:spPr bwMode="auto">
        <a:xfrm>
          <a:off x="5857875" y="306705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114300</xdr:colOff>
      <xdr:row>11</xdr:row>
      <xdr:rowOff>85725</xdr:rowOff>
    </xdr:from>
    <xdr:to>
      <xdr:col>19</xdr:col>
      <xdr:colOff>171450</xdr:colOff>
      <xdr:row>11</xdr:row>
      <xdr:rowOff>142875</xdr:rowOff>
    </xdr:to>
    <xdr:sp macro="" textlink="">
      <xdr:nvSpPr>
        <xdr:cNvPr id="89108" name="Oval 20">
          <a:extLst>
            <a:ext uri="{FF2B5EF4-FFF2-40B4-BE49-F238E27FC236}">
              <a16:creationId xmlns:a16="http://schemas.microsoft.com/office/drawing/2014/main" id="{00000000-0008-0000-1C00-0000145C0100}"/>
            </a:ext>
          </a:extLst>
        </xdr:cNvPr>
        <xdr:cNvSpPr>
          <a:spLocks noChangeArrowheads="1"/>
        </xdr:cNvSpPr>
      </xdr:nvSpPr>
      <xdr:spPr bwMode="auto">
        <a:xfrm flipH="1">
          <a:off x="9401175" y="24955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38100</xdr:colOff>
      <xdr:row>19</xdr:row>
      <xdr:rowOff>133350</xdr:rowOff>
    </xdr:from>
    <xdr:to>
      <xdr:col>18</xdr:col>
      <xdr:colOff>95250</xdr:colOff>
      <xdr:row>19</xdr:row>
      <xdr:rowOff>190500</xdr:rowOff>
    </xdr:to>
    <xdr:sp macro="" textlink="">
      <xdr:nvSpPr>
        <xdr:cNvPr id="89109" name="Oval 21">
          <a:extLst>
            <a:ext uri="{FF2B5EF4-FFF2-40B4-BE49-F238E27FC236}">
              <a16:creationId xmlns:a16="http://schemas.microsoft.com/office/drawing/2014/main" id="{00000000-0008-0000-1C00-0000155C0100}"/>
            </a:ext>
          </a:extLst>
        </xdr:cNvPr>
        <xdr:cNvSpPr>
          <a:spLocks noChangeArrowheads="1"/>
        </xdr:cNvSpPr>
      </xdr:nvSpPr>
      <xdr:spPr bwMode="auto">
        <a:xfrm flipH="1">
          <a:off x="8896350" y="42957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114300</xdr:colOff>
      <xdr:row>22</xdr:row>
      <xdr:rowOff>28575</xdr:rowOff>
    </xdr:from>
    <xdr:to>
      <xdr:col>19</xdr:col>
      <xdr:colOff>171450</xdr:colOff>
      <xdr:row>22</xdr:row>
      <xdr:rowOff>85725</xdr:rowOff>
    </xdr:to>
    <xdr:sp macro="" textlink="">
      <xdr:nvSpPr>
        <xdr:cNvPr id="89110" name="Oval 22">
          <a:extLst>
            <a:ext uri="{FF2B5EF4-FFF2-40B4-BE49-F238E27FC236}">
              <a16:creationId xmlns:a16="http://schemas.microsoft.com/office/drawing/2014/main" id="{00000000-0008-0000-1C00-0000165C0100}"/>
            </a:ext>
          </a:extLst>
        </xdr:cNvPr>
        <xdr:cNvSpPr>
          <a:spLocks noChangeArrowheads="1"/>
        </xdr:cNvSpPr>
      </xdr:nvSpPr>
      <xdr:spPr bwMode="auto">
        <a:xfrm flipH="1">
          <a:off x="9401175" y="48482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47625</xdr:colOff>
      <xdr:row>25</xdr:row>
      <xdr:rowOff>9525</xdr:rowOff>
    </xdr:from>
    <xdr:to>
      <xdr:col>18</xdr:col>
      <xdr:colOff>104775</xdr:colOff>
      <xdr:row>25</xdr:row>
      <xdr:rowOff>66675</xdr:rowOff>
    </xdr:to>
    <xdr:sp macro="" textlink="">
      <xdr:nvSpPr>
        <xdr:cNvPr id="89111" name="Oval 23">
          <a:extLst>
            <a:ext uri="{FF2B5EF4-FFF2-40B4-BE49-F238E27FC236}">
              <a16:creationId xmlns:a16="http://schemas.microsoft.com/office/drawing/2014/main" id="{00000000-0008-0000-1C00-0000175C0100}"/>
            </a:ext>
          </a:extLst>
        </xdr:cNvPr>
        <xdr:cNvSpPr>
          <a:spLocks noChangeArrowheads="1"/>
        </xdr:cNvSpPr>
      </xdr:nvSpPr>
      <xdr:spPr bwMode="auto">
        <a:xfrm flipH="1">
          <a:off x="8905875" y="54864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104775</xdr:colOff>
      <xdr:row>27</xdr:row>
      <xdr:rowOff>85725</xdr:rowOff>
    </xdr:from>
    <xdr:to>
      <xdr:col>19</xdr:col>
      <xdr:colOff>161925</xdr:colOff>
      <xdr:row>27</xdr:row>
      <xdr:rowOff>142875</xdr:rowOff>
    </xdr:to>
    <xdr:sp macro="" textlink="">
      <xdr:nvSpPr>
        <xdr:cNvPr id="89112" name="Oval 24">
          <a:extLst>
            <a:ext uri="{FF2B5EF4-FFF2-40B4-BE49-F238E27FC236}">
              <a16:creationId xmlns:a16="http://schemas.microsoft.com/office/drawing/2014/main" id="{00000000-0008-0000-1C00-0000185C0100}"/>
            </a:ext>
          </a:extLst>
        </xdr:cNvPr>
        <xdr:cNvSpPr>
          <a:spLocks noChangeArrowheads="1"/>
        </xdr:cNvSpPr>
      </xdr:nvSpPr>
      <xdr:spPr bwMode="auto">
        <a:xfrm flipH="1">
          <a:off x="9391650" y="60007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161925</xdr:colOff>
      <xdr:row>25</xdr:row>
      <xdr:rowOff>47625</xdr:rowOff>
    </xdr:from>
    <xdr:to>
      <xdr:col>20</xdr:col>
      <xdr:colOff>219075</xdr:colOff>
      <xdr:row>25</xdr:row>
      <xdr:rowOff>104775</xdr:rowOff>
    </xdr:to>
    <xdr:sp macro="" textlink="">
      <xdr:nvSpPr>
        <xdr:cNvPr id="89134" name="Oval 46">
          <a:extLst>
            <a:ext uri="{FF2B5EF4-FFF2-40B4-BE49-F238E27FC236}">
              <a16:creationId xmlns:a16="http://schemas.microsoft.com/office/drawing/2014/main" id="{00000000-0008-0000-1C00-00002E5C0100}"/>
            </a:ext>
          </a:extLst>
        </xdr:cNvPr>
        <xdr:cNvSpPr>
          <a:spLocks noChangeArrowheads="1"/>
        </xdr:cNvSpPr>
      </xdr:nvSpPr>
      <xdr:spPr bwMode="auto">
        <a:xfrm flipH="1">
          <a:off x="9877425" y="55245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76200</xdr:colOff>
      <xdr:row>22</xdr:row>
      <xdr:rowOff>152400</xdr:rowOff>
    </xdr:from>
    <xdr:to>
      <xdr:col>19</xdr:col>
      <xdr:colOff>133350</xdr:colOff>
      <xdr:row>22</xdr:row>
      <xdr:rowOff>209550</xdr:rowOff>
    </xdr:to>
    <xdr:sp macro="" textlink="">
      <xdr:nvSpPr>
        <xdr:cNvPr id="89136" name="Oval 48">
          <a:extLst>
            <a:ext uri="{FF2B5EF4-FFF2-40B4-BE49-F238E27FC236}">
              <a16:creationId xmlns:a16="http://schemas.microsoft.com/office/drawing/2014/main" id="{00000000-0008-0000-1C00-0000305C0100}"/>
            </a:ext>
          </a:extLst>
        </xdr:cNvPr>
        <xdr:cNvSpPr>
          <a:spLocks noChangeArrowheads="1"/>
        </xdr:cNvSpPr>
      </xdr:nvSpPr>
      <xdr:spPr bwMode="auto">
        <a:xfrm flipH="1">
          <a:off x="9363075" y="49720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152400</xdr:colOff>
      <xdr:row>19</xdr:row>
      <xdr:rowOff>152400</xdr:rowOff>
    </xdr:from>
    <xdr:to>
      <xdr:col>20</xdr:col>
      <xdr:colOff>209550</xdr:colOff>
      <xdr:row>19</xdr:row>
      <xdr:rowOff>209550</xdr:rowOff>
    </xdr:to>
    <xdr:sp macro="" textlink="">
      <xdr:nvSpPr>
        <xdr:cNvPr id="89137" name="Oval 49">
          <a:extLst>
            <a:ext uri="{FF2B5EF4-FFF2-40B4-BE49-F238E27FC236}">
              <a16:creationId xmlns:a16="http://schemas.microsoft.com/office/drawing/2014/main" id="{00000000-0008-0000-1C00-0000315C0100}"/>
            </a:ext>
          </a:extLst>
        </xdr:cNvPr>
        <xdr:cNvSpPr>
          <a:spLocks noChangeArrowheads="1"/>
        </xdr:cNvSpPr>
      </xdr:nvSpPr>
      <xdr:spPr bwMode="auto">
        <a:xfrm flipH="1">
          <a:off x="9867900" y="43148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123825</xdr:colOff>
      <xdr:row>16</xdr:row>
      <xdr:rowOff>161925</xdr:rowOff>
    </xdr:from>
    <xdr:to>
      <xdr:col>19</xdr:col>
      <xdr:colOff>180975</xdr:colOff>
      <xdr:row>17</xdr:row>
      <xdr:rowOff>0</xdr:rowOff>
    </xdr:to>
    <xdr:sp macro="" textlink="">
      <xdr:nvSpPr>
        <xdr:cNvPr id="89138" name="Oval 50">
          <a:extLst>
            <a:ext uri="{FF2B5EF4-FFF2-40B4-BE49-F238E27FC236}">
              <a16:creationId xmlns:a16="http://schemas.microsoft.com/office/drawing/2014/main" id="{00000000-0008-0000-1C00-0000325C0100}"/>
            </a:ext>
          </a:extLst>
        </xdr:cNvPr>
        <xdr:cNvSpPr>
          <a:spLocks noChangeArrowheads="1"/>
        </xdr:cNvSpPr>
      </xdr:nvSpPr>
      <xdr:spPr bwMode="auto">
        <a:xfrm flipH="1">
          <a:off x="9410700" y="36671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161925</xdr:colOff>
      <xdr:row>14</xdr:row>
      <xdr:rowOff>66675</xdr:rowOff>
    </xdr:from>
    <xdr:to>
      <xdr:col>20</xdr:col>
      <xdr:colOff>219075</xdr:colOff>
      <xdr:row>14</xdr:row>
      <xdr:rowOff>123825</xdr:rowOff>
    </xdr:to>
    <xdr:sp macro="" textlink="">
      <xdr:nvSpPr>
        <xdr:cNvPr id="89139" name="Oval 51">
          <a:extLst>
            <a:ext uri="{FF2B5EF4-FFF2-40B4-BE49-F238E27FC236}">
              <a16:creationId xmlns:a16="http://schemas.microsoft.com/office/drawing/2014/main" id="{00000000-0008-0000-1C00-0000335C0100}"/>
            </a:ext>
          </a:extLst>
        </xdr:cNvPr>
        <xdr:cNvSpPr>
          <a:spLocks noChangeArrowheads="1"/>
        </xdr:cNvSpPr>
      </xdr:nvSpPr>
      <xdr:spPr bwMode="auto">
        <a:xfrm flipH="1">
          <a:off x="9877425" y="31337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85725</xdr:colOff>
      <xdr:row>17</xdr:row>
      <xdr:rowOff>95250</xdr:rowOff>
    </xdr:from>
    <xdr:to>
      <xdr:col>19</xdr:col>
      <xdr:colOff>142875</xdr:colOff>
      <xdr:row>17</xdr:row>
      <xdr:rowOff>152400</xdr:rowOff>
    </xdr:to>
    <xdr:sp macro="" textlink="">
      <xdr:nvSpPr>
        <xdr:cNvPr id="89140" name="Oval 52">
          <a:extLst>
            <a:ext uri="{FF2B5EF4-FFF2-40B4-BE49-F238E27FC236}">
              <a16:creationId xmlns:a16="http://schemas.microsoft.com/office/drawing/2014/main" id="{00000000-0008-0000-1C00-0000345C0100}"/>
            </a:ext>
          </a:extLst>
        </xdr:cNvPr>
        <xdr:cNvSpPr>
          <a:spLocks noChangeArrowheads="1"/>
        </xdr:cNvSpPr>
      </xdr:nvSpPr>
      <xdr:spPr bwMode="auto">
        <a:xfrm flipH="1">
          <a:off x="9372600" y="38195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171450</xdr:colOff>
      <xdr:row>8</xdr:row>
      <xdr:rowOff>209550</xdr:rowOff>
    </xdr:from>
    <xdr:to>
      <xdr:col>20</xdr:col>
      <xdr:colOff>228600</xdr:colOff>
      <xdr:row>9</xdr:row>
      <xdr:rowOff>47625</xdr:rowOff>
    </xdr:to>
    <xdr:sp macro="" textlink="">
      <xdr:nvSpPr>
        <xdr:cNvPr id="89141" name="Oval 53">
          <a:extLst>
            <a:ext uri="{FF2B5EF4-FFF2-40B4-BE49-F238E27FC236}">
              <a16:creationId xmlns:a16="http://schemas.microsoft.com/office/drawing/2014/main" id="{00000000-0008-0000-1C00-0000355C0100}"/>
            </a:ext>
          </a:extLst>
        </xdr:cNvPr>
        <xdr:cNvSpPr>
          <a:spLocks noChangeArrowheads="1"/>
        </xdr:cNvSpPr>
      </xdr:nvSpPr>
      <xdr:spPr bwMode="auto">
        <a:xfrm flipH="1">
          <a:off x="9886950" y="19621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85725</xdr:colOff>
      <xdr:row>6</xdr:row>
      <xdr:rowOff>152400</xdr:rowOff>
    </xdr:from>
    <xdr:to>
      <xdr:col>19</xdr:col>
      <xdr:colOff>142875</xdr:colOff>
      <xdr:row>6</xdr:row>
      <xdr:rowOff>209550</xdr:rowOff>
    </xdr:to>
    <xdr:sp macro="" textlink="">
      <xdr:nvSpPr>
        <xdr:cNvPr id="89142" name="Oval 54">
          <a:extLst>
            <a:ext uri="{FF2B5EF4-FFF2-40B4-BE49-F238E27FC236}">
              <a16:creationId xmlns:a16="http://schemas.microsoft.com/office/drawing/2014/main" id="{00000000-0008-0000-1C00-0000365C0100}"/>
            </a:ext>
          </a:extLst>
        </xdr:cNvPr>
        <xdr:cNvSpPr>
          <a:spLocks noChangeArrowheads="1"/>
        </xdr:cNvSpPr>
      </xdr:nvSpPr>
      <xdr:spPr bwMode="auto">
        <a:xfrm flipH="1">
          <a:off x="9372600" y="14668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76200</xdr:colOff>
      <xdr:row>12</xdr:row>
      <xdr:rowOff>19050</xdr:rowOff>
    </xdr:from>
    <xdr:to>
      <xdr:col>19</xdr:col>
      <xdr:colOff>133350</xdr:colOff>
      <xdr:row>12</xdr:row>
      <xdr:rowOff>76200</xdr:rowOff>
    </xdr:to>
    <xdr:sp macro="" textlink="">
      <xdr:nvSpPr>
        <xdr:cNvPr id="89143" name="Oval 55">
          <a:extLst>
            <a:ext uri="{FF2B5EF4-FFF2-40B4-BE49-F238E27FC236}">
              <a16:creationId xmlns:a16="http://schemas.microsoft.com/office/drawing/2014/main" id="{00000000-0008-0000-1C00-0000375C0100}"/>
            </a:ext>
          </a:extLst>
        </xdr:cNvPr>
        <xdr:cNvSpPr>
          <a:spLocks noChangeArrowheads="1"/>
        </xdr:cNvSpPr>
      </xdr:nvSpPr>
      <xdr:spPr bwMode="auto">
        <a:xfrm flipH="1">
          <a:off x="9363075" y="26479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10</xdr:row>
      <xdr:rowOff>0</xdr:rowOff>
    </xdr:from>
    <xdr:to>
      <xdr:col>27</xdr:col>
      <xdr:colOff>0</xdr:colOff>
      <xdr:row>11</xdr:row>
      <xdr:rowOff>0</xdr:rowOff>
    </xdr:to>
    <xdr:sp macro="" textlink="">
      <xdr:nvSpPr>
        <xdr:cNvPr id="89144" name="Rectangle 56">
          <a:extLst>
            <a:ext uri="{FF2B5EF4-FFF2-40B4-BE49-F238E27FC236}">
              <a16:creationId xmlns:a16="http://schemas.microsoft.com/office/drawing/2014/main" id="{00000000-0008-0000-1C00-0000385C0100}"/>
            </a:ext>
          </a:extLst>
        </xdr:cNvPr>
        <xdr:cNvSpPr>
          <a:spLocks noChangeArrowheads="1"/>
        </xdr:cNvSpPr>
      </xdr:nvSpPr>
      <xdr:spPr bwMode="auto">
        <a:xfrm>
          <a:off x="12287250" y="219075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11</xdr:row>
      <xdr:rowOff>0</xdr:rowOff>
    </xdr:from>
    <xdr:to>
      <xdr:col>27</xdr:col>
      <xdr:colOff>0</xdr:colOff>
      <xdr:row>12</xdr:row>
      <xdr:rowOff>0</xdr:rowOff>
    </xdr:to>
    <xdr:sp macro="" textlink="">
      <xdr:nvSpPr>
        <xdr:cNvPr id="89145" name="Rectangle 57">
          <a:extLst>
            <a:ext uri="{FF2B5EF4-FFF2-40B4-BE49-F238E27FC236}">
              <a16:creationId xmlns:a16="http://schemas.microsoft.com/office/drawing/2014/main" id="{00000000-0008-0000-1C00-0000395C0100}"/>
            </a:ext>
          </a:extLst>
        </xdr:cNvPr>
        <xdr:cNvSpPr>
          <a:spLocks noChangeArrowheads="1"/>
        </xdr:cNvSpPr>
      </xdr:nvSpPr>
      <xdr:spPr bwMode="auto">
        <a:xfrm>
          <a:off x="12287250" y="240982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12</xdr:row>
      <xdr:rowOff>0</xdr:rowOff>
    </xdr:from>
    <xdr:to>
      <xdr:col>27</xdr:col>
      <xdr:colOff>0</xdr:colOff>
      <xdr:row>13</xdr:row>
      <xdr:rowOff>0</xdr:rowOff>
    </xdr:to>
    <xdr:sp macro="" textlink="">
      <xdr:nvSpPr>
        <xdr:cNvPr id="89146" name="Rectangle 58">
          <a:extLst>
            <a:ext uri="{FF2B5EF4-FFF2-40B4-BE49-F238E27FC236}">
              <a16:creationId xmlns:a16="http://schemas.microsoft.com/office/drawing/2014/main" id="{00000000-0008-0000-1C00-00003A5C0100}"/>
            </a:ext>
          </a:extLst>
        </xdr:cNvPr>
        <xdr:cNvSpPr>
          <a:spLocks noChangeArrowheads="1"/>
        </xdr:cNvSpPr>
      </xdr:nvSpPr>
      <xdr:spPr bwMode="auto">
        <a:xfrm>
          <a:off x="12287250" y="262890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13</xdr:row>
      <xdr:rowOff>0</xdr:rowOff>
    </xdr:from>
    <xdr:to>
      <xdr:col>27</xdr:col>
      <xdr:colOff>0</xdr:colOff>
      <xdr:row>14</xdr:row>
      <xdr:rowOff>0</xdr:rowOff>
    </xdr:to>
    <xdr:sp macro="" textlink="">
      <xdr:nvSpPr>
        <xdr:cNvPr id="89147" name="Rectangle 59">
          <a:extLst>
            <a:ext uri="{FF2B5EF4-FFF2-40B4-BE49-F238E27FC236}">
              <a16:creationId xmlns:a16="http://schemas.microsoft.com/office/drawing/2014/main" id="{00000000-0008-0000-1C00-00003B5C0100}"/>
            </a:ext>
          </a:extLst>
        </xdr:cNvPr>
        <xdr:cNvSpPr>
          <a:spLocks noChangeArrowheads="1"/>
        </xdr:cNvSpPr>
      </xdr:nvSpPr>
      <xdr:spPr bwMode="auto">
        <a:xfrm>
          <a:off x="12287250" y="284797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14</xdr:row>
      <xdr:rowOff>0</xdr:rowOff>
    </xdr:from>
    <xdr:to>
      <xdr:col>27</xdr:col>
      <xdr:colOff>0</xdr:colOff>
      <xdr:row>15</xdr:row>
      <xdr:rowOff>0</xdr:rowOff>
    </xdr:to>
    <xdr:sp macro="" textlink="">
      <xdr:nvSpPr>
        <xdr:cNvPr id="89148" name="Rectangle 60">
          <a:extLst>
            <a:ext uri="{FF2B5EF4-FFF2-40B4-BE49-F238E27FC236}">
              <a16:creationId xmlns:a16="http://schemas.microsoft.com/office/drawing/2014/main" id="{00000000-0008-0000-1C00-00003C5C0100}"/>
            </a:ext>
          </a:extLst>
        </xdr:cNvPr>
        <xdr:cNvSpPr>
          <a:spLocks noChangeArrowheads="1"/>
        </xdr:cNvSpPr>
      </xdr:nvSpPr>
      <xdr:spPr bwMode="auto">
        <a:xfrm>
          <a:off x="12287250" y="306705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7</xdr:row>
      <xdr:rowOff>114300</xdr:rowOff>
    </xdr:from>
    <xdr:to>
      <xdr:col>18</xdr:col>
      <xdr:colOff>38100</xdr:colOff>
      <xdr:row>9</xdr:row>
      <xdr:rowOff>9525</xdr:rowOff>
    </xdr:to>
    <xdr:cxnSp macro="">
      <xdr:nvCxnSpPr>
        <xdr:cNvPr id="89160" name="AutoShape 72">
          <a:extLst>
            <a:ext uri="{FF2B5EF4-FFF2-40B4-BE49-F238E27FC236}">
              <a16:creationId xmlns:a16="http://schemas.microsoft.com/office/drawing/2014/main" id="{00000000-0008-0000-1C00-0000485C0100}"/>
            </a:ext>
          </a:extLst>
        </xdr:cNvPr>
        <xdr:cNvCxnSpPr>
          <a:cxnSpLocks noChangeShapeType="1"/>
          <a:stCxn id="89197" idx="1"/>
          <a:endCxn id="89090" idx="6"/>
        </xdr:cNvCxnSpPr>
      </xdr:nvCxnSpPr>
      <xdr:spPr bwMode="auto">
        <a:xfrm>
          <a:off x="5857875" y="1647825"/>
          <a:ext cx="3038475" cy="3333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8</xdr:row>
      <xdr:rowOff>114300</xdr:rowOff>
    </xdr:from>
    <xdr:to>
      <xdr:col>19</xdr:col>
      <xdr:colOff>114300</xdr:colOff>
      <xdr:row>11</xdr:row>
      <xdr:rowOff>114300</xdr:rowOff>
    </xdr:to>
    <xdr:cxnSp macro="">
      <xdr:nvCxnSpPr>
        <xdr:cNvPr id="89161" name="AutoShape 73">
          <a:extLst>
            <a:ext uri="{FF2B5EF4-FFF2-40B4-BE49-F238E27FC236}">
              <a16:creationId xmlns:a16="http://schemas.microsoft.com/office/drawing/2014/main" id="{00000000-0008-0000-1C00-0000495C0100}"/>
            </a:ext>
          </a:extLst>
        </xdr:cNvPr>
        <xdr:cNvCxnSpPr>
          <a:cxnSpLocks noChangeShapeType="1"/>
          <a:stCxn id="89198" idx="1"/>
          <a:endCxn id="89108" idx="6"/>
        </xdr:cNvCxnSpPr>
      </xdr:nvCxnSpPr>
      <xdr:spPr bwMode="auto">
        <a:xfrm>
          <a:off x="5857875" y="1866900"/>
          <a:ext cx="3543300" cy="6572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10</xdr:row>
      <xdr:rowOff>114300</xdr:rowOff>
    </xdr:from>
    <xdr:to>
      <xdr:col>19</xdr:col>
      <xdr:colOff>123825</xdr:colOff>
      <xdr:row>16</xdr:row>
      <xdr:rowOff>190500</xdr:rowOff>
    </xdr:to>
    <xdr:cxnSp macro="">
      <xdr:nvCxnSpPr>
        <xdr:cNvPr id="89162" name="AutoShape 74">
          <a:extLst>
            <a:ext uri="{FF2B5EF4-FFF2-40B4-BE49-F238E27FC236}">
              <a16:creationId xmlns:a16="http://schemas.microsoft.com/office/drawing/2014/main" id="{00000000-0008-0000-1C00-00004A5C0100}"/>
            </a:ext>
          </a:extLst>
        </xdr:cNvPr>
        <xdr:cNvCxnSpPr>
          <a:cxnSpLocks noChangeShapeType="1"/>
          <a:stCxn id="89091" idx="1"/>
          <a:endCxn id="89138" idx="6"/>
        </xdr:cNvCxnSpPr>
      </xdr:nvCxnSpPr>
      <xdr:spPr bwMode="auto">
        <a:xfrm>
          <a:off x="5857875" y="2305050"/>
          <a:ext cx="3552825" cy="13906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11</xdr:row>
      <xdr:rowOff>114300</xdr:rowOff>
    </xdr:from>
    <xdr:to>
      <xdr:col>18</xdr:col>
      <xdr:colOff>38100</xdr:colOff>
      <xdr:row>19</xdr:row>
      <xdr:rowOff>161925</xdr:rowOff>
    </xdr:to>
    <xdr:cxnSp macro="">
      <xdr:nvCxnSpPr>
        <xdr:cNvPr id="89163" name="AutoShape 75">
          <a:extLst>
            <a:ext uri="{FF2B5EF4-FFF2-40B4-BE49-F238E27FC236}">
              <a16:creationId xmlns:a16="http://schemas.microsoft.com/office/drawing/2014/main" id="{00000000-0008-0000-1C00-00004B5C0100}"/>
            </a:ext>
          </a:extLst>
        </xdr:cNvPr>
        <xdr:cNvCxnSpPr>
          <a:cxnSpLocks noChangeShapeType="1"/>
          <a:stCxn id="89092" idx="1"/>
          <a:endCxn id="89109" idx="6"/>
        </xdr:cNvCxnSpPr>
      </xdr:nvCxnSpPr>
      <xdr:spPr bwMode="auto">
        <a:xfrm>
          <a:off x="5857875" y="2524125"/>
          <a:ext cx="3038475" cy="18002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12</xdr:row>
      <xdr:rowOff>114300</xdr:rowOff>
    </xdr:from>
    <xdr:to>
      <xdr:col>19</xdr:col>
      <xdr:colOff>114300</xdr:colOff>
      <xdr:row>22</xdr:row>
      <xdr:rowOff>57150</xdr:rowOff>
    </xdr:to>
    <xdr:cxnSp macro="">
      <xdr:nvCxnSpPr>
        <xdr:cNvPr id="89164" name="AutoShape 76">
          <a:extLst>
            <a:ext uri="{FF2B5EF4-FFF2-40B4-BE49-F238E27FC236}">
              <a16:creationId xmlns:a16="http://schemas.microsoft.com/office/drawing/2014/main" id="{00000000-0008-0000-1C00-00004C5C0100}"/>
            </a:ext>
          </a:extLst>
        </xdr:cNvPr>
        <xdr:cNvCxnSpPr>
          <a:cxnSpLocks noChangeShapeType="1"/>
          <a:stCxn id="89093" idx="1"/>
          <a:endCxn id="89110" idx="6"/>
        </xdr:cNvCxnSpPr>
      </xdr:nvCxnSpPr>
      <xdr:spPr bwMode="auto">
        <a:xfrm>
          <a:off x="5857875" y="2743200"/>
          <a:ext cx="3543300" cy="21336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13</xdr:row>
      <xdr:rowOff>114300</xdr:rowOff>
    </xdr:from>
    <xdr:to>
      <xdr:col>18</xdr:col>
      <xdr:colOff>47625</xdr:colOff>
      <xdr:row>25</xdr:row>
      <xdr:rowOff>38100</xdr:rowOff>
    </xdr:to>
    <xdr:cxnSp macro="">
      <xdr:nvCxnSpPr>
        <xdr:cNvPr id="89165" name="AutoShape 77">
          <a:extLst>
            <a:ext uri="{FF2B5EF4-FFF2-40B4-BE49-F238E27FC236}">
              <a16:creationId xmlns:a16="http://schemas.microsoft.com/office/drawing/2014/main" id="{00000000-0008-0000-1C00-00004D5C0100}"/>
            </a:ext>
          </a:extLst>
        </xdr:cNvPr>
        <xdr:cNvCxnSpPr>
          <a:cxnSpLocks noChangeShapeType="1"/>
          <a:stCxn id="89094" idx="1"/>
          <a:endCxn id="89111" idx="6"/>
        </xdr:cNvCxnSpPr>
      </xdr:nvCxnSpPr>
      <xdr:spPr bwMode="auto">
        <a:xfrm>
          <a:off x="5857875" y="2962275"/>
          <a:ext cx="3048000" cy="25527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14</xdr:row>
      <xdr:rowOff>114300</xdr:rowOff>
    </xdr:from>
    <xdr:to>
      <xdr:col>19</xdr:col>
      <xdr:colOff>104775</xdr:colOff>
      <xdr:row>27</xdr:row>
      <xdr:rowOff>114300</xdr:rowOff>
    </xdr:to>
    <xdr:cxnSp macro="">
      <xdr:nvCxnSpPr>
        <xdr:cNvPr id="89166" name="AutoShape 78">
          <a:extLst>
            <a:ext uri="{FF2B5EF4-FFF2-40B4-BE49-F238E27FC236}">
              <a16:creationId xmlns:a16="http://schemas.microsoft.com/office/drawing/2014/main" id="{00000000-0008-0000-1C00-00004E5C0100}"/>
            </a:ext>
          </a:extLst>
        </xdr:cNvPr>
        <xdr:cNvCxnSpPr>
          <a:cxnSpLocks noChangeShapeType="1"/>
          <a:stCxn id="89095" idx="1"/>
          <a:endCxn id="89112" idx="6"/>
        </xdr:cNvCxnSpPr>
      </xdr:nvCxnSpPr>
      <xdr:spPr bwMode="auto">
        <a:xfrm>
          <a:off x="5857875" y="3181350"/>
          <a:ext cx="3533775" cy="28479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142875</xdr:colOff>
      <xdr:row>6</xdr:row>
      <xdr:rowOff>180975</xdr:rowOff>
    </xdr:from>
    <xdr:to>
      <xdr:col>27</xdr:col>
      <xdr:colOff>0</xdr:colOff>
      <xdr:row>7</xdr:row>
      <xdr:rowOff>114300</xdr:rowOff>
    </xdr:to>
    <xdr:cxnSp macro="">
      <xdr:nvCxnSpPr>
        <xdr:cNvPr id="89179" name="AutoShape 91">
          <a:extLst>
            <a:ext uri="{FF2B5EF4-FFF2-40B4-BE49-F238E27FC236}">
              <a16:creationId xmlns:a16="http://schemas.microsoft.com/office/drawing/2014/main" id="{00000000-0008-0000-1C00-00005B5C0100}"/>
            </a:ext>
          </a:extLst>
        </xdr:cNvPr>
        <xdr:cNvCxnSpPr>
          <a:cxnSpLocks noChangeShapeType="1"/>
          <a:stCxn id="89142" idx="2"/>
          <a:endCxn id="89202" idx="3"/>
        </xdr:cNvCxnSpPr>
      </xdr:nvCxnSpPr>
      <xdr:spPr bwMode="auto">
        <a:xfrm>
          <a:off x="9429750" y="1495425"/>
          <a:ext cx="3286125" cy="1524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228600</xdr:colOff>
      <xdr:row>8</xdr:row>
      <xdr:rowOff>114300</xdr:rowOff>
    </xdr:from>
    <xdr:to>
      <xdr:col>27</xdr:col>
      <xdr:colOff>0</xdr:colOff>
      <xdr:row>9</xdr:row>
      <xdr:rowOff>19050</xdr:rowOff>
    </xdr:to>
    <xdr:cxnSp macro="">
      <xdr:nvCxnSpPr>
        <xdr:cNvPr id="89180" name="AutoShape 92">
          <a:extLst>
            <a:ext uri="{FF2B5EF4-FFF2-40B4-BE49-F238E27FC236}">
              <a16:creationId xmlns:a16="http://schemas.microsoft.com/office/drawing/2014/main" id="{00000000-0008-0000-1C00-00005C5C0100}"/>
            </a:ext>
          </a:extLst>
        </xdr:cNvPr>
        <xdr:cNvCxnSpPr>
          <a:cxnSpLocks noChangeShapeType="1"/>
          <a:stCxn id="89141" idx="2"/>
          <a:endCxn id="89203" idx="3"/>
        </xdr:cNvCxnSpPr>
      </xdr:nvCxnSpPr>
      <xdr:spPr bwMode="auto">
        <a:xfrm flipV="1">
          <a:off x="9944100" y="1866900"/>
          <a:ext cx="2771775" cy="1238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133350</xdr:colOff>
      <xdr:row>9</xdr:row>
      <xdr:rowOff>114300</xdr:rowOff>
    </xdr:from>
    <xdr:to>
      <xdr:col>27</xdr:col>
      <xdr:colOff>0</xdr:colOff>
      <xdr:row>12</xdr:row>
      <xdr:rowOff>47625</xdr:rowOff>
    </xdr:to>
    <xdr:cxnSp macro="">
      <xdr:nvCxnSpPr>
        <xdr:cNvPr id="89181" name="AutoShape 93">
          <a:extLst>
            <a:ext uri="{FF2B5EF4-FFF2-40B4-BE49-F238E27FC236}">
              <a16:creationId xmlns:a16="http://schemas.microsoft.com/office/drawing/2014/main" id="{00000000-0008-0000-1C00-00005D5C0100}"/>
            </a:ext>
          </a:extLst>
        </xdr:cNvPr>
        <xdr:cNvCxnSpPr>
          <a:cxnSpLocks noChangeShapeType="1"/>
          <a:stCxn id="89143" idx="2"/>
          <a:endCxn id="89204" idx="3"/>
        </xdr:cNvCxnSpPr>
      </xdr:nvCxnSpPr>
      <xdr:spPr bwMode="auto">
        <a:xfrm flipV="1">
          <a:off x="9420225" y="2085975"/>
          <a:ext cx="3295650" cy="5905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219075</xdr:colOff>
      <xdr:row>10</xdr:row>
      <xdr:rowOff>114300</xdr:rowOff>
    </xdr:from>
    <xdr:to>
      <xdr:col>27</xdr:col>
      <xdr:colOff>0</xdr:colOff>
      <xdr:row>14</xdr:row>
      <xdr:rowOff>95250</xdr:rowOff>
    </xdr:to>
    <xdr:cxnSp macro="">
      <xdr:nvCxnSpPr>
        <xdr:cNvPr id="89182" name="AutoShape 94">
          <a:extLst>
            <a:ext uri="{FF2B5EF4-FFF2-40B4-BE49-F238E27FC236}">
              <a16:creationId xmlns:a16="http://schemas.microsoft.com/office/drawing/2014/main" id="{00000000-0008-0000-1C00-00005E5C0100}"/>
            </a:ext>
          </a:extLst>
        </xdr:cNvPr>
        <xdr:cNvCxnSpPr>
          <a:cxnSpLocks noChangeShapeType="1"/>
          <a:stCxn id="89139" idx="2"/>
          <a:endCxn id="89144" idx="3"/>
        </xdr:cNvCxnSpPr>
      </xdr:nvCxnSpPr>
      <xdr:spPr bwMode="auto">
        <a:xfrm flipV="1">
          <a:off x="9934575" y="2305050"/>
          <a:ext cx="2781300" cy="8572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142875</xdr:colOff>
      <xdr:row>11</xdr:row>
      <xdr:rowOff>114300</xdr:rowOff>
    </xdr:from>
    <xdr:to>
      <xdr:col>27</xdr:col>
      <xdr:colOff>0</xdr:colOff>
      <xdr:row>17</xdr:row>
      <xdr:rowOff>123825</xdr:rowOff>
    </xdr:to>
    <xdr:cxnSp macro="">
      <xdr:nvCxnSpPr>
        <xdr:cNvPr id="89183" name="AutoShape 95">
          <a:extLst>
            <a:ext uri="{FF2B5EF4-FFF2-40B4-BE49-F238E27FC236}">
              <a16:creationId xmlns:a16="http://schemas.microsoft.com/office/drawing/2014/main" id="{00000000-0008-0000-1C00-00005F5C0100}"/>
            </a:ext>
          </a:extLst>
        </xdr:cNvPr>
        <xdr:cNvCxnSpPr>
          <a:cxnSpLocks noChangeShapeType="1"/>
          <a:stCxn id="89140" idx="2"/>
          <a:endCxn id="89145" idx="3"/>
        </xdr:cNvCxnSpPr>
      </xdr:nvCxnSpPr>
      <xdr:spPr bwMode="auto">
        <a:xfrm flipV="1">
          <a:off x="9429750" y="2524125"/>
          <a:ext cx="3286125" cy="13239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209550</xdr:colOff>
      <xdr:row>12</xdr:row>
      <xdr:rowOff>114300</xdr:rowOff>
    </xdr:from>
    <xdr:to>
      <xdr:col>27</xdr:col>
      <xdr:colOff>0</xdr:colOff>
      <xdr:row>19</xdr:row>
      <xdr:rowOff>180975</xdr:rowOff>
    </xdr:to>
    <xdr:cxnSp macro="">
      <xdr:nvCxnSpPr>
        <xdr:cNvPr id="89184" name="AutoShape 96">
          <a:extLst>
            <a:ext uri="{FF2B5EF4-FFF2-40B4-BE49-F238E27FC236}">
              <a16:creationId xmlns:a16="http://schemas.microsoft.com/office/drawing/2014/main" id="{00000000-0008-0000-1C00-0000605C0100}"/>
            </a:ext>
          </a:extLst>
        </xdr:cNvPr>
        <xdr:cNvCxnSpPr>
          <a:cxnSpLocks noChangeShapeType="1"/>
          <a:stCxn id="89137" idx="2"/>
          <a:endCxn id="89146" idx="3"/>
        </xdr:cNvCxnSpPr>
      </xdr:nvCxnSpPr>
      <xdr:spPr bwMode="auto">
        <a:xfrm flipV="1">
          <a:off x="9925050" y="2743200"/>
          <a:ext cx="2790825" cy="16002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133350</xdr:colOff>
      <xdr:row>13</xdr:row>
      <xdr:rowOff>114300</xdr:rowOff>
    </xdr:from>
    <xdr:to>
      <xdr:col>27</xdr:col>
      <xdr:colOff>0</xdr:colOff>
      <xdr:row>22</xdr:row>
      <xdr:rowOff>180975</xdr:rowOff>
    </xdr:to>
    <xdr:cxnSp macro="">
      <xdr:nvCxnSpPr>
        <xdr:cNvPr id="89185" name="AutoShape 97">
          <a:extLst>
            <a:ext uri="{FF2B5EF4-FFF2-40B4-BE49-F238E27FC236}">
              <a16:creationId xmlns:a16="http://schemas.microsoft.com/office/drawing/2014/main" id="{00000000-0008-0000-1C00-0000615C0100}"/>
            </a:ext>
          </a:extLst>
        </xdr:cNvPr>
        <xdr:cNvCxnSpPr>
          <a:cxnSpLocks noChangeShapeType="1"/>
          <a:stCxn id="89136" idx="2"/>
          <a:endCxn id="89147" idx="3"/>
        </xdr:cNvCxnSpPr>
      </xdr:nvCxnSpPr>
      <xdr:spPr bwMode="auto">
        <a:xfrm flipV="1">
          <a:off x="9420225" y="2962275"/>
          <a:ext cx="3295650" cy="20383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219075</xdr:colOff>
      <xdr:row>14</xdr:row>
      <xdr:rowOff>114300</xdr:rowOff>
    </xdr:from>
    <xdr:to>
      <xdr:col>27</xdr:col>
      <xdr:colOff>0</xdr:colOff>
      <xdr:row>25</xdr:row>
      <xdr:rowOff>76200</xdr:rowOff>
    </xdr:to>
    <xdr:cxnSp macro="">
      <xdr:nvCxnSpPr>
        <xdr:cNvPr id="89186" name="AutoShape 98">
          <a:extLst>
            <a:ext uri="{FF2B5EF4-FFF2-40B4-BE49-F238E27FC236}">
              <a16:creationId xmlns:a16="http://schemas.microsoft.com/office/drawing/2014/main" id="{00000000-0008-0000-1C00-0000625C0100}"/>
            </a:ext>
          </a:extLst>
        </xdr:cNvPr>
        <xdr:cNvCxnSpPr>
          <a:cxnSpLocks noChangeShapeType="1"/>
          <a:stCxn id="89134" idx="2"/>
          <a:endCxn id="89148" idx="3"/>
        </xdr:cNvCxnSpPr>
      </xdr:nvCxnSpPr>
      <xdr:spPr bwMode="auto">
        <a:xfrm flipV="1">
          <a:off x="9934575" y="3181350"/>
          <a:ext cx="2781300" cy="23717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0</xdr:colOff>
      <xdr:row>7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89197" name="Rectangle 109">
          <a:extLst>
            <a:ext uri="{FF2B5EF4-FFF2-40B4-BE49-F238E27FC236}">
              <a16:creationId xmlns:a16="http://schemas.microsoft.com/office/drawing/2014/main" id="{00000000-0008-0000-1C00-00006D5C0100}"/>
            </a:ext>
          </a:extLst>
        </xdr:cNvPr>
        <xdr:cNvSpPr>
          <a:spLocks noChangeArrowheads="1"/>
        </xdr:cNvSpPr>
      </xdr:nvSpPr>
      <xdr:spPr bwMode="auto">
        <a:xfrm>
          <a:off x="5857875" y="153352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8</xdr:row>
      <xdr:rowOff>0</xdr:rowOff>
    </xdr:from>
    <xdr:to>
      <xdr:col>12</xdr:col>
      <xdr:colOff>0</xdr:colOff>
      <xdr:row>9</xdr:row>
      <xdr:rowOff>0</xdr:rowOff>
    </xdr:to>
    <xdr:sp macro="" textlink="">
      <xdr:nvSpPr>
        <xdr:cNvPr id="89198" name="Rectangle 110">
          <a:extLst>
            <a:ext uri="{FF2B5EF4-FFF2-40B4-BE49-F238E27FC236}">
              <a16:creationId xmlns:a16="http://schemas.microsoft.com/office/drawing/2014/main" id="{00000000-0008-0000-1C00-00006E5C0100}"/>
            </a:ext>
          </a:extLst>
        </xdr:cNvPr>
        <xdr:cNvSpPr>
          <a:spLocks noChangeArrowheads="1"/>
        </xdr:cNvSpPr>
      </xdr:nvSpPr>
      <xdr:spPr bwMode="auto">
        <a:xfrm>
          <a:off x="5857875" y="175260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9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89199" name="Rectangle 111">
          <a:extLst>
            <a:ext uri="{FF2B5EF4-FFF2-40B4-BE49-F238E27FC236}">
              <a16:creationId xmlns:a16="http://schemas.microsoft.com/office/drawing/2014/main" id="{00000000-0008-0000-1C00-00006F5C0100}"/>
            </a:ext>
          </a:extLst>
        </xdr:cNvPr>
        <xdr:cNvSpPr>
          <a:spLocks noChangeArrowheads="1"/>
        </xdr:cNvSpPr>
      </xdr:nvSpPr>
      <xdr:spPr bwMode="auto">
        <a:xfrm>
          <a:off x="5857875" y="197167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28575</xdr:colOff>
      <xdr:row>14</xdr:row>
      <xdr:rowOff>57150</xdr:rowOff>
    </xdr:from>
    <xdr:to>
      <xdr:col>18</xdr:col>
      <xdr:colOff>85725</xdr:colOff>
      <xdr:row>14</xdr:row>
      <xdr:rowOff>114300</xdr:rowOff>
    </xdr:to>
    <xdr:sp macro="" textlink="">
      <xdr:nvSpPr>
        <xdr:cNvPr id="89200" name="Oval 112">
          <a:extLst>
            <a:ext uri="{FF2B5EF4-FFF2-40B4-BE49-F238E27FC236}">
              <a16:creationId xmlns:a16="http://schemas.microsoft.com/office/drawing/2014/main" id="{00000000-0008-0000-1C00-0000705C0100}"/>
            </a:ext>
          </a:extLst>
        </xdr:cNvPr>
        <xdr:cNvSpPr>
          <a:spLocks noChangeArrowheads="1"/>
        </xdr:cNvSpPr>
      </xdr:nvSpPr>
      <xdr:spPr bwMode="auto">
        <a:xfrm flipH="1">
          <a:off x="8886825" y="31242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0</xdr:colOff>
      <xdr:row>9</xdr:row>
      <xdr:rowOff>114300</xdr:rowOff>
    </xdr:from>
    <xdr:to>
      <xdr:col>18</xdr:col>
      <xdr:colOff>28575</xdr:colOff>
      <xdr:row>14</xdr:row>
      <xdr:rowOff>85725</xdr:rowOff>
    </xdr:to>
    <xdr:cxnSp macro="">
      <xdr:nvCxnSpPr>
        <xdr:cNvPr id="89201" name="AutoShape 113">
          <a:extLst>
            <a:ext uri="{FF2B5EF4-FFF2-40B4-BE49-F238E27FC236}">
              <a16:creationId xmlns:a16="http://schemas.microsoft.com/office/drawing/2014/main" id="{00000000-0008-0000-1C00-0000715C0100}"/>
            </a:ext>
          </a:extLst>
        </xdr:cNvPr>
        <xdr:cNvCxnSpPr>
          <a:cxnSpLocks noChangeShapeType="1"/>
          <a:stCxn id="89199" idx="1"/>
          <a:endCxn id="89200" idx="6"/>
        </xdr:cNvCxnSpPr>
      </xdr:nvCxnSpPr>
      <xdr:spPr bwMode="auto">
        <a:xfrm>
          <a:off x="5857875" y="2085975"/>
          <a:ext cx="3028950" cy="10668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0</xdr:colOff>
      <xdr:row>7</xdr:row>
      <xdr:rowOff>0</xdr:rowOff>
    </xdr:from>
    <xdr:to>
      <xdr:col>27</xdr:col>
      <xdr:colOff>0</xdr:colOff>
      <xdr:row>8</xdr:row>
      <xdr:rowOff>0</xdr:rowOff>
    </xdr:to>
    <xdr:sp macro="" textlink="">
      <xdr:nvSpPr>
        <xdr:cNvPr id="89202" name="Rectangle 114">
          <a:extLst>
            <a:ext uri="{FF2B5EF4-FFF2-40B4-BE49-F238E27FC236}">
              <a16:creationId xmlns:a16="http://schemas.microsoft.com/office/drawing/2014/main" id="{00000000-0008-0000-1C00-0000725C0100}"/>
            </a:ext>
          </a:extLst>
        </xdr:cNvPr>
        <xdr:cNvSpPr>
          <a:spLocks noChangeArrowheads="1"/>
        </xdr:cNvSpPr>
      </xdr:nvSpPr>
      <xdr:spPr bwMode="auto">
        <a:xfrm>
          <a:off x="12287250" y="153352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8</xdr:row>
      <xdr:rowOff>0</xdr:rowOff>
    </xdr:from>
    <xdr:to>
      <xdr:col>27</xdr:col>
      <xdr:colOff>0</xdr:colOff>
      <xdr:row>9</xdr:row>
      <xdr:rowOff>0</xdr:rowOff>
    </xdr:to>
    <xdr:sp macro="" textlink="">
      <xdr:nvSpPr>
        <xdr:cNvPr id="89203" name="Rectangle 115">
          <a:extLst>
            <a:ext uri="{FF2B5EF4-FFF2-40B4-BE49-F238E27FC236}">
              <a16:creationId xmlns:a16="http://schemas.microsoft.com/office/drawing/2014/main" id="{00000000-0008-0000-1C00-0000735C0100}"/>
            </a:ext>
          </a:extLst>
        </xdr:cNvPr>
        <xdr:cNvSpPr>
          <a:spLocks noChangeArrowheads="1"/>
        </xdr:cNvSpPr>
      </xdr:nvSpPr>
      <xdr:spPr bwMode="auto">
        <a:xfrm>
          <a:off x="12287250" y="175260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9</xdr:row>
      <xdr:rowOff>0</xdr:rowOff>
    </xdr:from>
    <xdr:to>
      <xdr:col>27</xdr:col>
      <xdr:colOff>0</xdr:colOff>
      <xdr:row>10</xdr:row>
      <xdr:rowOff>0</xdr:rowOff>
    </xdr:to>
    <xdr:sp macro="" textlink="">
      <xdr:nvSpPr>
        <xdr:cNvPr id="89204" name="Rectangle 116">
          <a:extLst>
            <a:ext uri="{FF2B5EF4-FFF2-40B4-BE49-F238E27FC236}">
              <a16:creationId xmlns:a16="http://schemas.microsoft.com/office/drawing/2014/main" id="{00000000-0008-0000-1C00-0000745C0100}"/>
            </a:ext>
          </a:extLst>
        </xdr:cNvPr>
        <xdr:cNvSpPr>
          <a:spLocks noChangeArrowheads="1"/>
        </xdr:cNvSpPr>
      </xdr:nvSpPr>
      <xdr:spPr bwMode="auto">
        <a:xfrm>
          <a:off x="12287250" y="197167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352425</xdr:colOff>
      <xdr:row>0</xdr:row>
      <xdr:rowOff>9525</xdr:rowOff>
    </xdr:from>
    <xdr:to>
      <xdr:col>26</xdr:col>
      <xdr:colOff>76200</xdr:colOff>
      <xdr:row>3</xdr:row>
      <xdr:rowOff>209550</xdr:rowOff>
    </xdr:to>
    <xdr:grpSp>
      <xdr:nvGrpSpPr>
        <xdr:cNvPr id="89207" name="Group 119">
          <a:extLst>
            <a:ext uri="{FF2B5EF4-FFF2-40B4-BE49-F238E27FC236}">
              <a16:creationId xmlns:a16="http://schemas.microsoft.com/office/drawing/2014/main" id="{00000000-0008-0000-1C00-0000775C0100}"/>
            </a:ext>
          </a:extLst>
        </xdr:cNvPr>
        <xdr:cNvGrpSpPr>
          <a:grpSpLocks/>
        </xdr:cNvGrpSpPr>
      </xdr:nvGrpSpPr>
      <xdr:grpSpPr bwMode="auto">
        <a:xfrm>
          <a:off x="12696825" y="9525"/>
          <a:ext cx="1019175" cy="885825"/>
          <a:chOff x="1012" y="24"/>
          <a:chExt cx="106" cy="90"/>
        </a:xfrm>
      </xdr:grpSpPr>
      <xdr:sp macro="" textlink="">
        <xdr:nvSpPr>
          <xdr:cNvPr id="89208" name="Line 120">
            <a:extLst>
              <a:ext uri="{FF2B5EF4-FFF2-40B4-BE49-F238E27FC236}">
                <a16:creationId xmlns:a16="http://schemas.microsoft.com/office/drawing/2014/main" id="{00000000-0008-0000-1C00-0000785C01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9209" name="Text Box 121">
            <a:extLst>
              <a:ext uri="{FF2B5EF4-FFF2-40B4-BE49-F238E27FC236}">
                <a16:creationId xmlns:a16="http://schemas.microsoft.com/office/drawing/2014/main" id="{00000000-0008-0000-1C00-0000795C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+Y</a:t>
            </a:r>
          </a:p>
        </xdr:txBody>
      </xdr:sp>
      <xdr:sp macro="" textlink="">
        <xdr:nvSpPr>
          <xdr:cNvPr id="89210" name="Text Box 122">
            <a:extLst>
              <a:ext uri="{FF2B5EF4-FFF2-40B4-BE49-F238E27FC236}">
                <a16:creationId xmlns:a16="http://schemas.microsoft.com/office/drawing/2014/main" id="{00000000-0008-0000-1C00-00007A5C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-Y</a:t>
            </a:r>
          </a:p>
        </xdr:txBody>
      </xdr:sp>
      <xdr:sp macro="" textlink="">
        <xdr:nvSpPr>
          <xdr:cNvPr id="89211" name="Line 123">
            <a:extLst>
              <a:ext uri="{FF2B5EF4-FFF2-40B4-BE49-F238E27FC236}">
                <a16:creationId xmlns:a16="http://schemas.microsoft.com/office/drawing/2014/main" id="{00000000-0008-0000-1C00-00007B5C01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9212" name="Text Box 124">
            <a:extLst>
              <a:ext uri="{FF2B5EF4-FFF2-40B4-BE49-F238E27FC236}">
                <a16:creationId xmlns:a16="http://schemas.microsoft.com/office/drawing/2014/main" id="{00000000-0008-0000-1C00-00007C5C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+X</a:t>
            </a:r>
          </a:p>
        </xdr:txBody>
      </xdr:sp>
      <xdr:sp macro="" textlink="">
        <xdr:nvSpPr>
          <xdr:cNvPr id="89213" name="Text Box 125">
            <a:extLst>
              <a:ext uri="{FF2B5EF4-FFF2-40B4-BE49-F238E27FC236}">
                <a16:creationId xmlns:a16="http://schemas.microsoft.com/office/drawing/2014/main" id="{00000000-0008-0000-1C00-00007D5C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-X</a:t>
            </a:r>
          </a:p>
        </xdr:txBody>
      </xdr:sp>
    </xdr:grp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123825</xdr:colOff>
      <xdr:row>5</xdr:row>
      <xdr:rowOff>28575</xdr:rowOff>
    </xdr:from>
    <xdr:to>
      <xdr:col>23</xdr:col>
      <xdr:colOff>228600</xdr:colOff>
      <xdr:row>32</xdr:row>
      <xdr:rowOff>38100</xdr:rowOff>
    </xdr:to>
    <xdr:pic>
      <xdr:nvPicPr>
        <xdr:cNvPr id="19599" name="Picture 143">
          <a:extLst>
            <a:ext uri="{FF2B5EF4-FFF2-40B4-BE49-F238E27FC236}">
              <a16:creationId xmlns:a16="http://schemas.microsoft.com/office/drawing/2014/main" id="{00000000-0008-0000-1D00-00008F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123950"/>
          <a:ext cx="5676900" cy="592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7</xdr:row>
      <xdr:rowOff>0</xdr:rowOff>
    </xdr:from>
    <xdr:to>
      <xdr:col>10</xdr:col>
      <xdr:colOff>0</xdr:colOff>
      <xdr:row>10</xdr:row>
      <xdr:rowOff>0</xdr:rowOff>
    </xdr:to>
    <xdr:sp macro="" textlink="">
      <xdr:nvSpPr>
        <xdr:cNvPr id="19527" name="Rectangle 71">
          <a:extLst>
            <a:ext uri="{FF2B5EF4-FFF2-40B4-BE49-F238E27FC236}">
              <a16:creationId xmlns:a16="http://schemas.microsoft.com/office/drawing/2014/main" id="{00000000-0008-0000-1D00-0000474C0000}"/>
            </a:ext>
          </a:extLst>
        </xdr:cNvPr>
        <xdr:cNvSpPr>
          <a:spLocks noChangeArrowheads="1"/>
        </xdr:cNvSpPr>
      </xdr:nvSpPr>
      <xdr:spPr bwMode="auto">
        <a:xfrm>
          <a:off x="4848225" y="1533525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10</xdr:row>
      <xdr:rowOff>0</xdr:rowOff>
    </xdr:from>
    <xdr:to>
      <xdr:col>10</xdr:col>
      <xdr:colOff>0</xdr:colOff>
      <xdr:row>13</xdr:row>
      <xdr:rowOff>0</xdr:rowOff>
    </xdr:to>
    <xdr:sp macro="" textlink="">
      <xdr:nvSpPr>
        <xdr:cNvPr id="19528" name="Rectangle 72">
          <a:extLst>
            <a:ext uri="{FF2B5EF4-FFF2-40B4-BE49-F238E27FC236}">
              <a16:creationId xmlns:a16="http://schemas.microsoft.com/office/drawing/2014/main" id="{00000000-0008-0000-1D00-0000484C0000}"/>
            </a:ext>
          </a:extLst>
        </xdr:cNvPr>
        <xdr:cNvSpPr>
          <a:spLocks noChangeArrowheads="1"/>
        </xdr:cNvSpPr>
      </xdr:nvSpPr>
      <xdr:spPr bwMode="auto">
        <a:xfrm>
          <a:off x="4848225" y="2190750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13</xdr:row>
      <xdr:rowOff>0</xdr:rowOff>
    </xdr:from>
    <xdr:to>
      <xdr:col>10</xdr:col>
      <xdr:colOff>0</xdr:colOff>
      <xdr:row>16</xdr:row>
      <xdr:rowOff>0</xdr:rowOff>
    </xdr:to>
    <xdr:sp macro="" textlink="">
      <xdr:nvSpPr>
        <xdr:cNvPr id="19529" name="Rectangle 73">
          <a:extLst>
            <a:ext uri="{FF2B5EF4-FFF2-40B4-BE49-F238E27FC236}">
              <a16:creationId xmlns:a16="http://schemas.microsoft.com/office/drawing/2014/main" id="{00000000-0008-0000-1D00-0000494C0000}"/>
            </a:ext>
          </a:extLst>
        </xdr:cNvPr>
        <xdr:cNvSpPr>
          <a:spLocks noChangeArrowheads="1"/>
        </xdr:cNvSpPr>
      </xdr:nvSpPr>
      <xdr:spPr bwMode="auto">
        <a:xfrm>
          <a:off x="4848225" y="2847975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16</xdr:row>
      <xdr:rowOff>0</xdr:rowOff>
    </xdr:from>
    <xdr:to>
      <xdr:col>10</xdr:col>
      <xdr:colOff>0</xdr:colOff>
      <xdr:row>19</xdr:row>
      <xdr:rowOff>0</xdr:rowOff>
    </xdr:to>
    <xdr:sp macro="" textlink="">
      <xdr:nvSpPr>
        <xdr:cNvPr id="19530" name="Rectangle 74">
          <a:extLst>
            <a:ext uri="{FF2B5EF4-FFF2-40B4-BE49-F238E27FC236}">
              <a16:creationId xmlns:a16="http://schemas.microsoft.com/office/drawing/2014/main" id="{00000000-0008-0000-1D00-00004A4C0000}"/>
            </a:ext>
          </a:extLst>
        </xdr:cNvPr>
        <xdr:cNvSpPr>
          <a:spLocks noChangeArrowheads="1"/>
        </xdr:cNvSpPr>
      </xdr:nvSpPr>
      <xdr:spPr bwMode="auto">
        <a:xfrm>
          <a:off x="4848225" y="3505200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19</xdr:row>
      <xdr:rowOff>0</xdr:rowOff>
    </xdr:from>
    <xdr:to>
      <xdr:col>10</xdr:col>
      <xdr:colOff>0</xdr:colOff>
      <xdr:row>22</xdr:row>
      <xdr:rowOff>0</xdr:rowOff>
    </xdr:to>
    <xdr:sp macro="" textlink="">
      <xdr:nvSpPr>
        <xdr:cNvPr id="19531" name="Rectangle 75">
          <a:extLst>
            <a:ext uri="{FF2B5EF4-FFF2-40B4-BE49-F238E27FC236}">
              <a16:creationId xmlns:a16="http://schemas.microsoft.com/office/drawing/2014/main" id="{00000000-0008-0000-1D00-00004B4C0000}"/>
            </a:ext>
          </a:extLst>
        </xdr:cNvPr>
        <xdr:cNvSpPr>
          <a:spLocks noChangeArrowheads="1"/>
        </xdr:cNvSpPr>
      </xdr:nvSpPr>
      <xdr:spPr bwMode="auto">
        <a:xfrm>
          <a:off x="4848225" y="4162425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22</xdr:row>
      <xdr:rowOff>0</xdr:rowOff>
    </xdr:from>
    <xdr:to>
      <xdr:col>10</xdr:col>
      <xdr:colOff>0</xdr:colOff>
      <xdr:row>25</xdr:row>
      <xdr:rowOff>0</xdr:rowOff>
    </xdr:to>
    <xdr:sp macro="" textlink="">
      <xdr:nvSpPr>
        <xdr:cNvPr id="19532" name="Rectangle 76">
          <a:extLst>
            <a:ext uri="{FF2B5EF4-FFF2-40B4-BE49-F238E27FC236}">
              <a16:creationId xmlns:a16="http://schemas.microsoft.com/office/drawing/2014/main" id="{00000000-0008-0000-1D00-00004C4C0000}"/>
            </a:ext>
          </a:extLst>
        </xdr:cNvPr>
        <xdr:cNvSpPr>
          <a:spLocks noChangeArrowheads="1"/>
        </xdr:cNvSpPr>
      </xdr:nvSpPr>
      <xdr:spPr bwMode="auto">
        <a:xfrm>
          <a:off x="4848225" y="4819650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25</xdr:row>
      <xdr:rowOff>0</xdr:rowOff>
    </xdr:from>
    <xdr:to>
      <xdr:col>10</xdr:col>
      <xdr:colOff>0</xdr:colOff>
      <xdr:row>28</xdr:row>
      <xdr:rowOff>0</xdr:rowOff>
    </xdr:to>
    <xdr:sp macro="" textlink="">
      <xdr:nvSpPr>
        <xdr:cNvPr id="19533" name="Rectangle 77">
          <a:extLst>
            <a:ext uri="{FF2B5EF4-FFF2-40B4-BE49-F238E27FC236}">
              <a16:creationId xmlns:a16="http://schemas.microsoft.com/office/drawing/2014/main" id="{00000000-0008-0000-1D00-00004D4C0000}"/>
            </a:ext>
          </a:extLst>
        </xdr:cNvPr>
        <xdr:cNvSpPr>
          <a:spLocks noChangeArrowheads="1"/>
        </xdr:cNvSpPr>
      </xdr:nvSpPr>
      <xdr:spPr bwMode="auto">
        <a:xfrm>
          <a:off x="4848225" y="5476875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28</xdr:row>
      <xdr:rowOff>0</xdr:rowOff>
    </xdr:from>
    <xdr:to>
      <xdr:col>10</xdr:col>
      <xdr:colOff>0</xdr:colOff>
      <xdr:row>31</xdr:row>
      <xdr:rowOff>0</xdr:rowOff>
    </xdr:to>
    <xdr:sp macro="" textlink="">
      <xdr:nvSpPr>
        <xdr:cNvPr id="19534" name="Rectangle 78">
          <a:extLst>
            <a:ext uri="{FF2B5EF4-FFF2-40B4-BE49-F238E27FC236}">
              <a16:creationId xmlns:a16="http://schemas.microsoft.com/office/drawing/2014/main" id="{00000000-0008-0000-1D00-00004E4C0000}"/>
            </a:ext>
          </a:extLst>
        </xdr:cNvPr>
        <xdr:cNvSpPr>
          <a:spLocks noChangeArrowheads="1"/>
        </xdr:cNvSpPr>
      </xdr:nvSpPr>
      <xdr:spPr bwMode="auto">
        <a:xfrm>
          <a:off x="4848225" y="6134100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0</xdr:colOff>
      <xdr:row>7</xdr:row>
      <xdr:rowOff>0</xdr:rowOff>
    </xdr:from>
    <xdr:to>
      <xdr:col>25</xdr:col>
      <xdr:colOff>0</xdr:colOff>
      <xdr:row>10</xdr:row>
      <xdr:rowOff>0</xdr:rowOff>
    </xdr:to>
    <xdr:sp macro="" textlink="">
      <xdr:nvSpPr>
        <xdr:cNvPr id="19535" name="Rectangle 79">
          <a:extLst>
            <a:ext uri="{FF2B5EF4-FFF2-40B4-BE49-F238E27FC236}">
              <a16:creationId xmlns:a16="http://schemas.microsoft.com/office/drawing/2014/main" id="{00000000-0008-0000-1D00-00004F4C0000}"/>
            </a:ext>
          </a:extLst>
        </xdr:cNvPr>
        <xdr:cNvSpPr>
          <a:spLocks noChangeArrowheads="1"/>
        </xdr:cNvSpPr>
      </xdr:nvSpPr>
      <xdr:spPr bwMode="auto">
        <a:xfrm>
          <a:off x="11277600" y="1533525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0</xdr:colOff>
      <xdr:row>10</xdr:row>
      <xdr:rowOff>0</xdr:rowOff>
    </xdr:from>
    <xdr:to>
      <xdr:col>25</xdr:col>
      <xdr:colOff>0</xdr:colOff>
      <xdr:row>13</xdr:row>
      <xdr:rowOff>0</xdr:rowOff>
    </xdr:to>
    <xdr:sp macro="" textlink="">
      <xdr:nvSpPr>
        <xdr:cNvPr id="19536" name="Rectangle 80">
          <a:extLst>
            <a:ext uri="{FF2B5EF4-FFF2-40B4-BE49-F238E27FC236}">
              <a16:creationId xmlns:a16="http://schemas.microsoft.com/office/drawing/2014/main" id="{00000000-0008-0000-1D00-0000504C0000}"/>
            </a:ext>
          </a:extLst>
        </xdr:cNvPr>
        <xdr:cNvSpPr>
          <a:spLocks noChangeArrowheads="1"/>
        </xdr:cNvSpPr>
      </xdr:nvSpPr>
      <xdr:spPr bwMode="auto">
        <a:xfrm>
          <a:off x="11277600" y="2190750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0</xdr:colOff>
      <xdr:row>13</xdr:row>
      <xdr:rowOff>0</xdr:rowOff>
    </xdr:from>
    <xdr:to>
      <xdr:col>25</xdr:col>
      <xdr:colOff>0</xdr:colOff>
      <xdr:row>16</xdr:row>
      <xdr:rowOff>0</xdr:rowOff>
    </xdr:to>
    <xdr:sp macro="" textlink="">
      <xdr:nvSpPr>
        <xdr:cNvPr id="19537" name="Rectangle 81">
          <a:extLst>
            <a:ext uri="{FF2B5EF4-FFF2-40B4-BE49-F238E27FC236}">
              <a16:creationId xmlns:a16="http://schemas.microsoft.com/office/drawing/2014/main" id="{00000000-0008-0000-1D00-0000514C0000}"/>
            </a:ext>
          </a:extLst>
        </xdr:cNvPr>
        <xdr:cNvSpPr>
          <a:spLocks noChangeArrowheads="1"/>
        </xdr:cNvSpPr>
      </xdr:nvSpPr>
      <xdr:spPr bwMode="auto">
        <a:xfrm>
          <a:off x="11277600" y="2847975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0</xdr:colOff>
      <xdr:row>16</xdr:row>
      <xdr:rowOff>0</xdr:rowOff>
    </xdr:from>
    <xdr:to>
      <xdr:col>25</xdr:col>
      <xdr:colOff>0</xdr:colOff>
      <xdr:row>19</xdr:row>
      <xdr:rowOff>0</xdr:rowOff>
    </xdr:to>
    <xdr:sp macro="" textlink="">
      <xdr:nvSpPr>
        <xdr:cNvPr id="19538" name="Rectangle 82">
          <a:extLst>
            <a:ext uri="{FF2B5EF4-FFF2-40B4-BE49-F238E27FC236}">
              <a16:creationId xmlns:a16="http://schemas.microsoft.com/office/drawing/2014/main" id="{00000000-0008-0000-1D00-0000524C0000}"/>
            </a:ext>
          </a:extLst>
        </xdr:cNvPr>
        <xdr:cNvSpPr>
          <a:spLocks noChangeArrowheads="1"/>
        </xdr:cNvSpPr>
      </xdr:nvSpPr>
      <xdr:spPr bwMode="auto">
        <a:xfrm>
          <a:off x="11277600" y="3505200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0</xdr:colOff>
      <xdr:row>19</xdr:row>
      <xdr:rowOff>0</xdr:rowOff>
    </xdr:from>
    <xdr:to>
      <xdr:col>25</xdr:col>
      <xdr:colOff>0</xdr:colOff>
      <xdr:row>22</xdr:row>
      <xdr:rowOff>0</xdr:rowOff>
    </xdr:to>
    <xdr:sp macro="" textlink="">
      <xdr:nvSpPr>
        <xdr:cNvPr id="19539" name="Rectangle 83">
          <a:extLst>
            <a:ext uri="{FF2B5EF4-FFF2-40B4-BE49-F238E27FC236}">
              <a16:creationId xmlns:a16="http://schemas.microsoft.com/office/drawing/2014/main" id="{00000000-0008-0000-1D00-0000534C0000}"/>
            </a:ext>
          </a:extLst>
        </xdr:cNvPr>
        <xdr:cNvSpPr>
          <a:spLocks noChangeArrowheads="1"/>
        </xdr:cNvSpPr>
      </xdr:nvSpPr>
      <xdr:spPr bwMode="auto">
        <a:xfrm>
          <a:off x="11277600" y="4162425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0</xdr:colOff>
      <xdr:row>22</xdr:row>
      <xdr:rowOff>0</xdr:rowOff>
    </xdr:from>
    <xdr:to>
      <xdr:col>25</xdr:col>
      <xdr:colOff>0</xdr:colOff>
      <xdr:row>25</xdr:row>
      <xdr:rowOff>0</xdr:rowOff>
    </xdr:to>
    <xdr:sp macro="" textlink="">
      <xdr:nvSpPr>
        <xdr:cNvPr id="19540" name="Rectangle 84">
          <a:extLst>
            <a:ext uri="{FF2B5EF4-FFF2-40B4-BE49-F238E27FC236}">
              <a16:creationId xmlns:a16="http://schemas.microsoft.com/office/drawing/2014/main" id="{00000000-0008-0000-1D00-0000544C0000}"/>
            </a:ext>
          </a:extLst>
        </xdr:cNvPr>
        <xdr:cNvSpPr>
          <a:spLocks noChangeArrowheads="1"/>
        </xdr:cNvSpPr>
      </xdr:nvSpPr>
      <xdr:spPr bwMode="auto">
        <a:xfrm>
          <a:off x="11277600" y="4819650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0</xdr:colOff>
      <xdr:row>25</xdr:row>
      <xdr:rowOff>0</xdr:rowOff>
    </xdr:from>
    <xdr:to>
      <xdr:col>25</xdr:col>
      <xdr:colOff>0</xdr:colOff>
      <xdr:row>28</xdr:row>
      <xdr:rowOff>0</xdr:rowOff>
    </xdr:to>
    <xdr:sp macro="" textlink="">
      <xdr:nvSpPr>
        <xdr:cNvPr id="19541" name="Rectangle 85">
          <a:extLst>
            <a:ext uri="{FF2B5EF4-FFF2-40B4-BE49-F238E27FC236}">
              <a16:creationId xmlns:a16="http://schemas.microsoft.com/office/drawing/2014/main" id="{00000000-0008-0000-1D00-0000554C0000}"/>
            </a:ext>
          </a:extLst>
        </xdr:cNvPr>
        <xdr:cNvSpPr>
          <a:spLocks noChangeArrowheads="1"/>
        </xdr:cNvSpPr>
      </xdr:nvSpPr>
      <xdr:spPr bwMode="auto">
        <a:xfrm>
          <a:off x="11277600" y="5476875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0</xdr:colOff>
      <xdr:row>28</xdr:row>
      <xdr:rowOff>0</xdr:rowOff>
    </xdr:from>
    <xdr:to>
      <xdr:col>25</xdr:col>
      <xdr:colOff>0</xdr:colOff>
      <xdr:row>31</xdr:row>
      <xdr:rowOff>0</xdr:rowOff>
    </xdr:to>
    <xdr:sp macro="" textlink="">
      <xdr:nvSpPr>
        <xdr:cNvPr id="19542" name="Rectangle 86">
          <a:extLst>
            <a:ext uri="{FF2B5EF4-FFF2-40B4-BE49-F238E27FC236}">
              <a16:creationId xmlns:a16="http://schemas.microsoft.com/office/drawing/2014/main" id="{00000000-0008-0000-1D00-0000564C0000}"/>
            </a:ext>
          </a:extLst>
        </xdr:cNvPr>
        <xdr:cNvSpPr>
          <a:spLocks noChangeArrowheads="1"/>
        </xdr:cNvSpPr>
      </xdr:nvSpPr>
      <xdr:spPr bwMode="auto">
        <a:xfrm>
          <a:off x="11277600" y="6134100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57150</xdr:colOff>
      <xdr:row>8</xdr:row>
      <xdr:rowOff>28575</xdr:rowOff>
    </xdr:from>
    <xdr:to>
      <xdr:col>17</xdr:col>
      <xdr:colOff>114300</xdr:colOff>
      <xdr:row>8</xdr:row>
      <xdr:rowOff>85725</xdr:rowOff>
    </xdr:to>
    <xdr:sp macro="" textlink="">
      <xdr:nvSpPr>
        <xdr:cNvPr id="19543" name="Oval 87">
          <a:extLst>
            <a:ext uri="{FF2B5EF4-FFF2-40B4-BE49-F238E27FC236}">
              <a16:creationId xmlns:a16="http://schemas.microsoft.com/office/drawing/2014/main" id="{00000000-0008-0000-1D00-0000574C0000}"/>
            </a:ext>
          </a:extLst>
        </xdr:cNvPr>
        <xdr:cNvSpPr>
          <a:spLocks noChangeArrowheads="1"/>
        </xdr:cNvSpPr>
      </xdr:nvSpPr>
      <xdr:spPr bwMode="auto">
        <a:xfrm flipH="1">
          <a:off x="8334375" y="17811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114300</xdr:colOff>
      <xdr:row>8</xdr:row>
      <xdr:rowOff>57150</xdr:rowOff>
    </xdr:from>
    <xdr:to>
      <xdr:col>25</xdr:col>
      <xdr:colOff>0</xdr:colOff>
      <xdr:row>8</xdr:row>
      <xdr:rowOff>114300</xdr:rowOff>
    </xdr:to>
    <xdr:cxnSp macro="">
      <xdr:nvCxnSpPr>
        <xdr:cNvPr id="19544" name="AutoShape 88">
          <a:extLst>
            <a:ext uri="{FF2B5EF4-FFF2-40B4-BE49-F238E27FC236}">
              <a16:creationId xmlns:a16="http://schemas.microsoft.com/office/drawing/2014/main" id="{00000000-0008-0000-1D00-0000584C0000}"/>
            </a:ext>
          </a:extLst>
        </xdr:cNvPr>
        <xdr:cNvCxnSpPr>
          <a:cxnSpLocks noChangeShapeType="1"/>
          <a:stCxn id="19543" idx="2"/>
          <a:endCxn id="19535" idx="3"/>
        </xdr:cNvCxnSpPr>
      </xdr:nvCxnSpPr>
      <xdr:spPr bwMode="auto">
        <a:xfrm>
          <a:off x="8391525" y="1809750"/>
          <a:ext cx="3314700" cy="571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18</xdr:col>
      <xdr:colOff>95250</xdr:colOff>
      <xdr:row>10</xdr:row>
      <xdr:rowOff>85725</xdr:rowOff>
    </xdr:from>
    <xdr:to>
      <xdr:col>18</xdr:col>
      <xdr:colOff>152400</xdr:colOff>
      <xdr:row>10</xdr:row>
      <xdr:rowOff>142875</xdr:rowOff>
    </xdr:to>
    <xdr:sp macro="" textlink="">
      <xdr:nvSpPr>
        <xdr:cNvPr id="19545" name="Oval 89">
          <a:extLst>
            <a:ext uri="{FF2B5EF4-FFF2-40B4-BE49-F238E27FC236}">
              <a16:creationId xmlns:a16="http://schemas.microsoft.com/office/drawing/2014/main" id="{00000000-0008-0000-1D00-0000594C0000}"/>
            </a:ext>
          </a:extLst>
        </xdr:cNvPr>
        <xdr:cNvSpPr>
          <a:spLocks noChangeArrowheads="1"/>
        </xdr:cNvSpPr>
      </xdr:nvSpPr>
      <xdr:spPr bwMode="auto">
        <a:xfrm flipH="1">
          <a:off x="8801100" y="22764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152400</xdr:colOff>
      <xdr:row>10</xdr:row>
      <xdr:rowOff>114300</xdr:rowOff>
    </xdr:from>
    <xdr:to>
      <xdr:col>25</xdr:col>
      <xdr:colOff>0</xdr:colOff>
      <xdr:row>11</xdr:row>
      <xdr:rowOff>114300</xdr:rowOff>
    </xdr:to>
    <xdr:cxnSp macro="">
      <xdr:nvCxnSpPr>
        <xdr:cNvPr id="19546" name="AutoShape 90">
          <a:extLst>
            <a:ext uri="{FF2B5EF4-FFF2-40B4-BE49-F238E27FC236}">
              <a16:creationId xmlns:a16="http://schemas.microsoft.com/office/drawing/2014/main" id="{00000000-0008-0000-1D00-00005A4C0000}"/>
            </a:ext>
          </a:extLst>
        </xdr:cNvPr>
        <xdr:cNvCxnSpPr>
          <a:cxnSpLocks noChangeShapeType="1"/>
          <a:stCxn id="19545" idx="2"/>
          <a:endCxn id="19536" idx="3"/>
        </xdr:cNvCxnSpPr>
      </xdr:nvCxnSpPr>
      <xdr:spPr bwMode="auto">
        <a:xfrm>
          <a:off x="8858250" y="2305050"/>
          <a:ext cx="2847975" cy="2190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17</xdr:col>
      <xdr:colOff>66675</xdr:colOff>
      <xdr:row>13</xdr:row>
      <xdr:rowOff>104775</xdr:rowOff>
    </xdr:from>
    <xdr:to>
      <xdr:col>17</xdr:col>
      <xdr:colOff>123825</xdr:colOff>
      <xdr:row>13</xdr:row>
      <xdr:rowOff>161925</xdr:rowOff>
    </xdr:to>
    <xdr:sp macro="" textlink="">
      <xdr:nvSpPr>
        <xdr:cNvPr id="19547" name="Oval 91">
          <a:extLst>
            <a:ext uri="{FF2B5EF4-FFF2-40B4-BE49-F238E27FC236}">
              <a16:creationId xmlns:a16="http://schemas.microsoft.com/office/drawing/2014/main" id="{00000000-0008-0000-1D00-00005B4C0000}"/>
            </a:ext>
          </a:extLst>
        </xdr:cNvPr>
        <xdr:cNvSpPr>
          <a:spLocks noChangeArrowheads="1"/>
        </xdr:cNvSpPr>
      </xdr:nvSpPr>
      <xdr:spPr bwMode="auto">
        <a:xfrm flipH="1">
          <a:off x="8343900" y="29527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123825</xdr:colOff>
      <xdr:row>13</xdr:row>
      <xdr:rowOff>133350</xdr:rowOff>
    </xdr:from>
    <xdr:to>
      <xdr:col>25</xdr:col>
      <xdr:colOff>0</xdr:colOff>
      <xdr:row>14</xdr:row>
      <xdr:rowOff>114300</xdr:rowOff>
    </xdr:to>
    <xdr:cxnSp macro="">
      <xdr:nvCxnSpPr>
        <xdr:cNvPr id="19548" name="AutoShape 92">
          <a:extLst>
            <a:ext uri="{FF2B5EF4-FFF2-40B4-BE49-F238E27FC236}">
              <a16:creationId xmlns:a16="http://schemas.microsoft.com/office/drawing/2014/main" id="{00000000-0008-0000-1D00-00005C4C0000}"/>
            </a:ext>
          </a:extLst>
        </xdr:cNvPr>
        <xdr:cNvCxnSpPr>
          <a:cxnSpLocks noChangeShapeType="1"/>
          <a:stCxn id="19547" idx="2"/>
          <a:endCxn id="19537" idx="3"/>
        </xdr:cNvCxnSpPr>
      </xdr:nvCxnSpPr>
      <xdr:spPr bwMode="auto">
        <a:xfrm>
          <a:off x="8401050" y="2981325"/>
          <a:ext cx="3305175" cy="2000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18</xdr:col>
      <xdr:colOff>104775</xdr:colOff>
      <xdr:row>15</xdr:row>
      <xdr:rowOff>152400</xdr:rowOff>
    </xdr:from>
    <xdr:to>
      <xdr:col>18</xdr:col>
      <xdr:colOff>161925</xdr:colOff>
      <xdr:row>15</xdr:row>
      <xdr:rowOff>209550</xdr:rowOff>
    </xdr:to>
    <xdr:sp macro="" textlink="">
      <xdr:nvSpPr>
        <xdr:cNvPr id="19549" name="Oval 93">
          <a:extLst>
            <a:ext uri="{FF2B5EF4-FFF2-40B4-BE49-F238E27FC236}">
              <a16:creationId xmlns:a16="http://schemas.microsoft.com/office/drawing/2014/main" id="{00000000-0008-0000-1D00-00005D4C0000}"/>
            </a:ext>
          </a:extLst>
        </xdr:cNvPr>
        <xdr:cNvSpPr>
          <a:spLocks noChangeArrowheads="1"/>
        </xdr:cNvSpPr>
      </xdr:nvSpPr>
      <xdr:spPr bwMode="auto">
        <a:xfrm flipH="1">
          <a:off x="8810625" y="34385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161925</xdr:colOff>
      <xdr:row>15</xdr:row>
      <xdr:rowOff>180975</xdr:rowOff>
    </xdr:from>
    <xdr:to>
      <xdr:col>25</xdr:col>
      <xdr:colOff>0</xdr:colOff>
      <xdr:row>17</xdr:row>
      <xdr:rowOff>114300</xdr:rowOff>
    </xdr:to>
    <xdr:cxnSp macro="">
      <xdr:nvCxnSpPr>
        <xdr:cNvPr id="19550" name="AutoShape 94">
          <a:extLst>
            <a:ext uri="{FF2B5EF4-FFF2-40B4-BE49-F238E27FC236}">
              <a16:creationId xmlns:a16="http://schemas.microsoft.com/office/drawing/2014/main" id="{00000000-0008-0000-1D00-00005E4C0000}"/>
            </a:ext>
          </a:extLst>
        </xdr:cNvPr>
        <xdr:cNvCxnSpPr>
          <a:cxnSpLocks noChangeShapeType="1"/>
          <a:stCxn id="19549" idx="2"/>
          <a:endCxn id="19538" idx="3"/>
        </xdr:cNvCxnSpPr>
      </xdr:nvCxnSpPr>
      <xdr:spPr bwMode="auto">
        <a:xfrm>
          <a:off x="8867775" y="3467100"/>
          <a:ext cx="2838450" cy="3714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17</xdr:col>
      <xdr:colOff>66675</xdr:colOff>
      <xdr:row>18</xdr:row>
      <xdr:rowOff>171450</xdr:rowOff>
    </xdr:from>
    <xdr:to>
      <xdr:col>17</xdr:col>
      <xdr:colOff>123825</xdr:colOff>
      <xdr:row>19</xdr:row>
      <xdr:rowOff>9525</xdr:rowOff>
    </xdr:to>
    <xdr:sp macro="" textlink="">
      <xdr:nvSpPr>
        <xdr:cNvPr id="19551" name="Oval 95">
          <a:extLst>
            <a:ext uri="{FF2B5EF4-FFF2-40B4-BE49-F238E27FC236}">
              <a16:creationId xmlns:a16="http://schemas.microsoft.com/office/drawing/2014/main" id="{00000000-0008-0000-1D00-00005F4C0000}"/>
            </a:ext>
          </a:extLst>
        </xdr:cNvPr>
        <xdr:cNvSpPr>
          <a:spLocks noChangeArrowheads="1"/>
        </xdr:cNvSpPr>
      </xdr:nvSpPr>
      <xdr:spPr bwMode="auto">
        <a:xfrm flipH="1">
          <a:off x="8343900" y="41148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123825</xdr:colOff>
      <xdr:row>18</xdr:row>
      <xdr:rowOff>200025</xdr:rowOff>
    </xdr:from>
    <xdr:to>
      <xdr:col>25</xdr:col>
      <xdr:colOff>0</xdr:colOff>
      <xdr:row>20</xdr:row>
      <xdr:rowOff>114300</xdr:rowOff>
    </xdr:to>
    <xdr:cxnSp macro="">
      <xdr:nvCxnSpPr>
        <xdr:cNvPr id="19552" name="AutoShape 96">
          <a:extLst>
            <a:ext uri="{FF2B5EF4-FFF2-40B4-BE49-F238E27FC236}">
              <a16:creationId xmlns:a16="http://schemas.microsoft.com/office/drawing/2014/main" id="{00000000-0008-0000-1D00-0000604C0000}"/>
            </a:ext>
          </a:extLst>
        </xdr:cNvPr>
        <xdr:cNvCxnSpPr>
          <a:cxnSpLocks noChangeShapeType="1"/>
          <a:stCxn id="19551" idx="2"/>
          <a:endCxn id="19539" idx="3"/>
        </xdr:cNvCxnSpPr>
      </xdr:nvCxnSpPr>
      <xdr:spPr bwMode="auto">
        <a:xfrm>
          <a:off x="8401050" y="4143375"/>
          <a:ext cx="3305175" cy="3524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18</xdr:col>
      <xdr:colOff>95250</xdr:colOff>
      <xdr:row>21</xdr:row>
      <xdr:rowOff>9525</xdr:rowOff>
    </xdr:from>
    <xdr:to>
      <xdr:col>18</xdr:col>
      <xdr:colOff>152400</xdr:colOff>
      <xdr:row>21</xdr:row>
      <xdr:rowOff>66675</xdr:rowOff>
    </xdr:to>
    <xdr:sp macro="" textlink="">
      <xdr:nvSpPr>
        <xdr:cNvPr id="19553" name="Oval 97">
          <a:extLst>
            <a:ext uri="{FF2B5EF4-FFF2-40B4-BE49-F238E27FC236}">
              <a16:creationId xmlns:a16="http://schemas.microsoft.com/office/drawing/2014/main" id="{00000000-0008-0000-1D00-0000614C0000}"/>
            </a:ext>
          </a:extLst>
        </xdr:cNvPr>
        <xdr:cNvSpPr>
          <a:spLocks noChangeArrowheads="1"/>
        </xdr:cNvSpPr>
      </xdr:nvSpPr>
      <xdr:spPr bwMode="auto">
        <a:xfrm flipH="1">
          <a:off x="8801100" y="46101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152400</xdr:colOff>
      <xdr:row>21</xdr:row>
      <xdr:rowOff>38100</xdr:rowOff>
    </xdr:from>
    <xdr:to>
      <xdr:col>25</xdr:col>
      <xdr:colOff>0</xdr:colOff>
      <xdr:row>23</xdr:row>
      <xdr:rowOff>114300</xdr:rowOff>
    </xdr:to>
    <xdr:cxnSp macro="">
      <xdr:nvCxnSpPr>
        <xdr:cNvPr id="19554" name="AutoShape 98">
          <a:extLst>
            <a:ext uri="{FF2B5EF4-FFF2-40B4-BE49-F238E27FC236}">
              <a16:creationId xmlns:a16="http://schemas.microsoft.com/office/drawing/2014/main" id="{00000000-0008-0000-1D00-0000624C0000}"/>
            </a:ext>
          </a:extLst>
        </xdr:cNvPr>
        <xdr:cNvCxnSpPr>
          <a:cxnSpLocks noChangeShapeType="1"/>
          <a:stCxn id="19553" idx="2"/>
          <a:endCxn id="19540" idx="3"/>
        </xdr:cNvCxnSpPr>
      </xdr:nvCxnSpPr>
      <xdr:spPr bwMode="auto">
        <a:xfrm>
          <a:off x="8858250" y="4638675"/>
          <a:ext cx="2847975" cy="5143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17</xdr:col>
      <xdr:colOff>57150</xdr:colOff>
      <xdr:row>24</xdr:row>
      <xdr:rowOff>19050</xdr:rowOff>
    </xdr:from>
    <xdr:to>
      <xdr:col>17</xdr:col>
      <xdr:colOff>114300</xdr:colOff>
      <xdr:row>24</xdr:row>
      <xdr:rowOff>76200</xdr:rowOff>
    </xdr:to>
    <xdr:sp macro="" textlink="">
      <xdr:nvSpPr>
        <xdr:cNvPr id="19555" name="Oval 99">
          <a:extLst>
            <a:ext uri="{FF2B5EF4-FFF2-40B4-BE49-F238E27FC236}">
              <a16:creationId xmlns:a16="http://schemas.microsoft.com/office/drawing/2014/main" id="{00000000-0008-0000-1D00-0000634C0000}"/>
            </a:ext>
          </a:extLst>
        </xdr:cNvPr>
        <xdr:cNvSpPr>
          <a:spLocks noChangeArrowheads="1"/>
        </xdr:cNvSpPr>
      </xdr:nvSpPr>
      <xdr:spPr bwMode="auto">
        <a:xfrm flipH="1">
          <a:off x="8334375" y="52768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114300</xdr:colOff>
      <xdr:row>24</xdr:row>
      <xdr:rowOff>47625</xdr:rowOff>
    </xdr:from>
    <xdr:to>
      <xdr:col>25</xdr:col>
      <xdr:colOff>0</xdr:colOff>
      <xdr:row>26</xdr:row>
      <xdr:rowOff>114300</xdr:rowOff>
    </xdr:to>
    <xdr:cxnSp macro="">
      <xdr:nvCxnSpPr>
        <xdr:cNvPr id="19556" name="AutoShape 100">
          <a:extLst>
            <a:ext uri="{FF2B5EF4-FFF2-40B4-BE49-F238E27FC236}">
              <a16:creationId xmlns:a16="http://schemas.microsoft.com/office/drawing/2014/main" id="{00000000-0008-0000-1D00-0000644C0000}"/>
            </a:ext>
          </a:extLst>
        </xdr:cNvPr>
        <xdr:cNvCxnSpPr>
          <a:cxnSpLocks noChangeShapeType="1"/>
          <a:stCxn id="19555" idx="2"/>
          <a:endCxn id="19541" idx="3"/>
        </xdr:cNvCxnSpPr>
      </xdr:nvCxnSpPr>
      <xdr:spPr bwMode="auto">
        <a:xfrm>
          <a:off x="8391525" y="5305425"/>
          <a:ext cx="3314700" cy="5048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18</xdr:col>
      <xdr:colOff>95250</xdr:colOff>
      <xdr:row>26</xdr:row>
      <xdr:rowOff>85725</xdr:rowOff>
    </xdr:from>
    <xdr:to>
      <xdr:col>18</xdr:col>
      <xdr:colOff>152400</xdr:colOff>
      <xdr:row>26</xdr:row>
      <xdr:rowOff>142875</xdr:rowOff>
    </xdr:to>
    <xdr:sp macro="" textlink="">
      <xdr:nvSpPr>
        <xdr:cNvPr id="19557" name="Oval 101">
          <a:extLst>
            <a:ext uri="{FF2B5EF4-FFF2-40B4-BE49-F238E27FC236}">
              <a16:creationId xmlns:a16="http://schemas.microsoft.com/office/drawing/2014/main" id="{00000000-0008-0000-1D00-0000654C0000}"/>
            </a:ext>
          </a:extLst>
        </xdr:cNvPr>
        <xdr:cNvSpPr>
          <a:spLocks noChangeArrowheads="1"/>
        </xdr:cNvSpPr>
      </xdr:nvSpPr>
      <xdr:spPr bwMode="auto">
        <a:xfrm flipH="1">
          <a:off x="8801100" y="57816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152400</xdr:colOff>
      <xdr:row>26</xdr:row>
      <xdr:rowOff>114300</xdr:rowOff>
    </xdr:from>
    <xdr:to>
      <xdr:col>25</xdr:col>
      <xdr:colOff>0</xdr:colOff>
      <xdr:row>29</xdr:row>
      <xdr:rowOff>114300</xdr:rowOff>
    </xdr:to>
    <xdr:cxnSp macro="">
      <xdr:nvCxnSpPr>
        <xdr:cNvPr id="19558" name="AutoShape 102">
          <a:extLst>
            <a:ext uri="{FF2B5EF4-FFF2-40B4-BE49-F238E27FC236}">
              <a16:creationId xmlns:a16="http://schemas.microsoft.com/office/drawing/2014/main" id="{00000000-0008-0000-1D00-0000664C0000}"/>
            </a:ext>
          </a:extLst>
        </xdr:cNvPr>
        <xdr:cNvCxnSpPr>
          <a:cxnSpLocks noChangeShapeType="1"/>
          <a:stCxn id="19557" idx="2"/>
          <a:endCxn id="19542" idx="3"/>
        </xdr:cNvCxnSpPr>
      </xdr:nvCxnSpPr>
      <xdr:spPr bwMode="auto">
        <a:xfrm>
          <a:off x="8858250" y="5810250"/>
          <a:ext cx="2847975" cy="6572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57150</xdr:colOff>
      <xdr:row>10</xdr:row>
      <xdr:rowOff>85725</xdr:rowOff>
    </xdr:from>
    <xdr:to>
      <xdr:col>16</xdr:col>
      <xdr:colOff>114300</xdr:colOff>
      <xdr:row>10</xdr:row>
      <xdr:rowOff>142875</xdr:rowOff>
    </xdr:to>
    <xdr:sp macro="" textlink="">
      <xdr:nvSpPr>
        <xdr:cNvPr id="19559" name="Oval 103">
          <a:extLst>
            <a:ext uri="{FF2B5EF4-FFF2-40B4-BE49-F238E27FC236}">
              <a16:creationId xmlns:a16="http://schemas.microsoft.com/office/drawing/2014/main" id="{00000000-0008-0000-1D00-0000674C0000}"/>
            </a:ext>
          </a:extLst>
        </xdr:cNvPr>
        <xdr:cNvSpPr>
          <a:spLocks noChangeArrowheads="1"/>
        </xdr:cNvSpPr>
      </xdr:nvSpPr>
      <xdr:spPr bwMode="auto">
        <a:xfrm flipH="1">
          <a:off x="7905750" y="22764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8</xdr:row>
      <xdr:rowOff>114300</xdr:rowOff>
    </xdr:from>
    <xdr:to>
      <xdr:col>16</xdr:col>
      <xdr:colOff>57150</xdr:colOff>
      <xdr:row>10</xdr:row>
      <xdr:rowOff>114300</xdr:rowOff>
    </xdr:to>
    <xdr:cxnSp macro="">
      <xdr:nvCxnSpPr>
        <xdr:cNvPr id="19560" name="AutoShape 104">
          <a:extLst>
            <a:ext uri="{FF2B5EF4-FFF2-40B4-BE49-F238E27FC236}">
              <a16:creationId xmlns:a16="http://schemas.microsoft.com/office/drawing/2014/main" id="{00000000-0008-0000-1D00-0000684C0000}"/>
            </a:ext>
          </a:extLst>
        </xdr:cNvPr>
        <xdr:cNvCxnSpPr>
          <a:cxnSpLocks noChangeShapeType="1"/>
          <a:stCxn id="19527" idx="1"/>
          <a:endCxn id="19559" idx="6"/>
        </xdr:cNvCxnSpPr>
      </xdr:nvCxnSpPr>
      <xdr:spPr bwMode="auto">
        <a:xfrm>
          <a:off x="4848225" y="1866900"/>
          <a:ext cx="3057525" cy="4381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17</xdr:col>
      <xdr:colOff>95250</xdr:colOff>
      <xdr:row>12</xdr:row>
      <xdr:rowOff>133350</xdr:rowOff>
    </xdr:from>
    <xdr:to>
      <xdr:col>17</xdr:col>
      <xdr:colOff>152400</xdr:colOff>
      <xdr:row>12</xdr:row>
      <xdr:rowOff>190500</xdr:rowOff>
    </xdr:to>
    <xdr:sp macro="" textlink="">
      <xdr:nvSpPr>
        <xdr:cNvPr id="19561" name="Oval 105">
          <a:extLst>
            <a:ext uri="{FF2B5EF4-FFF2-40B4-BE49-F238E27FC236}">
              <a16:creationId xmlns:a16="http://schemas.microsoft.com/office/drawing/2014/main" id="{00000000-0008-0000-1D00-0000694C0000}"/>
            </a:ext>
          </a:extLst>
        </xdr:cNvPr>
        <xdr:cNvSpPr>
          <a:spLocks noChangeArrowheads="1"/>
        </xdr:cNvSpPr>
      </xdr:nvSpPr>
      <xdr:spPr bwMode="auto">
        <a:xfrm flipH="1">
          <a:off x="8372475" y="27622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11</xdr:row>
      <xdr:rowOff>114300</xdr:rowOff>
    </xdr:from>
    <xdr:to>
      <xdr:col>17</xdr:col>
      <xdr:colOff>95250</xdr:colOff>
      <xdr:row>12</xdr:row>
      <xdr:rowOff>161925</xdr:rowOff>
    </xdr:to>
    <xdr:cxnSp macro="">
      <xdr:nvCxnSpPr>
        <xdr:cNvPr id="19562" name="AutoShape 106">
          <a:extLst>
            <a:ext uri="{FF2B5EF4-FFF2-40B4-BE49-F238E27FC236}">
              <a16:creationId xmlns:a16="http://schemas.microsoft.com/office/drawing/2014/main" id="{00000000-0008-0000-1D00-00006A4C0000}"/>
            </a:ext>
          </a:extLst>
        </xdr:cNvPr>
        <xdr:cNvCxnSpPr>
          <a:cxnSpLocks noChangeShapeType="1"/>
          <a:stCxn id="19528" idx="1"/>
          <a:endCxn id="19561" idx="6"/>
        </xdr:cNvCxnSpPr>
      </xdr:nvCxnSpPr>
      <xdr:spPr bwMode="auto">
        <a:xfrm>
          <a:off x="4848225" y="2524125"/>
          <a:ext cx="3524250" cy="2667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57150</xdr:colOff>
      <xdr:row>15</xdr:row>
      <xdr:rowOff>152400</xdr:rowOff>
    </xdr:from>
    <xdr:to>
      <xdr:col>16</xdr:col>
      <xdr:colOff>114300</xdr:colOff>
      <xdr:row>15</xdr:row>
      <xdr:rowOff>209550</xdr:rowOff>
    </xdr:to>
    <xdr:sp macro="" textlink="">
      <xdr:nvSpPr>
        <xdr:cNvPr id="19563" name="Oval 107">
          <a:extLst>
            <a:ext uri="{FF2B5EF4-FFF2-40B4-BE49-F238E27FC236}">
              <a16:creationId xmlns:a16="http://schemas.microsoft.com/office/drawing/2014/main" id="{00000000-0008-0000-1D00-00006B4C0000}"/>
            </a:ext>
          </a:extLst>
        </xdr:cNvPr>
        <xdr:cNvSpPr>
          <a:spLocks noChangeArrowheads="1"/>
        </xdr:cNvSpPr>
      </xdr:nvSpPr>
      <xdr:spPr bwMode="auto">
        <a:xfrm flipH="1">
          <a:off x="7905750" y="34385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14</xdr:row>
      <xdr:rowOff>114300</xdr:rowOff>
    </xdr:from>
    <xdr:to>
      <xdr:col>16</xdr:col>
      <xdr:colOff>57150</xdr:colOff>
      <xdr:row>15</xdr:row>
      <xdr:rowOff>180975</xdr:rowOff>
    </xdr:to>
    <xdr:cxnSp macro="">
      <xdr:nvCxnSpPr>
        <xdr:cNvPr id="19564" name="AutoShape 108">
          <a:extLst>
            <a:ext uri="{FF2B5EF4-FFF2-40B4-BE49-F238E27FC236}">
              <a16:creationId xmlns:a16="http://schemas.microsoft.com/office/drawing/2014/main" id="{00000000-0008-0000-1D00-00006C4C0000}"/>
            </a:ext>
          </a:extLst>
        </xdr:cNvPr>
        <xdr:cNvCxnSpPr>
          <a:cxnSpLocks noChangeShapeType="1"/>
          <a:stCxn id="19529" idx="1"/>
          <a:endCxn id="19563" idx="6"/>
        </xdr:cNvCxnSpPr>
      </xdr:nvCxnSpPr>
      <xdr:spPr bwMode="auto">
        <a:xfrm>
          <a:off x="4848225" y="3181350"/>
          <a:ext cx="3057525" cy="2857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17</xdr:col>
      <xdr:colOff>95250</xdr:colOff>
      <xdr:row>17</xdr:row>
      <xdr:rowOff>209550</xdr:rowOff>
    </xdr:from>
    <xdr:to>
      <xdr:col>17</xdr:col>
      <xdr:colOff>152400</xdr:colOff>
      <xdr:row>18</xdr:row>
      <xdr:rowOff>47625</xdr:rowOff>
    </xdr:to>
    <xdr:sp macro="" textlink="">
      <xdr:nvSpPr>
        <xdr:cNvPr id="19565" name="Oval 109">
          <a:extLst>
            <a:ext uri="{FF2B5EF4-FFF2-40B4-BE49-F238E27FC236}">
              <a16:creationId xmlns:a16="http://schemas.microsoft.com/office/drawing/2014/main" id="{00000000-0008-0000-1D00-00006D4C0000}"/>
            </a:ext>
          </a:extLst>
        </xdr:cNvPr>
        <xdr:cNvSpPr>
          <a:spLocks noChangeArrowheads="1"/>
        </xdr:cNvSpPr>
      </xdr:nvSpPr>
      <xdr:spPr bwMode="auto">
        <a:xfrm flipH="1">
          <a:off x="8372475" y="39338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17</xdr:row>
      <xdr:rowOff>114300</xdr:rowOff>
    </xdr:from>
    <xdr:to>
      <xdr:col>17</xdr:col>
      <xdr:colOff>95250</xdr:colOff>
      <xdr:row>18</xdr:row>
      <xdr:rowOff>19050</xdr:rowOff>
    </xdr:to>
    <xdr:cxnSp macro="">
      <xdr:nvCxnSpPr>
        <xdr:cNvPr id="19566" name="AutoShape 110">
          <a:extLst>
            <a:ext uri="{FF2B5EF4-FFF2-40B4-BE49-F238E27FC236}">
              <a16:creationId xmlns:a16="http://schemas.microsoft.com/office/drawing/2014/main" id="{00000000-0008-0000-1D00-00006E4C0000}"/>
            </a:ext>
          </a:extLst>
        </xdr:cNvPr>
        <xdr:cNvCxnSpPr>
          <a:cxnSpLocks noChangeShapeType="1"/>
          <a:stCxn id="19530" idx="1"/>
          <a:endCxn id="19565" idx="6"/>
        </xdr:cNvCxnSpPr>
      </xdr:nvCxnSpPr>
      <xdr:spPr bwMode="auto">
        <a:xfrm>
          <a:off x="4848225" y="3838575"/>
          <a:ext cx="3524250" cy="1238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66675</xdr:colOff>
      <xdr:row>21</xdr:row>
      <xdr:rowOff>19050</xdr:rowOff>
    </xdr:from>
    <xdr:to>
      <xdr:col>16</xdr:col>
      <xdr:colOff>123825</xdr:colOff>
      <xdr:row>21</xdr:row>
      <xdr:rowOff>76200</xdr:rowOff>
    </xdr:to>
    <xdr:sp macro="" textlink="">
      <xdr:nvSpPr>
        <xdr:cNvPr id="19567" name="Oval 111">
          <a:extLst>
            <a:ext uri="{FF2B5EF4-FFF2-40B4-BE49-F238E27FC236}">
              <a16:creationId xmlns:a16="http://schemas.microsoft.com/office/drawing/2014/main" id="{00000000-0008-0000-1D00-00006F4C0000}"/>
            </a:ext>
          </a:extLst>
        </xdr:cNvPr>
        <xdr:cNvSpPr>
          <a:spLocks noChangeArrowheads="1"/>
        </xdr:cNvSpPr>
      </xdr:nvSpPr>
      <xdr:spPr bwMode="auto">
        <a:xfrm flipH="1">
          <a:off x="7915275" y="46196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20</xdr:row>
      <xdr:rowOff>114300</xdr:rowOff>
    </xdr:from>
    <xdr:to>
      <xdr:col>16</xdr:col>
      <xdr:colOff>66675</xdr:colOff>
      <xdr:row>21</xdr:row>
      <xdr:rowOff>47625</xdr:rowOff>
    </xdr:to>
    <xdr:cxnSp macro="">
      <xdr:nvCxnSpPr>
        <xdr:cNvPr id="19568" name="AutoShape 112">
          <a:extLst>
            <a:ext uri="{FF2B5EF4-FFF2-40B4-BE49-F238E27FC236}">
              <a16:creationId xmlns:a16="http://schemas.microsoft.com/office/drawing/2014/main" id="{00000000-0008-0000-1D00-0000704C0000}"/>
            </a:ext>
          </a:extLst>
        </xdr:cNvPr>
        <xdr:cNvCxnSpPr>
          <a:cxnSpLocks noChangeShapeType="1"/>
          <a:stCxn id="19531" idx="1"/>
          <a:endCxn id="19567" idx="6"/>
        </xdr:cNvCxnSpPr>
      </xdr:nvCxnSpPr>
      <xdr:spPr bwMode="auto">
        <a:xfrm>
          <a:off x="4848225" y="4495800"/>
          <a:ext cx="3067050" cy="1524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17</xdr:col>
      <xdr:colOff>104775</xdr:colOff>
      <xdr:row>23</xdr:row>
      <xdr:rowOff>57150</xdr:rowOff>
    </xdr:from>
    <xdr:to>
      <xdr:col>17</xdr:col>
      <xdr:colOff>161925</xdr:colOff>
      <xdr:row>23</xdr:row>
      <xdr:rowOff>114300</xdr:rowOff>
    </xdr:to>
    <xdr:sp macro="" textlink="">
      <xdr:nvSpPr>
        <xdr:cNvPr id="19569" name="Oval 113">
          <a:extLst>
            <a:ext uri="{FF2B5EF4-FFF2-40B4-BE49-F238E27FC236}">
              <a16:creationId xmlns:a16="http://schemas.microsoft.com/office/drawing/2014/main" id="{00000000-0008-0000-1D00-0000714C0000}"/>
            </a:ext>
          </a:extLst>
        </xdr:cNvPr>
        <xdr:cNvSpPr>
          <a:spLocks noChangeArrowheads="1"/>
        </xdr:cNvSpPr>
      </xdr:nvSpPr>
      <xdr:spPr bwMode="auto">
        <a:xfrm flipH="1">
          <a:off x="8382000" y="50958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23</xdr:row>
      <xdr:rowOff>85725</xdr:rowOff>
    </xdr:from>
    <xdr:to>
      <xdr:col>17</xdr:col>
      <xdr:colOff>104775</xdr:colOff>
      <xdr:row>23</xdr:row>
      <xdr:rowOff>114300</xdr:rowOff>
    </xdr:to>
    <xdr:cxnSp macro="">
      <xdr:nvCxnSpPr>
        <xdr:cNvPr id="19570" name="AutoShape 114">
          <a:extLst>
            <a:ext uri="{FF2B5EF4-FFF2-40B4-BE49-F238E27FC236}">
              <a16:creationId xmlns:a16="http://schemas.microsoft.com/office/drawing/2014/main" id="{00000000-0008-0000-1D00-0000724C0000}"/>
            </a:ext>
          </a:extLst>
        </xdr:cNvPr>
        <xdr:cNvCxnSpPr>
          <a:cxnSpLocks noChangeShapeType="1"/>
          <a:stCxn id="19532" idx="1"/>
          <a:endCxn id="19569" idx="6"/>
        </xdr:cNvCxnSpPr>
      </xdr:nvCxnSpPr>
      <xdr:spPr bwMode="auto">
        <a:xfrm flipV="1">
          <a:off x="4848225" y="5124450"/>
          <a:ext cx="3533775" cy="285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57150</xdr:colOff>
      <xdr:row>26</xdr:row>
      <xdr:rowOff>85725</xdr:rowOff>
    </xdr:from>
    <xdr:to>
      <xdr:col>16</xdr:col>
      <xdr:colOff>114300</xdr:colOff>
      <xdr:row>26</xdr:row>
      <xdr:rowOff>142875</xdr:rowOff>
    </xdr:to>
    <xdr:sp macro="" textlink="">
      <xdr:nvSpPr>
        <xdr:cNvPr id="19571" name="Oval 115">
          <a:extLst>
            <a:ext uri="{FF2B5EF4-FFF2-40B4-BE49-F238E27FC236}">
              <a16:creationId xmlns:a16="http://schemas.microsoft.com/office/drawing/2014/main" id="{00000000-0008-0000-1D00-0000734C0000}"/>
            </a:ext>
          </a:extLst>
        </xdr:cNvPr>
        <xdr:cNvSpPr>
          <a:spLocks noChangeArrowheads="1"/>
        </xdr:cNvSpPr>
      </xdr:nvSpPr>
      <xdr:spPr bwMode="auto">
        <a:xfrm flipH="1">
          <a:off x="7905750" y="57816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26</xdr:row>
      <xdr:rowOff>114300</xdr:rowOff>
    </xdr:from>
    <xdr:to>
      <xdr:col>16</xdr:col>
      <xdr:colOff>57150</xdr:colOff>
      <xdr:row>26</xdr:row>
      <xdr:rowOff>114300</xdr:rowOff>
    </xdr:to>
    <xdr:cxnSp macro="">
      <xdr:nvCxnSpPr>
        <xdr:cNvPr id="19572" name="AutoShape 116">
          <a:extLst>
            <a:ext uri="{FF2B5EF4-FFF2-40B4-BE49-F238E27FC236}">
              <a16:creationId xmlns:a16="http://schemas.microsoft.com/office/drawing/2014/main" id="{00000000-0008-0000-1D00-0000744C0000}"/>
            </a:ext>
          </a:extLst>
        </xdr:cNvPr>
        <xdr:cNvCxnSpPr>
          <a:cxnSpLocks noChangeShapeType="1"/>
          <a:stCxn id="19533" idx="1"/>
          <a:endCxn id="19571" idx="6"/>
        </xdr:cNvCxnSpPr>
      </xdr:nvCxnSpPr>
      <xdr:spPr bwMode="auto">
        <a:xfrm>
          <a:off x="4848225" y="5810250"/>
          <a:ext cx="3057525" cy="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17</xdr:col>
      <xdr:colOff>95250</xdr:colOff>
      <xdr:row>28</xdr:row>
      <xdr:rowOff>142875</xdr:rowOff>
    </xdr:from>
    <xdr:to>
      <xdr:col>17</xdr:col>
      <xdr:colOff>152400</xdr:colOff>
      <xdr:row>28</xdr:row>
      <xdr:rowOff>200025</xdr:rowOff>
    </xdr:to>
    <xdr:sp macro="" textlink="">
      <xdr:nvSpPr>
        <xdr:cNvPr id="19573" name="Oval 117">
          <a:extLst>
            <a:ext uri="{FF2B5EF4-FFF2-40B4-BE49-F238E27FC236}">
              <a16:creationId xmlns:a16="http://schemas.microsoft.com/office/drawing/2014/main" id="{00000000-0008-0000-1D00-0000754C0000}"/>
            </a:ext>
          </a:extLst>
        </xdr:cNvPr>
        <xdr:cNvSpPr>
          <a:spLocks noChangeArrowheads="1"/>
        </xdr:cNvSpPr>
      </xdr:nvSpPr>
      <xdr:spPr bwMode="auto">
        <a:xfrm flipH="1">
          <a:off x="8372475" y="62769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28</xdr:row>
      <xdr:rowOff>171450</xdr:rowOff>
    </xdr:from>
    <xdr:to>
      <xdr:col>17</xdr:col>
      <xdr:colOff>95250</xdr:colOff>
      <xdr:row>29</xdr:row>
      <xdr:rowOff>114300</xdr:rowOff>
    </xdr:to>
    <xdr:cxnSp macro="">
      <xdr:nvCxnSpPr>
        <xdr:cNvPr id="19574" name="AutoShape 118">
          <a:extLst>
            <a:ext uri="{FF2B5EF4-FFF2-40B4-BE49-F238E27FC236}">
              <a16:creationId xmlns:a16="http://schemas.microsoft.com/office/drawing/2014/main" id="{00000000-0008-0000-1D00-0000764C0000}"/>
            </a:ext>
          </a:extLst>
        </xdr:cNvPr>
        <xdr:cNvCxnSpPr>
          <a:cxnSpLocks noChangeShapeType="1"/>
          <a:stCxn id="19534" idx="1"/>
          <a:endCxn id="19573" idx="6"/>
        </xdr:cNvCxnSpPr>
      </xdr:nvCxnSpPr>
      <xdr:spPr bwMode="auto">
        <a:xfrm flipV="1">
          <a:off x="4848225" y="6305550"/>
          <a:ext cx="3524250" cy="1619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0</xdr:colOff>
      <xdr:row>0</xdr:row>
      <xdr:rowOff>9525</xdr:rowOff>
    </xdr:from>
    <xdr:to>
      <xdr:col>23</xdr:col>
      <xdr:colOff>152400</xdr:colOff>
      <xdr:row>3</xdr:row>
      <xdr:rowOff>209550</xdr:rowOff>
    </xdr:to>
    <xdr:grpSp>
      <xdr:nvGrpSpPr>
        <xdr:cNvPr id="19589" name="Group 133">
          <a:extLst>
            <a:ext uri="{FF2B5EF4-FFF2-40B4-BE49-F238E27FC236}">
              <a16:creationId xmlns:a16="http://schemas.microsoft.com/office/drawing/2014/main" id="{00000000-0008-0000-1D00-0000854C0000}"/>
            </a:ext>
          </a:extLst>
        </xdr:cNvPr>
        <xdr:cNvGrpSpPr>
          <a:grpSpLocks/>
        </xdr:cNvGrpSpPr>
      </xdr:nvGrpSpPr>
      <xdr:grpSpPr bwMode="auto">
        <a:xfrm>
          <a:off x="11023600" y="9525"/>
          <a:ext cx="1016000" cy="885825"/>
          <a:chOff x="1012" y="24"/>
          <a:chExt cx="106" cy="90"/>
        </a:xfrm>
      </xdr:grpSpPr>
      <xdr:sp macro="" textlink="">
        <xdr:nvSpPr>
          <xdr:cNvPr id="19590" name="Line 134">
            <a:extLst>
              <a:ext uri="{FF2B5EF4-FFF2-40B4-BE49-F238E27FC236}">
                <a16:creationId xmlns:a16="http://schemas.microsoft.com/office/drawing/2014/main" id="{00000000-0008-0000-1D00-0000864C00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591" name="Text Box 135">
            <a:extLst>
              <a:ext uri="{FF2B5EF4-FFF2-40B4-BE49-F238E27FC236}">
                <a16:creationId xmlns:a16="http://schemas.microsoft.com/office/drawing/2014/main" id="{00000000-0008-0000-1D00-0000874C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+Y</a:t>
            </a:r>
          </a:p>
        </xdr:txBody>
      </xdr:sp>
      <xdr:sp macro="" textlink="">
        <xdr:nvSpPr>
          <xdr:cNvPr id="19592" name="Text Box 136">
            <a:extLst>
              <a:ext uri="{FF2B5EF4-FFF2-40B4-BE49-F238E27FC236}">
                <a16:creationId xmlns:a16="http://schemas.microsoft.com/office/drawing/2014/main" id="{00000000-0008-0000-1D00-0000884C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-Y</a:t>
            </a:r>
          </a:p>
        </xdr:txBody>
      </xdr:sp>
      <xdr:sp macro="" textlink="">
        <xdr:nvSpPr>
          <xdr:cNvPr id="19593" name="Line 137">
            <a:extLst>
              <a:ext uri="{FF2B5EF4-FFF2-40B4-BE49-F238E27FC236}">
                <a16:creationId xmlns:a16="http://schemas.microsoft.com/office/drawing/2014/main" id="{00000000-0008-0000-1D00-0000894C00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594" name="Text Box 138">
            <a:extLst>
              <a:ext uri="{FF2B5EF4-FFF2-40B4-BE49-F238E27FC236}">
                <a16:creationId xmlns:a16="http://schemas.microsoft.com/office/drawing/2014/main" id="{00000000-0008-0000-1D00-00008A4C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+X</a:t>
            </a:r>
          </a:p>
        </xdr:txBody>
      </xdr:sp>
      <xdr:sp macro="" textlink="">
        <xdr:nvSpPr>
          <xdr:cNvPr id="19595" name="Text Box 139">
            <a:extLst>
              <a:ext uri="{FF2B5EF4-FFF2-40B4-BE49-F238E27FC236}">
                <a16:creationId xmlns:a16="http://schemas.microsoft.com/office/drawing/2014/main" id="{00000000-0008-0000-1D00-00008B4C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-X</a:t>
            </a:r>
          </a:p>
        </xdr:txBody>
      </xdr:sp>
    </xdr:grp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190500</xdr:colOff>
      <xdr:row>4</xdr:row>
      <xdr:rowOff>200025</xdr:rowOff>
    </xdr:from>
    <xdr:to>
      <xdr:col>23</xdr:col>
      <xdr:colOff>323850</xdr:colOff>
      <xdr:row>31</xdr:row>
      <xdr:rowOff>180975</xdr:rowOff>
    </xdr:to>
    <xdr:pic>
      <xdr:nvPicPr>
        <xdr:cNvPr id="12465" name="Picture 177">
          <a:extLst>
            <a:ext uri="{FF2B5EF4-FFF2-40B4-BE49-F238E27FC236}">
              <a16:creationId xmlns:a16="http://schemas.microsoft.com/office/drawing/2014/main" id="{00000000-0008-0000-1E00-0000B13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2550" y="1076325"/>
          <a:ext cx="5705475" cy="5895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400050</xdr:colOff>
      <xdr:row>13</xdr:row>
      <xdr:rowOff>0</xdr:rowOff>
    </xdr:from>
    <xdr:to>
      <xdr:col>15</xdr:col>
      <xdr:colOff>28575</xdr:colOff>
      <xdr:row>13</xdr:row>
      <xdr:rowOff>57150</xdr:rowOff>
    </xdr:to>
    <xdr:sp macro="" textlink="">
      <xdr:nvSpPr>
        <xdr:cNvPr id="12310" name="Oval 22">
          <a:extLst>
            <a:ext uri="{FF2B5EF4-FFF2-40B4-BE49-F238E27FC236}">
              <a16:creationId xmlns:a16="http://schemas.microsoft.com/office/drawing/2014/main" id="{00000000-0008-0000-1E00-000016300000}"/>
            </a:ext>
          </a:extLst>
        </xdr:cNvPr>
        <xdr:cNvSpPr>
          <a:spLocks noChangeArrowheads="1"/>
        </xdr:cNvSpPr>
      </xdr:nvSpPr>
      <xdr:spPr bwMode="auto">
        <a:xfrm flipH="1">
          <a:off x="7086600" y="28479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314325</xdr:colOff>
      <xdr:row>18</xdr:row>
      <xdr:rowOff>76200</xdr:rowOff>
    </xdr:from>
    <xdr:to>
      <xdr:col>15</xdr:col>
      <xdr:colOff>371475</xdr:colOff>
      <xdr:row>18</xdr:row>
      <xdr:rowOff>133350</xdr:rowOff>
    </xdr:to>
    <xdr:sp macro="" textlink="">
      <xdr:nvSpPr>
        <xdr:cNvPr id="12311" name="Oval 23">
          <a:extLst>
            <a:ext uri="{FF2B5EF4-FFF2-40B4-BE49-F238E27FC236}">
              <a16:creationId xmlns:a16="http://schemas.microsoft.com/office/drawing/2014/main" id="{00000000-0008-0000-1E00-000017300000}"/>
            </a:ext>
          </a:extLst>
        </xdr:cNvPr>
        <xdr:cNvSpPr>
          <a:spLocks noChangeArrowheads="1"/>
        </xdr:cNvSpPr>
      </xdr:nvSpPr>
      <xdr:spPr bwMode="auto">
        <a:xfrm flipH="1">
          <a:off x="7429500" y="40195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314325</xdr:colOff>
      <xdr:row>23</xdr:row>
      <xdr:rowOff>152400</xdr:rowOff>
    </xdr:from>
    <xdr:to>
      <xdr:col>15</xdr:col>
      <xdr:colOff>371475</xdr:colOff>
      <xdr:row>23</xdr:row>
      <xdr:rowOff>209550</xdr:rowOff>
    </xdr:to>
    <xdr:sp macro="" textlink="">
      <xdr:nvSpPr>
        <xdr:cNvPr id="12312" name="Oval 24">
          <a:extLst>
            <a:ext uri="{FF2B5EF4-FFF2-40B4-BE49-F238E27FC236}">
              <a16:creationId xmlns:a16="http://schemas.microsoft.com/office/drawing/2014/main" id="{00000000-0008-0000-1E00-000018300000}"/>
            </a:ext>
          </a:extLst>
        </xdr:cNvPr>
        <xdr:cNvSpPr>
          <a:spLocks noChangeArrowheads="1"/>
        </xdr:cNvSpPr>
      </xdr:nvSpPr>
      <xdr:spPr bwMode="auto">
        <a:xfrm flipH="1">
          <a:off x="7429500" y="51911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104775</xdr:colOff>
      <xdr:row>23</xdr:row>
      <xdr:rowOff>114300</xdr:rowOff>
    </xdr:from>
    <xdr:to>
      <xdr:col>19</xdr:col>
      <xdr:colOff>161925</xdr:colOff>
      <xdr:row>23</xdr:row>
      <xdr:rowOff>171450</xdr:rowOff>
    </xdr:to>
    <xdr:sp macro="" textlink="">
      <xdr:nvSpPr>
        <xdr:cNvPr id="12333" name="Oval 45">
          <a:extLst>
            <a:ext uri="{FF2B5EF4-FFF2-40B4-BE49-F238E27FC236}">
              <a16:creationId xmlns:a16="http://schemas.microsoft.com/office/drawing/2014/main" id="{00000000-0008-0000-1E00-00002D300000}"/>
            </a:ext>
          </a:extLst>
        </xdr:cNvPr>
        <xdr:cNvSpPr>
          <a:spLocks noChangeArrowheads="1"/>
        </xdr:cNvSpPr>
      </xdr:nvSpPr>
      <xdr:spPr bwMode="auto">
        <a:xfrm flipH="1">
          <a:off x="8934450" y="51530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381000</xdr:colOff>
      <xdr:row>18</xdr:row>
      <xdr:rowOff>76200</xdr:rowOff>
    </xdr:from>
    <xdr:to>
      <xdr:col>20</xdr:col>
      <xdr:colOff>9525</xdr:colOff>
      <xdr:row>18</xdr:row>
      <xdr:rowOff>133350</xdr:rowOff>
    </xdr:to>
    <xdr:sp macro="" textlink="">
      <xdr:nvSpPr>
        <xdr:cNvPr id="12335" name="Oval 47">
          <a:extLst>
            <a:ext uri="{FF2B5EF4-FFF2-40B4-BE49-F238E27FC236}">
              <a16:creationId xmlns:a16="http://schemas.microsoft.com/office/drawing/2014/main" id="{00000000-0008-0000-1E00-00002F300000}"/>
            </a:ext>
          </a:extLst>
        </xdr:cNvPr>
        <xdr:cNvSpPr>
          <a:spLocks noChangeArrowheads="1"/>
        </xdr:cNvSpPr>
      </xdr:nvSpPr>
      <xdr:spPr bwMode="auto">
        <a:xfrm flipH="1">
          <a:off x="9210675" y="40195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38100</xdr:colOff>
      <xdr:row>18</xdr:row>
      <xdr:rowOff>66675</xdr:rowOff>
    </xdr:from>
    <xdr:to>
      <xdr:col>19</xdr:col>
      <xdr:colOff>95250</xdr:colOff>
      <xdr:row>18</xdr:row>
      <xdr:rowOff>123825</xdr:rowOff>
    </xdr:to>
    <xdr:sp macro="" textlink="">
      <xdr:nvSpPr>
        <xdr:cNvPr id="12336" name="Oval 48">
          <a:extLst>
            <a:ext uri="{FF2B5EF4-FFF2-40B4-BE49-F238E27FC236}">
              <a16:creationId xmlns:a16="http://schemas.microsoft.com/office/drawing/2014/main" id="{00000000-0008-0000-1E00-000030300000}"/>
            </a:ext>
          </a:extLst>
        </xdr:cNvPr>
        <xdr:cNvSpPr>
          <a:spLocks noChangeArrowheads="1"/>
        </xdr:cNvSpPr>
      </xdr:nvSpPr>
      <xdr:spPr bwMode="auto">
        <a:xfrm flipH="1">
          <a:off x="8867775" y="40100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28575</xdr:colOff>
      <xdr:row>23</xdr:row>
      <xdr:rowOff>152400</xdr:rowOff>
    </xdr:from>
    <xdr:to>
      <xdr:col>18</xdr:col>
      <xdr:colOff>85725</xdr:colOff>
      <xdr:row>23</xdr:row>
      <xdr:rowOff>209550</xdr:rowOff>
    </xdr:to>
    <xdr:sp macro="" textlink="">
      <xdr:nvSpPr>
        <xdr:cNvPr id="12337" name="Oval 49">
          <a:extLst>
            <a:ext uri="{FF2B5EF4-FFF2-40B4-BE49-F238E27FC236}">
              <a16:creationId xmlns:a16="http://schemas.microsoft.com/office/drawing/2014/main" id="{00000000-0008-0000-1E00-000031300000}"/>
            </a:ext>
          </a:extLst>
        </xdr:cNvPr>
        <xdr:cNvSpPr>
          <a:spLocks noChangeArrowheads="1"/>
        </xdr:cNvSpPr>
      </xdr:nvSpPr>
      <xdr:spPr bwMode="auto">
        <a:xfrm flipH="1">
          <a:off x="8429625" y="51911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38100</xdr:colOff>
      <xdr:row>18</xdr:row>
      <xdr:rowOff>66675</xdr:rowOff>
    </xdr:from>
    <xdr:to>
      <xdr:col>18</xdr:col>
      <xdr:colOff>95250</xdr:colOff>
      <xdr:row>18</xdr:row>
      <xdr:rowOff>123825</xdr:rowOff>
    </xdr:to>
    <xdr:sp macro="" textlink="">
      <xdr:nvSpPr>
        <xdr:cNvPr id="12339" name="Oval 51">
          <a:extLst>
            <a:ext uri="{FF2B5EF4-FFF2-40B4-BE49-F238E27FC236}">
              <a16:creationId xmlns:a16="http://schemas.microsoft.com/office/drawing/2014/main" id="{00000000-0008-0000-1E00-000033300000}"/>
            </a:ext>
          </a:extLst>
        </xdr:cNvPr>
        <xdr:cNvSpPr>
          <a:spLocks noChangeArrowheads="1"/>
        </xdr:cNvSpPr>
      </xdr:nvSpPr>
      <xdr:spPr bwMode="auto">
        <a:xfrm flipH="1">
          <a:off x="8439150" y="40100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323850</xdr:colOff>
      <xdr:row>13</xdr:row>
      <xdr:rowOff>25400</xdr:rowOff>
    </xdr:from>
    <xdr:to>
      <xdr:col>15</xdr:col>
      <xdr:colOff>381000</xdr:colOff>
      <xdr:row>13</xdr:row>
      <xdr:rowOff>82550</xdr:rowOff>
    </xdr:to>
    <xdr:sp macro="" textlink="">
      <xdr:nvSpPr>
        <xdr:cNvPr id="12340" name="Oval 52">
          <a:extLst>
            <a:ext uri="{FF2B5EF4-FFF2-40B4-BE49-F238E27FC236}">
              <a16:creationId xmlns:a16="http://schemas.microsoft.com/office/drawing/2014/main" id="{00000000-0008-0000-1E00-000034300000}"/>
            </a:ext>
          </a:extLst>
        </xdr:cNvPr>
        <xdr:cNvSpPr>
          <a:spLocks noChangeArrowheads="1"/>
        </xdr:cNvSpPr>
      </xdr:nvSpPr>
      <xdr:spPr bwMode="auto">
        <a:xfrm flipH="1">
          <a:off x="7981950" y="28321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28575</xdr:colOff>
      <xdr:row>7</xdr:row>
      <xdr:rowOff>152400</xdr:rowOff>
    </xdr:from>
    <xdr:to>
      <xdr:col>18</xdr:col>
      <xdr:colOff>85725</xdr:colOff>
      <xdr:row>7</xdr:row>
      <xdr:rowOff>209550</xdr:rowOff>
    </xdr:to>
    <xdr:sp macro="" textlink="">
      <xdr:nvSpPr>
        <xdr:cNvPr id="12344" name="Oval 56">
          <a:extLst>
            <a:ext uri="{FF2B5EF4-FFF2-40B4-BE49-F238E27FC236}">
              <a16:creationId xmlns:a16="http://schemas.microsoft.com/office/drawing/2014/main" id="{00000000-0008-0000-1E00-000038300000}"/>
            </a:ext>
          </a:extLst>
        </xdr:cNvPr>
        <xdr:cNvSpPr>
          <a:spLocks noChangeArrowheads="1"/>
        </xdr:cNvSpPr>
      </xdr:nvSpPr>
      <xdr:spPr bwMode="auto">
        <a:xfrm flipH="1">
          <a:off x="8429625" y="16859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38100</xdr:colOff>
      <xdr:row>12</xdr:row>
      <xdr:rowOff>209550</xdr:rowOff>
    </xdr:from>
    <xdr:to>
      <xdr:col>18</xdr:col>
      <xdr:colOff>95250</xdr:colOff>
      <xdr:row>13</xdr:row>
      <xdr:rowOff>47625</xdr:rowOff>
    </xdr:to>
    <xdr:sp macro="" textlink="">
      <xdr:nvSpPr>
        <xdr:cNvPr id="12345" name="Oval 57">
          <a:extLst>
            <a:ext uri="{FF2B5EF4-FFF2-40B4-BE49-F238E27FC236}">
              <a16:creationId xmlns:a16="http://schemas.microsoft.com/office/drawing/2014/main" id="{00000000-0008-0000-1E00-000039300000}"/>
            </a:ext>
          </a:extLst>
        </xdr:cNvPr>
        <xdr:cNvSpPr>
          <a:spLocks noChangeArrowheads="1"/>
        </xdr:cNvSpPr>
      </xdr:nvSpPr>
      <xdr:spPr bwMode="auto">
        <a:xfrm flipH="1">
          <a:off x="8439150" y="28384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13</xdr:row>
      <xdr:rowOff>0</xdr:rowOff>
    </xdr:from>
    <xdr:to>
      <xdr:col>14</xdr:col>
      <xdr:colOff>400050</xdr:colOff>
      <xdr:row>13</xdr:row>
      <xdr:rowOff>28575</xdr:rowOff>
    </xdr:to>
    <xdr:cxnSp macro="">
      <xdr:nvCxnSpPr>
        <xdr:cNvPr id="12365" name="AutoShape 77">
          <a:extLst>
            <a:ext uri="{FF2B5EF4-FFF2-40B4-BE49-F238E27FC236}">
              <a16:creationId xmlns:a16="http://schemas.microsoft.com/office/drawing/2014/main" id="{00000000-0008-0000-1E00-00004D300000}"/>
            </a:ext>
          </a:extLst>
        </xdr:cNvPr>
        <xdr:cNvCxnSpPr>
          <a:cxnSpLocks noChangeShapeType="1"/>
          <a:stCxn id="12433" idx="1"/>
          <a:endCxn id="12310" idx="6"/>
        </xdr:cNvCxnSpPr>
      </xdr:nvCxnSpPr>
      <xdr:spPr bwMode="auto">
        <a:xfrm>
          <a:off x="4543425" y="2847975"/>
          <a:ext cx="2543175" cy="285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9</xdr:col>
      <xdr:colOff>0</xdr:colOff>
      <xdr:row>13</xdr:row>
      <xdr:rowOff>53975</xdr:rowOff>
    </xdr:from>
    <xdr:to>
      <xdr:col>15</xdr:col>
      <xdr:colOff>323850</xdr:colOff>
      <xdr:row>15</xdr:row>
      <xdr:rowOff>0</xdr:rowOff>
    </xdr:to>
    <xdr:cxnSp macro="">
      <xdr:nvCxnSpPr>
        <xdr:cNvPr id="12366" name="AutoShape 78">
          <a:extLst>
            <a:ext uri="{FF2B5EF4-FFF2-40B4-BE49-F238E27FC236}">
              <a16:creationId xmlns:a16="http://schemas.microsoft.com/office/drawing/2014/main" id="{00000000-0008-0000-1E00-00004E300000}"/>
            </a:ext>
          </a:extLst>
        </xdr:cNvPr>
        <xdr:cNvCxnSpPr>
          <a:cxnSpLocks noChangeShapeType="1"/>
          <a:stCxn id="12434" idx="1"/>
          <a:endCxn id="12340" idx="6"/>
        </xdr:cNvCxnSpPr>
      </xdr:nvCxnSpPr>
      <xdr:spPr bwMode="auto">
        <a:xfrm flipV="1">
          <a:off x="5067300" y="2860675"/>
          <a:ext cx="2914650" cy="3778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9</xdr:col>
      <xdr:colOff>0</xdr:colOff>
      <xdr:row>17</xdr:row>
      <xdr:rowOff>0</xdr:rowOff>
    </xdr:from>
    <xdr:to>
      <xdr:col>15</xdr:col>
      <xdr:colOff>314325</xdr:colOff>
      <xdr:row>18</xdr:row>
      <xdr:rowOff>104775</xdr:rowOff>
    </xdr:to>
    <xdr:cxnSp macro="">
      <xdr:nvCxnSpPr>
        <xdr:cNvPr id="12367" name="AutoShape 79">
          <a:extLst>
            <a:ext uri="{FF2B5EF4-FFF2-40B4-BE49-F238E27FC236}">
              <a16:creationId xmlns:a16="http://schemas.microsoft.com/office/drawing/2014/main" id="{00000000-0008-0000-1E00-00004F300000}"/>
            </a:ext>
          </a:extLst>
        </xdr:cNvPr>
        <xdr:cNvCxnSpPr>
          <a:cxnSpLocks noChangeShapeType="1"/>
          <a:stCxn id="12435" idx="1"/>
          <a:endCxn id="12311" idx="6"/>
        </xdr:cNvCxnSpPr>
      </xdr:nvCxnSpPr>
      <xdr:spPr bwMode="auto">
        <a:xfrm>
          <a:off x="4543425" y="3724275"/>
          <a:ext cx="2886075" cy="3238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9</xdr:col>
      <xdr:colOff>0</xdr:colOff>
      <xdr:row>19</xdr:row>
      <xdr:rowOff>0</xdr:rowOff>
    </xdr:from>
    <xdr:to>
      <xdr:col>15</xdr:col>
      <xdr:colOff>314325</xdr:colOff>
      <xdr:row>23</xdr:row>
      <xdr:rowOff>180975</xdr:rowOff>
    </xdr:to>
    <xdr:cxnSp macro="">
      <xdr:nvCxnSpPr>
        <xdr:cNvPr id="12368" name="AutoShape 80">
          <a:extLst>
            <a:ext uri="{FF2B5EF4-FFF2-40B4-BE49-F238E27FC236}">
              <a16:creationId xmlns:a16="http://schemas.microsoft.com/office/drawing/2014/main" id="{00000000-0008-0000-1E00-000050300000}"/>
            </a:ext>
          </a:extLst>
        </xdr:cNvPr>
        <xdr:cNvCxnSpPr>
          <a:cxnSpLocks noChangeShapeType="1"/>
          <a:stCxn id="12444" idx="1"/>
          <a:endCxn id="12312" idx="6"/>
        </xdr:cNvCxnSpPr>
      </xdr:nvCxnSpPr>
      <xdr:spPr bwMode="auto">
        <a:xfrm>
          <a:off x="4543425" y="4162425"/>
          <a:ext cx="2886075" cy="10572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18</xdr:col>
      <xdr:colOff>85725</xdr:colOff>
      <xdr:row>7</xdr:row>
      <xdr:rowOff>180975</xdr:rowOff>
    </xdr:from>
    <xdr:to>
      <xdr:col>25</xdr:col>
      <xdr:colOff>0</xdr:colOff>
      <xdr:row>11</xdr:row>
      <xdr:rowOff>0</xdr:rowOff>
    </xdr:to>
    <xdr:cxnSp macro="">
      <xdr:nvCxnSpPr>
        <xdr:cNvPr id="12383" name="AutoShape 95">
          <a:extLst>
            <a:ext uri="{FF2B5EF4-FFF2-40B4-BE49-F238E27FC236}">
              <a16:creationId xmlns:a16="http://schemas.microsoft.com/office/drawing/2014/main" id="{00000000-0008-0000-1E00-00005F300000}"/>
            </a:ext>
          </a:extLst>
        </xdr:cNvPr>
        <xdr:cNvCxnSpPr>
          <a:cxnSpLocks noChangeShapeType="1"/>
          <a:stCxn id="12344" idx="2"/>
          <a:endCxn id="12436" idx="3"/>
        </xdr:cNvCxnSpPr>
      </xdr:nvCxnSpPr>
      <xdr:spPr bwMode="auto">
        <a:xfrm>
          <a:off x="8486775" y="1714500"/>
          <a:ext cx="2914650" cy="6953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18</xdr:col>
      <xdr:colOff>95250</xdr:colOff>
      <xdr:row>13</xdr:row>
      <xdr:rowOff>0</xdr:rowOff>
    </xdr:from>
    <xdr:to>
      <xdr:col>25</xdr:col>
      <xdr:colOff>0</xdr:colOff>
      <xdr:row>13</xdr:row>
      <xdr:rowOff>19050</xdr:rowOff>
    </xdr:to>
    <xdr:cxnSp macro="">
      <xdr:nvCxnSpPr>
        <xdr:cNvPr id="12385" name="AutoShape 97">
          <a:extLst>
            <a:ext uri="{FF2B5EF4-FFF2-40B4-BE49-F238E27FC236}">
              <a16:creationId xmlns:a16="http://schemas.microsoft.com/office/drawing/2014/main" id="{00000000-0008-0000-1E00-000061300000}"/>
            </a:ext>
          </a:extLst>
        </xdr:cNvPr>
        <xdr:cNvCxnSpPr>
          <a:cxnSpLocks noChangeShapeType="1"/>
          <a:stCxn id="12345" idx="2"/>
          <a:endCxn id="12437" idx="3"/>
        </xdr:cNvCxnSpPr>
      </xdr:nvCxnSpPr>
      <xdr:spPr bwMode="auto">
        <a:xfrm flipV="1">
          <a:off x="8496300" y="2847975"/>
          <a:ext cx="2905125" cy="190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18</xdr:col>
      <xdr:colOff>95250</xdr:colOff>
      <xdr:row>15</xdr:row>
      <xdr:rowOff>0</xdr:rowOff>
    </xdr:from>
    <xdr:to>
      <xdr:col>25</xdr:col>
      <xdr:colOff>0</xdr:colOff>
      <xdr:row>18</xdr:row>
      <xdr:rowOff>95250</xdr:rowOff>
    </xdr:to>
    <xdr:cxnSp macro="">
      <xdr:nvCxnSpPr>
        <xdr:cNvPr id="12388" name="AutoShape 100">
          <a:extLst>
            <a:ext uri="{FF2B5EF4-FFF2-40B4-BE49-F238E27FC236}">
              <a16:creationId xmlns:a16="http://schemas.microsoft.com/office/drawing/2014/main" id="{00000000-0008-0000-1E00-000064300000}"/>
            </a:ext>
          </a:extLst>
        </xdr:cNvPr>
        <xdr:cNvCxnSpPr>
          <a:cxnSpLocks noChangeShapeType="1"/>
          <a:stCxn id="12339" idx="2"/>
          <a:endCxn id="12438" idx="3"/>
        </xdr:cNvCxnSpPr>
      </xdr:nvCxnSpPr>
      <xdr:spPr bwMode="auto">
        <a:xfrm flipV="1">
          <a:off x="8496300" y="3286125"/>
          <a:ext cx="2905125" cy="7524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95250</xdr:colOff>
      <xdr:row>17</xdr:row>
      <xdr:rowOff>0</xdr:rowOff>
    </xdr:from>
    <xdr:to>
      <xdr:col>25</xdr:col>
      <xdr:colOff>0</xdr:colOff>
      <xdr:row>18</xdr:row>
      <xdr:rowOff>95250</xdr:rowOff>
    </xdr:to>
    <xdr:cxnSp macro="">
      <xdr:nvCxnSpPr>
        <xdr:cNvPr id="12390" name="AutoShape 102">
          <a:extLst>
            <a:ext uri="{FF2B5EF4-FFF2-40B4-BE49-F238E27FC236}">
              <a16:creationId xmlns:a16="http://schemas.microsoft.com/office/drawing/2014/main" id="{00000000-0008-0000-1E00-000066300000}"/>
            </a:ext>
          </a:extLst>
        </xdr:cNvPr>
        <xdr:cNvCxnSpPr>
          <a:cxnSpLocks noChangeShapeType="1"/>
          <a:stCxn id="12336" idx="2"/>
          <a:endCxn id="12439" idx="3"/>
        </xdr:cNvCxnSpPr>
      </xdr:nvCxnSpPr>
      <xdr:spPr bwMode="auto">
        <a:xfrm flipV="1">
          <a:off x="8924925" y="3724275"/>
          <a:ext cx="2476500" cy="3143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9525</xdr:colOff>
      <xdr:row>18</xdr:row>
      <xdr:rowOff>104775</xdr:rowOff>
    </xdr:from>
    <xdr:to>
      <xdr:col>25</xdr:col>
      <xdr:colOff>0</xdr:colOff>
      <xdr:row>19</xdr:row>
      <xdr:rowOff>0</xdr:rowOff>
    </xdr:to>
    <xdr:cxnSp macro="">
      <xdr:nvCxnSpPr>
        <xdr:cNvPr id="12392" name="AutoShape 104">
          <a:extLst>
            <a:ext uri="{FF2B5EF4-FFF2-40B4-BE49-F238E27FC236}">
              <a16:creationId xmlns:a16="http://schemas.microsoft.com/office/drawing/2014/main" id="{00000000-0008-0000-1E00-000068300000}"/>
            </a:ext>
          </a:extLst>
        </xdr:cNvPr>
        <xdr:cNvCxnSpPr>
          <a:cxnSpLocks noChangeShapeType="1"/>
          <a:stCxn id="12335" idx="2"/>
          <a:endCxn id="12440" idx="3"/>
        </xdr:cNvCxnSpPr>
      </xdr:nvCxnSpPr>
      <xdr:spPr bwMode="auto">
        <a:xfrm>
          <a:off x="9267825" y="4048125"/>
          <a:ext cx="2133600" cy="1143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18</xdr:col>
      <xdr:colOff>85725</xdr:colOff>
      <xdr:row>21</xdr:row>
      <xdr:rowOff>0</xdr:rowOff>
    </xdr:from>
    <xdr:to>
      <xdr:col>25</xdr:col>
      <xdr:colOff>0</xdr:colOff>
      <xdr:row>23</xdr:row>
      <xdr:rowOff>180975</xdr:rowOff>
    </xdr:to>
    <xdr:cxnSp macro="">
      <xdr:nvCxnSpPr>
        <xdr:cNvPr id="12393" name="AutoShape 105">
          <a:extLst>
            <a:ext uri="{FF2B5EF4-FFF2-40B4-BE49-F238E27FC236}">
              <a16:creationId xmlns:a16="http://schemas.microsoft.com/office/drawing/2014/main" id="{00000000-0008-0000-1E00-000069300000}"/>
            </a:ext>
          </a:extLst>
        </xdr:cNvPr>
        <xdr:cNvCxnSpPr>
          <a:cxnSpLocks noChangeShapeType="1"/>
          <a:stCxn id="12337" idx="2"/>
          <a:endCxn id="12441" idx="3"/>
        </xdr:cNvCxnSpPr>
      </xdr:nvCxnSpPr>
      <xdr:spPr bwMode="auto">
        <a:xfrm flipV="1">
          <a:off x="8486775" y="4600575"/>
          <a:ext cx="2914650" cy="6191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161925</xdr:colOff>
      <xdr:row>23</xdr:row>
      <xdr:rowOff>0</xdr:rowOff>
    </xdr:from>
    <xdr:to>
      <xdr:col>25</xdr:col>
      <xdr:colOff>0</xdr:colOff>
      <xdr:row>23</xdr:row>
      <xdr:rowOff>142875</xdr:rowOff>
    </xdr:to>
    <xdr:cxnSp macro="">
      <xdr:nvCxnSpPr>
        <xdr:cNvPr id="12394" name="AutoShape 106">
          <a:extLst>
            <a:ext uri="{FF2B5EF4-FFF2-40B4-BE49-F238E27FC236}">
              <a16:creationId xmlns:a16="http://schemas.microsoft.com/office/drawing/2014/main" id="{00000000-0008-0000-1E00-00006A300000}"/>
            </a:ext>
          </a:extLst>
        </xdr:cNvPr>
        <xdr:cNvCxnSpPr>
          <a:cxnSpLocks noChangeShapeType="1"/>
          <a:stCxn id="12333" idx="2"/>
          <a:endCxn id="12442" idx="3"/>
        </xdr:cNvCxnSpPr>
      </xdr:nvCxnSpPr>
      <xdr:spPr bwMode="auto">
        <a:xfrm flipV="1">
          <a:off x="8991600" y="5038725"/>
          <a:ext cx="2409825" cy="1428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9</xdr:col>
      <xdr:colOff>0</xdr:colOff>
      <xdr:row>10</xdr:row>
      <xdr:rowOff>0</xdr:rowOff>
    </xdr:from>
    <xdr:to>
      <xdr:col>10</xdr:col>
      <xdr:colOff>0</xdr:colOff>
      <xdr:row>12</xdr:row>
      <xdr:rowOff>0</xdr:rowOff>
    </xdr:to>
    <xdr:sp macro="" textlink="">
      <xdr:nvSpPr>
        <xdr:cNvPr id="12432" name="Rectangle 144">
          <a:extLst>
            <a:ext uri="{FF2B5EF4-FFF2-40B4-BE49-F238E27FC236}">
              <a16:creationId xmlns:a16="http://schemas.microsoft.com/office/drawing/2014/main" id="{00000000-0008-0000-1E00-000090300000}"/>
            </a:ext>
          </a:extLst>
        </xdr:cNvPr>
        <xdr:cNvSpPr>
          <a:spLocks noChangeArrowheads="1"/>
        </xdr:cNvSpPr>
      </xdr:nvSpPr>
      <xdr:spPr bwMode="auto">
        <a:xfrm>
          <a:off x="4543425" y="2190750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12</xdr:row>
      <xdr:rowOff>0</xdr:rowOff>
    </xdr:from>
    <xdr:to>
      <xdr:col>10</xdr:col>
      <xdr:colOff>0</xdr:colOff>
      <xdr:row>14</xdr:row>
      <xdr:rowOff>0</xdr:rowOff>
    </xdr:to>
    <xdr:sp macro="" textlink="">
      <xdr:nvSpPr>
        <xdr:cNvPr id="12433" name="Rectangle 145">
          <a:extLst>
            <a:ext uri="{FF2B5EF4-FFF2-40B4-BE49-F238E27FC236}">
              <a16:creationId xmlns:a16="http://schemas.microsoft.com/office/drawing/2014/main" id="{00000000-0008-0000-1E00-000091300000}"/>
            </a:ext>
          </a:extLst>
        </xdr:cNvPr>
        <xdr:cNvSpPr>
          <a:spLocks noChangeArrowheads="1"/>
        </xdr:cNvSpPr>
      </xdr:nvSpPr>
      <xdr:spPr bwMode="auto">
        <a:xfrm>
          <a:off x="4543425" y="2628900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14</xdr:row>
      <xdr:rowOff>0</xdr:rowOff>
    </xdr:from>
    <xdr:to>
      <xdr:col>10</xdr:col>
      <xdr:colOff>0</xdr:colOff>
      <xdr:row>16</xdr:row>
      <xdr:rowOff>0</xdr:rowOff>
    </xdr:to>
    <xdr:sp macro="" textlink="">
      <xdr:nvSpPr>
        <xdr:cNvPr id="12434" name="Rectangle 146">
          <a:extLst>
            <a:ext uri="{FF2B5EF4-FFF2-40B4-BE49-F238E27FC236}">
              <a16:creationId xmlns:a16="http://schemas.microsoft.com/office/drawing/2014/main" id="{00000000-0008-0000-1E00-000092300000}"/>
            </a:ext>
          </a:extLst>
        </xdr:cNvPr>
        <xdr:cNvSpPr>
          <a:spLocks noChangeArrowheads="1"/>
        </xdr:cNvSpPr>
      </xdr:nvSpPr>
      <xdr:spPr bwMode="auto">
        <a:xfrm>
          <a:off x="4543425" y="3067050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16</xdr:row>
      <xdr:rowOff>0</xdr:rowOff>
    </xdr:from>
    <xdr:to>
      <xdr:col>10</xdr:col>
      <xdr:colOff>0</xdr:colOff>
      <xdr:row>18</xdr:row>
      <xdr:rowOff>0</xdr:rowOff>
    </xdr:to>
    <xdr:sp macro="" textlink="">
      <xdr:nvSpPr>
        <xdr:cNvPr id="12435" name="Rectangle 147">
          <a:extLst>
            <a:ext uri="{FF2B5EF4-FFF2-40B4-BE49-F238E27FC236}">
              <a16:creationId xmlns:a16="http://schemas.microsoft.com/office/drawing/2014/main" id="{00000000-0008-0000-1E00-000093300000}"/>
            </a:ext>
          </a:extLst>
        </xdr:cNvPr>
        <xdr:cNvSpPr>
          <a:spLocks noChangeArrowheads="1"/>
        </xdr:cNvSpPr>
      </xdr:nvSpPr>
      <xdr:spPr bwMode="auto">
        <a:xfrm>
          <a:off x="4543425" y="3505200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0</xdr:colOff>
      <xdr:row>10</xdr:row>
      <xdr:rowOff>0</xdr:rowOff>
    </xdr:from>
    <xdr:to>
      <xdr:col>25</xdr:col>
      <xdr:colOff>0</xdr:colOff>
      <xdr:row>12</xdr:row>
      <xdr:rowOff>0</xdr:rowOff>
    </xdr:to>
    <xdr:sp macro="" textlink="">
      <xdr:nvSpPr>
        <xdr:cNvPr id="12436" name="Rectangle 148">
          <a:extLst>
            <a:ext uri="{FF2B5EF4-FFF2-40B4-BE49-F238E27FC236}">
              <a16:creationId xmlns:a16="http://schemas.microsoft.com/office/drawing/2014/main" id="{00000000-0008-0000-1E00-000094300000}"/>
            </a:ext>
          </a:extLst>
        </xdr:cNvPr>
        <xdr:cNvSpPr>
          <a:spLocks noChangeArrowheads="1"/>
        </xdr:cNvSpPr>
      </xdr:nvSpPr>
      <xdr:spPr bwMode="auto">
        <a:xfrm>
          <a:off x="10972800" y="2190750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0</xdr:colOff>
      <xdr:row>12</xdr:row>
      <xdr:rowOff>0</xdr:rowOff>
    </xdr:from>
    <xdr:to>
      <xdr:col>25</xdr:col>
      <xdr:colOff>0</xdr:colOff>
      <xdr:row>14</xdr:row>
      <xdr:rowOff>0</xdr:rowOff>
    </xdr:to>
    <xdr:sp macro="" textlink="">
      <xdr:nvSpPr>
        <xdr:cNvPr id="12437" name="Rectangle 149">
          <a:extLst>
            <a:ext uri="{FF2B5EF4-FFF2-40B4-BE49-F238E27FC236}">
              <a16:creationId xmlns:a16="http://schemas.microsoft.com/office/drawing/2014/main" id="{00000000-0008-0000-1E00-000095300000}"/>
            </a:ext>
          </a:extLst>
        </xdr:cNvPr>
        <xdr:cNvSpPr>
          <a:spLocks noChangeArrowheads="1"/>
        </xdr:cNvSpPr>
      </xdr:nvSpPr>
      <xdr:spPr bwMode="auto">
        <a:xfrm>
          <a:off x="10972800" y="2628900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0</xdr:colOff>
      <xdr:row>14</xdr:row>
      <xdr:rowOff>0</xdr:rowOff>
    </xdr:from>
    <xdr:to>
      <xdr:col>25</xdr:col>
      <xdr:colOff>0</xdr:colOff>
      <xdr:row>16</xdr:row>
      <xdr:rowOff>0</xdr:rowOff>
    </xdr:to>
    <xdr:sp macro="" textlink="">
      <xdr:nvSpPr>
        <xdr:cNvPr id="12438" name="Rectangle 150">
          <a:extLst>
            <a:ext uri="{FF2B5EF4-FFF2-40B4-BE49-F238E27FC236}">
              <a16:creationId xmlns:a16="http://schemas.microsoft.com/office/drawing/2014/main" id="{00000000-0008-0000-1E00-000096300000}"/>
            </a:ext>
          </a:extLst>
        </xdr:cNvPr>
        <xdr:cNvSpPr>
          <a:spLocks noChangeArrowheads="1"/>
        </xdr:cNvSpPr>
      </xdr:nvSpPr>
      <xdr:spPr bwMode="auto">
        <a:xfrm>
          <a:off x="10972800" y="3067050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0</xdr:colOff>
      <xdr:row>16</xdr:row>
      <xdr:rowOff>0</xdr:rowOff>
    </xdr:from>
    <xdr:to>
      <xdr:col>25</xdr:col>
      <xdr:colOff>0</xdr:colOff>
      <xdr:row>18</xdr:row>
      <xdr:rowOff>0</xdr:rowOff>
    </xdr:to>
    <xdr:sp macro="" textlink="">
      <xdr:nvSpPr>
        <xdr:cNvPr id="12439" name="Rectangle 151">
          <a:extLst>
            <a:ext uri="{FF2B5EF4-FFF2-40B4-BE49-F238E27FC236}">
              <a16:creationId xmlns:a16="http://schemas.microsoft.com/office/drawing/2014/main" id="{00000000-0008-0000-1E00-000097300000}"/>
            </a:ext>
          </a:extLst>
        </xdr:cNvPr>
        <xdr:cNvSpPr>
          <a:spLocks noChangeArrowheads="1"/>
        </xdr:cNvSpPr>
      </xdr:nvSpPr>
      <xdr:spPr bwMode="auto">
        <a:xfrm>
          <a:off x="10972800" y="3505200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0</xdr:colOff>
      <xdr:row>18</xdr:row>
      <xdr:rowOff>0</xdr:rowOff>
    </xdr:from>
    <xdr:to>
      <xdr:col>25</xdr:col>
      <xdr:colOff>0</xdr:colOff>
      <xdr:row>20</xdr:row>
      <xdr:rowOff>0</xdr:rowOff>
    </xdr:to>
    <xdr:sp macro="" textlink="">
      <xdr:nvSpPr>
        <xdr:cNvPr id="12440" name="Rectangle 152">
          <a:extLst>
            <a:ext uri="{FF2B5EF4-FFF2-40B4-BE49-F238E27FC236}">
              <a16:creationId xmlns:a16="http://schemas.microsoft.com/office/drawing/2014/main" id="{00000000-0008-0000-1E00-000098300000}"/>
            </a:ext>
          </a:extLst>
        </xdr:cNvPr>
        <xdr:cNvSpPr>
          <a:spLocks noChangeArrowheads="1"/>
        </xdr:cNvSpPr>
      </xdr:nvSpPr>
      <xdr:spPr bwMode="auto">
        <a:xfrm>
          <a:off x="10972800" y="3943350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0</xdr:colOff>
      <xdr:row>20</xdr:row>
      <xdr:rowOff>0</xdr:rowOff>
    </xdr:from>
    <xdr:to>
      <xdr:col>25</xdr:col>
      <xdr:colOff>0</xdr:colOff>
      <xdr:row>22</xdr:row>
      <xdr:rowOff>0</xdr:rowOff>
    </xdr:to>
    <xdr:sp macro="" textlink="">
      <xdr:nvSpPr>
        <xdr:cNvPr id="12441" name="Rectangle 153">
          <a:extLst>
            <a:ext uri="{FF2B5EF4-FFF2-40B4-BE49-F238E27FC236}">
              <a16:creationId xmlns:a16="http://schemas.microsoft.com/office/drawing/2014/main" id="{00000000-0008-0000-1E00-000099300000}"/>
            </a:ext>
          </a:extLst>
        </xdr:cNvPr>
        <xdr:cNvSpPr>
          <a:spLocks noChangeArrowheads="1"/>
        </xdr:cNvSpPr>
      </xdr:nvSpPr>
      <xdr:spPr bwMode="auto">
        <a:xfrm>
          <a:off x="10972800" y="4381500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0</xdr:colOff>
      <xdr:row>22</xdr:row>
      <xdr:rowOff>0</xdr:rowOff>
    </xdr:from>
    <xdr:to>
      <xdr:col>25</xdr:col>
      <xdr:colOff>0</xdr:colOff>
      <xdr:row>24</xdr:row>
      <xdr:rowOff>0</xdr:rowOff>
    </xdr:to>
    <xdr:sp macro="" textlink="">
      <xdr:nvSpPr>
        <xdr:cNvPr id="12442" name="Rectangle 154">
          <a:extLst>
            <a:ext uri="{FF2B5EF4-FFF2-40B4-BE49-F238E27FC236}">
              <a16:creationId xmlns:a16="http://schemas.microsoft.com/office/drawing/2014/main" id="{00000000-0008-0000-1E00-00009A300000}"/>
            </a:ext>
          </a:extLst>
        </xdr:cNvPr>
        <xdr:cNvSpPr>
          <a:spLocks noChangeArrowheads="1"/>
        </xdr:cNvSpPr>
      </xdr:nvSpPr>
      <xdr:spPr bwMode="auto">
        <a:xfrm>
          <a:off x="10972800" y="4819650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18</xdr:row>
      <xdr:rowOff>0</xdr:rowOff>
    </xdr:from>
    <xdr:to>
      <xdr:col>10</xdr:col>
      <xdr:colOff>0</xdr:colOff>
      <xdr:row>20</xdr:row>
      <xdr:rowOff>0</xdr:rowOff>
    </xdr:to>
    <xdr:sp macro="" textlink="">
      <xdr:nvSpPr>
        <xdr:cNvPr id="12444" name="Rectangle 156">
          <a:extLst>
            <a:ext uri="{FF2B5EF4-FFF2-40B4-BE49-F238E27FC236}">
              <a16:creationId xmlns:a16="http://schemas.microsoft.com/office/drawing/2014/main" id="{00000000-0008-0000-1E00-00009C300000}"/>
            </a:ext>
          </a:extLst>
        </xdr:cNvPr>
        <xdr:cNvSpPr>
          <a:spLocks noChangeArrowheads="1"/>
        </xdr:cNvSpPr>
      </xdr:nvSpPr>
      <xdr:spPr bwMode="auto">
        <a:xfrm>
          <a:off x="4543425" y="3943350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314325</xdr:colOff>
      <xdr:row>7</xdr:row>
      <xdr:rowOff>142875</xdr:rowOff>
    </xdr:from>
    <xdr:to>
      <xdr:col>15</xdr:col>
      <xdr:colOff>371475</xdr:colOff>
      <xdr:row>7</xdr:row>
      <xdr:rowOff>200025</xdr:rowOff>
    </xdr:to>
    <xdr:sp macro="" textlink="">
      <xdr:nvSpPr>
        <xdr:cNvPr id="12445" name="Oval 157">
          <a:extLst>
            <a:ext uri="{FF2B5EF4-FFF2-40B4-BE49-F238E27FC236}">
              <a16:creationId xmlns:a16="http://schemas.microsoft.com/office/drawing/2014/main" id="{00000000-0008-0000-1E00-00009D300000}"/>
            </a:ext>
          </a:extLst>
        </xdr:cNvPr>
        <xdr:cNvSpPr>
          <a:spLocks noChangeArrowheads="1"/>
        </xdr:cNvSpPr>
      </xdr:nvSpPr>
      <xdr:spPr bwMode="auto">
        <a:xfrm flipH="1">
          <a:off x="7429500" y="16764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7</xdr:row>
      <xdr:rowOff>171450</xdr:rowOff>
    </xdr:from>
    <xdr:to>
      <xdr:col>15</xdr:col>
      <xdr:colOff>314325</xdr:colOff>
      <xdr:row>11</xdr:row>
      <xdr:rowOff>0</xdr:rowOff>
    </xdr:to>
    <xdr:cxnSp macro="">
      <xdr:nvCxnSpPr>
        <xdr:cNvPr id="12446" name="AutoShape 158">
          <a:extLst>
            <a:ext uri="{FF2B5EF4-FFF2-40B4-BE49-F238E27FC236}">
              <a16:creationId xmlns:a16="http://schemas.microsoft.com/office/drawing/2014/main" id="{00000000-0008-0000-1E00-00009E300000}"/>
            </a:ext>
          </a:extLst>
        </xdr:cNvPr>
        <xdr:cNvCxnSpPr>
          <a:cxnSpLocks noChangeShapeType="1"/>
          <a:stCxn id="12432" idx="1"/>
          <a:endCxn id="12445" idx="6"/>
        </xdr:cNvCxnSpPr>
      </xdr:nvCxnSpPr>
      <xdr:spPr bwMode="auto">
        <a:xfrm flipV="1">
          <a:off x="4543425" y="1704975"/>
          <a:ext cx="2886075" cy="7048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190500</xdr:colOff>
      <xdr:row>0</xdr:row>
      <xdr:rowOff>9525</xdr:rowOff>
    </xdr:from>
    <xdr:to>
      <xdr:col>23</xdr:col>
      <xdr:colOff>342900</xdr:colOff>
      <xdr:row>3</xdr:row>
      <xdr:rowOff>209550</xdr:rowOff>
    </xdr:to>
    <xdr:grpSp>
      <xdr:nvGrpSpPr>
        <xdr:cNvPr id="12447" name="Group 159">
          <a:extLst>
            <a:ext uri="{FF2B5EF4-FFF2-40B4-BE49-F238E27FC236}">
              <a16:creationId xmlns:a16="http://schemas.microsoft.com/office/drawing/2014/main" id="{00000000-0008-0000-1E00-00009F300000}"/>
            </a:ext>
          </a:extLst>
        </xdr:cNvPr>
        <xdr:cNvGrpSpPr>
          <a:grpSpLocks/>
        </xdr:cNvGrpSpPr>
      </xdr:nvGrpSpPr>
      <xdr:grpSpPr bwMode="auto">
        <a:xfrm>
          <a:off x="10934700" y="9525"/>
          <a:ext cx="1016000" cy="885825"/>
          <a:chOff x="1012" y="24"/>
          <a:chExt cx="106" cy="90"/>
        </a:xfrm>
      </xdr:grpSpPr>
      <xdr:sp macro="" textlink="">
        <xdr:nvSpPr>
          <xdr:cNvPr id="12448" name="Line 160">
            <a:extLst>
              <a:ext uri="{FF2B5EF4-FFF2-40B4-BE49-F238E27FC236}">
                <a16:creationId xmlns:a16="http://schemas.microsoft.com/office/drawing/2014/main" id="{00000000-0008-0000-1E00-0000A03000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449" name="Text Box 161">
            <a:extLst>
              <a:ext uri="{FF2B5EF4-FFF2-40B4-BE49-F238E27FC236}">
                <a16:creationId xmlns:a16="http://schemas.microsoft.com/office/drawing/2014/main" id="{00000000-0008-0000-1E00-0000A13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-Y</a:t>
            </a:r>
          </a:p>
        </xdr:txBody>
      </xdr:sp>
      <xdr:sp macro="" textlink="">
        <xdr:nvSpPr>
          <xdr:cNvPr id="12450" name="Text Box 162">
            <a:extLst>
              <a:ext uri="{FF2B5EF4-FFF2-40B4-BE49-F238E27FC236}">
                <a16:creationId xmlns:a16="http://schemas.microsoft.com/office/drawing/2014/main" id="{00000000-0008-0000-1E00-0000A23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+Y</a:t>
            </a:r>
          </a:p>
        </xdr:txBody>
      </xdr:sp>
      <xdr:sp macro="" textlink="">
        <xdr:nvSpPr>
          <xdr:cNvPr id="12451" name="Line 163">
            <a:extLst>
              <a:ext uri="{FF2B5EF4-FFF2-40B4-BE49-F238E27FC236}">
                <a16:creationId xmlns:a16="http://schemas.microsoft.com/office/drawing/2014/main" id="{00000000-0008-0000-1E00-0000A33000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452" name="Text Box 164">
            <a:extLst>
              <a:ext uri="{FF2B5EF4-FFF2-40B4-BE49-F238E27FC236}">
                <a16:creationId xmlns:a16="http://schemas.microsoft.com/office/drawing/2014/main" id="{00000000-0008-0000-1E00-0000A43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+X</a:t>
            </a:r>
          </a:p>
        </xdr:txBody>
      </xdr:sp>
      <xdr:sp macro="" textlink="">
        <xdr:nvSpPr>
          <xdr:cNvPr id="12453" name="Text Box 165">
            <a:extLst>
              <a:ext uri="{FF2B5EF4-FFF2-40B4-BE49-F238E27FC236}">
                <a16:creationId xmlns:a16="http://schemas.microsoft.com/office/drawing/2014/main" id="{00000000-0008-0000-1E00-0000A53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-X</a:t>
            </a:r>
          </a:p>
        </xdr:txBody>
      </xdr:sp>
    </xdr:grpSp>
    <xdr:clientData/>
  </xdr:twoCellAnchor>
  <xdr:twoCellAnchor>
    <xdr:from>
      <xdr:col>9</xdr:col>
      <xdr:colOff>0</xdr:colOff>
      <xdr:row>20</xdr:row>
      <xdr:rowOff>0</xdr:rowOff>
    </xdr:from>
    <xdr:to>
      <xdr:col>10</xdr:col>
      <xdr:colOff>0</xdr:colOff>
      <xdr:row>22</xdr:row>
      <xdr:rowOff>0</xdr:rowOff>
    </xdr:to>
    <xdr:sp macro="" textlink="">
      <xdr:nvSpPr>
        <xdr:cNvPr id="12455" name="Rectangle 167">
          <a:extLst>
            <a:ext uri="{FF2B5EF4-FFF2-40B4-BE49-F238E27FC236}">
              <a16:creationId xmlns:a16="http://schemas.microsoft.com/office/drawing/2014/main" id="{00000000-0008-0000-1E00-0000A7300000}"/>
            </a:ext>
          </a:extLst>
        </xdr:cNvPr>
        <xdr:cNvSpPr>
          <a:spLocks noChangeArrowheads="1"/>
        </xdr:cNvSpPr>
      </xdr:nvSpPr>
      <xdr:spPr bwMode="auto">
        <a:xfrm>
          <a:off x="4543425" y="4381500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22</xdr:row>
      <xdr:rowOff>0</xdr:rowOff>
    </xdr:from>
    <xdr:to>
      <xdr:col>10</xdr:col>
      <xdr:colOff>0</xdr:colOff>
      <xdr:row>24</xdr:row>
      <xdr:rowOff>0</xdr:rowOff>
    </xdr:to>
    <xdr:sp macro="" textlink="">
      <xdr:nvSpPr>
        <xdr:cNvPr id="12456" name="Rectangle 168">
          <a:extLst>
            <a:ext uri="{FF2B5EF4-FFF2-40B4-BE49-F238E27FC236}">
              <a16:creationId xmlns:a16="http://schemas.microsoft.com/office/drawing/2014/main" id="{00000000-0008-0000-1E00-0000A8300000}"/>
            </a:ext>
          </a:extLst>
        </xdr:cNvPr>
        <xdr:cNvSpPr>
          <a:spLocks noChangeArrowheads="1"/>
        </xdr:cNvSpPr>
      </xdr:nvSpPr>
      <xdr:spPr bwMode="auto">
        <a:xfrm>
          <a:off x="4543425" y="4819650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0</xdr:colOff>
      <xdr:row>24</xdr:row>
      <xdr:rowOff>0</xdr:rowOff>
    </xdr:from>
    <xdr:to>
      <xdr:col>25</xdr:col>
      <xdr:colOff>0</xdr:colOff>
      <xdr:row>26</xdr:row>
      <xdr:rowOff>0</xdr:rowOff>
    </xdr:to>
    <xdr:sp macro="" textlink="">
      <xdr:nvSpPr>
        <xdr:cNvPr id="12457" name="Rectangle 169">
          <a:extLst>
            <a:ext uri="{FF2B5EF4-FFF2-40B4-BE49-F238E27FC236}">
              <a16:creationId xmlns:a16="http://schemas.microsoft.com/office/drawing/2014/main" id="{00000000-0008-0000-1E00-0000A9300000}"/>
            </a:ext>
          </a:extLst>
        </xdr:cNvPr>
        <xdr:cNvSpPr>
          <a:spLocks noChangeArrowheads="1"/>
        </xdr:cNvSpPr>
      </xdr:nvSpPr>
      <xdr:spPr bwMode="auto">
        <a:xfrm>
          <a:off x="10972800" y="5257800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28575</xdr:colOff>
      <xdr:row>29</xdr:row>
      <xdr:rowOff>47625</xdr:rowOff>
    </xdr:from>
    <xdr:to>
      <xdr:col>18</xdr:col>
      <xdr:colOff>85725</xdr:colOff>
      <xdr:row>29</xdr:row>
      <xdr:rowOff>104775</xdr:rowOff>
    </xdr:to>
    <xdr:sp macro="" textlink="">
      <xdr:nvSpPr>
        <xdr:cNvPr id="12458" name="Oval 170">
          <a:extLst>
            <a:ext uri="{FF2B5EF4-FFF2-40B4-BE49-F238E27FC236}">
              <a16:creationId xmlns:a16="http://schemas.microsoft.com/office/drawing/2014/main" id="{00000000-0008-0000-1E00-0000AA300000}"/>
            </a:ext>
          </a:extLst>
        </xdr:cNvPr>
        <xdr:cNvSpPr>
          <a:spLocks noChangeArrowheads="1"/>
        </xdr:cNvSpPr>
      </xdr:nvSpPr>
      <xdr:spPr bwMode="auto">
        <a:xfrm flipH="1">
          <a:off x="8429625" y="64008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85725</xdr:colOff>
      <xdr:row>25</xdr:row>
      <xdr:rowOff>0</xdr:rowOff>
    </xdr:from>
    <xdr:to>
      <xdr:col>25</xdr:col>
      <xdr:colOff>0</xdr:colOff>
      <xdr:row>29</xdr:row>
      <xdr:rowOff>76200</xdr:rowOff>
    </xdr:to>
    <xdr:cxnSp macro="">
      <xdr:nvCxnSpPr>
        <xdr:cNvPr id="12459" name="AutoShape 171">
          <a:extLst>
            <a:ext uri="{FF2B5EF4-FFF2-40B4-BE49-F238E27FC236}">
              <a16:creationId xmlns:a16="http://schemas.microsoft.com/office/drawing/2014/main" id="{00000000-0008-0000-1E00-0000AB300000}"/>
            </a:ext>
          </a:extLst>
        </xdr:cNvPr>
        <xdr:cNvCxnSpPr>
          <a:cxnSpLocks noChangeShapeType="1"/>
          <a:stCxn id="12458" idx="2"/>
          <a:endCxn id="12457" idx="3"/>
        </xdr:cNvCxnSpPr>
      </xdr:nvCxnSpPr>
      <xdr:spPr bwMode="auto">
        <a:xfrm flipV="1">
          <a:off x="8486775" y="5476875"/>
          <a:ext cx="2914650" cy="9525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14</xdr:col>
      <xdr:colOff>419100</xdr:colOff>
      <xdr:row>23</xdr:row>
      <xdr:rowOff>161925</xdr:rowOff>
    </xdr:from>
    <xdr:to>
      <xdr:col>15</xdr:col>
      <xdr:colOff>47625</xdr:colOff>
      <xdr:row>24</xdr:row>
      <xdr:rowOff>0</xdr:rowOff>
    </xdr:to>
    <xdr:sp macro="" textlink="">
      <xdr:nvSpPr>
        <xdr:cNvPr id="12460" name="Oval 172">
          <a:extLst>
            <a:ext uri="{FF2B5EF4-FFF2-40B4-BE49-F238E27FC236}">
              <a16:creationId xmlns:a16="http://schemas.microsoft.com/office/drawing/2014/main" id="{00000000-0008-0000-1E00-0000AC300000}"/>
            </a:ext>
          </a:extLst>
        </xdr:cNvPr>
        <xdr:cNvSpPr>
          <a:spLocks noChangeArrowheads="1"/>
        </xdr:cNvSpPr>
      </xdr:nvSpPr>
      <xdr:spPr bwMode="auto">
        <a:xfrm flipH="1">
          <a:off x="7105650" y="52006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21</xdr:row>
      <xdr:rowOff>0</xdr:rowOff>
    </xdr:from>
    <xdr:to>
      <xdr:col>14</xdr:col>
      <xdr:colOff>419100</xdr:colOff>
      <xdr:row>23</xdr:row>
      <xdr:rowOff>190500</xdr:rowOff>
    </xdr:to>
    <xdr:cxnSp macro="">
      <xdr:nvCxnSpPr>
        <xdr:cNvPr id="12461" name="AutoShape 173">
          <a:extLst>
            <a:ext uri="{FF2B5EF4-FFF2-40B4-BE49-F238E27FC236}">
              <a16:creationId xmlns:a16="http://schemas.microsoft.com/office/drawing/2014/main" id="{00000000-0008-0000-1E00-0000AD300000}"/>
            </a:ext>
          </a:extLst>
        </xdr:cNvPr>
        <xdr:cNvCxnSpPr>
          <a:cxnSpLocks noChangeShapeType="1"/>
          <a:stCxn id="12455" idx="1"/>
          <a:endCxn id="12460" idx="6"/>
        </xdr:cNvCxnSpPr>
      </xdr:nvCxnSpPr>
      <xdr:spPr bwMode="auto">
        <a:xfrm>
          <a:off x="4543425" y="4600575"/>
          <a:ext cx="2562225" cy="6286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15</xdr:col>
      <xdr:colOff>314325</xdr:colOff>
      <xdr:row>29</xdr:row>
      <xdr:rowOff>38100</xdr:rowOff>
    </xdr:from>
    <xdr:to>
      <xdr:col>15</xdr:col>
      <xdr:colOff>371475</xdr:colOff>
      <xdr:row>29</xdr:row>
      <xdr:rowOff>95250</xdr:rowOff>
    </xdr:to>
    <xdr:sp macro="" textlink="">
      <xdr:nvSpPr>
        <xdr:cNvPr id="12462" name="Oval 174">
          <a:extLst>
            <a:ext uri="{FF2B5EF4-FFF2-40B4-BE49-F238E27FC236}">
              <a16:creationId xmlns:a16="http://schemas.microsoft.com/office/drawing/2014/main" id="{00000000-0008-0000-1E00-0000AE300000}"/>
            </a:ext>
          </a:extLst>
        </xdr:cNvPr>
        <xdr:cNvSpPr>
          <a:spLocks noChangeArrowheads="1"/>
        </xdr:cNvSpPr>
      </xdr:nvSpPr>
      <xdr:spPr bwMode="auto">
        <a:xfrm flipH="1">
          <a:off x="7429500" y="63912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23</xdr:row>
      <xdr:rowOff>0</xdr:rowOff>
    </xdr:from>
    <xdr:to>
      <xdr:col>15</xdr:col>
      <xdr:colOff>314325</xdr:colOff>
      <xdr:row>29</xdr:row>
      <xdr:rowOff>66675</xdr:rowOff>
    </xdr:to>
    <xdr:cxnSp macro="">
      <xdr:nvCxnSpPr>
        <xdr:cNvPr id="12463" name="AutoShape 175">
          <a:extLst>
            <a:ext uri="{FF2B5EF4-FFF2-40B4-BE49-F238E27FC236}">
              <a16:creationId xmlns:a16="http://schemas.microsoft.com/office/drawing/2014/main" id="{00000000-0008-0000-1E00-0000AF300000}"/>
            </a:ext>
          </a:extLst>
        </xdr:cNvPr>
        <xdr:cNvCxnSpPr>
          <a:cxnSpLocks noChangeShapeType="1"/>
          <a:stCxn id="12456" idx="1"/>
          <a:endCxn id="12462" idx="6"/>
        </xdr:cNvCxnSpPr>
      </xdr:nvCxnSpPr>
      <xdr:spPr bwMode="auto">
        <a:xfrm>
          <a:off x="4543425" y="5038725"/>
          <a:ext cx="2886075" cy="13811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161925</xdr:colOff>
      <xdr:row>5</xdr:row>
      <xdr:rowOff>9525</xdr:rowOff>
    </xdr:from>
    <xdr:to>
      <xdr:col>23</xdr:col>
      <xdr:colOff>266700</xdr:colOff>
      <xdr:row>32</xdr:row>
      <xdr:rowOff>19050</xdr:rowOff>
    </xdr:to>
    <xdr:pic>
      <xdr:nvPicPr>
        <xdr:cNvPr id="13479" name="Picture 167">
          <a:extLst>
            <a:ext uri="{FF2B5EF4-FFF2-40B4-BE49-F238E27FC236}">
              <a16:creationId xmlns:a16="http://schemas.microsoft.com/office/drawing/2014/main" id="{00000000-0008-0000-1F00-0000A73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3975" y="1104900"/>
          <a:ext cx="5676900" cy="592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342900</xdr:colOff>
      <xdr:row>6</xdr:row>
      <xdr:rowOff>47625</xdr:rowOff>
    </xdr:from>
    <xdr:to>
      <xdr:col>14</xdr:col>
      <xdr:colOff>400050</xdr:colOff>
      <xdr:row>6</xdr:row>
      <xdr:rowOff>104775</xdr:rowOff>
    </xdr:to>
    <xdr:sp macro="" textlink="">
      <xdr:nvSpPr>
        <xdr:cNvPr id="13314" name="Oval 2">
          <a:extLst>
            <a:ext uri="{FF2B5EF4-FFF2-40B4-BE49-F238E27FC236}">
              <a16:creationId xmlns:a16="http://schemas.microsoft.com/office/drawing/2014/main" id="{00000000-0008-0000-1F00-000002340000}"/>
            </a:ext>
          </a:extLst>
        </xdr:cNvPr>
        <xdr:cNvSpPr>
          <a:spLocks noChangeArrowheads="1"/>
        </xdr:cNvSpPr>
      </xdr:nvSpPr>
      <xdr:spPr bwMode="auto">
        <a:xfrm flipH="1">
          <a:off x="7029450" y="13620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342900</xdr:colOff>
      <xdr:row>12</xdr:row>
      <xdr:rowOff>200025</xdr:rowOff>
    </xdr:from>
    <xdr:to>
      <xdr:col>15</xdr:col>
      <xdr:colOff>400050</xdr:colOff>
      <xdr:row>13</xdr:row>
      <xdr:rowOff>38100</xdr:rowOff>
    </xdr:to>
    <xdr:sp macro="" textlink="">
      <xdr:nvSpPr>
        <xdr:cNvPr id="13338" name="Oval 26">
          <a:extLst>
            <a:ext uri="{FF2B5EF4-FFF2-40B4-BE49-F238E27FC236}">
              <a16:creationId xmlns:a16="http://schemas.microsoft.com/office/drawing/2014/main" id="{00000000-0008-0000-1F00-00001A340000}"/>
            </a:ext>
          </a:extLst>
        </xdr:cNvPr>
        <xdr:cNvSpPr>
          <a:spLocks noChangeArrowheads="1"/>
        </xdr:cNvSpPr>
      </xdr:nvSpPr>
      <xdr:spPr bwMode="auto">
        <a:xfrm flipH="1">
          <a:off x="7458075" y="28289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352425</xdr:colOff>
      <xdr:row>23</xdr:row>
      <xdr:rowOff>152400</xdr:rowOff>
    </xdr:from>
    <xdr:to>
      <xdr:col>15</xdr:col>
      <xdr:colOff>409575</xdr:colOff>
      <xdr:row>23</xdr:row>
      <xdr:rowOff>209550</xdr:rowOff>
    </xdr:to>
    <xdr:sp macro="" textlink="">
      <xdr:nvSpPr>
        <xdr:cNvPr id="13342" name="Oval 30">
          <a:extLst>
            <a:ext uri="{FF2B5EF4-FFF2-40B4-BE49-F238E27FC236}">
              <a16:creationId xmlns:a16="http://schemas.microsoft.com/office/drawing/2014/main" id="{00000000-0008-0000-1F00-00001E340000}"/>
            </a:ext>
          </a:extLst>
        </xdr:cNvPr>
        <xdr:cNvSpPr>
          <a:spLocks noChangeArrowheads="1"/>
        </xdr:cNvSpPr>
      </xdr:nvSpPr>
      <xdr:spPr bwMode="auto">
        <a:xfrm flipH="1">
          <a:off x="7467600" y="51911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323850</xdr:colOff>
      <xdr:row>18</xdr:row>
      <xdr:rowOff>76200</xdr:rowOff>
    </xdr:from>
    <xdr:to>
      <xdr:col>15</xdr:col>
      <xdr:colOff>381000</xdr:colOff>
      <xdr:row>18</xdr:row>
      <xdr:rowOff>133350</xdr:rowOff>
    </xdr:to>
    <xdr:sp macro="" textlink="">
      <xdr:nvSpPr>
        <xdr:cNvPr id="13344" name="Oval 32">
          <a:extLst>
            <a:ext uri="{FF2B5EF4-FFF2-40B4-BE49-F238E27FC236}">
              <a16:creationId xmlns:a16="http://schemas.microsoft.com/office/drawing/2014/main" id="{00000000-0008-0000-1F00-000020340000}"/>
            </a:ext>
          </a:extLst>
        </xdr:cNvPr>
        <xdr:cNvSpPr>
          <a:spLocks noChangeArrowheads="1"/>
        </xdr:cNvSpPr>
      </xdr:nvSpPr>
      <xdr:spPr bwMode="auto">
        <a:xfrm flipH="1">
          <a:off x="7439025" y="40195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14</xdr:col>
      <xdr:colOff>314325</xdr:colOff>
      <xdr:row>26</xdr:row>
      <xdr:rowOff>76200</xdr:rowOff>
    </xdr:from>
    <xdr:to>
      <xdr:col>14</xdr:col>
      <xdr:colOff>371475</xdr:colOff>
      <xdr:row>26</xdr:row>
      <xdr:rowOff>133350</xdr:rowOff>
    </xdr:to>
    <xdr:sp macro="" textlink="">
      <xdr:nvSpPr>
        <xdr:cNvPr id="13346" name="Oval 34">
          <a:extLst>
            <a:ext uri="{FF2B5EF4-FFF2-40B4-BE49-F238E27FC236}">
              <a16:creationId xmlns:a16="http://schemas.microsoft.com/office/drawing/2014/main" id="{00000000-0008-0000-1F00-000022340000}"/>
            </a:ext>
          </a:extLst>
        </xdr:cNvPr>
        <xdr:cNvSpPr>
          <a:spLocks noChangeArrowheads="1"/>
        </xdr:cNvSpPr>
      </xdr:nvSpPr>
      <xdr:spPr bwMode="auto">
        <a:xfrm flipH="1">
          <a:off x="7000875" y="57721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14</xdr:col>
      <xdr:colOff>333375</xdr:colOff>
      <xdr:row>25</xdr:row>
      <xdr:rowOff>9525</xdr:rowOff>
    </xdr:from>
    <xdr:to>
      <xdr:col>14</xdr:col>
      <xdr:colOff>390525</xdr:colOff>
      <xdr:row>25</xdr:row>
      <xdr:rowOff>66675</xdr:rowOff>
    </xdr:to>
    <xdr:sp macro="" textlink="">
      <xdr:nvSpPr>
        <xdr:cNvPr id="13348" name="Oval 36">
          <a:extLst>
            <a:ext uri="{FF2B5EF4-FFF2-40B4-BE49-F238E27FC236}">
              <a16:creationId xmlns:a16="http://schemas.microsoft.com/office/drawing/2014/main" id="{00000000-0008-0000-1F00-000024340000}"/>
            </a:ext>
          </a:extLst>
        </xdr:cNvPr>
        <xdr:cNvSpPr>
          <a:spLocks noChangeArrowheads="1"/>
        </xdr:cNvSpPr>
      </xdr:nvSpPr>
      <xdr:spPr bwMode="auto">
        <a:xfrm flipH="1">
          <a:off x="7019925" y="54864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304800</xdr:colOff>
      <xdr:row>23</xdr:row>
      <xdr:rowOff>152400</xdr:rowOff>
    </xdr:from>
    <xdr:to>
      <xdr:col>18</xdr:col>
      <xdr:colOff>361950</xdr:colOff>
      <xdr:row>23</xdr:row>
      <xdr:rowOff>209550</xdr:rowOff>
    </xdr:to>
    <xdr:sp macro="" textlink="">
      <xdr:nvSpPr>
        <xdr:cNvPr id="13358" name="Oval 46">
          <a:extLst>
            <a:ext uri="{FF2B5EF4-FFF2-40B4-BE49-F238E27FC236}">
              <a16:creationId xmlns:a16="http://schemas.microsoft.com/office/drawing/2014/main" id="{00000000-0008-0000-1F00-00002E340000}"/>
            </a:ext>
          </a:extLst>
        </xdr:cNvPr>
        <xdr:cNvSpPr>
          <a:spLocks noChangeArrowheads="1"/>
        </xdr:cNvSpPr>
      </xdr:nvSpPr>
      <xdr:spPr bwMode="auto">
        <a:xfrm flipH="1">
          <a:off x="8705850" y="51911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104775</xdr:colOff>
      <xdr:row>26</xdr:row>
      <xdr:rowOff>66675</xdr:rowOff>
    </xdr:from>
    <xdr:to>
      <xdr:col>17</xdr:col>
      <xdr:colOff>161925</xdr:colOff>
      <xdr:row>26</xdr:row>
      <xdr:rowOff>123825</xdr:rowOff>
    </xdr:to>
    <xdr:sp macro="" textlink="">
      <xdr:nvSpPr>
        <xdr:cNvPr id="13359" name="Oval 47">
          <a:extLst>
            <a:ext uri="{FF2B5EF4-FFF2-40B4-BE49-F238E27FC236}">
              <a16:creationId xmlns:a16="http://schemas.microsoft.com/office/drawing/2014/main" id="{00000000-0008-0000-1F00-00002F340000}"/>
            </a:ext>
          </a:extLst>
        </xdr:cNvPr>
        <xdr:cNvSpPr>
          <a:spLocks noChangeArrowheads="1"/>
        </xdr:cNvSpPr>
      </xdr:nvSpPr>
      <xdr:spPr bwMode="auto">
        <a:xfrm flipH="1">
          <a:off x="8077200" y="57626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104775</xdr:colOff>
      <xdr:row>20</xdr:row>
      <xdr:rowOff>209550</xdr:rowOff>
    </xdr:from>
    <xdr:to>
      <xdr:col>17</xdr:col>
      <xdr:colOff>161925</xdr:colOff>
      <xdr:row>21</xdr:row>
      <xdr:rowOff>47625</xdr:rowOff>
    </xdr:to>
    <xdr:sp macro="" textlink="">
      <xdr:nvSpPr>
        <xdr:cNvPr id="13360" name="Oval 48">
          <a:extLst>
            <a:ext uri="{FF2B5EF4-FFF2-40B4-BE49-F238E27FC236}">
              <a16:creationId xmlns:a16="http://schemas.microsoft.com/office/drawing/2014/main" id="{00000000-0008-0000-1F00-000030340000}"/>
            </a:ext>
          </a:extLst>
        </xdr:cNvPr>
        <xdr:cNvSpPr>
          <a:spLocks noChangeArrowheads="1"/>
        </xdr:cNvSpPr>
      </xdr:nvSpPr>
      <xdr:spPr bwMode="auto">
        <a:xfrm flipH="1">
          <a:off x="8077200" y="45910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314325</xdr:colOff>
      <xdr:row>29</xdr:row>
      <xdr:rowOff>9525</xdr:rowOff>
    </xdr:from>
    <xdr:to>
      <xdr:col>18</xdr:col>
      <xdr:colOff>371475</xdr:colOff>
      <xdr:row>29</xdr:row>
      <xdr:rowOff>66675</xdr:rowOff>
    </xdr:to>
    <xdr:sp macro="" textlink="">
      <xdr:nvSpPr>
        <xdr:cNvPr id="13361" name="Oval 49">
          <a:extLst>
            <a:ext uri="{FF2B5EF4-FFF2-40B4-BE49-F238E27FC236}">
              <a16:creationId xmlns:a16="http://schemas.microsoft.com/office/drawing/2014/main" id="{00000000-0008-0000-1F00-000031340000}"/>
            </a:ext>
          </a:extLst>
        </xdr:cNvPr>
        <xdr:cNvSpPr>
          <a:spLocks noChangeArrowheads="1"/>
        </xdr:cNvSpPr>
      </xdr:nvSpPr>
      <xdr:spPr bwMode="auto">
        <a:xfrm flipH="1">
          <a:off x="8715375" y="63627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314325</xdr:colOff>
      <xdr:row>18</xdr:row>
      <xdr:rowOff>76200</xdr:rowOff>
    </xdr:from>
    <xdr:to>
      <xdr:col>18</xdr:col>
      <xdr:colOff>371475</xdr:colOff>
      <xdr:row>18</xdr:row>
      <xdr:rowOff>133350</xdr:rowOff>
    </xdr:to>
    <xdr:sp macro="" textlink="">
      <xdr:nvSpPr>
        <xdr:cNvPr id="13362" name="Oval 50">
          <a:extLst>
            <a:ext uri="{FF2B5EF4-FFF2-40B4-BE49-F238E27FC236}">
              <a16:creationId xmlns:a16="http://schemas.microsoft.com/office/drawing/2014/main" id="{00000000-0008-0000-1F00-000032340000}"/>
            </a:ext>
          </a:extLst>
        </xdr:cNvPr>
        <xdr:cNvSpPr>
          <a:spLocks noChangeArrowheads="1"/>
        </xdr:cNvSpPr>
      </xdr:nvSpPr>
      <xdr:spPr bwMode="auto">
        <a:xfrm flipH="1">
          <a:off x="8715375" y="40195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104775</xdr:colOff>
      <xdr:row>15</xdr:row>
      <xdr:rowOff>142875</xdr:rowOff>
    </xdr:from>
    <xdr:to>
      <xdr:col>17</xdr:col>
      <xdr:colOff>161925</xdr:colOff>
      <xdr:row>15</xdr:row>
      <xdr:rowOff>200025</xdr:rowOff>
    </xdr:to>
    <xdr:sp macro="" textlink="">
      <xdr:nvSpPr>
        <xdr:cNvPr id="13363" name="Oval 51">
          <a:extLst>
            <a:ext uri="{FF2B5EF4-FFF2-40B4-BE49-F238E27FC236}">
              <a16:creationId xmlns:a16="http://schemas.microsoft.com/office/drawing/2014/main" id="{00000000-0008-0000-1F00-000033340000}"/>
            </a:ext>
          </a:extLst>
        </xdr:cNvPr>
        <xdr:cNvSpPr>
          <a:spLocks noChangeArrowheads="1"/>
        </xdr:cNvSpPr>
      </xdr:nvSpPr>
      <xdr:spPr bwMode="auto">
        <a:xfrm flipH="1">
          <a:off x="8077200" y="34290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342900</xdr:colOff>
      <xdr:row>7</xdr:row>
      <xdr:rowOff>152400</xdr:rowOff>
    </xdr:from>
    <xdr:to>
      <xdr:col>15</xdr:col>
      <xdr:colOff>400050</xdr:colOff>
      <xdr:row>7</xdr:row>
      <xdr:rowOff>209550</xdr:rowOff>
    </xdr:to>
    <xdr:sp macro="" textlink="">
      <xdr:nvSpPr>
        <xdr:cNvPr id="13364" name="Oval 52">
          <a:extLst>
            <a:ext uri="{FF2B5EF4-FFF2-40B4-BE49-F238E27FC236}">
              <a16:creationId xmlns:a16="http://schemas.microsoft.com/office/drawing/2014/main" id="{00000000-0008-0000-1F00-000034340000}"/>
            </a:ext>
          </a:extLst>
        </xdr:cNvPr>
        <xdr:cNvSpPr>
          <a:spLocks noChangeArrowheads="1"/>
        </xdr:cNvSpPr>
      </xdr:nvSpPr>
      <xdr:spPr bwMode="auto">
        <a:xfrm flipH="1">
          <a:off x="7458075" y="16859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304800</xdr:colOff>
      <xdr:row>13</xdr:row>
      <xdr:rowOff>0</xdr:rowOff>
    </xdr:from>
    <xdr:to>
      <xdr:col>18</xdr:col>
      <xdr:colOff>361950</xdr:colOff>
      <xdr:row>13</xdr:row>
      <xdr:rowOff>57150</xdr:rowOff>
    </xdr:to>
    <xdr:sp macro="" textlink="">
      <xdr:nvSpPr>
        <xdr:cNvPr id="13365" name="Oval 53">
          <a:extLst>
            <a:ext uri="{FF2B5EF4-FFF2-40B4-BE49-F238E27FC236}">
              <a16:creationId xmlns:a16="http://schemas.microsoft.com/office/drawing/2014/main" id="{00000000-0008-0000-1F00-000035340000}"/>
            </a:ext>
          </a:extLst>
        </xdr:cNvPr>
        <xdr:cNvSpPr>
          <a:spLocks noChangeArrowheads="1"/>
        </xdr:cNvSpPr>
      </xdr:nvSpPr>
      <xdr:spPr bwMode="auto">
        <a:xfrm flipH="1">
          <a:off x="8705850" y="28479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104775</xdr:colOff>
      <xdr:row>13</xdr:row>
      <xdr:rowOff>114300</xdr:rowOff>
    </xdr:from>
    <xdr:to>
      <xdr:col>19</xdr:col>
      <xdr:colOff>161925</xdr:colOff>
      <xdr:row>13</xdr:row>
      <xdr:rowOff>171450</xdr:rowOff>
    </xdr:to>
    <xdr:sp macro="" textlink="">
      <xdr:nvSpPr>
        <xdr:cNvPr id="13366" name="Oval 54">
          <a:extLst>
            <a:ext uri="{FF2B5EF4-FFF2-40B4-BE49-F238E27FC236}">
              <a16:creationId xmlns:a16="http://schemas.microsoft.com/office/drawing/2014/main" id="{00000000-0008-0000-1F00-000036340000}"/>
            </a:ext>
          </a:extLst>
        </xdr:cNvPr>
        <xdr:cNvSpPr>
          <a:spLocks noChangeArrowheads="1"/>
        </xdr:cNvSpPr>
      </xdr:nvSpPr>
      <xdr:spPr bwMode="auto">
        <a:xfrm flipH="1">
          <a:off x="8934450" y="29622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371475</xdr:colOff>
      <xdr:row>7</xdr:row>
      <xdr:rowOff>180975</xdr:rowOff>
    </xdr:from>
    <xdr:to>
      <xdr:col>19</xdr:col>
      <xdr:colOff>0</xdr:colOff>
      <xdr:row>8</xdr:row>
      <xdr:rowOff>19050</xdr:rowOff>
    </xdr:to>
    <xdr:sp macro="" textlink="">
      <xdr:nvSpPr>
        <xdr:cNvPr id="13367" name="Oval 55">
          <a:extLst>
            <a:ext uri="{FF2B5EF4-FFF2-40B4-BE49-F238E27FC236}">
              <a16:creationId xmlns:a16="http://schemas.microsoft.com/office/drawing/2014/main" id="{00000000-0008-0000-1F00-000037340000}"/>
            </a:ext>
          </a:extLst>
        </xdr:cNvPr>
        <xdr:cNvSpPr>
          <a:spLocks noChangeArrowheads="1"/>
        </xdr:cNvSpPr>
      </xdr:nvSpPr>
      <xdr:spPr bwMode="auto">
        <a:xfrm flipH="1">
          <a:off x="8772525" y="17145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209550</xdr:colOff>
      <xdr:row>7</xdr:row>
      <xdr:rowOff>38100</xdr:rowOff>
    </xdr:from>
    <xdr:to>
      <xdr:col>18</xdr:col>
      <xdr:colOff>266700</xdr:colOff>
      <xdr:row>7</xdr:row>
      <xdr:rowOff>95250</xdr:rowOff>
    </xdr:to>
    <xdr:sp macro="" textlink="">
      <xdr:nvSpPr>
        <xdr:cNvPr id="13368" name="Oval 56">
          <a:extLst>
            <a:ext uri="{FF2B5EF4-FFF2-40B4-BE49-F238E27FC236}">
              <a16:creationId xmlns:a16="http://schemas.microsoft.com/office/drawing/2014/main" id="{00000000-0008-0000-1F00-000038340000}"/>
            </a:ext>
          </a:extLst>
        </xdr:cNvPr>
        <xdr:cNvSpPr>
          <a:spLocks noChangeArrowheads="1"/>
        </xdr:cNvSpPr>
      </xdr:nvSpPr>
      <xdr:spPr bwMode="auto">
        <a:xfrm flipH="1">
          <a:off x="8610600" y="15716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66675</xdr:colOff>
      <xdr:row>10</xdr:row>
      <xdr:rowOff>85725</xdr:rowOff>
    </xdr:from>
    <xdr:to>
      <xdr:col>17</xdr:col>
      <xdr:colOff>123825</xdr:colOff>
      <xdr:row>10</xdr:row>
      <xdr:rowOff>142875</xdr:rowOff>
    </xdr:to>
    <xdr:sp macro="" textlink="">
      <xdr:nvSpPr>
        <xdr:cNvPr id="13369" name="Oval 57">
          <a:extLst>
            <a:ext uri="{FF2B5EF4-FFF2-40B4-BE49-F238E27FC236}">
              <a16:creationId xmlns:a16="http://schemas.microsoft.com/office/drawing/2014/main" id="{00000000-0008-0000-1F00-000039340000}"/>
            </a:ext>
          </a:extLst>
        </xdr:cNvPr>
        <xdr:cNvSpPr>
          <a:spLocks noChangeArrowheads="1"/>
        </xdr:cNvSpPr>
      </xdr:nvSpPr>
      <xdr:spPr bwMode="auto">
        <a:xfrm flipH="1">
          <a:off x="8039100" y="22764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6</xdr:row>
      <xdr:rowOff>76200</xdr:rowOff>
    </xdr:from>
    <xdr:to>
      <xdr:col>14</xdr:col>
      <xdr:colOff>342900</xdr:colOff>
      <xdr:row>8</xdr:row>
      <xdr:rowOff>0</xdr:rowOff>
    </xdr:to>
    <xdr:cxnSp macro="">
      <xdr:nvCxnSpPr>
        <xdr:cNvPr id="13386" name="AutoShape 74">
          <a:extLst>
            <a:ext uri="{FF2B5EF4-FFF2-40B4-BE49-F238E27FC236}">
              <a16:creationId xmlns:a16="http://schemas.microsoft.com/office/drawing/2014/main" id="{00000000-0008-0000-1F00-00004A340000}"/>
            </a:ext>
          </a:extLst>
        </xdr:cNvPr>
        <xdr:cNvCxnSpPr>
          <a:cxnSpLocks noChangeShapeType="1"/>
          <a:stCxn id="13450" idx="1"/>
          <a:endCxn id="13314" idx="6"/>
        </xdr:cNvCxnSpPr>
      </xdr:nvCxnSpPr>
      <xdr:spPr bwMode="auto">
        <a:xfrm flipV="1">
          <a:off x="4543425" y="1390650"/>
          <a:ext cx="2486025" cy="3619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9</xdr:col>
      <xdr:colOff>0</xdr:colOff>
      <xdr:row>7</xdr:row>
      <xdr:rowOff>180975</xdr:rowOff>
    </xdr:from>
    <xdr:to>
      <xdr:col>15</xdr:col>
      <xdr:colOff>342900</xdr:colOff>
      <xdr:row>10</xdr:row>
      <xdr:rowOff>0</xdr:rowOff>
    </xdr:to>
    <xdr:cxnSp macro="">
      <xdr:nvCxnSpPr>
        <xdr:cNvPr id="13388" name="AutoShape 76">
          <a:extLst>
            <a:ext uri="{FF2B5EF4-FFF2-40B4-BE49-F238E27FC236}">
              <a16:creationId xmlns:a16="http://schemas.microsoft.com/office/drawing/2014/main" id="{00000000-0008-0000-1F00-00004C340000}"/>
            </a:ext>
          </a:extLst>
        </xdr:cNvPr>
        <xdr:cNvCxnSpPr>
          <a:cxnSpLocks noChangeShapeType="1"/>
          <a:stCxn id="13451" idx="1"/>
          <a:endCxn id="13364" idx="6"/>
        </xdr:cNvCxnSpPr>
      </xdr:nvCxnSpPr>
      <xdr:spPr bwMode="auto">
        <a:xfrm flipV="1">
          <a:off x="4543425" y="1714500"/>
          <a:ext cx="2914650" cy="4762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9</xdr:col>
      <xdr:colOff>0</xdr:colOff>
      <xdr:row>12</xdr:row>
      <xdr:rowOff>0</xdr:rowOff>
    </xdr:from>
    <xdr:to>
      <xdr:col>15</xdr:col>
      <xdr:colOff>342900</xdr:colOff>
      <xdr:row>13</xdr:row>
      <xdr:rowOff>9525</xdr:rowOff>
    </xdr:to>
    <xdr:cxnSp macro="">
      <xdr:nvCxnSpPr>
        <xdr:cNvPr id="13392" name="AutoShape 80">
          <a:extLst>
            <a:ext uri="{FF2B5EF4-FFF2-40B4-BE49-F238E27FC236}">
              <a16:creationId xmlns:a16="http://schemas.microsoft.com/office/drawing/2014/main" id="{00000000-0008-0000-1F00-000050340000}"/>
            </a:ext>
          </a:extLst>
        </xdr:cNvPr>
        <xdr:cNvCxnSpPr>
          <a:cxnSpLocks noChangeShapeType="1"/>
          <a:stCxn id="13452" idx="1"/>
          <a:endCxn id="13338" idx="6"/>
        </xdr:cNvCxnSpPr>
      </xdr:nvCxnSpPr>
      <xdr:spPr bwMode="auto">
        <a:xfrm>
          <a:off x="4543425" y="2628900"/>
          <a:ext cx="2914650" cy="2286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9</xdr:col>
      <xdr:colOff>0</xdr:colOff>
      <xdr:row>14</xdr:row>
      <xdr:rowOff>0</xdr:rowOff>
    </xdr:from>
    <xdr:to>
      <xdr:col>15</xdr:col>
      <xdr:colOff>323850</xdr:colOff>
      <xdr:row>18</xdr:row>
      <xdr:rowOff>104775</xdr:rowOff>
    </xdr:to>
    <xdr:cxnSp macro="">
      <xdr:nvCxnSpPr>
        <xdr:cNvPr id="13396" name="AutoShape 84">
          <a:extLst>
            <a:ext uri="{FF2B5EF4-FFF2-40B4-BE49-F238E27FC236}">
              <a16:creationId xmlns:a16="http://schemas.microsoft.com/office/drawing/2014/main" id="{00000000-0008-0000-1F00-000054340000}"/>
            </a:ext>
          </a:extLst>
        </xdr:cNvPr>
        <xdr:cNvCxnSpPr>
          <a:cxnSpLocks noChangeShapeType="1"/>
          <a:stCxn id="13453" idx="1"/>
          <a:endCxn id="13344" idx="6"/>
        </xdr:cNvCxnSpPr>
      </xdr:nvCxnSpPr>
      <xdr:spPr bwMode="auto">
        <a:xfrm>
          <a:off x="5479551" y="2996629"/>
          <a:ext cx="2892389" cy="96095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9</xdr:col>
      <xdr:colOff>0</xdr:colOff>
      <xdr:row>16</xdr:row>
      <xdr:rowOff>0</xdr:rowOff>
    </xdr:from>
    <xdr:to>
      <xdr:col>15</xdr:col>
      <xdr:colOff>352425</xdr:colOff>
      <xdr:row>23</xdr:row>
      <xdr:rowOff>180975</xdr:rowOff>
    </xdr:to>
    <xdr:cxnSp macro="">
      <xdr:nvCxnSpPr>
        <xdr:cNvPr id="13398" name="AutoShape 86">
          <a:extLst>
            <a:ext uri="{FF2B5EF4-FFF2-40B4-BE49-F238E27FC236}">
              <a16:creationId xmlns:a16="http://schemas.microsoft.com/office/drawing/2014/main" id="{00000000-0008-0000-1F00-000056340000}"/>
            </a:ext>
          </a:extLst>
        </xdr:cNvPr>
        <xdr:cNvCxnSpPr>
          <a:cxnSpLocks noChangeShapeType="1"/>
          <a:stCxn id="13454" idx="1"/>
          <a:endCxn id="13342" idx="6"/>
        </xdr:cNvCxnSpPr>
      </xdr:nvCxnSpPr>
      <xdr:spPr bwMode="auto">
        <a:xfrm>
          <a:off x="5479551" y="3424719"/>
          <a:ext cx="2920964" cy="167929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9</xdr:col>
      <xdr:colOff>0</xdr:colOff>
      <xdr:row>18</xdr:row>
      <xdr:rowOff>0</xdr:rowOff>
    </xdr:from>
    <xdr:to>
      <xdr:col>14</xdr:col>
      <xdr:colOff>333375</xdr:colOff>
      <xdr:row>25</xdr:row>
      <xdr:rowOff>38100</xdr:rowOff>
    </xdr:to>
    <xdr:cxnSp macro="">
      <xdr:nvCxnSpPr>
        <xdr:cNvPr id="13402" name="AutoShape 90">
          <a:extLst>
            <a:ext uri="{FF2B5EF4-FFF2-40B4-BE49-F238E27FC236}">
              <a16:creationId xmlns:a16="http://schemas.microsoft.com/office/drawing/2014/main" id="{00000000-0008-0000-1F00-00005A340000}"/>
            </a:ext>
          </a:extLst>
        </xdr:cNvPr>
        <xdr:cNvCxnSpPr>
          <a:cxnSpLocks noChangeShapeType="1"/>
          <a:stCxn id="13455" idx="1"/>
          <a:endCxn id="13348" idx="6"/>
        </xdr:cNvCxnSpPr>
      </xdr:nvCxnSpPr>
      <xdr:spPr bwMode="auto">
        <a:xfrm>
          <a:off x="5479551" y="3852809"/>
          <a:ext cx="2473824" cy="153641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9</xdr:col>
      <xdr:colOff>0</xdr:colOff>
      <xdr:row>20</xdr:row>
      <xdr:rowOff>0</xdr:rowOff>
    </xdr:from>
    <xdr:to>
      <xdr:col>14</xdr:col>
      <xdr:colOff>314325</xdr:colOff>
      <xdr:row>26</xdr:row>
      <xdr:rowOff>104775</xdr:rowOff>
    </xdr:to>
    <xdr:cxnSp macro="">
      <xdr:nvCxnSpPr>
        <xdr:cNvPr id="13404" name="AutoShape 92">
          <a:extLst>
            <a:ext uri="{FF2B5EF4-FFF2-40B4-BE49-F238E27FC236}">
              <a16:creationId xmlns:a16="http://schemas.microsoft.com/office/drawing/2014/main" id="{00000000-0008-0000-1F00-00005C340000}"/>
            </a:ext>
          </a:extLst>
        </xdr:cNvPr>
        <xdr:cNvCxnSpPr>
          <a:cxnSpLocks noChangeShapeType="1"/>
          <a:stCxn id="13456" idx="1"/>
          <a:endCxn id="13346" idx="6"/>
        </xdr:cNvCxnSpPr>
      </xdr:nvCxnSpPr>
      <xdr:spPr bwMode="auto">
        <a:xfrm>
          <a:off x="5479551" y="4280899"/>
          <a:ext cx="2454774" cy="138904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18</xdr:col>
      <xdr:colOff>266700</xdr:colOff>
      <xdr:row>7</xdr:row>
      <xdr:rowOff>66675</xdr:rowOff>
    </xdr:from>
    <xdr:to>
      <xdr:col>25</xdr:col>
      <xdr:colOff>0</xdr:colOff>
      <xdr:row>8</xdr:row>
      <xdr:rowOff>0</xdr:rowOff>
    </xdr:to>
    <xdr:cxnSp macro="">
      <xdr:nvCxnSpPr>
        <xdr:cNvPr id="13405" name="AutoShape 93">
          <a:extLst>
            <a:ext uri="{FF2B5EF4-FFF2-40B4-BE49-F238E27FC236}">
              <a16:creationId xmlns:a16="http://schemas.microsoft.com/office/drawing/2014/main" id="{00000000-0008-0000-1F00-00005D340000}"/>
            </a:ext>
          </a:extLst>
        </xdr:cNvPr>
        <xdr:cNvCxnSpPr>
          <a:cxnSpLocks noChangeShapeType="1"/>
          <a:stCxn id="13368" idx="2"/>
          <a:endCxn id="13437" idx="3"/>
        </xdr:cNvCxnSpPr>
      </xdr:nvCxnSpPr>
      <xdr:spPr bwMode="auto">
        <a:xfrm>
          <a:off x="8667750" y="1600200"/>
          <a:ext cx="2733675" cy="1524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0</xdr:colOff>
      <xdr:row>7</xdr:row>
      <xdr:rowOff>209550</xdr:rowOff>
    </xdr:from>
    <xdr:to>
      <xdr:col>25</xdr:col>
      <xdr:colOff>0</xdr:colOff>
      <xdr:row>10</xdr:row>
      <xdr:rowOff>0</xdr:rowOff>
    </xdr:to>
    <xdr:cxnSp macro="">
      <xdr:nvCxnSpPr>
        <xdr:cNvPr id="13406" name="AutoShape 94">
          <a:extLst>
            <a:ext uri="{FF2B5EF4-FFF2-40B4-BE49-F238E27FC236}">
              <a16:creationId xmlns:a16="http://schemas.microsoft.com/office/drawing/2014/main" id="{00000000-0008-0000-1F00-00005E340000}"/>
            </a:ext>
          </a:extLst>
        </xdr:cNvPr>
        <xdr:cNvCxnSpPr>
          <a:cxnSpLocks noChangeShapeType="1"/>
          <a:stCxn id="13367" idx="2"/>
          <a:endCxn id="13438" idx="3"/>
        </xdr:cNvCxnSpPr>
      </xdr:nvCxnSpPr>
      <xdr:spPr bwMode="auto">
        <a:xfrm>
          <a:off x="8829675" y="1743075"/>
          <a:ext cx="2571750" cy="4476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17</xdr:col>
      <xdr:colOff>123825</xdr:colOff>
      <xdr:row>10</xdr:row>
      <xdr:rowOff>114300</xdr:rowOff>
    </xdr:from>
    <xdr:to>
      <xdr:col>25</xdr:col>
      <xdr:colOff>0</xdr:colOff>
      <xdr:row>14</xdr:row>
      <xdr:rowOff>0</xdr:rowOff>
    </xdr:to>
    <xdr:cxnSp macro="">
      <xdr:nvCxnSpPr>
        <xdr:cNvPr id="13407" name="AutoShape 95">
          <a:extLst>
            <a:ext uri="{FF2B5EF4-FFF2-40B4-BE49-F238E27FC236}">
              <a16:creationId xmlns:a16="http://schemas.microsoft.com/office/drawing/2014/main" id="{00000000-0008-0000-1F00-00005F340000}"/>
            </a:ext>
          </a:extLst>
        </xdr:cNvPr>
        <xdr:cNvCxnSpPr>
          <a:cxnSpLocks noChangeShapeType="1"/>
          <a:stCxn id="13369" idx="2"/>
          <a:endCxn id="13440" idx="3"/>
        </xdr:cNvCxnSpPr>
      </xdr:nvCxnSpPr>
      <xdr:spPr bwMode="auto">
        <a:xfrm>
          <a:off x="8096250" y="2305050"/>
          <a:ext cx="3305175" cy="7620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18</xdr:col>
      <xdr:colOff>361950</xdr:colOff>
      <xdr:row>13</xdr:row>
      <xdr:rowOff>28575</xdr:rowOff>
    </xdr:from>
    <xdr:to>
      <xdr:col>25</xdr:col>
      <xdr:colOff>0</xdr:colOff>
      <xdr:row>16</xdr:row>
      <xdr:rowOff>0</xdr:rowOff>
    </xdr:to>
    <xdr:cxnSp macro="">
      <xdr:nvCxnSpPr>
        <xdr:cNvPr id="13408" name="AutoShape 96">
          <a:extLst>
            <a:ext uri="{FF2B5EF4-FFF2-40B4-BE49-F238E27FC236}">
              <a16:creationId xmlns:a16="http://schemas.microsoft.com/office/drawing/2014/main" id="{00000000-0008-0000-1F00-000060340000}"/>
            </a:ext>
          </a:extLst>
        </xdr:cNvPr>
        <xdr:cNvCxnSpPr>
          <a:cxnSpLocks noChangeShapeType="1"/>
          <a:stCxn id="13365" idx="2"/>
          <a:endCxn id="13441" idx="3"/>
        </xdr:cNvCxnSpPr>
      </xdr:nvCxnSpPr>
      <xdr:spPr bwMode="auto">
        <a:xfrm>
          <a:off x="8763000" y="2876550"/>
          <a:ext cx="2638425" cy="6286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161925</xdr:colOff>
      <xdr:row>13</xdr:row>
      <xdr:rowOff>142875</xdr:rowOff>
    </xdr:from>
    <xdr:to>
      <xdr:col>25</xdr:col>
      <xdr:colOff>0</xdr:colOff>
      <xdr:row>18</xdr:row>
      <xdr:rowOff>0</xdr:rowOff>
    </xdr:to>
    <xdr:cxnSp macro="">
      <xdr:nvCxnSpPr>
        <xdr:cNvPr id="13409" name="AutoShape 97">
          <a:extLst>
            <a:ext uri="{FF2B5EF4-FFF2-40B4-BE49-F238E27FC236}">
              <a16:creationId xmlns:a16="http://schemas.microsoft.com/office/drawing/2014/main" id="{00000000-0008-0000-1F00-000061340000}"/>
            </a:ext>
          </a:extLst>
        </xdr:cNvPr>
        <xdr:cNvCxnSpPr>
          <a:cxnSpLocks noChangeShapeType="1"/>
          <a:stCxn id="13366" idx="2"/>
          <a:endCxn id="13442" idx="3"/>
        </xdr:cNvCxnSpPr>
      </xdr:nvCxnSpPr>
      <xdr:spPr bwMode="auto">
        <a:xfrm>
          <a:off x="8991600" y="2990850"/>
          <a:ext cx="2409825" cy="9525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17</xdr:col>
      <xdr:colOff>161925</xdr:colOff>
      <xdr:row>15</xdr:row>
      <xdr:rowOff>171450</xdr:rowOff>
    </xdr:from>
    <xdr:to>
      <xdr:col>25</xdr:col>
      <xdr:colOff>0</xdr:colOff>
      <xdr:row>20</xdr:row>
      <xdr:rowOff>0</xdr:rowOff>
    </xdr:to>
    <xdr:cxnSp macro="">
      <xdr:nvCxnSpPr>
        <xdr:cNvPr id="13410" name="AutoShape 98">
          <a:extLst>
            <a:ext uri="{FF2B5EF4-FFF2-40B4-BE49-F238E27FC236}">
              <a16:creationId xmlns:a16="http://schemas.microsoft.com/office/drawing/2014/main" id="{00000000-0008-0000-1F00-000062340000}"/>
            </a:ext>
          </a:extLst>
        </xdr:cNvPr>
        <xdr:cNvCxnSpPr>
          <a:cxnSpLocks noChangeShapeType="1"/>
          <a:stCxn id="13363" idx="2"/>
          <a:endCxn id="13443" idx="3"/>
        </xdr:cNvCxnSpPr>
      </xdr:nvCxnSpPr>
      <xdr:spPr bwMode="auto">
        <a:xfrm>
          <a:off x="8134350" y="3457575"/>
          <a:ext cx="3267075" cy="9239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18</xdr:col>
      <xdr:colOff>371475</xdr:colOff>
      <xdr:row>18</xdr:row>
      <xdr:rowOff>104775</xdr:rowOff>
    </xdr:from>
    <xdr:to>
      <xdr:col>25</xdr:col>
      <xdr:colOff>0</xdr:colOff>
      <xdr:row>22</xdr:row>
      <xdr:rowOff>0</xdr:rowOff>
    </xdr:to>
    <xdr:cxnSp macro="">
      <xdr:nvCxnSpPr>
        <xdr:cNvPr id="13411" name="AutoShape 99">
          <a:extLst>
            <a:ext uri="{FF2B5EF4-FFF2-40B4-BE49-F238E27FC236}">
              <a16:creationId xmlns:a16="http://schemas.microsoft.com/office/drawing/2014/main" id="{00000000-0008-0000-1F00-000063340000}"/>
            </a:ext>
          </a:extLst>
        </xdr:cNvPr>
        <xdr:cNvCxnSpPr>
          <a:cxnSpLocks noChangeShapeType="1"/>
          <a:stCxn id="13362" idx="2"/>
          <a:endCxn id="13444" idx="3"/>
        </xdr:cNvCxnSpPr>
      </xdr:nvCxnSpPr>
      <xdr:spPr bwMode="auto">
        <a:xfrm>
          <a:off x="8772525" y="4048125"/>
          <a:ext cx="2628900" cy="7715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17</xdr:col>
      <xdr:colOff>161925</xdr:colOff>
      <xdr:row>21</xdr:row>
      <xdr:rowOff>19050</xdr:rowOff>
    </xdr:from>
    <xdr:to>
      <xdr:col>25</xdr:col>
      <xdr:colOff>0</xdr:colOff>
      <xdr:row>24</xdr:row>
      <xdr:rowOff>0</xdr:rowOff>
    </xdr:to>
    <xdr:cxnSp macro="">
      <xdr:nvCxnSpPr>
        <xdr:cNvPr id="13412" name="AutoShape 100">
          <a:extLst>
            <a:ext uri="{FF2B5EF4-FFF2-40B4-BE49-F238E27FC236}">
              <a16:creationId xmlns:a16="http://schemas.microsoft.com/office/drawing/2014/main" id="{00000000-0008-0000-1F00-000064340000}"/>
            </a:ext>
          </a:extLst>
        </xdr:cNvPr>
        <xdr:cNvCxnSpPr>
          <a:cxnSpLocks noChangeShapeType="1"/>
          <a:stCxn id="13360" idx="2"/>
          <a:endCxn id="13445" idx="3"/>
        </xdr:cNvCxnSpPr>
      </xdr:nvCxnSpPr>
      <xdr:spPr bwMode="auto">
        <a:xfrm>
          <a:off x="8134350" y="4619625"/>
          <a:ext cx="3267075" cy="6381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18</xdr:col>
      <xdr:colOff>361950</xdr:colOff>
      <xdr:row>23</xdr:row>
      <xdr:rowOff>180975</xdr:rowOff>
    </xdr:from>
    <xdr:to>
      <xdr:col>25</xdr:col>
      <xdr:colOff>0</xdr:colOff>
      <xdr:row>26</xdr:row>
      <xdr:rowOff>0</xdr:rowOff>
    </xdr:to>
    <xdr:cxnSp macro="">
      <xdr:nvCxnSpPr>
        <xdr:cNvPr id="13413" name="AutoShape 101">
          <a:extLst>
            <a:ext uri="{FF2B5EF4-FFF2-40B4-BE49-F238E27FC236}">
              <a16:creationId xmlns:a16="http://schemas.microsoft.com/office/drawing/2014/main" id="{00000000-0008-0000-1F00-000065340000}"/>
            </a:ext>
          </a:extLst>
        </xdr:cNvPr>
        <xdr:cNvCxnSpPr>
          <a:cxnSpLocks noChangeShapeType="1"/>
          <a:stCxn id="13358" idx="2"/>
          <a:endCxn id="13446" idx="3"/>
        </xdr:cNvCxnSpPr>
      </xdr:nvCxnSpPr>
      <xdr:spPr bwMode="auto">
        <a:xfrm>
          <a:off x="8763000" y="5219700"/>
          <a:ext cx="2638425" cy="4762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17</xdr:col>
      <xdr:colOff>161925</xdr:colOff>
      <xdr:row>26</xdr:row>
      <xdr:rowOff>95250</xdr:rowOff>
    </xdr:from>
    <xdr:to>
      <xdr:col>25</xdr:col>
      <xdr:colOff>0</xdr:colOff>
      <xdr:row>28</xdr:row>
      <xdr:rowOff>0</xdr:rowOff>
    </xdr:to>
    <xdr:cxnSp macro="">
      <xdr:nvCxnSpPr>
        <xdr:cNvPr id="13414" name="AutoShape 102">
          <a:extLst>
            <a:ext uri="{FF2B5EF4-FFF2-40B4-BE49-F238E27FC236}">
              <a16:creationId xmlns:a16="http://schemas.microsoft.com/office/drawing/2014/main" id="{00000000-0008-0000-1F00-000066340000}"/>
            </a:ext>
          </a:extLst>
        </xdr:cNvPr>
        <xdr:cNvCxnSpPr>
          <a:cxnSpLocks noChangeShapeType="1"/>
          <a:stCxn id="13359" idx="2"/>
          <a:endCxn id="13447" idx="3"/>
        </xdr:cNvCxnSpPr>
      </xdr:nvCxnSpPr>
      <xdr:spPr bwMode="auto">
        <a:xfrm>
          <a:off x="8134350" y="5791200"/>
          <a:ext cx="3267075" cy="3429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18</xdr:col>
      <xdr:colOff>371475</xdr:colOff>
      <xdr:row>29</xdr:row>
      <xdr:rowOff>38100</xdr:rowOff>
    </xdr:from>
    <xdr:to>
      <xdr:col>25</xdr:col>
      <xdr:colOff>0</xdr:colOff>
      <xdr:row>30</xdr:row>
      <xdr:rowOff>0</xdr:rowOff>
    </xdr:to>
    <xdr:cxnSp macro="">
      <xdr:nvCxnSpPr>
        <xdr:cNvPr id="13415" name="AutoShape 103">
          <a:extLst>
            <a:ext uri="{FF2B5EF4-FFF2-40B4-BE49-F238E27FC236}">
              <a16:creationId xmlns:a16="http://schemas.microsoft.com/office/drawing/2014/main" id="{00000000-0008-0000-1F00-000067340000}"/>
            </a:ext>
          </a:extLst>
        </xdr:cNvPr>
        <xdr:cNvCxnSpPr>
          <a:cxnSpLocks noChangeShapeType="1"/>
          <a:stCxn id="13361" idx="2"/>
          <a:endCxn id="13473" idx="3"/>
        </xdr:cNvCxnSpPr>
      </xdr:nvCxnSpPr>
      <xdr:spPr bwMode="auto">
        <a:xfrm>
          <a:off x="8772525" y="6391275"/>
          <a:ext cx="2628900" cy="1809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0</xdr:colOff>
      <xdr:row>7</xdr:row>
      <xdr:rowOff>0</xdr:rowOff>
    </xdr:from>
    <xdr:to>
      <xdr:col>25</xdr:col>
      <xdr:colOff>0</xdr:colOff>
      <xdr:row>9</xdr:row>
      <xdr:rowOff>0</xdr:rowOff>
    </xdr:to>
    <xdr:sp macro="" textlink="">
      <xdr:nvSpPr>
        <xdr:cNvPr id="13437" name="Rectangle 125">
          <a:extLst>
            <a:ext uri="{FF2B5EF4-FFF2-40B4-BE49-F238E27FC236}">
              <a16:creationId xmlns:a16="http://schemas.microsoft.com/office/drawing/2014/main" id="{00000000-0008-0000-1F00-00007D340000}"/>
            </a:ext>
          </a:extLst>
        </xdr:cNvPr>
        <xdr:cNvSpPr>
          <a:spLocks noChangeArrowheads="1"/>
        </xdr:cNvSpPr>
      </xdr:nvSpPr>
      <xdr:spPr bwMode="auto">
        <a:xfrm>
          <a:off x="10972800" y="15335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0</xdr:colOff>
      <xdr:row>9</xdr:row>
      <xdr:rowOff>0</xdr:rowOff>
    </xdr:from>
    <xdr:to>
      <xdr:col>25</xdr:col>
      <xdr:colOff>0</xdr:colOff>
      <xdr:row>11</xdr:row>
      <xdr:rowOff>0</xdr:rowOff>
    </xdr:to>
    <xdr:sp macro="" textlink="">
      <xdr:nvSpPr>
        <xdr:cNvPr id="13438" name="Rectangle 126">
          <a:extLst>
            <a:ext uri="{FF2B5EF4-FFF2-40B4-BE49-F238E27FC236}">
              <a16:creationId xmlns:a16="http://schemas.microsoft.com/office/drawing/2014/main" id="{00000000-0008-0000-1F00-00007E340000}"/>
            </a:ext>
          </a:extLst>
        </xdr:cNvPr>
        <xdr:cNvSpPr>
          <a:spLocks noChangeArrowheads="1"/>
        </xdr:cNvSpPr>
      </xdr:nvSpPr>
      <xdr:spPr bwMode="auto">
        <a:xfrm>
          <a:off x="10972800" y="19716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0</xdr:colOff>
      <xdr:row>11</xdr:row>
      <xdr:rowOff>0</xdr:rowOff>
    </xdr:from>
    <xdr:to>
      <xdr:col>25</xdr:col>
      <xdr:colOff>0</xdr:colOff>
      <xdr:row>13</xdr:row>
      <xdr:rowOff>0</xdr:rowOff>
    </xdr:to>
    <xdr:sp macro="" textlink="">
      <xdr:nvSpPr>
        <xdr:cNvPr id="13439" name="Rectangle 127">
          <a:extLst>
            <a:ext uri="{FF2B5EF4-FFF2-40B4-BE49-F238E27FC236}">
              <a16:creationId xmlns:a16="http://schemas.microsoft.com/office/drawing/2014/main" id="{00000000-0008-0000-1F00-00007F340000}"/>
            </a:ext>
          </a:extLst>
        </xdr:cNvPr>
        <xdr:cNvSpPr>
          <a:spLocks noChangeArrowheads="1"/>
        </xdr:cNvSpPr>
      </xdr:nvSpPr>
      <xdr:spPr bwMode="auto">
        <a:xfrm>
          <a:off x="10972800" y="24098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0</xdr:colOff>
      <xdr:row>13</xdr:row>
      <xdr:rowOff>0</xdr:rowOff>
    </xdr:from>
    <xdr:to>
      <xdr:col>25</xdr:col>
      <xdr:colOff>0</xdr:colOff>
      <xdr:row>15</xdr:row>
      <xdr:rowOff>0</xdr:rowOff>
    </xdr:to>
    <xdr:sp macro="" textlink="">
      <xdr:nvSpPr>
        <xdr:cNvPr id="13440" name="Rectangle 128">
          <a:extLst>
            <a:ext uri="{FF2B5EF4-FFF2-40B4-BE49-F238E27FC236}">
              <a16:creationId xmlns:a16="http://schemas.microsoft.com/office/drawing/2014/main" id="{00000000-0008-0000-1F00-000080340000}"/>
            </a:ext>
          </a:extLst>
        </xdr:cNvPr>
        <xdr:cNvSpPr>
          <a:spLocks noChangeArrowheads="1"/>
        </xdr:cNvSpPr>
      </xdr:nvSpPr>
      <xdr:spPr bwMode="auto">
        <a:xfrm>
          <a:off x="10972800" y="28479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0</xdr:colOff>
      <xdr:row>15</xdr:row>
      <xdr:rowOff>0</xdr:rowOff>
    </xdr:from>
    <xdr:to>
      <xdr:col>25</xdr:col>
      <xdr:colOff>0</xdr:colOff>
      <xdr:row>17</xdr:row>
      <xdr:rowOff>0</xdr:rowOff>
    </xdr:to>
    <xdr:sp macro="" textlink="">
      <xdr:nvSpPr>
        <xdr:cNvPr id="13441" name="Rectangle 129">
          <a:extLst>
            <a:ext uri="{FF2B5EF4-FFF2-40B4-BE49-F238E27FC236}">
              <a16:creationId xmlns:a16="http://schemas.microsoft.com/office/drawing/2014/main" id="{00000000-0008-0000-1F00-000081340000}"/>
            </a:ext>
          </a:extLst>
        </xdr:cNvPr>
        <xdr:cNvSpPr>
          <a:spLocks noChangeArrowheads="1"/>
        </xdr:cNvSpPr>
      </xdr:nvSpPr>
      <xdr:spPr bwMode="auto">
        <a:xfrm>
          <a:off x="10972800" y="32861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0</xdr:colOff>
      <xdr:row>17</xdr:row>
      <xdr:rowOff>0</xdr:rowOff>
    </xdr:from>
    <xdr:to>
      <xdr:col>25</xdr:col>
      <xdr:colOff>0</xdr:colOff>
      <xdr:row>19</xdr:row>
      <xdr:rowOff>0</xdr:rowOff>
    </xdr:to>
    <xdr:sp macro="" textlink="">
      <xdr:nvSpPr>
        <xdr:cNvPr id="13442" name="Rectangle 130">
          <a:extLst>
            <a:ext uri="{FF2B5EF4-FFF2-40B4-BE49-F238E27FC236}">
              <a16:creationId xmlns:a16="http://schemas.microsoft.com/office/drawing/2014/main" id="{00000000-0008-0000-1F00-000082340000}"/>
            </a:ext>
          </a:extLst>
        </xdr:cNvPr>
        <xdr:cNvSpPr>
          <a:spLocks noChangeArrowheads="1"/>
        </xdr:cNvSpPr>
      </xdr:nvSpPr>
      <xdr:spPr bwMode="auto">
        <a:xfrm>
          <a:off x="10972800" y="37242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0</xdr:colOff>
      <xdr:row>19</xdr:row>
      <xdr:rowOff>0</xdr:rowOff>
    </xdr:from>
    <xdr:to>
      <xdr:col>25</xdr:col>
      <xdr:colOff>0</xdr:colOff>
      <xdr:row>21</xdr:row>
      <xdr:rowOff>0</xdr:rowOff>
    </xdr:to>
    <xdr:sp macro="" textlink="">
      <xdr:nvSpPr>
        <xdr:cNvPr id="13443" name="Rectangle 131">
          <a:extLst>
            <a:ext uri="{FF2B5EF4-FFF2-40B4-BE49-F238E27FC236}">
              <a16:creationId xmlns:a16="http://schemas.microsoft.com/office/drawing/2014/main" id="{00000000-0008-0000-1F00-000083340000}"/>
            </a:ext>
          </a:extLst>
        </xdr:cNvPr>
        <xdr:cNvSpPr>
          <a:spLocks noChangeArrowheads="1"/>
        </xdr:cNvSpPr>
      </xdr:nvSpPr>
      <xdr:spPr bwMode="auto">
        <a:xfrm>
          <a:off x="10972800" y="41624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0</xdr:colOff>
      <xdr:row>21</xdr:row>
      <xdr:rowOff>0</xdr:rowOff>
    </xdr:from>
    <xdr:to>
      <xdr:col>25</xdr:col>
      <xdr:colOff>0</xdr:colOff>
      <xdr:row>23</xdr:row>
      <xdr:rowOff>0</xdr:rowOff>
    </xdr:to>
    <xdr:sp macro="" textlink="">
      <xdr:nvSpPr>
        <xdr:cNvPr id="13444" name="Rectangle 132">
          <a:extLst>
            <a:ext uri="{FF2B5EF4-FFF2-40B4-BE49-F238E27FC236}">
              <a16:creationId xmlns:a16="http://schemas.microsoft.com/office/drawing/2014/main" id="{00000000-0008-0000-1F00-000084340000}"/>
            </a:ext>
          </a:extLst>
        </xdr:cNvPr>
        <xdr:cNvSpPr>
          <a:spLocks noChangeArrowheads="1"/>
        </xdr:cNvSpPr>
      </xdr:nvSpPr>
      <xdr:spPr bwMode="auto">
        <a:xfrm>
          <a:off x="10972800" y="46005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0</xdr:colOff>
      <xdr:row>23</xdr:row>
      <xdr:rowOff>0</xdr:rowOff>
    </xdr:from>
    <xdr:to>
      <xdr:col>25</xdr:col>
      <xdr:colOff>0</xdr:colOff>
      <xdr:row>25</xdr:row>
      <xdr:rowOff>0</xdr:rowOff>
    </xdr:to>
    <xdr:sp macro="" textlink="">
      <xdr:nvSpPr>
        <xdr:cNvPr id="13445" name="Rectangle 133">
          <a:extLst>
            <a:ext uri="{FF2B5EF4-FFF2-40B4-BE49-F238E27FC236}">
              <a16:creationId xmlns:a16="http://schemas.microsoft.com/office/drawing/2014/main" id="{00000000-0008-0000-1F00-000085340000}"/>
            </a:ext>
          </a:extLst>
        </xdr:cNvPr>
        <xdr:cNvSpPr>
          <a:spLocks noChangeArrowheads="1"/>
        </xdr:cNvSpPr>
      </xdr:nvSpPr>
      <xdr:spPr bwMode="auto">
        <a:xfrm>
          <a:off x="10972800" y="50387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0</xdr:colOff>
      <xdr:row>25</xdr:row>
      <xdr:rowOff>0</xdr:rowOff>
    </xdr:from>
    <xdr:to>
      <xdr:col>25</xdr:col>
      <xdr:colOff>0</xdr:colOff>
      <xdr:row>27</xdr:row>
      <xdr:rowOff>0</xdr:rowOff>
    </xdr:to>
    <xdr:sp macro="" textlink="">
      <xdr:nvSpPr>
        <xdr:cNvPr id="13446" name="Rectangle 134">
          <a:extLst>
            <a:ext uri="{FF2B5EF4-FFF2-40B4-BE49-F238E27FC236}">
              <a16:creationId xmlns:a16="http://schemas.microsoft.com/office/drawing/2014/main" id="{00000000-0008-0000-1F00-000086340000}"/>
            </a:ext>
          </a:extLst>
        </xdr:cNvPr>
        <xdr:cNvSpPr>
          <a:spLocks noChangeArrowheads="1"/>
        </xdr:cNvSpPr>
      </xdr:nvSpPr>
      <xdr:spPr bwMode="auto">
        <a:xfrm>
          <a:off x="10972800" y="54768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0</xdr:colOff>
      <xdr:row>27</xdr:row>
      <xdr:rowOff>0</xdr:rowOff>
    </xdr:from>
    <xdr:to>
      <xdr:col>25</xdr:col>
      <xdr:colOff>0</xdr:colOff>
      <xdr:row>29</xdr:row>
      <xdr:rowOff>0</xdr:rowOff>
    </xdr:to>
    <xdr:sp macro="" textlink="">
      <xdr:nvSpPr>
        <xdr:cNvPr id="13447" name="Rectangle 135">
          <a:extLst>
            <a:ext uri="{FF2B5EF4-FFF2-40B4-BE49-F238E27FC236}">
              <a16:creationId xmlns:a16="http://schemas.microsoft.com/office/drawing/2014/main" id="{00000000-0008-0000-1F00-000087340000}"/>
            </a:ext>
          </a:extLst>
        </xdr:cNvPr>
        <xdr:cNvSpPr>
          <a:spLocks noChangeArrowheads="1"/>
        </xdr:cNvSpPr>
      </xdr:nvSpPr>
      <xdr:spPr bwMode="auto">
        <a:xfrm>
          <a:off x="10972800" y="59150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323850</xdr:colOff>
      <xdr:row>29</xdr:row>
      <xdr:rowOff>9525</xdr:rowOff>
    </xdr:from>
    <xdr:to>
      <xdr:col>15</xdr:col>
      <xdr:colOff>381000</xdr:colOff>
      <xdr:row>29</xdr:row>
      <xdr:rowOff>66675</xdr:rowOff>
    </xdr:to>
    <xdr:sp macro="" textlink="">
      <xdr:nvSpPr>
        <xdr:cNvPr id="13448" name="Oval 136">
          <a:extLst>
            <a:ext uri="{FF2B5EF4-FFF2-40B4-BE49-F238E27FC236}">
              <a16:creationId xmlns:a16="http://schemas.microsoft.com/office/drawing/2014/main" id="{00000000-0008-0000-1F00-000088340000}"/>
            </a:ext>
          </a:extLst>
        </xdr:cNvPr>
        <xdr:cNvSpPr>
          <a:spLocks noChangeArrowheads="1"/>
        </xdr:cNvSpPr>
      </xdr:nvSpPr>
      <xdr:spPr bwMode="auto">
        <a:xfrm flipH="1">
          <a:off x="7439025" y="63627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22</xdr:row>
      <xdr:rowOff>0</xdr:rowOff>
    </xdr:from>
    <xdr:to>
      <xdr:col>15</xdr:col>
      <xdr:colOff>323850</xdr:colOff>
      <xdr:row>29</xdr:row>
      <xdr:rowOff>38100</xdr:rowOff>
    </xdr:to>
    <xdr:cxnSp macro="">
      <xdr:nvCxnSpPr>
        <xdr:cNvPr id="13449" name="AutoShape 137">
          <a:extLst>
            <a:ext uri="{FF2B5EF4-FFF2-40B4-BE49-F238E27FC236}">
              <a16:creationId xmlns:a16="http://schemas.microsoft.com/office/drawing/2014/main" id="{00000000-0008-0000-1F00-000089340000}"/>
            </a:ext>
          </a:extLst>
        </xdr:cNvPr>
        <xdr:cNvCxnSpPr>
          <a:cxnSpLocks noChangeShapeType="1"/>
          <a:stCxn id="13457" idx="1"/>
          <a:endCxn id="13448" idx="6"/>
        </xdr:cNvCxnSpPr>
      </xdr:nvCxnSpPr>
      <xdr:spPr bwMode="auto">
        <a:xfrm>
          <a:off x="5479551" y="4708989"/>
          <a:ext cx="2892389" cy="153641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9</xdr:col>
      <xdr:colOff>0</xdr:colOff>
      <xdr:row>7</xdr:row>
      <xdr:rowOff>0</xdr:rowOff>
    </xdr:from>
    <xdr:to>
      <xdr:col>10</xdr:col>
      <xdr:colOff>0</xdr:colOff>
      <xdr:row>9</xdr:row>
      <xdr:rowOff>0</xdr:rowOff>
    </xdr:to>
    <xdr:sp macro="" textlink="">
      <xdr:nvSpPr>
        <xdr:cNvPr id="13450" name="Rectangle 138">
          <a:extLst>
            <a:ext uri="{FF2B5EF4-FFF2-40B4-BE49-F238E27FC236}">
              <a16:creationId xmlns:a16="http://schemas.microsoft.com/office/drawing/2014/main" id="{00000000-0008-0000-1F00-00008A340000}"/>
            </a:ext>
          </a:extLst>
        </xdr:cNvPr>
        <xdr:cNvSpPr>
          <a:spLocks noChangeArrowheads="1"/>
        </xdr:cNvSpPr>
      </xdr:nvSpPr>
      <xdr:spPr bwMode="auto">
        <a:xfrm>
          <a:off x="4543425" y="15335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9</xdr:row>
      <xdr:rowOff>0</xdr:rowOff>
    </xdr:from>
    <xdr:to>
      <xdr:col>10</xdr:col>
      <xdr:colOff>0</xdr:colOff>
      <xdr:row>11</xdr:row>
      <xdr:rowOff>0</xdr:rowOff>
    </xdr:to>
    <xdr:sp macro="" textlink="">
      <xdr:nvSpPr>
        <xdr:cNvPr id="13451" name="Rectangle 139">
          <a:extLst>
            <a:ext uri="{FF2B5EF4-FFF2-40B4-BE49-F238E27FC236}">
              <a16:creationId xmlns:a16="http://schemas.microsoft.com/office/drawing/2014/main" id="{00000000-0008-0000-1F00-00008B340000}"/>
            </a:ext>
          </a:extLst>
        </xdr:cNvPr>
        <xdr:cNvSpPr>
          <a:spLocks noChangeArrowheads="1"/>
        </xdr:cNvSpPr>
      </xdr:nvSpPr>
      <xdr:spPr bwMode="auto">
        <a:xfrm>
          <a:off x="4543425" y="19716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11</xdr:row>
      <xdr:rowOff>0</xdr:rowOff>
    </xdr:from>
    <xdr:to>
      <xdr:col>10</xdr:col>
      <xdr:colOff>0</xdr:colOff>
      <xdr:row>13</xdr:row>
      <xdr:rowOff>0</xdr:rowOff>
    </xdr:to>
    <xdr:sp macro="" textlink="">
      <xdr:nvSpPr>
        <xdr:cNvPr id="13452" name="Rectangle 140">
          <a:extLst>
            <a:ext uri="{FF2B5EF4-FFF2-40B4-BE49-F238E27FC236}">
              <a16:creationId xmlns:a16="http://schemas.microsoft.com/office/drawing/2014/main" id="{00000000-0008-0000-1F00-00008C340000}"/>
            </a:ext>
          </a:extLst>
        </xdr:cNvPr>
        <xdr:cNvSpPr>
          <a:spLocks noChangeArrowheads="1"/>
        </xdr:cNvSpPr>
      </xdr:nvSpPr>
      <xdr:spPr bwMode="auto">
        <a:xfrm>
          <a:off x="4543425" y="24098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13</xdr:row>
      <xdr:rowOff>0</xdr:rowOff>
    </xdr:from>
    <xdr:to>
      <xdr:col>10</xdr:col>
      <xdr:colOff>0</xdr:colOff>
      <xdr:row>15</xdr:row>
      <xdr:rowOff>0</xdr:rowOff>
    </xdr:to>
    <xdr:sp macro="" textlink="">
      <xdr:nvSpPr>
        <xdr:cNvPr id="13453" name="Rectangle 141">
          <a:extLst>
            <a:ext uri="{FF2B5EF4-FFF2-40B4-BE49-F238E27FC236}">
              <a16:creationId xmlns:a16="http://schemas.microsoft.com/office/drawing/2014/main" id="{00000000-0008-0000-1F00-00008D340000}"/>
            </a:ext>
          </a:extLst>
        </xdr:cNvPr>
        <xdr:cNvSpPr>
          <a:spLocks noChangeArrowheads="1"/>
        </xdr:cNvSpPr>
      </xdr:nvSpPr>
      <xdr:spPr bwMode="auto">
        <a:xfrm>
          <a:off x="4543425" y="28479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15</xdr:row>
      <xdr:rowOff>0</xdr:rowOff>
    </xdr:from>
    <xdr:to>
      <xdr:col>10</xdr:col>
      <xdr:colOff>0</xdr:colOff>
      <xdr:row>17</xdr:row>
      <xdr:rowOff>0</xdr:rowOff>
    </xdr:to>
    <xdr:sp macro="" textlink="">
      <xdr:nvSpPr>
        <xdr:cNvPr id="13454" name="Rectangle 142">
          <a:extLst>
            <a:ext uri="{FF2B5EF4-FFF2-40B4-BE49-F238E27FC236}">
              <a16:creationId xmlns:a16="http://schemas.microsoft.com/office/drawing/2014/main" id="{00000000-0008-0000-1F00-00008E340000}"/>
            </a:ext>
          </a:extLst>
        </xdr:cNvPr>
        <xdr:cNvSpPr>
          <a:spLocks noChangeArrowheads="1"/>
        </xdr:cNvSpPr>
      </xdr:nvSpPr>
      <xdr:spPr bwMode="auto">
        <a:xfrm>
          <a:off x="4543425" y="32861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17</xdr:row>
      <xdr:rowOff>0</xdr:rowOff>
    </xdr:from>
    <xdr:to>
      <xdr:col>10</xdr:col>
      <xdr:colOff>0</xdr:colOff>
      <xdr:row>19</xdr:row>
      <xdr:rowOff>0</xdr:rowOff>
    </xdr:to>
    <xdr:sp macro="" textlink="">
      <xdr:nvSpPr>
        <xdr:cNvPr id="13455" name="Rectangle 143">
          <a:extLst>
            <a:ext uri="{FF2B5EF4-FFF2-40B4-BE49-F238E27FC236}">
              <a16:creationId xmlns:a16="http://schemas.microsoft.com/office/drawing/2014/main" id="{00000000-0008-0000-1F00-00008F340000}"/>
            </a:ext>
          </a:extLst>
        </xdr:cNvPr>
        <xdr:cNvSpPr>
          <a:spLocks noChangeArrowheads="1"/>
        </xdr:cNvSpPr>
      </xdr:nvSpPr>
      <xdr:spPr bwMode="auto">
        <a:xfrm>
          <a:off x="4543425" y="37242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19</xdr:row>
      <xdr:rowOff>0</xdr:rowOff>
    </xdr:from>
    <xdr:to>
      <xdr:col>10</xdr:col>
      <xdr:colOff>0</xdr:colOff>
      <xdr:row>21</xdr:row>
      <xdr:rowOff>0</xdr:rowOff>
    </xdr:to>
    <xdr:sp macro="" textlink="">
      <xdr:nvSpPr>
        <xdr:cNvPr id="13456" name="Rectangle 144">
          <a:extLst>
            <a:ext uri="{FF2B5EF4-FFF2-40B4-BE49-F238E27FC236}">
              <a16:creationId xmlns:a16="http://schemas.microsoft.com/office/drawing/2014/main" id="{00000000-0008-0000-1F00-000090340000}"/>
            </a:ext>
          </a:extLst>
        </xdr:cNvPr>
        <xdr:cNvSpPr>
          <a:spLocks noChangeArrowheads="1"/>
        </xdr:cNvSpPr>
      </xdr:nvSpPr>
      <xdr:spPr bwMode="auto">
        <a:xfrm>
          <a:off x="4543425" y="41624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21</xdr:row>
      <xdr:rowOff>0</xdr:rowOff>
    </xdr:from>
    <xdr:to>
      <xdr:col>10</xdr:col>
      <xdr:colOff>0</xdr:colOff>
      <xdr:row>23</xdr:row>
      <xdr:rowOff>0</xdr:rowOff>
    </xdr:to>
    <xdr:sp macro="" textlink="">
      <xdr:nvSpPr>
        <xdr:cNvPr id="13457" name="Rectangle 145">
          <a:extLst>
            <a:ext uri="{FF2B5EF4-FFF2-40B4-BE49-F238E27FC236}">
              <a16:creationId xmlns:a16="http://schemas.microsoft.com/office/drawing/2014/main" id="{00000000-0008-0000-1F00-000091340000}"/>
            </a:ext>
          </a:extLst>
        </xdr:cNvPr>
        <xdr:cNvSpPr>
          <a:spLocks noChangeArrowheads="1"/>
        </xdr:cNvSpPr>
      </xdr:nvSpPr>
      <xdr:spPr bwMode="auto">
        <a:xfrm>
          <a:off x="4543425" y="46005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190500</xdr:colOff>
      <xdr:row>0</xdr:row>
      <xdr:rowOff>9525</xdr:rowOff>
    </xdr:from>
    <xdr:to>
      <xdr:col>23</xdr:col>
      <xdr:colOff>342900</xdr:colOff>
      <xdr:row>3</xdr:row>
      <xdr:rowOff>209550</xdr:rowOff>
    </xdr:to>
    <xdr:grpSp>
      <xdr:nvGrpSpPr>
        <xdr:cNvPr id="13463" name="Group 151">
          <a:extLst>
            <a:ext uri="{FF2B5EF4-FFF2-40B4-BE49-F238E27FC236}">
              <a16:creationId xmlns:a16="http://schemas.microsoft.com/office/drawing/2014/main" id="{00000000-0008-0000-1F00-000097340000}"/>
            </a:ext>
          </a:extLst>
        </xdr:cNvPr>
        <xdr:cNvGrpSpPr>
          <a:grpSpLocks/>
        </xdr:cNvGrpSpPr>
      </xdr:nvGrpSpPr>
      <xdr:grpSpPr bwMode="auto">
        <a:xfrm>
          <a:off x="10934700" y="9525"/>
          <a:ext cx="1016000" cy="885825"/>
          <a:chOff x="1012" y="24"/>
          <a:chExt cx="106" cy="90"/>
        </a:xfrm>
      </xdr:grpSpPr>
      <xdr:sp macro="" textlink="">
        <xdr:nvSpPr>
          <xdr:cNvPr id="13464" name="Line 152">
            <a:extLst>
              <a:ext uri="{FF2B5EF4-FFF2-40B4-BE49-F238E27FC236}">
                <a16:creationId xmlns:a16="http://schemas.microsoft.com/office/drawing/2014/main" id="{00000000-0008-0000-1F00-0000983400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465" name="Text Box 153">
            <a:extLst>
              <a:ext uri="{FF2B5EF4-FFF2-40B4-BE49-F238E27FC236}">
                <a16:creationId xmlns:a16="http://schemas.microsoft.com/office/drawing/2014/main" id="{00000000-0008-0000-1F00-00009934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+Y</a:t>
            </a:r>
          </a:p>
        </xdr:txBody>
      </xdr:sp>
      <xdr:sp macro="" textlink="">
        <xdr:nvSpPr>
          <xdr:cNvPr id="13466" name="Text Box 154">
            <a:extLst>
              <a:ext uri="{FF2B5EF4-FFF2-40B4-BE49-F238E27FC236}">
                <a16:creationId xmlns:a16="http://schemas.microsoft.com/office/drawing/2014/main" id="{00000000-0008-0000-1F00-00009A34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-Y</a:t>
            </a:r>
          </a:p>
        </xdr:txBody>
      </xdr:sp>
      <xdr:sp macro="" textlink="">
        <xdr:nvSpPr>
          <xdr:cNvPr id="13467" name="Line 155">
            <a:extLst>
              <a:ext uri="{FF2B5EF4-FFF2-40B4-BE49-F238E27FC236}">
                <a16:creationId xmlns:a16="http://schemas.microsoft.com/office/drawing/2014/main" id="{00000000-0008-0000-1F00-00009B3400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468" name="Text Box 156">
            <a:extLst>
              <a:ext uri="{FF2B5EF4-FFF2-40B4-BE49-F238E27FC236}">
                <a16:creationId xmlns:a16="http://schemas.microsoft.com/office/drawing/2014/main" id="{00000000-0008-0000-1F00-00009C34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+X</a:t>
            </a:r>
          </a:p>
        </xdr:txBody>
      </xdr:sp>
      <xdr:sp macro="" textlink="">
        <xdr:nvSpPr>
          <xdr:cNvPr id="13469" name="Text Box 157">
            <a:extLst>
              <a:ext uri="{FF2B5EF4-FFF2-40B4-BE49-F238E27FC236}">
                <a16:creationId xmlns:a16="http://schemas.microsoft.com/office/drawing/2014/main" id="{00000000-0008-0000-1F00-00009D34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-X</a:t>
            </a:r>
          </a:p>
        </xdr:txBody>
      </xdr:sp>
    </xdr:grpSp>
    <xdr:clientData/>
  </xdr:twoCellAnchor>
  <xdr:twoCellAnchor>
    <xdr:from>
      <xdr:col>19</xdr:col>
      <xdr:colOff>9525</xdr:colOff>
      <xdr:row>30</xdr:row>
      <xdr:rowOff>9525</xdr:rowOff>
    </xdr:from>
    <xdr:to>
      <xdr:col>19</xdr:col>
      <xdr:colOff>66675</xdr:colOff>
      <xdr:row>30</xdr:row>
      <xdr:rowOff>66675</xdr:rowOff>
    </xdr:to>
    <xdr:sp macro="" textlink="">
      <xdr:nvSpPr>
        <xdr:cNvPr id="13471" name="Oval 159">
          <a:extLst>
            <a:ext uri="{FF2B5EF4-FFF2-40B4-BE49-F238E27FC236}">
              <a16:creationId xmlns:a16="http://schemas.microsoft.com/office/drawing/2014/main" id="{00000000-0008-0000-1F00-00009F340000}"/>
            </a:ext>
          </a:extLst>
        </xdr:cNvPr>
        <xdr:cNvSpPr>
          <a:spLocks noChangeArrowheads="1"/>
        </xdr:cNvSpPr>
      </xdr:nvSpPr>
      <xdr:spPr bwMode="auto">
        <a:xfrm flipH="1">
          <a:off x="8839200" y="65817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66675</xdr:colOff>
      <xdr:row>30</xdr:row>
      <xdr:rowOff>38100</xdr:rowOff>
    </xdr:from>
    <xdr:to>
      <xdr:col>25</xdr:col>
      <xdr:colOff>0</xdr:colOff>
      <xdr:row>32</xdr:row>
      <xdr:rowOff>0</xdr:rowOff>
    </xdr:to>
    <xdr:cxnSp macro="">
      <xdr:nvCxnSpPr>
        <xdr:cNvPr id="13472" name="AutoShape 160">
          <a:extLst>
            <a:ext uri="{FF2B5EF4-FFF2-40B4-BE49-F238E27FC236}">
              <a16:creationId xmlns:a16="http://schemas.microsoft.com/office/drawing/2014/main" id="{00000000-0008-0000-1F00-0000A0340000}"/>
            </a:ext>
          </a:extLst>
        </xdr:cNvPr>
        <xdr:cNvCxnSpPr>
          <a:cxnSpLocks noChangeShapeType="1"/>
          <a:stCxn id="13471" idx="2"/>
          <a:endCxn id="13474" idx="3"/>
        </xdr:cNvCxnSpPr>
      </xdr:nvCxnSpPr>
      <xdr:spPr bwMode="auto">
        <a:xfrm>
          <a:off x="8896350" y="6610350"/>
          <a:ext cx="2505075" cy="4000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0</xdr:colOff>
      <xdr:row>29</xdr:row>
      <xdr:rowOff>0</xdr:rowOff>
    </xdr:from>
    <xdr:to>
      <xdr:col>25</xdr:col>
      <xdr:colOff>0</xdr:colOff>
      <xdr:row>31</xdr:row>
      <xdr:rowOff>0</xdr:rowOff>
    </xdr:to>
    <xdr:sp macro="" textlink="">
      <xdr:nvSpPr>
        <xdr:cNvPr id="13473" name="Rectangle 161">
          <a:extLst>
            <a:ext uri="{FF2B5EF4-FFF2-40B4-BE49-F238E27FC236}">
              <a16:creationId xmlns:a16="http://schemas.microsoft.com/office/drawing/2014/main" id="{00000000-0008-0000-1F00-0000A1340000}"/>
            </a:ext>
          </a:extLst>
        </xdr:cNvPr>
        <xdr:cNvSpPr>
          <a:spLocks noChangeArrowheads="1"/>
        </xdr:cNvSpPr>
      </xdr:nvSpPr>
      <xdr:spPr bwMode="auto">
        <a:xfrm>
          <a:off x="10972800" y="63531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0</xdr:colOff>
      <xdr:row>31</xdr:row>
      <xdr:rowOff>0</xdr:rowOff>
    </xdr:from>
    <xdr:to>
      <xdr:col>25</xdr:col>
      <xdr:colOff>0</xdr:colOff>
      <xdr:row>33</xdr:row>
      <xdr:rowOff>0</xdr:rowOff>
    </xdr:to>
    <xdr:sp macro="" textlink="">
      <xdr:nvSpPr>
        <xdr:cNvPr id="13474" name="Rectangle 162">
          <a:extLst>
            <a:ext uri="{FF2B5EF4-FFF2-40B4-BE49-F238E27FC236}">
              <a16:creationId xmlns:a16="http://schemas.microsoft.com/office/drawing/2014/main" id="{00000000-0008-0000-1F00-0000A2340000}"/>
            </a:ext>
          </a:extLst>
        </xdr:cNvPr>
        <xdr:cNvSpPr>
          <a:spLocks noChangeArrowheads="1"/>
        </xdr:cNvSpPr>
      </xdr:nvSpPr>
      <xdr:spPr bwMode="auto">
        <a:xfrm>
          <a:off x="10972800" y="67913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238125</xdr:colOff>
      <xdr:row>9</xdr:row>
      <xdr:rowOff>76200</xdr:rowOff>
    </xdr:from>
    <xdr:to>
      <xdr:col>19</xdr:col>
      <xdr:colOff>295275</xdr:colOff>
      <xdr:row>9</xdr:row>
      <xdr:rowOff>133350</xdr:rowOff>
    </xdr:to>
    <xdr:sp macro="" textlink="">
      <xdr:nvSpPr>
        <xdr:cNvPr id="13475" name="Oval 163">
          <a:extLst>
            <a:ext uri="{FF2B5EF4-FFF2-40B4-BE49-F238E27FC236}">
              <a16:creationId xmlns:a16="http://schemas.microsoft.com/office/drawing/2014/main" id="{00000000-0008-0000-1F00-0000A3340000}"/>
            </a:ext>
          </a:extLst>
        </xdr:cNvPr>
        <xdr:cNvSpPr>
          <a:spLocks noChangeArrowheads="1"/>
        </xdr:cNvSpPr>
      </xdr:nvSpPr>
      <xdr:spPr bwMode="auto">
        <a:xfrm flipH="1">
          <a:off x="9067800" y="20478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295275</xdr:colOff>
      <xdr:row>9</xdr:row>
      <xdr:rowOff>104775</xdr:rowOff>
    </xdr:from>
    <xdr:to>
      <xdr:col>25</xdr:col>
      <xdr:colOff>0</xdr:colOff>
      <xdr:row>12</xdr:row>
      <xdr:rowOff>0</xdr:rowOff>
    </xdr:to>
    <xdr:cxnSp macro="">
      <xdr:nvCxnSpPr>
        <xdr:cNvPr id="13476" name="AutoShape 164">
          <a:extLst>
            <a:ext uri="{FF2B5EF4-FFF2-40B4-BE49-F238E27FC236}">
              <a16:creationId xmlns:a16="http://schemas.microsoft.com/office/drawing/2014/main" id="{00000000-0008-0000-1F00-0000A4340000}"/>
            </a:ext>
          </a:extLst>
        </xdr:cNvPr>
        <xdr:cNvCxnSpPr>
          <a:cxnSpLocks noChangeShapeType="1"/>
          <a:stCxn id="13475" idx="2"/>
          <a:endCxn id="13439" idx="3"/>
        </xdr:cNvCxnSpPr>
      </xdr:nvCxnSpPr>
      <xdr:spPr bwMode="auto">
        <a:xfrm>
          <a:off x="9124950" y="2076450"/>
          <a:ext cx="2276475" cy="5524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4</xdr:row>
      <xdr:rowOff>152400</xdr:rowOff>
    </xdr:from>
    <xdr:to>
      <xdr:col>23</xdr:col>
      <xdr:colOff>361950</xdr:colOff>
      <xdr:row>23</xdr:row>
      <xdr:rowOff>76200</xdr:rowOff>
    </xdr:to>
    <xdr:pic>
      <xdr:nvPicPr>
        <xdr:cNvPr id="14436" name="Picture 100">
          <a:extLst>
            <a:ext uri="{FF2B5EF4-FFF2-40B4-BE49-F238E27FC236}">
              <a16:creationId xmlns:a16="http://schemas.microsoft.com/office/drawing/2014/main" id="{00000000-0008-0000-2000-0000643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0" y="1028700"/>
          <a:ext cx="5857875" cy="408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400050</xdr:colOff>
      <xdr:row>17</xdr:row>
      <xdr:rowOff>114300</xdr:rowOff>
    </xdr:from>
    <xdr:to>
      <xdr:col>17</xdr:col>
      <xdr:colOff>28575</xdr:colOff>
      <xdr:row>17</xdr:row>
      <xdr:rowOff>171450</xdr:rowOff>
    </xdr:to>
    <xdr:sp macro="" textlink="">
      <xdr:nvSpPr>
        <xdr:cNvPr id="14338" name="Oval 2">
          <a:extLst>
            <a:ext uri="{FF2B5EF4-FFF2-40B4-BE49-F238E27FC236}">
              <a16:creationId xmlns:a16="http://schemas.microsoft.com/office/drawing/2014/main" id="{00000000-0008-0000-2000-000002380000}"/>
            </a:ext>
          </a:extLst>
        </xdr:cNvPr>
        <xdr:cNvSpPr>
          <a:spLocks noChangeArrowheads="1"/>
        </xdr:cNvSpPr>
      </xdr:nvSpPr>
      <xdr:spPr bwMode="auto">
        <a:xfrm flipH="1">
          <a:off x="7943850" y="38385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10</xdr:col>
      <xdr:colOff>381000</xdr:colOff>
      <xdr:row>12</xdr:row>
      <xdr:rowOff>47625</xdr:rowOff>
    </xdr:from>
    <xdr:to>
      <xdr:col>11</xdr:col>
      <xdr:colOff>9525</xdr:colOff>
      <xdr:row>12</xdr:row>
      <xdr:rowOff>104775</xdr:rowOff>
    </xdr:to>
    <xdr:sp macro="" textlink="">
      <xdr:nvSpPr>
        <xdr:cNvPr id="14350" name="Oval 14">
          <a:extLst>
            <a:ext uri="{FF2B5EF4-FFF2-40B4-BE49-F238E27FC236}">
              <a16:creationId xmlns:a16="http://schemas.microsoft.com/office/drawing/2014/main" id="{00000000-0008-0000-2000-00000E380000}"/>
            </a:ext>
          </a:extLst>
        </xdr:cNvPr>
        <xdr:cNvSpPr>
          <a:spLocks noChangeArrowheads="1"/>
        </xdr:cNvSpPr>
      </xdr:nvSpPr>
      <xdr:spPr bwMode="auto">
        <a:xfrm flipH="1">
          <a:off x="5353050" y="26765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228600</xdr:colOff>
      <xdr:row>17</xdr:row>
      <xdr:rowOff>114300</xdr:rowOff>
    </xdr:from>
    <xdr:to>
      <xdr:col>19</xdr:col>
      <xdr:colOff>285750</xdr:colOff>
      <xdr:row>17</xdr:row>
      <xdr:rowOff>171450</xdr:rowOff>
    </xdr:to>
    <xdr:sp macro="" textlink="">
      <xdr:nvSpPr>
        <xdr:cNvPr id="14367" name="Oval 31">
          <a:extLst>
            <a:ext uri="{FF2B5EF4-FFF2-40B4-BE49-F238E27FC236}">
              <a16:creationId xmlns:a16="http://schemas.microsoft.com/office/drawing/2014/main" id="{00000000-0008-0000-2000-00001F380000}"/>
            </a:ext>
          </a:extLst>
        </xdr:cNvPr>
        <xdr:cNvSpPr>
          <a:spLocks noChangeArrowheads="1"/>
        </xdr:cNvSpPr>
      </xdr:nvSpPr>
      <xdr:spPr bwMode="auto">
        <a:xfrm flipH="1">
          <a:off x="9058275" y="38385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219075</xdr:colOff>
      <xdr:row>13</xdr:row>
      <xdr:rowOff>28575</xdr:rowOff>
    </xdr:from>
    <xdr:to>
      <xdr:col>22</xdr:col>
      <xdr:colOff>276225</xdr:colOff>
      <xdr:row>13</xdr:row>
      <xdr:rowOff>85725</xdr:rowOff>
    </xdr:to>
    <xdr:sp macro="" textlink="">
      <xdr:nvSpPr>
        <xdr:cNvPr id="14369" name="Oval 33">
          <a:extLst>
            <a:ext uri="{FF2B5EF4-FFF2-40B4-BE49-F238E27FC236}">
              <a16:creationId xmlns:a16="http://schemas.microsoft.com/office/drawing/2014/main" id="{00000000-0008-0000-2000-000021380000}"/>
            </a:ext>
          </a:extLst>
        </xdr:cNvPr>
        <xdr:cNvSpPr>
          <a:spLocks noChangeArrowheads="1"/>
        </xdr:cNvSpPr>
      </xdr:nvSpPr>
      <xdr:spPr bwMode="auto">
        <a:xfrm flipH="1">
          <a:off x="10334625" y="28765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9525</xdr:colOff>
      <xdr:row>10</xdr:row>
      <xdr:rowOff>0</xdr:rowOff>
    </xdr:from>
    <xdr:to>
      <xdr:col>21</xdr:col>
      <xdr:colOff>66675</xdr:colOff>
      <xdr:row>10</xdr:row>
      <xdr:rowOff>57150</xdr:rowOff>
    </xdr:to>
    <xdr:sp macro="" textlink="">
      <xdr:nvSpPr>
        <xdr:cNvPr id="14370" name="Oval 34">
          <a:extLst>
            <a:ext uri="{FF2B5EF4-FFF2-40B4-BE49-F238E27FC236}">
              <a16:creationId xmlns:a16="http://schemas.microsoft.com/office/drawing/2014/main" id="{00000000-0008-0000-2000-000022380000}"/>
            </a:ext>
          </a:extLst>
        </xdr:cNvPr>
        <xdr:cNvSpPr>
          <a:spLocks noChangeArrowheads="1"/>
        </xdr:cNvSpPr>
      </xdr:nvSpPr>
      <xdr:spPr bwMode="auto">
        <a:xfrm flipH="1">
          <a:off x="9696450" y="21907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180975</xdr:colOff>
      <xdr:row>15</xdr:row>
      <xdr:rowOff>152400</xdr:rowOff>
    </xdr:from>
    <xdr:to>
      <xdr:col>20</xdr:col>
      <xdr:colOff>238125</xdr:colOff>
      <xdr:row>15</xdr:row>
      <xdr:rowOff>209550</xdr:rowOff>
    </xdr:to>
    <xdr:sp macro="" textlink="">
      <xdr:nvSpPr>
        <xdr:cNvPr id="14371" name="Oval 35">
          <a:extLst>
            <a:ext uri="{FF2B5EF4-FFF2-40B4-BE49-F238E27FC236}">
              <a16:creationId xmlns:a16="http://schemas.microsoft.com/office/drawing/2014/main" id="{00000000-0008-0000-2000-000023380000}"/>
            </a:ext>
          </a:extLst>
        </xdr:cNvPr>
        <xdr:cNvSpPr>
          <a:spLocks noChangeArrowheads="1"/>
        </xdr:cNvSpPr>
      </xdr:nvSpPr>
      <xdr:spPr bwMode="auto">
        <a:xfrm flipH="1">
          <a:off x="9439275" y="34385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10</xdr:row>
      <xdr:rowOff>0</xdr:rowOff>
    </xdr:from>
    <xdr:to>
      <xdr:col>16</xdr:col>
      <xdr:colOff>400050</xdr:colOff>
      <xdr:row>17</xdr:row>
      <xdr:rowOff>142875</xdr:rowOff>
    </xdr:to>
    <xdr:cxnSp macro="">
      <xdr:nvCxnSpPr>
        <xdr:cNvPr id="14381" name="AutoShape 45">
          <a:extLst>
            <a:ext uri="{FF2B5EF4-FFF2-40B4-BE49-F238E27FC236}">
              <a16:creationId xmlns:a16="http://schemas.microsoft.com/office/drawing/2014/main" id="{00000000-0008-0000-2000-00002D380000}"/>
            </a:ext>
          </a:extLst>
        </xdr:cNvPr>
        <xdr:cNvCxnSpPr>
          <a:cxnSpLocks noChangeShapeType="1"/>
          <a:stCxn id="14417" idx="1"/>
          <a:endCxn id="14338" idx="6"/>
        </xdr:cNvCxnSpPr>
      </xdr:nvCxnSpPr>
      <xdr:spPr bwMode="auto">
        <a:xfrm>
          <a:off x="4543425" y="2190750"/>
          <a:ext cx="3400425" cy="16764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9</xdr:col>
      <xdr:colOff>0</xdr:colOff>
      <xdr:row>12</xdr:row>
      <xdr:rowOff>0</xdr:rowOff>
    </xdr:from>
    <xdr:to>
      <xdr:col>10</xdr:col>
      <xdr:colOff>381000</xdr:colOff>
      <xdr:row>12</xdr:row>
      <xdr:rowOff>76200</xdr:rowOff>
    </xdr:to>
    <xdr:cxnSp macro="">
      <xdr:nvCxnSpPr>
        <xdr:cNvPr id="14382" name="AutoShape 46">
          <a:extLst>
            <a:ext uri="{FF2B5EF4-FFF2-40B4-BE49-F238E27FC236}">
              <a16:creationId xmlns:a16="http://schemas.microsoft.com/office/drawing/2014/main" id="{00000000-0008-0000-2000-00002E380000}"/>
            </a:ext>
          </a:extLst>
        </xdr:cNvPr>
        <xdr:cNvCxnSpPr>
          <a:cxnSpLocks noChangeShapeType="1"/>
          <a:stCxn id="14418" idx="1"/>
          <a:endCxn id="14350" idx="6"/>
        </xdr:cNvCxnSpPr>
      </xdr:nvCxnSpPr>
      <xdr:spPr bwMode="auto">
        <a:xfrm>
          <a:off x="4543425" y="2628900"/>
          <a:ext cx="809625" cy="762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66675</xdr:colOff>
      <xdr:row>8</xdr:row>
      <xdr:rowOff>0</xdr:rowOff>
    </xdr:from>
    <xdr:to>
      <xdr:col>25</xdr:col>
      <xdr:colOff>0</xdr:colOff>
      <xdr:row>10</xdr:row>
      <xdr:rowOff>28575</xdr:rowOff>
    </xdr:to>
    <xdr:cxnSp macro="">
      <xdr:nvCxnSpPr>
        <xdr:cNvPr id="14392" name="AutoShape 56">
          <a:extLst>
            <a:ext uri="{FF2B5EF4-FFF2-40B4-BE49-F238E27FC236}">
              <a16:creationId xmlns:a16="http://schemas.microsoft.com/office/drawing/2014/main" id="{00000000-0008-0000-2000-000038380000}"/>
            </a:ext>
          </a:extLst>
        </xdr:cNvPr>
        <xdr:cNvCxnSpPr>
          <a:cxnSpLocks noChangeShapeType="1"/>
          <a:stCxn id="14370" idx="2"/>
          <a:endCxn id="14420" idx="3"/>
        </xdr:cNvCxnSpPr>
      </xdr:nvCxnSpPr>
      <xdr:spPr bwMode="auto">
        <a:xfrm flipV="1">
          <a:off x="9753600" y="1752600"/>
          <a:ext cx="1647825" cy="4667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276225</xdr:colOff>
      <xdr:row>10</xdr:row>
      <xdr:rowOff>0</xdr:rowOff>
    </xdr:from>
    <xdr:to>
      <xdr:col>25</xdr:col>
      <xdr:colOff>0</xdr:colOff>
      <xdr:row>13</xdr:row>
      <xdr:rowOff>57150</xdr:rowOff>
    </xdr:to>
    <xdr:cxnSp macro="">
      <xdr:nvCxnSpPr>
        <xdr:cNvPr id="14393" name="AutoShape 57">
          <a:extLst>
            <a:ext uri="{FF2B5EF4-FFF2-40B4-BE49-F238E27FC236}">
              <a16:creationId xmlns:a16="http://schemas.microsoft.com/office/drawing/2014/main" id="{00000000-0008-0000-2000-000039380000}"/>
            </a:ext>
          </a:extLst>
        </xdr:cNvPr>
        <xdr:cNvCxnSpPr>
          <a:cxnSpLocks noChangeShapeType="1"/>
          <a:stCxn id="14369" idx="2"/>
          <a:endCxn id="14421" idx="3"/>
        </xdr:cNvCxnSpPr>
      </xdr:nvCxnSpPr>
      <xdr:spPr bwMode="auto">
        <a:xfrm flipV="1">
          <a:off x="10391775" y="2190750"/>
          <a:ext cx="1009650" cy="7143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238125</xdr:colOff>
      <xdr:row>12</xdr:row>
      <xdr:rowOff>0</xdr:rowOff>
    </xdr:from>
    <xdr:to>
      <xdr:col>25</xdr:col>
      <xdr:colOff>0</xdr:colOff>
      <xdr:row>15</xdr:row>
      <xdr:rowOff>180975</xdr:rowOff>
    </xdr:to>
    <xdr:cxnSp macro="">
      <xdr:nvCxnSpPr>
        <xdr:cNvPr id="14394" name="AutoShape 58">
          <a:extLst>
            <a:ext uri="{FF2B5EF4-FFF2-40B4-BE49-F238E27FC236}">
              <a16:creationId xmlns:a16="http://schemas.microsoft.com/office/drawing/2014/main" id="{00000000-0008-0000-2000-00003A380000}"/>
            </a:ext>
          </a:extLst>
        </xdr:cNvPr>
        <xdr:cNvCxnSpPr>
          <a:cxnSpLocks noChangeShapeType="1"/>
          <a:stCxn id="14371" idx="2"/>
          <a:endCxn id="14422" idx="3"/>
        </xdr:cNvCxnSpPr>
      </xdr:nvCxnSpPr>
      <xdr:spPr bwMode="auto">
        <a:xfrm flipV="1">
          <a:off x="9496425" y="2628900"/>
          <a:ext cx="1905000" cy="8382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285750</xdr:colOff>
      <xdr:row>14</xdr:row>
      <xdr:rowOff>0</xdr:rowOff>
    </xdr:from>
    <xdr:to>
      <xdr:col>25</xdr:col>
      <xdr:colOff>0</xdr:colOff>
      <xdr:row>17</xdr:row>
      <xdr:rowOff>142875</xdr:rowOff>
    </xdr:to>
    <xdr:cxnSp macro="">
      <xdr:nvCxnSpPr>
        <xdr:cNvPr id="14395" name="AutoShape 59">
          <a:extLst>
            <a:ext uri="{FF2B5EF4-FFF2-40B4-BE49-F238E27FC236}">
              <a16:creationId xmlns:a16="http://schemas.microsoft.com/office/drawing/2014/main" id="{00000000-0008-0000-2000-00003B380000}"/>
            </a:ext>
          </a:extLst>
        </xdr:cNvPr>
        <xdr:cNvCxnSpPr>
          <a:cxnSpLocks noChangeShapeType="1"/>
          <a:stCxn id="14367" idx="2"/>
          <a:endCxn id="14423" idx="3"/>
        </xdr:cNvCxnSpPr>
      </xdr:nvCxnSpPr>
      <xdr:spPr bwMode="auto">
        <a:xfrm flipV="1">
          <a:off x="9115425" y="3067050"/>
          <a:ext cx="2286000" cy="8001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76200</xdr:colOff>
      <xdr:row>14</xdr:row>
      <xdr:rowOff>142875</xdr:rowOff>
    </xdr:from>
    <xdr:to>
      <xdr:col>11</xdr:col>
      <xdr:colOff>133350</xdr:colOff>
      <xdr:row>14</xdr:row>
      <xdr:rowOff>200025</xdr:rowOff>
    </xdr:to>
    <xdr:sp macro="" textlink="">
      <xdr:nvSpPr>
        <xdr:cNvPr id="14407" name="Oval 71">
          <a:extLst>
            <a:ext uri="{FF2B5EF4-FFF2-40B4-BE49-F238E27FC236}">
              <a16:creationId xmlns:a16="http://schemas.microsoft.com/office/drawing/2014/main" id="{00000000-0008-0000-2000-000047380000}"/>
            </a:ext>
          </a:extLst>
        </xdr:cNvPr>
        <xdr:cNvSpPr>
          <a:spLocks noChangeArrowheads="1"/>
        </xdr:cNvSpPr>
      </xdr:nvSpPr>
      <xdr:spPr bwMode="auto">
        <a:xfrm flipH="1">
          <a:off x="5476875" y="32099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14</xdr:row>
      <xdr:rowOff>0</xdr:rowOff>
    </xdr:from>
    <xdr:to>
      <xdr:col>11</xdr:col>
      <xdr:colOff>76200</xdr:colOff>
      <xdr:row>14</xdr:row>
      <xdr:rowOff>171450</xdr:rowOff>
    </xdr:to>
    <xdr:cxnSp macro="">
      <xdr:nvCxnSpPr>
        <xdr:cNvPr id="14408" name="AutoShape 72">
          <a:extLst>
            <a:ext uri="{FF2B5EF4-FFF2-40B4-BE49-F238E27FC236}">
              <a16:creationId xmlns:a16="http://schemas.microsoft.com/office/drawing/2014/main" id="{00000000-0008-0000-2000-000048380000}"/>
            </a:ext>
          </a:extLst>
        </xdr:cNvPr>
        <xdr:cNvCxnSpPr>
          <a:cxnSpLocks noChangeShapeType="1"/>
          <a:stCxn id="14419" idx="1"/>
          <a:endCxn id="14407" idx="6"/>
        </xdr:cNvCxnSpPr>
      </xdr:nvCxnSpPr>
      <xdr:spPr bwMode="auto">
        <a:xfrm>
          <a:off x="4543425" y="3067050"/>
          <a:ext cx="933450" cy="1714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12</xdr:col>
      <xdr:colOff>200025</xdr:colOff>
      <xdr:row>17</xdr:row>
      <xdr:rowOff>38100</xdr:rowOff>
    </xdr:from>
    <xdr:to>
      <xdr:col>12</xdr:col>
      <xdr:colOff>257175</xdr:colOff>
      <xdr:row>17</xdr:row>
      <xdr:rowOff>95250</xdr:rowOff>
    </xdr:to>
    <xdr:sp macro="" textlink="">
      <xdr:nvSpPr>
        <xdr:cNvPr id="14409" name="Oval 73">
          <a:extLst>
            <a:ext uri="{FF2B5EF4-FFF2-40B4-BE49-F238E27FC236}">
              <a16:creationId xmlns:a16="http://schemas.microsoft.com/office/drawing/2014/main" id="{00000000-0008-0000-2000-000049380000}"/>
            </a:ext>
          </a:extLst>
        </xdr:cNvPr>
        <xdr:cNvSpPr>
          <a:spLocks noChangeArrowheads="1"/>
        </xdr:cNvSpPr>
      </xdr:nvSpPr>
      <xdr:spPr bwMode="auto">
        <a:xfrm flipH="1">
          <a:off x="6029325" y="37623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16</xdr:row>
      <xdr:rowOff>0</xdr:rowOff>
    </xdr:from>
    <xdr:to>
      <xdr:col>12</xdr:col>
      <xdr:colOff>200025</xdr:colOff>
      <xdr:row>17</xdr:row>
      <xdr:rowOff>66675</xdr:rowOff>
    </xdr:to>
    <xdr:cxnSp macro="">
      <xdr:nvCxnSpPr>
        <xdr:cNvPr id="14410" name="AutoShape 74">
          <a:extLst>
            <a:ext uri="{FF2B5EF4-FFF2-40B4-BE49-F238E27FC236}">
              <a16:creationId xmlns:a16="http://schemas.microsoft.com/office/drawing/2014/main" id="{00000000-0008-0000-2000-00004A380000}"/>
            </a:ext>
          </a:extLst>
        </xdr:cNvPr>
        <xdr:cNvCxnSpPr>
          <a:cxnSpLocks noChangeShapeType="1"/>
          <a:stCxn id="14433" idx="1"/>
          <a:endCxn id="14409" idx="6"/>
        </xdr:cNvCxnSpPr>
      </xdr:nvCxnSpPr>
      <xdr:spPr bwMode="auto">
        <a:xfrm>
          <a:off x="4543425" y="3505200"/>
          <a:ext cx="1485900" cy="2857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9</xdr:col>
      <xdr:colOff>0</xdr:colOff>
      <xdr:row>7</xdr:row>
      <xdr:rowOff>0</xdr:rowOff>
    </xdr:from>
    <xdr:to>
      <xdr:col>10</xdr:col>
      <xdr:colOff>0</xdr:colOff>
      <xdr:row>9</xdr:row>
      <xdr:rowOff>0</xdr:rowOff>
    </xdr:to>
    <xdr:sp macro="" textlink="">
      <xdr:nvSpPr>
        <xdr:cNvPr id="14416" name="Rectangle 80">
          <a:extLst>
            <a:ext uri="{FF2B5EF4-FFF2-40B4-BE49-F238E27FC236}">
              <a16:creationId xmlns:a16="http://schemas.microsoft.com/office/drawing/2014/main" id="{00000000-0008-0000-2000-000050380000}"/>
            </a:ext>
          </a:extLst>
        </xdr:cNvPr>
        <xdr:cNvSpPr>
          <a:spLocks noChangeArrowheads="1"/>
        </xdr:cNvSpPr>
      </xdr:nvSpPr>
      <xdr:spPr bwMode="auto">
        <a:xfrm>
          <a:off x="4543425" y="15335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9</xdr:row>
      <xdr:rowOff>0</xdr:rowOff>
    </xdr:from>
    <xdr:to>
      <xdr:col>10</xdr:col>
      <xdr:colOff>0</xdr:colOff>
      <xdr:row>11</xdr:row>
      <xdr:rowOff>0</xdr:rowOff>
    </xdr:to>
    <xdr:sp macro="" textlink="">
      <xdr:nvSpPr>
        <xdr:cNvPr id="14417" name="Rectangle 81">
          <a:extLst>
            <a:ext uri="{FF2B5EF4-FFF2-40B4-BE49-F238E27FC236}">
              <a16:creationId xmlns:a16="http://schemas.microsoft.com/office/drawing/2014/main" id="{00000000-0008-0000-2000-000051380000}"/>
            </a:ext>
          </a:extLst>
        </xdr:cNvPr>
        <xdr:cNvSpPr>
          <a:spLocks noChangeArrowheads="1"/>
        </xdr:cNvSpPr>
      </xdr:nvSpPr>
      <xdr:spPr bwMode="auto">
        <a:xfrm>
          <a:off x="4543425" y="19716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11</xdr:row>
      <xdr:rowOff>0</xdr:rowOff>
    </xdr:from>
    <xdr:to>
      <xdr:col>10</xdr:col>
      <xdr:colOff>0</xdr:colOff>
      <xdr:row>13</xdr:row>
      <xdr:rowOff>0</xdr:rowOff>
    </xdr:to>
    <xdr:sp macro="" textlink="">
      <xdr:nvSpPr>
        <xdr:cNvPr id="14418" name="Rectangle 82">
          <a:extLst>
            <a:ext uri="{FF2B5EF4-FFF2-40B4-BE49-F238E27FC236}">
              <a16:creationId xmlns:a16="http://schemas.microsoft.com/office/drawing/2014/main" id="{00000000-0008-0000-2000-000052380000}"/>
            </a:ext>
          </a:extLst>
        </xdr:cNvPr>
        <xdr:cNvSpPr>
          <a:spLocks noChangeArrowheads="1"/>
        </xdr:cNvSpPr>
      </xdr:nvSpPr>
      <xdr:spPr bwMode="auto">
        <a:xfrm>
          <a:off x="4543425" y="24098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13</xdr:row>
      <xdr:rowOff>0</xdr:rowOff>
    </xdr:from>
    <xdr:to>
      <xdr:col>10</xdr:col>
      <xdr:colOff>0</xdr:colOff>
      <xdr:row>15</xdr:row>
      <xdr:rowOff>0</xdr:rowOff>
    </xdr:to>
    <xdr:sp macro="" textlink="">
      <xdr:nvSpPr>
        <xdr:cNvPr id="14419" name="Rectangle 83">
          <a:extLst>
            <a:ext uri="{FF2B5EF4-FFF2-40B4-BE49-F238E27FC236}">
              <a16:creationId xmlns:a16="http://schemas.microsoft.com/office/drawing/2014/main" id="{00000000-0008-0000-2000-000053380000}"/>
            </a:ext>
          </a:extLst>
        </xdr:cNvPr>
        <xdr:cNvSpPr>
          <a:spLocks noChangeArrowheads="1"/>
        </xdr:cNvSpPr>
      </xdr:nvSpPr>
      <xdr:spPr bwMode="auto">
        <a:xfrm>
          <a:off x="4543425" y="28479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0</xdr:colOff>
      <xdr:row>7</xdr:row>
      <xdr:rowOff>0</xdr:rowOff>
    </xdr:from>
    <xdr:to>
      <xdr:col>25</xdr:col>
      <xdr:colOff>0</xdr:colOff>
      <xdr:row>9</xdr:row>
      <xdr:rowOff>0</xdr:rowOff>
    </xdr:to>
    <xdr:sp macro="" textlink="">
      <xdr:nvSpPr>
        <xdr:cNvPr id="14420" name="Rectangle 84">
          <a:extLst>
            <a:ext uri="{FF2B5EF4-FFF2-40B4-BE49-F238E27FC236}">
              <a16:creationId xmlns:a16="http://schemas.microsoft.com/office/drawing/2014/main" id="{00000000-0008-0000-2000-000054380000}"/>
            </a:ext>
          </a:extLst>
        </xdr:cNvPr>
        <xdr:cNvSpPr>
          <a:spLocks noChangeArrowheads="1"/>
        </xdr:cNvSpPr>
      </xdr:nvSpPr>
      <xdr:spPr bwMode="auto">
        <a:xfrm>
          <a:off x="10972800" y="15335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0</xdr:colOff>
      <xdr:row>9</xdr:row>
      <xdr:rowOff>0</xdr:rowOff>
    </xdr:from>
    <xdr:to>
      <xdr:col>25</xdr:col>
      <xdr:colOff>0</xdr:colOff>
      <xdr:row>11</xdr:row>
      <xdr:rowOff>0</xdr:rowOff>
    </xdr:to>
    <xdr:sp macro="" textlink="">
      <xdr:nvSpPr>
        <xdr:cNvPr id="14421" name="Rectangle 85">
          <a:extLst>
            <a:ext uri="{FF2B5EF4-FFF2-40B4-BE49-F238E27FC236}">
              <a16:creationId xmlns:a16="http://schemas.microsoft.com/office/drawing/2014/main" id="{00000000-0008-0000-2000-000055380000}"/>
            </a:ext>
          </a:extLst>
        </xdr:cNvPr>
        <xdr:cNvSpPr>
          <a:spLocks noChangeArrowheads="1"/>
        </xdr:cNvSpPr>
      </xdr:nvSpPr>
      <xdr:spPr bwMode="auto">
        <a:xfrm>
          <a:off x="10972800" y="19716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0</xdr:colOff>
      <xdr:row>11</xdr:row>
      <xdr:rowOff>0</xdr:rowOff>
    </xdr:from>
    <xdr:to>
      <xdr:col>25</xdr:col>
      <xdr:colOff>0</xdr:colOff>
      <xdr:row>13</xdr:row>
      <xdr:rowOff>0</xdr:rowOff>
    </xdr:to>
    <xdr:sp macro="" textlink="">
      <xdr:nvSpPr>
        <xdr:cNvPr id="14422" name="Rectangle 86">
          <a:extLst>
            <a:ext uri="{FF2B5EF4-FFF2-40B4-BE49-F238E27FC236}">
              <a16:creationId xmlns:a16="http://schemas.microsoft.com/office/drawing/2014/main" id="{00000000-0008-0000-2000-000056380000}"/>
            </a:ext>
          </a:extLst>
        </xdr:cNvPr>
        <xdr:cNvSpPr>
          <a:spLocks noChangeArrowheads="1"/>
        </xdr:cNvSpPr>
      </xdr:nvSpPr>
      <xdr:spPr bwMode="auto">
        <a:xfrm>
          <a:off x="10972800" y="24098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0</xdr:colOff>
      <xdr:row>13</xdr:row>
      <xdr:rowOff>0</xdr:rowOff>
    </xdr:from>
    <xdr:to>
      <xdr:col>25</xdr:col>
      <xdr:colOff>0</xdr:colOff>
      <xdr:row>15</xdr:row>
      <xdr:rowOff>0</xdr:rowOff>
    </xdr:to>
    <xdr:sp macro="" textlink="">
      <xdr:nvSpPr>
        <xdr:cNvPr id="14423" name="Rectangle 87">
          <a:extLst>
            <a:ext uri="{FF2B5EF4-FFF2-40B4-BE49-F238E27FC236}">
              <a16:creationId xmlns:a16="http://schemas.microsoft.com/office/drawing/2014/main" id="{00000000-0008-0000-2000-000057380000}"/>
            </a:ext>
          </a:extLst>
        </xdr:cNvPr>
        <xdr:cNvSpPr>
          <a:spLocks noChangeArrowheads="1"/>
        </xdr:cNvSpPr>
      </xdr:nvSpPr>
      <xdr:spPr bwMode="auto">
        <a:xfrm>
          <a:off x="10972800" y="28479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190500</xdr:colOff>
      <xdr:row>0</xdr:row>
      <xdr:rowOff>9525</xdr:rowOff>
    </xdr:from>
    <xdr:to>
      <xdr:col>23</xdr:col>
      <xdr:colOff>342900</xdr:colOff>
      <xdr:row>3</xdr:row>
      <xdr:rowOff>209550</xdr:rowOff>
    </xdr:to>
    <xdr:grpSp>
      <xdr:nvGrpSpPr>
        <xdr:cNvPr id="14424" name="Group 88">
          <a:extLst>
            <a:ext uri="{FF2B5EF4-FFF2-40B4-BE49-F238E27FC236}">
              <a16:creationId xmlns:a16="http://schemas.microsoft.com/office/drawing/2014/main" id="{00000000-0008-0000-2000-000058380000}"/>
            </a:ext>
          </a:extLst>
        </xdr:cNvPr>
        <xdr:cNvGrpSpPr>
          <a:grpSpLocks/>
        </xdr:cNvGrpSpPr>
      </xdr:nvGrpSpPr>
      <xdr:grpSpPr bwMode="auto">
        <a:xfrm>
          <a:off x="10934700" y="9525"/>
          <a:ext cx="1016000" cy="885825"/>
          <a:chOff x="1012" y="24"/>
          <a:chExt cx="106" cy="90"/>
        </a:xfrm>
      </xdr:grpSpPr>
      <xdr:sp macro="" textlink="">
        <xdr:nvSpPr>
          <xdr:cNvPr id="14425" name="Line 89">
            <a:extLst>
              <a:ext uri="{FF2B5EF4-FFF2-40B4-BE49-F238E27FC236}">
                <a16:creationId xmlns:a16="http://schemas.microsoft.com/office/drawing/2014/main" id="{00000000-0008-0000-2000-0000593800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426" name="Text Box 90">
            <a:extLst>
              <a:ext uri="{FF2B5EF4-FFF2-40B4-BE49-F238E27FC236}">
                <a16:creationId xmlns:a16="http://schemas.microsoft.com/office/drawing/2014/main" id="{00000000-0008-0000-2000-00005A38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+Z</a:t>
            </a:r>
          </a:p>
        </xdr:txBody>
      </xdr:sp>
      <xdr:sp macro="" textlink="">
        <xdr:nvSpPr>
          <xdr:cNvPr id="14427" name="Text Box 91">
            <a:extLst>
              <a:ext uri="{FF2B5EF4-FFF2-40B4-BE49-F238E27FC236}">
                <a16:creationId xmlns:a16="http://schemas.microsoft.com/office/drawing/2014/main" id="{00000000-0008-0000-2000-00005B38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-Z</a:t>
            </a:r>
          </a:p>
        </xdr:txBody>
      </xdr:sp>
      <xdr:sp macro="" textlink="">
        <xdr:nvSpPr>
          <xdr:cNvPr id="14428" name="Line 92">
            <a:extLst>
              <a:ext uri="{FF2B5EF4-FFF2-40B4-BE49-F238E27FC236}">
                <a16:creationId xmlns:a16="http://schemas.microsoft.com/office/drawing/2014/main" id="{00000000-0008-0000-2000-00005C3800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429" name="Text Box 93">
            <a:extLst>
              <a:ext uri="{FF2B5EF4-FFF2-40B4-BE49-F238E27FC236}">
                <a16:creationId xmlns:a16="http://schemas.microsoft.com/office/drawing/2014/main" id="{00000000-0008-0000-2000-00005D38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-Y</a:t>
            </a:r>
          </a:p>
        </xdr:txBody>
      </xdr:sp>
      <xdr:sp macro="" textlink="">
        <xdr:nvSpPr>
          <xdr:cNvPr id="14430" name="Text Box 94">
            <a:extLst>
              <a:ext uri="{FF2B5EF4-FFF2-40B4-BE49-F238E27FC236}">
                <a16:creationId xmlns:a16="http://schemas.microsoft.com/office/drawing/2014/main" id="{00000000-0008-0000-2000-00005E38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+Y</a:t>
            </a:r>
          </a:p>
        </xdr:txBody>
      </xdr:sp>
    </xdr:grpSp>
    <xdr:clientData/>
  </xdr:twoCellAnchor>
  <xdr:twoCellAnchor>
    <xdr:from>
      <xdr:col>9</xdr:col>
      <xdr:colOff>0</xdr:colOff>
      <xdr:row>15</xdr:row>
      <xdr:rowOff>0</xdr:rowOff>
    </xdr:from>
    <xdr:to>
      <xdr:col>10</xdr:col>
      <xdr:colOff>0</xdr:colOff>
      <xdr:row>17</xdr:row>
      <xdr:rowOff>0</xdr:rowOff>
    </xdr:to>
    <xdr:sp macro="" textlink="">
      <xdr:nvSpPr>
        <xdr:cNvPr id="14433" name="Rectangle 97">
          <a:extLst>
            <a:ext uri="{FF2B5EF4-FFF2-40B4-BE49-F238E27FC236}">
              <a16:creationId xmlns:a16="http://schemas.microsoft.com/office/drawing/2014/main" id="{00000000-0008-0000-2000-000061380000}"/>
            </a:ext>
          </a:extLst>
        </xdr:cNvPr>
        <xdr:cNvSpPr>
          <a:spLocks noChangeArrowheads="1"/>
        </xdr:cNvSpPr>
      </xdr:nvSpPr>
      <xdr:spPr bwMode="auto">
        <a:xfrm>
          <a:off x="4543425" y="32861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10</xdr:col>
      <xdr:colOff>400050</xdr:colOff>
      <xdr:row>6</xdr:row>
      <xdr:rowOff>76200</xdr:rowOff>
    </xdr:from>
    <xdr:to>
      <xdr:col>11</xdr:col>
      <xdr:colOff>28575</xdr:colOff>
      <xdr:row>6</xdr:row>
      <xdr:rowOff>133350</xdr:rowOff>
    </xdr:to>
    <xdr:sp macro="" textlink="">
      <xdr:nvSpPr>
        <xdr:cNvPr id="14434" name="Oval 98">
          <a:extLst>
            <a:ext uri="{FF2B5EF4-FFF2-40B4-BE49-F238E27FC236}">
              <a16:creationId xmlns:a16="http://schemas.microsoft.com/office/drawing/2014/main" id="{00000000-0008-0000-2000-000062380000}"/>
            </a:ext>
          </a:extLst>
        </xdr:cNvPr>
        <xdr:cNvSpPr>
          <a:spLocks noChangeArrowheads="1"/>
        </xdr:cNvSpPr>
      </xdr:nvSpPr>
      <xdr:spPr bwMode="auto">
        <a:xfrm flipH="1">
          <a:off x="5372100" y="13906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6</xdr:row>
      <xdr:rowOff>104775</xdr:rowOff>
    </xdr:from>
    <xdr:to>
      <xdr:col>10</xdr:col>
      <xdr:colOff>400050</xdr:colOff>
      <xdr:row>8</xdr:row>
      <xdr:rowOff>0</xdr:rowOff>
    </xdr:to>
    <xdr:cxnSp macro="">
      <xdr:nvCxnSpPr>
        <xdr:cNvPr id="14435" name="AutoShape 99">
          <a:extLst>
            <a:ext uri="{FF2B5EF4-FFF2-40B4-BE49-F238E27FC236}">
              <a16:creationId xmlns:a16="http://schemas.microsoft.com/office/drawing/2014/main" id="{00000000-0008-0000-2000-000063380000}"/>
            </a:ext>
          </a:extLst>
        </xdr:cNvPr>
        <xdr:cNvCxnSpPr>
          <a:cxnSpLocks noChangeShapeType="1"/>
          <a:stCxn id="14416" idx="1"/>
          <a:endCxn id="14434" idx="6"/>
        </xdr:cNvCxnSpPr>
      </xdr:nvCxnSpPr>
      <xdr:spPr bwMode="auto">
        <a:xfrm flipV="1">
          <a:off x="4543425" y="1419225"/>
          <a:ext cx="828675" cy="3333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5</xdr:row>
      <xdr:rowOff>9525</xdr:rowOff>
    </xdr:from>
    <xdr:to>
      <xdr:col>23</xdr:col>
      <xdr:colOff>333375</xdr:colOff>
      <xdr:row>23</xdr:row>
      <xdr:rowOff>133350</xdr:rowOff>
    </xdr:to>
    <xdr:pic>
      <xdr:nvPicPr>
        <xdr:cNvPr id="15532" name="Picture 172">
          <a:extLst>
            <a:ext uri="{FF2B5EF4-FFF2-40B4-BE49-F238E27FC236}">
              <a16:creationId xmlns:a16="http://schemas.microsoft.com/office/drawing/2014/main" id="{00000000-0008-0000-2100-0000AC3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0" y="1104900"/>
          <a:ext cx="5829300" cy="406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7</xdr:row>
      <xdr:rowOff>0</xdr:rowOff>
    </xdr:from>
    <xdr:to>
      <xdr:col>10</xdr:col>
      <xdr:colOff>0</xdr:colOff>
      <xdr:row>9</xdr:row>
      <xdr:rowOff>0</xdr:rowOff>
    </xdr:to>
    <xdr:sp macro="" textlink="">
      <xdr:nvSpPr>
        <xdr:cNvPr id="15490" name="Rectangle 130">
          <a:extLst>
            <a:ext uri="{FF2B5EF4-FFF2-40B4-BE49-F238E27FC236}">
              <a16:creationId xmlns:a16="http://schemas.microsoft.com/office/drawing/2014/main" id="{00000000-0008-0000-2100-0000823C0000}"/>
            </a:ext>
          </a:extLst>
        </xdr:cNvPr>
        <xdr:cNvSpPr>
          <a:spLocks noChangeArrowheads="1"/>
        </xdr:cNvSpPr>
      </xdr:nvSpPr>
      <xdr:spPr bwMode="auto">
        <a:xfrm>
          <a:off x="4543425" y="15335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9</xdr:row>
      <xdr:rowOff>0</xdr:rowOff>
    </xdr:from>
    <xdr:to>
      <xdr:col>10</xdr:col>
      <xdr:colOff>0</xdr:colOff>
      <xdr:row>11</xdr:row>
      <xdr:rowOff>0</xdr:rowOff>
    </xdr:to>
    <xdr:sp macro="" textlink="">
      <xdr:nvSpPr>
        <xdr:cNvPr id="15491" name="Rectangle 131">
          <a:extLst>
            <a:ext uri="{FF2B5EF4-FFF2-40B4-BE49-F238E27FC236}">
              <a16:creationId xmlns:a16="http://schemas.microsoft.com/office/drawing/2014/main" id="{00000000-0008-0000-2100-0000833C0000}"/>
            </a:ext>
          </a:extLst>
        </xdr:cNvPr>
        <xdr:cNvSpPr>
          <a:spLocks noChangeArrowheads="1"/>
        </xdr:cNvSpPr>
      </xdr:nvSpPr>
      <xdr:spPr bwMode="auto">
        <a:xfrm>
          <a:off x="4543425" y="19716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11</xdr:row>
      <xdr:rowOff>0</xdr:rowOff>
    </xdr:from>
    <xdr:to>
      <xdr:col>10</xdr:col>
      <xdr:colOff>0</xdr:colOff>
      <xdr:row>13</xdr:row>
      <xdr:rowOff>0</xdr:rowOff>
    </xdr:to>
    <xdr:sp macro="" textlink="">
      <xdr:nvSpPr>
        <xdr:cNvPr id="15492" name="Rectangle 132">
          <a:extLst>
            <a:ext uri="{FF2B5EF4-FFF2-40B4-BE49-F238E27FC236}">
              <a16:creationId xmlns:a16="http://schemas.microsoft.com/office/drawing/2014/main" id="{00000000-0008-0000-2100-0000843C0000}"/>
            </a:ext>
          </a:extLst>
        </xdr:cNvPr>
        <xdr:cNvSpPr>
          <a:spLocks noChangeArrowheads="1"/>
        </xdr:cNvSpPr>
      </xdr:nvSpPr>
      <xdr:spPr bwMode="auto">
        <a:xfrm>
          <a:off x="4543425" y="24098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0</xdr:colOff>
      <xdr:row>7</xdr:row>
      <xdr:rowOff>0</xdr:rowOff>
    </xdr:from>
    <xdr:to>
      <xdr:col>25</xdr:col>
      <xdr:colOff>0</xdr:colOff>
      <xdr:row>9</xdr:row>
      <xdr:rowOff>0</xdr:rowOff>
    </xdr:to>
    <xdr:sp macro="" textlink="">
      <xdr:nvSpPr>
        <xdr:cNvPr id="15493" name="Rectangle 133">
          <a:extLst>
            <a:ext uri="{FF2B5EF4-FFF2-40B4-BE49-F238E27FC236}">
              <a16:creationId xmlns:a16="http://schemas.microsoft.com/office/drawing/2014/main" id="{00000000-0008-0000-2100-0000853C0000}"/>
            </a:ext>
          </a:extLst>
        </xdr:cNvPr>
        <xdr:cNvSpPr>
          <a:spLocks noChangeArrowheads="1"/>
        </xdr:cNvSpPr>
      </xdr:nvSpPr>
      <xdr:spPr bwMode="auto">
        <a:xfrm>
          <a:off x="10972800" y="15335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0</xdr:colOff>
      <xdr:row>9</xdr:row>
      <xdr:rowOff>0</xdr:rowOff>
    </xdr:from>
    <xdr:to>
      <xdr:col>25</xdr:col>
      <xdr:colOff>0</xdr:colOff>
      <xdr:row>11</xdr:row>
      <xdr:rowOff>0</xdr:rowOff>
    </xdr:to>
    <xdr:sp macro="" textlink="">
      <xdr:nvSpPr>
        <xdr:cNvPr id="15494" name="Rectangle 134">
          <a:extLst>
            <a:ext uri="{FF2B5EF4-FFF2-40B4-BE49-F238E27FC236}">
              <a16:creationId xmlns:a16="http://schemas.microsoft.com/office/drawing/2014/main" id="{00000000-0008-0000-2100-0000863C0000}"/>
            </a:ext>
          </a:extLst>
        </xdr:cNvPr>
        <xdr:cNvSpPr>
          <a:spLocks noChangeArrowheads="1"/>
        </xdr:cNvSpPr>
      </xdr:nvSpPr>
      <xdr:spPr bwMode="auto">
        <a:xfrm>
          <a:off x="10972800" y="19716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323850</xdr:colOff>
      <xdr:row>9</xdr:row>
      <xdr:rowOff>95250</xdr:rowOff>
    </xdr:from>
    <xdr:to>
      <xdr:col>16</xdr:col>
      <xdr:colOff>381000</xdr:colOff>
      <xdr:row>9</xdr:row>
      <xdr:rowOff>152400</xdr:rowOff>
    </xdr:to>
    <xdr:sp macro="" textlink="">
      <xdr:nvSpPr>
        <xdr:cNvPr id="15495" name="Oval 135">
          <a:extLst>
            <a:ext uri="{FF2B5EF4-FFF2-40B4-BE49-F238E27FC236}">
              <a16:creationId xmlns:a16="http://schemas.microsoft.com/office/drawing/2014/main" id="{00000000-0008-0000-2100-0000873C0000}"/>
            </a:ext>
          </a:extLst>
        </xdr:cNvPr>
        <xdr:cNvSpPr>
          <a:spLocks noChangeArrowheads="1"/>
        </xdr:cNvSpPr>
      </xdr:nvSpPr>
      <xdr:spPr bwMode="auto">
        <a:xfrm flipH="1">
          <a:off x="7867650" y="20669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381000</xdr:colOff>
      <xdr:row>8</xdr:row>
      <xdr:rowOff>0</xdr:rowOff>
    </xdr:from>
    <xdr:to>
      <xdr:col>25</xdr:col>
      <xdr:colOff>0</xdr:colOff>
      <xdr:row>9</xdr:row>
      <xdr:rowOff>123825</xdr:rowOff>
    </xdr:to>
    <xdr:cxnSp macro="">
      <xdr:nvCxnSpPr>
        <xdr:cNvPr id="15496" name="AutoShape 136">
          <a:extLst>
            <a:ext uri="{FF2B5EF4-FFF2-40B4-BE49-F238E27FC236}">
              <a16:creationId xmlns:a16="http://schemas.microsoft.com/office/drawing/2014/main" id="{00000000-0008-0000-2100-0000883C0000}"/>
            </a:ext>
          </a:extLst>
        </xdr:cNvPr>
        <xdr:cNvCxnSpPr>
          <a:cxnSpLocks noChangeShapeType="1"/>
          <a:stCxn id="15495" idx="2"/>
          <a:endCxn id="15493" idx="3"/>
        </xdr:cNvCxnSpPr>
      </xdr:nvCxnSpPr>
      <xdr:spPr bwMode="auto">
        <a:xfrm flipV="1">
          <a:off x="7924800" y="1752600"/>
          <a:ext cx="3476625" cy="3429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14</xdr:col>
      <xdr:colOff>361950</xdr:colOff>
      <xdr:row>16</xdr:row>
      <xdr:rowOff>28575</xdr:rowOff>
    </xdr:from>
    <xdr:to>
      <xdr:col>14</xdr:col>
      <xdr:colOff>419100</xdr:colOff>
      <xdr:row>16</xdr:row>
      <xdr:rowOff>85725</xdr:rowOff>
    </xdr:to>
    <xdr:sp macro="" textlink="">
      <xdr:nvSpPr>
        <xdr:cNvPr id="15497" name="Oval 137">
          <a:extLst>
            <a:ext uri="{FF2B5EF4-FFF2-40B4-BE49-F238E27FC236}">
              <a16:creationId xmlns:a16="http://schemas.microsoft.com/office/drawing/2014/main" id="{00000000-0008-0000-2100-0000893C0000}"/>
            </a:ext>
          </a:extLst>
        </xdr:cNvPr>
        <xdr:cNvSpPr>
          <a:spLocks noChangeArrowheads="1"/>
        </xdr:cNvSpPr>
      </xdr:nvSpPr>
      <xdr:spPr bwMode="auto">
        <a:xfrm flipH="1">
          <a:off x="7048500" y="35337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14</xdr:col>
      <xdr:colOff>419100</xdr:colOff>
      <xdr:row>10</xdr:row>
      <xdr:rowOff>0</xdr:rowOff>
    </xdr:from>
    <xdr:to>
      <xdr:col>25</xdr:col>
      <xdr:colOff>0</xdr:colOff>
      <xdr:row>16</xdr:row>
      <xdr:rowOff>57150</xdr:rowOff>
    </xdr:to>
    <xdr:cxnSp macro="">
      <xdr:nvCxnSpPr>
        <xdr:cNvPr id="15498" name="AutoShape 138">
          <a:extLst>
            <a:ext uri="{FF2B5EF4-FFF2-40B4-BE49-F238E27FC236}">
              <a16:creationId xmlns:a16="http://schemas.microsoft.com/office/drawing/2014/main" id="{00000000-0008-0000-2100-00008A3C0000}"/>
            </a:ext>
          </a:extLst>
        </xdr:cNvPr>
        <xdr:cNvCxnSpPr>
          <a:cxnSpLocks noChangeShapeType="1"/>
          <a:stCxn id="15497" idx="2"/>
          <a:endCxn id="15494" idx="3"/>
        </xdr:cNvCxnSpPr>
      </xdr:nvCxnSpPr>
      <xdr:spPr bwMode="auto">
        <a:xfrm flipV="1">
          <a:off x="7105650" y="2190750"/>
          <a:ext cx="4295775" cy="13716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12</xdr:col>
      <xdr:colOff>57150</xdr:colOff>
      <xdr:row>7</xdr:row>
      <xdr:rowOff>38100</xdr:rowOff>
    </xdr:from>
    <xdr:to>
      <xdr:col>12</xdr:col>
      <xdr:colOff>114300</xdr:colOff>
      <xdr:row>7</xdr:row>
      <xdr:rowOff>95250</xdr:rowOff>
    </xdr:to>
    <xdr:sp macro="" textlink="">
      <xdr:nvSpPr>
        <xdr:cNvPr id="15499" name="Oval 139">
          <a:extLst>
            <a:ext uri="{FF2B5EF4-FFF2-40B4-BE49-F238E27FC236}">
              <a16:creationId xmlns:a16="http://schemas.microsoft.com/office/drawing/2014/main" id="{00000000-0008-0000-2100-00008B3C0000}"/>
            </a:ext>
          </a:extLst>
        </xdr:cNvPr>
        <xdr:cNvSpPr>
          <a:spLocks noChangeArrowheads="1"/>
        </xdr:cNvSpPr>
      </xdr:nvSpPr>
      <xdr:spPr bwMode="auto">
        <a:xfrm flipH="1">
          <a:off x="5886450" y="15716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7</xdr:row>
      <xdr:rowOff>66675</xdr:rowOff>
    </xdr:from>
    <xdr:to>
      <xdr:col>12</xdr:col>
      <xdr:colOff>57150</xdr:colOff>
      <xdr:row>8</xdr:row>
      <xdr:rowOff>0</xdr:rowOff>
    </xdr:to>
    <xdr:cxnSp macro="">
      <xdr:nvCxnSpPr>
        <xdr:cNvPr id="15500" name="AutoShape 140">
          <a:extLst>
            <a:ext uri="{FF2B5EF4-FFF2-40B4-BE49-F238E27FC236}">
              <a16:creationId xmlns:a16="http://schemas.microsoft.com/office/drawing/2014/main" id="{00000000-0008-0000-2100-00008C3C0000}"/>
            </a:ext>
          </a:extLst>
        </xdr:cNvPr>
        <xdr:cNvCxnSpPr>
          <a:cxnSpLocks noChangeShapeType="1"/>
          <a:stCxn id="15490" idx="1"/>
          <a:endCxn id="15499" idx="6"/>
        </xdr:cNvCxnSpPr>
      </xdr:nvCxnSpPr>
      <xdr:spPr bwMode="auto">
        <a:xfrm flipV="1">
          <a:off x="4543425" y="1600200"/>
          <a:ext cx="1343025" cy="1524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14</xdr:col>
      <xdr:colOff>0</xdr:colOff>
      <xdr:row>8</xdr:row>
      <xdr:rowOff>66675</xdr:rowOff>
    </xdr:from>
    <xdr:to>
      <xdr:col>14</xdr:col>
      <xdr:colOff>57150</xdr:colOff>
      <xdr:row>8</xdr:row>
      <xdr:rowOff>123825</xdr:rowOff>
    </xdr:to>
    <xdr:sp macro="" textlink="">
      <xdr:nvSpPr>
        <xdr:cNvPr id="15501" name="Oval 141">
          <a:extLst>
            <a:ext uri="{FF2B5EF4-FFF2-40B4-BE49-F238E27FC236}">
              <a16:creationId xmlns:a16="http://schemas.microsoft.com/office/drawing/2014/main" id="{00000000-0008-0000-2100-00008D3C0000}"/>
            </a:ext>
          </a:extLst>
        </xdr:cNvPr>
        <xdr:cNvSpPr>
          <a:spLocks noChangeArrowheads="1"/>
        </xdr:cNvSpPr>
      </xdr:nvSpPr>
      <xdr:spPr bwMode="auto">
        <a:xfrm flipH="1">
          <a:off x="6686550" y="18192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8</xdr:row>
      <xdr:rowOff>95250</xdr:rowOff>
    </xdr:from>
    <xdr:to>
      <xdr:col>14</xdr:col>
      <xdr:colOff>0</xdr:colOff>
      <xdr:row>10</xdr:row>
      <xdr:rowOff>0</xdr:rowOff>
    </xdr:to>
    <xdr:cxnSp macro="">
      <xdr:nvCxnSpPr>
        <xdr:cNvPr id="15502" name="AutoShape 142">
          <a:extLst>
            <a:ext uri="{FF2B5EF4-FFF2-40B4-BE49-F238E27FC236}">
              <a16:creationId xmlns:a16="http://schemas.microsoft.com/office/drawing/2014/main" id="{00000000-0008-0000-2100-00008E3C0000}"/>
            </a:ext>
          </a:extLst>
        </xdr:cNvPr>
        <xdr:cNvCxnSpPr>
          <a:cxnSpLocks noChangeShapeType="1"/>
          <a:stCxn id="15491" idx="1"/>
          <a:endCxn id="15501" idx="6"/>
        </xdr:cNvCxnSpPr>
      </xdr:nvCxnSpPr>
      <xdr:spPr bwMode="auto">
        <a:xfrm flipV="1">
          <a:off x="4543425" y="1847850"/>
          <a:ext cx="2143125" cy="3429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12</xdr:col>
      <xdr:colOff>352425</xdr:colOff>
      <xdr:row>9</xdr:row>
      <xdr:rowOff>47625</xdr:rowOff>
    </xdr:from>
    <xdr:to>
      <xdr:col>12</xdr:col>
      <xdr:colOff>409575</xdr:colOff>
      <xdr:row>9</xdr:row>
      <xdr:rowOff>104775</xdr:rowOff>
    </xdr:to>
    <xdr:sp macro="" textlink="">
      <xdr:nvSpPr>
        <xdr:cNvPr id="15503" name="Oval 143">
          <a:extLst>
            <a:ext uri="{FF2B5EF4-FFF2-40B4-BE49-F238E27FC236}">
              <a16:creationId xmlns:a16="http://schemas.microsoft.com/office/drawing/2014/main" id="{00000000-0008-0000-2100-00008F3C0000}"/>
            </a:ext>
          </a:extLst>
        </xdr:cNvPr>
        <xdr:cNvSpPr>
          <a:spLocks noChangeArrowheads="1"/>
        </xdr:cNvSpPr>
      </xdr:nvSpPr>
      <xdr:spPr bwMode="auto">
        <a:xfrm flipH="1">
          <a:off x="6181725" y="20193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9</xdr:row>
      <xdr:rowOff>76200</xdr:rowOff>
    </xdr:from>
    <xdr:to>
      <xdr:col>12</xdr:col>
      <xdr:colOff>352425</xdr:colOff>
      <xdr:row>12</xdr:row>
      <xdr:rowOff>0</xdr:rowOff>
    </xdr:to>
    <xdr:cxnSp macro="">
      <xdr:nvCxnSpPr>
        <xdr:cNvPr id="15504" name="AutoShape 144">
          <a:extLst>
            <a:ext uri="{FF2B5EF4-FFF2-40B4-BE49-F238E27FC236}">
              <a16:creationId xmlns:a16="http://schemas.microsoft.com/office/drawing/2014/main" id="{00000000-0008-0000-2100-0000903C0000}"/>
            </a:ext>
          </a:extLst>
        </xdr:cNvPr>
        <xdr:cNvCxnSpPr>
          <a:cxnSpLocks noChangeShapeType="1"/>
          <a:stCxn id="15492" idx="1"/>
          <a:endCxn id="15503" idx="6"/>
        </xdr:cNvCxnSpPr>
      </xdr:nvCxnSpPr>
      <xdr:spPr bwMode="auto">
        <a:xfrm flipV="1">
          <a:off x="4543425" y="2047875"/>
          <a:ext cx="1638300" cy="5810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190500</xdr:colOff>
      <xdr:row>0</xdr:row>
      <xdr:rowOff>9525</xdr:rowOff>
    </xdr:from>
    <xdr:to>
      <xdr:col>23</xdr:col>
      <xdr:colOff>342900</xdr:colOff>
      <xdr:row>3</xdr:row>
      <xdr:rowOff>209550</xdr:rowOff>
    </xdr:to>
    <xdr:grpSp>
      <xdr:nvGrpSpPr>
        <xdr:cNvPr id="15505" name="Group 145">
          <a:extLst>
            <a:ext uri="{FF2B5EF4-FFF2-40B4-BE49-F238E27FC236}">
              <a16:creationId xmlns:a16="http://schemas.microsoft.com/office/drawing/2014/main" id="{00000000-0008-0000-2100-0000913C0000}"/>
            </a:ext>
          </a:extLst>
        </xdr:cNvPr>
        <xdr:cNvGrpSpPr>
          <a:grpSpLocks/>
        </xdr:cNvGrpSpPr>
      </xdr:nvGrpSpPr>
      <xdr:grpSpPr bwMode="auto">
        <a:xfrm>
          <a:off x="10934700" y="9525"/>
          <a:ext cx="1016000" cy="885825"/>
          <a:chOff x="1012" y="24"/>
          <a:chExt cx="106" cy="90"/>
        </a:xfrm>
      </xdr:grpSpPr>
      <xdr:sp macro="" textlink="">
        <xdr:nvSpPr>
          <xdr:cNvPr id="15506" name="Line 146">
            <a:extLst>
              <a:ext uri="{FF2B5EF4-FFF2-40B4-BE49-F238E27FC236}">
                <a16:creationId xmlns:a16="http://schemas.microsoft.com/office/drawing/2014/main" id="{00000000-0008-0000-2100-0000923C00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507" name="Text Box 147">
            <a:extLst>
              <a:ext uri="{FF2B5EF4-FFF2-40B4-BE49-F238E27FC236}">
                <a16:creationId xmlns:a16="http://schemas.microsoft.com/office/drawing/2014/main" id="{00000000-0008-0000-2100-0000933C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+Z</a:t>
            </a:r>
          </a:p>
        </xdr:txBody>
      </xdr:sp>
      <xdr:sp macro="" textlink="">
        <xdr:nvSpPr>
          <xdr:cNvPr id="15508" name="Text Box 148">
            <a:extLst>
              <a:ext uri="{FF2B5EF4-FFF2-40B4-BE49-F238E27FC236}">
                <a16:creationId xmlns:a16="http://schemas.microsoft.com/office/drawing/2014/main" id="{00000000-0008-0000-2100-0000943C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-Z</a:t>
            </a:r>
          </a:p>
        </xdr:txBody>
      </xdr:sp>
      <xdr:sp macro="" textlink="">
        <xdr:nvSpPr>
          <xdr:cNvPr id="15509" name="Line 149">
            <a:extLst>
              <a:ext uri="{FF2B5EF4-FFF2-40B4-BE49-F238E27FC236}">
                <a16:creationId xmlns:a16="http://schemas.microsoft.com/office/drawing/2014/main" id="{00000000-0008-0000-2100-0000953C00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510" name="Text Box 150">
            <a:extLst>
              <a:ext uri="{FF2B5EF4-FFF2-40B4-BE49-F238E27FC236}">
                <a16:creationId xmlns:a16="http://schemas.microsoft.com/office/drawing/2014/main" id="{00000000-0008-0000-2100-0000963C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+Y</a:t>
            </a:r>
          </a:p>
        </xdr:txBody>
      </xdr:sp>
      <xdr:sp macro="" textlink="">
        <xdr:nvSpPr>
          <xdr:cNvPr id="15511" name="Text Box 151">
            <a:extLst>
              <a:ext uri="{FF2B5EF4-FFF2-40B4-BE49-F238E27FC236}">
                <a16:creationId xmlns:a16="http://schemas.microsoft.com/office/drawing/2014/main" id="{00000000-0008-0000-2100-0000973C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-Y</a:t>
            </a:r>
          </a:p>
        </xdr:txBody>
      </xdr:sp>
    </xdr:grpSp>
    <xdr:clientData/>
  </xdr:twoCellAnchor>
  <xdr:twoCellAnchor>
    <xdr:from>
      <xdr:col>9</xdr:col>
      <xdr:colOff>0</xdr:colOff>
      <xdr:row>13</xdr:row>
      <xdr:rowOff>0</xdr:rowOff>
    </xdr:from>
    <xdr:to>
      <xdr:col>10</xdr:col>
      <xdr:colOff>0</xdr:colOff>
      <xdr:row>15</xdr:row>
      <xdr:rowOff>0</xdr:rowOff>
    </xdr:to>
    <xdr:sp macro="" textlink="">
      <xdr:nvSpPr>
        <xdr:cNvPr id="15513" name="Rectangle 153">
          <a:extLst>
            <a:ext uri="{FF2B5EF4-FFF2-40B4-BE49-F238E27FC236}">
              <a16:creationId xmlns:a16="http://schemas.microsoft.com/office/drawing/2014/main" id="{00000000-0008-0000-2100-0000993C0000}"/>
            </a:ext>
          </a:extLst>
        </xdr:cNvPr>
        <xdr:cNvSpPr>
          <a:spLocks noChangeArrowheads="1"/>
        </xdr:cNvSpPr>
      </xdr:nvSpPr>
      <xdr:spPr bwMode="auto">
        <a:xfrm>
          <a:off x="4543425" y="28479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15</xdr:row>
      <xdr:rowOff>0</xdr:rowOff>
    </xdr:from>
    <xdr:to>
      <xdr:col>10</xdr:col>
      <xdr:colOff>0</xdr:colOff>
      <xdr:row>17</xdr:row>
      <xdr:rowOff>0</xdr:rowOff>
    </xdr:to>
    <xdr:sp macro="" textlink="">
      <xdr:nvSpPr>
        <xdr:cNvPr id="15514" name="Rectangle 154">
          <a:extLst>
            <a:ext uri="{FF2B5EF4-FFF2-40B4-BE49-F238E27FC236}">
              <a16:creationId xmlns:a16="http://schemas.microsoft.com/office/drawing/2014/main" id="{00000000-0008-0000-2100-00009A3C0000}"/>
            </a:ext>
          </a:extLst>
        </xdr:cNvPr>
        <xdr:cNvSpPr>
          <a:spLocks noChangeArrowheads="1"/>
        </xdr:cNvSpPr>
      </xdr:nvSpPr>
      <xdr:spPr bwMode="auto">
        <a:xfrm>
          <a:off x="4543425" y="32861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0</xdr:colOff>
      <xdr:row>11</xdr:row>
      <xdr:rowOff>0</xdr:rowOff>
    </xdr:from>
    <xdr:to>
      <xdr:col>25</xdr:col>
      <xdr:colOff>0</xdr:colOff>
      <xdr:row>13</xdr:row>
      <xdr:rowOff>0</xdr:rowOff>
    </xdr:to>
    <xdr:sp macro="" textlink="">
      <xdr:nvSpPr>
        <xdr:cNvPr id="15515" name="Rectangle 155">
          <a:extLst>
            <a:ext uri="{FF2B5EF4-FFF2-40B4-BE49-F238E27FC236}">
              <a16:creationId xmlns:a16="http://schemas.microsoft.com/office/drawing/2014/main" id="{00000000-0008-0000-2100-00009B3C0000}"/>
            </a:ext>
          </a:extLst>
        </xdr:cNvPr>
        <xdr:cNvSpPr>
          <a:spLocks noChangeArrowheads="1"/>
        </xdr:cNvSpPr>
      </xdr:nvSpPr>
      <xdr:spPr bwMode="auto">
        <a:xfrm>
          <a:off x="10972800" y="24098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0</xdr:colOff>
      <xdr:row>13</xdr:row>
      <xdr:rowOff>0</xdr:rowOff>
    </xdr:from>
    <xdr:to>
      <xdr:col>25</xdr:col>
      <xdr:colOff>0</xdr:colOff>
      <xdr:row>15</xdr:row>
      <xdr:rowOff>0</xdr:rowOff>
    </xdr:to>
    <xdr:sp macro="" textlink="">
      <xdr:nvSpPr>
        <xdr:cNvPr id="15516" name="Rectangle 156">
          <a:extLst>
            <a:ext uri="{FF2B5EF4-FFF2-40B4-BE49-F238E27FC236}">
              <a16:creationId xmlns:a16="http://schemas.microsoft.com/office/drawing/2014/main" id="{00000000-0008-0000-2100-00009C3C0000}"/>
            </a:ext>
          </a:extLst>
        </xdr:cNvPr>
        <xdr:cNvSpPr>
          <a:spLocks noChangeArrowheads="1"/>
        </xdr:cNvSpPr>
      </xdr:nvSpPr>
      <xdr:spPr bwMode="auto">
        <a:xfrm>
          <a:off x="10972800" y="28479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0</xdr:colOff>
      <xdr:row>15</xdr:row>
      <xdr:rowOff>0</xdr:rowOff>
    </xdr:from>
    <xdr:to>
      <xdr:col>25</xdr:col>
      <xdr:colOff>0</xdr:colOff>
      <xdr:row>17</xdr:row>
      <xdr:rowOff>0</xdr:rowOff>
    </xdr:to>
    <xdr:sp macro="" textlink="">
      <xdr:nvSpPr>
        <xdr:cNvPr id="15517" name="Rectangle 157">
          <a:extLst>
            <a:ext uri="{FF2B5EF4-FFF2-40B4-BE49-F238E27FC236}">
              <a16:creationId xmlns:a16="http://schemas.microsoft.com/office/drawing/2014/main" id="{00000000-0008-0000-2100-00009D3C0000}"/>
            </a:ext>
          </a:extLst>
        </xdr:cNvPr>
        <xdr:cNvSpPr>
          <a:spLocks noChangeArrowheads="1"/>
        </xdr:cNvSpPr>
      </xdr:nvSpPr>
      <xdr:spPr bwMode="auto">
        <a:xfrm>
          <a:off x="10972800" y="32861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12</xdr:col>
      <xdr:colOff>276225</xdr:colOff>
      <xdr:row>11</xdr:row>
      <xdr:rowOff>190500</xdr:rowOff>
    </xdr:from>
    <xdr:to>
      <xdr:col>12</xdr:col>
      <xdr:colOff>333375</xdr:colOff>
      <xdr:row>12</xdr:row>
      <xdr:rowOff>28575</xdr:rowOff>
    </xdr:to>
    <xdr:sp macro="" textlink="">
      <xdr:nvSpPr>
        <xdr:cNvPr id="15518" name="Oval 158">
          <a:extLst>
            <a:ext uri="{FF2B5EF4-FFF2-40B4-BE49-F238E27FC236}">
              <a16:creationId xmlns:a16="http://schemas.microsoft.com/office/drawing/2014/main" id="{00000000-0008-0000-2100-00009E3C0000}"/>
            </a:ext>
          </a:extLst>
        </xdr:cNvPr>
        <xdr:cNvSpPr>
          <a:spLocks noChangeArrowheads="1"/>
        </xdr:cNvSpPr>
      </xdr:nvSpPr>
      <xdr:spPr bwMode="auto">
        <a:xfrm flipH="1">
          <a:off x="6105525" y="26003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12</xdr:row>
      <xdr:rowOff>0</xdr:rowOff>
    </xdr:from>
    <xdr:to>
      <xdr:col>12</xdr:col>
      <xdr:colOff>276225</xdr:colOff>
      <xdr:row>14</xdr:row>
      <xdr:rowOff>0</xdr:rowOff>
    </xdr:to>
    <xdr:cxnSp macro="">
      <xdr:nvCxnSpPr>
        <xdr:cNvPr id="15519" name="AutoShape 159">
          <a:extLst>
            <a:ext uri="{FF2B5EF4-FFF2-40B4-BE49-F238E27FC236}">
              <a16:creationId xmlns:a16="http://schemas.microsoft.com/office/drawing/2014/main" id="{00000000-0008-0000-2100-00009F3C0000}"/>
            </a:ext>
          </a:extLst>
        </xdr:cNvPr>
        <xdr:cNvCxnSpPr>
          <a:cxnSpLocks noChangeShapeType="1"/>
          <a:stCxn id="15513" idx="1"/>
          <a:endCxn id="15518" idx="6"/>
        </xdr:cNvCxnSpPr>
      </xdr:nvCxnSpPr>
      <xdr:spPr bwMode="auto">
        <a:xfrm flipV="1">
          <a:off x="4543425" y="2628900"/>
          <a:ext cx="1562100" cy="4381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12</xdr:col>
      <xdr:colOff>38100</xdr:colOff>
      <xdr:row>18</xdr:row>
      <xdr:rowOff>85725</xdr:rowOff>
    </xdr:from>
    <xdr:to>
      <xdr:col>12</xdr:col>
      <xdr:colOff>95250</xdr:colOff>
      <xdr:row>18</xdr:row>
      <xdr:rowOff>142875</xdr:rowOff>
    </xdr:to>
    <xdr:sp macro="" textlink="">
      <xdr:nvSpPr>
        <xdr:cNvPr id="15520" name="Oval 160">
          <a:extLst>
            <a:ext uri="{FF2B5EF4-FFF2-40B4-BE49-F238E27FC236}">
              <a16:creationId xmlns:a16="http://schemas.microsoft.com/office/drawing/2014/main" id="{00000000-0008-0000-2100-0000A03C0000}"/>
            </a:ext>
          </a:extLst>
        </xdr:cNvPr>
        <xdr:cNvSpPr>
          <a:spLocks noChangeArrowheads="1"/>
        </xdr:cNvSpPr>
      </xdr:nvSpPr>
      <xdr:spPr bwMode="auto">
        <a:xfrm flipH="1">
          <a:off x="5867400" y="40290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16</xdr:row>
      <xdr:rowOff>0</xdr:rowOff>
    </xdr:from>
    <xdr:to>
      <xdr:col>12</xdr:col>
      <xdr:colOff>38100</xdr:colOff>
      <xdr:row>18</xdr:row>
      <xdr:rowOff>114300</xdr:rowOff>
    </xdr:to>
    <xdr:cxnSp macro="">
      <xdr:nvCxnSpPr>
        <xdr:cNvPr id="15521" name="AutoShape 161">
          <a:extLst>
            <a:ext uri="{FF2B5EF4-FFF2-40B4-BE49-F238E27FC236}">
              <a16:creationId xmlns:a16="http://schemas.microsoft.com/office/drawing/2014/main" id="{00000000-0008-0000-2100-0000A13C0000}"/>
            </a:ext>
          </a:extLst>
        </xdr:cNvPr>
        <xdr:cNvCxnSpPr>
          <a:cxnSpLocks noChangeShapeType="1"/>
          <a:stCxn id="15514" idx="1"/>
          <a:endCxn id="15520" idx="6"/>
        </xdr:cNvCxnSpPr>
      </xdr:nvCxnSpPr>
      <xdr:spPr bwMode="auto">
        <a:xfrm>
          <a:off x="4543425" y="3505200"/>
          <a:ext cx="1323975" cy="5524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352425</xdr:colOff>
      <xdr:row>20</xdr:row>
      <xdr:rowOff>47625</xdr:rowOff>
    </xdr:from>
    <xdr:to>
      <xdr:col>13</xdr:col>
      <xdr:colOff>409575</xdr:colOff>
      <xdr:row>20</xdr:row>
      <xdr:rowOff>104775</xdr:rowOff>
    </xdr:to>
    <xdr:sp macro="" textlink="">
      <xdr:nvSpPr>
        <xdr:cNvPr id="15522" name="Oval 162">
          <a:extLst>
            <a:ext uri="{FF2B5EF4-FFF2-40B4-BE49-F238E27FC236}">
              <a16:creationId xmlns:a16="http://schemas.microsoft.com/office/drawing/2014/main" id="{00000000-0008-0000-2100-0000A23C0000}"/>
            </a:ext>
          </a:extLst>
        </xdr:cNvPr>
        <xdr:cNvSpPr>
          <a:spLocks noChangeArrowheads="1"/>
        </xdr:cNvSpPr>
      </xdr:nvSpPr>
      <xdr:spPr bwMode="auto">
        <a:xfrm flipH="1">
          <a:off x="6610350" y="44291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409575</xdr:colOff>
      <xdr:row>12</xdr:row>
      <xdr:rowOff>0</xdr:rowOff>
    </xdr:from>
    <xdr:to>
      <xdr:col>25</xdr:col>
      <xdr:colOff>0</xdr:colOff>
      <xdr:row>20</xdr:row>
      <xdr:rowOff>76200</xdr:rowOff>
    </xdr:to>
    <xdr:cxnSp macro="">
      <xdr:nvCxnSpPr>
        <xdr:cNvPr id="15523" name="AutoShape 163">
          <a:extLst>
            <a:ext uri="{FF2B5EF4-FFF2-40B4-BE49-F238E27FC236}">
              <a16:creationId xmlns:a16="http://schemas.microsoft.com/office/drawing/2014/main" id="{00000000-0008-0000-2100-0000A33C0000}"/>
            </a:ext>
          </a:extLst>
        </xdr:cNvPr>
        <xdr:cNvCxnSpPr>
          <a:cxnSpLocks noChangeShapeType="1"/>
          <a:stCxn id="15522" idx="2"/>
          <a:endCxn id="15515" idx="3"/>
        </xdr:cNvCxnSpPr>
      </xdr:nvCxnSpPr>
      <xdr:spPr bwMode="auto">
        <a:xfrm flipV="1">
          <a:off x="6667500" y="2628900"/>
          <a:ext cx="4733925" cy="18288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76200</xdr:colOff>
      <xdr:row>21</xdr:row>
      <xdr:rowOff>19050</xdr:rowOff>
    </xdr:from>
    <xdr:to>
      <xdr:col>16</xdr:col>
      <xdr:colOff>133350</xdr:colOff>
      <xdr:row>21</xdr:row>
      <xdr:rowOff>76200</xdr:rowOff>
    </xdr:to>
    <xdr:sp macro="" textlink="">
      <xdr:nvSpPr>
        <xdr:cNvPr id="15524" name="Oval 164">
          <a:extLst>
            <a:ext uri="{FF2B5EF4-FFF2-40B4-BE49-F238E27FC236}">
              <a16:creationId xmlns:a16="http://schemas.microsoft.com/office/drawing/2014/main" id="{00000000-0008-0000-2100-0000A43C0000}"/>
            </a:ext>
          </a:extLst>
        </xdr:cNvPr>
        <xdr:cNvSpPr>
          <a:spLocks noChangeArrowheads="1"/>
        </xdr:cNvSpPr>
      </xdr:nvSpPr>
      <xdr:spPr bwMode="auto">
        <a:xfrm flipH="1">
          <a:off x="7620000" y="46196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133350</xdr:colOff>
      <xdr:row>14</xdr:row>
      <xdr:rowOff>0</xdr:rowOff>
    </xdr:from>
    <xdr:to>
      <xdr:col>25</xdr:col>
      <xdr:colOff>0</xdr:colOff>
      <xdr:row>21</xdr:row>
      <xdr:rowOff>47625</xdr:rowOff>
    </xdr:to>
    <xdr:cxnSp macro="">
      <xdr:nvCxnSpPr>
        <xdr:cNvPr id="15525" name="AutoShape 165">
          <a:extLst>
            <a:ext uri="{FF2B5EF4-FFF2-40B4-BE49-F238E27FC236}">
              <a16:creationId xmlns:a16="http://schemas.microsoft.com/office/drawing/2014/main" id="{00000000-0008-0000-2100-0000A53C0000}"/>
            </a:ext>
          </a:extLst>
        </xdr:cNvPr>
        <xdr:cNvCxnSpPr>
          <a:cxnSpLocks noChangeShapeType="1"/>
          <a:stCxn id="15524" idx="2"/>
          <a:endCxn id="15516" idx="3"/>
        </xdr:cNvCxnSpPr>
      </xdr:nvCxnSpPr>
      <xdr:spPr bwMode="auto">
        <a:xfrm flipV="1">
          <a:off x="7677150" y="3067050"/>
          <a:ext cx="3724275" cy="15811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361950</xdr:colOff>
      <xdr:row>17</xdr:row>
      <xdr:rowOff>161925</xdr:rowOff>
    </xdr:from>
    <xdr:to>
      <xdr:col>22</xdr:col>
      <xdr:colOff>419100</xdr:colOff>
      <xdr:row>18</xdr:row>
      <xdr:rowOff>0</xdr:rowOff>
    </xdr:to>
    <xdr:sp macro="" textlink="">
      <xdr:nvSpPr>
        <xdr:cNvPr id="15526" name="Oval 166">
          <a:extLst>
            <a:ext uri="{FF2B5EF4-FFF2-40B4-BE49-F238E27FC236}">
              <a16:creationId xmlns:a16="http://schemas.microsoft.com/office/drawing/2014/main" id="{00000000-0008-0000-2100-0000A63C0000}"/>
            </a:ext>
          </a:extLst>
        </xdr:cNvPr>
        <xdr:cNvSpPr>
          <a:spLocks noChangeArrowheads="1"/>
        </xdr:cNvSpPr>
      </xdr:nvSpPr>
      <xdr:spPr bwMode="auto">
        <a:xfrm flipH="1">
          <a:off x="10477500" y="38862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419100</xdr:colOff>
      <xdr:row>16</xdr:row>
      <xdr:rowOff>0</xdr:rowOff>
    </xdr:from>
    <xdr:to>
      <xdr:col>25</xdr:col>
      <xdr:colOff>0</xdr:colOff>
      <xdr:row>17</xdr:row>
      <xdr:rowOff>190500</xdr:rowOff>
    </xdr:to>
    <xdr:cxnSp macro="">
      <xdr:nvCxnSpPr>
        <xdr:cNvPr id="15527" name="AutoShape 167">
          <a:extLst>
            <a:ext uri="{FF2B5EF4-FFF2-40B4-BE49-F238E27FC236}">
              <a16:creationId xmlns:a16="http://schemas.microsoft.com/office/drawing/2014/main" id="{00000000-0008-0000-2100-0000A73C0000}"/>
            </a:ext>
          </a:extLst>
        </xdr:cNvPr>
        <xdr:cNvCxnSpPr>
          <a:cxnSpLocks noChangeShapeType="1"/>
          <a:stCxn id="15526" idx="2"/>
          <a:endCxn id="15517" idx="3"/>
        </xdr:cNvCxnSpPr>
      </xdr:nvCxnSpPr>
      <xdr:spPr bwMode="auto">
        <a:xfrm flipV="1">
          <a:off x="10534650" y="3505200"/>
          <a:ext cx="866775" cy="4095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9</xdr:col>
      <xdr:colOff>0</xdr:colOff>
      <xdr:row>17</xdr:row>
      <xdr:rowOff>0</xdr:rowOff>
    </xdr:from>
    <xdr:to>
      <xdr:col>10</xdr:col>
      <xdr:colOff>0</xdr:colOff>
      <xdr:row>19</xdr:row>
      <xdr:rowOff>0</xdr:rowOff>
    </xdr:to>
    <xdr:sp macro="" textlink="">
      <xdr:nvSpPr>
        <xdr:cNvPr id="15528" name="Rectangle 168">
          <a:extLst>
            <a:ext uri="{FF2B5EF4-FFF2-40B4-BE49-F238E27FC236}">
              <a16:creationId xmlns:a16="http://schemas.microsoft.com/office/drawing/2014/main" id="{00000000-0008-0000-2100-0000A83C0000}"/>
            </a:ext>
          </a:extLst>
        </xdr:cNvPr>
        <xdr:cNvSpPr>
          <a:spLocks noChangeArrowheads="1"/>
        </xdr:cNvSpPr>
      </xdr:nvSpPr>
      <xdr:spPr bwMode="auto">
        <a:xfrm>
          <a:off x="4543425" y="37242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19</xdr:row>
      <xdr:rowOff>0</xdr:rowOff>
    </xdr:from>
    <xdr:to>
      <xdr:col>13</xdr:col>
      <xdr:colOff>57150</xdr:colOff>
      <xdr:row>19</xdr:row>
      <xdr:rowOff>57150</xdr:rowOff>
    </xdr:to>
    <xdr:sp macro="" textlink="">
      <xdr:nvSpPr>
        <xdr:cNvPr id="15529" name="Oval 169">
          <a:extLst>
            <a:ext uri="{FF2B5EF4-FFF2-40B4-BE49-F238E27FC236}">
              <a16:creationId xmlns:a16="http://schemas.microsoft.com/office/drawing/2014/main" id="{00000000-0008-0000-2100-0000A93C0000}"/>
            </a:ext>
          </a:extLst>
        </xdr:cNvPr>
        <xdr:cNvSpPr>
          <a:spLocks noChangeArrowheads="1"/>
        </xdr:cNvSpPr>
      </xdr:nvSpPr>
      <xdr:spPr bwMode="auto">
        <a:xfrm flipH="1">
          <a:off x="6257925" y="41624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18</xdr:row>
      <xdr:rowOff>0</xdr:rowOff>
    </xdr:from>
    <xdr:to>
      <xdr:col>13</xdr:col>
      <xdr:colOff>0</xdr:colOff>
      <xdr:row>19</xdr:row>
      <xdr:rowOff>28575</xdr:rowOff>
    </xdr:to>
    <xdr:cxnSp macro="">
      <xdr:nvCxnSpPr>
        <xdr:cNvPr id="15530" name="AutoShape 170">
          <a:extLst>
            <a:ext uri="{FF2B5EF4-FFF2-40B4-BE49-F238E27FC236}">
              <a16:creationId xmlns:a16="http://schemas.microsoft.com/office/drawing/2014/main" id="{00000000-0008-0000-2100-0000AA3C0000}"/>
            </a:ext>
          </a:extLst>
        </xdr:cNvPr>
        <xdr:cNvCxnSpPr>
          <a:cxnSpLocks noChangeShapeType="1"/>
          <a:stCxn id="15528" idx="1"/>
          <a:endCxn id="15529" idx="6"/>
        </xdr:cNvCxnSpPr>
      </xdr:nvCxnSpPr>
      <xdr:spPr bwMode="auto">
        <a:xfrm>
          <a:off x="4543425" y="3943350"/>
          <a:ext cx="1714500" cy="2476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190500</xdr:colOff>
      <xdr:row>5</xdr:row>
      <xdr:rowOff>9525</xdr:rowOff>
    </xdr:from>
    <xdr:to>
      <xdr:col>21</xdr:col>
      <xdr:colOff>228600</xdr:colOff>
      <xdr:row>23</xdr:row>
      <xdr:rowOff>104775</xdr:rowOff>
    </xdr:to>
    <xdr:pic>
      <xdr:nvPicPr>
        <xdr:cNvPr id="16601" name="Picture 217">
          <a:extLst>
            <a:ext uri="{FF2B5EF4-FFF2-40B4-BE49-F238E27FC236}">
              <a16:creationId xmlns:a16="http://schemas.microsoft.com/office/drawing/2014/main" id="{00000000-0008-0000-2200-0000D9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1104900"/>
          <a:ext cx="3895725" cy="40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7</xdr:row>
      <xdr:rowOff>0</xdr:rowOff>
    </xdr:from>
    <xdr:to>
      <xdr:col>10</xdr:col>
      <xdr:colOff>0</xdr:colOff>
      <xdr:row>9</xdr:row>
      <xdr:rowOff>0</xdr:rowOff>
    </xdr:to>
    <xdr:sp macro="" textlink="">
      <xdr:nvSpPr>
        <xdr:cNvPr id="16554" name="Rectangle 170">
          <a:extLst>
            <a:ext uri="{FF2B5EF4-FFF2-40B4-BE49-F238E27FC236}">
              <a16:creationId xmlns:a16="http://schemas.microsoft.com/office/drawing/2014/main" id="{00000000-0008-0000-2200-0000AA400000}"/>
            </a:ext>
          </a:extLst>
        </xdr:cNvPr>
        <xdr:cNvSpPr>
          <a:spLocks noChangeArrowheads="1"/>
        </xdr:cNvSpPr>
      </xdr:nvSpPr>
      <xdr:spPr bwMode="auto">
        <a:xfrm>
          <a:off x="4543425" y="15335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9</xdr:row>
      <xdr:rowOff>0</xdr:rowOff>
    </xdr:from>
    <xdr:to>
      <xdr:col>10</xdr:col>
      <xdr:colOff>0</xdr:colOff>
      <xdr:row>11</xdr:row>
      <xdr:rowOff>0</xdr:rowOff>
    </xdr:to>
    <xdr:sp macro="" textlink="">
      <xdr:nvSpPr>
        <xdr:cNvPr id="16555" name="Rectangle 171">
          <a:extLst>
            <a:ext uri="{FF2B5EF4-FFF2-40B4-BE49-F238E27FC236}">
              <a16:creationId xmlns:a16="http://schemas.microsoft.com/office/drawing/2014/main" id="{00000000-0008-0000-2200-0000AB400000}"/>
            </a:ext>
          </a:extLst>
        </xdr:cNvPr>
        <xdr:cNvSpPr>
          <a:spLocks noChangeArrowheads="1"/>
        </xdr:cNvSpPr>
      </xdr:nvSpPr>
      <xdr:spPr bwMode="auto">
        <a:xfrm>
          <a:off x="4543425" y="19716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0</xdr:colOff>
      <xdr:row>7</xdr:row>
      <xdr:rowOff>0</xdr:rowOff>
    </xdr:from>
    <xdr:to>
      <xdr:col>25</xdr:col>
      <xdr:colOff>0</xdr:colOff>
      <xdr:row>9</xdr:row>
      <xdr:rowOff>0</xdr:rowOff>
    </xdr:to>
    <xdr:sp macro="" textlink="">
      <xdr:nvSpPr>
        <xdr:cNvPr id="16558" name="Rectangle 174">
          <a:extLst>
            <a:ext uri="{FF2B5EF4-FFF2-40B4-BE49-F238E27FC236}">
              <a16:creationId xmlns:a16="http://schemas.microsoft.com/office/drawing/2014/main" id="{00000000-0008-0000-2200-0000AE400000}"/>
            </a:ext>
          </a:extLst>
        </xdr:cNvPr>
        <xdr:cNvSpPr>
          <a:spLocks noChangeArrowheads="1"/>
        </xdr:cNvSpPr>
      </xdr:nvSpPr>
      <xdr:spPr bwMode="auto">
        <a:xfrm>
          <a:off x="10972800" y="15335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0</xdr:colOff>
      <xdr:row>9</xdr:row>
      <xdr:rowOff>0</xdr:rowOff>
    </xdr:from>
    <xdr:to>
      <xdr:col>25</xdr:col>
      <xdr:colOff>0</xdr:colOff>
      <xdr:row>11</xdr:row>
      <xdr:rowOff>0</xdr:rowOff>
    </xdr:to>
    <xdr:sp macro="" textlink="">
      <xdr:nvSpPr>
        <xdr:cNvPr id="16559" name="Rectangle 175">
          <a:extLst>
            <a:ext uri="{FF2B5EF4-FFF2-40B4-BE49-F238E27FC236}">
              <a16:creationId xmlns:a16="http://schemas.microsoft.com/office/drawing/2014/main" id="{00000000-0008-0000-2200-0000AF400000}"/>
            </a:ext>
          </a:extLst>
        </xdr:cNvPr>
        <xdr:cNvSpPr>
          <a:spLocks noChangeArrowheads="1"/>
        </xdr:cNvSpPr>
      </xdr:nvSpPr>
      <xdr:spPr bwMode="auto">
        <a:xfrm>
          <a:off x="10972800" y="19716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419100</xdr:colOff>
      <xdr:row>14</xdr:row>
      <xdr:rowOff>142875</xdr:rowOff>
    </xdr:from>
    <xdr:to>
      <xdr:col>18</xdr:col>
      <xdr:colOff>47625</xdr:colOff>
      <xdr:row>14</xdr:row>
      <xdr:rowOff>200025</xdr:rowOff>
    </xdr:to>
    <xdr:sp macro="" textlink="">
      <xdr:nvSpPr>
        <xdr:cNvPr id="16565" name="Oval 181">
          <a:extLst>
            <a:ext uri="{FF2B5EF4-FFF2-40B4-BE49-F238E27FC236}">
              <a16:creationId xmlns:a16="http://schemas.microsoft.com/office/drawing/2014/main" id="{00000000-0008-0000-2200-0000B5400000}"/>
            </a:ext>
          </a:extLst>
        </xdr:cNvPr>
        <xdr:cNvSpPr>
          <a:spLocks noChangeArrowheads="1"/>
        </xdr:cNvSpPr>
      </xdr:nvSpPr>
      <xdr:spPr bwMode="auto">
        <a:xfrm flipH="1">
          <a:off x="8391525" y="32099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8</xdr:row>
      <xdr:rowOff>0</xdr:rowOff>
    </xdr:from>
    <xdr:to>
      <xdr:col>17</xdr:col>
      <xdr:colOff>419100</xdr:colOff>
      <xdr:row>14</xdr:row>
      <xdr:rowOff>171450</xdr:rowOff>
    </xdr:to>
    <xdr:cxnSp macro="">
      <xdr:nvCxnSpPr>
        <xdr:cNvPr id="16566" name="AutoShape 182">
          <a:extLst>
            <a:ext uri="{FF2B5EF4-FFF2-40B4-BE49-F238E27FC236}">
              <a16:creationId xmlns:a16="http://schemas.microsoft.com/office/drawing/2014/main" id="{00000000-0008-0000-2200-0000B6400000}"/>
            </a:ext>
          </a:extLst>
        </xdr:cNvPr>
        <xdr:cNvCxnSpPr>
          <a:cxnSpLocks noChangeShapeType="1"/>
          <a:stCxn id="16554" idx="1"/>
          <a:endCxn id="16565" idx="6"/>
        </xdr:cNvCxnSpPr>
      </xdr:nvCxnSpPr>
      <xdr:spPr bwMode="auto">
        <a:xfrm>
          <a:off x="4543425" y="1752600"/>
          <a:ext cx="3848100" cy="14859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14</xdr:col>
      <xdr:colOff>238125</xdr:colOff>
      <xdr:row>13</xdr:row>
      <xdr:rowOff>57150</xdr:rowOff>
    </xdr:from>
    <xdr:to>
      <xdr:col>14</xdr:col>
      <xdr:colOff>295275</xdr:colOff>
      <xdr:row>13</xdr:row>
      <xdr:rowOff>114300</xdr:rowOff>
    </xdr:to>
    <xdr:sp macro="" textlink="">
      <xdr:nvSpPr>
        <xdr:cNvPr id="16567" name="Oval 183">
          <a:extLst>
            <a:ext uri="{FF2B5EF4-FFF2-40B4-BE49-F238E27FC236}">
              <a16:creationId xmlns:a16="http://schemas.microsoft.com/office/drawing/2014/main" id="{00000000-0008-0000-2200-0000B7400000}"/>
            </a:ext>
          </a:extLst>
        </xdr:cNvPr>
        <xdr:cNvSpPr>
          <a:spLocks noChangeArrowheads="1"/>
        </xdr:cNvSpPr>
      </xdr:nvSpPr>
      <xdr:spPr bwMode="auto">
        <a:xfrm flipH="1">
          <a:off x="6924675" y="29051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10</xdr:row>
      <xdr:rowOff>0</xdr:rowOff>
    </xdr:from>
    <xdr:to>
      <xdr:col>14</xdr:col>
      <xdr:colOff>238125</xdr:colOff>
      <xdr:row>13</xdr:row>
      <xdr:rowOff>85725</xdr:rowOff>
    </xdr:to>
    <xdr:cxnSp macro="">
      <xdr:nvCxnSpPr>
        <xdr:cNvPr id="16568" name="AutoShape 184">
          <a:extLst>
            <a:ext uri="{FF2B5EF4-FFF2-40B4-BE49-F238E27FC236}">
              <a16:creationId xmlns:a16="http://schemas.microsoft.com/office/drawing/2014/main" id="{00000000-0008-0000-2200-0000B8400000}"/>
            </a:ext>
          </a:extLst>
        </xdr:cNvPr>
        <xdr:cNvCxnSpPr>
          <a:cxnSpLocks noChangeShapeType="1"/>
          <a:stCxn id="16555" idx="1"/>
          <a:endCxn id="16567" idx="6"/>
        </xdr:cNvCxnSpPr>
      </xdr:nvCxnSpPr>
      <xdr:spPr bwMode="auto">
        <a:xfrm>
          <a:off x="4543425" y="2190750"/>
          <a:ext cx="2381250" cy="7429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152400</xdr:colOff>
      <xdr:row>13</xdr:row>
      <xdr:rowOff>114300</xdr:rowOff>
    </xdr:from>
    <xdr:to>
      <xdr:col>19</xdr:col>
      <xdr:colOff>209550</xdr:colOff>
      <xdr:row>13</xdr:row>
      <xdr:rowOff>171450</xdr:rowOff>
    </xdr:to>
    <xdr:sp macro="" textlink="">
      <xdr:nvSpPr>
        <xdr:cNvPr id="16573" name="Oval 189">
          <a:extLst>
            <a:ext uri="{FF2B5EF4-FFF2-40B4-BE49-F238E27FC236}">
              <a16:creationId xmlns:a16="http://schemas.microsoft.com/office/drawing/2014/main" id="{00000000-0008-0000-2200-0000BD400000}"/>
            </a:ext>
          </a:extLst>
        </xdr:cNvPr>
        <xdr:cNvSpPr>
          <a:spLocks noChangeArrowheads="1"/>
        </xdr:cNvSpPr>
      </xdr:nvSpPr>
      <xdr:spPr bwMode="auto">
        <a:xfrm flipH="1">
          <a:off x="8982075" y="29622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209550</xdr:colOff>
      <xdr:row>8</xdr:row>
      <xdr:rowOff>0</xdr:rowOff>
    </xdr:from>
    <xdr:to>
      <xdr:col>25</xdr:col>
      <xdr:colOff>0</xdr:colOff>
      <xdr:row>13</xdr:row>
      <xdr:rowOff>142875</xdr:rowOff>
    </xdr:to>
    <xdr:cxnSp macro="">
      <xdr:nvCxnSpPr>
        <xdr:cNvPr id="16574" name="AutoShape 190">
          <a:extLst>
            <a:ext uri="{FF2B5EF4-FFF2-40B4-BE49-F238E27FC236}">
              <a16:creationId xmlns:a16="http://schemas.microsoft.com/office/drawing/2014/main" id="{00000000-0008-0000-2200-0000BE400000}"/>
            </a:ext>
          </a:extLst>
        </xdr:cNvPr>
        <xdr:cNvCxnSpPr>
          <a:cxnSpLocks noChangeShapeType="1"/>
          <a:stCxn id="16573" idx="2"/>
          <a:endCxn id="16558" idx="3"/>
        </xdr:cNvCxnSpPr>
      </xdr:nvCxnSpPr>
      <xdr:spPr bwMode="auto">
        <a:xfrm flipV="1">
          <a:off x="9039225" y="1752600"/>
          <a:ext cx="2362200" cy="12382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85725</xdr:colOff>
      <xdr:row>17</xdr:row>
      <xdr:rowOff>142875</xdr:rowOff>
    </xdr:from>
    <xdr:to>
      <xdr:col>20</xdr:col>
      <xdr:colOff>142875</xdr:colOff>
      <xdr:row>17</xdr:row>
      <xdr:rowOff>200025</xdr:rowOff>
    </xdr:to>
    <xdr:sp macro="" textlink="">
      <xdr:nvSpPr>
        <xdr:cNvPr id="16575" name="Oval 191">
          <a:extLst>
            <a:ext uri="{FF2B5EF4-FFF2-40B4-BE49-F238E27FC236}">
              <a16:creationId xmlns:a16="http://schemas.microsoft.com/office/drawing/2014/main" id="{00000000-0008-0000-2200-0000BF400000}"/>
            </a:ext>
          </a:extLst>
        </xdr:cNvPr>
        <xdr:cNvSpPr>
          <a:spLocks noChangeArrowheads="1"/>
        </xdr:cNvSpPr>
      </xdr:nvSpPr>
      <xdr:spPr bwMode="auto">
        <a:xfrm flipH="1">
          <a:off x="9344025" y="38671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142875</xdr:colOff>
      <xdr:row>10</xdr:row>
      <xdr:rowOff>0</xdr:rowOff>
    </xdr:from>
    <xdr:to>
      <xdr:col>25</xdr:col>
      <xdr:colOff>0</xdr:colOff>
      <xdr:row>17</xdr:row>
      <xdr:rowOff>171450</xdr:rowOff>
    </xdr:to>
    <xdr:cxnSp macro="">
      <xdr:nvCxnSpPr>
        <xdr:cNvPr id="16576" name="AutoShape 192">
          <a:extLst>
            <a:ext uri="{FF2B5EF4-FFF2-40B4-BE49-F238E27FC236}">
              <a16:creationId xmlns:a16="http://schemas.microsoft.com/office/drawing/2014/main" id="{00000000-0008-0000-2200-0000C0400000}"/>
            </a:ext>
          </a:extLst>
        </xdr:cNvPr>
        <xdr:cNvCxnSpPr>
          <a:cxnSpLocks noChangeShapeType="1"/>
          <a:stCxn id="16575" idx="2"/>
          <a:endCxn id="16559" idx="3"/>
        </xdr:cNvCxnSpPr>
      </xdr:nvCxnSpPr>
      <xdr:spPr bwMode="auto">
        <a:xfrm flipV="1">
          <a:off x="9401175" y="2190750"/>
          <a:ext cx="2000250" cy="17049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190500</xdr:colOff>
      <xdr:row>0</xdr:row>
      <xdr:rowOff>9525</xdr:rowOff>
    </xdr:from>
    <xdr:to>
      <xdr:col>23</xdr:col>
      <xdr:colOff>342900</xdr:colOff>
      <xdr:row>3</xdr:row>
      <xdr:rowOff>209550</xdr:rowOff>
    </xdr:to>
    <xdr:grpSp>
      <xdr:nvGrpSpPr>
        <xdr:cNvPr id="16587" name="Group 203">
          <a:extLst>
            <a:ext uri="{FF2B5EF4-FFF2-40B4-BE49-F238E27FC236}">
              <a16:creationId xmlns:a16="http://schemas.microsoft.com/office/drawing/2014/main" id="{00000000-0008-0000-2200-0000CB400000}"/>
            </a:ext>
          </a:extLst>
        </xdr:cNvPr>
        <xdr:cNvGrpSpPr>
          <a:grpSpLocks/>
        </xdr:cNvGrpSpPr>
      </xdr:nvGrpSpPr>
      <xdr:grpSpPr bwMode="auto">
        <a:xfrm>
          <a:off x="10934700" y="9525"/>
          <a:ext cx="1016000" cy="885825"/>
          <a:chOff x="1012" y="24"/>
          <a:chExt cx="106" cy="90"/>
        </a:xfrm>
      </xdr:grpSpPr>
      <xdr:sp macro="" textlink="">
        <xdr:nvSpPr>
          <xdr:cNvPr id="16588" name="Line 204">
            <a:extLst>
              <a:ext uri="{FF2B5EF4-FFF2-40B4-BE49-F238E27FC236}">
                <a16:creationId xmlns:a16="http://schemas.microsoft.com/office/drawing/2014/main" id="{00000000-0008-0000-2200-0000CC4000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589" name="Text Box 205">
            <a:extLst>
              <a:ext uri="{FF2B5EF4-FFF2-40B4-BE49-F238E27FC236}">
                <a16:creationId xmlns:a16="http://schemas.microsoft.com/office/drawing/2014/main" id="{00000000-0008-0000-2200-0000CD4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+Z</a:t>
            </a:r>
          </a:p>
        </xdr:txBody>
      </xdr:sp>
      <xdr:sp macro="" textlink="">
        <xdr:nvSpPr>
          <xdr:cNvPr id="16590" name="Text Box 206">
            <a:extLst>
              <a:ext uri="{FF2B5EF4-FFF2-40B4-BE49-F238E27FC236}">
                <a16:creationId xmlns:a16="http://schemas.microsoft.com/office/drawing/2014/main" id="{00000000-0008-0000-2200-0000CE4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-Z</a:t>
            </a:r>
          </a:p>
        </xdr:txBody>
      </xdr:sp>
      <xdr:sp macro="" textlink="">
        <xdr:nvSpPr>
          <xdr:cNvPr id="16591" name="Line 207">
            <a:extLst>
              <a:ext uri="{FF2B5EF4-FFF2-40B4-BE49-F238E27FC236}">
                <a16:creationId xmlns:a16="http://schemas.microsoft.com/office/drawing/2014/main" id="{00000000-0008-0000-2200-0000CF4000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592" name="Text Box 208">
            <a:extLst>
              <a:ext uri="{FF2B5EF4-FFF2-40B4-BE49-F238E27FC236}">
                <a16:creationId xmlns:a16="http://schemas.microsoft.com/office/drawing/2014/main" id="{00000000-0008-0000-2200-0000D04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+X</a:t>
            </a:r>
          </a:p>
        </xdr:txBody>
      </xdr:sp>
      <xdr:sp macro="" textlink="">
        <xdr:nvSpPr>
          <xdr:cNvPr id="16593" name="Text Box 209">
            <a:extLst>
              <a:ext uri="{FF2B5EF4-FFF2-40B4-BE49-F238E27FC236}">
                <a16:creationId xmlns:a16="http://schemas.microsoft.com/office/drawing/2014/main" id="{00000000-0008-0000-2200-0000D14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-X</a:t>
            </a:r>
          </a:p>
        </xdr:txBody>
      </xdr:sp>
    </xdr:grpSp>
    <xdr:clientData/>
  </xdr:twoCellAnchor>
  <xdr:twoCellAnchor>
    <xdr:from>
      <xdr:col>24</xdr:col>
      <xdr:colOff>0</xdr:colOff>
      <xdr:row>11</xdr:row>
      <xdr:rowOff>0</xdr:rowOff>
    </xdr:from>
    <xdr:to>
      <xdr:col>25</xdr:col>
      <xdr:colOff>0</xdr:colOff>
      <xdr:row>13</xdr:row>
      <xdr:rowOff>0</xdr:rowOff>
    </xdr:to>
    <xdr:sp macro="" textlink="">
      <xdr:nvSpPr>
        <xdr:cNvPr id="16597" name="Rectangle 213">
          <a:extLst>
            <a:ext uri="{FF2B5EF4-FFF2-40B4-BE49-F238E27FC236}">
              <a16:creationId xmlns:a16="http://schemas.microsoft.com/office/drawing/2014/main" id="{00000000-0008-0000-2200-0000D5400000}"/>
            </a:ext>
          </a:extLst>
        </xdr:cNvPr>
        <xdr:cNvSpPr>
          <a:spLocks noChangeArrowheads="1"/>
        </xdr:cNvSpPr>
      </xdr:nvSpPr>
      <xdr:spPr bwMode="auto">
        <a:xfrm>
          <a:off x="10972800" y="24098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57150</xdr:colOff>
      <xdr:row>21</xdr:row>
      <xdr:rowOff>57150</xdr:rowOff>
    </xdr:from>
    <xdr:to>
      <xdr:col>20</xdr:col>
      <xdr:colOff>114300</xdr:colOff>
      <xdr:row>21</xdr:row>
      <xdr:rowOff>114300</xdr:rowOff>
    </xdr:to>
    <xdr:sp macro="" textlink="">
      <xdr:nvSpPr>
        <xdr:cNvPr id="16598" name="Oval 214">
          <a:extLst>
            <a:ext uri="{FF2B5EF4-FFF2-40B4-BE49-F238E27FC236}">
              <a16:creationId xmlns:a16="http://schemas.microsoft.com/office/drawing/2014/main" id="{00000000-0008-0000-2200-0000D6400000}"/>
            </a:ext>
          </a:extLst>
        </xdr:cNvPr>
        <xdr:cNvSpPr>
          <a:spLocks noChangeArrowheads="1"/>
        </xdr:cNvSpPr>
      </xdr:nvSpPr>
      <xdr:spPr bwMode="auto">
        <a:xfrm flipH="1">
          <a:off x="9315450" y="46577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114300</xdr:colOff>
      <xdr:row>12</xdr:row>
      <xdr:rowOff>0</xdr:rowOff>
    </xdr:from>
    <xdr:to>
      <xdr:col>25</xdr:col>
      <xdr:colOff>0</xdr:colOff>
      <xdr:row>21</xdr:row>
      <xdr:rowOff>85725</xdr:rowOff>
    </xdr:to>
    <xdr:cxnSp macro="">
      <xdr:nvCxnSpPr>
        <xdr:cNvPr id="16599" name="AutoShape 215">
          <a:extLst>
            <a:ext uri="{FF2B5EF4-FFF2-40B4-BE49-F238E27FC236}">
              <a16:creationId xmlns:a16="http://schemas.microsoft.com/office/drawing/2014/main" id="{00000000-0008-0000-2200-0000D7400000}"/>
            </a:ext>
          </a:extLst>
        </xdr:cNvPr>
        <xdr:cNvCxnSpPr>
          <a:cxnSpLocks noChangeShapeType="1"/>
          <a:stCxn id="16598" idx="2"/>
          <a:endCxn id="16597" idx="3"/>
        </xdr:cNvCxnSpPr>
      </xdr:nvCxnSpPr>
      <xdr:spPr bwMode="auto">
        <a:xfrm flipV="1">
          <a:off x="9372600" y="2628900"/>
          <a:ext cx="2028825" cy="20574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190500</xdr:colOff>
      <xdr:row>4</xdr:row>
      <xdr:rowOff>200025</xdr:rowOff>
    </xdr:from>
    <xdr:to>
      <xdr:col>23</xdr:col>
      <xdr:colOff>257175</xdr:colOff>
      <xdr:row>23</xdr:row>
      <xdr:rowOff>133350</xdr:rowOff>
    </xdr:to>
    <xdr:pic>
      <xdr:nvPicPr>
        <xdr:cNvPr id="17568" name="Picture 160">
          <a:extLst>
            <a:ext uri="{FF2B5EF4-FFF2-40B4-BE49-F238E27FC236}">
              <a16:creationId xmlns:a16="http://schemas.microsoft.com/office/drawing/2014/main" id="{00000000-0008-0000-2300-0000A04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2550" y="1076325"/>
          <a:ext cx="5638800" cy="409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7</xdr:row>
      <xdr:rowOff>0</xdr:rowOff>
    </xdr:from>
    <xdr:to>
      <xdr:col>10</xdr:col>
      <xdr:colOff>0</xdr:colOff>
      <xdr:row>9</xdr:row>
      <xdr:rowOff>0</xdr:rowOff>
    </xdr:to>
    <xdr:sp macro="" textlink="">
      <xdr:nvSpPr>
        <xdr:cNvPr id="17534" name="Rectangle 126">
          <a:extLst>
            <a:ext uri="{FF2B5EF4-FFF2-40B4-BE49-F238E27FC236}">
              <a16:creationId xmlns:a16="http://schemas.microsoft.com/office/drawing/2014/main" id="{00000000-0008-0000-2300-00007E440000}"/>
            </a:ext>
          </a:extLst>
        </xdr:cNvPr>
        <xdr:cNvSpPr>
          <a:spLocks noChangeArrowheads="1"/>
        </xdr:cNvSpPr>
      </xdr:nvSpPr>
      <xdr:spPr bwMode="auto">
        <a:xfrm>
          <a:off x="4543425" y="15335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9</xdr:row>
      <xdr:rowOff>0</xdr:rowOff>
    </xdr:from>
    <xdr:to>
      <xdr:col>10</xdr:col>
      <xdr:colOff>0</xdr:colOff>
      <xdr:row>11</xdr:row>
      <xdr:rowOff>0</xdr:rowOff>
    </xdr:to>
    <xdr:sp macro="" textlink="">
      <xdr:nvSpPr>
        <xdr:cNvPr id="17535" name="Rectangle 127">
          <a:extLst>
            <a:ext uri="{FF2B5EF4-FFF2-40B4-BE49-F238E27FC236}">
              <a16:creationId xmlns:a16="http://schemas.microsoft.com/office/drawing/2014/main" id="{00000000-0008-0000-2300-00007F440000}"/>
            </a:ext>
          </a:extLst>
        </xdr:cNvPr>
        <xdr:cNvSpPr>
          <a:spLocks noChangeArrowheads="1"/>
        </xdr:cNvSpPr>
      </xdr:nvSpPr>
      <xdr:spPr bwMode="auto">
        <a:xfrm>
          <a:off x="4543425" y="19716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11</xdr:row>
      <xdr:rowOff>0</xdr:rowOff>
    </xdr:from>
    <xdr:to>
      <xdr:col>10</xdr:col>
      <xdr:colOff>0</xdr:colOff>
      <xdr:row>13</xdr:row>
      <xdr:rowOff>0</xdr:rowOff>
    </xdr:to>
    <xdr:sp macro="" textlink="">
      <xdr:nvSpPr>
        <xdr:cNvPr id="17536" name="Rectangle 128">
          <a:extLst>
            <a:ext uri="{FF2B5EF4-FFF2-40B4-BE49-F238E27FC236}">
              <a16:creationId xmlns:a16="http://schemas.microsoft.com/office/drawing/2014/main" id="{00000000-0008-0000-2300-000080440000}"/>
            </a:ext>
          </a:extLst>
        </xdr:cNvPr>
        <xdr:cNvSpPr>
          <a:spLocks noChangeArrowheads="1"/>
        </xdr:cNvSpPr>
      </xdr:nvSpPr>
      <xdr:spPr bwMode="auto">
        <a:xfrm>
          <a:off x="4543425" y="24098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13</xdr:row>
      <xdr:rowOff>0</xdr:rowOff>
    </xdr:from>
    <xdr:to>
      <xdr:col>10</xdr:col>
      <xdr:colOff>0</xdr:colOff>
      <xdr:row>15</xdr:row>
      <xdr:rowOff>0</xdr:rowOff>
    </xdr:to>
    <xdr:sp macro="" textlink="">
      <xdr:nvSpPr>
        <xdr:cNvPr id="17537" name="Rectangle 129">
          <a:extLst>
            <a:ext uri="{FF2B5EF4-FFF2-40B4-BE49-F238E27FC236}">
              <a16:creationId xmlns:a16="http://schemas.microsoft.com/office/drawing/2014/main" id="{00000000-0008-0000-2300-000081440000}"/>
            </a:ext>
          </a:extLst>
        </xdr:cNvPr>
        <xdr:cNvSpPr>
          <a:spLocks noChangeArrowheads="1"/>
        </xdr:cNvSpPr>
      </xdr:nvSpPr>
      <xdr:spPr bwMode="auto">
        <a:xfrm>
          <a:off x="4543425" y="28479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15</xdr:row>
      <xdr:rowOff>0</xdr:rowOff>
    </xdr:from>
    <xdr:to>
      <xdr:col>10</xdr:col>
      <xdr:colOff>0</xdr:colOff>
      <xdr:row>17</xdr:row>
      <xdr:rowOff>0</xdr:rowOff>
    </xdr:to>
    <xdr:sp macro="" textlink="">
      <xdr:nvSpPr>
        <xdr:cNvPr id="17538" name="Rectangle 130">
          <a:extLst>
            <a:ext uri="{FF2B5EF4-FFF2-40B4-BE49-F238E27FC236}">
              <a16:creationId xmlns:a16="http://schemas.microsoft.com/office/drawing/2014/main" id="{00000000-0008-0000-2300-000082440000}"/>
            </a:ext>
          </a:extLst>
        </xdr:cNvPr>
        <xdr:cNvSpPr>
          <a:spLocks noChangeArrowheads="1"/>
        </xdr:cNvSpPr>
      </xdr:nvSpPr>
      <xdr:spPr bwMode="auto">
        <a:xfrm>
          <a:off x="4543425" y="32861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0</xdr:colOff>
      <xdr:row>7</xdr:row>
      <xdr:rowOff>0</xdr:rowOff>
    </xdr:from>
    <xdr:to>
      <xdr:col>25</xdr:col>
      <xdr:colOff>0</xdr:colOff>
      <xdr:row>9</xdr:row>
      <xdr:rowOff>0</xdr:rowOff>
    </xdr:to>
    <xdr:sp macro="" textlink="">
      <xdr:nvSpPr>
        <xdr:cNvPr id="17539" name="Rectangle 131">
          <a:extLst>
            <a:ext uri="{FF2B5EF4-FFF2-40B4-BE49-F238E27FC236}">
              <a16:creationId xmlns:a16="http://schemas.microsoft.com/office/drawing/2014/main" id="{00000000-0008-0000-2300-000083440000}"/>
            </a:ext>
          </a:extLst>
        </xdr:cNvPr>
        <xdr:cNvSpPr>
          <a:spLocks noChangeArrowheads="1"/>
        </xdr:cNvSpPr>
      </xdr:nvSpPr>
      <xdr:spPr bwMode="auto">
        <a:xfrm>
          <a:off x="10972800" y="15335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0</xdr:colOff>
      <xdr:row>9</xdr:row>
      <xdr:rowOff>0</xdr:rowOff>
    </xdr:from>
    <xdr:to>
      <xdr:col>25</xdr:col>
      <xdr:colOff>0</xdr:colOff>
      <xdr:row>11</xdr:row>
      <xdr:rowOff>0</xdr:rowOff>
    </xdr:to>
    <xdr:sp macro="" textlink="">
      <xdr:nvSpPr>
        <xdr:cNvPr id="17540" name="Rectangle 132">
          <a:extLst>
            <a:ext uri="{FF2B5EF4-FFF2-40B4-BE49-F238E27FC236}">
              <a16:creationId xmlns:a16="http://schemas.microsoft.com/office/drawing/2014/main" id="{00000000-0008-0000-2300-000084440000}"/>
            </a:ext>
          </a:extLst>
        </xdr:cNvPr>
        <xdr:cNvSpPr>
          <a:spLocks noChangeArrowheads="1"/>
        </xdr:cNvSpPr>
      </xdr:nvSpPr>
      <xdr:spPr bwMode="auto">
        <a:xfrm>
          <a:off x="10972800" y="197167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0</xdr:colOff>
      <xdr:row>11</xdr:row>
      <xdr:rowOff>0</xdr:rowOff>
    </xdr:from>
    <xdr:to>
      <xdr:col>25</xdr:col>
      <xdr:colOff>0</xdr:colOff>
      <xdr:row>13</xdr:row>
      <xdr:rowOff>0</xdr:rowOff>
    </xdr:to>
    <xdr:sp macro="" textlink="">
      <xdr:nvSpPr>
        <xdr:cNvPr id="17541" name="Rectangle 133">
          <a:extLst>
            <a:ext uri="{FF2B5EF4-FFF2-40B4-BE49-F238E27FC236}">
              <a16:creationId xmlns:a16="http://schemas.microsoft.com/office/drawing/2014/main" id="{00000000-0008-0000-2300-000085440000}"/>
            </a:ext>
          </a:extLst>
        </xdr:cNvPr>
        <xdr:cNvSpPr>
          <a:spLocks noChangeArrowheads="1"/>
        </xdr:cNvSpPr>
      </xdr:nvSpPr>
      <xdr:spPr bwMode="auto">
        <a:xfrm>
          <a:off x="10972800" y="2409825"/>
          <a:ext cx="428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12</xdr:col>
      <xdr:colOff>123825</xdr:colOff>
      <xdr:row>15</xdr:row>
      <xdr:rowOff>114300</xdr:rowOff>
    </xdr:from>
    <xdr:to>
      <xdr:col>12</xdr:col>
      <xdr:colOff>180975</xdr:colOff>
      <xdr:row>15</xdr:row>
      <xdr:rowOff>171450</xdr:rowOff>
    </xdr:to>
    <xdr:sp macro="" textlink="">
      <xdr:nvSpPr>
        <xdr:cNvPr id="17542" name="Oval 134">
          <a:extLst>
            <a:ext uri="{FF2B5EF4-FFF2-40B4-BE49-F238E27FC236}">
              <a16:creationId xmlns:a16="http://schemas.microsoft.com/office/drawing/2014/main" id="{00000000-0008-0000-2300-000086440000}"/>
            </a:ext>
          </a:extLst>
        </xdr:cNvPr>
        <xdr:cNvSpPr>
          <a:spLocks noChangeArrowheads="1"/>
        </xdr:cNvSpPr>
      </xdr:nvSpPr>
      <xdr:spPr bwMode="auto">
        <a:xfrm flipH="1">
          <a:off x="5953125" y="34004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15</xdr:row>
      <xdr:rowOff>142875</xdr:rowOff>
    </xdr:from>
    <xdr:to>
      <xdr:col>12</xdr:col>
      <xdr:colOff>123825</xdr:colOff>
      <xdr:row>16</xdr:row>
      <xdr:rowOff>0</xdr:rowOff>
    </xdr:to>
    <xdr:cxnSp macro="">
      <xdr:nvCxnSpPr>
        <xdr:cNvPr id="17543" name="AutoShape 135">
          <a:extLst>
            <a:ext uri="{FF2B5EF4-FFF2-40B4-BE49-F238E27FC236}">
              <a16:creationId xmlns:a16="http://schemas.microsoft.com/office/drawing/2014/main" id="{00000000-0008-0000-2300-000087440000}"/>
            </a:ext>
          </a:extLst>
        </xdr:cNvPr>
        <xdr:cNvCxnSpPr>
          <a:cxnSpLocks noChangeShapeType="1"/>
          <a:stCxn id="17538" idx="1"/>
          <a:endCxn id="17542" idx="6"/>
        </xdr:cNvCxnSpPr>
      </xdr:nvCxnSpPr>
      <xdr:spPr bwMode="auto">
        <a:xfrm flipV="1">
          <a:off x="4543425" y="3429000"/>
          <a:ext cx="1409700" cy="762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180975</xdr:colOff>
      <xdr:row>14</xdr:row>
      <xdr:rowOff>152400</xdr:rowOff>
    </xdr:from>
    <xdr:to>
      <xdr:col>16</xdr:col>
      <xdr:colOff>238125</xdr:colOff>
      <xdr:row>14</xdr:row>
      <xdr:rowOff>209550</xdr:rowOff>
    </xdr:to>
    <xdr:sp macro="" textlink="">
      <xdr:nvSpPr>
        <xdr:cNvPr id="17544" name="Oval 136">
          <a:extLst>
            <a:ext uri="{FF2B5EF4-FFF2-40B4-BE49-F238E27FC236}">
              <a16:creationId xmlns:a16="http://schemas.microsoft.com/office/drawing/2014/main" id="{00000000-0008-0000-2300-000088440000}"/>
            </a:ext>
          </a:extLst>
        </xdr:cNvPr>
        <xdr:cNvSpPr>
          <a:spLocks noChangeArrowheads="1"/>
        </xdr:cNvSpPr>
      </xdr:nvSpPr>
      <xdr:spPr bwMode="auto">
        <a:xfrm flipH="1">
          <a:off x="7724775" y="32194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14</xdr:row>
      <xdr:rowOff>0</xdr:rowOff>
    </xdr:from>
    <xdr:to>
      <xdr:col>16</xdr:col>
      <xdr:colOff>180975</xdr:colOff>
      <xdr:row>14</xdr:row>
      <xdr:rowOff>180975</xdr:rowOff>
    </xdr:to>
    <xdr:cxnSp macro="">
      <xdr:nvCxnSpPr>
        <xdr:cNvPr id="17545" name="AutoShape 137">
          <a:extLst>
            <a:ext uri="{FF2B5EF4-FFF2-40B4-BE49-F238E27FC236}">
              <a16:creationId xmlns:a16="http://schemas.microsoft.com/office/drawing/2014/main" id="{00000000-0008-0000-2300-000089440000}"/>
            </a:ext>
          </a:extLst>
        </xdr:cNvPr>
        <xdr:cNvCxnSpPr>
          <a:cxnSpLocks noChangeShapeType="1"/>
          <a:stCxn id="17537" idx="1"/>
          <a:endCxn id="17544" idx="6"/>
        </xdr:cNvCxnSpPr>
      </xdr:nvCxnSpPr>
      <xdr:spPr bwMode="auto">
        <a:xfrm>
          <a:off x="4543425" y="3067050"/>
          <a:ext cx="3181350" cy="1809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14</xdr:col>
      <xdr:colOff>419100</xdr:colOff>
      <xdr:row>13</xdr:row>
      <xdr:rowOff>133350</xdr:rowOff>
    </xdr:from>
    <xdr:to>
      <xdr:col>15</xdr:col>
      <xdr:colOff>47625</xdr:colOff>
      <xdr:row>13</xdr:row>
      <xdr:rowOff>190500</xdr:rowOff>
    </xdr:to>
    <xdr:sp macro="" textlink="">
      <xdr:nvSpPr>
        <xdr:cNvPr id="17546" name="Oval 138">
          <a:extLst>
            <a:ext uri="{FF2B5EF4-FFF2-40B4-BE49-F238E27FC236}">
              <a16:creationId xmlns:a16="http://schemas.microsoft.com/office/drawing/2014/main" id="{00000000-0008-0000-2300-00008A440000}"/>
            </a:ext>
          </a:extLst>
        </xdr:cNvPr>
        <xdr:cNvSpPr>
          <a:spLocks noChangeArrowheads="1"/>
        </xdr:cNvSpPr>
      </xdr:nvSpPr>
      <xdr:spPr bwMode="auto">
        <a:xfrm flipH="1">
          <a:off x="7105650" y="29813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12</xdr:row>
      <xdr:rowOff>0</xdr:rowOff>
    </xdr:from>
    <xdr:to>
      <xdr:col>14</xdr:col>
      <xdr:colOff>419100</xdr:colOff>
      <xdr:row>13</xdr:row>
      <xdr:rowOff>161925</xdr:rowOff>
    </xdr:to>
    <xdr:cxnSp macro="">
      <xdr:nvCxnSpPr>
        <xdr:cNvPr id="17547" name="AutoShape 139">
          <a:extLst>
            <a:ext uri="{FF2B5EF4-FFF2-40B4-BE49-F238E27FC236}">
              <a16:creationId xmlns:a16="http://schemas.microsoft.com/office/drawing/2014/main" id="{00000000-0008-0000-2300-00008B440000}"/>
            </a:ext>
          </a:extLst>
        </xdr:cNvPr>
        <xdr:cNvCxnSpPr>
          <a:cxnSpLocks noChangeShapeType="1"/>
          <a:stCxn id="17536" idx="1"/>
          <a:endCxn id="17546" idx="6"/>
        </xdr:cNvCxnSpPr>
      </xdr:nvCxnSpPr>
      <xdr:spPr bwMode="auto">
        <a:xfrm>
          <a:off x="4543425" y="2628900"/>
          <a:ext cx="2562225" cy="3810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12</xdr:col>
      <xdr:colOff>381000</xdr:colOff>
      <xdr:row>12</xdr:row>
      <xdr:rowOff>133350</xdr:rowOff>
    </xdr:from>
    <xdr:to>
      <xdr:col>13</xdr:col>
      <xdr:colOff>9525</xdr:colOff>
      <xdr:row>12</xdr:row>
      <xdr:rowOff>190500</xdr:rowOff>
    </xdr:to>
    <xdr:sp macro="" textlink="">
      <xdr:nvSpPr>
        <xdr:cNvPr id="17548" name="Oval 140">
          <a:extLst>
            <a:ext uri="{FF2B5EF4-FFF2-40B4-BE49-F238E27FC236}">
              <a16:creationId xmlns:a16="http://schemas.microsoft.com/office/drawing/2014/main" id="{00000000-0008-0000-2300-00008C440000}"/>
            </a:ext>
          </a:extLst>
        </xdr:cNvPr>
        <xdr:cNvSpPr>
          <a:spLocks noChangeArrowheads="1"/>
        </xdr:cNvSpPr>
      </xdr:nvSpPr>
      <xdr:spPr bwMode="auto">
        <a:xfrm flipH="1">
          <a:off x="6210300" y="27622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10</xdr:row>
      <xdr:rowOff>0</xdr:rowOff>
    </xdr:from>
    <xdr:to>
      <xdr:col>12</xdr:col>
      <xdr:colOff>381000</xdr:colOff>
      <xdr:row>12</xdr:row>
      <xdr:rowOff>161925</xdr:rowOff>
    </xdr:to>
    <xdr:cxnSp macro="">
      <xdr:nvCxnSpPr>
        <xdr:cNvPr id="17549" name="AutoShape 141">
          <a:extLst>
            <a:ext uri="{FF2B5EF4-FFF2-40B4-BE49-F238E27FC236}">
              <a16:creationId xmlns:a16="http://schemas.microsoft.com/office/drawing/2014/main" id="{00000000-0008-0000-2300-00008D440000}"/>
            </a:ext>
          </a:extLst>
        </xdr:cNvPr>
        <xdr:cNvCxnSpPr>
          <a:cxnSpLocks noChangeShapeType="1"/>
          <a:stCxn id="17535" idx="1"/>
          <a:endCxn id="17548" idx="6"/>
        </xdr:cNvCxnSpPr>
      </xdr:nvCxnSpPr>
      <xdr:spPr bwMode="auto">
        <a:xfrm>
          <a:off x="4543425" y="2190750"/>
          <a:ext cx="1666875" cy="6000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14</xdr:col>
      <xdr:colOff>9525</xdr:colOff>
      <xdr:row>7</xdr:row>
      <xdr:rowOff>47625</xdr:rowOff>
    </xdr:from>
    <xdr:to>
      <xdr:col>14</xdr:col>
      <xdr:colOff>66675</xdr:colOff>
      <xdr:row>7</xdr:row>
      <xdr:rowOff>104775</xdr:rowOff>
    </xdr:to>
    <xdr:sp macro="" textlink="">
      <xdr:nvSpPr>
        <xdr:cNvPr id="17550" name="Oval 142">
          <a:extLst>
            <a:ext uri="{FF2B5EF4-FFF2-40B4-BE49-F238E27FC236}">
              <a16:creationId xmlns:a16="http://schemas.microsoft.com/office/drawing/2014/main" id="{00000000-0008-0000-2300-00008E440000}"/>
            </a:ext>
          </a:extLst>
        </xdr:cNvPr>
        <xdr:cNvSpPr>
          <a:spLocks noChangeArrowheads="1"/>
        </xdr:cNvSpPr>
      </xdr:nvSpPr>
      <xdr:spPr bwMode="auto">
        <a:xfrm flipH="1">
          <a:off x="6696075" y="15811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0</xdr:colOff>
      <xdr:row>7</xdr:row>
      <xdr:rowOff>76200</xdr:rowOff>
    </xdr:from>
    <xdr:to>
      <xdr:col>14</xdr:col>
      <xdr:colOff>9525</xdr:colOff>
      <xdr:row>8</xdr:row>
      <xdr:rowOff>0</xdr:rowOff>
    </xdr:to>
    <xdr:cxnSp macro="">
      <xdr:nvCxnSpPr>
        <xdr:cNvPr id="17551" name="AutoShape 143">
          <a:extLst>
            <a:ext uri="{FF2B5EF4-FFF2-40B4-BE49-F238E27FC236}">
              <a16:creationId xmlns:a16="http://schemas.microsoft.com/office/drawing/2014/main" id="{00000000-0008-0000-2300-00008F440000}"/>
            </a:ext>
          </a:extLst>
        </xdr:cNvPr>
        <xdr:cNvCxnSpPr>
          <a:cxnSpLocks noChangeShapeType="1"/>
          <a:stCxn id="17534" idx="1"/>
          <a:endCxn id="17550" idx="6"/>
        </xdr:cNvCxnSpPr>
      </xdr:nvCxnSpPr>
      <xdr:spPr bwMode="auto">
        <a:xfrm flipV="1">
          <a:off x="4543425" y="1609725"/>
          <a:ext cx="2152650" cy="1428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257175</xdr:colOff>
      <xdr:row>17</xdr:row>
      <xdr:rowOff>66675</xdr:rowOff>
    </xdr:from>
    <xdr:to>
      <xdr:col>22</xdr:col>
      <xdr:colOff>314325</xdr:colOff>
      <xdr:row>17</xdr:row>
      <xdr:rowOff>123825</xdr:rowOff>
    </xdr:to>
    <xdr:sp macro="" textlink="">
      <xdr:nvSpPr>
        <xdr:cNvPr id="17552" name="Oval 144">
          <a:extLst>
            <a:ext uri="{FF2B5EF4-FFF2-40B4-BE49-F238E27FC236}">
              <a16:creationId xmlns:a16="http://schemas.microsoft.com/office/drawing/2014/main" id="{00000000-0008-0000-2300-000090440000}"/>
            </a:ext>
          </a:extLst>
        </xdr:cNvPr>
        <xdr:cNvSpPr>
          <a:spLocks noChangeArrowheads="1"/>
        </xdr:cNvSpPr>
      </xdr:nvSpPr>
      <xdr:spPr bwMode="auto">
        <a:xfrm flipH="1">
          <a:off x="10372725" y="37909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314325</xdr:colOff>
      <xdr:row>12</xdr:row>
      <xdr:rowOff>0</xdr:rowOff>
    </xdr:from>
    <xdr:to>
      <xdr:col>25</xdr:col>
      <xdr:colOff>0</xdr:colOff>
      <xdr:row>17</xdr:row>
      <xdr:rowOff>95250</xdr:rowOff>
    </xdr:to>
    <xdr:cxnSp macro="">
      <xdr:nvCxnSpPr>
        <xdr:cNvPr id="17553" name="AutoShape 145">
          <a:extLst>
            <a:ext uri="{FF2B5EF4-FFF2-40B4-BE49-F238E27FC236}">
              <a16:creationId xmlns:a16="http://schemas.microsoft.com/office/drawing/2014/main" id="{00000000-0008-0000-2300-000091440000}"/>
            </a:ext>
          </a:extLst>
        </xdr:cNvPr>
        <xdr:cNvCxnSpPr>
          <a:cxnSpLocks noChangeShapeType="1"/>
          <a:stCxn id="17552" idx="2"/>
          <a:endCxn id="17541" idx="3"/>
        </xdr:cNvCxnSpPr>
      </xdr:nvCxnSpPr>
      <xdr:spPr bwMode="auto">
        <a:xfrm flipV="1">
          <a:off x="10429875" y="2628900"/>
          <a:ext cx="971550" cy="11906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419100</xdr:colOff>
      <xdr:row>14</xdr:row>
      <xdr:rowOff>171450</xdr:rowOff>
    </xdr:from>
    <xdr:to>
      <xdr:col>23</xdr:col>
      <xdr:colOff>47625</xdr:colOff>
      <xdr:row>15</xdr:row>
      <xdr:rowOff>9525</xdr:rowOff>
    </xdr:to>
    <xdr:sp macro="" textlink="">
      <xdr:nvSpPr>
        <xdr:cNvPr id="17554" name="Oval 146">
          <a:extLst>
            <a:ext uri="{FF2B5EF4-FFF2-40B4-BE49-F238E27FC236}">
              <a16:creationId xmlns:a16="http://schemas.microsoft.com/office/drawing/2014/main" id="{00000000-0008-0000-2300-000092440000}"/>
            </a:ext>
          </a:extLst>
        </xdr:cNvPr>
        <xdr:cNvSpPr>
          <a:spLocks noChangeArrowheads="1"/>
        </xdr:cNvSpPr>
      </xdr:nvSpPr>
      <xdr:spPr bwMode="auto">
        <a:xfrm flipH="1">
          <a:off x="10534650" y="32385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47625</xdr:colOff>
      <xdr:row>10</xdr:row>
      <xdr:rowOff>0</xdr:rowOff>
    </xdr:from>
    <xdr:to>
      <xdr:col>25</xdr:col>
      <xdr:colOff>0</xdr:colOff>
      <xdr:row>14</xdr:row>
      <xdr:rowOff>200025</xdr:rowOff>
    </xdr:to>
    <xdr:cxnSp macro="">
      <xdr:nvCxnSpPr>
        <xdr:cNvPr id="17555" name="AutoShape 147">
          <a:extLst>
            <a:ext uri="{FF2B5EF4-FFF2-40B4-BE49-F238E27FC236}">
              <a16:creationId xmlns:a16="http://schemas.microsoft.com/office/drawing/2014/main" id="{00000000-0008-0000-2300-000093440000}"/>
            </a:ext>
          </a:extLst>
        </xdr:cNvPr>
        <xdr:cNvCxnSpPr>
          <a:cxnSpLocks noChangeShapeType="1"/>
          <a:stCxn id="17554" idx="2"/>
          <a:endCxn id="17540" idx="3"/>
        </xdr:cNvCxnSpPr>
      </xdr:nvCxnSpPr>
      <xdr:spPr bwMode="auto">
        <a:xfrm flipV="1">
          <a:off x="10591800" y="2190750"/>
          <a:ext cx="809625" cy="10763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276225</xdr:colOff>
      <xdr:row>7</xdr:row>
      <xdr:rowOff>114300</xdr:rowOff>
    </xdr:from>
    <xdr:to>
      <xdr:col>19</xdr:col>
      <xdr:colOff>333375</xdr:colOff>
      <xdr:row>7</xdr:row>
      <xdr:rowOff>171450</xdr:rowOff>
    </xdr:to>
    <xdr:sp macro="" textlink="">
      <xdr:nvSpPr>
        <xdr:cNvPr id="17556" name="Oval 148">
          <a:extLst>
            <a:ext uri="{FF2B5EF4-FFF2-40B4-BE49-F238E27FC236}">
              <a16:creationId xmlns:a16="http://schemas.microsoft.com/office/drawing/2014/main" id="{00000000-0008-0000-2300-000094440000}"/>
            </a:ext>
          </a:extLst>
        </xdr:cNvPr>
        <xdr:cNvSpPr>
          <a:spLocks noChangeArrowheads="1"/>
        </xdr:cNvSpPr>
      </xdr:nvSpPr>
      <xdr:spPr bwMode="auto">
        <a:xfrm flipH="1">
          <a:off x="9105900" y="16478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333375</xdr:colOff>
      <xdr:row>7</xdr:row>
      <xdr:rowOff>142875</xdr:rowOff>
    </xdr:from>
    <xdr:to>
      <xdr:col>25</xdr:col>
      <xdr:colOff>0</xdr:colOff>
      <xdr:row>8</xdr:row>
      <xdr:rowOff>0</xdr:rowOff>
    </xdr:to>
    <xdr:cxnSp macro="">
      <xdr:nvCxnSpPr>
        <xdr:cNvPr id="17557" name="AutoShape 149">
          <a:extLst>
            <a:ext uri="{FF2B5EF4-FFF2-40B4-BE49-F238E27FC236}">
              <a16:creationId xmlns:a16="http://schemas.microsoft.com/office/drawing/2014/main" id="{00000000-0008-0000-2300-000095440000}"/>
            </a:ext>
          </a:extLst>
        </xdr:cNvPr>
        <xdr:cNvCxnSpPr>
          <a:cxnSpLocks noChangeShapeType="1"/>
          <a:stCxn id="17556" idx="2"/>
          <a:endCxn id="17539" idx="3"/>
        </xdr:cNvCxnSpPr>
      </xdr:nvCxnSpPr>
      <xdr:spPr bwMode="auto">
        <a:xfrm>
          <a:off x="9163050" y="1676400"/>
          <a:ext cx="2238375" cy="762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190500</xdr:colOff>
      <xdr:row>0</xdr:row>
      <xdr:rowOff>9525</xdr:rowOff>
    </xdr:from>
    <xdr:to>
      <xdr:col>23</xdr:col>
      <xdr:colOff>342900</xdr:colOff>
      <xdr:row>3</xdr:row>
      <xdr:rowOff>209550</xdr:rowOff>
    </xdr:to>
    <xdr:grpSp>
      <xdr:nvGrpSpPr>
        <xdr:cNvPr id="17558" name="Group 150">
          <a:extLst>
            <a:ext uri="{FF2B5EF4-FFF2-40B4-BE49-F238E27FC236}">
              <a16:creationId xmlns:a16="http://schemas.microsoft.com/office/drawing/2014/main" id="{00000000-0008-0000-2300-000096440000}"/>
            </a:ext>
          </a:extLst>
        </xdr:cNvPr>
        <xdr:cNvGrpSpPr>
          <a:grpSpLocks/>
        </xdr:cNvGrpSpPr>
      </xdr:nvGrpSpPr>
      <xdr:grpSpPr bwMode="auto">
        <a:xfrm>
          <a:off x="10934700" y="9525"/>
          <a:ext cx="1016000" cy="885825"/>
          <a:chOff x="1012" y="24"/>
          <a:chExt cx="106" cy="90"/>
        </a:xfrm>
      </xdr:grpSpPr>
      <xdr:sp macro="" textlink="">
        <xdr:nvSpPr>
          <xdr:cNvPr id="17559" name="Line 151">
            <a:extLst>
              <a:ext uri="{FF2B5EF4-FFF2-40B4-BE49-F238E27FC236}">
                <a16:creationId xmlns:a16="http://schemas.microsoft.com/office/drawing/2014/main" id="{00000000-0008-0000-2300-0000974400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560" name="Text Box 152">
            <a:extLst>
              <a:ext uri="{FF2B5EF4-FFF2-40B4-BE49-F238E27FC236}">
                <a16:creationId xmlns:a16="http://schemas.microsoft.com/office/drawing/2014/main" id="{00000000-0008-0000-2300-00009844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+Z</a:t>
            </a:r>
          </a:p>
        </xdr:txBody>
      </xdr:sp>
      <xdr:sp macro="" textlink="">
        <xdr:nvSpPr>
          <xdr:cNvPr id="17561" name="Text Box 153">
            <a:extLst>
              <a:ext uri="{FF2B5EF4-FFF2-40B4-BE49-F238E27FC236}">
                <a16:creationId xmlns:a16="http://schemas.microsoft.com/office/drawing/2014/main" id="{00000000-0008-0000-2300-00009944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-Z</a:t>
            </a:r>
          </a:p>
        </xdr:txBody>
      </xdr:sp>
      <xdr:sp macro="" textlink="">
        <xdr:nvSpPr>
          <xdr:cNvPr id="17562" name="Line 154">
            <a:extLst>
              <a:ext uri="{FF2B5EF4-FFF2-40B4-BE49-F238E27FC236}">
                <a16:creationId xmlns:a16="http://schemas.microsoft.com/office/drawing/2014/main" id="{00000000-0008-0000-2300-00009A4400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563" name="Text Box 155">
            <a:extLst>
              <a:ext uri="{FF2B5EF4-FFF2-40B4-BE49-F238E27FC236}">
                <a16:creationId xmlns:a16="http://schemas.microsoft.com/office/drawing/2014/main" id="{00000000-0008-0000-2300-00009B44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-X</a:t>
            </a:r>
          </a:p>
        </xdr:txBody>
      </xdr:sp>
      <xdr:sp macro="" textlink="">
        <xdr:nvSpPr>
          <xdr:cNvPr id="17564" name="Text Box 156">
            <a:extLst>
              <a:ext uri="{FF2B5EF4-FFF2-40B4-BE49-F238E27FC236}">
                <a16:creationId xmlns:a16="http://schemas.microsoft.com/office/drawing/2014/main" id="{00000000-0008-0000-2300-00009C44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+X</a:t>
            </a:r>
          </a:p>
        </xdr:txBody>
      </xdr:sp>
    </xdr:grp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352425</xdr:colOff>
      <xdr:row>0</xdr:row>
      <xdr:rowOff>9525</xdr:rowOff>
    </xdr:from>
    <xdr:to>
      <xdr:col>28</xdr:col>
      <xdr:colOff>76200</xdr:colOff>
      <xdr:row>3</xdr:row>
      <xdr:rowOff>209550</xdr:rowOff>
    </xdr:to>
    <xdr:grpSp>
      <xdr:nvGrpSpPr>
        <xdr:cNvPr id="85127" name="Group 135">
          <a:extLst>
            <a:ext uri="{FF2B5EF4-FFF2-40B4-BE49-F238E27FC236}">
              <a16:creationId xmlns:a16="http://schemas.microsoft.com/office/drawing/2014/main" id="{00000000-0008-0000-2400-0000874C0100}"/>
            </a:ext>
          </a:extLst>
        </xdr:cNvPr>
        <xdr:cNvGrpSpPr>
          <a:grpSpLocks/>
        </xdr:cNvGrpSpPr>
      </xdr:nvGrpSpPr>
      <xdr:grpSpPr bwMode="auto">
        <a:xfrm>
          <a:off x="12874625" y="9525"/>
          <a:ext cx="1019175" cy="885825"/>
          <a:chOff x="1012" y="24"/>
          <a:chExt cx="106" cy="90"/>
        </a:xfrm>
      </xdr:grpSpPr>
      <xdr:sp macro="" textlink="">
        <xdr:nvSpPr>
          <xdr:cNvPr id="85128" name="Line 136">
            <a:extLst>
              <a:ext uri="{FF2B5EF4-FFF2-40B4-BE49-F238E27FC236}">
                <a16:creationId xmlns:a16="http://schemas.microsoft.com/office/drawing/2014/main" id="{00000000-0008-0000-2400-0000884C01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5129" name="Text Box 137">
            <a:extLst>
              <a:ext uri="{FF2B5EF4-FFF2-40B4-BE49-F238E27FC236}">
                <a16:creationId xmlns:a16="http://schemas.microsoft.com/office/drawing/2014/main" id="{00000000-0008-0000-2400-0000894C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+Z</a:t>
            </a:r>
          </a:p>
        </xdr:txBody>
      </xdr:sp>
      <xdr:sp macro="" textlink="">
        <xdr:nvSpPr>
          <xdr:cNvPr id="85130" name="Text Box 138">
            <a:extLst>
              <a:ext uri="{FF2B5EF4-FFF2-40B4-BE49-F238E27FC236}">
                <a16:creationId xmlns:a16="http://schemas.microsoft.com/office/drawing/2014/main" id="{00000000-0008-0000-2400-00008A4C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-Z</a:t>
            </a:r>
          </a:p>
        </xdr:txBody>
      </xdr:sp>
      <xdr:sp macro="" textlink="">
        <xdr:nvSpPr>
          <xdr:cNvPr id="85131" name="Line 139">
            <a:extLst>
              <a:ext uri="{FF2B5EF4-FFF2-40B4-BE49-F238E27FC236}">
                <a16:creationId xmlns:a16="http://schemas.microsoft.com/office/drawing/2014/main" id="{00000000-0008-0000-2400-00008B4C01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5132" name="Text Box 140">
            <a:extLst>
              <a:ext uri="{FF2B5EF4-FFF2-40B4-BE49-F238E27FC236}">
                <a16:creationId xmlns:a16="http://schemas.microsoft.com/office/drawing/2014/main" id="{00000000-0008-0000-2400-00008C4C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+X</a:t>
            </a:r>
          </a:p>
        </xdr:txBody>
      </xdr:sp>
      <xdr:sp macro="" textlink="">
        <xdr:nvSpPr>
          <xdr:cNvPr id="85133" name="Text Box 141">
            <a:extLst>
              <a:ext uri="{FF2B5EF4-FFF2-40B4-BE49-F238E27FC236}">
                <a16:creationId xmlns:a16="http://schemas.microsoft.com/office/drawing/2014/main" id="{00000000-0008-0000-2400-00008D4C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-X</a:t>
            </a:r>
          </a:p>
        </xdr:txBody>
      </xdr:sp>
    </xdr:grpSp>
    <xdr:clientData/>
  </xdr:twoCellAnchor>
  <xdr:twoCellAnchor>
    <xdr:from>
      <xdr:col>4</xdr:col>
      <xdr:colOff>0</xdr:colOff>
      <xdr:row>5</xdr:row>
      <xdr:rowOff>1</xdr:rowOff>
    </xdr:from>
    <xdr:to>
      <xdr:col>12</xdr:col>
      <xdr:colOff>0</xdr:colOff>
      <xdr:row>23</xdr:row>
      <xdr:rowOff>0</xdr:rowOff>
    </xdr:to>
    <xdr:graphicFrame macro="">
      <xdr:nvGraphicFramePr>
        <xdr:cNvPr id="85170" name="グラフ 178">
          <a:extLst>
            <a:ext uri="{FF2B5EF4-FFF2-40B4-BE49-F238E27FC236}">
              <a16:creationId xmlns:a16="http://schemas.microsoft.com/office/drawing/2014/main" id="{00000000-0008-0000-2400-0000B24C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5</xdr:row>
      <xdr:rowOff>0</xdr:rowOff>
    </xdr:from>
    <xdr:to>
      <xdr:col>38</xdr:col>
      <xdr:colOff>0</xdr:colOff>
      <xdr:row>31</xdr:row>
      <xdr:rowOff>0</xdr:rowOff>
    </xdr:to>
    <xdr:graphicFrame macro="">
      <xdr:nvGraphicFramePr>
        <xdr:cNvPr id="85171" name="グラフ 179">
          <a:extLst>
            <a:ext uri="{FF2B5EF4-FFF2-40B4-BE49-F238E27FC236}">
              <a16:creationId xmlns:a16="http://schemas.microsoft.com/office/drawing/2014/main" id="{00000000-0008-0000-2400-0000B34C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0</xdr:colOff>
      <xdr:row>44</xdr:row>
      <xdr:rowOff>0</xdr:rowOff>
    </xdr:from>
    <xdr:to>
      <xdr:col>38</xdr:col>
      <xdr:colOff>0</xdr:colOff>
      <xdr:row>52</xdr:row>
      <xdr:rowOff>0</xdr:rowOff>
    </xdr:to>
    <xdr:graphicFrame macro="">
      <xdr:nvGraphicFramePr>
        <xdr:cNvPr id="85172" name="グラフ 180">
          <a:extLst>
            <a:ext uri="{FF2B5EF4-FFF2-40B4-BE49-F238E27FC236}">
              <a16:creationId xmlns:a16="http://schemas.microsoft.com/office/drawing/2014/main" id="{00000000-0008-0000-2400-0000B44C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220094</xdr:colOff>
      <xdr:row>30</xdr:row>
      <xdr:rowOff>184570</xdr:rowOff>
    </xdr:from>
    <xdr:to>
      <xdr:col>27</xdr:col>
      <xdr:colOff>341372</xdr:colOff>
      <xdr:row>57</xdr:row>
      <xdr:rowOff>166289</xdr:rowOff>
    </xdr:to>
    <xdr:pic>
      <xdr:nvPicPr>
        <xdr:cNvPr id="526" name="Picture 327">
          <a:extLst>
            <a:ext uri="{FF2B5EF4-FFF2-40B4-BE49-F238E27FC236}">
              <a16:creationId xmlns:a16="http://schemas.microsoft.com/office/drawing/2014/main" id="{00000000-0008-0000-2400-00000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6194" y="6756820"/>
          <a:ext cx="5693403" cy="5896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380289</xdr:colOff>
      <xdr:row>47</xdr:row>
      <xdr:rowOff>167584</xdr:rowOff>
    </xdr:from>
    <xdr:to>
      <xdr:col>19</xdr:col>
      <xdr:colOff>380289</xdr:colOff>
      <xdr:row>48</xdr:row>
      <xdr:rowOff>208378</xdr:rowOff>
    </xdr:to>
    <xdr:sp macro="" textlink="">
      <xdr:nvSpPr>
        <xdr:cNvPr id="527" name="Line 246">
          <a:extLst>
            <a:ext uri="{FF2B5EF4-FFF2-40B4-BE49-F238E27FC236}">
              <a16:creationId xmlns:a16="http://schemas.microsoft.com/office/drawing/2014/main" id="{00000000-0008-0000-2400-00000F020000}"/>
            </a:ext>
          </a:extLst>
        </xdr:cNvPr>
        <xdr:cNvSpPr>
          <a:spLocks noChangeShapeType="1"/>
        </xdr:cNvSpPr>
      </xdr:nvSpPr>
      <xdr:spPr bwMode="auto">
        <a:xfrm>
          <a:off x="9419514" y="10464109"/>
          <a:ext cx="0" cy="25986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71753</xdr:colOff>
      <xdr:row>47</xdr:row>
      <xdr:rowOff>173303</xdr:rowOff>
    </xdr:from>
    <xdr:to>
      <xdr:col>22</xdr:col>
      <xdr:colOff>71753</xdr:colOff>
      <xdr:row>48</xdr:row>
      <xdr:rowOff>214097</xdr:rowOff>
    </xdr:to>
    <xdr:sp macro="" textlink="">
      <xdr:nvSpPr>
        <xdr:cNvPr id="528" name="Line 246">
          <a:extLst>
            <a:ext uri="{FF2B5EF4-FFF2-40B4-BE49-F238E27FC236}">
              <a16:creationId xmlns:a16="http://schemas.microsoft.com/office/drawing/2014/main" id="{00000000-0008-0000-2400-000010020000}"/>
            </a:ext>
          </a:extLst>
        </xdr:cNvPr>
        <xdr:cNvSpPr>
          <a:spLocks noChangeShapeType="1"/>
        </xdr:cNvSpPr>
      </xdr:nvSpPr>
      <xdr:spPr bwMode="auto">
        <a:xfrm>
          <a:off x="10396853" y="10469828"/>
          <a:ext cx="0" cy="25986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371878</xdr:colOff>
      <xdr:row>50</xdr:row>
      <xdr:rowOff>92972</xdr:rowOff>
    </xdr:from>
    <xdr:to>
      <xdr:col>19</xdr:col>
      <xdr:colOff>371878</xdr:colOff>
      <xdr:row>51</xdr:row>
      <xdr:rowOff>133765</xdr:rowOff>
    </xdr:to>
    <xdr:sp macro="" textlink="">
      <xdr:nvSpPr>
        <xdr:cNvPr id="529" name="Line 246">
          <a:extLst>
            <a:ext uri="{FF2B5EF4-FFF2-40B4-BE49-F238E27FC236}">
              <a16:creationId xmlns:a16="http://schemas.microsoft.com/office/drawing/2014/main" id="{00000000-0008-0000-2400-000011020000}"/>
            </a:ext>
          </a:extLst>
        </xdr:cNvPr>
        <xdr:cNvSpPr>
          <a:spLocks noChangeShapeType="1"/>
        </xdr:cNvSpPr>
      </xdr:nvSpPr>
      <xdr:spPr bwMode="auto">
        <a:xfrm flipV="1">
          <a:off x="9411103" y="11046722"/>
          <a:ext cx="0" cy="259868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71754</xdr:colOff>
      <xdr:row>50</xdr:row>
      <xdr:rowOff>107942</xdr:rowOff>
    </xdr:from>
    <xdr:to>
      <xdr:col>22</xdr:col>
      <xdr:colOff>71754</xdr:colOff>
      <xdr:row>51</xdr:row>
      <xdr:rowOff>148735</xdr:rowOff>
    </xdr:to>
    <xdr:sp macro="" textlink="">
      <xdr:nvSpPr>
        <xdr:cNvPr id="530" name="Line 246">
          <a:extLst>
            <a:ext uri="{FF2B5EF4-FFF2-40B4-BE49-F238E27FC236}">
              <a16:creationId xmlns:a16="http://schemas.microsoft.com/office/drawing/2014/main" id="{00000000-0008-0000-2400-000012020000}"/>
            </a:ext>
          </a:extLst>
        </xdr:cNvPr>
        <xdr:cNvSpPr>
          <a:spLocks noChangeShapeType="1"/>
        </xdr:cNvSpPr>
      </xdr:nvSpPr>
      <xdr:spPr bwMode="auto">
        <a:xfrm flipV="1">
          <a:off x="10396854" y="11061692"/>
          <a:ext cx="0" cy="259868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0</xdr:colOff>
      <xdr:row>38</xdr:row>
      <xdr:rowOff>0</xdr:rowOff>
    </xdr:from>
    <xdr:to>
      <xdr:col>29</xdr:col>
      <xdr:colOff>0</xdr:colOff>
      <xdr:row>39</xdr:row>
      <xdr:rowOff>0</xdr:rowOff>
    </xdr:to>
    <xdr:sp macro="" textlink="">
      <xdr:nvSpPr>
        <xdr:cNvPr id="614" name="Rectangle 251">
          <a:extLst>
            <a:ext uri="{FF2B5EF4-FFF2-40B4-BE49-F238E27FC236}">
              <a16:creationId xmlns:a16="http://schemas.microsoft.com/office/drawing/2014/main" id="{00000000-0008-0000-2400-000066020000}"/>
            </a:ext>
          </a:extLst>
        </xdr:cNvPr>
        <xdr:cNvSpPr>
          <a:spLocks noChangeArrowheads="1"/>
        </xdr:cNvSpPr>
      </xdr:nvSpPr>
      <xdr:spPr bwMode="auto">
        <a:xfrm>
          <a:off x="12896850" y="832485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39</xdr:row>
      <xdr:rowOff>0</xdr:rowOff>
    </xdr:from>
    <xdr:to>
      <xdr:col>29</xdr:col>
      <xdr:colOff>0</xdr:colOff>
      <xdr:row>40</xdr:row>
      <xdr:rowOff>0</xdr:rowOff>
    </xdr:to>
    <xdr:sp macro="" textlink="">
      <xdr:nvSpPr>
        <xdr:cNvPr id="615" name="Rectangle 252">
          <a:extLst>
            <a:ext uri="{FF2B5EF4-FFF2-40B4-BE49-F238E27FC236}">
              <a16:creationId xmlns:a16="http://schemas.microsoft.com/office/drawing/2014/main" id="{00000000-0008-0000-2400-000067020000}"/>
            </a:ext>
          </a:extLst>
        </xdr:cNvPr>
        <xdr:cNvSpPr>
          <a:spLocks noChangeArrowheads="1"/>
        </xdr:cNvSpPr>
      </xdr:nvSpPr>
      <xdr:spPr bwMode="auto">
        <a:xfrm>
          <a:off x="12896850" y="854392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40</xdr:row>
      <xdr:rowOff>0</xdr:rowOff>
    </xdr:from>
    <xdr:to>
      <xdr:col>29</xdr:col>
      <xdr:colOff>0</xdr:colOff>
      <xdr:row>41</xdr:row>
      <xdr:rowOff>0</xdr:rowOff>
    </xdr:to>
    <xdr:sp macro="" textlink="">
      <xdr:nvSpPr>
        <xdr:cNvPr id="616" name="Rectangle 253">
          <a:extLst>
            <a:ext uri="{FF2B5EF4-FFF2-40B4-BE49-F238E27FC236}">
              <a16:creationId xmlns:a16="http://schemas.microsoft.com/office/drawing/2014/main" id="{00000000-0008-0000-2400-000068020000}"/>
            </a:ext>
          </a:extLst>
        </xdr:cNvPr>
        <xdr:cNvSpPr>
          <a:spLocks noChangeArrowheads="1"/>
        </xdr:cNvSpPr>
      </xdr:nvSpPr>
      <xdr:spPr bwMode="auto">
        <a:xfrm>
          <a:off x="12896850" y="876300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41</xdr:row>
      <xdr:rowOff>0</xdr:rowOff>
    </xdr:from>
    <xdr:to>
      <xdr:col>29</xdr:col>
      <xdr:colOff>0</xdr:colOff>
      <xdr:row>42</xdr:row>
      <xdr:rowOff>0</xdr:rowOff>
    </xdr:to>
    <xdr:sp macro="" textlink="">
      <xdr:nvSpPr>
        <xdr:cNvPr id="617" name="Rectangle 254">
          <a:extLst>
            <a:ext uri="{FF2B5EF4-FFF2-40B4-BE49-F238E27FC236}">
              <a16:creationId xmlns:a16="http://schemas.microsoft.com/office/drawing/2014/main" id="{00000000-0008-0000-2400-000069020000}"/>
            </a:ext>
          </a:extLst>
        </xdr:cNvPr>
        <xdr:cNvSpPr>
          <a:spLocks noChangeArrowheads="1"/>
        </xdr:cNvSpPr>
      </xdr:nvSpPr>
      <xdr:spPr bwMode="auto">
        <a:xfrm>
          <a:off x="12896850" y="898207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37</xdr:row>
      <xdr:rowOff>0</xdr:rowOff>
    </xdr:from>
    <xdr:to>
      <xdr:col>14</xdr:col>
      <xdr:colOff>0</xdr:colOff>
      <xdr:row>38</xdr:row>
      <xdr:rowOff>0</xdr:rowOff>
    </xdr:to>
    <xdr:sp macro="" textlink="">
      <xdr:nvSpPr>
        <xdr:cNvPr id="644" name="Rectangle 84">
          <a:extLst>
            <a:ext uri="{FF2B5EF4-FFF2-40B4-BE49-F238E27FC236}">
              <a16:creationId xmlns:a16="http://schemas.microsoft.com/office/drawing/2014/main" id="{00000000-0008-0000-2400-000084020000}"/>
            </a:ext>
          </a:extLst>
        </xdr:cNvPr>
        <xdr:cNvSpPr>
          <a:spLocks noChangeArrowheads="1"/>
        </xdr:cNvSpPr>
      </xdr:nvSpPr>
      <xdr:spPr bwMode="auto">
        <a:xfrm>
          <a:off x="6467475" y="810577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38</xdr:row>
      <xdr:rowOff>0</xdr:rowOff>
    </xdr:from>
    <xdr:to>
      <xdr:col>14</xdr:col>
      <xdr:colOff>0</xdr:colOff>
      <xdr:row>39</xdr:row>
      <xdr:rowOff>0</xdr:rowOff>
    </xdr:to>
    <xdr:sp macro="" textlink="">
      <xdr:nvSpPr>
        <xdr:cNvPr id="645" name="Rectangle 85">
          <a:extLst>
            <a:ext uri="{FF2B5EF4-FFF2-40B4-BE49-F238E27FC236}">
              <a16:creationId xmlns:a16="http://schemas.microsoft.com/office/drawing/2014/main" id="{00000000-0008-0000-2400-000085020000}"/>
            </a:ext>
          </a:extLst>
        </xdr:cNvPr>
        <xdr:cNvSpPr>
          <a:spLocks noChangeArrowheads="1"/>
        </xdr:cNvSpPr>
      </xdr:nvSpPr>
      <xdr:spPr bwMode="auto">
        <a:xfrm>
          <a:off x="6467475" y="832485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39</xdr:row>
      <xdr:rowOff>0</xdr:rowOff>
    </xdr:from>
    <xdr:to>
      <xdr:col>14</xdr:col>
      <xdr:colOff>0</xdr:colOff>
      <xdr:row>40</xdr:row>
      <xdr:rowOff>0</xdr:rowOff>
    </xdr:to>
    <xdr:sp macro="" textlink="">
      <xdr:nvSpPr>
        <xdr:cNvPr id="646" name="Rectangle 86">
          <a:extLst>
            <a:ext uri="{FF2B5EF4-FFF2-40B4-BE49-F238E27FC236}">
              <a16:creationId xmlns:a16="http://schemas.microsoft.com/office/drawing/2014/main" id="{00000000-0008-0000-2400-000086020000}"/>
            </a:ext>
          </a:extLst>
        </xdr:cNvPr>
        <xdr:cNvSpPr>
          <a:spLocks noChangeArrowheads="1"/>
        </xdr:cNvSpPr>
      </xdr:nvSpPr>
      <xdr:spPr bwMode="auto">
        <a:xfrm>
          <a:off x="6467475" y="854392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40</xdr:row>
      <xdr:rowOff>0</xdr:rowOff>
    </xdr:from>
    <xdr:to>
      <xdr:col>14</xdr:col>
      <xdr:colOff>0</xdr:colOff>
      <xdr:row>41</xdr:row>
      <xdr:rowOff>0</xdr:rowOff>
    </xdr:to>
    <xdr:sp macro="" textlink="">
      <xdr:nvSpPr>
        <xdr:cNvPr id="647" name="Rectangle 87">
          <a:extLst>
            <a:ext uri="{FF2B5EF4-FFF2-40B4-BE49-F238E27FC236}">
              <a16:creationId xmlns:a16="http://schemas.microsoft.com/office/drawing/2014/main" id="{00000000-0008-0000-2400-000087020000}"/>
            </a:ext>
          </a:extLst>
        </xdr:cNvPr>
        <xdr:cNvSpPr>
          <a:spLocks noChangeArrowheads="1"/>
        </xdr:cNvSpPr>
      </xdr:nvSpPr>
      <xdr:spPr bwMode="auto">
        <a:xfrm>
          <a:off x="6467475" y="876300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41</xdr:row>
      <xdr:rowOff>0</xdr:rowOff>
    </xdr:from>
    <xdr:to>
      <xdr:col>14</xdr:col>
      <xdr:colOff>0</xdr:colOff>
      <xdr:row>42</xdr:row>
      <xdr:rowOff>0</xdr:rowOff>
    </xdr:to>
    <xdr:sp macro="" textlink="">
      <xdr:nvSpPr>
        <xdr:cNvPr id="648" name="Rectangle 88">
          <a:extLst>
            <a:ext uri="{FF2B5EF4-FFF2-40B4-BE49-F238E27FC236}">
              <a16:creationId xmlns:a16="http://schemas.microsoft.com/office/drawing/2014/main" id="{00000000-0008-0000-2400-000088020000}"/>
            </a:ext>
          </a:extLst>
        </xdr:cNvPr>
        <xdr:cNvSpPr>
          <a:spLocks noChangeArrowheads="1"/>
        </xdr:cNvSpPr>
      </xdr:nvSpPr>
      <xdr:spPr bwMode="auto">
        <a:xfrm>
          <a:off x="6467475" y="898207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42</xdr:row>
      <xdr:rowOff>0</xdr:rowOff>
    </xdr:from>
    <xdr:to>
      <xdr:col>14</xdr:col>
      <xdr:colOff>0</xdr:colOff>
      <xdr:row>43</xdr:row>
      <xdr:rowOff>0</xdr:rowOff>
    </xdr:to>
    <xdr:sp macro="" textlink="">
      <xdr:nvSpPr>
        <xdr:cNvPr id="649" name="Rectangle 89">
          <a:extLst>
            <a:ext uri="{FF2B5EF4-FFF2-40B4-BE49-F238E27FC236}">
              <a16:creationId xmlns:a16="http://schemas.microsoft.com/office/drawing/2014/main" id="{00000000-0008-0000-2400-000089020000}"/>
            </a:ext>
          </a:extLst>
        </xdr:cNvPr>
        <xdr:cNvSpPr>
          <a:spLocks noChangeArrowheads="1"/>
        </xdr:cNvSpPr>
      </xdr:nvSpPr>
      <xdr:spPr bwMode="auto">
        <a:xfrm>
          <a:off x="6467475" y="920115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43</xdr:row>
      <xdr:rowOff>0</xdr:rowOff>
    </xdr:from>
    <xdr:to>
      <xdr:col>14</xdr:col>
      <xdr:colOff>0</xdr:colOff>
      <xdr:row>44</xdr:row>
      <xdr:rowOff>0</xdr:rowOff>
    </xdr:to>
    <xdr:sp macro="" textlink="">
      <xdr:nvSpPr>
        <xdr:cNvPr id="650" name="Rectangle 90">
          <a:extLst>
            <a:ext uri="{FF2B5EF4-FFF2-40B4-BE49-F238E27FC236}">
              <a16:creationId xmlns:a16="http://schemas.microsoft.com/office/drawing/2014/main" id="{00000000-0008-0000-2400-00008A020000}"/>
            </a:ext>
          </a:extLst>
        </xdr:cNvPr>
        <xdr:cNvSpPr>
          <a:spLocks noChangeArrowheads="1"/>
        </xdr:cNvSpPr>
      </xdr:nvSpPr>
      <xdr:spPr bwMode="auto">
        <a:xfrm>
          <a:off x="6467475" y="942022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44</xdr:row>
      <xdr:rowOff>0</xdr:rowOff>
    </xdr:from>
    <xdr:to>
      <xdr:col>14</xdr:col>
      <xdr:colOff>0</xdr:colOff>
      <xdr:row>45</xdr:row>
      <xdr:rowOff>0</xdr:rowOff>
    </xdr:to>
    <xdr:sp macro="" textlink="">
      <xdr:nvSpPr>
        <xdr:cNvPr id="651" name="Rectangle 91">
          <a:extLst>
            <a:ext uri="{FF2B5EF4-FFF2-40B4-BE49-F238E27FC236}">
              <a16:creationId xmlns:a16="http://schemas.microsoft.com/office/drawing/2014/main" id="{00000000-0008-0000-2400-00008B020000}"/>
            </a:ext>
          </a:extLst>
        </xdr:cNvPr>
        <xdr:cNvSpPr>
          <a:spLocks noChangeArrowheads="1"/>
        </xdr:cNvSpPr>
      </xdr:nvSpPr>
      <xdr:spPr bwMode="auto">
        <a:xfrm>
          <a:off x="6467475" y="963930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45</xdr:row>
      <xdr:rowOff>0</xdr:rowOff>
    </xdr:from>
    <xdr:to>
      <xdr:col>14</xdr:col>
      <xdr:colOff>0</xdr:colOff>
      <xdr:row>46</xdr:row>
      <xdr:rowOff>0</xdr:rowOff>
    </xdr:to>
    <xdr:sp macro="" textlink="">
      <xdr:nvSpPr>
        <xdr:cNvPr id="652" name="Rectangle 92">
          <a:extLst>
            <a:ext uri="{FF2B5EF4-FFF2-40B4-BE49-F238E27FC236}">
              <a16:creationId xmlns:a16="http://schemas.microsoft.com/office/drawing/2014/main" id="{00000000-0008-0000-2400-00008C020000}"/>
            </a:ext>
          </a:extLst>
        </xdr:cNvPr>
        <xdr:cNvSpPr>
          <a:spLocks noChangeArrowheads="1"/>
        </xdr:cNvSpPr>
      </xdr:nvSpPr>
      <xdr:spPr bwMode="auto">
        <a:xfrm>
          <a:off x="6467475" y="985837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46</xdr:row>
      <xdr:rowOff>0</xdr:rowOff>
    </xdr:from>
    <xdr:to>
      <xdr:col>14</xdr:col>
      <xdr:colOff>0</xdr:colOff>
      <xdr:row>47</xdr:row>
      <xdr:rowOff>0</xdr:rowOff>
    </xdr:to>
    <xdr:sp macro="" textlink="">
      <xdr:nvSpPr>
        <xdr:cNvPr id="653" name="Rectangle 93">
          <a:extLst>
            <a:ext uri="{FF2B5EF4-FFF2-40B4-BE49-F238E27FC236}">
              <a16:creationId xmlns:a16="http://schemas.microsoft.com/office/drawing/2014/main" id="{00000000-0008-0000-2400-00008D020000}"/>
            </a:ext>
          </a:extLst>
        </xdr:cNvPr>
        <xdr:cNvSpPr>
          <a:spLocks noChangeArrowheads="1"/>
        </xdr:cNvSpPr>
      </xdr:nvSpPr>
      <xdr:spPr bwMode="auto">
        <a:xfrm>
          <a:off x="6467475" y="1007745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47</xdr:row>
      <xdr:rowOff>0</xdr:rowOff>
    </xdr:from>
    <xdr:to>
      <xdr:col>14</xdr:col>
      <xdr:colOff>0</xdr:colOff>
      <xdr:row>48</xdr:row>
      <xdr:rowOff>0</xdr:rowOff>
    </xdr:to>
    <xdr:sp macro="" textlink="">
      <xdr:nvSpPr>
        <xdr:cNvPr id="654" name="Rectangle 94">
          <a:extLst>
            <a:ext uri="{FF2B5EF4-FFF2-40B4-BE49-F238E27FC236}">
              <a16:creationId xmlns:a16="http://schemas.microsoft.com/office/drawing/2014/main" id="{00000000-0008-0000-2400-00008E020000}"/>
            </a:ext>
          </a:extLst>
        </xdr:cNvPr>
        <xdr:cNvSpPr>
          <a:spLocks noChangeArrowheads="1"/>
        </xdr:cNvSpPr>
      </xdr:nvSpPr>
      <xdr:spPr bwMode="auto">
        <a:xfrm>
          <a:off x="6467475" y="1029652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48</xdr:row>
      <xdr:rowOff>0</xdr:rowOff>
    </xdr:from>
    <xdr:to>
      <xdr:col>14</xdr:col>
      <xdr:colOff>0</xdr:colOff>
      <xdr:row>49</xdr:row>
      <xdr:rowOff>0</xdr:rowOff>
    </xdr:to>
    <xdr:sp macro="" textlink="">
      <xdr:nvSpPr>
        <xdr:cNvPr id="655" name="Rectangle 95">
          <a:extLst>
            <a:ext uri="{FF2B5EF4-FFF2-40B4-BE49-F238E27FC236}">
              <a16:creationId xmlns:a16="http://schemas.microsoft.com/office/drawing/2014/main" id="{00000000-0008-0000-2400-00008F020000}"/>
            </a:ext>
          </a:extLst>
        </xdr:cNvPr>
        <xdr:cNvSpPr>
          <a:spLocks noChangeArrowheads="1"/>
        </xdr:cNvSpPr>
      </xdr:nvSpPr>
      <xdr:spPr bwMode="auto">
        <a:xfrm>
          <a:off x="6467475" y="1051560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49</xdr:row>
      <xdr:rowOff>0</xdr:rowOff>
    </xdr:from>
    <xdr:to>
      <xdr:col>14</xdr:col>
      <xdr:colOff>0</xdr:colOff>
      <xdr:row>50</xdr:row>
      <xdr:rowOff>0</xdr:rowOff>
    </xdr:to>
    <xdr:sp macro="" textlink="">
      <xdr:nvSpPr>
        <xdr:cNvPr id="656" name="Rectangle 96">
          <a:extLst>
            <a:ext uri="{FF2B5EF4-FFF2-40B4-BE49-F238E27FC236}">
              <a16:creationId xmlns:a16="http://schemas.microsoft.com/office/drawing/2014/main" id="{00000000-0008-0000-2400-000090020000}"/>
            </a:ext>
          </a:extLst>
        </xdr:cNvPr>
        <xdr:cNvSpPr>
          <a:spLocks noChangeArrowheads="1"/>
        </xdr:cNvSpPr>
      </xdr:nvSpPr>
      <xdr:spPr bwMode="auto">
        <a:xfrm>
          <a:off x="6467475" y="1073467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50</xdr:row>
      <xdr:rowOff>0</xdr:rowOff>
    </xdr:from>
    <xdr:to>
      <xdr:col>14</xdr:col>
      <xdr:colOff>0</xdr:colOff>
      <xdr:row>51</xdr:row>
      <xdr:rowOff>0</xdr:rowOff>
    </xdr:to>
    <xdr:sp macro="" textlink="">
      <xdr:nvSpPr>
        <xdr:cNvPr id="657" name="Rectangle 97">
          <a:extLst>
            <a:ext uri="{FF2B5EF4-FFF2-40B4-BE49-F238E27FC236}">
              <a16:creationId xmlns:a16="http://schemas.microsoft.com/office/drawing/2014/main" id="{00000000-0008-0000-2400-000091020000}"/>
            </a:ext>
          </a:extLst>
        </xdr:cNvPr>
        <xdr:cNvSpPr>
          <a:spLocks noChangeArrowheads="1"/>
        </xdr:cNvSpPr>
      </xdr:nvSpPr>
      <xdr:spPr bwMode="auto">
        <a:xfrm>
          <a:off x="6467475" y="1095375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33</xdr:row>
      <xdr:rowOff>90877</xdr:rowOff>
    </xdr:from>
    <xdr:to>
      <xdr:col>20</xdr:col>
      <xdr:colOff>402079</xdr:colOff>
      <xdr:row>36</xdr:row>
      <xdr:rowOff>107157</xdr:rowOff>
    </xdr:to>
    <xdr:cxnSp macro="">
      <xdr:nvCxnSpPr>
        <xdr:cNvPr id="658" name="AutoShape 260">
          <a:extLst>
            <a:ext uri="{FF2B5EF4-FFF2-40B4-BE49-F238E27FC236}">
              <a16:creationId xmlns:a16="http://schemas.microsoft.com/office/drawing/2014/main" id="{00000000-0008-0000-2400-000092020000}"/>
            </a:ext>
          </a:extLst>
        </xdr:cNvPr>
        <xdr:cNvCxnSpPr>
          <a:cxnSpLocks noChangeShapeType="1"/>
          <a:stCxn id="673" idx="6"/>
          <a:endCxn id="686" idx="1"/>
        </xdr:cNvCxnSpPr>
      </xdr:nvCxnSpPr>
      <xdr:spPr bwMode="auto">
        <a:xfrm flipH="1">
          <a:off x="6467475" y="7320352"/>
          <a:ext cx="3402454" cy="673505"/>
        </a:xfrm>
        <a:prstGeom prst="straightConnector1">
          <a:avLst/>
        </a:prstGeom>
        <a:noFill/>
        <a:ln w="19050">
          <a:solidFill>
            <a:srgbClr val="0070C0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45</xdr:row>
      <xdr:rowOff>107156</xdr:rowOff>
    </xdr:from>
    <xdr:to>
      <xdr:col>21</xdr:col>
      <xdr:colOff>200827</xdr:colOff>
      <xdr:row>48</xdr:row>
      <xdr:rowOff>165102</xdr:rowOff>
    </xdr:to>
    <xdr:cxnSp macro="">
      <xdr:nvCxnSpPr>
        <xdr:cNvPr id="659" name="AutoShape 260">
          <a:extLst>
            <a:ext uri="{FF2B5EF4-FFF2-40B4-BE49-F238E27FC236}">
              <a16:creationId xmlns:a16="http://schemas.microsoft.com/office/drawing/2014/main" id="{00000000-0008-0000-2400-000093020000}"/>
            </a:ext>
          </a:extLst>
        </xdr:cNvPr>
        <xdr:cNvCxnSpPr>
          <a:cxnSpLocks noChangeShapeType="1"/>
          <a:stCxn id="691" idx="2"/>
          <a:endCxn id="652" idx="1"/>
        </xdr:cNvCxnSpPr>
      </xdr:nvCxnSpPr>
      <xdr:spPr bwMode="auto">
        <a:xfrm flipH="1" flipV="1">
          <a:off x="6467475" y="9965531"/>
          <a:ext cx="3629827" cy="715171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44</xdr:row>
      <xdr:rowOff>107157</xdr:rowOff>
    </xdr:from>
    <xdr:to>
      <xdr:col>21</xdr:col>
      <xdr:colOff>206566</xdr:colOff>
      <xdr:row>45</xdr:row>
      <xdr:rowOff>84767</xdr:rowOff>
    </xdr:to>
    <xdr:cxnSp macro="">
      <xdr:nvCxnSpPr>
        <xdr:cNvPr id="660" name="AutoShape 260">
          <a:extLst>
            <a:ext uri="{FF2B5EF4-FFF2-40B4-BE49-F238E27FC236}">
              <a16:creationId xmlns:a16="http://schemas.microsoft.com/office/drawing/2014/main" id="{00000000-0008-0000-2400-000094020000}"/>
            </a:ext>
          </a:extLst>
        </xdr:cNvPr>
        <xdr:cNvCxnSpPr>
          <a:cxnSpLocks noChangeShapeType="1"/>
          <a:stCxn id="689" idx="2"/>
          <a:endCxn id="651" idx="1"/>
        </xdr:cNvCxnSpPr>
      </xdr:nvCxnSpPr>
      <xdr:spPr bwMode="auto">
        <a:xfrm flipH="1" flipV="1">
          <a:off x="6467475" y="9746457"/>
          <a:ext cx="3635566" cy="19668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43</xdr:row>
      <xdr:rowOff>109538</xdr:rowOff>
    </xdr:from>
    <xdr:to>
      <xdr:col>20</xdr:col>
      <xdr:colOff>242705</xdr:colOff>
      <xdr:row>44</xdr:row>
      <xdr:rowOff>196911</xdr:rowOff>
    </xdr:to>
    <xdr:cxnSp macro="">
      <xdr:nvCxnSpPr>
        <xdr:cNvPr id="661" name="AutoShape 260">
          <a:extLst>
            <a:ext uri="{FF2B5EF4-FFF2-40B4-BE49-F238E27FC236}">
              <a16:creationId xmlns:a16="http://schemas.microsoft.com/office/drawing/2014/main" id="{00000000-0008-0000-2400-000095020000}"/>
            </a:ext>
          </a:extLst>
        </xdr:cNvPr>
        <xdr:cNvCxnSpPr>
          <a:cxnSpLocks noChangeShapeType="1"/>
          <a:stCxn id="692" idx="2"/>
          <a:endCxn id="650" idx="1"/>
        </xdr:cNvCxnSpPr>
      </xdr:nvCxnSpPr>
      <xdr:spPr bwMode="auto">
        <a:xfrm flipH="1" flipV="1">
          <a:off x="6467475" y="9529763"/>
          <a:ext cx="3243080" cy="30644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40</xdr:row>
      <xdr:rowOff>31118</xdr:rowOff>
    </xdr:from>
    <xdr:to>
      <xdr:col>21</xdr:col>
      <xdr:colOff>212304</xdr:colOff>
      <xdr:row>41</xdr:row>
      <xdr:rowOff>107156</xdr:rowOff>
    </xdr:to>
    <xdr:cxnSp macro="">
      <xdr:nvCxnSpPr>
        <xdr:cNvPr id="662" name="AutoShape 260">
          <a:extLst>
            <a:ext uri="{FF2B5EF4-FFF2-40B4-BE49-F238E27FC236}">
              <a16:creationId xmlns:a16="http://schemas.microsoft.com/office/drawing/2014/main" id="{00000000-0008-0000-2400-000096020000}"/>
            </a:ext>
          </a:extLst>
        </xdr:cNvPr>
        <xdr:cNvCxnSpPr>
          <a:cxnSpLocks noChangeShapeType="1"/>
          <a:stCxn id="688" idx="2"/>
          <a:endCxn id="648" idx="1"/>
        </xdr:cNvCxnSpPr>
      </xdr:nvCxnSpPr>
      <xdr:spPr bwMode="auto">
        <a:xfrm flipH="1">
          <a:off x="6467475" y="8794118"/>
          <a:ext cx="3641304" cy="295113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39</xdr:row>
      <xdr:rowOff>132801</xdr:rowOff>
    </xdr:from>
    <xdr:to>
      <xdr:col>20</xdr:col>
      <xdr:colOff>242704</xdr:colOff>
      <xdr:row>40</xdr:row>
      <xdr:rowOff>109538</xdr:rowOff>
    </xdr:to>
    <xdr:cxnSp macro="">
      <xdr:nvCxnSpPr>
        <xdr:cNvPr id="663" name="AutoShape 260">
          <a:extLst>
            <a:ext uri="{FF2B5EF4-FFF2-40B4-BE49-F238E27FC236}">
              <a16:creationId xmlns:a16="http://schemas.microsoft.com/office/drawing/2014/main" id="{00000000-0008-0000-2400-000097020000}"/>
            </a:ext>
          </a:extLst>
        </xdr:cNvPr>
        <xdr:cNvCxnSpPr>
          <a:cxnSpLocks noChangeShapeType="1"/>
          <a:stCxn id="693" idx="2"/>
          <a:endCxn id="647" idx="1"/>
        </xdr:cNvCxnSpPr>
      </xdr:nvCxnSpPr>
      <xdr:spPr bwMode="auto">
        <a:xfrm flipH="1">
          <a:off x="6467475" y="8676726"/>
          <a:ext cx="3243079" cy="19581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34</xdr:row>
      <xdr:rowOff>165099</xdr:rowOff>
    </xdr:from>
    <xdr:to>
      <xdr:col>21</xdr:col>
      <xdr:colOff>206566</xdr:colOff>
      <xdr:row>38</xdr:row>
      <xdr:rowOff>107157</xdr:rowOff>
    </xdr:to>
    <xdr:cxnSp macro="">
      <xdr:nvCxnSpPr>
        <xdr:cNvPr id="664" name="AutoShape 260">
          <a:extLst>
            <a:ext uri="{FF2B5EF4-FFF2-40B4-BE49-F238E27FC236}">
              <a16:creationId xmlns:a16="http://schemas.microsoft.com/office/drawing/2014/main" id="{00000000-0008-0000-2400-000098020000}"/>
            </a:ext>
          </a:extLst>
        </xdr:cNvPr>
        <xdr:cNvCxnSpPr>
          <a:cxnSpLocks noChangeShapeType="1"/>
          <a:stCxn id="687" idx="2"/>
          <a:endCxn id="645" idx="1"/>
        </xdr:cNvCxnSpPr>
      </xdr:nvCxnSpPr>
      <xdr:spPr bwMode="auto">
        <a:xfrm flipH="1">
          <a:off x="6467475" y="7613649"/>
          <a:ext cx="3635566" cy="81835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46</xdr:row>
      <xdr:rowOff>107157</xdr:rowOff>
    </xdr:from>
    <xdr:to>
      <xdr:col>20</xdr:col>
      <xdr:colOff>405983</xdr:colOff>
      <xdr:row>49</xdr:row>
      <xdr:rowOff>50510</xdr:rowOff>
    </xdr:to>
    <xdr:cxnSp macro="">
      <xdr:nvCxnSpPr>
        <xdr:cNvPr id="665" name="AutoShape 260">
          <a:extLst>
            <a:ext uri="{FF2B5EF4-FFF2-40B4-BE49-F238E27FC236}">
              <a16:creationId xmlns:a16="http://schemas.microsoft.com/office/drawing/2014/main" id="{00000000-0008-0000-2400-000099020000}"/>
            </a:ext>
          </a:extLst>
        </xdr:cNvPr>
        <xdr:cNvCxnSpPr>
          <a:cxnSpLocks noChangeShapeType="1"/>
          <a:stCxn id="675" idx="6"/>
          <a:endCxn id="653" idx="1"/>
        </xdr:cNvCxnSpPr>
      </xdr:nvCxnSpPr>
      <xdr:spPr bwMode="auto">
        <a:xfrm flipH="1" flipV="1">
          <a:off x="6467475" y="10184607"/>
          <a:ext cx="3406358" cy="60057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34</xdr:row>
      <xdr:rowOff>59531</xdr:rowOff>
    </xdr:from>
    <xdr:to>
      <xdr:col>20</xdr:col>
      <xdr:colOff>242704</xdr:colOff>
      <xdr:row>37</xdr:row>
      <xdr:rowOff>109538</xdr:rowOff>
    </xdr:to>
    <xdr:cxnSp macro="">
      <xdr:nvCxnSpPr>
        <xdr:cNvPr id="666" name="AutoShape 260">
          <a:extLst>
            <a:ext uri="{FF2B5EF4-FFF2-40B4-BE49-F238E27FC236}">
              <a16:creationId xmlns:a16="http://schemas.microsoft.com/office/drawing/2014/main" id="{00000000-0008-0000-2400-00009A020000}"/>
            </a:ext>
          </a:extLst>
        </xdr:cNvPr>
        <xdr:cNvCxnSpPr>
          <a:cxnSpLocks noChangeShapeType="1"/>
          <a:stCxn id="694" idx="2"/>
          <a:endCxn id="644" idx="1"/>
        </xdr:cNvCxnSpPr>
      </xdr:nvCxnSpPr>
      <xdr:spPr bwMode="auto">
        <a:xfrm flipH="1">
          <a:off x="6467475" y="7508081"/>
          <a:ext cx="3243079" cy="70723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38</xdr:row>
      <xdr:rowOff>159267</xdr:rowOff>
    </xdr:from>
    <xdr:to>
      <xdr:col>20</xdr:col>
      <xdr:colOff>405984</xdr:colOff>
      <xdr:row>39</xdr:row>
      <xdr:rowOff>107156</xdr:rowOff>
    </xdr:to>
    <xdr:cxnSp macro="">
      <xdr:nvCxnSpPr>
        <xdr:cNvPr id="667" name="AutoShape 260">
          <a:extLst>
            <a:ext uri="{FF2B5EF4-FFF2-40B4-BE49-F238E27FC236}">
              <a16:creationId xmlns:a16="http://schemas.microsoft.com/office/drawing/2014/main" id="{00000000-0008-0000-2400-00009B020000}"/>
            </a:ext>
          </a:extLst>
        </xdr:cNvPr>
        <xdr:cNvCxnSpPr>
          <a:cxnSpLocks noChangeShapeType="1"/>
          <a:stCxn id="674" idx="6"/>
          <a:endCxn id="646" idx="1"/>
        </xdr:cNvCxnSpPr>
      </xdr:nvCxnSpPr>
      <xdr:spPr bwMode="auto">
        <a:xfrm flipH="1">
          <a:off x="6467475" y="8484117"/>
          <a:ext cx="3406359" cy="16696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42</xdr:row>
      <xdr:rowOff>107157</xdr:rowOff>
    </xdr:from>
    <xdr:to>
      <xdr:col>20</xdr:col>
      <xdr:colOff>405983</xdr:colOff>
      <xdr:row>43</xdr:row>
      <xdr:rowOff>213647</xdr:rowOff>
    </xdr:to>
    <xdr:cxnSp macro="">
      <xdr:nvCxnSpPr>
        <xdr:cNvPr id="668" name="AutoShape 260">
          <a:extLst>
            <a:ext uri="{FF2B5EF4-FFF2-40B4-BE49-F238E27FC236}">
              <a16:creationId xmlns:a16="http://schemas.microsoft.com/office/drawing/2014/main" id="{00000000-0008-0000-2400-00009C020000}"/>
            </a:ext>
          </a:extLst>
        </xdr:cNvPr>
        <xdr:cNvCxnSpPr>
          <a:cxnSpLocks noChangeShapeType="1"/>
          <a:stCxn id="676" idx="6"/>
          <a:endCxn id="649" idx="1"/>
        </xdr:cNvCxnSpPr>
      </xdr:nvCxnSpPr>
      <xdr:spPr bwMode="auto">
        <a:xfrm flipH="1" flipV="1">
          <a:off x="6467475" y="9308307"/>
          <a:ext cx="3406358" cy="32556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47</xdr:row>
      <xdr:rowOff>109538</xdr:rowOff>
    </xdr:from>
    <xdr:to>
      <xdr:col>20</xdr:col>
      <xdr:colOff>247284</xdr:colOff>
      <xdr:row>50</xdr:row>
      <xdr:rowOff>45793</xdr:rowOff>
    </xdr:to>
    <xdr:cxnSp macro="">
      <xdr:nvCxnSpPr>
        <xdr:cNvPr id="669" name="AutoShape 260">
          <a:extLst>
            <a:ext uri="{FF2B5EF4-FFF2-40B4-BE49-F238E27FC236}">
              <a16:creationId xmlns:a16="http://schemas.microsoft.com/office/drawing/2014/main" id="{00000000-0008-0000-2400-00009D020000}"/>
            </a:ext>
          </a:extLst>
        </xdr:cNvPr>
        <xdr:cNvCxnSpPr>
          <a:cxnSpLocks noChangeShapeType="1"/>
          <a:stCxn id="695" idx="2"/>
          <a:endCxn id="654" idx="1"/>
        </xdr:cNvCxnSpPr>
      </xdr:nvCxnSpPr>
      <xdr:spPr bwMode="auto">
        <a:xfrm flipH="1" flipV="1">
          <a:off x="6467475" y="10406063"/>
          <a:ext cx="3247659" cy="59348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49</xdr:row>
      <xdr:rowOff>107156</xdr:rowOff>
    </xdr:from>
    <xdr:to>
      <xdr:col>20</xdr:col>
      <xdr:colOff>405984</xdr:colOff>
      <xdr:row>54</xdr:row>
      <xdr:rowOff>182687</xdr:rowOff>
    </xdr:to>
    <xdr:cxnSp macro="">
      <xdr:nvCxnSpPr>
        <xdr:cNvPr id="670" name="AutoShape 260">
          <a:extLst>
            <a:ext uri="{FF2B5EF4-FFF2-40B4-BE49-F238E27FC236}">
              <a16:creationId xmlns:a16="http://schemas.microsoft.com/office/drawing/2014/main" id="{00000000-0008-0000-2400-00009E020000}"/>
            </a:ext>
          </a:extLst>
        </xdr:cNvPr>
        <xdr:cNvCxnSpPr>
          <a:cxnSpLocks noChangeShapeType="1"/>
          <a:stCxn id="677" idx="6"/>
          <a:endCxn id="656" idx="1"/>
        </xdr:cNvCxnSpPr>
      </xdr:nvCxnSpPr>
      <xdr:spPr bwMode="auto">
        <a:xfrm flipH="1" flipV="1">
          <a:off x="6467475" y="10841831"/>
          <a:ext cx="3406359" cy="117090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48</xdr:row>
      <xdr:rowOff>107157</xdr:rowOff>
    </xdr:from>
    <xdr:to>
      <xdr:col>21</xdr:col>
      <xdr:colOff>206565</xdr:colOff>
      <xdr:row>54</xdr:row>
      <xdr:rowOff>45723</xdr:rowOff>
    </xdr:to>
    <xdr:cxnSp macro="">
      <xdr:nvCxnSpPr>
        <xdr:cNvPr id="671" name="AutoShape 260">
          <a:extLst>
            <a:ext uri="{FF2B5EF4-FFF2-40B4-BE49-F238E27FC236}">
              <a16:creationId xmlns:a16="http://schemas.microsoft.com/office/drawing/2014/main" id="{00000000-0008-0000-2400-00009F020000}"/>
            </a:ext>
          </a:extLst>
        </xdr:cNvPr>
        <xdr:cNvCxnSpPr>
          <a:cxnSpLocks noChangeShapeType="1"/>
          <a:stCxn id="690" idx="2"/>
          <a:endCxn id="655" idx="1"/>
        </xdr:cNvCxnSpPr>
      </xdr:nvCxnSpPr>
      <xdr:spPr bwMode="auto">
        <a:xfrm flipH="1" flipV="1">
          <a:off x="6467475" y="10622757"/>
          <a:ext cx="3635565" cy="125301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50</xdr:row>
      <xdr:rowOff>109538</xdr:rowOff>
    </xdr:from>
    <xdr:to>
      <xdr:col>20</xdr:col>
      <xdr:colOff>242705</xdr:colOff>
      <xdr:row>55</xdr:row>
      <xdr:rowOff>141959</xdr:rowOff>
    </xdr:to>
    <xdr:cxnSp macro="">
      <xdr:nvCxnSpPr>
        <xdr:cNvPr id="672" name="AutoShape 260">
          <a:extLst>
            <a:ext uri="{FF2B5EF4-FFF2-40B4-BE49-F238E27FC236}">
              <a16:creationId xmlns:a16="http://schemas.microsoft.com/office/drawing/2014/main" id="{00000000-0008-0000-2400-0000A0020000}"/>
            </a:ext>
          </a:extLst>
        </xdr:cNvPr>
        <xdr:cNvCxnSpPr>
          <a:cxnSpLocks noChangeShapeType="1"/>
          <a:stCxn id="696" idx="2"/>
          <a:endCxn id="657" idx="1"/>
        </xdr:cNvCxnSpPr>
      </xdr:nvCxnSpPr>
      <xdr:spPr bwMode="auto">
        <a:xfrm flipH="1" flipV="1">
          <a:off x="6467475" y="11063288"/>
          <a:ext cx="3243080" cy="112779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402079</xdr:colOff>
      <xdr:row>33</xdr:row>
      <xdr:rowOff>57526</xdr:rowOff>
    </xdr:from>
    <xdr:to>
      <xdr:col>21</xdr:col>
      <xdr:colOff>30346</xdr:colOff>
      <xdr:row>33</xdr:row>
      <xdr:rowOff>124227</xdr:rowOff>
    </xdr:to>
    <xdr:sp macro="" textlink="">
      <xdr:nvSpPr>
        <xdr:cNvPr id="673" name="Oval 296">
          <a:extLst>
            <a:ext uri="{FF2B5EF4-FFF2-40B4-BE49-F238E27FC236}">
              <a16:creationId xmlns:a16="http://schemas.microsoft.com/office/drawing/2014/main" id="{00000000-0008-0000-2400-0000A1020000}"/>
            </a:ext>
          </a:extLst>
        </xdr:cNvPr>
        <xdr:cNvSpPr>
          <a:spLocks noChangeArrowheads="1"/>
        </xdr:cNvSpPr>
      </xdr:nvSpPr>
      <xdr:spPr bwMode="auto">
        <a:xfrm flipH="1">
          <a:off x="9869929" y="7287001"/>
          <a:ext cx="56892" cy="66701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405984</xdr:colOff>
      <xdr:row>38</xdr:row>
      <xdr:rowOff>127944</xdr:rowOff>
    </xdr:from>
    <xdr:to>
      <xdr:col>21</xdr:col>
      <xdr:colOff>34251</xdr:colOff>
      <xdr:row>38</xdr:row>
      <xdr:rowOff>190589</xdr:rowOff>
    </xdr:to>
    <xdr:sp macro="" textlink="">
      <xdr:nvSpPr>
        <xdr:cNvPr id="674" name="Oval 296">
          <a:extLst>
            <a:ext uri="{FF2B5EF4-FFF2-40B4-BE49-F238E27FC236}">
              <a16:creationId xmlns:a16="http://schemas.microsoft.com/office/drawing/2014/main" id="{00000000-0008-0000-2400-0000A2020000}"/>
            </a:ext>
          </a:extLst>
        </xdr:cNvPr>
        <xdr:cNvSpPr>
          <a:spLocks noChangeArrowheads="1"/>
        </xdr:cNvSpPr>
      </xdr:nvSpPr>
      <xdr:spPr bwMode="auto">
        <a:xfrm flipH="1">
          <a:off x="9873834" y="8452794"/>
          <a:ext cx="56892" cy="6264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405983</xdr:colOff>
      <xdr:row>49</xdr:row>
      <xdr:rowOff>21334</xdr:rowOff>
    </xdr:from>
    <xdr:to>
      <xdr:col>21</xdr:col>
      <xdr:colOff>34250</xdr:colOff>
      <xdr:row>49</xdr:row>
      <xdr:rowOff>79686</xdr:rowOff>
    </xdr:to>
    <xdr:sp macro="" textlink="">
      <xdr:nvSpPr>
        <xdr:cNvPr id="675" name="Oval 296">
          <a:extLst>
            <a:ext uri="{FF2B5EF4-FFF2-40B4-BE49-F238E27FC236}">
              <a16:creationId xmlns:a16="http://schemas.microsoft.com/office/drawing/2014/main" id="{00000000-0008-0000-2400-0000A3020000}"/>
            </a:ext>
          </a:extLst>
        </xdr:cNvPr>
        <xdr:cNvSpPr>
          <a:spLocks noChangeArrowheads="1"/>
        </xdr:cNvSpPr>
      </xdr:nvSpPr>
      <xdr:spPr bwMode="auto">
        <a:xfrm flipH="1">
          <a:off x="9873833" y="10756009"/>
          <a:ext cx="56892" cy="58352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405983</xdr:colOff>
      <xdr:row>43</xdr:row>
      <xdr:rowOff>186499</xdr:rowOff>
    </xdr:from>
    <xdr:to>
      <xdr:col>21</xdr:col>
      <xdr:colOff>34250</xdr:colOff>
      <xdr:row>44</xdr:row>
      <xdr:rowOff>26482</xdr:rowOff>
    </xdr:to>
    <xdr:sp macro="" textlink="">
      <xdr:nvSpPr>
        <xdr:cNvPr id="676" name="Oval 296">
          <a:extLst>
            <a:ext uri="{FF2B5EF4-FFF2-40B4-BE49-F238E27FC236}">
              <a16:creationId xmlns:a16="http://schemas.microsoft.com/office/drawing/2014/main" id="{00000000-0008-0000-2400-0000A4020000}"/>
            </a:ext>
          </a:extLst>
        </xdr:cNvPr>
        <xdr:cNvSpPr>
          <a:spLocks noChangeArrowheads="1"/>
        </xdr:cNvSpPr>
      </xdr:nvSpPr>
      <xdr:spPr bwMode="auto">
        <a:xfrm flipH="1">
          <a:off x="9873833" y="9606724"/>
          <a:ext cx="56892" cy="59058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405984</xdr:colOff>
      <xdr:row>54</xdr:row>
      <xdr:rowOff>151364</xdr:rowOff>
    </xdr:from>
    <xdr:to>
      <xdr:col>21</xdr:col>
      <xdr:colOff>34251</xdr:colOff>
      <xdr:row>54</xdr:row>
      <xdr:rowOff>214009</xdr:rowOff>
    </xdr:to>
    <xdr:sp macro="" textlink="">
      <xdr:nvSpPr>
        <xdr:cNvPr id="677" name="Oval 296">
          <a:extLst>
            <a:ext uri="{FF2B5EF4-FFF2-40B4-BE49-F238E27FC236}">
              <a16:creationId xmlns:a16="http://schemas.microsoft.com/office/drawing/2014/main" id="{00000000-0008-0000-2400-0000A5020000}"/>
            </a:ext>
          </a:extLst>
        </xdr:cNvPr>
        <xdr:cNvSpPr>
          <a:spLocks noChangeArrowheads="1"/>
        </xdr:cNvSpPr>
      </xdr:nvSpPr>
      <xdr:spPr bwMode="auto">
        <a:xfrm flipH="1">
          <a:off x="9873834" y="11981414"/>
          <a:ext cx="56892" cy="6264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380289</xdr:colOff>
      <xdr:row>46</xdr:row>
      <xdr:rowOff>109538</xdr:rowOff>
    </xdr:from>
    <xdr:to>
      <xdr:col>29</xdr:col>
      <xdr:colOff>0</xdr:colOff>
      <xdr:row>47</xdr:row>
      <xdr:rowOff>167584</xdr:rowOff>
    </xdr:to>
    <xdr:cxnSp macro="">
      <xdr:nvCxnSpPr>
        <xdr:cNvPr id="682" name="AutoShape 260">
          <a:extLst>
            <a:ext uri="{FF2B5EF4-FFF2-40B4-BE49-F238E27FC236}">
              <a16:creationId xmlns:a16="http://schemas.microsoft.com/office/drawing/2014/main" id="{00000000-0008-0000-2400-0000AA020000}"/>
            </a:ext>
          </a:extLst>
        </xdr:cNvPr>
        <xdr:cNvCxnSpPr>
          <a:cxnSpLocks noChangeShapeType="1"/>
          <a:stCxn id="751" idx="3"/>
          <a:endCxn id="527" idx="0"/>
        </xdr:cNvCxnSpPr>
      </xdr:nvCxnSpPr>
      <xdr:spPr bwMode="auto">
        <a:xfrm flipH="1">
          <a:off x="9857664" y="10186988"/>
          <a:ext cx="3905961" cy="277121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71753</xdr:colOff>
      <xdr:row>47</xdr:row>
      <xdr:rowOff>109538</xdr:rowOff>
    </xdr:from>
    <xdr:to>
      <xdr:col>29</xdr:col>
      <xdr:colOff>0</xdr:colOff>
      <xdr:row>47</xdr:row>
      <xdr:rowOff>173303</xdr:rowOff>
    </xdr:to>
    <xdr:cxnSp macro="">
      <xdr:nvCxnSpPr>
        <xdr:cNvPr id="683" name="AutoShape 262">
          <a:extLst>
            <a:ext uri="{FF2B5EF4-FFF2-40B4-BE49-F238E27FC236}">
              <a16:creationId xmlns:a16="http://schemas.microsoft.com/office/drawing/2014/main" id="{00000000-0008-0000-2400-0000AB020000}"/>
            </a:ext>
          </a:extLst>
        </xdr:cNvPr>
        <xdr:cNvCxnSpPr>
          <a:cxnSpLocks noChangeShapeType="1"/>
          <a:stCxn id="752" idx="3"/>
          <a:endCxn id="528" idx="0"/>
        </xdr:cNvCxnSpPr>
      </xdr:nvCxnSpPr>
      <xdr:spPr bwMode="auto">
        <a:xfrm flipH="1">
          <a:off x="10835003" y="10406063"/>
          <a:ext cx="2928622" cy="6376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371878</xdr:colOff>
      <xdr:row>48</xdr:row>
      <xdr:rowOff>109538</xdr:rowOff>
    </xdr:from>
    <xdr:to>
      <xdr:col>29</xdr:col>
      <xdr:colOff>0</xdr:colOff>
      <xdr:row>51</xdr:row>
      <xdr:rowOff>133765</xdr:rowOff>
    </xdr:to>
    <xdr:cxnSp macro="">
      <xdr:nvCxnSpPr>
        <xdr:cNvPr id="684" name="AutoShape 263">
          <a:extLst>
            <a:ext uri="{FF2B5EF4-FFF2-40B4-BE49-F238E27FC236}">
              <a16:creationId xmlns:a16="http://schemas.microsoft.com/office/drawing/2014/main" id="{00000000-0008-0000-2400-0000AC020000}"/>
            </a:ext>
          </a:extLst>
        </xdr:cNvPr>
        <xdr:cNvCxnSpPr>
          <a:cxnSpLocks noChangeShapeType="1"/>
          <a:stCxn id="753" idx="3"/>
          <a:endCxn id="529" idx="0"/>
        </xdr:cNvCxnSpPr>
      </xdr:nvCxnSpPr>
      <xdr:spPr bwMode="auto">
        <a:xfrm flipH="1">
          <a:off x="9849253" y="10625138"/>
          <a:ext cx="3914372" cy="68145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71754</xdr:colOff>
      <xdr:row>49</xdr:row>
      <xdr:rowOff>109538</xdr:rowOff>
    </xdr:from>
    <xdr:to>
      <xdr:col>29</xdr:col>
      <xdr:colOff>0</xdr:colOff>
      <xdr:row>51</xdr:row>
      <xdr:rowOff>148735</xdr:rowOff>
    </xdr:to>
    <xdr:cxnSp macro="">
      <xdr:nvCxnSpPr>
        <xdr:cNvPr id="685" name="AutoShape 265">
          <a:extLst>
            <a:ext uri="{FF2B5EF4-FFF2-40B4-BE49-F238E27FC236}">
              <a16:creationId xmlns:a16="http://schemas.microsoft.com/office/drawing/2014/main" id="{00000000-0008-0000-2400-0000AD020000}"/>
            </a:ext>
          </a:extLst>
        </xdr:cNvPr>
        <xdr:cNvCxnSpPr>
          <a:cxnSpLocks noChangeShapeType="1"/>
          <a:stCxn id="754" idx="3"/>
          <a:endCxn id="530" idx="0"/>
        </xdr:cNvCxnSpPr>
      </xdr:nvCxnSpPr>
      <xdr:spPr bwMode="auto">
        <a:xfrm flipH="1">
          <a:off x="10835004" y="10844213"/>
          <a:ext cx="2928621" cy="47734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36</xdr:row>
      <xdr:rowOff>0</xdr:rowOff>
    </xdr:from>
    <xdr:to>
      <xdr:col>14</xdr:col>
      <xdr:colOff>0</xdr:colOff>
      <xdr:row>37</xdr:row>
      <xdr:rowOff>0</xdr:rowOff>
    </xdr:to>
    <xdr:sp macro="" textlink="">
      <xdr:nvSpPr>
        <xdr:cNvPr id="686" name="Rectangle 97">
          <a:extLst>
            <a:ext uri="{FF2B5EF4-FFF2-40B4-BE49-F238E27FC236}">
              <a16:creationId xmlns:a16="http://schemas.microsoft.com/office/drawing/2014/main" id="{00000000-0008-0000-2400-0000AE020000}"/>
            </a:ext>
          </a:extLst>
        </xdr:cNvPr>
        <xdr:cNvSpPr>
          <a:spLocks noChangeArrowheads="1"/>
        </xdr:cNvSpPr>
      </xdr:nvSpPr>
      <xdr:spPr bwMode="auto">
        <a:xfrm>
          <a:off x="6467475" y="788670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206566</xdr:colOff>
      <xdr:row>33</xdr:row>
      <xdr:rowOff>170837</xdr:rowOff>
    </xdr:from>
    <xdr:to>
      <xdr:col>21</xdr:col>
      <xdr:colOff>355753</xdr:colOff>
      <xdr:row>34</xdr:row>
      <xdr:rowOff>165099</xdr:rowOff>
    </xdr:to>
    <xdr:sp macro="" textlink="">
      <xdr:nvSpPr>
        <xdr:cNvPr id="687" name="フリーフォーム 686">
          <a:extLst>
            <a:ext uri="{FF2B5EF4-FFF2-40B4-BE49-F238E27FC236}">
              <a16:creationId xmlns:a16="http://schemas.microsoft.com/office/drawing/2014/main" id="{00000000-0008-0000-2400-0000AF020000}"/>
            </a:ext>
          </a:extLst>
        </xdr:cNvPr>
        <xdr:cNvSpPr/>
      </xdr:nvSpPr>
      <xdr:spPr>
        <a:xfrm>
          <a:off x="10103041" y="7400312"/>
          <a:ext cx="149187" cy="213337"/>
        </a:xfrm>
        <a:custGeom>
          <a:avLst/>
          <a:gdLst>
            <a:gd name="connsiteX0" fmla="*/ 149187 w 149187"/>
            <a:gd name="connsiteY0" fmla="*/ 0 h 212304"/>
            <a:gd name="connsiteX1" fmla="*/ 0 w 149187"/>
            <a:gd name="connsiteY1" fmla="*/ 0 h 212304"/>
            <a:gd name="connsiteX2" fmla="*/ 0 w 149187"/>
            <a:gd name="connsiteY2" fmla="*/ 212304 h 21230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49187" h="212304">
              <a:moveTo>
                <a:pt x="149187" y="0"/>
              </a:moveTo>
              <a:lnTo>
                <a:pt x="0" y="0"/>
              </a:lnTo>
              <a:lnTo>
                <a:pt x="0" y="212304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 type="triangle"/>
          <a:tailEnd type="none" w="med" len="med"/>
        </a:ln>
      </xdr:spPr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212304</xdr:colOff>
      <xdr:row>39</xdr:row>
      <xdr:rowOff>28507</xdr:rowOff>
    </xdr:from>
    <xdr:to>
      <xdr:col>21</xdr:col>
      <xdr:colOff>361491</xdr:colOff>
      <xdr:row>40</xdr:row>
      <xdr:rowOff>31118</xdr:rowOff>
    </xdr:to>
    <xdr:sp macro="" textlink="">
      <xdr:nvSpPr>
        <xdr:cNvPr id="688" name="フリーフォーム 687">
          <a:extLst>
            <a:ext uri="{FF2B5EF4-FFF2-40B4-BE49-F238E27FC236}">
              <a16:creationId xmlns:a16="http://schemas.microsoft.com/office/drawing/2014/main" id="{00000000-0008-0000-2400-0000B0020000}"/>
            </a:ext>
          </a:extLst>
        </xdr:cNvPr>
        <xdr:cNvSpPr/>
      </xdr:nvSpPr>
      <xdr:spPr>
        <a:xfrm>
          <a:off x="10108779" y="8572432"/>
          <a:ext cx="149187" cy="221686"/>
        </a:xfrm>
        <a:custGeom>
          <a:avLst/>
          <a:gdLst>
            <a:gd name="connsiteX0" fmla="*/ 149187 w 149187"/>
            <a:gd name="connsiteY0" fmla="*/ 0 h 212304"/>
            <a:gd name="connsiteX1" fmla="*/ 0 w 149187"/>
            <a:gd name="connsiteY1" fmla="*/ 0 h 212304"/>
            <a:gd name="connsiteX2" fmla="*/ 0 w 149187"/>
            <a:gd name="connsiteY2" fmla="*/ 212304 h 21230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49187" h="212304">
              <a:moveTo>
                <a:pt x="149187" y="0"/>
              </a:moveTo>
              <a:lnTo>
                <a:pt x="0" y="0"/>
              </a:lnTo>
              <a:lnTo>
                <a:pt x="0" y="212304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 type="triangle"/>
          <a:tailEnd type="none" w="med" len="med"/>
        </a:ln>
      </xdr:spPr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206566</xdr:colOff>
      <xdr:row>44</xdr:row>
      <xdr:rowOff>90506</xdr:rowOff>
    </xdr:from>
    <xdr:to>
      <xdr:col>21</xdr:col>
      <xdr:colOff>355753</xdr:colOff>
      <xdr:row>45</xdr:row>
      <xdr:rowOff>84767</xdr:rowOff>
    </xdr:to>
    <xdr:sp macro="" textlink="">
      <xdr:nvSpPr>
        <xdr:cNvPr id="689" name="フリーフォーム 688">
          <a:extLst>
            <a:ext uri="{FF2B5EF4-FFF2-40B4-BE49-F238E27FC236}">
              <a16:creationId xmlns:a16="http://schemas.microsoft.com/office/drawing/2014/main" id="{00000000-0008-0000-2400-0000B1020000}"/>
            </a:ext>
          </a:extLst>
        </xdr:cNvPr>
        <xdr:cNvSpPr/>
      </xdr:nvSpPr>
      <xdr:spPr>
        <a:xfrm>
          <a:off x="10103041" y="9729806"/>
          <a:ext cx="149187" cy="213336"/>
        </a:xfrm>
        <a:custGeom>
          <a:avLst/>
          <a:gdLst>
            <a:gd name="connsiteX0" fmla="*/ 149187 w 149187"/>
            <a:gd name="connsiteY0" fmla="*/ 0 h 212304"/>
            <a:gd name="connsiteX1" fmla="*/ 0 w 149187"/>
            <a:gd name="connsiteY1" fmla="*/ 0 h 212304"/>
            <a:gd name="connsiteX2" fmla="*/ 0 w 149187"/>
            <a:gd name="connsiteY2" fmla="*/ 212304 h 21230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49187" h="212304">
              <a:moveTo>
                <a:pt x="149187" y="0"/>
              </a:moveTo>
              <a:lnTo>
                <a:pt x="0" y="0"/>
              </a:lnTo>
              <a:lnTo>
                <a:pt x="0" y="212304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 type="triangle"/>
          <a:tailEnd type="none" w="med" len="med"/>
        </a:ln>
      </xdr:spPr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206565</xdr:colOff>
      <xdr:row>54</xdr:row>
      <xdr:rowOff>45723</xdr:rowOff>
    </xdr:from>
    <xdr:to>
      <xdr:col>21</xdr:col>
      <xdr:colOff>355752</xdr:colOff>
      <xdr:row>55</xdr:row>
      <xdr:rowOff>39984</xdr:rowOff>
    </xdr:to>
    <xdr:sp macro="" textlink="">
      <xdr:nvSpPr>
        <xdr:cNvPr id="690" name="フリーフォーム 689">
          <a:extLst>
            <a:ext uri="{FF2B5EF4-FFF2-40B4-BE49-F238E27FC236}">
              <a16:creationId xmlns:a16="http://schemas.microsoft.com/office/drawing/2014/main" id="{00000000-0008-0000-2400-0000B2020000}"/>
            </a:ext>
          </a:extLst>
        </xdr:cNvPr>
        <xdr:cNvSpPr/>
      </xdr:nvSpPr>
      <xdr:spPr>
        <a:xfrm flipV="1">
          <a:off x="10103040" y="11875773"/>
          <a:ext cx="149187" cy="213336"/>
        </a:xfrm>
        <a:custGeom>
          <a:avLst/>
          <a:gdLst>
            <a:gd name="connsiteX0" fmla="*/ 149187 w 149187"/>
            <a:gd name="connsiteY0" fmla="*/ 0 h 212304"/>
            <a:gd name="connsiteX1" fmla="*/ 0 w 149187"/>
            <a:gd name="connsiteY1" fmla="*/ 0 h 212304"/>
            <a:gd name="connsiteX2" fmla="*/ 0 w 149187"/>
            <a:gd name="connsiteY2" fmla="*/ 212304 h 21230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49187" h="212304">
              <a:moveTo>
                <a:pt x="149187" y="0"/>
              </a:moveTo>
              <a:lnTo>
                <a:pt x="0" y="0"/>
              </a:lnTo>
              <a:lnTo>
                <a:pt x="0" y="212304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 type="triangle"/>
          <a:tailEnd type="none" w="med" len="med"/>
        </a:ln>
      </xdr:spPr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200827</xdr:colOff>
      <xdr:row>48</xdr:row>
      <xdr:rowOff>165102</xdr:rowOff>
    </xdr:from>
    <xdr:to>
      <xdr:col>21</xdr:col>
      <xdr:colOff>350014</xdr:colOff>
      <xdr:row>49</xdr:row>
      <xdr:rowOff>159364</xdr:rowOff>
    </xdr:to>
    <xdr:sp macro="" textlink="">
      <xdr:nvSpPr>
        <xdr:cNvPr id="691" name="フリーフォーム 690">
          <a:extLst>
            <a:ext uri="{FF2B5EF4-FFF2-40B4-BE49-F238E27FC236}">
              <a16:creationId xmlns:a16="http://schemas.microsoft.com/office/drawing/2014/main" id="{00000000-0008-0000-2400-0000B3020000}"/>
            </a:ext>
          </a:extLst>
        </xdr:cNvPr>
        <xdr:cNvSpPr/>
      </xdr:nvSpPr>
      <xdr:spPr>
        <a:xfrm flipV="1">
          <a:off x="10097302" y="10680702"/>
          <a:ext cx="149187" cy="213337"/>
        </a:xfrm>
        <a:custGeom>
          <a:avLst/>
          <a:gdLst>
            <a:gd name="connsiteX0" fmla="*/ 149187 w 149187"/>
            <a:gd name="connsiteY0" fmla="*/ 0 h 212304"/>
            <a:gd name="connsiteX1" fmla="*/ 0 w 149187"/>
            <a:gd name="connsiteY1" fmla="*/ 0 h 212304"/>
            <a:gd name="connsiteX2" fmla="*/ 0 w 149187"/>
            <a:gd name="connsiteY2" fmla="*/ 212304 h 21230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49187" h="212304">
              <a:moveTo>
                <a:pt x="149187" y="0"/>
              </a:moveTo>
              <a:lnTo>
                <a:pt x="0" y="0"/>
              </a:lnTo>
              <a:lnTo>
                <a:pt x="0" y="212304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 type="triangle"/>
          <a:tailEnd type="none" w="med" len="med"/>
        </a:ln>
      </xdr:spPr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91587</xdr:colOff>
      <xdr:row>44</xdr:row>
      <xdr:rowOff>91587</xdr:rowOff>
    </xdr:from>
    <xdr:to>
      <xdr:col>20</xdr:col>
      <xdr:colOff>242705</xdr:colOff>
      <xdr:row>44</xdr:row>
      <xdr:rowOff>196911</xdr:rowOff>
    </xdr:to>
    <xdr:sp macro="" textlink="">
      <xdr:nvSpPr>
        <xdr:cNvPr id="692" name="フリーフォーム 691">
          <a:extLst>
            <a:ext uri="{FF2B5EF4-FFF2-40B4-BE49-F238E27FC236}">
              <a16:creationId xmlns:a16="http://schemas.microsoft.com/office/drawing/2014/main" id="{00000000-0008-0000-2400-0000B4020000}"/>
            </a:ext>
          </a:extLst>
        </xdr:cNvPr>
        <xdr:cNvSpPr/>
      </xdr:nvSpPr>
      <xdr:spPr>
        <a:xfrm>
          <a:off x="9559437" y="9730887"/>
          <a:ext cx="151118" cy="105324"/>
        </a:xfrm>
        <a:custGeom>
          <a:avLst/>
          <a:gdLst>
            <a:gd name="connsiteX0" fmla="*/ 0 w 151118"/>
            <a:gd name="connsiteY0" fmla="*/ 0 h 105324"/>
            <a:gd name="connsiteX1" fmla="*/ 151118 w 151118"/>
            <a:gd name="connsiteY1" fmla="*/ 0 h 105324"/>
            <a:gd name="connsiteX2" fmla="*/ 151118 w 151118"/>
            <a:gd name="connsiteY2" fmla="*/ 105324 h 10532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51118" h="105324">
              <a:moveTo>
                <a:pt x="0" y="0"/>
              </a:moveTo>
              <a:lnTo>
                <a:pt x="151118" y="0"/>
              </a:lnTo>
              <a:lnTo>
                <a:pt x="151118" y="105324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 type="triangle"/>
          <a:tailEnd type="none" w="med" len="med"/>
        </a:ln>
      </xdr:spPr>
      <xdr:txBody>
        <a:bodyPr vertOverflow="clip" horzOverflow="clip" rtlCol="0" anchor="t"/>
        <a:lstStyle/>
        <a:p>
          <a:pPr marL="0" indent="0" algn="l"/>
          <a:endParaRPr kumimoji="1" lang="ja-JP" altLang="en-U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91586</xdr:colOff>
      <xdr:row>39</xdr:row>
      <xdr:rowOff>27477</xdr:rowOff>
    </xdr:from>
    <xdr:to>
      <xdr:col>20</xdr:col>
      <xdr:colOff>242704</xdr:colOff>
      <xdr:row>39</xdr:row>
      <xdr:rowOff>132801</xdr:rowOff>
    </xdr:to>
    <xdr:sp macro="" textlink="">
      <xdr:nvSpPr>
        <xdr:cNvPr id="693" name="フリーフォーム 692">
          <a:extLst>
            <a:ext uri="{FF2B5EF4-FFF2-40B4-BE49-F238E27FC236}">
              <a16:creationId xmlns:a16="http://schemas.microsoft.com/office/drawing/2014/main" id="{00000000-0008-0000-2400-0000B5020000}"/>
            </a:ext>
          </a:extLst>
        </xdr:cNvPr>
        <xdr:cNvSpPr/>
      </xdr:nvSpPr>
      <xdr:spPr>
        <a:xfrm>
          <a:off x="9559436" y="8571402"/>
          <a:ext cx="151118" cy="105324"/>
        </a:xfrm>
        <a:custGeom>
          <a:avLst/>
          <a:gdLst>
            <a:gd name="connsiteX0" fmla="*/ 0 w 151118"/>
            <a:gd name="connsiteY0" fmla="*/ 0 h 105324"/>
            <a:gd name="connsiteX1" fmla="*/ 151118 w 151118"/>
            <a:gd name="connsiteY1" fmla="*/ 0 h 105324"/>
            <a:gd name="connsiteX2" fmla="*/ 151118 w 151118"/>
            <a:gd name="connsiteY2" fmla="*/ 105324 h 10532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51118" h="105324">
              <a:moveTo>
                <a:pt x="0" y="0"/>
              </a:moveTo>
              <a:lnTo>
                <a:pt x="151118" y="0"/>
              </a:lnTo>
              <a:lnTo>
                <a:pt x="151118" y="105324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 type="triangle"/>
          <a:tailEnd type="none" w="med" len="med"/>
        </a:ln>
      </xdr:spPr>
      <xdr:txBody>
        <a:bodyPr vertOverflow="clip" horzOverflow="clip" rtlCol="0" anchor="t"/>
        <a:lstStyle/>
        <a:p>
          <a:pPr marL="0" indent="0" algn="l"/>
          <a:endParaRPr kumimoji="1" lang="ja-JP" altLang="en-U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91586</xdr:colOff>
      <xdr:row>33</xdr:row>
      <xdr:rowOff>174015</xdr:rowOff>
    </xdr:from>
    <xdr:to>
      <xdr:col>20</xdr:col>
      <xdr:colOff>242704</xdr:colOff>
      <xdr:row>34</xdr:row>
      <xdr:rowOff>59531</xdr:rowOff>
    </xdr:to>
    <xdr:sp macro="" textlink="">
      <xdr:nvSpPr>
        <xdr:cNvPr id="694" name="フリーフォーム 693">
          <a:extLst>
            <a:ext uri="{FF2B5EF4-FFF2-40B4-BE49-F238E27FC236}">
              <a16:creationId xmlns:a16="http://schemas.microsoft.com/office/drawing/2014/main" id="{00000000-0008-0000-2400-0000B6020000}"/>
            </a:ext>
          </a:extLst>
        </xdr:cNvPr>
        <xdr:cNvSpPr/>
      </xdr:nvSpPr>
      <xdr:spPr>
        <a:xfrm>
          <a:off x="9559436" y="7403490"/>
          <a:ext cx="151118" cy="104591"/>
        </a:xfrm>
        <a:custGeom>
          <a:avLst/>
          <a:gdLst>
            <a:gd name="connsiteX0" fmla="*/ 0 w 151118"/>
            <a:gd name="connsiteY0" fmla="*/ 0 h 105324"/>
            <a:gd name="connsiteX1" fmla="*/ 151118 w 151118"/>
            <a:gd name="connsiteY1" fmla="*/ 0 h 105324"/>
            <a:gd name="connsiteX2" fmla="*/ 151118 w 151118"/>
            <a:gd name="connsiteY2" fmla="*/ 105324 h 10532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51118" h="105324">
              <a:moveTo>
                <a:pt x="0" y="0"/>
              </a:moveTo>
              <a:lnTo>
                <a:pt x="151118" y="0"/>
              </a:lnTo>
              <a:lnTo>
                <a:pt x="151118" y="105324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 type="triangle"/>
          <a:tailEnd type="none" w="med" len="med"/>
        </a:ln>
      </xdr:spPr>
      <xdr:txBody>
        <a:bodyPr vertOverflow="clip" horzOverflow="clip" rtlCol="0" anchor="t"/>
        <a:lstStyle/>
        <a:p>
          <a:pPr marL="0" indent="0" algn="l"/>
          <a:endParaRPr kumimoji="1" lang="ja-JP" altLang="en-U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96166</xdr:colOff>
      <xdr:row>49</xdr:row>
      <xdr:rowOff>160277</xdr:rowOff>
    </xdr:from>
    <xdr:to>
      <xdr:col>20</xdr:col>
      <xdr:colOff>247284</xdr:colOff>
      <xdr:row>50</xdr:row>
      <xdr:rowOff>45793</xdr:rowOff>
    </xdr:to>
    <xdr:sp macro="" textlink="">
      <xdr:nvSpPr>
        <xdr:cNvPr id="695" name="フリーフォーム 694">
          <a:extLst>
            <a:ext uri="{FF2B5EF4-FFF2-40B4-BE49-F238E27FC236}">
              <a16:creationId xmlns:a16="http://schemas.microsoft.com/office/drawing/2014/main" id="{00000000-0008-0000-2400-0000B7020000}"/>
            </a:ext>
          </a:extLst>
        </xdr:cNvPr>
        <xdr:cNvSpPr/>
      </xdr:nvSpPr>
      <xdr:spPr>
        <a:xfrm>
          <a:off x="9564016" y="10894952"/>
          <a:ext cx="151118" cy="104591"/>
        </a:xfrm>
        <a:custGeom>
          <a:avLst/>
          <a:gdLst>
            <a:gd name="connsiteX0" fmla="*/ 0 w 151118"/>
            <a:gd name="connsiteY0" fmla="*/ 0 h 105324"/>
            <a:gd name="connsiteX1" fmla="*/ 151118 w 151118"/>
            <a:gd name="connsiteY1" fmla="*/ 0 h 105324"/>
            <a:gd name="connsiteX2" fmla="*/ 151118 w 151118"/>
            <a:gd name="connsiteY2" fmla="*/ 105324 h 10532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51118" h="105324">
              <a:moveTo>
                <a:pt x="0" y="0"/>
              </a:moveTo>
              <a:lnTo>
                <a:pt x="151118" y="0"/>
              </a:lnTo>
              <a:lnTo>
                <a:pt x="151118" y="105324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 type="triangle"/>
          <a:tailEnd type="none" w="med" len="med"/>
        </a:ln>
      </xdr:spPr>
      <xdr:txBody>
        <a:bodyPr vertOverflow="clip" horzOverflow="clip" rtlCol="0" anchor="t"/>
        <a:lstStyle/>
        <a:p>
          <a:pPr marL="0" indent="0" algn="l"/>
          <a:endParaRPr kumimoji="1" lang="ja-JP" altLang="en-U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91587</xdr:colOff>
      <xdr:row>55</xdr:row>
      <xdr:rowOff>36635</xdr:rowOff>
    </xdr:from>
    <xdr:to>
      <xdr:col>20</xdr:col>
      <xdr:colOff>242705</xdr:colOff>
      <xdr:row>55</xdr:row>
      <xdr:rowOff>141959</xdr:rowOff>
    </xdr:to>
    <xdr:sp macro="" textlink="">
      <xdr:nvSpPr>
        <xdr:cNvPr id="696" name="フリーフォーム 695">
          <a:extLst>
            <a:ext uri="{FF2B5EF4-FFF2-40B4-BE49-F238E27FC236}">
              <a16:creationId xmlns:a16="http://schemas.microsoft.com/office/drawing/2014/main" id="{00000000-0008-0000-2400-0000B8020000}"/>
            </a:ext>
          </a:extLst>
        </xdr:cNvPr>
        <xdr:cNvSpPr/>
      </xdr:nvSpPr>
      <xdr:spPr>
        <a:xfrm>
          <a:off x="9559437" y="12085760"/>
          <a:ext cx="151118" cy="105324"/>
        </a:xfrm>
        <a:custGeom>
          <a:avLst/>
          <a:gdLst>
            <a:gd name="connsiteX0" fmla="*/ 0 w 151118"/>
            <a:gd name="connsiteY0" fmla="*/ 0 h 105324"/>
            <a:gd name="connsiteX1" fmla="*/ 151118 w 151118"/>
            <a:gd name="connsiteY1" fmla="*/ 0 h 105324"/>
            <a:gd name="connsiteX2" fmla="*/ 151118 w 151118"/>
            <a:gd name="connsiteY2" fmla="*/ 105324 h 10532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51118" h="105324">
              <a:moveTo>
                <a:pt x="0" y="0"/>
              </a:moveTo>
              <a:lnTo>
                <a:pt x="151118" y="0"/>
              </a:lnTo>
              <a:lnTo>
                <a:pt x="151118" y="105324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 type="triangle"/>
          <a:tailEnd type="none" w="med" len="med"/>
        </a:ln>
      </xdr:spPr>
      <xdr:txBody>
        <a:bodyPr vertOverflow="clip" horzOverflow="clip" rtlCol="0" anchor="t"/>
        <a:lstStyle/>
        <a:p>
          <a:pPr marL="0" indent="0" algn="l"/>
          <a:endParaRPr kumimoji="1" lang="ja-JP" altLang="en-U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0</xdr:colOff>
      <xdr:row>34</xdr:row>
      <xdr:rowOff>0</xdr:rowOff>
    </xdr:from>
    <xdr:to>
      <xdr:col>12</xdr:col>
      <xdr:colOff>0</xdr:colOff>
      <xdr:row>53</xdr:row>
      <xdr:rowOff>0</xdr:rowOff>
    </xdr:to>
    <xdr:graphicFrame macro="">
      <xdr:nvGraphicFramePr>
        <xdr:cNvPr id="750" name="グラフ 178">
          <a:extLst>
            <a:ext uri="{FF2B5EF4-FFF2-40B4-BE49-F238E27FC236}">
              <a16:creationId xmlns:a16="http://schemas.microsoft.com/office/drawing/2014/main" id="{00000000-0008-0000-2400-0000EE02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28</xdr:col>
      <xdr:colOff>0</xdr:colOff>
      <xdr:row>46</xdr:row>
      <xdr:rowOff>0</xdr:rowOff>
    </xdr:from>
    <xdr:to>
      <xdr:col>29</xdr:col>
      <xdr:colOff>0</xdr:colOff>
      <xdr:row>47</xdr:row>
      <xdr:rowOff>0</xdr:rowOff>
    </xdr:to>
    <xdr:sp macro="" textlink="">
      <xdr:nvSpPr>
        <xdr:cNvPr id="751" name="Rectangle 173">
          <a:extLst>
            <a:ext uri="{FF2B5EF4-FFF2-40B4-BE49-F238E27FC236}">
              <a16:creationId xmlns:a16="http://schemas.microsoft.com/office/drawing/2014/main" id="{00000000-0008-0000-2400-0000EF020000}"/>
            </a:ext>
          </a:extLst>
        </xdr:cNvPr>
        <xdr:cNvSpPr>
          <a:spLocks noChangeArrowheads="1"/>
        </xdr:cNvSpPr>
      </xdr:nvSpPr>
      <xdr:spPr bwMode="auto">
        <a:xfrm>
          <a:off x="13335000" y="613410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47</xdr:row>
      <xdr:rowOff>0</xdr:rowOff>
    </xdr:from>
    <xdr:to>
      <xdr:col>29</xdr:col>
      <xdr:colOff>0</xdr:colOff>
      <xdr:row>48</xdr:row>
      <xdr:rowOff>0</xdr:rowOff>
    </xdr:to>
    <xdr:sp macro="" textlink="">
      <xdr:nvSpPr>
        <xdr:cNvPr id="752" name="Rectangle 173">
          <a:extLst>
            <a:ext uri="{FF2B5EF4-FFF2-40B4-BE49-F238E27FC236}">
              <a16:creationId xmlns:a16="http://schemas.microsoft.com/office/drawing/2014/main" id="{00000000-0008-0000-2400-0000F0020000}"/>
            </a:ext>
          </a:extLst>
        </xdr:cNvPr>
        <xdr:cNvSpPr>
          <a:spLocks noChangeArrowheads="1"/>
        </xdr:cNvSpPr>
      </xdr:nvSpPr>
      <xdr:spPr bwMode="auto">
        <a:xfrm>
          <a:off x="13335000" y="613410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48</xdr:row>
      <xdr:rowOff>0</xdr:rowOff>
    </xdr:from>
    <xdr:to>
      <xdr:col>29</xdr:col>
      <xdr:colOff>0</xdr:colOff>
      <xdr:row>49</xdr:row>
      <xdr:rowOff>0</xdr:rowOff>
    </xdr:to>
    <xdr:sp macro="" textlink="">
      <xdr:nvSpPr>
        <xdr:cNvPr id="753" name="Rectangle 173">
          <a:extLst>
            <a:ext uri="{FF2B5EF4-FFF2-40B4-BE49-F238E27FC236}">
              <a16:creationId xmlns:a16="http://schemas.microsoft.com/office/drawing/2014/main" id="{00000000-0008-0000-2400-0000F1020000}"/>
            </a:ext>
          </a:extLst>
        </xdr:cNvPr>
        <xdr:cNvSpPr>
          <a:spLocks noChangeArrowheads="1"/>
        </xdr:cNvSpPr>
      </xdr:nvSpPr>
      <xdr:spPr bwMode="auto">
        <a:xfrm>
          <a:off x="13335000" y="613410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49</xdr:row>
      <xdr:rowOff>0</xdr:rowOff>
    </xdr:from>
    <xdr:to>
      <xdr:col>29</xdr:col>
      <xdr:colOff>0</xdr:colOff>
      <xdr:row>50</xdr:row>
      <xdr:rowOff>0</xdr:rowOff>
    </xdr:to>
    <xdr:sp macro="" textlink="">
      <xdr:nvSpPr>
        <xdr:cNvPr id="754" name="Rectangle 173">
          <a:extLst>
            <a:ext uri="{FF2B5EF4-FFF2-40B4-BE49-F238E27FC236}">
              <a16:creationId xmlns:a16="http://schemas.microsoft.com/office/drawing/2014/main" id="{00000000-0008-0000-2400-0000F2020000}"/>
            </a:ext>
          </a:extLst>
        </xdr:cNvPr>
        <xdr:cNvSpPr>
          <a:spLocks noChangeArrowheads="1"/>
        </xdr:cNvSpPr>
      </xdr:nvSpPr>
      <xdr:spPr bwMode="auto">
        <a:xfrm>
          <a:off x="13335000" y="613410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14</xdr:col>
      <xdr:colOff>209550</xdr:colOff>
      <xdr:row>3</xdr:row>
      <xdr:rowOff>9535</xdr:rowOff>
    </xdr:from>
    <xdr:to>
      <xdr:col>27</xdr:col>
      <xdr:colOff>342899</xdr:colOff>
      <xdr:row>29</xdr:row>
      <xdr:rowOff>204797</xdr:rowOff>
    </xdr:to>
    <xdr:pic>
      <xdr:nvPicPr>
        <xdr:cNvPr id="185" name="Picture 327">
          <a:extLst>
            <a:ext uri="{FF2B5EF4-FFF2-40B4-BE49-F238E27FC236}">
              <a16:creationId xmlns:a16="http://schemas.microsoft.com/office/drawing/2014/main" id="{00000000-0008-0000-2400-0000B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9550" y="695335"/>
          <a:ext cx="5829299" cy="61388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122883</xdr:colOff>
      <xdr:row>4</xdr:row>
      <xdr:rowOff>54334</xdr:rowOff>
    </xdr:from>
    <xdr:to>
      <xdr:col>18</xdr:col>
      <xdr:colOff>180033</xdr:colOff>
      <xdr:row>4</xdr:row>
      <xdr:rowOff>111484</xdr:rowOff>
    </xdr:to>
    <xdr:sp macro="" textlink="">
      <xdr:nvSpPr>
        <xdr:cNvPr id="186" name="Oval 79">
          <a:extLst>
            <a:ext uri="{FF2B5EF4-FFF2-40B4-BE49-F238E27FC236}">
              <a16:creationId xmlns:a16="http://schemas.microsoft.com/office/drawing/2014/main" id="{00000000-0008-0000-2400-0000BA000000}"/>
            </a:ext>
          </a:extLst>
        </xdr:cNvPr>
        <xdr:cNvSpPr>
          <a:spLocks noChangeArrowheads="1"/>
        </xdr:cNvSpPr>
      </xdr:nvSpPr>
      <xdr:spPr bwMode="auto">
        <a:xfrm flipH="1">
          <a:off x="9495483" y="968734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7</xdr:row>
      <xdr:rowOff>0</xdr:rowOff>
    </xdr:from>
    <xdr:to>
      <xdr:col>14</xdr:col>
      <xdr:colOff>0</xdr:colOff>
      <xdr:row>8</xdr:row>
      <xdr:rowOff>0</xdr:rowOff>
    </xdr:to>
    <xdr:sp macro="" textlink="">
      <xdr:nvSpPr>
        <xdr:cNvPr id="187" name="Rectangle 84">
          <a:extLst>
            <a:ext uri="{FF2B5EF4-FFF2-40B4-BE49-F238E27FC236}">
              <a16:creationId xmlns:a16="http://schemas.microsoft.com/office/drawing/2014/main" id="{00000000-0008-0000-2400-0000BB000000}"/>
            </a:ext>
          </a:extLst>
        </xdr:cNvPr>
        <xdr:cNvSpPr>
          <a:spLocks noChangeArrowheads="1"/>
        </xdr:cNvSpPr>
      </xdr:nvSpPr>
      <xdr:spPr bwMode="auto">
        <a:xfrm>
          <a:off x="7181850" y="1600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8</xdr:row>
      <xdr:rowOff>0</xdr:rowOff>
    </xdr:from>
    <xdr:to>
      <xdr:col>14</xdr:col>
      <xdr:colOff>0</xdr:colOff>
      <xdr:row>9</xdr:row>
      <xdr:rowOff>0</xdr:rowOff>
    </xdr:to>
    <xdr:sp macro="" textlink="">
      <xdr:nvSpPr>
        <xdr:cNvPr id="188" name="Rectangle 85">
          <a:extLst>
            <a:ext uri="{FF2B5EF4-FFF2-40B4-BE49-F238E27FC236}">
              <a16:creationId xmlns:a16="http://schemas.microsoft.com/office/drawing/2014/main" id="{00000000-0008-0000-2400-0000BC000000}"/>
            </a:ext>
          </a:extLst>
        </xdr:cNvPr>
        <xdr:cNvSpPr>
          <a:spLocks noChangeArrowheads="1"/>
        </xdr:cNvSpPr>
      </xdr:nvSpPr>
      <xdr:spPr bwMode="auto">
        <a:xfrm>
          <a:off x="7181850" y="1828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9</xdr:row>
      <xdr:rowOff>0</xdr:rowOff>
    </xdr:from>
    <xdr:to>
      <xdr:col>14</xdr:col>
      <xdr:colOff>0</xdr:colOff>
      <xdr:row>10</xdr:row>
      <xdr:rowOff>0</xdr:rowOff>
    </xdr:to>
    <xdr:sp macro="" textlink="">
      <xdr:nvSpPr>
        <xdr:cNvPr id="189" name="Rectangle 86">
          <a:extLst>
            <a:ext uri="{FF2B5EF4-FFF2-40B4-BE49-F238E27FC236}">
              <a16:creationId xmlns:a16="http://schemas.microsoft.com/office/drawing/2014/main" id="{00000000-0008-0000-2400-0000BD000000}"/>
            </a:ext>
          </a:extLst>
        </xdr:cNvPr>
        <xdr:cNvSpPr>
          <a:spLocks noChangeArrowheads="1"/>
        </xdr:cNvSpPr>
      </xdr:nvSpPr>
      <xdr:spPr bwMode="auto">
        <a:xfrm>
          <a:off x="7181850" y="2057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10</xdr:row>
      <xdr:rowOff>0</xdr:rowOff>
    </xdr:from>
    <xdr:to>
      <xdr:col>14</xdr:col>
      <xdr:colOff>0</xdr:colOff>
      <xdr:row>11</xdr:row>
      <xdr:rowOff>0</xdr:rowOff>
    </xdr:to>
    <xdr:sp macro="" textlink="">
      <xdr:nvSpPr>
        <xdr:cNvPr id="190" name="Rectangle 87">
          <a:extLst>
            <a:ext uri="{FF2B5EF4-FFF2-40B4-BE49-F238E27FC236}">
              <a16:creationId xmlns:a16="http://schemas.microsoft.com/office/drawing/2014/main" id="{00000000-0008-0000-2400-0000BE000000}"/>
            </a:ext>
          </a:extLst>
        </xdr:cNvPr>
        <xdr:cNvSpPr>
          <a:spLocks noChangeArrowheads="1"/>
        </xdr:cNvSpPr>
      </xdr:nvSpPr>
      <xdr:spPr bwMode="auto">
        <a:xfrm>
          <a:off x="7181850" y="2286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11</xdr:row>
      <xdr:rowOff>0</xdr:rowOff>
    </xdr:from>
    <xdr:to>
      <xdr:col>14</xdr:col>
      <xdr:colOff>0</xdr:colOff>
      <xdr:row>12</xdr:row>
      <xdr:rowOff>0</xdr:rowOff>
    </xdr:to>
    <xdr:sp macro="" textlink="">
      <xdr:nvSpPr>
        <xdr:cNvPr id="191" name="Rectangle 88">
          <a:extLst>
            <a:ext uri="{FF2B5EF4-FFF2-40B4-BE49-F238E27FC236}">
              <a16:creationId xmlns:a16="http://schemas.microsoft.com/office/drawing/2014/main" id="{00000000-0008-0000-2400-0000BF000000}"/>
            </a:ext>
          </a:extLst>
        </xdr:cNvPr>
        <xdr:cNvSpPr>
          <a:spLocks noChangeArrowheads="1"/>
        </xdr:cNvSpPr>
      </xdr:nvSpPr>
      <xdr:spPr bwMode="auto">
        <a:xfrm>
          <a:off x="7181850" y="2514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12</xdr:row>
      <xdr:rowOff>0</xdr:rowOff>
    </xdr:from>
    <xdr:to>
      <xdr:col>14</xdr:col>
      <xdr:colOff>0</xdr:colOff>
      <xdr:row>13</xdr:row>
      <xdr:rowOff>0</xdr:rowOff>
    </xdr:to>
    <xdr:sp macro="" textlink="">
      <xdr:nvSpPr>
        <xdr:cNvPr id="192" name="Rectangle 89">
          <a:extLst>
            <a:ext uri="{FF2B5EF4-FFF2-40B4-BE49-F238E27FC236}">
              <a16:creationId xmlns:a16="http://schemas.microsoft.com/office/drawing/2014/main" id="{00000000-0008-0000-2400-0000C0000000}"/>
            </a:ext>
          </a:extLst>
        </xdr:cNvPr>
        <xdr:cNvSpPr>
          <a:spLocks noChangeArrowheads="1"/>
        </xdr:cNvSpPr>
      </xdr:nvSpPr>
      <xdr:spPr bwMode="auto">
        <a:xfrm>
          <a:off x="7181850" y="2743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13</xdr:row>
      <xdr:rowOff>0</xdr:rowOff>
    </xdr:from>
    <xdr:to>
      <xdr:col>14</xdr:col>
      <xdr:colOff>0</xdr:colOff>
      <xdr:row>14</xdr:row>
      <xdr:rowOff>0</xdr:rowOff>
    </xdr:to>
    <xdr:sp macro="" textlink="">
      <xdr:nvSpPr>
        <xdr:cNvPr id="193" name="Rectangle 90">
          <a:extLst>
            <a:ext uri="{FF2B5EF4-FFF2-40B4-BE49-F238E27FC236}">
              <a16:creationId xmlns:a16="http://schemas.microsoft.com/office/drawing/2014/main" id="{00000000-0008-0000-2400-0000C1000000}"/>
            </a:ext>
          </a:extLst>
        </xdr:cNvPr>
        <xdr:cNvSpPr>
          <a:spLocks noChangeArrowheads="1"/>
        </xdr:cNvSpPr>
      </xdr:nvSpPr>
      <xdr:spPr bwMode="auto">
        <a:xfrm>
          <a:off x="7181850" y="2971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14</xdr:row>
      <xdr:rowOff>0</xdr:rowOff>
    </xdr:from>
    <xdr:to>
      <xdr:col>14</xdr:col>
      <xdr:colOff>0</xdr:colOff>
      <xdr:row>15</xdr:row>
      <xdr:rowOff>0</xdr:rowOff>
    </xdr:to>
    <xdr:sp macro="" textlink="">
      <xdr:nvSpPr>
        <xdr:cNvPr id="194" name="Rectangle 91">
          <a:extLst>
            <a:ext uri="{FF2B5EF4-FFF2-40B4-BE49-F238E27FC236}">
              <a16:creationId xmlns:a16="http://schemas.microsoft.com/office/drawing/2014/main" id="{00000000-0008-0000-2400-0000C2000000}"/>
            </a:ext>
          </a:extLst>
        </xdr:cNvPr>
        <xdr:cNvSpPr>
          <a:spLocks noChangeArrowheads="1"/>
        </xdr:cNvSpPr>
      </xdr:nvSpPr>
      <xdr:spPr bwMode="auto">
        <a:xfrm>
          <a:off x="7181850" y="3200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15</xdr:row>
      <xdr:rowOff>0</xdr:rowOff>
    </xdr:from>
    <xdr:to>
      <xdr:col>14</xdr:col>
      <xdr:colOff>0</xdr:colOff>
      <xdr:row>16</xdr:row>
      <xdr:rowOff>0</xdr:rowOff>
    </xdr:to>
    <xdr:sp macro="" textlink="">
      <xdr:nvSpPr>
        <xdr:cNvPr id="195" name="Rectangle 92">
          <a:extLst>
            <a:ext uri="{FF2B5EF4-FFF2-40B4-BE49-F238E27FC236}">
              <a16:creationId xmlns:a16="http://schemas.microsoft.com/office/drawing/2014/main" id="{00000000-0008-0000-2400-0000C3000000}"/>
            </a:ext>
          </a:extLst>
        </xdr:cNvPr>
        <xdr:cNvSpPr>
          <a:spLocks noChangeArrowheads="1"/>
        </xdr:cNvSpPr>
      </xdr:nvSpPr>
      <xdr:spPr bwMode="auto">
        <a:xfrm>
          <a:off x="7181850" y="3429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16</xdr:row>
      <xdr:rowOff>0</xdr:rowOff>
    </xdr:from>
    <xdr:to>
      <xdr:col>14</xdr:col>
      <xdr:colOff>0</xdr:colOff>
      <xdr:row>17</xdr:row>
      <xdr:rowOff>0</xdr:rowOff>
    </xdr:to>
    <xdr:sp macro="" textlink="">
      <xdr:nvSpPr>
        <xdr:cNvPr id="196" name="Rectangle 93">
          <a:extLst>
            <a:ext uri="{FF2B5EF4-FFF2-40B4-BE49-F238E27FC236}">
              <a16:creationId xmlns:a16="http://schemas.microsoft.com/office/drawing/2014/main" id="{00000000-0008-0000-2400-0000C4000000}"/>
            </a:ext>
          </a:extLst>
        </xdr:cNvPr>
        <xdr:cNvSpPr>
          <a:spLocks noChangeArrowheads="1"/>
        </xdr:cNvSpPr>
      </xdr:nvSpPr>
      <xdr:spPr bwMode="auto">
        <a:xfrm>
          <a:off x="7181850" y="3657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17</xdr:row>
      <xdr:rowOff>0</xdr:rowOff>
    </xdr:from>
    <xdr:to>
      <xdr:col>14</xdr:col>
      <xdr:colOff>0</xdr:colOff>
      <xdr:row>18</xdr:row>
      <xdr:rowOff>0</xdr:rowOff>
    </xdr:to>
    <xdr:sp macro="" textlink="">
      <xdr:nvSpPr>
        <xdr:cNvPr id="197" name="Rectangle 94">
          <a:extLst>
            <a:ext uri="{FF2B5EF4-FFF2-40B4-BE49-F238E27FC236}">
              <a16:creationId xmlns:a16="http://schemas.microsoft.com/office/drawing/2014/main" id="{00000000-0008-0000-2400-0000C5000000}"/>
            </a:ext>
          </a:extLst>
        </xdr:cNvPr>
        <xdr:cNvSpPr>
          <a:spLocks noChangeArrowheads="1"/>
        </xdr:cNvSpPr>
      </xdr:nvSpPr>
      <xdr:spPr bwMode="auto">
        <a:xfrm>
          <a:off x="7181850" y="3886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18</xdr:row>
      <xdr:rowOff>0</xdr:rowOff>
    </xdr:from>
    <xdr:to>
      <xdr:col>14</xdr:col>
      <xdr:colOff>0</xdr:colOff>
      <xdr:row>19</xdr:row>
      <xdr:rowOff>0</xdr:rowOff>
    </xdr:to>
    <xdr:sp macro="" textlink="">
      <xdr:nvSpPr>
        <xdr:cNvPr id="198" name="Rectangle 95">
          <a:extLst>
            <a:ext uri="{FF2B5EF4-FFF2-40B4-BE49-F238E27FC236}">
              <a16:creationId xmlns:a16="http://schemas.microsoft.com/office/drawing/2014/main" id="{00000000-0008-0000-2400-0000C6000000}"/>
            </a:ext>
          </a:extLst>
        </xdr:cNvPr>
        <xdr:cNvSpPr>
          <a:spLocks noChangeArrowheads="1"/>
        </xdr:cNvSpPr>
      </xdr:nvSpPr>
      <xdr:spPr bwMode="auto">
        <a:xfrm>
          <a:off x="7181850" y="4114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19</xdr:row>
      <xdr:rowOff>0</xdr:rowOff>
    </xdr:from>
    <xdr:to>
      <xdr:col>14</xdr:col>
      <xdr:colOff>0</xdr:colOff>
      <xdr:row>20</xdr:row>
      <xdr:rowOff>0</xdr:rowOff>
    </xdr:to>
    <xdr:sp macro="" textlink="">
      <xdr:nvSpPr>
        <xdr:cNvPr id="199" name="Rectangle 96">
          <a:extLst>
            <a:ext uri="{FF2B5EF4-FFF2-40B4-BE49-F238E27FC236}">
              <a16:creationId xmlns:a16="http://schemas.microsoft.com/office/drawing/2014/main" id="{00000000-0008-0000-2400-0000C7000000}"/>
            </a:ext>
          </a:extLst>
        </xdr:cNvPr>
        <xdr:cNvSpPr>
          <a:spLocks noChangeArrowheads="1"/>
        </xdr:cNvSpPr>
      </xdr:nvSpPr>
      <xdr:spPr bwMode="auto">
        <a:xfrm>
          <a:off x="7181850" y="4343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20</xdr:row>
      <xdr:rowOff>0</xdr:rowOff>
    </xdr:from>
    <xdr:to>
      <xdr:col>14</xdr:col>
      <xdr:colOff>0</xdr:colOff>
      <xdr:row>21</xdr:row>
      <xdr:rowOff>0</xdr:rowOff>
    </xdr:to>
    <xdr:sp macro="" textlink="">
      <xdr:nvSpPr>
        <xdr:cNvPr id="200" name="Rectangle 97">
          <a:extLst>
            <a:ext uri="{FF2B5EF4-FFF2-40B4-BE49-F238E27FC236}">
              <a16:creationId xmlns:a16="http://schemas.microsoft.com/office/drawing/2014/main" id="{00000000-0008-0000-2400-0000C8000000}"/>
            </a:ext>
          </a:extLst>
        </xdr:cNvPr>
        <xdr:cNvSpPr>
          <a:spLocks noChangeArrowheads="1"/>
        </xdr:cNvSpPr>
      </xdr:nvSpPr>
      <xdr:spPr bwMode="auto">
        <a:xfrm>
          <a:off x="7181850" y="4572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383618</xdr:colOff>
      <xdr:row>6</xdr:row>
      <xdr:rowOff>51507</xdr:rowOff>
    </xdr:from>
    <xdr:to>
      <xdr:col>18</xdr:col>
      <xdr:colOff>11619</xdr:colOff>
      <xdr:row>6</xdr:row>
      <xdr:rowOff>109390</xdr:rowOff>
    </xdr:to>
    <xdr:sp macro="" textlink="">
      <xdr:nvSpPr>
        <xdr:cNvPr id="201" name="Oval 109">
          <a:extLst>
            <a:ext uri="{FF2B5EF4-FFF2-40B4-BE49-F238E27FC236}">
              <a16:creationId xmlns:a16="http://schemas.microsoft.com/office/drawing/2014/main" id="{00000000-0008-0000-2400-0000C9000000}"/>
            </a:ext>
          </a:extLst>
        </xdr:cNvPr>
        <xdr:cNvSpPr>
          <a:spLocks noChangeArrowheads="1"/>
        </xdr:cNvSpPr>
      </xdr:nvSpPr>
      <xdr:spPr bwMode="auto">
        <a:xfrm flipH="1">
          <a:off x="9318068" y="1423107"/>
          <a:ext cx="66151" cy="57883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219075</xdr:colOff>
      <xdr:row>5</xdr:row>
      <xdr:rowOff>185747</xdr:rowOff>
    </xdr:from>
    <xdr:to>
      <xdr:col>22</xdr:col>
      <xdr:colOff>276225</xdr:colOff>
      <xdr:row>6</xdr:row>
      <xdr:rowOff>28585</xdr:rowOff>
    </xdr:to>
    <xdr:sp macro="" textlink="">
      <xdr:nvSpPr>
        <xdr:cNvPr id="202" name="Oval 110">
          <a:extLst>
            <a:ext uri="{FF2B5EF4-FFF2-40B4-BE49-F238E27FC236}">
              <a16:creationId xmlns:a16="http://schemas.microsoft.com/office/drawing/2014/main" id="{00000000-0008-0000-2400-0000CA000000}"/>
            </a:ext>
          </a:extLst>
        </xdr:cNvPr>
        <xdr:cNvSpPr>
          <a:spLocks noChangeArrowheads="1"/>
        </xdr:cNvSpPr>
      </xdr:nvSpPr>
      <xdr:spPr bwMode="auto">
        <a:xfrm flipH="1">
          <a:off x="11344275" y="1328747"/>
          <a:ext cx="57150" cy="71438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247650</xdr:colOff>
      <xdr:row>8</xdr:row>
      <xdr:rowOff>126662</xdr:rowOff>
    </xdr:from>
    <xdr:to>
      <xdr:col>17</xdr:col>
      <xdr:colOff>304800</xdr:colOff>
      <xdr:row>8</xdr:row>
      <xdr:rowOff>178317</xdr:rowOff>
    </xdr:to>
    <xdr:sp macro="" textlink="">
      <xdr:nvSpPr>
        <xdr:cNvPr id="203" name="Oval 111">
          <a:extLst>
            <a:ext uri="{FF2B5EF4-FFF2-40B4-BE49-F238E27FC236}">
              <a16:creationId xmlns:a16="http://schemas.microsoft.com/office/drawing/2014/main" id="{00000000-0008-0000-2400-0000CB000000}"/>
            </a:ext>
          </a:extLst>
        </xdr:cNvPr>
        <xdr:cNvSpPr>
          <a:spLocks noChangeArrowheads="1"/>
        </xdr:cNvSpPr>
      </xdr:nvSpPr>
      <xdr:spPr bwMode="auto">
        <a:xfrm flipH="1">
          <a:off x="9182100" y="1955462"/>
          <a:ext cx="57150" cy="5165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247650</xdr:colOff>
      <xdr:row>11</xdr:row>
      <xdr:rowOff>47635</xdr:rowOff>
    </xdr:from>
    <xdr:to>
      <xdr:col>19</xdr:col>
      <xdr:colOff>304800</xdr:colOff>
      <xdr:row>11</xdr:row>
      <xdr:rowOff>104785</xdr:rowOff>
    </xdr:to>
    <xdr:sp macro="" textlink="">
      <xdr:nvSpPr>
        <xdr:cNvPr id="204" name="Oval 115">
          <a:extLst>
            <a:ext uri="{FF2B5EF4-FFF2-40B4-BE49-F238E27FC236}">
              <a16:creationId xmlns:a16="http://schemas.microsoft.com/office/drawing/2014/main" id="{00000000-0008-0000-2400-0000CC000000}"/>
            </a:ext>
          </a:extLst>
        </xdr:cNvPr>
        <xdr:cNvSpPr>
          <a:spLocks noChangeArrowheads="1"/>
        </xdr:cNvSpPr>
      </xdr:nvSpPr>
      <xdr:spPr bwMode="auto">
        <a:xfrm flipH="1">
          <a:off x="10058400" y="256223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247650</xdr:colOff>
      <xdr:row>14</xdr:row>
      <xdr:rowOff>2941</xdr:rowOff>
    </xdr:from>
    <xdr:to>
      <xdr:col>17</xdr:col>
      <xdr:colOff>304800</xdr:colOff>
      <xdr:row>14</xdr:row>
      <xdr:rowOff>60091</xdr:rowOff>
    </xdr:to>
    <xdr:sp macro="" textlink="">
      <xdr:nvSpPr>
        <xdr:cNvPr id="205" name="Oval 116">
          <a:extLst>
            <a:ext uri="{FF2B5EF4-FFF2-40B4-BE49-F238E27FC236}">
              <a16:creationId xmlns:a16="http://schemas.microsoft.com/office/drawing/2014/main" id="{00000000-0008-0000-2400-0000CD000000}"/>
            </a:ext>
          </a:extLst>
        </xdr:cNvPr>
        <xdr:cNvSpPr>
          <a:spLocks noChangeArrowheads="1"/>
        </xdr:cNvSpPr>
      </xdr:nvSpPr>
      <xdr:spPr bwMode="auto">
        <a:xfrm flipH="1">
          <a:off x="9182100" y="3203341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247650</xdr:colOff>
      <xdr:row>16</xdr:row>
      <xdr:rowOff>114310</xdr:rowOff>
    </xdr:from>
    <xdr:to>
      <xdr:col>19</xdr:col>
      <xdr:colOff>304800</xdr:colOff>
      <xdr:row>16</xdr:row>
      <xdr:rowOff>166698</xdr:rowOff>
    </xdr:to>
    <xdr:sp macro="" textlink="">
      <xdr:nvSpPr>
        <xdr:cNvPr id="206" name="Oval 117">
          <a:extLst>
            <a:ext uri="{FF2B5EF4-FFF2-40B4-BE49-F238E27FC236}">
              <a16:creationId xmlns:a16="http://schemas.microsoft.com/office/drawing/2014/main" id="{00000000-0008-0000-2400-0000CE000000}"/>
            </a:ext>
          </a:extLst>
        </xdr:cNvPr>
        <xdr:cNvSpPr>
          <a:spLocks noChangeArrowheads="1"/>
        </xdr:cNvSpPr>
      </xdr:nvSpPr>
      <xdr:spPr bwMode="auto">
        <a:xfrm flipH="1">
          <a:off x="10058400" y="3771910"/>
          <a:ext cx="57150" cy="52388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219075</xdr:colOff>
      <xdr:row>11</xdr:row>
      <xdr:rowOff>47635</xdr:rowOff>
    </xdr:from>
    <xdr:to>
      <xdr:col>22</xdr:col>
      <xdr:colOff>276225</xdr:colOff>
      <xdr:row>11</xdr:row>
      <xdr:rowOff>104785</xdr:rowOff>
    </xdr:to>
    <xdr:sp macro="" textlink="">
      <xdr:nvSpPr>
        <xdr:cNvPr id="207" name="Oval 118">
          <a:extLst>
            <a:ext uri="{FF2B5EF4-FFF2-40B4-BE49-F238E27FC236}">
              <a16:creationId xmlns:a16="http://schemas.microsoft.com/office/drawing/2014/main" id="{00000000-0008-0000-2400-0000CF000000}"/>
            </a:ext>
          </a:extLst>
        </xdr:cNvPr>
        <xdr:cNvSpPr>
          <a:spLocks noChangeArrowheads="1"/>
        </xdr:cNvSpPr>
      </xdr:nvSpPr>
      <xdr:spPr bwMode="auto">
        <a:xfrm flipH="1">
          <a:off x="11344275" y="256223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209550</xdr:colOff>
      <xdr:row>21</xdr:row>
      <xdr:rowOff>176222</xdr:rowOff>
    </xdr:from>
    <xdr:to>
      <xdr:col>22</xdr:col>
      <xdr:colOff>266700</xdr:colOff>
      <xdr:row>22</xdr:row>
      <xdr:rowOff>19060</xdr:rowOff>
    </xdr:to>
    <xdr:sp macro="" textlink="">
      <xdr:nvSpPr>
        <xdr:cNvPr id="208" name="Oval 119">
          <a:extLst>
            <a:ext uri="{FF2B5EF4-FFF2-40B4-BE49-F238E27FC236}">
              <a16:creationId xmlns:a16="http://schemas.microsoft.com/office/drawing/2014/main" id="{00000000-0008-0000-2400-0000D0000000}"/>
            </a:ext>
          </a:extLst>
        </xdr:cNvPr>
        <xdr:cNvSpPr>
          <a:spLocks noChangeArrowheads="1"/>
        </xdr:cNvSpPr>
      </xdr:nvSpPr>
      <xdr:spPr bwMode="auto">
        <a:xfrm flipH="1">
          <a:off x="11334750" y="4976822"/>
          <a:ext cx="57150" cy="71438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237051</xdr:colOff>
      <xdr:row>19</xdr:row>
      <xdr:rowOff>26032</xdr:rowOff>
    </xdr:from>
    <xdr:to>
      <xdr:col>17</xdr:col>
      <xdr:colOff>294201</xdr:colOff>
      <xdr:row>19</xdr:row>
      <xdr:rowOff>78419</xdr:rowOff>
    </xdr:to>
    <xdr:sp macro="" textlink="">
      <xdr:nvSpPr>
        <xdr:cNvPr id="209" name="Oval 120">
          <a:extLst>
            <a:ext uri="{FF2B5EF4-FFF2-40B4-BE49-F238E27FC236}">
              <a16:creationId xmlns:a16="http://schemas.microsoft.com/office/drawing/2014/main" id="{00000000-0008-0000-2400-0000D1000000}"/>
            </a:ext>
          </a:extLst>
        </xdr:cNvPr>
        <xdr:cNvSpPr>
          <a:spLocks noChangeArrowheads="1"/>
        </xdr:cNvSpPr>
      </xdr:nvSpPr>
      <xdr:spPr bwMode="auto">
        <a:xfrm flipH="1">
          <a:off x="9171501" y="4369432"/>
          <a:ext cx="57150" cy="52387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209550</xdr:colOff>
      <xdr:row>16</xdr:row>
      <xdr:rowOff>80959</xdr:rowOff>
    </xdr:from>
    <xdr:to>
      <xdr:col>22</xdr:col>
      <xdr:colOff>266700</xdr:colOff>
      <xdr:row>16</xdr:row>
      <xdr:rowOff>137932</xdr:rowOff>
    </xdr:to>
    <xdr:sp macro="" textlink="">
      <xdr:nvSpPr>
        <xdr:cNvPr id="210" name="Oval 121">
          <a:extLst>
            <a:ext uri="{FF2B5EF4-FFF2-40B4-BE49-F238E27FC236}">
              <a16:creationId xmlns:a16="http://schemas.microsoft.com/office/drawing/2014/main" id="{00000000-0008-0000-2400-0000D2000000}"/>
            </a:ext>
          </a:extLst>
        </xdr:cNvPr>
        <xdr:cNvSpPr>
          <a:spLocks noChangeArrowheads="1"/>
        </xdr:cNvSpPr>
      </xdr:nvSpPr>
      <xdr:spPr bwMode="auto">
        <a:xfrm flipH="1">
          <a:off x="11334750" y="3738559"/>
          <a:ext cx="57150" cy="56973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257175</xdr:colOff>
      <xdr:row>21</xdr:row>
      <xdr:rowOff>176222</xdr:rowOff>
    </xdr:from>
    <xdr:to>
      <xdr:col>19</xdr:col>
      <xdr:colOff>314325</xdr:colOff>
      <xdr:row>22</xdr:row>
      <xdr:rowOff>19060</xdr:rowOff>
    </xdr:to>
    <xdr:sp macro="" textlink="">
      <xdr:nvSpPr>
        <xdr:cNvPr id="211" name="Oval 122">
          <a:extLst>
            <a:ext uri="{FF2B5EF4-FFF2-40B4-BE49-F238E27FC236}">
              <a16:creationId xmlns:a16="http://schemas.microsoft.com/office/drawing/2014/main" id="{00000000-0008-0000-2400-0000D3000000}"/>
            </a:ext>
          </a:extLst>
        </xdr:cNvPr>
        <xdr:cNvSpPr>
          <a:spLocks noChangeArrowheads="1"/>
        </xdr:cNvSpPr>
      </xdr:nvSpPr>
      <xdr:spPr bwMode="auto">
        <a:xfrm flipH="1">
          <a:off x="10067925" y="4976822"/>
          <a:ext cx="57150" cy="71438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174381</xdr:colOff>
      <xdr:row>22</xdr:row>
      <xdr:rowOff>111484</xdr:rowOff>
    </xdr:from>
    <xdr:to>
      <xdr:col>17</xdr:col>
      <xdr:colOff>231531</xdr:colOff>
      <xdr:row>22</xdr:row>
      <xdr:rowOff>169367</xdr:rowOff>
    </xdr:to>
    <xdr:sp macro="" textlink="">
      <xdr:nvSpPr>
        <xdr:cNvPr id="212" name="Oval 126">
          <a:extLst>
            <a:ext uri="{FF2B5EF4-FFF2-40B4-BE49-F238E27FC236}">
              <a16:creationId xmlns:a16="http://schemas.microsoft.com/office/drawing/2014/main" id="{00000000-0008-0000-2400-0000D4000000}"/>
            </a:ext>
          </a:extLst>
        </xdr:cNvPr>
        <xdr:cNvSpPr>
          <a:spLocks noChangeArrowheads="1"/>
        </xdr:cNvSpPr>
      </xdr:nvSpPr>
      <xdr:spPr bwMode="auto">
        <a:xfrm flipH="1">
          <a:off x="9108831" y="5140684"/>
          <a:ext cx="57150" cy="57883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92480</xdr:colOff>
      <xdr:row>18</xdr:row>
      <xdr:rowOff>141993</xdr:rowOff>
    </xdr:from>
    <xdr:to>
      <xdr:col>23</xdr:col>
      <xdr:colOff>149630</xdr:colOff>
      <xdr:row>18</xdr:row>
      <xdr:rowOff>202427</xdr:rowOff>
    </xdr:to>
    <xdr:sp macro="" textlink="">
      <xdr:nvSpPr>
        <xdr:cNvPr id="213" name="Oval 130">
          <a:extLst>
            <a:ext uri="{FF2B5EF4-FFF2-40B4-BE49-F238E27FC236}">
              <a16:creationId xmlns:a16="http://schemas.microsoft.com/office/drawing/2014/main" id="{00000000-0008-0000-2400-0000D5000000}"/>
            </a:ext>
          </a:extLst>
        </xdr:cNvPr>
        <xdr:cNvSpPr>
          <a:spLocks noChangeArrowheads="1"/>
        </xdr:cNvSpPr>
      </xdr:nvSpPr>
      <xdr:spPr bwMode="auto">
        <a:xfrm flipH="1">
          <a:off x="11655830" y="4256793"/>
          <a:ext cx="57150" cy="60434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96754</xdr:colOff>
      <xdr:row>23</xdr:row>
      <xdr:rowOff>218083</xdr:rowOff>
    </xdr:from>
    <xdr:to>
      <xdr:col>23</xdr:col>
      <xdr:colOff>153904</xdr:colOff>
      <xdr:row>24</xdr:row>
      <xdr:rowOff>54654</xdr:rowOff>
    </xdr:to>
    <xdr:sp macro="" textlink="">
      <xdr:nvSpPr>
        <xdr:cNvPr id="214" name="Oval 131">
          <a:extLst>
            <a:ext uri="{FF2B5EF4-FFF2-40B4-BE49-F238E27FC236}">
              <a16:creationId xmlns:a16="http://schemas.microsoft.com/office/drawing/2014/main" id="{00000000-0008-0000-2400-0000D6000000}"/>
            </a:ext>
          </a:extLst>
        </xdr:cNvPr>
        <xdr:cNvSpPr>
          <a:spLocks noChangeArrowheads="1"/>
        </xdr:cNvSpPr>
      </xdr:nvSpPr>
      <xdr:spPr bwMode="auto">
        <a:xfrm flipH="1">
          <a:off x="11660104" y="5475883"/>
          <a:ext cx="57150" cy="65171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321123</xdr:colOff>
      <xdr:row>19</xdr:row>
      <xdr:rowOff>70700</xdr:rowOff>
    </xdr:from>
    <xdr:to>
      <xdr:col>24</xdr:col>
      <xdr:colOff>378273</xdr:colOff>
      <xdr:row>19</xdr:row>
      <xdr:rowOff>132321</xdr:rowOff>
    </xdr:to>
    <xdr:sp macro="" textlink="">
      <xdr:nvSpPr>
        <xdr:cNvPr id="215" name="Oval 133">
          <a:extLst>
            <a:ext uri="{FF2B5EF4-FFF2-40B4-BE49-F238E27FC236}">
              <a16:creationId xmlns:a16="http://schemas.microsoft.com/office/drawing/2014/main" id="{00000000-0008-0000-2400-0000D7000000}"/>
            </a:ext>
          </a:extLst>
        </xdr:cNvPr>
        <xdr:cNvSpPr>
          <a:spLocks noChangeArrowheads="1"/>
        </xdr:cNvSpPr>
      </xdr:nvSpPr>
      <xdr:spPr bwMode="auto">
        <a:xfrm flipH="1">
          <a:off x="12322623" y="4414100"/>
          <a:ext cx="57150" cy="61621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371475</xdr:colOff>
      <xdr:row>16</xdr:row>
      <xdr:rowOff>117430</xdr:rowOff>
    </xdr:from>
    <xdr:to>
      <xdr:col>22</xdr:col>
      <xdr:colOff>428625</xdr:colOff>
      <xdr:row>16</xdr:row>
      <xdr:rowOff>174580</xdr:rowOff>
    </xdr:to>
    <xdr:sp macro="" textlink="">
      <xdr:nvSpPr>
        <xdr:cNvPr id="216" name="Oval 134">
          <a:extLst>
            <a:ext uri="{FF2B5EF4-FFF2-40B4-BE49-F238E27FC236}">
              <a16:creationId xmlns:a16="http://schemas.microsoft.com/office/drawing/2014/main" id="{00000000-0008-0000-2400-0000D8000000}"/>
            </a:ext>
          </a:extLst>
        </xdr:cNvPr>
        <xdr:cNvSpPr>
          <a:spLocks noChangeArrowheads="1"/>
        </xdr:cNvSpPr>
      </xdr:nvSpPr>
      <xdr:spPr bwMode="auto">
        <a:xfrm flipH="1">
          <a:off x="11496675" y="377503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91307</xdr:colOff>
      <xdr:row>13</xdr:row>
      <xdr:rowOff>75114</xdr:rowOff>
    </xdr:from>
    <xdr:to>
      <xdr:col>23</xdr:col>
      <xdr:colOff>148457</xdr:colOff>
      <xdr:row>13</xdr:row>
      <xdr:rowOff>127611</xdr:rowOff>
    </xdr:to>
    <xdr:sp macro="" textlink="">
      <xdr:nvSpPr>
        <xdr:cNvPr id="217" name="Oval 135">
          <a:extLst>
            <a:ext uri="{FF2B5EF4-FFF2-40B4-BE49-F238E27FC236}">
              <a16:creationId xmlns:a16="http://schemas.microsoft.com/office/drawing/2014/main" id="{00000000-0008-0000-2400-0000D9000000}"/>
            </a:ext>
          </a:extLst>
        </xdr:cNvPr>
        <xdr:cNvSpPr>
          <a:spLocks noChangeArrowheads="1"/>
        </xdr:cNvSpPr>
      </xdr:nvSpPr>
      <xdr:spPr bwMode="auto">
        <a:xfrm flipH="1">
          <a:off x="11654657" y="3046914"/>
          <a:ext cx="57150" cy="52497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279034</xdr:colOff>
      <xdr:row>18</xdr:row>
      <xdr:rowOff>146535</xdr:rowOff>
    </xdr:from>
    <xdr:to>
      <xdr:col>24</xdr:col>
      <xdr:colOff>336184</xdr:colOff>
      <xdr:row>18</xdr:row>
      <xdr:rowOff>198470</xdr:rowOff>
    </xdr:to>
    <xdr:sp macro="" textlink="">
      <xdr:nvSpPr>
        <xdr:cNvPr id="218" name="Oval 136">
          <a:extLst>
            <a:ext uri="{FF2B5EF4-FFF2-40B4-BE49-F238E27FC236}">
              <a16:creationId xmlns:a16="http://schemas.microsoft.com/office/drawing/2014/main" id="{00000000-0008-0000-2400-0000DA000000}"/>
            </a:ext>
          </a:extLst>
        </xdr:cNvPr>
        <xdr:cNvSpPr>
          <a:spLocks noChangeArrowheads="1"/>
        </xdr:cNvSpPr>
      </xdr:nvSpPr>
      <xdr:spPr bwMode="auto">
        <a:xfrm flipH="1">
          <a:off x="12280534" y="4261335"/>
          <a:ext cx="57150" cy="5193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305576</xdr:colOff>
      <xdr:row>13</xdr:row>
      <xdr:rowOff>162711</xdr:rowOff>
    </xdr:from>
    <xdr:to>
      <xdr:col>24</xdr:col>
      <xdr:colOff>362726</xdr:colOff>
      <xdr:row>13</xdr:row>
      <xdr:rowOff>215098</xdr:rowOff>
    </xdr:to>
    <xdr:sp macro="" textlink="">
      <xdr:nvSpPr>
        <xdr:cNvPr id="219" name="Oval 137">
          <a:extLst>
            <a:ext uri="{FF2B5EF4-FFF2-40B4-BE49-F238E27FC236}">
              <a16:creationId xmlns:a16="http://schemas.microsoft.com/office/drawing/2014/main" id="{00000000-0008-0000-2400-0000DB000000}"/>
            </a:ext>
          </a:extLst>
        </xdr:cNvPr>
        <xdr:cNvSpPr>
          <a:spLocks noChangeArrowheads="1"/>
        </xdr:cNvSpPr>
      </xdr:nvSpPr>
      <xdr:spPr bwMode="auto">
        <a:xfrm flipH="1">
          <a:off x="12307076" y="3134511"/>
          <a:ext cx="57150" cy="52387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257175</xdr:colOff>
      <xdr:row>16</xdr:row>
      <xdr:rowOff>139600</xdr:rowOff>
    </xdr:from>
    <xdr:to>
      <xdr:col>23</xdr:col>
      <xdr:colOff>314325</xdr:colOff>
      <xdr:row>16</xdr:row>
      <xdr:rowOff>191988</xdr:rowOff>
    </xdr:to>
    <xdr:sp macro="" textlink="">
      <xdr:nvSpPr>
        <xdr:cNvPr id="220" name="Oval 138">
          <a:extLst>
            <a:ext uri="{FF2B5EF4-FFF2-40B4-BE49-F238E27FC236}">
              <a16:creationId xmlns:a16="http://schemas.microsoft.com/office/drawing/2014/main" id="{00000000-0008-0000-2400-0000DC000000}"/>
            </a:ext>
          </a:extLst>
        </xdr:cNvPr>
        <xdr:cNvSpPr>
          <a:spLocks noChangeArrowheads="1"/>
        </xdr:cNvSpPr>
      </xdr:nvSpPr>
      <xdr:spPr bwMode="auto">
        <a:xfrm flipH="1">
          <a:off x="11820525" y="3797200"/>
          <a:ext cx="57150" cy="52388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106521</xdr:colOff>
      <xdr:row>12</xdr:row>
      <xdr:rowOff>156969</xdr:rowOff>
    </xdr:from>
    <xdr:to>
      <xdr:col>24</xdr:col>
      <xdr:colOff>163671</xdr:colOff>
      <xdr:row>12</xdr:row>
      <xdr:rowOff>223353</xdr:rowOff>
    </xdr:to>
    <xdr:sp macro="" textlink="">
      <xdr:nvSpPr>
        <xdr:cNvPr id="221" name="Oval 140">
          <a:extLst>
            <a:ext uri="{FF2B5EF4-FFF2-40B4-BE49-F238E27FC236}">
              <a16:creationId xmlns:a16="http://schemas.microsoft.com/office/drawing/2014/main" id="{00000000-0008-0000-2400-0000DD000000}"/>
            </a:ext>
          </a:extLst>
        </xdr:cNvPr>
        <xdr:cNvSpPr>
          <a:spLocks noChangeArrowheads="1"/>
        </xdr:cNvSpPr>
      </xdr:nvSpPr>
      <xdr:spPr bwMode="auto">
        <a:xfrm flipH="1">
          <a:off x="12108021" y="2900169"/>
          <a:ext cx="57150" cy="66384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237183</xdr:colOff>
      <xdr:row>5</xdr:row>
      <xdr:rowOff>184805</xdr:rowOff>
    </xdr:from>
    <xdr:to>
      <xdr:col>19</xdr:col>
      <xdr:colOff>294333</xdr:colOff>
      <xdr:row>6</xdr:row>
      <xdr:rowOff>27643</xdr:rowOff>
    </xdr:to>
    <xdr:sp macro="" textlink="">
      <xdr:nvSpPr>
        <xdr:cNvPr id="222" name="Oval 141">
          <a:extLst>
            <a:ext uri="{FF2B5EF4-FFF2-40B4-BE49-F238E27FC236}">
              <a16:creationId xmlns:a16="http://schemas.microsoft.com/office/drawing/2014/main" id="{00000000-0008-0000-2400-0000DE000000}"/>
            </a:ext>
          </a:extLst>
        </xdr:cNvPr>
        <xdr:cNvSpPr>
          <a:spLocks noChangeArrowheads="1"/>
        </xdr:cNvSpPr>
      </xdr:nvSpPr>
      <xdr:spPr bwMode="auto">
        <a:xfrm flipH="1">
          <a:off x="10047933" y="1327805"/>
          <a:ext cx="57150" cy="71438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95413</xdr:colOff>
      <xdr:row>8</xdr:row>
      <xdr:rowOff>5976</xdr:rowOff>
    </xdr:from>
    <xdr:to>
      <xdr:col>23</xdr:col>
      <xdr:colOff>152563</xdr:colOff>
      <xdr:row>8</xdr:row>
      <xdr:rowOff>63017</xdr:rowOff>
    </xdr:to>
    <xdr:sp macro="" textlink="">
      <xdr:nvSpPr>
        <xdr:cNvPr id="223" name="Oval 143">
          <a:extLst>
            <a:ext uri="{FF2B5EF4-FFF2-40B4-BE49-F238E27FC236}">
              <a16:creationId xmlns:a16="http://schemas.microsoft.com/office/drawing/2014/main" id="{00000000-0008-0000-2400-0000DF000000}"/>
            </a:ext>
          </a:extLst>
        </xdr:cNvPr>
        <xdr:cNvSpPr>
          <a:spLocks noChangeArrowheads="1"/>
        </xdr:cNvSpPr>
      </xdr:nvSpPr>
      <xdr:spPr bwMode="auto">
        <a:xfrm flipH="1">
          <a:off x="11658763" y="1834776"/>
          <a:ext cx="57150" cy="57041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417934</xdr:colOff>
      <xdr:row>4</xdr:row>
      <xdr:rowOff>66879</xdr:rowOff>
    </xdr:from>
    <xdr:to>
      <xdr:col>24</xdr:col>
      <xdr:colOff>56956</xdr:colOff>
      <xdr:row>4</xdr:row>
      <xdr:rowOff>124029</xdr:rowOff>
    </xdr:to>
    <xdr:sp macro="" textlink="">
      <xdr:nvSpPr>
        <xdr:cNvPr id="224" name="Oval 145">
          <a:extLst>
            <a:ext uri="{FF2B5EF4-FFF2-40B4-BE49-F238E27FC236}">
              <a16:creationId xmlns:a16="http://schemas.microsoft.com/office/drawing/2014/main" id="{00000000-0008-0000-2400-0000E0000000}"/>
            </a:ext>
          </a:extLst>
        </xdr:cNvPr>
        <xdr:cNvSpPr>
          <a:spLocks noChangeArrowheads="1"/>
        </xdr:cNvSpPr>
      </xdr:nvSpPr>
      <xdr:spPr bwMode="auto">
        <a:xfrm flipH="1">
          <a:off x="11981284" y="981279"/>
          <a:ext cx="77172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7</xdr:row>
      <xdr:rowOff>0</xdr:rowOff>
    </xdr:from>
    <xdr:to>
      <xdr:col>29</xdr:col>
      <xdr:colOff>0</xdr:colOff>
      <xdr:row>8</xdr:row>
      <xdr:rowOff>0</xdr:rowOff>
    </xdr:to>
    <xdr:sp macro="" textlink="">
      <xdr:nvSpPr>
        <xdr:cNvPr id="225" name="Rectangle 157">
          <a:extLst>
            <a:ext uri="{FF2B5EF4-FFF2-40B4-BE49-F238E27FC236}">
              <a16:creationId xmlns:a16="http://schemas.microsoft.com/office/drawing/2014/main" id="{00000000-0008-0000-2400-0000E1000000}"/>
            </a:ext>
          </a:extLst>
        </xdr:cNvPr>
        <xdr:cNvSpPr>
          <a:spLocks noChangeArrowheads="1"/>
        </xdr:cNvSpPr>
      </xdr:nvSpPr>
      <xdr:spPr bwMode="auto">
        <a:xfrm>
          <a:off x="13754100" y="1600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8</xdr:row>
      <xdr:rowOff>0</xdr:rowOff>
    </xdr:from>
    <xdr:to>
      <xdr:col>29</xdr:col>
      <xdr:colOff>0</xdr:colOff>
      <xdr:row>9</xdr:row>
      <xdr:rowOff>0</xdr:rowOff>
    </xdr:to>
    <xdr:sp macro="" textlink="">
      <xdr:nvSpPr>
        <xdr:cNvPr id="226" name="Rectangle 158">
          <a:extLst>
            <a:ext uri="{FF2B5EF4-FFF2-40B4-BE49-F238E27FC236}">
              <a16:creationId xmlns:a16="http://schemas.microsoft.com/office/drawing/2014/main" id="{00000000-0008-0000-2400-0000E2000000}"/>
            </a:ext>
          </a:extLst>
        </xdr:cNvPr>
        <xdr:cNvSpPr>
          <a:spLocks noChangeArrowheads="1"/>
        </xdr:cNvSpPr>
      </xdr:nvSpPr>
      <xdr:spPr bwMode="auto">
        <a:xfrm>
          <a:off x="13754100" y="1828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9</xdr:row>
      <xdr:rowOff>0</xdr:rowOff>
    </xdr:from>
    <xdr:to>
      <xdr:col>29</xdr:col>
      <xdr:colOff>0</xdr:colOff>
      <xdr:row>10</xdr:row>
      <xdr:rowOff>0</xdr:rowOff>
    </xdr:to>
    <xdr:sp macro="" textlink="">
      <xdr:nvSpPr>
        <xdr:cNvPr id="227" name="Rectangle 159">
          <a:extLst>
            <a:ext uri="{FF2B5EF4-FFF2-40B4-BE49-F238E27FC236}">
              <a16:creationId xmlns:a16="http://schemas.microsoft.com/office/drawing/2014/main" id="{00000000-0008-0000-2400-0000E3000000}"/>
            </a:ext>
          </a:extLst>
        </xdr:cNvPr>
        <xdr:cNvSpPr>
          <a:spLocks noChangeArrowheads="1"/>
        </xdr:cNvSpPr>
      </xdr:nvSpPr>
      <xdr:spPr bwMode="auto">
        <a:xfrm>
          <a:off x="13754100" y="2057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10</xdr:row>
      <xdr:rowOff>0</xdr:rowOff>
    </xdr:from>
    <xdr:to>
      <xdr:col>29</xdr:col>
      <xdr:colOff>0</xdr:colOff>
      <xdr:row>11</xdr:row>
      <xdr:rowOff>0</xdr:rowOff>
    </xdr:to>
    <xdr:sp macro="" textlink="">
      <xdr:nvSpPr>
        <xdr:cNvPr id="228" name="Rectangle 160">
          <a:extLst>
            <a:ext uri="{FF2B5EF4-FFF2-40B4-BE49-F238E27FC236}">
              <a16:creationId xmlns:a16="http://schemas.microsoft.com/office/drawing/2014/main" id="{00000000-0008-0000-2400-0000E4000000}"/>
            </a:ext>
          </a:extLst>
        </xdr:cNvPr>
        <xdr:cNvSpPr>
          <a:spLocks noChangeArrowheads="1"/>
        </xdr:cNvSpPr>
      </xdr:nvSpPr>
      <xdr:spPr bwMode="auto">
        <a:xfrm>
          <a:off x="13754100" y="2286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11</xdr:row>
      <xdr:rowOff>0</xdr:rowOff>
    </xdr:from>
    <xdr:to>
      <xdr:col>29</xdr:col>
      <xdr:colOff>0</xdr:colOff>
      <xdr:row>12</xdr:row>
      <xdr:rowOff>0</xdr:rowOff>
    </xdr:to>
    <xdr:sp macro="" textlink="">
      <xdr:nvSpPr>
        <xdr:cNvPr id="229" name="Rectangle 161">
          <a:extLst>
            <a:ext uri="{FF2B5EF4-FFF2-40B4-BE49-F238E27FC236}">
              <a16:creationId xmlns:a16="http://schemas.microsoft.com/office/drawing/2014/main" id="{00000000-0008-0000-2400-0000E5000000}"/>
            </a:ext>
          </a:extLst>
        </xdr:cNvPr>
        <xdr:cNvSpPr>
          <a:spLocks noChangeArrowheads="1"/>
        </xdr:cNvSpPr>
      </xdr:nvSpPr>
      <xdr:spPr bwMode="auto">
        <a:xfrm>
          <a:off x="13754100" y="2514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12</xdr:row>
      <xdr:rowOff>0</xdr:rowOff>
    </xdr:from>
    <xdr:to>
      <xdr:col>29</xdr:col>
      <xdr:colOff>0</xdr:colOff>
      <xdr:row>13</xdr:row>
      <xdr:rowOff>0</xdr:rowOff>
    </xdr:to>
    <xdr:sp macro="" textlink="">
      <xdr:nvSpPr>
        <xdr:cNvPr id="230" name="Rectangle 162">
          <a:extLst>
            <a:ext uri="{FF2B5EF4-FFF2-40B4-BE49-F238E27FC236}">
              <a16:creationId xmlns:a16="http://schemas.microsoft.com/office/drawing/2014/main" id="{00000000-0008-0000-2400-0000E6000000}"/>
            </a:ext>
          </a:extLst>
        </xdr:cNvPr>
        <xdr:cNvSpPr>
          <a:spLocks noChangeArrowheads="1"/>
        </xdr:cNvSpPr>
      </xdr:nvSpPr>
      <xdr:spPr bwMode="auto">
        <a:xfrm>
          <a:off x="13754100" y="2743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13</xdr:row>
      <xdr:rowOff>0</xdr:rowOff>
    </xdr:from>
    <xdr:to>
      <xdr:col>29</xdr:col>
      <xdr:colOff>0</xdr:colOff>
      <xdr:row>14</xdr:row>
      <xdr:rowOff>0</xdr:rowOff>
    </xdr:to>
    <xdr:sp macro="" textlink="">
      <xdr:nvSpPr>
        <xdr:cNvPr id="231" name="Rectangle 163">
          <a:extLst>
            <a:ext uri="{FF2B5EF4-FFF2-40B4-BE49-F238E27FC236}">
              <a16:creationId xmlns:a16="http://schemas.microsoft.com/office/drawing/2014/main" id="{00000000-0008-0000-2400-0000E7000000}"/>
            </a:ext>
          </a:extLst>
        </xdr:cNvPr>
        <xdr:cNvSpPr>
          <a:spLocks noChangeArrowheads="1"/>
        </xdr:cNvSpPr>
      </xdr:nvSpPr>
      <xdr:spPr bwMode="auto">
        <a:xfrm>
          <a:off x="13754100" y="2971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14</xdr:row>
      <xdr:rowOff>0</xdr:rowOff>
    </xdr:from>
    <xdr:to>
      <xdr:col>29</xdr:col>
      <xdr:colOff>0</xdr:colOff>
      <xdr:row>15</xdr:row>
      <xdr:rowOff>0</xdr:rowOff>
    </xdr:to>
    <xdr:sp macro="" textlink="">
      <xdr:nvSpPr>
        <xdr:cNvPr id="232" name="Rectangle 164">
          <a:extLst>
            <a:ext uri="{FF2B5EF4-FFF2-40B4-BE49-F238E27FC236}">
              <a16:creationId xmlns:a16="http://schemas.microsoft.com/office/drawing/2014/main" id="{00000000-0008-0000-2400-0000E8000000}"/>
            </a:ext>
          </a:extLst>
        </xdr:cNvPr>
        <xdr:cNvSpPr>
          <a:spLocks noChangeArrowheads="1"/>
        </xdr:cNvSpPr>
      </xdr:nvSpPr>
      <xdr:spPr bwMode="auto">
        <a:xfrm>
          <a:off x="13754100" y="3200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15</xdr:row>
      <xdr:rowOff>0</xdr:rowOff>
    </xdr:from>
    <xdr:to>
      <xdr:col>29</xdr:col>
      <xdr:colOff>0</xdr:colOff>
      <xdr:row>16</xdr:row>
      <xdr:rowOff>0</xdr:rowOff>
    </xdr:to>
    <xdr:sp macro="" textlink="">
      <xdr:nvSpPr>
        <xdr:cNvPr id="233" name="Rectangle 165">
          <a:extLst>
            <a:ext uri="{FF2B5EF4-FFF2-40B4-BE49-F238E27FC236}">
              <a16:creationId xmlns:a16="http://schemas.microsoft.com/office/drawing/2014/main" id="{00000000-0008-0000-2400-0000E9000000}"/>
            </a:ext>
          </a:extLst>
        </xdr:cNvPr>
        <xdr:cNvSpPr>
          <a:spLocks noChangeArrowheads="1"/>
        </xdr:cNvSpPr>
      </xdr:nvSpPr>
      <xdr:spPr bwMode="auto">
        <a:xfrm>
          <a:off x="13754100" y="3429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16</xdr:row>
      <xdr:rowOff>0</xdr:rowOff>
    </xdr:from>
    <xdr:to>
      <xdr:col>29</xdr:col>
      <xdr:colOff>0</xdr:colOff>
      <xdr:row>17</xdr:row>
      <xdr:rowOff>0</xdr:rowOff>
    </xdr:to>
    <xdr:sp macro="" textlink="">
      <xdr:nvSpPr>
        <xdr:cNvPr id="234" name="Rectangle 166">
          <a:extLst>
            <a:ext uri="{FF2B5EF4-FFF2-40B4-BE49-F238E27FC236}">
              <a16:creationId xmlns:a16="http://schemas.microsoft.com/office/drawing/2014/main" id="{00000000-0008-0000-2400-0000EA000000}"/>
            </a:ext>
          </a:extLst>
        </xdr:cNvPr>
        <xdr:cNvSpPr>
          <a:spLocks noChangeArrowheads="1"/>
        </xdr:cNvSpPr>
      </xdr:nvSpPr>
      <xdr:spPr bwMode="auto">
        <a:xfrm>
          <a:off x="13754100" y="3657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17</xdr:row>
      <xdr:rowOff>0</xdr:rowOff>
    </xdr:from>
    <xdr:to>
      <xdr:col>29</xdr:col>
      <xdr:colOff>0</xdr:colOff>
      <xdr:row>18</xdr:row>
      <xdr:rowOff>0</xdr:rowOff>
    </xdr:to>
    <xdr:sp macro="" textlink="">
      <xdr:nvSpPr>
        <xdr:cNvPr id="235" name="Rectangle 167">
          <a:extLst>
            <a:ext uri="{FF2B5EF4-FFF2-40B4-BE49-F238E27FC236}">
              <a16:creationId xmlns:a16="http://schemas.microsoft.com/office/drawing/2014/main" id="{00000000-0008-0000-2400-0000EB000000}"/>
            </a:ext>
          </a:extLst>
        </xdr:cNvPr>
        <xdr:cNvSpPr>
          <a:spLocks noChangeArrowheads="1"/>
        </xdr:cNvSpPr>
      </xdr:nvSpPr>
      <xdr:spPr bwMode="auto">
        <a:xfrm>
          <a:off x="13754100" y="3886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18</xdr:row>
      <xdr:rowOff>0</xdr:rowOff>
    </xdr:from>
    <xdr:to>
      <xdr:col>29</xdr:col>
      <xdr:colOff>0</xdr:colOff>
      <xdr:row>19</xdr:row>
      <xdr:rowOff>0</xdr:rowOff>
    </xdr:to>
    <xdr:sp macro="" textlink="">
      <xdr:nvSpPr>
        <xdr:cNvPr id="236" name="Rectangle 168">
          <a:extLst>
            <a:ext uri="{FF2B5EF4-FFF2-40B4-BE49-F238E27FC236}">
              <a16:creationId xmlns:a16="http://schemas.microsoft.com/office/drawing/2014/main" id="{00000000-0008-0000-2400-0000EC000000}"/>
            </a:ext>
          </a:extLst>
        </xdr:cNvPr>
        <xdr:cNvSpPr>
          <a:spLocks noChangeArrowheads="1"/>
        </xdr:cNvSpPr>
      </xdr:nvSpPr>
      <xdr:spPr bwMode="auto">
        <a:xfrm>
          <a:off x="13754100" y="4114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19</xdr:row>
      <xdr:rowOff>0</xdr:rowOff>
    </xdr:from>
    <xdr:to>
      <xdr:col>29</xdr:col>
      <xdr:colOff>0</xdr:colOff>
      <xdr:row>20</xdr:row>
      <xdr:rowOff>0</xdr:rowOff>
    </xdr:to>
    <xdr:sp macro="" textlink="">
      <xdr:nvSpPr>
        <xdr:cNvPr id="237" name="Rectangle 169">
          <a:extLst>
            <a:ext uri="{FF2B5EF4-FFF2-40B4-BE49-F238E27FC236}">
              <a16:creationId xmlns:a16="http://schemas.microsoft.com/office/drawing/2014/main" id="{00000000-0008-0000-2400-0000ED000000}"/>
            </a:ext>
          </a:extLst>
        </xdr:cNvPr>
        <xdr:cNvSpPr>
          <a:spLocks noChangeArrowheads="1"/>
        </xdr:cNvSpPr>
      </xdr:nvSpPr>
      <xdr:spPr bwMode="auto">
        <a:xfrm>
          <a:off x="13754100" y="4343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20</xdr:row>
      <xdr:rowOff>0</xdr:rowOff>
    </xdr:from>
    <xdr:to>
      <xdr:col>29</xdr:col>
      <xdr:colOff>0</xdr:colOff>
      <xdr:row>21</xdr:row>
      <xdr:rowOff>0</xdr:rowOff>
    </xdr:to>
    <xdr:sp macro="" textlink="">
      <xdr:nvSpPr>
        <xdr:cNvPr id="238" name="Rectangle 170">
          <a:extLst>
            <a:ext uri="{FF2B5EF4-FFF2-40B4-BE49-F238E27FC236}">
              <a16:creationId xmlns:a16="http://schemas.microsoft.com/office/drawing/2014/main" id="{00000000-0008-0000-2400-0000EE000000}"/>
            </a:ext>
          </a:extLst>
        </xdr:cNvPr>
        <xdr:cNvSpPr>
          <a:spLocks noChangeArrowheads="1"/>
        </xdr:cNvSpPr>
      </xdr:nvSpPr>
      <xdr:spPr bwMode="auto">
        <a:xfrm>
          <a:off x="13754100" y="4572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21</xdr:row>
      <xdr:rowOff>0</xdr:rowOff>
    </xdr:from>
    <xdr:to>
      <xdr:col>29</xdr:col>
      <xdr:colOff>0</xdr:colOff>
      <xdr:row>22</xdr:row>
      <xdr:rowOff>0</xdr:rowOff>
    </xdr:to>
    <xdr:sp macro="" textlink="">
      <xdr:nvSpPr>
        <xdr:cNvPr id="239" name="Rectangle 171">
          <a:extLst>
            <a:ext uri="{FF2B5EF4-FFF2-40B4-BE49-F238E27FC236}">
              <a16:creationId xmlns:a16="http://schemas.microsoft.com/office/drawing/2014/main" id="{00000000-0008-0000-2400-0000EF000000}"/>
            </a:ext>
          </a:extLst>
        </xdr:cNvPr>
        <xdr:cNvSpPr>
          <a:spLocks noChangeArrowheads="1"/>
        </xdr:cNvSpPr>
      </xdr:nvSpPr>
      <xdr:spPr bwMode="auto">
        <a:xfrm>
          <a:off x="13754100" y="4800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22</xdr:row>
      <xdr:rowOff>0</xdr:rowOff>
    </xdr:from>
    <xdr:to>
      <xdr:col>29</xdr:col>
      <xdr:colOff>0</xdr:colOff>
      <xdr:row>23</xdr:row>
      <xdr:rowOff>0</xdr:rowOff>
    </xdr:to>
    <xdr:sp macro="" textlink="">
      <xdr:nvSpPr>
        <xdr:cNvPr id="240" name="Rectangle 172">
          <a:extLst>
            <a:ext uri="{FF2B5EF4-FFF2-40B4-BE49-F238E27FC236}">
              <a16:creationId xmlns:a16="http://schemas.microsoft.com/office/drawing/2014/main" id="{00000000-0008-0000-2400-0000F0000000}"/>
            </a:ext>
          </a:extLst>
        </xdr:cNvPr>
        <xdr:cNvSpPr>
          <a:spLocks noChangeArrowheads="1"/>
        </xdr:cNvSpPr>
      </xdr:nvSpPr>
      <xdr:spPr bwMode="auto">
        <a:xfrm>
          <a:off x="13754100" y="5029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23</xdr:row>
      <xdr:rowOff>0</xdr:rowOff>
    </xdr:from>
    <xdr:to>
      <xdr:col>29</xdr:col>
      <xdr:colOff>0</xdr:colOff>
      <xdr:row>24</xdr:row>
      <xdr:rowOff>0</xdr:rowOff>
    </xdr:to>
    <xdr:sp macro="" textlink="">
      <xdr:nvSpPr>
        <xdr:cNvPr id="241" name="Rectangle 173">
          <a:extLst>
            <a:ext uri="{FF2B5EF4-FFF2-40B4-BE49-F238E27FC236}">
              <a16:creationId xmlns:a16="http://schemas.microsoft.com/office/drawing/2014/main" id="{00000000-0008-0000-2400-0000F1000000}"/>
            </a:ext>
          </a:extLst>
        </xdr:cNvPr>
        <xdr:cNvSpPr>
          <a:spLocks noChangeArrowheads="1"/>
        </xdr:cNvSpPr>
      </xdr:nvSpPr>
      <xdr:spPr bwMode="auto">
        <a:xfrm>
          <a:off x="13754100" y="5257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24</xdr:row>
      <xdr:rowOff>0</xdr:rowOff>
    </xdr:from>
    <xdr:to>
      <xdr:col>29</xdr:col>
      <xdr:colOff>0</xdr:colOff>
      <xdr:row>25</xdr:row>
      <xdr:rowOff>0</xdr:rowOff>
    </xdr:to>
    <xdr:sp macro="" textlink="">
      <xdr:nvSpPr>
        <xdr:cNvPr id="242" name="Rectangle 174">
          <a:extLst>
            <a:ext uri="{FF2B5EF4-FFF2-40B4-BE49-F238E27FC236}">
              <a16:creationId xmlns:a16="http://schemas.microsoft.com/office/drawing/2014/main" id="{00000000-0008-0000-2400-0000F2000000}"/>
            </a:ext>
          </a:extLst>
        </xdr:cNvPr>
        <xdr:cNvSpPr>
          <a:spLocks noChangeArrowheads="1"/>
        </xdr:cNvSpPr>
      </xdr:nvSpPr>
      <xdr:spPr bwMode="auto">
        <a:xfrm>
          <a:off x="13754100" y="5486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4</xdr:row>
      <xdr:rowOff>82909</xdr:rowOff>
    </xdr:from>
    <xdr:to>
      <xdr:col>18</xdr:col>
      <xdr:colOff>122883</xdr:colOff>
      <xdr:row>7</xdr:row>
      <xdr:rowOff>107156</xdr:rowOff>
    </xdr:to>
    <xdr:cxnSp macro="">
      <xdr:nvCxnSpPr>
        <xdr:cNvPr id="243" name="AutoShape 176">
          <a:extLst>
            <a:ext uri="{FF2B5EF4-FFF2-40B4-BE49-F238E27FC236}">
              <a16:creationId xmlns:a16="http://schemas.microsoft.com/office/drawing/2014/main" id="{00000000-0008-0000-2400-0000F3000000}"/>
            </a:ext>
          </a:extLst>
        </xdr:cNvPr>
        <xdr:cNvCxnSpPr>
          <a:cxnSpLocks noChangeShapeType="1"/>
          <a:stCxn id="187" idx="1"/>
          <a:endCxn id="186" idx="6"/>
        </xdr:cNvCxnSpPr>
      </xdr:nvCxnSpPr>
      <xdr:spPr bwMode="auto">
        <a:xfrm flipV="1">
          <a:off x="7181850" y="997309"/>
          <a:ext cx="2313633" cy="71004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6</xdr:row>
      <xdr:rowOff>80449</xdr:rowOff>
    </xdr:from>
    <xdr:to>
      <xdr:col>17</xdr:col>
      <xdr:colOff>383618</xdr:colOff>
      <xdr:row>8</xdr:row>
      <xdr:rowOff>107541</xdr:rowOff>
    </xdr:to>
    <xdr:cxnSp macro="">
      <xdr:nvCxnSpPr>
        <xdr:cNvPr id="244" name="AutoShape 177">
          <a:extLst>
            <a:ext uri="{FF2B5EF4-FFF2-40B4-BE49-F238E27FC236}">
              <a16:creationId xmlns:a16="http://schemas.microsoft.com/office/drawing/2014/main" id="{00000000-0008-0000-2400-0000F4000000}"/>
            </a:ext>
          </a:extLst>
        </xdr:cNvPr>
        <xdr:cNvCxnSpPr>
          <a:cxnSpLocks noChangeShapeType="1"/>
          <a:stCxn id="188" idx="1"/>
          <a:endCxn id="201" idx="6"/>
        </xdr:cNvCxnSpPr>
      </xdr:nvCxnSpPr>
      <xdr:spPr bwMode="auto">
        <a:xfrm flipV="1">
          <a:off x="7181850" y="1452049"/>
          <a:ext cx="2136218" cy="48429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5</xdr:row>
      <xdr:rowOff>213765</xdr:rowOff>
    </xdr:from>
    <xdr:to>
      <xdr:col>19</xdr:col>
      <xdr:colOff>237183</xdr:colOff>
      <xdr:row>9</xdr:row>
      <xdr:rowOff>107540</xdr:rowOff>
    </xdr:to>
    <xdr:cxnSp macro="">
      <xdr:nvCxnSpPr>
        <xdr:cNvPr id="245" name="AutoShape 178">
          <a:extLst>
            <a:ext uri="{FF2B5EF4-FFF2-40B4-BE49-F238E27FC236}">
              <a16:creationId xmlns:a16="http://schemas.microsoft.com/office/drawing/2014/main" id="{00000000-0008-0000-2400-0000F5000000}"/>
            </a:ext>
          </a:extLst>
        </xdr:cNvPr>
        <xdr:cNvCxnSpPr>
          <a:cxnSpLocks noChangeShapeType="1"/>
          <a:stCxn id="189" idx="1"/>
          <a:endCxn id="222" idx="6"/>
        </xdr:cNvCxnSpPr>
      </xdr:nvCxnSpPr>
      <xdr:spPr bwMode="auto">
        <a:xfrm flipV="1">
          <a:off x="7181850" y="1356765"/>
          <a:ext cx="2866083" cy="8081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276225</xdr:colOff>
      <xdr:row>5</xdr:row>
      <xdr:rowOff>221466</xdr:rowOff>
    </xdr:from>
    <xdr:to>
      <xdr:col>29</xdr:col>
      <xdr:colOff>0</xdr:colOff>
      <xdr:row>8</xdr:row>
      <xdr:rowOff>114300</xdr:rowOff>
    </xdr:to>
    <xdr:cxnSp macro="">
      <xdr:nvCxnSpPr>
        <xdr:cNvPr id="246" name="AutoShape 179">
          <a:extLst>
            <a:ext uri="{FF2B5EF4-FFF2-40B4-BE49-F238E27FC236}">
              <a16:creationId xmlns:a16="http://schemas.microsoft.com/office/drawing/2014/main" id="{00000000-0008-0000-2400-0000F6000000}"/>
            </a:ext>
          </a:extLst>
        </xdr:cNvPr>
        <xdr:cNvCxnSpPr>
          <a:cxnSpLocks noChangeShapeType="1"/>
          <a:stCxn id="226" idx="3"/>
          <a:endCxn id="202" idx="2"/>
        </xdr:cNvCxnSpPr>
      </xdr:nvCxnSpPr>
      <xdr:spPr bwMode="auto">
        <a:xfrm flipH="1" flipV="1">
          <a:off x="11401425" y="1364466"/>
          <a:ext cx="2790825" cy="57863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8</xdr:row>
      <xdr:rowOff>152490</xdr:rowOff>
    </xdr:from>
    <xdr:to>
      <xdr:col>17</xdr:col>
      <xdr:colOff>247650</xdr:colOff>
      <xdr:row>10</xdr:row>
      <xdr:rowOff>107157</xdr:rowOff>
    </xdr:to>
    <xdr:cxnSp macro="">
      <xdr:nvCxnSpPr>
        <xdr:cNvPr id="247" name="AutoShape 180">
          <a:extLst>
            <a:ext uri="{FF2B5EF4-FFF2-40B4-BE49-F238E27FC236}">
              <a16:creationId xmlns:a16="http://schemas.microsoft.com/office/drawing/2014/main" id="{00000000-0008-0000-2400-0000F7000000}"/>
            </a:ext>
          </a:extLst>
        </xdr:cNvPr>
        <xdr:cNvCxnSpPr>
          <a:cxnSpLocks noChangeShapeType="1"/>
          <a:stCxn id="190" idx="1"/>
          <a:endCxn id="203" idx="6"/>
        </xdr:cNvCxnSpPr>
      </xdr:nvCxnSpPr>
      <xdr:spPr bwMode="auto">
        <a:xfrm flipV="1">
          <a:off x="7181850" y="1981290"/>
          <a:ext cx="2000250" cy="41186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11</xdr:row>
      <xdr:rowOff>76210</xdr:rowOff>
    </xdr:from>
    <xdr:to>
      <xdr:col>19</xdr:col>
      <xdr:colOff>247650</xdr:colOff>
      <xdr:row>11</xdr:row>
      <xdr:rowOff>107156</xdr:rowOff>
    </xdr:to>
    <xdr:cxnSp macro="">
      <xdr:nvCxnSpPr>
        <xdr:cNvPr id="248" name="AutoShape 182">
          <a:extLst>
            <a:ext uri="{FF2B5EF4-FFF2-40B4-BE49-F238E27FC236}">
              <a16:creationId xmlns:a16="http://schemas.microsoft.com/office/drawing/2014/main" id="{00000000-0008-0000-2400-0000F8000000}"/>
            </a:ext>
          </a:extLst>
        </xdr:cNvPr>
        <xdr:cNvCxnSpPr>
          <a:cxnSpLocks noChangeShapeType="1"/>
          <a:stCxn id="191" idx="1"/>
          <a:endCxn id="204" idx="6"/>
        </xdr:cNvCxnSpPr>
      </xdr:nvCxnSpPr>
      <xdr:spPr bwMode="auto">
        <a:xfrm flipV="1">
          <a:off x="7181850" y="2590810"/>
          <a:ext cx="2876550" cy="3094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276225</xdr:colOff>
      <xdr:row>10</xdr:row>
      <xdr:rowOff>114300</xdr:rowOff>
    </xdr:from>
    <xdr:to>
      <xdr:col>29</xdr:col>
      <xdr:colOff>0</xdr:colOff>
      <xdr:row>11</xdr:row>
      <xdr:rowOff>76210</xdr:rowOff>
    </xdr:to>
    <xdr:cxnSp macro="">
      <xdr:nvCxnSpPr>
        <xdr:cNvPr id="249" name="AutoShape 183">
          <a:extLst>
            <a:ext uri="{FF2B5EF4-FFF2-40B4-BE49-F238E27FC236}">
              <a16:creationId xmlns:a16="http://schemas.microsoft.com/office/drawing/2014/main" id="{00000000-0008-0000-2400-0000F9000000}"/>
            </a:ext>
          </a:extLst>
        </xdr:cNvPr>
        <xdr:cNvCxnSpPr>
          <a:cxnSpLocks noChangeShapeType="1"/>
          <a:stCxn id="228" idx="3"/>
          <a:endCxn id="207" idx="2"/>
        </xdr:cNvCxnSpPr>
      </xdr:nvCxnSpPr>
      <xdr:spPr bwMode="auto">
        <a:xfrm flipH="1">
          <a:off x="11401425" y="2400300"/>
          <a:ext cx="2790825" cy="19051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12</xdr:row>
      <xdr:rowOff>107157</xdr:rowOff>
    </xdr:from>
    <xdr:to>
      <xdr:col>17</xdr:col>
      <xdr:colOff>247650</xdr:colOff>
      <xdr:row>14</xdr:row>
      <xdr:rowOff>31516</xdr:rowOff>
    </xdr:to>
    <xdr:cxnSp macro="">
      <xdr:nvCxnSpPr>
        <xdr:cNvPr id="250" name="AutoShape 184">
          <a:extLst>
            <a:ext uri="{FF2B5EF4-FFF2-40B4-BE49-F238E27FC236}">
              <a16:creationId xmlns:a16="http://schemas.microsoft.com/office/drawing/2014/main" id="{00000000-0008-0000-2400-0000FA000000}"/>
            </a:ext>
          </a:extLst>
        </xdr:cNvPr>
        <xdr:cNvCxnSpPr>
          <a:cxnSpLocks noChangeShapeType="1"/>
          <a:stCxn id="192" idx="1"/>
          <a:endCxn id="205" idx="6"/>
        </xdr:cNvCxnSpPr>
      </xdr:nvCxnSpPr>
      <xdr:spPr bwMode="auto">
        <a:xfrm>
          <a:off x="7181850" y="2850357"/>
          <a:ext cx="2000250" cy="381559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13</xdr:row>
      <xdr:rowOff>107156</xdr:rowOff>
    </xdr:from>
    <xdr:to>
      <xdr:col>19</xdr:col>
      <xdr:colOff>247650</xdr:colOff>
      <xdr:row>16</xdr:row>
      <xdr:rowOff>140504</xdr:rowOff>
    </xdr:to>
    <xdr:cxnSp macro="">
      <xdr:nvCxnSpPr>
        <xdr:cNvPr id="251" name="AutoShape 185">
          <a:extLst>
            <a:ext uri="{FF2B5EF4-FFF2-40B4-BE49-F238E27FC236}">
              <a16:creationId xmlns:a16="http://schemas.microsoft.com/office/drawing/2014/main" id="{00000000-0008-0000-2400-0000FB000000}"/>
            </a:ext>
          </a:extLst>
        </xdr:cNvPr>
        <xdr:cNvCxnSpPr>
          <a:cxnSpLocks noChangeShapeType="1"/>
          <a:stCxn id="193" idx="1"/>
          <a:endCxn id="206" idx="6"/>
        </xdr:cNvCxnSpPr>
      </xdr:nvCxnSpPr>
      <xdr:spPr bwMode="auto">
        <a:xfrm>
          <a:off x="7181850" y="3078956"/>
          <a:ext cx="2876550" cy="71914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266700</xdr:colOff>
      <xdr:row>14</xdr:row>
      <xdr:rowOff>114300</xdr:rowOff>
    </xdr:from>
    <xdr:to>
      <xdr:col>29</xdr:col>
      <xdr:colOff>0</xdr:colOff>
      <xdr:row>16</xdr:row>
      <xdr:rowOff>109446</xdr:rowOff>
    </xdr:to>
    <xdr:cxnSp macro="">
      <xdr:nvCxnSpPr>
        <xdr:cNvPr id="252" name="AutoShape 186">
          <a:extLst>
            <a:ext uri="{FF2B5EF4-FFF2-40B4-BE49-F238E27FC236}">
              <a16:creationId xmlns:a16="http://schemas.microsoft.com/office/drawing/2014/main" id="{00000000-0008-0000-2400-0000FC000000}"/>
            </a:ext>
          </a:extLst>
        </xdr:cNvPr>
        <xdr:cNvCxnSpPr>
          <a:cxnSpLocks noChangeShapeType="1"/>
          <a:stCxn id="232" idx="3"/>
          <a:endCxn id="210" idx="2"/>
        </xdr:cNvCxnSpPr>
      </xdr:nvCxnSpPr>
      <xdr:spPr bwMode="auto">
        <a:xfrm flipH="1">
          <a:off x="11391900" y="3314700"/>
          <a:ext cx="2800350" cy="45234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14</xdr:row>
      <xdr:rowOff>110678</xdr:rowOff>
    </xdr:from>
    <xdr:to>
      <xdr:col>17</xdr:col>
      <xdr:colOff>237051</xdr:colOff>
      <xdr:row>19</xdr:row>
      <xdr:rowOff>52226</xdr:rowOff>
    </xdr:to>
    <xdr:cxnSp macro="">
      <xdr:nvCxnSpPr>
        <xdr:cNvPr id="253" name="AutoShape 187">
          <a:extLst>
            <a:ext uri="{FF2B5EF4-FFF2-40B4-BE49-F238E27FC236}">
              <a16:creationId xmlns:a16="http://schemas.microsoft.com/office/drawing/2014/main" id="{00000000-0008-0000-2400-0000FD000000}"/>
            </a:ext>
          </a:extLst>
        </xdr:cNvPr>
        <xdr:cNvCxnSpPr>
          <a:cxnSpLocks noChangeShapeType="1"/>
          <a:stCxn id="194" idx="1"/>
          <a:endCxn id="209" idx="6"/>
        </xdr:cNvCxnSpPr>
      </xdr:nvCxnSpPr>
      <xdr:spPr bwMode="auto">
        <a:xfrm>
          <a:off x="7181850" y="3311078"/>
          <a:ext cx="1989651" cy="108454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266700</xdr:colOff>
      <xdr:row>20</xdr:row>
      <xdr:rowOff>114300</xdr:rowOff>
    </xdr:from>
    <xdr:to>
      <xdr:col>29</xdr:col>
      <xdr:colOff>0</xdr:colOff>
      <xdr:row>21</xdr:row>
      <xdr:rowOff>211941</xdr:rowOff>
    </xdr:to>
    <xdr:cxnSp macro="">
      <xdr:nvCxnSpPr>
        <xdr:cNvPr id="254" name="AutoShape 188">
          <a:extLst>
            <a:ext uri="{FF2B5EF4-FFF2-40B4-BE49-F238E27FC236}">
              <a16:creationId xmlns:a16="http://schemas.microsoft.com/office/drawing/2014/main" id="{00000000-0008-0000-2400-0000FE000000}"/>
            </a:ext>
          </a:extLst>
        </xdr:cNvPr>
        <xdr:cNvCxnSpPr>
          <a:cxnSpLocks noChangeShapeType="1"/>
          <a:stCxn id="238" idx="3"/>
          <a:endCxn id="208" idx="2"/>
        </xdr:cNvCxnSpPr>
      </xdr:nvCxnSpPr>
      <xdr:spPr bwMode="auto">
        <a:xfrm flipH="1">
          <a:off x="11391900" y="4686300"/>
          <a:ext cx="2800350" cy="326241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15</xdr:row>
      <xdr:rowOff>110678</xdr:rowOff>
    </xdr:from>
    <xdr:to>
      <xdr:col>19</xdr:col>
      <xdr:colOff>257175</xdr:colOff>
      <xdr:row>21</xdr:row>
      <xdr:rowOff>208319</xdr:rowOff>
    </xdr:to>
    <xdr:cxnSp macro="">
      <xdr:nvCxnSpPr>
        <xdr:cNvPr id="255" name="AutoShape 190">
          <a:extLst>
            <a:ext uri="{FF2B5EF4-FFF2-40B4-BE49-F238E27FC236}">
              <a16:creationId xmlns:a16="http://schemas.microsoft.com/office/drawing/2014/main" id="{00000000-0008-0000-2400-0000FF000000}"/>
            </a:ext>
          </a:extLst>
        </xdr:cNvPr>
        <xdr:cNvCxnSpPr>
          <a:cxnSpLocks noChangeShapeType="1"/>
          <a:stCxn id="195" idx="1"/>
          <a:endCxn id="211" idx="6"/>
        </xdr:cNvCxnSpPr>
      </xdr:nvCxnSpPr>
      <xdr:spPr bwMode="auto">
        <a:xfrm>
          <a:off x="7181850" y="3539678"/>
          <a:ext cx="2886075" cy="1469241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16</xdr:row>
      <xdr:rowOff>107157</xdr:rowOff>
    </xdr:from>
    <xdr:to>
      <xdr:col>17</xdr:col>
      <xdr:colOff>174381</xdr:colOff>
      <xdr:row>22</xdr:row>
      <xdr:rowOff>140426</xdr:rowOff>
    </xdr:to>
    <xdr:cxnSp macro="">
      <xdr:nvCxnSpPr>
        <xdr:cNvPr id="256" name="AutoShape 191">
          <a:extLst>
            <a:ext uri="{FF2B5EF4-FFF2-40B4-BE49-F238E27FC236}">
              <a16:creationId xmlns:a16="http://schemas.microsoft.com/office/drawing/2014/main" id="{00000000-0008-0000-2400-000000010000}"/>
            </a:ext>
          </a:extLst>
        </xdr:cNvPr>
        <xdr:cNvCxnSpPr>
          <a:cxnSpLocks noChangeShapeType="1"/>
          <a:stCxn id="196" idx="1"/>
          <a:endCxn id="212" idx="6"/>
        </xdr:cNvCxnSpPr>
      </xdr:nvCxnSpPr>
      <xdr:spPr bwMode="auto">
        <a:xfrm>
          <a:off x="7181850" y="3764757"/>
          <a:ext cx="1926981" cy="1404869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56956</xdr:colOff>
      <xdr:row>4</xdr:row>
      <xdr:rowOff>95454</xdr:rowOff>
    </xdr:from>
    <xdr:to>
      <xdr:col>29</xdr:col>
      <xdr:colOff>0</xdr:colOff>
      <xdr:row>7</xdr:row>
      <xdr:rowOff>111773</xdr:rowOff>
    </xdr:to>
    <xdr:cxnSp macro="">
      <xdr:nvCxnSpPr>
        <xdr:cNvPr id="257" name="AutoShape 195">
          <a:extLst>
            <a:ext uri="{FF2B5EF4-FFF2-40B4-BE49-F238E27FC236}">
              <a16:creationId xmlns:a16="http://schemas.microsoft.com/office/drawing/2014/main" id="{00000000-0008-0000-2400-000001010000}"/>
            </a:ext>
          </a:extLst>
        </xdr:cNvPr>
        <xdr:cNvCxnSpPr>
          <a:cxnSpLocks noChangeShapeType="1"/>
          <a:stCxn id="224" idx="2"/>
          <a:endCxn id="225" idx="3"/>
        </xdr:cNvCxnSpPr>
      </xdr:nvCxnSpPr>
      <xdr:spPr bwMode="auto">
        <a:xfrm>
          <a:off x="12058456" y="1009854"/>
          <a:ext cx="2133794" cy="702119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152563</xdr:colOff>
      <xdr:row>8</xdr:row>
      <xdr:rowOff>34497</xdr:rowOff>
    </xdr:from>
    <xdr:to>
      <xdr:col>29</xdr:col>
      <xdr:colOff>0</xdr:colOff>
      <xdr:row>9</xdr:row>
      <xdr:rowOff>108799</xdr:rowOff>
    </xdr:to>
    <xdr:cxnSp macro="">
      <xdr:nvCxnSpPr>
        <xdr:cNvPr id="258" name="AutoShape 201">
          <a:extLst>
            <a:ext uri="{FF2B5EF4-FFF2-40B4-BE49-F238E27FC236}">
              <a16:creationId xmlns:a16="http://schemas.microsoft.com/office/drawing/2014/main" id="{00000000-0008-0000-2400-000002010000}"/>
            </a:ext>
          </a:extLst>
        </xdr:cNvPr>
        <xdr:cNvCxnSpPr>
          <a:cxnSpLocks noChangeShapeType="1"/>
          <a:stCxn id="223" idx="2"/>
          <a:endCxn id="227" idx="3"/>
        </xdr:cNvCxnSpPr>
      </xdr:nvCxnSpPr>
      <xdr:spPr bwMode="auto">
        <a:xfrm>
          <a:off x="11715913" y="1863297"/>
          <a:ext cx="2476337" cy="30290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163671</xdr:colOff>
      <xdr:row>11</xdr:row>
      <xdr:rowOff>111773</xdr:rowOff>
    </xdr:from>
    <xdr:to>
      <xdr:col>29</xdr:col>
      <xdr:colOff>0</xdr:colOff>
      <xdr:row>12</xdr:row>
      <xdr:rowOff>190161</xdr:rowOff>
    </xdr:to>
    <xdr:cxnSp macro="">
      <xdr:nvCxnSpPr>
        <xdr:cNvPr id="259" name="AutoShape 202">
          <a:extLst>
            <a:ext uri="{FF2B5EF4-FFF2-40B4-BE49-F238E27FC236}">
              <a16:creationId xmlns:a16="http://schemas.microsoft.com/office/drawing/2014/main" id="{00000000-0008-0000-2400-000003010000}"/>
            </a:ext>
          </a:extLst>
        </xdr:cNvPr>
        <xdr:cNvCxnSpPr>
          <a:cxnSpLocks noChangeShapeType="1"/>
          <a:stCxn id="221" idx="2"/>
          <a:endCxn id="229" idx="3"/>
        </xdr:cNvCxnSpPr>
      </xdr:nvCxnSpPr>
      <xdr:spPr bwMode="auto">
        <a:xfrm flipV="1">
          <a:off x="12165171" y="2626373"/>
          <a:ext cx="2027079" cy="30698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362726</xdr:colOff>
      <xdr:row>13</xdr:row>
      <xdr:rowOff>111773</xdr:rowOff>
    </xdr:from>
    <xdr:to>
      <xdr:col>29</xdr:col>
      <xdr:colOff>0</xdr:colOff>
      <xdr:row>13</xdr:row>
      <xdr:rowOff>188905</xdr:rowOff>
    </xdr:to>
    <xdr:cxnSp macro="">
      <xdr:nvCxnSpPr>
        <xdr:cNvPr id="260" name="AutoShape 204">
          <a:extLst>
            <a:ext uri="{FF2B5EF4-FFF2-40B4-BE49-F238E27FC236}">
              <a16:creationId xmlns:a16="http://schemas.microsoft.com/office/drawing/2014/main" id="{00000000-0008-0000-2400-000004010000}"/>
            </a:ext>
          </a:extLst>
        </xdr:cNvPr>
        <xdr:cNvCxnSpPr>
          <a:cxnSpLocks noChangeShapeType="1"/>
          <a:stCxn id="219" idx="2"/>
          <a:endCxn id="231" idx="3"/>
        </xdr:cNvCxnSpPr>
      </xdr:nvCxnSpPr>
      <xdr:spPr bwMode="auto">
        <a:xfrm flipV="1">
          <a:off x="12364226" y="3083573"/>
          <a:ext cx="1828024" cy="7713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148457</xdr:colOff>
      <xdr:row>12</xdr:row>
      <xdr:rowOff>108799</xdr:rowOff>
    </xdr:from>
    <xdr:to>
      <xdr:col>29</xdr:col>
      <xdr:colOff>0</xdr:colOff>
      <xdr:row>13</xdr:row>
      <xdr:rowOff>101363</xdr:rowOff>
    </xdr:to>
    <xdr:cxnSp macro="">
      <xdr:nvCxnSpPr>
        <xdr:cNvPr id="261" name="AutoShape 205">
          <a:extLst>
            <a:ext uri="{FF2B5EF4-FFF2-40B4-BE49-F238E27FC236}">
              <a16:creationId xmlns:a16="http://schemas.microsoft.com/office/drawing/2014/main" id="{00000000-0008-0000-2400-000005010000}"/>
            </a:ext>
          </a:extLst>
        </xdr:cNvPr>
        <xdr:cNvCxnSpPr>
          <a:cxnSpLocks noChangeShapeType="1"/>
          <a:stCxn id="217" idx="2"/>
          <a:endCxn id="230" idx="3"/>
        </xdr:cNvCxnSpPr>
      </xdr:nvCxnSpPr>
      <xdr:spPr bwMode="auto">
        <a:xfrm flipV="1">
          <a:off x="11711807" y="2851999"/>
          <a:ext cx="2480443" cy="22116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336184</xdr:colOff>
      <xdr:row>18</xdr:row>
      <xdr:rowOff>108799</xdr:rowOff>
    </xdr:from>
    <xdr:to>
      <xdr:col>29</xdr:col>
      <xdr:colOff>0</xdr:colOff>
      <xdr:row>18</xdr:row>
      <xdr:rowOff>172503</xdr:rowOff>
    </xdr:to>
    <xdr:cxnSp macro="">
      <xdr:nvCxnSpPr>
        <xdr:cNvPr id="262" name="AutoShape 206">
          <a:extLst>
            <a:ext uri="{FF2B5EF4-FFF2-40B4-BE49-F238E27FC236}">
              <a16:creationId xmlns:a16="http://schemas.microsoft.com/office/drawing/2014/main" id="{00000000-0008-0000-2400-000006010000}"/>
            </a:ext>
          </a:extLst>
        </xdr:cNvPr>
        <xdr:cNvCxnSpPr>
          <a:cxnSpLocks noChangeShapeType="1"/>
          <a:stCxn id="218" idx="2"/>
          <a:endCxn id="236" idx="3"/>
        </xdr:cNvCxnSpPr>
      </xdr:nvCxnSpPr>
      <xdr:spPr bwMode="auto">
        <a:xfrm flipV="1">
          <a:off x="12337684" y="4223599"/>
          <a:ext cx="1854566" cy="6370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314325</xdr:colOff>
      <xdr:row>16</xdr:row>
      <xdr:rowOff>114300</xdr:rowOff>
    </xdr:from>
    <xdr:to>
      <xdr:col>29</xdr:col>
      <xdr:colOff>0</xdr:colOff>
      <xdr:row>16</xdr:row>
      <xdr:rowOff>165794</xdr:rowOff>
    </xdr:to>
    <xdr:cxnSp macro="">
      <xdr:nvCxnSpPr>
        <xdr:cNvPr id="263" name="AutoShape 207">
          <a:extLst>
            <a:ext uri="{FF2B5EF4-FFF2-40B4-BE49-F238E27FC236}">
              <a16:creationId xmlns:a16="http://schemas.microsoft.com/office/drawing/2014/main" id="{00000000-0008-0000-2400-000007010000}"/>
            </a:ext>
          </a:extLst>
        </xdr:cNvPr>
        <xdr:cNvCxnSpPr>
          <a:cxnSpLocks noChangeShapeType="1"/>
          <a:stCxn id="220" idx="2"/>
          <a:endCxn id="234" idx="3"/>
        </xdr:cNvCxnSpPr>
      </xdr:nvCxnSpPr>
      <xdr:spPr bwMode="auto">
        <a:xfrm flipV="1">
          <a:off x="11877675" y="3771900"/>
          <a:ext cx="2314575" cy="5149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428625</xdr:colOff>
      <xdr:row>15</xdr:row>
      <xdr:rowOff>114300</xdr:rowOff>
    </xdr:from>
    <xdr:to>
      <xdr:col>29</xdr:col>
      <xdr:colOff>0</xdr:colOff>
      <xdr:row>16</xdr:row>
      <xdr:rowOff>146005</xdr:rowOff>
    </xdr:to>
    <xdr:cxnSp macro="">
      <xdr:nvCxnSpPr>
        <xdr:cNvPr id="264" name="AutoShape 208">
          <a:extLst>
            <a:ext uri="{FF2B5EF4-FFF2-40B4-BE49-F238E27FC236}">
              <a16:creationId xmlns:a16="http://schemas.microsoft.com/office/drawing/2014/main" id="{00000000-0008-0000-2400-000008010000}"/>
            </a:ext>
          </a:extLst>
        </xdr:cNvPr>
        <xdr:cNvCxnSpPr>
          <a:cxnSpLocks noChangeShapeType="1"/>
          <a:stCxn id="216" idx="2"/>
          <a:endCxn id="233" idx="3"/>
        </xdr:cNvCxnSpPr>
      </xdr:nvCxnSpPr>
      <xdr:spPr bwMode="auto">
        <a:xfrm flipV="1">
          <a:off x="11553825" y="3543300"/>
          <a:ext cx="2638425" cy="26030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378273</xdr:colOff>
      <xdr:row>19</xdr:row>
      <xdr:rowOff>101511</xdr:rowOff>
    </xdr:from>
    <xdr:to>
      <xdr:col>29</xdr:col>
      <xdr:colOff>0</xdr:colOff>
      <xdr:row>19</xdr:row>
      <xdr:rowOff>108799</xdr:rowOff>
    </xdr:to>
    <xdr:cxnSp macro="">
      <xdr:nvCxnSpPr>
        <xdr:cNvPr id="265" name="AutoShape 210">
          <a:extLst>
            <a:ext uri="{FF2B5EF4-FFF2-40B4-BE49-F238E27FC236}">
              <a16:creationId xmlns:a16="http://schemas.microsoft.com/office/drawing/2014/main" id="{00000000-0008-0000-2400-000009010000}"/>
            </a:ext>
          </a:extLst>
        </xdr:cNvPr>
        <xdr:cNvCxnSpPr>
          <a:cxnSpLocks noChangeShapeType="1"/>
          <a:stCxn id="215" idx="2"/>
          <a:endCxn id="237" idx="3"/>
        </xdr:cNvCxnSpPr>
      </xdr:nvCxnSpPr>
      <xdr:spPr bwMode="auto">
        <a:xfrm>
          <a:off x="12379773" y="4444911"/>
          <a:ext cx="1812477" cy="728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149630</xdr:colOff>
      <xdr:row>17</xdr:row>
      <xdr:rowOff>108799</xdr:rowOff>
    </xdr:from>
    <xdr:to>
      <xdr:col>29</xdr:col>
      <xdr:colOff>0</xdr:colOff>
      <xdr:row>18</xdr:row>
      <xdr:rowOff>172210</xdr:rowOff>
    </xdr:to>
    <xdr:cxnSp macro="">
      <xdr:nvCxnSpPr>
        <xdr:cNvPr id="266" name="AutoShape 211">
          <a:extLst>
            <a:ext uri="{FF2B5EF4-FFF2-40B4-BE49-F238E27FC236}">
              <a16:creationId xmlns:a16="http://schemas.microsoft.com/office/drawing/2014/main" id="{00000000-0008-0000-2400-00000A010000}"/>
            </a:ext>
          </a:extLst>
        </xdr:cNvPr>
        <xdr:cNvCxnSpPr>
          <a:cxnSpLocks noChangeShapeType="1"/>
          <a:stCxn id="213" idx="2"/>
          <a:endCxn id="235" idx="3"/>
        </xdr:cNvCxnSpPr>
      </xdr:nvCxnSpPr>
      <xdr:spPr bwMode="auto">
        <a:xfrm flipV="1">
          <a:off x="11712980" y="3994999"/>
          <a:ext cx="2479270" cy="292011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153904</xdr:colOff>
      <xdr:row>21</xdr:row>
      <xdr:rowOff>110290</xdr:rowOff>
    </xdr:from>
    <xdr:to>
      <xdr:col>29</xdr:col>
      <xdr:colOff>0</xdr:colOff>
      <xdr:row>24</xdr:row>
      <xdr:rowOff>26079</xdr:rowOff>
    </xdr:to>
    <xdr:cxnSp macro="">
      <xdr:nvCxnSpPr>
        <xdr:cNvPr id="267" name="AutoShape 213">
          <a:extLst>
            <a:ext uri="{FF2B5EF4-FFF2-40B4-BE49-F238E27FC236}">
              <a16:creationId xmlns:a16="http://schemas.microsoft.com/office/drawing/2014/main" id="{00000000-0008-0000-2400-00000B010000}"/>
            </a:ext>
          </a:extLst>
        </xdr:cNvPr>
        <xdr:cNvCxnSpPr>
          <a:cxnSpLocks noChangeShapeType="1"/>
          <a:stCxn id="214" idx="2"/>
          <a:endCxn id="239" idx="3"/>
        </xdr:cNvCxnSpPr>
      </xdr:nvCxnSpPr>
      <xdr:spPr bwMode="auto">
        <a:xfrm flipV="1">
          <a:off x="11717254" y="4910890"/>
          <a:ext cx="2474996" cy="601589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236974</xdr:colOff>
      <xdr:row>26</xdr:row>
      <xdr:rowOff>89503</xdr:rowOff>
    </xdr:from>
    <xdr:to>
      <xdr:col>16</xdr:col>
      <xdr:colOff>294124</xdr:colOff>
      <xdr:row>26</xdr:row>
      <xdr:rowOff>146653</xdr:rowOff>
    </xdr:to>
    <xdr:sp macro="" textlink="">
      <xdr:nvSpPr>
        <xdr:cNvPr id="268" name="Oval 290">
          <a:extLst>
            <a:ext uri="{FF2B5EF4-FFF2-40B4-BE49-F238E27FC236}">
              <a16:creationId xmlns:a16="http://schemas.microsoft.com/office/drawing/2014/main" id="{00000000-0008-0000-2400-00000C010000}"/>
            </a:ext>
          </a:extLst>
        </xdr:cNvPr>
        <xdr:cNvSpPr>
          <a:spLocks noChangeArrowheads="1"/>
        </xdr:cNvSpPr>
      </xdr:nvSpPr>
      <xdr:spPr bwMode="auto">
        <a:xfrm flipH="1">
          <a:off x="8733274" y="6033103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19</xdr:row>
      <xdr:rowOff>107156</xdr:rowOff>
    </xdr:from>
    <xdr:to>
      <xdr:col>16</xdr:col>
      <xdr:colOff>236974</xdr:colOff>
      <xdr:row>26</xdr:row>
      <xdr:rowOff>118078</xdr:rowOff>
    </xdr:to>
    <xdr:cxnSp macro="">
      <xdr:nvCxnSpPr>
        <xdr:cNvPr id="269" name="AutoShape 291">
          <a:extLst>
            <a:ext uri="{FF2B5EF4-FFF2-40B4-BE49-F238E27FC236}">
              <a16:creationId xmlns:a16="http://schemas.microsoft.com/office/drawing/2014/main" id="{00000000-0008-0000-2400-00000D010000}"/>
            </a:ext>
          </a:extLst>
        </xdr:cNvPr>
        <xdr:cNvCxnSpPr>
          <a:cxnSpLocks noChangeShapeType="1"/>
          <a:stCxn id="199" idx="1"/>
          <a:endCxn id="268" idx="6"/>
        </xdr:cNvCxnSpPr>
      </xdr:nvCxnSpPr>
      <xdr:spPr bwMode="auto">
        <a:xfrm>
          <a:off x="7181850" y="4450556"/>
          <a:ext cx="1551424" cy="161112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209550</xdr:colOff>
      <xdr:row>27</xdr:row>
      <xdr:rowOff>76210</xdr:rowOff>
    </xdr:from>
    <xdr:to>
      <xdr:col>22</xdr:col>
      <xdr:colOff>266700</xdr:colOff>
      <xdr:row>27</xdr:row>
      <xdr:rowOff>133360</xdr:rowOff>
    </xdr:to>
    <xdr:sp macro="" textlink="">
      <xdr:nvSpPr>
        <xdr:cNvPr id="270" name="Oval 292">
          <a:extLst>
            <a:ext uri="{FF2B5EF4-FFF2-40B4-BE49-F238E27FC236}">
              <a16:creationId xmlns:a16="http://schemas.microsoft.com/office/drawing/2014/main" id="{00000000-0008-0000-2400-00000E010000}"/>
            </a:ext>
          </a:extLst>
        </xdr:cNvPr>
        <xdr:cNvSpPr>
          <a:spLocks noChangeArrowheads="1"/>
        </xdr:cNvSpPr>
      </xdr:nvSpPr>
      <xdr:spPr bwMode="auto">
        <a:xfrm flipH="1">
          <a:off x="11334750" y="624841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266700</xdr:colOff>
      <xdr:row>23</xdr:row>
      <xdr:rowOff>114300</xdr:rowOff>
    </xdr:from>
    <xdr:to>
      <xdr:col>29</xdr:col>
      <xdr:colOff>0</xdr:colOff>
      <xdr:row>27</xdr:row>
      <xdr:rowOff>104785</xdr:rowOff>
    </xdr:to>
    <xdr:cxnSp macro="">
      <xdr:nvCxnSpPr>
        <xdr:cNvPr id="271" name="AutoShape 293">
          <a:extLst>
            <a:ext uri="{FF2B5EF4-FFF2-40B4-BE49-F238E27FC236}">
              <a16:creationId xmlns:a16="http://schemas.microsoft.com/office/drawing/2014/main" id="{00000000-0008-0000-2400-00000F010000}"/>
            </a:ext>
          </a:extLst>
        </xdr:cNvPr>
        <xdr:cNvCxnSpPr>
          <a:cxnSpLocks noChangeShapeType="1"/>
          <a:stCxn id="241" idx="3"/>
          <a:endCxn id="270" idx="2"/>
        </xdr:cNvCxnSpPr>
      </xdr:nvCxnSpPr>
      <xdr:spPr bwMode="auto">
        <a:xfrm flipH="1">
          <a:off x="11391900" y="5372100"/>
          <a:ext cx="2800350" cy="90488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257175</xdr:colOff>
      <xdr:row>27</xdr:row>
      <xdr:rowOff>66685</xdr:rowOff>
    </xdr:from>
    <xdr:to>
      <xdr:col>19</xdr:col>
      <xdr:colOff>314325</xdr:colOff>
      <xdr:row>27</xdr:row>
      <xdr:rowOff>123835</xdr:rowOff>
    </xdr:to>
    <xdr:sp macro="" textlink="">
      <xdr:nvSpPr>
        <xdr:cNvPr id="272" name="Oval 294">
          <a:extLst>
            <a:ext uri="{FF2B5EF4-FFF2-40B4-BE49-F238E27FC236}">
              <a16:creationId xmlns:a16="http://schemas.microsoft.com/office/drawing/2014/main" id="{00000000-0008-0000-2400-000010010000}"/>
            </a:ext>
          </a:extLst>
        </xdr:cNvPr>
        <xdr:cNvSpPr>
          <a:spLocks noChangeArrowheads="1"/>
        </xdr:cNvSpPr>
      </xdr:nvSpPr>
      <xdr:spPr bwMode="auto">
        <a:xfrm flipH="1">
          <a:off x="10067925" y="623888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17</xdr:row>
      <xdr:rowOff>107156</xdr:rowOff>
    </xdr:from>
    <xdr:to>
      <xdr:col>19</xdr:col>
      <xdr:colOff>257175</xdr:colOff>
      <xdr:row>27</xdr:row>
      <xdr:rowOff>95260</xdr:rowOff>
    </xdr:to>
    <xdr:cxnSp macro="">
      <xdr:nvCxnSpPr>
        <xdr:cNvPr id="273" name="AutoShape 295">
          <a:extLst>
            <a:ext uri="{FF2B5EF4-FFF2-40B4-BE49-F238E27FC236}">
              <a16:creationId xmlns:a16="http://schemas.microsoft.com/office/drawing/2014/main" id="{00000000-0008-0000-2400-000011010000}"/>
            </a:ext>
          </a:extLst>
        </xdr:cNvPr>
        <xdr:cNvCxnSpPr>
          <a:cxnSpLocks noChangeShapeType="1"/>
          <a:stCxn id="197" idx="1"/>
          <a:endCxn id="272" idx="6"/>
        </xdr:cNvCxnSpPr>
      </xdr:nvCxnSpPr>
      <xdr:spPr bwMode="auto">
        <a:xfrm>
          <a:off x="7181850" y="3993356"/>
          <a:ext cx="2886075" cy="227410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17</xdr:col>
      <xdr:colOff>221168</xdr:colOff>
      <xdr:row>27</xdr:row>
      <xdr:rowOff>177164</xdr:rowOff>
    </xdr:from>
    <xdr:to>
      <xdr:col>17</xdr:col>
      <xdr:colOff>278841</xdr:colOff>
      <xdr:row>28</xdr:row>
      <xdr:rowOff>20002</xdr:rowOff>
    </xdr:to>
    <xdr:sp macro="" textlink="">
      <xdr:nvSpPr>
        <xdr:cNvPr id="274" name="Oval 296">
          <a:extLst>
            <a:ext uri="{FF2B5EF4-FFF2-40B4-BE49-F238E27FC236}">
              <a16:creationId xmlns:a16="http://schemas.microsoft.com/office/drawing/2014/main" id="{00000000-0008-0000-2400-000012010000}"/>
            </a:ext>
          </a:extLst>
        </xdr:cNvPr>
        <xdr:cNvSpPr>
          <a:spLocks noChangeArrowheads="1"/>
        </xdr:cNvSpPr>
      </xdr:nvSpPr>
      <xdr:spPr bwMode="auto">
        <a:xfrm flipH="1">
          <a:off x="9155618" y="6349364"/>
          <a:ext cx="57673" cy="71438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18</xdr:row>
      <xdr:rowOff>107157</xdr:rowOff>
    </xdr:from>
    <xdr:to>
      <xdr:col>17</xdr:col>
      <xdr:colOff>221168</xdr:colOff>
      <xdr:row>27</xdr:row>
      <xdr:rowOff>205739</xdr:rowOff>
    </xdr:to>
    <xdr:cxnSp macro="">
      <xdr:nvCxnSpPr>
        <xdr:cNvPr id="275" name="AutoShape 297">
          <a:extLst>
            <a:ext uri="{FF2B5EF4-FFF2-40B4-BE49-F238E27FC236}">
              <a16:creationId xmlns:a16="http://schemas.microsoft.com/office/drawing/2014/main" id="{00000000-0008-0000-2400-000013010000}"/>
            </a:ext>
          </a:extLst>
        </xdr:cNvPr>
        <xdr:cNvCxnSpPr>
          <a:cxnSpLocks noChangeShapeType="1"/>
          <a:stCxn id="198" idx="1"/>
          <a:endCxn id="274" idx="6"/>
        </xdr:cNvCxnSpPr>
      </xdr:nvCxnSpPr>
      <xdr:spPr bwMode="auto">
        <a:xfrm>
          <a:off x="7181850" y="4221957"/>
          <a:ext cx="1973768" cy="215598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28575</xdr:colOff>
      <xdr:row>29</xdr:row>
      <xdr:rowOff>28585</xdr:rowOff>
    </xdr:from>
    <xdr:to>
      <xdr:col>16</xdr:col>
      <xdr:colOff>85725</xdr:colOff>
      <xdr:row>29</xdr:row>
      <xdr:rowOff>85735</xdr:rowOff>
    </xdr:to>
    <xdr:sp macro="" textlink="">
      <xdr:nvSpPr>
        <xdr:cNvPr id="276" name="Oval 299">
          <a:extLst>
            <a:ext uri="{FF2B5EF4-FFF2-40B4-BE49-F238E27FC236}">
              <a16:creationId xmlns:a16="http://schemas.microsoft.com/office/drawing/2014/main" id="{00000000-0008-0000-2400-000014010000}"/>
            </a:ext>
          </a:extLst>
        </xdr:cNvPr>
        <xdr:cNvSpPr>
          <a:spLocks noChangeArrowheads="1"/>
        </xdr:cNvSpPr>
      </xdr:nvSpPr>
      <xdr:spPr bwMode="auto">
        <a:xfrm flipH="1">
          <a:off x="8524875" y="665798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20</xdr:row>
      <xdr:rowOff>107157</xdr:rowOff>
    </xdr:from>
    <xdr:to>
      <xdr:col>16</xdr:col>
      <xdr:colOff>28575</xdr:colOff>
      <xdr:row>29</xdr:row>
      <xdr:rowOff>57160</xdr:rowOff>
    </xdr:to>
    <xdr:cxnSp macro="">
      <xdr:nvCxnSpPr>
        <xdr:cNvPr id="277" name="AutoShape 300">
          <a:extLst>
            <a:ext uri="{FF2B5EF4-FFF2-40B4-BE49-F238E27FC236}">
              <a16:creationId xmlns:a16="http://schemas.microsoft.com/office/drawing/2014/main" id="{00000000-0008-0000-2400-000015010000}"/>
            </a:ext>
          </a:extLst>
        </xdr:cNvPr>
        <xdr:cNvCxnSpPr>
          <a:cxnSpLocks noChangeShapeType="1"/>
          <a:stCxn id="200" idx="1"/>
          <a:endCxn id="276" idx="6"/>
        </xdr:cNvCxnSpPr>
      </xdr:nvCxnSpPr>
      <xdr:spPr bwMode="auto">
        <a:xfrm>
          <a:off x="7181850" y="4679157"/>
          <a:ext cx="1343025" cy="2007403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28</xdr:col>
      <xdr:colOff>0</xdr:colOff>
      <xdr:row>25</xdr:row>
      <xdr:rowOff>0</xdr:rowOff>
    </xdr:from>
    <xdr:to>
      <xdr:col>29</xdr:col>
      <xdr:colOff>0</xdr:colOff>
      <xdr:row>26</xdr:row>
      <xdr:rowOff>0</xdr:rowOff>
    </xdr:to>
    <xdr:sp macro="" textlink="">
      <xdr:nvSpPr>
        <xdr:cNvPr id="278" name="Rectangle 304">
          <a:extLst>
            <a:ext uri="{FF2B5EF4-FFF2-40B4-BE49-F238E27FC236}">
              <a16:creationId xmlns:a16="http://schemas.microsoft.com/office/drawing/2014/main" id="{00000000-0008-0000-2400-000016010000}"/>
            </a:ext>
          </a:extLst>
        </xdr:cNvPr>
        <xdr:cNvSpPr>
          <a:spLocks noChangeArrowheads="1"/>
        </xdr:cNvSpPr>
      </xdr:nvSpPr>
      <xdr:spPr bwMode="auto">
        <a:xfrm>
          <a:off x="13754100" y="5715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162866</xdr:colOff>
      <xdr:row>27</xdr:row>
      <xdr:rowOff>74887</xdr:rowOff>
    </xdr:from>
    <xdr:to>
      <xdr:col>24</xdr:col>
      <xdr:colOff>220016</xdr:colOff>
      <xdr:row>27</xdr:row>
      <xdr:rowOff>132037</xdr:rowOff>
    </xdr:to>
    <xdr:sp macro="" textlink="">
      <xdr:nvSpPr>
        <xdr:cNvPr id="279" name="Oval 315">
          <a:extLst>
            <a:ext uri="{FF2B5EF4-FFF2-40B4-BE49-F238E27FC236}">
              <a16:creationId xmlns:a16="http://schemas.microsoft.com/office/drawing/2014/main" id="{00000000-0008-0000-2400-000017010000}"/>
            </a:ext>
          </a:extLst>
        </xdr:cNvPr>
        <xdr:cNvSpPr>
          <a:spLocks noChangeArrowheads="1"/>
        </xdr:cNvSpPr>
      </xdr:nvSpPr>
      <xdr:spPr bwMode="auto">
        <a:xfrm flipH="1">
          <a:off x="12164366" y="6247087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220016</xdr:colOff>
      <xdr:row>26</xdr:row>
      <xdr:rowOff>110290</xdr:rowOff>
    </xdr:from>
    <xdr:to>
      <xdr:col>29</xdr:col>
      <xdr:colOff>0</xdr:colOff>
      <xdr:row>27</xdr:row>
      <xdr:rowOff>103462</xdr:rowOff>
    </xdr:to>
    <xdr:cxnSp macro="">
      <xdr:nvCxnSpPr>
        <xdr:cNvPr id="280" name="AutoShape 316">
          <a:extLst>
            <a:ext uri="{FF2B5EF4-FFF2-40B4-BE49-F238E27FC236}">
              <a16:creationId xmlns:a16="http://schemas.microsoft.com/office/drawing/2014/main" id="{00000000-0008-0000-2400-000018010000}"/>
            </a:ext>
          </a:extLst>
        </xdr:cNvPr>
        <xdr:cNvCxnSpPr>
          <a:cxnSpLocks noChangeShapeType="1"/>
          <a:stCxn id="279" idx="2"/>
          <a:endCxn id="291" idx="3"/>
        </xdr:cNvCxnSpPr>
      </xdr:nvCxnSpPr>
      <xdr:spPr bwMode="auto">
        <a:xfrm flipV="1">
          <a:off x="12221516" y="6053890"/>
          <a:ext cx="1970734" cy="22177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84250</xdr:colOff>
      <xdr:row>26</xdr:row>
      <xdr:rowOff>118433</xdr:rowOff>
    </xdr:from>
    <xdr:to>
      <xdr:col>25</xdr:col>
      <xdr:colOff>141400</xdr:colOff>
      <xdr:row>26</xdr:row>
      <xdr:rowOff>181850</xdr:rowOff>
    </xdr:to>
    <xdr:sp macro="" textlink="">
      <xdr:nvSpPr>
        <xdr:cNvPr id="281" name="Oval 317">
          <a:extLst>
            <a:ext uri="{FF2B5EF4-FFF2-40B4-BE49-F238E27FC236}">
              <a16:creationId xmlns:a16="http://schemas.microsoft.com/office/drawing/2014/main" id="{00000000-0008-0000-2400-000019010000}"/>
            </a:ext>
          </a:extLst>
        </xdr:cNvPr>
        <xdr:cNvSpPr>
          <a:spLocks noChangeArrowheads="1"/>
        </xdr:cNvSpPr>
      </xdr:nvSpPr>
      <xdr:spPr bwMode="auto">
        <a:xfrm flipH="1">
          <a:off x="12523900" y="6062033"/>
          <a:ext cx="57150" cy="63417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141400</xdr:colOff>
      <xdr:row>24</xdr:row>
      <xdr:rowOff>110290</xdr:rowOff>
    </xdr:from>
    <xdr:to>
      <xdr:col>29</xdr:col>
      <xdr:colOff>0</xdr:colOff>
      <xdr:row>26</xdr:row>
      <xdr:rowOff>150142</xdr:rowOff>
    </xdr:to>
    <xdr:cxnSp macro="">
      <xdr:nvCxnSpPr>
        <xdr:cNvPr id="282" name="AutoShape 318">
          <a:extLst>
            <a:ext uri="{FF2B5EF4-FFF2-40B4-BE49-F238E27FC236}">
              <a16:creationId xmlns:a16="http://schemas.microsoft.com/office/drawing/2014/main" id="{00000000-0008-0000-2400-00001A010000}"/>
            </a:ext>
          </a:extLst>
        </xdr:cNvPr>
        <xdr:cNvCxnSpPr>
          <a:cxnSpLocks noChangeShapeType="1"/>
          <a:stCxn id="281" idx="2"/>
          <a:endCxn id="242" idx="3"/>
        </xdr:cNvCxnSpPr>
      </xdr:nvCxnSpPr>
      <xdr:spPr bwMode="auto">
        <a:xfrm flipV="1">
          <a:off x="12581050" y="5596690"/>
          <a:ext cx="1611200" cy="49705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160460</xdr:colOff>
      <xdr:row>24</xdr:row>
      <xdr:rowOff>20112</xdr:rowOff>
    </xdr:from>
    <xdr:to>
      <xdr:col>25</xdr:col>
      <xdr:colOff>217610</xdr:colOff>
      <xdr:row>24</xdr:row>
      <xdr:rowOff>80977</xdr:rowOff>
    </xdr:to>
    <xdr:sp macro="" textlink="">
      <xdr:nvSpPr>
        <xdr:cNvPr id="283" name="Oval 319">
          <a:extLst>
            <a:ext uri="{FF2B5EF4-FFF2-40B4-BE49-F238E27FC236}">
              <a16:creationId xmlns:a16="http://schemas.microsoft.com/office/drawing/2014/main" id="{00000000-0008-0000-2400-00001B010000}"/>
            </a:ext>
          </a:extLst>
        </xdr:cNvPr>
        <xdr:cNvSpPr>
          <a:spLocks noChangeArrowheads="1"/>
        </xdr:cNvSpPr>
      </xdr:nvSpPr>
      <xdr:spPr bwMode="auto">
        <a:xfrm flipH="1">
          <a:off x="12600110" y="5506512"/>
          <a:ext cx="57150" cy="6086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217610</xdr:colOff>
      <xdr:row>22</xdr:row>
      <xdr:rowOff>110290</xdr:rowOff>
    </xdr:from>
    <xdr:to>
      <xdr:col>29</xdr:col>
      <xdr:colOff>0</xdr:colOff>
      <xdr:row>24</xdr:row>
      <xdr:rowOff>50545</xdr:rowOff>
    </xdr:to>
    <xdr:cxnSp macro="">
      <xdr:nvCxnSpPr>
        <xdr:cNvPr id="284" name="AutoShape 320">
          <a:extLst>
            <a:ext uri="{FF2B5EF4-FFF2-40B4-BE49-F238E27FC236}">
              <a16:creationId xmlns:a16="http://schemas.microsoft.com/office/drawing/2014/main" id="{00000000-0008-0000-2400-00001C010000}"/>
            </a:ext>
          </a:extLst>
        </xdr:cNvPr>
        <xdr:cNvCxnSpPr>
          <a:cxnSpLocks noChangeShapeType="1"/>
          <a:stCxn id="283" idx="2"/>
          <a:endCxn id="240" idx="3"/>
        </xdr:cNvCxnSpPr>
      </xdr:nvCxnSpPr>
      <xdr:spPr bwMode="auto">
        <a:xfrm flipV="1">
          <a:off x="12657260" y="5139490"/>
          <a:ext cx="1534990" cy="39745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330549</xdr:colOff>
      <xdr:row>29</xdr:row>
      <xdr:rowOff>39052</xdr:rowOff>
    </xdr:from>
    <xdr:to>
      <xdr:col>25</xdr:col>
      <xdr:colOff>387699</xdr:colOff>
      <xdr:row>29</xdr:row>
      <xdr:rowOff>96202</xdr:rowOff>
    </xdr:to>
    <xdr:sp macro="" textlink="">
      <xdr:nvSpPr>
        <xdr:cNvPr id="285" name="Oval 321">
          <a:extLst>
            <a:ext uri="{FF2B5EF4-FFF2-40B4-BE49-F238E27FC236}">
              <a16:creationId xmlns:a16="http://schemas.microsoft.com/office/drawing/2014/main" id="{00000000-0008-0000-2400-00001D010000}"/>
            </a:ext>
          </a:extLst>
        </xdr:cNvPr>
        <xdr:cNvSpPr>
          <a:spLocks noChangeArrowheads="1"/>
        </xdr:cNvSpPr>
      </xdr:nvSpPr>
      <xdr:spPr bwMode="auto">
        <a:xfrm flipH="1">
          <a:off x="12770199" y="6668452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387699</xdr:colOff>
      <xdr:row>28</xdr:row>
      <xdr:rowOff>109538</xdr:rowOff>
    </xdr:from>
    <xdr:to>
      <xdr:col>29</xdr:col>
      <xdr:colOff>0</xdr:colOff>
      <xdr:row>29</xdr:row>
      <xdr:rowOff>67627</xdr:rowOff>
    </xdr:to>
    <xdr:cxnSp macro="">
      <xdr:nvCxnSpPr>
        <xdr:cNvPr id="286" name="AutoShape 322">
          <a:extLst>
            <a:ext uri="{FF2B5EF4-FFF2-40B4-BE49-F238E27FC236}">
              <a16:creationId xmlns:a16="http://schemas.microsoft.com/office/drawing/2014/main" id="{00000000-0008-0000-2400-00001E010000}"/>
            </a:ext>
          </a:extLst>
        </xdr:cNvPr>
        <xdr:cNvCxnSpPr>
          <a:cxnSpLocks noChangeShapeType="1"/>
          <a:stCxn id="285" idx="2"/>
          <a:endCxn id="293" idx="3"/>
        </xdr:cNvCxnSpPr>
      </xdr:nvCxnSpPr>
      <xdr:spPr bwMode="auto">
        <a:xfrm flipV="1">
          <a:off x="12827349" y="6510338"/>
          <a:ext cx="1364901" cy="186689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375866</xdr:colOff>
      <xdr:row>26</xdr:row>
      <xdr:rowOff>124794</xdr:rowOff>
    </xdr:from>
    <xdr:to>
      <xdr:col>26</xdr:col>
      <xdr:colOff>1884</xdr:colOff>
      <xdr:row>26</xdr:row>
      <xdr:rowOff>181944</xdr:rowOff>
    </xdr:to>
    <xdr:sp macro="" textlink="">
      <xdr:nvSpPr>
        <xdr:cNvPr id="287" name="Oval 323">
          <a:extLst>
            <a:ext uri="{FF2B5EF4-FFF2-40B4-BE49-F238E27FC236}">
              <a16:creationId xmlns:a16="http://schemas.microsoft.com/office/drawing/2014/main" id="{00000000-0008-0000-2400-00001F010000}"/>
            </a:ext>
          </a:extLst>
        </xdr:cNvPr>
        <xdr:cNvSpPr>
          <a:spLocks noChangeArrowheads="1"/>
        </xdr:cNvSpPr>
      </xdr:nvSpPr>
      <xdr:spPr bwMode="auto">
        <a:xfrm flipH="1">
          <a:off x="12815516" y="6068394"/>
          <a:ext cx="64168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1884</xdr:colOff>
      <xdr:row>25</xdr:row>
      <xdr:rowOff>110290</xdr:rowOff>
    </xdr:from>
    <xdr:to>
      <xdr:col>29</xdr:col>
      <xdr:colOff>0</xdr:colOff>
      <xdr:row>26</xdr:row>
      <xdr:rowOff>153369</xdr:rowOff>
    </xdr:to>
    <xdr:cxnSp macro="">
      <xdr:nvCxnSpPr>
        <xdr:cNvPr id="288" name="AutoShape 324">
          <a:extLst>
            <a:ext uri="{FF2B5EF4-FFF2-40B4-BE49-F238E27FC236}">
              <a16:creationId xmlns:a16="http://schemas.microsoft.com/office/drawing/2014/main" id="{00000000-0008-0000-2400-000020010000}"/>
            </a:ext>
          </a:extLst>
        </xdr:cNvPr>
        <xdr:cNvCxnSpPr>
          <a:cxnSpLocks noChangeShapeType="1"/>
          <a:stCxn id="287" idx="2"/>
          <a:endCxn id="278" idx="3"/>
        </xdr:cNvCxnSpPr>
      </xdr:nvCxnSpPr>
      <xdr:spPr bwMode="auto">
        <a:xfrm flipV="1">
          <a:off x="12879684" y="5825290"/>
          <a:ext cx="1312566" cy="271679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119600</xdr:colOff>
      <xdr:row>28</xdr:row>
      <xdr:rowOff>19500</xdr:rowOff>
    </xdr:from>
    <xdr:to>
      <xdr:col>26</xdr:col>
      <xdr:colOff>176750</xdr:colOff>
      <xdr:row>28</xdr:row>
      <xdr:rowOff>76650</xdr:rowOff>
    </xdr:to>
    <xdr:sp macro="" textlink="">
      <xdr:nvSpPr>
        <xdr:cNvPr id="289" name="Oval 334">
          <a:extLst>
            <a:ext uri="{FF2B5EF4-FFF2-40B4-BE49-F238E27FC236}">
              <a16:creationId xmlns:a16="http://schemas.microsoft.com/office/drawing/2014/main" id="{00000000-0008-0000-2400-000021010000}"/>
            </a:ext>
          </a:extLst>
        </xdr:cNvPr>
        <xdr:cNvSpPr>
          <a:spLocks noChangeArrowheads="1"/>
        </xdr:cNvSpPr>
      </xdr:nvSpPr>
      <xdr:spPr bwMode="auto">
        <a:xfrm flipH="1">
          <a:off x="12997400" y="64203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176750</xdr:colOff>
      <xdr:row>27</xdr:row>
      <xdr:rowOff>110290</xdr:rowOff>
    </xdr:from>
    <xdr:to>
      <xdr:col>29</xdr:col>
      <xdr:colOff>0</xdr:colOff>
      <xdr:row>28</xdr:row>
      <xdr:rowOff>48075</xdr:rowOff>
    </xdr:to>
    <xdr:cxnSp macro="">
      <xdr:nvCxnSpPr>
        <xdr:cNvPr id="290" name="AutoShape 335">
          <a:extLst>
            <a:ext uri="{FF2B5EF4-FFF2-40B4-BE49-F238E27FC236}">
              <a16:creationId xmlns:a16="http://schemas.microsoft.com/office/drawing/2014/main" id="{00000000-0008-0000-2400-000022010000}"/>
            </a:ext>
          </a:extLst>
        </xdr:cNvPr>
        <xdr:cNvCxnSpPr>
          <a:cxnSpLocks noChangeShapeType="1"/>
          <a:stCxn id="289" idx="2"/>
          <a:endCxn id="292" idx="3"/>
        </xdr:cNvCxnSpPr>
      </xdr:nvCxnSpPr>
      <xdr:spPr bwMode="auto">
        <a:xfrm flipV="1">
          <a:off x="13054550" y="6282490"/>
          <a:ext cx="1137700" cy="16638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28</xdr:col>
      <xdr:colOff>0</xdr:colOff>
      <xdr:row>26</xdr:row>
      <xdr:rowOff>0</xdr:rowOff>
    </xdr:from>
    <xdr:to>
      <xdr:col>29</xdr:col>
      <xdr:colOff>0</xdr:colOff>
      <xdr:row>27</xdr:row>
      <xdr:rowOff>0</xdr:rowOff>
    </xdr:to>
    <xdr:sp macro="" textlink="">
      <xdr:nvSpPr>
        <xdr:cNvPr id="291" name="Rectangle 304">
          <a:extLst>
            <a:ext uri="{FF2B5EF4-FFF2-40B4-BE49-F238E27FC236}">
              <a16:creationId xmlns:a16="http://schemas.microsoft.com/office/drawing/2014/main" id="{00000000-0008-0000-2400-000023010000}"/>
            </a:ext>
          </a:extLst>
        </xdr:cNvPr>
        <xdr:cNvSpPr>
          <a:spLocks noChangeArrowheads="1"/>
        </xdr:cNvSpPr>
      </xdr:nvSpPr>
      <xdr:spPr bwMode="auto">
        <a:xfrm>
          <a:off x="13754100" y="5943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27</xdr:row>
      <xdr:rowOff>0</xdr:rowOff>
    </xdr:from>
    <xdr:to>
      <xdr:col>29</xdr:col>
      <xdr:colOff>0</xdr:colOff>
      <xdr:row>28</xdr:row>
      <xdr:rowOff>0</xdr:rowOff>
    </xdr:to>
    <xdr:sp macro="" textlink="">
      <xdr:nvSpPr>
        <xdr:cNvPr id="292" name="Rectangle 304">
          <a:extLst>
            <a:ext uri="{FF2B5EF4-FFF2-40B4-BE49-F238E27FC236}">
              <a16:creationId xmlns:a16="http://schemas.microsoft.com/office/drawing/2014/main" id="{00000000-0008-0000-2400-000024010000}"/>
            </a:ext>
          </a:extLst>
        </xdr:cNvPr>
        <xdr:cNvSpPr>
          <a:spLocks noChangeArrowheads="1"/>
        </xdr:cNvSpPr>
      </xdr:nvSpPr>
      <xdr:spPr bwMode="auto">
        <a:xfrm>
          <a:off x="13754100" y="6172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28</xdr:row>
      <xdr:rowOff>0</xdr:rowOff>
    </xdr:from>
    <xdr:to>
      <xdr:col>29</xdr:col>
      <xdr:colOff>0</xdr:colOff>
      <xdr:row>29</xdr:row>
      <xdr:rowOff>0</xdr:rowOff>
    </xdr:to>
    <xdr:sp macro="" textlink="">
      <xdr:nvSpPr>
        <xdr:cNvPr id="293" name="Rectangle 304">
          <a:extLst>
            <a:ext uri="{FF2B5EF4-FFF2-40B4-BE49-F238E27FC236}">
              <a16:creationId xmlns:a16="http://schemas.microsoft.com/office/drawing/2014/main" id="{00000000-0008-0000-2400-000025010000}"/>
            </a:ext>
          </a:extLst>
        </xdr:cNvPr>
        <xdr:cNvSpPr>
          <a:spLocks noChangeArrowheads="1"/>
        </xdr:cNvSpPr>
      </xdr:nvSpPr>
      <xdr:spPr bwMode="auto">
        <a:xfrm>
          <a:off x="13754100" y="6400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352425</xdr:colOff>
      <xdr:row>0</xdr:row>
      <xdr:rowOff>9525</xdr:rowOff>
    </xdr:from>
    <xdr:to>
      <xdr:col>28</xdr:col>
      <xdr:colOff>76200</xdr:colOff>
      <xdr:row>3</xdr:row>
      <xdr:rowOff>209550</xdr:rowOff>
    </xdr:to>
    <xdr:grpSp>
      <xdr:nvGrpSpPr>
        <xdr:cNvPr id="59511" name="Group 119">
          <a:extLst>
            <a:ext uri="{FF2B5EF4-FFF2-40B4-BE49-F238E27FC236}">
              <a16:creationId xmlns:a16="http://schemas.microsoft.com/office/drawing/2014/main" id="{00000000-0008-0000-2500-000077E80000}"/>
            </a:ext>
          </a:extLst>
        </xdr:cNvPr>
        <xdr:cNvGrpSpPr>
          <a:grpSpLocks/>
        </xdr:cNvGrpSpPr>
      </xdr:nvGrpSpPr>
      <xdr:grpSpPr bwMode="auto">
        <a:xfrm>
          <a:off x="12874625" y="9525"/>
          <a:ext cx="1019175" cy="885825"/>
          <a:chOff x="1012" y="24"/>
          <a:chExt cx="106" cy="90"/>
        </a:xfrm>
      </xdr:grpSpPr>
      <xdr:sp macro="" textlink="">
        <xdr:nvSpPr>
          <xdr:cNvPr id="59512" name="Line 120">
            <a:extLst>
              <a:ext uri="{FF2B5EF4-FFF2-40B4-BE49-F238E27FC236}">
                <a16:creationId xmlns:a16="http://schemas.microsoft.com/office/drawing/2014/main" id="{00000000-0008-0000-2500-000078E800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9513" name="Text Box 121">
            <a:extLst>
              <a:ext uri="{FF2B5EF4-FFF2-40B4-BE49-F238E27FC236}">
                <a16:creationId xmlns:a16="http://schemas.microsoft.com/office/drawing/2014/main" id="{00000000-0008-0000-2500-000079E8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+Y</a:t>
            </a:r>
          </a:p>
        </xdr:txBody>
      </xdr:sp>
      <xdr:sp macro="" textlink="">
        <xdr:nvSpPr>
          <xdr:cNvPr id="59514" name="Text Box 122">
            <a:extLst>
              <a:ext uri="{FF2B5EF4-FFF2-40B4-BE49-F238E27FC236}">
                <a16:creationId xmlns:a16="http://schemas.microsoft.com/office/drawing/2014/main" id="{00000000-0008-0000-2500-00007AE8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-Y</a:t>
            </a:r>
          </a:p>
        </xdr:txBody>
      </xdr:sp>
      <xdr:sp macro="" textlink="">
        <xdr:nvSpPr>
          <xdr:cNvPr id="59515" name="Line 123">
            <a:extLst>
              <a:ext uri="{FF2B5EF4-FFF2-40B4-BE49-F238E27FC236}">
                <a16:creationId xmlns:a16="http://schemas.microsoft.com/office/drawing/2014/main" id="{00000000-0008-0000-2500-00007BE800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9516" name="Text Box 124">
            <a:extLst>
              <a:ext uri="{FF2B5EF4-FFF2-40B4-BE49-F238E27FC236}">
                <a16:creationId xmlns:a16="http://schemas.microsoft.com/office/drawing/2014/main" id="{00000000-0008-0000-2500-00007CE8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+X</a:t>
            </a:r>
          </a:p>
        </xdr:txBody>
      </xdr:sp>
      <xdr:sp macro="" textlink="">
        <xdr:nvSpPr>
          <xdr:cNvPr id="59517" name="Text Box 125">
            <a:extLst>
              <a:ext uri="{FF2B5EF4-FFF2-40B4-BE49-F238E27FC236}">
                <a16:creationId xmlns:a16="http://schemas.microsoft.com/office/drawing/2014/main" id="{00000000-0008-0000-2500-00007DE8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-X</a:t>
            </a:r>
          </a:p>
        </xdr:txBody>
      </xdr:sp>
    </xdr:grpSp>
    <xdr:clientData/>
  </xdr:twoCellAnchor>
  <xdr:twoCellAnchor>
    <xdr:from>
      <xdr:col>4</xdr:col>
      <xdr:colOff>0</xdr:colOff>
      <xdr:row>5</xdr:row>
      <xdr:rowOff>0</xdr:rowOff>
    </xdr:from>
    <xdr:to>
      <xdr:col>11</xdr:col>
      <xdr:colOff>276224</xdr:colOff>
      <xdr:row>30</xdr:row>
      <xdr:rowOff>0</xdr:rowOff>
    </xdr:to>
    <xdr:graphicFrame macro="">
      <xdr:nvGraphicFramePr>
        <xdr:cNvPr id="59528" name="グラフ 136">
          <a:extLst>
            <a:ext uri="{FF2B5EF4-FFF2-40B4-BE49-F238E27FC236}">
              <a16:creationId xmlns:a16="http://schemas.microsoft.com/office/drawing/2014/main" id="{00000000-0008-0000-2500-000088E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5</xdr:row>
      <xdr:rowOff>0</xdr:rowOff>
    </xdr:from>
    <xdr:to>
      <xdr:col>38</xdr:col>
      <xdr:colOff>0</xdr:colOff>
      <xdr:row>28</xdr:row>
      <xdr:rowOff>219074</xdr:rowOff>
    </xdr:to>
    <xdr:graphicFrame macro="">
      <xdr:nvGraphicFramePr>
        <xdr:cNvPr id="59529" name="グラフ 137">
          <a:extLst>
            <a:ext uri="{FF2B5EF4-FFF2-40B4-BE49-F238E27FC236}">
              <a16:creationId xmlns:a16="http://schemas.microsoft.com/office/drawing/2014/main" id="{00000000-0008-0000-2500-000089E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142875</xdr:colOff>
      <xdr:row>5</xdr:row>
      <xdr:rowOff>9525</xdr:rowOff>
    </xdr:from>
    <xdr:to>
      <xdr:col>27</xdr:col>
      <xdr:colOff>247650</xdr:colOff>
      <xdr:row>32</xdr:row>
      <xdr:rowOff>19050</xdr:rowOff>
    </xdr:to>
    <xdr:pic>
      <xdr:nvPicPr>
        <xdr:cNvPr id="260" name="Picture 195">
          <a:extLst>
            <a:ext uri="{FF2B5EF4-FFF2-40B4-BE49-F238E27FC236}">
              <a16:creationId xmlns:a16="http://schemas.microsoft.com/office/drawing/2014/main" id="{00000000-0008-0000-2500-00000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62875" y="1152525"/>
          <a:ext cx="5800725" cy="6181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228600</xdr:colOff>
      <xdr:row>5</xdr:row>
      <xdr:rowOff>190500</xdr:rowOff>
    </xdr:from>
    <xdr:to>
      <xdr:col>19</xdr:col>
      <xdr:colOff>285750</xdr:colOff>
      <xdr:row>6</xdr:row>
      <xdr:rowOff>28575</xdr:rowOff>
    </xdr:to>
    <xdr:sp macro="" textlink="">
      <xdr:nvSpPr>
        <xdr:cNvPr id="261" name="Oval 11">
          <a:extLst>
            <a:ext uri="{FF2B5EF4-FFF2-40B4-BE49-F238E27FC236}">
              <a16:creationId xmlns:a16="http://schemas.microsoft.com/office/drawing/2014/main" id="{00000000-0008-0000-2500-000005010000}"/>
            </a:ext>
          </a:extLst>
        </xdr:cNvPr>
        <xdr:cNvSpPr>
          <a:spLocks noChangeArrowheads="1"/>
        </xdr:cNvSpPr>
      </xdr:nvSpPr>
      <xdr:spPr bwMode="auto">
        <a:xfrm flipH="1">
          <a:off x="10039350" y="1333500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11</xdr:row>
      <xdr:rowOff>0</xdr:rowOff>
    </xdr:from>
    <xdr:to>
      <xdr:col>14</xdr:col>
      <xdr:colOff>0</xdr:colOff>
      <xdr:row>12</xdr:row>
      <xdr:rowOff>0</xdr:rowOff>
    </xdr:to>
    <xdr:sp macro="" textlink="">
      <xdr:nvSpPr>
        <xdr:cNvPr id="262" name="Rectangle 12">
          <a:extLst>
            <a:ext uri="{FF2B5EF4-FFF2-40B4-BE49-F238E27FC236}">
              <a16:creationId xmlns:a16="http://schemas.microsoft.com/office/drawing/2014/main" id="{00000000-0008-0000-2500-000006010000}"/>
            </a:ext>
          </a:extLst>
        </xdr:cNvPr>
        <xdr:cNvSpPr>
          <a:spLocks noChangeArrowheads="1"/>
        </xdr:cNvSpPr>
      </xdr:nvSpPr>
      <xdr:spPr bwMode="auto">
        <a:xfrm>
          <a:off x="7181850" y="2514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12</xdr:row>
      <xdr:rowOff>0</xdr:rowOff>
    </xdr:from>
    <xdr:to>
      <xdr:col>14</xdr:col>
      <xdr:colOff>0</xdr:colOff>
      <xdr:row>13</xdr:row>
      <xdr:rowOff>0</xdr:rowOff>
    </xdr:to>
    <xdr:sp macro="" textlink="">
      <xdr:nvSpPr>
        <xdr:cNvPr id="263" name="Rectangle 13">
          <a:extLst>
            <a:ext uri="{FF2B5EF4-FFF2-40B4-BE49-F238E27FC236}">
              <a16:creationId xmlns:a16="http://schemas.microsoft.com/office/drawing/2014/main" id="{00000000-0008-0000-2500-000007010000}"/>
            </a:ext>
          </a:extLst>
        </xdr:cNvPr>
        <xdr:cNvSpPr>
          <a:spLocks noChangeArrowheads="1"/>
        </xdr:cNvSpPr>
      </xdr:nvSpPr>
      <xdr:spPr bwMode="auto">
        <a:xfrm>
          <a:off x="7181850" y="2743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13</xdr:row>
      <xdr:rowOff>0</xdr:rowOff>
    </xdr:from>
    <xdr:to>
      <xdr:col>14</xdr:col>
      <xdr:colOff>0</xdr:colOff>
      <xdr:row>14</xdr:row>
      <xdr:rowOff>0</xdr:rowOff>
    </xdr:to>
    <xdr:sp macro="" textlink="">
      <xdr:nvSpPr>
        <xdr:cNvPr id="264" name="Rectangle 14">
          <a:extLst>
            <a:ext uri="{FF2B5EF4-FFF2-40B4-BE49-F238E27FC236}">
              <a16:creationId xmlns:a16="http://schemas.microsoft.com/office/drawing/2014/main" id="{00000000-0008-0000-2500-000008010000}"/>
            </a:ext>
          </a:extLst>
        </xdr:cNvPr>
        <xdr:cNvSpPr>
          <a:spLocks noChangeArrowheads="1"/>
        </xdr:cNvSpPr>
      </xdr:nvSpPr>
      <xdr:spPr bwMode="auto">
        <a:xfrm>
          <a:off x="7181850" y="2971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14</xdr:row>
      <xdr:rowOff>0</xdr:rowOff>
    </xdr:from>
    <xdr:to>
      <xdr:col>14</xdr:col>
      <xdr:colOff>0</xdr:colOff>
      <xdr:row>15</xdr:row>
      <xdr:rowOff>0</xdr:rowOff>
    </xdr:to>
    <xdr:sp macro="" textlink="">
      <xdr:nvSpPr>
        <xdr:cNvPr id="265" name="Rectangle 15">
          <a:extLst>
            <a:ext uri="{FF2B5EF4-FFF2-40B4-BE49-F238E27FC236}">
              <a16:creationId xmlns:a16="http://schemas.microsoft.com/office/drawing/2014/main" id="{00000000-0008-0000-2500-000009010000}"/>
            </a:ext>
          </a:extLst>
        </xdr:cNvPr>
        <xdr:cNvSpPr>
          <a:spLocks noChangeArrowheads="1"/>
        </xdr:cNvSpPr>
      </xdr:nvSpPr>
      <xdr:spPr bwMode="auto">
        <a:xfrm>
          <a:off x="7181850" y="3200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15</xdr:row>
      <xdr:rowOff>0</xdr:rowOff>
    </xdr:from>
    <xdr:to>
      <xdr:col>14</xdr:col>
      <xdr:colOff>0</xdr:colOff>
      <xdr:row>16</xdr:row>
      <xdr:rowOff>0</xdr:rowOff>
    </xdr:to>
    <xdr:sp macro="" textlink="">
      <xdr:nvSpPr>
        <xdr:cNvPr id="266" name="Rectangle 16">
          <a:extLst>
            <a:ext uri="{FF2B5EF4-FFF2-40B4-BE49-F238E27FC236}">
              <a16:creationId xmlns:a16="http://schemas.microsoft.com/office/drawing/2014/main" id="{00000000-0008-0000-2500-00000A010000}"/>
            </a:ext>
          </a:extLst>
        </xdr:cNvPr>
        <xdr:cNvSpPr>
          <a:spLocks noChangeArrowheads="1"/>
        </xdr:cNvSpPr>
      </xdr:nvSpPr>
      <xdr:spPr bwMode="auto">
        <a:xfrm>
          <a:off x="7181850" y="3429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16</xdr:row>
      <xdr:rowOff>0</xdr:rowOff>
    </xdr:from>
    <xdr:to>
      <xdr:col>14</xdr:col>
      <xdr:colOff>0</xdr:colOff>
      <xdr:row>17</xdr:row>
      <xdr:rowOff>0</xdr:rowOff>
    </xdr:to>
    <xdr:sp macro="" textlink="">
      <xdr:nvSpPr>
        <xdr:cNvPr id="267" name="Rectangle 17">
          <a:extLst>
            <a:ext uri="{FF2B5EF4-FFF2-40B4-BE49-F238E27FC236}">
              <a16:creationId xmlns:a16="http://schemas.microsoft.com/office/drawing/2014/main" id="{00000000-0008-0000-2500-00000B010000}"/>
            </a:ext>
          </a:extLst>
        </xdr:cNvPr>
        <xdr:cNvSpPr>
          <a:spLocks noChangeArrowheads="1"/>
        </xdr:cNvSpPr>
      </xdr:nvSpPr>
      <xdr:spPr bwMode="auto">
        <a:xfrm>
          <a:off x="7181850" y="3657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17</xdr:row>
      <xdr:rowOff>0</xdr:rowOff>
    </xdr:from>
    <xdr:to>
      <xdr:col>14</xdr:col>
      <xdr:colOff>0</xdr:colOff>
      <xdr:row>18</xdr:row>
      <xdr:rowOff>0</xdr:rowOff>
    </xdr:to>
    <xdr:sp macro="" textlink="">
      <xdr:nvSpPr>
        <xdr:cNvPr id="268" name="Rectangle 18">
          <a:extLst>
            <a:ext uri="{FF2B5EF4-FFF2-40B4-BE49-F238E27FC236}">
              <a16:creationId xmlns:a16="http://schemas.microsoft.com/office/drawing/2014/main" id="{00000000-0008-0000-2500-00000C010000}"/>
            </a:ext>
          </a:extLst>
        </xdr:cNvPr>
        <xdr:cNvSpPr>
          <a:spLocks noChangeArrowheads="1"/>
        </xdr:cNvSpPr>
      </xdr:nvSpPr>
      <xdr:spPr bwMode="auto">
        <a:xfrm>
          <a:off x="7181850" y="3886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18</xdr:row>
      <xdr:rowOff>0</xdr:rowOff>
    </xdr:from>
    <xdr:to>
      <xdr:col>14</xdr:col>
      <xdr:colOff>0</xdr:colOff>
      <xdr:row>19</xdr:row>
      <xdr:rowOff>0</xdr:rowOff>
    </xdr:to>
    <xdr:sp macro="" textlink="">
      <xdr:nvSpPr>
        <xdr:cNvPr id="269" name="Rectangle 19">
          <a:extLst>
            <a:ext uri="{FF2B5EF4-FFF2-40B4-BE49-F238E27FC236}">
              <a16:creationId xmlns:a16="http://schemas.microsoft.com/office/drawing/2014/main" id="{00000000-0008-0000-2500-00000D010000}"/>
            </a:ext>
          </a:extLst>
        </xdr:cNvPr>
        <xdr:cNvSpPr>
          <a:spLocks noChangeArrowheads="1"/>
        </xdr:cNvSpPr>
      </xdr:nvSpPr>
      <xdr:spPr bwMode="auto">
        <a:xfrm>
          <a:off x="7181850" y="4114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19</xdr:row>
      <xdr:rowOff>0</xdr:rowOff>
    </xdr:from>
    <xdr:to>
      <xdr:col>14</xdr:col>
      <xdr:colOff>0</xdr:colOff>
      <xdr:row>20</xdr:row>
      <xdr:rowOff>0</xdr:rowOff>
    </xdr:to>
    <xdr:sp macro="" textlink="">
      <xdr:nvSpPr>
        <xdr:cNvPr id="270" name="Rectangle 20">
          <a:extLst>
            <a:ext uri="{FF2B5EF4-FFF2-40B4-BE49-F238E27FC236}">
              <a16:creationId xmlns:a16="http://schemas.microsoft.com/office/drawing/2014/main" id="{00000000-0008-0000-2500-00000E010000}"/>
            </a:ext>
          </a:extLst>
        </xdr:cNvPr>
        <xdr:cNvSpPr>
          <a:spLocks noChangeArrowheads="1"/>
        </xdr:cNvSpPr>
      </xdr:nvSpPr>
      <xdr:spPr bwMode="auto">
        <a:xfrm>
          <a:off x="7181850" y="4343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20</xdr:row>
      <xdr:rowOff>0</xdr:rowOff>
    </xdr:from>
    <xdr:to>
      <xdr:col>14</xdr:col>
      <xdr:colOff>0</xdr:colOff>
      <xdr:row>21</xdr:row>
      <xdr:rowOff>0</xdr:rowOff>
    </xdr:to>
    <xdr:sp macro="" textlink="">
      <xdr:nvSpPr>
        <xdr:cNvPr id="271" name="Rectangle 21">
          <a:extLst>
            <a:ext uri="{FF2B5EF4-FFF2-40B4-BE49-F238E27FC236}">
              <a16:creationId xmlns:a16="http://schemas.microsoft.com/office/drawing/2014/main" id="{00000000-0008-0000-2500-00000F010000}"/>
            </a:ext>
          </a:extLst>
        </xdr:cNvPr>
        <xdr:cNvSpPr>
          <a:spLocks noChangeArrowheads="1"/>
        </xdr:cNvSpPr>
      </xdr:nvSpPr>
      <xdr:spPr bwMode="auto">
        <a:xfrm>
          <a:off x="7181850" y="4572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21</xdr:row>
      <xdr:rowOff>0</xdr:rowOff>
    </xdr:from>
    <xdr:to>
      <xdr:col>14</xdr:col>
      <xdr:colOff>0</xdr:colOff>
      <xdr:row>22</xdr:row>
      <xdr:rowOff>0</xdr:rowOff>
    </xdr:to>
    <xdr:sp macro="" textlink="">
      <xdr:nvSpPr>
        <xdr:cNvPr id="272" name="Rectangle 22">
          <a:extLst>
            <a:ext uri="{FF2B5EF4-FFF2-40B4-BE49-F238E27FC236}">
              <a16:creationId xmlns:a16="http://schemas.microsoft.com/office/drawing/2014/main" id="{00000000-0008-0000-2500-000010010000}"/>
            </a:ext>
          </a:extLst>
        </xdr:cNvPr>
        <xdr:cNvSpPr>
          <a:spLocks noChangeArrowheads="1"/>
        </xdr:cNvSpPr>
      </xdr:nvSpPr>
      <xdr:spPr bwMode="auto">
        <a:xfrm>
          <a:off x="7181850" y="4800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22</xdr:row>
      <xdr:rowOff>0</xdr:rowOff>
    </xdr:from>
    <xdr:to>
      <xdr:col>14</xdr:col>
      <xdr:colOff>0</xdr:colOff>
      <xdr:row>23</xdr:row>
      <xdr:rowOff>0</xdr:rowOff>
    </xdr:to>
    <xdr:sp macro="" textlink="">
      <xdr:nvSpPr>
        <xdr:cNvPr id="273" name="Rectangle 23">
          <a:extLst>
            <a:ext uri="{FF2B5EF4-FFF2-40B4-BE49-F238E27FC236}">
              <a16:creationId xmlns:a16="http://schemas.microsoft.com/office/drawing/2014/main" id="{00000000-0008-0000-2500-000011010000}"/>
            </a:ext>
          </a:extLst>
        </xdr:cNvPr>
        <xdr:cNvSpPr>
          <a:spLocks noChangeArrowheads="1"/>
        </xdr:cNvSpPr>
      </xdr:nvSpPr>
      <xdr:spPr bwMode="auto">
        <a:xfrm>
          <a:off x="7181850" y="5029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23</xdr:row>
      <xdr:rowOff>0</xdr:rowOff>
    </xdr:from>
    <xdr:to>
      <xdr:col>14</xdr:col>
      <xdr:colOff>0</xdr:colOff>
      <xdr:row>24</xdr:row>
      <xdr:rowOff>0</xdr:rowOff>
    </xdr:to>
    <xdr:sp macro="" textlink="">
      <xdr:nvSpPr>
        <xdr:cNvPr id="274" name="Rectangle 24">
          <a:extLst>
            <a:ext uri="{FF2B5EF4-FFF2-40B4-BE49-F238E27FC236}">
              <a16:creationId xmlns:a16="http://schemas.microsoft.com/office/drawing/2014/main" id="{00000000-0008-0000-2500-000012010000}"/>
            </a:ext>
          </a:extLst>
        </xdr:cNvPr>
        <xdr:cNvSpPr>
          <a:spLocks noChangeArrowheads="1"/>
        </xdr:cNvSpPr>
      </xdr:nvSpPr>
      <xdr:spPr bwMode="auto">
        <a:xfrm>
          <a:off x="7181850" y="5257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24</xdr:row>
      <xdr:rowOff>0</xdr:rowOff>
    </xdr:from>
    <xdr:to>
      <xdr:col>14</xdr:col>
      <xdr:colOff>0</xdr:colOff>
      <xdr:row>25</xdr:row>
      <xdr:rowOff>0</xdr:rowOff>
    </xdr:to>
    <xdr:sp macro="" textlink="">
      <xdr:nvSpPr>
        <xdr:cNvPr id="275" name="Rectangle 25">
          <a:extLst>
            <a:ext uri="{FF2B5EF4-FFF2-40B4-BE49-F238E27FC236}">
              <a16:creationId xmlns:a16="http://schemas.microsoft.com/office/drawing/2014/main" id="{00000000-0008-0000-2500-000013010000}"/>
            </a:ext>
          </a:extLst>
        </xdr:cNvPr>
        <xdr:cNvSpPr>
          <a:spLocks noChangeArrowheads="1"/>
        </xdr:cNvSpPr>
      </xdr:nvSpPr>
      <xdr:spPr bwMode="auto">
        <a:xfrm>
          <a:off x="7181850" y="5486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25</xdr:row>
      <xdr:rowOff>0</xdr:rowOff>
    </xdr:from>
    <xdr:to>
      <xdr:col>14</xdr:col>
      <xdr:colOff>0</xdr:colOff>
      <xdr:row>26</xdr:row>
      <xdr:rowOff>0</xdr:rowOff>
    </xdr:to>
    <xdr:sp macro="" textlink="">
      <xdr:nvSpPr>
        <xdr:cNvPr id="276" name="Rectangle 26">
          <a:extLst>
            <a:ext uri="{FF2B5EF4-FFF2-40B4-BE49-F238E27FC236}">
              <a16:creationId xmlns:a16="http://schemas.microsoft.com/office/drawing/2014/main" id="{00000000-0008-0000-2500-000014010000}"/>
            </a:ext>
          </a:extLst>
        </xdr:cNvPr>
        <xdr:cNvSpPr>
          <a:spLocks noChangeArrowheads="1"/>
        </xdr:cNvSpPr>
      </xdr:nvSpPr>
      <xdr:spPr bwMode="auto">
        <a:xfrm>
          <a:off x="7181850" y="5715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26</xdr:row>
      <xdr:rowOff>0</xdr:rowOff>
    </xdr:from>
    <xdr:to>
      <xdr:col>14</xdr:col>
      <xdr:colOff>0</xdr:colOff>
      <xdr:row>27</xdr:row>
      <xdr:rowOff>0</xdr:rowOff>
    </xdr:to>
    <xdr:sp macro="" textlink="">
      <xdr:nvSpPr>
        <xdr:cNvPr id="277" name="Rectangle 27">
          <a:extLst>
            <a:ext uri="{FF2B5EF4-FFF2-40B4-BE49-F238E27FC236}">
              <a16:creationId xmlns:a16="http://schemas.microsoft.com/office/drawing/2014/main" id="{00000000-0008-0000-2500-000015010000}"/>
            </a:ext>
          </a:extLst>
        </xdr:cNvPr>
        <xdr:cNvSpPr>
          <a:spLocks noChangeArrowheads="1"/>
        </xdr:cNvSpPr>
      </xdr:nvSpPr>
      <xdr:spPr bwMode="auto">
        <a:xfrm>
          <a:off x="7181850" y="5943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27</xdr:row>
      <xdr:rowOff>0</xdr:rowOff>
    </xdr:from>
    <xdr:to>
      <xdr:col>14</xdr:col>
      <xdr:colOff>0</xdr:colOff>
      <xdr:row>28</xdr:row>
      <xdr:rowOff>0</xdr:rowOff>
    </xdr:to>
    <xdr:sp macro="" textlink="">
      <xdr:nvSpPr>
        <xdr:cNvPr id="278" name="Rectangle 28">
          <a:extLst>
            <a:ext uri="{FF2B5EF4-FFF2-40B4-BE49-F238E27FC236}">
              <a16:creationId xmlns:a16="http://schemas.microsoft.com/office/drawing/2014/main" id="{00000000-0008-0000-2500-000016010000}"/>
            </a:ext>
          </a:extLst>
        </xdr:cNvPr>
        <xdr:cNvSpPr>
          <a:spLocks noChangeArrowheads="1"/>
        </xdr:cNvSpPr>
      </xdr:nvSpPr>
      <xdr:spPr bwMode="auto">
        <a:xfrm>
          <a:off x="7181850" y="6172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388001</xdr:colOff>
      <xdr:row>6</xdr:row>
      <xdr:rowOff>55404</xdr:rowOff>
    </xdr:from>
    <xdr:to>
      <xdr:col>18</xdr:col>
      <xdr:colOff>17498</xdr:colOff>
      <xdr:row>6</xdr:row>
      <xdr:rowOff>112554</xdr:rowOff>
    </xdr:to>
    <xdr:sp macro="" textlink="">
      <xdr:nvSpPr>
        <xdr:cNvPr id="279" name="Oval 31">
          <a:extLst>
            <a:ext uri="{FF2B5EF4-FFF2-40B4-BE49-F238E27FC236}">
              <a16:creationId xmlns:a16="http://schemas.microsoft.com/office/drawing/2014/main" id="{00000000-0008-0000-2500-000017010000}"/>
            </a:ext>
          </a:extLst>
        </xdr:cNvPr>
        <xdr:cNvSpPr>
          <a:spLocks noChangeArrowheads="1"/>
        </xdr:cNvSpPr>
      </xdr:nvSpPr>
      <xdr:spPr bwMode="auto">
        <a:xfrm flipH="1">
          <a:off x="9322451" y="1427004"/>
          <a:ext cx="67647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342900</xdr:colOff>
      <xdr:row>10</xdr:row>
      <xdr:rowOff>76200</xdr:rowOff>
    </xdr:from>
    <xdr:to>
      <xdr:col>19</xdr:col>
      <xdr:colOff>400050</xdr:colOff>
      <xdr:row>10</xdr:row>
      <xdr:rowOff>133350</xdr:rowOff>
    </xdr:to>
    <xdr:sp macro="" textlink="">
      <xdr:nvSpPr>
        <xdr:cNvPr id="280" name="Oval 32">
          <a:extLst>
            <a:ext uri="{FF2B5EF4-FFF2-40B4-BE49-F238E27FC236}">
              <a16:creationId xmlns:a16="http://schemas.microsoft.com/office/drawing/2014/main" id="{00000000-0008-0000-2500-000018010000}"/>
            </a:ext>
          </a:extLst>
        </xdr:cNvPr>
        <xdr:cNvSpPr>
          <a:spLocks noChangeArrowheads="1"/>
        </xdr:cNvSpPr>
      </xdr:nvSpPr>
      <xdr:spPr bwMode="auto">
        <a:xfrm flipH="1">
          <a:off x="10153650" y="23622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227824</xdr:colOff>
      <xdr:row>7</xdr:row>
      <xdr:rowOff>16176</xdr:rowOff>
    </xdr:from>
    <xdr:to>
      <xdr:col>18</xdr:col>
      <xdr:colOff>284974</xdr:colOff>
      <xdr:row>7</xdr:row>
      <xdr:rowOff>77797</xdr:rowOff>
    </xdr:to>
    <xdr:sp macro="" textlink="">
      <xdr:nvSpPr>
        <xdr:cNvPr id="281" name="Oval 33">
          <a:extLst>
            <a:ext uri="{FF2B5EF4-FFF2-40B4-BE49-F238E27FC236}">
              <a16:creationId xmlns:a16="http://schemas.microsoft.com/office/drawing/2014/main" id="{00000000-0008-0000-2500-000019010000}"/>
            </a:ext>
          </a:extLst>
        </xdr:cNvPr>
        <xdr:cNvSpPr>
          <a:spLocks noChangeArrowheads="1"/>
        </xdr:cNvSpPr>
      </xdr:nvSpPr>
      <xdr:spPr bwMode="auto">
        <a:xfrm flipH="1">
          <a:off x="9600424" y="1616376"/>
          <a:ext cx="57150" cy="61621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23126</xdr:colOff>
      <xdr:row>12</xdr:row>
      <xdr:rowOff>222179</xdr:rowOff>
    </xdr:from>
    <xdr:to>
      <xdr:col>20</xdr:col>
      <xdr:colOff>80276</xdr:colOff>
      <xdr:row>13</xdr:row>
      <xdr:rowOff>55783</xdr:rowOff>
    </xdr:to>
    <xdr:sp macro="" textlink="">
      <xdr:nvSpPr>
        <xdr:cNvPr id="282" name="Oval 34">
          <a:extLst>
            <a:ext uri="{FF2B5EF4-FFF2-40B4-BE49-F238E27FC236}">
              <a16:creationId xmlns:a16="http://schemas.microsoft.com/office/drawing/2014/main" id="{00000000-0008-0000-2500-00001A010000}"/>
            </a:ext>
          </a:extLst>
        </xdr:cNvPr>
        <xdr:cNvSpPr>
          <a:spLocks noChangeArrowheads="1"/>
        </xdr:cNvSpPr>
      </xdr:nvSpPr>
      <xdr:spPr bwMode="auto">
        <a:xfrm flipH="1">
          <a:off x="10272026" y="2965379"/>
          <a:ext cx="57150" cy="62204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180975</xdr:colOff>
      <xdr:row>15</xdr:row>
      <xdr:rowOff>114300</xdr:rowOff>
    </xdr:from>
    <xdr:to>
      <xdr:col>19</xdr:col>
      <xdr:colOff>238125</xdr:colOff>
      <xdr:row>15</xdr:row>
      <xdr:rowOff>171450</xdr:rowOff>
    </xdr:to>
    <xdr:sp macro="" textlink="">
      <xdr:nvSpPr>
        <xdr:cNvPr id="283" name="Oval 35">
          <a:extLst>
            <a:ext uri="{FF2B5EF4-FFF2-40B4-BE49-F238E27FC236}">
              <a16:creationId xmlns:a16="http://schemas.microsoft.com/office/drawing/2014/main" id="{00000000-0008-0000-2500-00001B010000}"/>
            </a:ext>
          </a:extLst>
        </xdr:cNvPr>
        <xdr:cNvSpPr>
          <a:spLocks noChangeArrowheads="1"/>
        </xdr:cNvSpPr>
      </xdr:nvSpPr>
      <xdr:spPr bwMode="auto">
        <a:xfrm flipH="1">
          <a:off x="9991725" y="35433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15347</xdr:colOff>
      <xdr:row>18</xdr:row>
      <xdr:rowOff>74057</xdr:rowOff>
    </xdr:from>
    <xdr:to>
      <xdr:col>20</xdr:col>
      <xdr:colOff>72497</xdr:colOff>
      <xdr:row>18</xdr:row>
      <xdr:rowOff>135678</xdr:rowOff>
    </xdr:to>
    <xdr:sp macro="" textlink="">
      <xdr:nvSpPr>
        <xdr:cNvPr id="284" name="Oval 36">
          <a:extLst>
            <a:ext uri="{FF2B5EF4-FFF2-40B4-BE49-F238E27FC236}">
              <a16:creationId xmlns:a16="http://schemas.microsoft.com/office/drawing/2014/main" id="{00000000-0008-0000-2500-00001C010000}"/>
            </a:ext>
          </a:extLst>
        </xdr:cNvPr>
        <xdr:cNvSpPr>
          <a:spLocks noChangeArrowheads="1"/>
        </xdr:cNvSpPr>
      </xdr:nvSpPr>
      <xdr:spPr bwMode="auto">
        <a:xfrm flipH="1">
          <a:off x="10264247" y="4188857"/>
          <a:ext cx="57150" cy="61621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342900</xdr:colOff>
      <xdr:row>21</xdr:row>
      <xdr:rowOff>0</xdr:rowOff>
    </xdr:from>
    <xdr:to>
      <xdr:col>19</xdr:col>
      <xdr:colOff>400050</xdr:colOff>
      <xdr:row>21</xdr:row>
      <xdr:rowOff>57150</xdr:rowOff>
    </xdr:to>
    <xdr:sp macro="" textlink="">
      <xdr:nvSpPr>
        <xdr:cNvPr id="285" name="Oval 37">
          <a:extLst>
            <a:ext uri="{FF2B5EF4-FFF2-40B4-BE49-F238E27FC236}">
              <a16:creationId xmlns:a16="http://schemas.microsoft.com/office/drawing/2014/main" id="{00000000-0008-0000-2500-00001D010000}"/>
            </a:ext>
          </a:extLst>
        </xdr:cNvPr>
        <xdr:cNvSpPr>
          <a:spLocks noChangeArrowheads="1"/>
        </xdr:cNvSpPr>
      </xdr:nvSpPr>
      <xdr:spPr bwMode="auto">
        <a:xfrm flipH="1">
          <a:off x="10153650" y="48006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352425</xdr:colOff>
      <xdr:row>15</xdr:row>
      <xdr:rowOff>180975</xdr:rowOff>
    </xdr:from>
    <xdr:to>
      <xdr:col>19</xdr:col>
      <xdr:colOff>409575</xdr:colOff>
      <xdr:row>16</xdr:row>
      <xdr:rowOff>19050</xdr:rowOff>
    </xdr:to>
    <xdr:sp macro="" textlink="">
      <xdr:nvSpPr>
        <xdr:cNvPr id="286" name="Oval 38">
          <a:extLst>
            <a:ext uri="{FF2B5EF4-FFF2-40B4-BE49-F238E27FC236}">
              <a16:creationId xmlns:a16="http://schemas.microsoft.com/office/drawing/2014/main" id="{00000000-0008-0000-2500-00001E010000}"/>
            </a:ext>
          </a:extLst>
        </xdr:cNvPr>
        <xdr:cNvSpPr>
          <a:spLocks noChangeArrowheads="1"/>
        </xdr:cNvSpPr>
      </xdr:nvSpPr>
      <xdr:spPr bwMode="auto">
        <a:xfrm flipH="1">
          <a:off x="10163175" y="3609975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342900</xdr:colOff>
      <xdr:row>26</xdr:row>
      <xdr:rowOff>85725</xdr:rowOff>
    </xdr:from>
    <xdr:to>
      <xdr:col>19</xdr:col>
      <xdr:colOff>400050</xdr:colOff>
      <xdr:row>26</xdr:row>
      <xdr:rowOff>142875</xdr:rowOff>
    </xdr:to>
    <xdr:sp macro="" textlink="">
      <xdr:nvSpPr>
        <xdr:cNvPr id="287" name="Oval 39">
          <a:extLst>
            <a:ext uri="{FF2B5EF4-FFF2-40B4-BE49-F238E27FC236}">
              <a16:creationId xmlns:a16="http://schemas.microsoft.com/office/drawing/2014/main" id="{00000000-0008-0000-2500-00001F010000}"/>
            </a:ext>
          </a:extLst>
        </xdr:cNvPr>
        <xdr:cNvSpPr>
          <a:spLocks noChangeArrowheads="1"/>
        </xdr:cNvSpPr>
      </xdr:nvSpPr>
      <xdr:spPr bwMode="auto">
        <a:xfrm flipH="1">
          <a:off x="10153650" y="60293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34203</xdr:colOff>
      <xdr:row>23</xdr:row>
      <xdr:rowOff>163292</xdr:rowOff>
    </xdr:from>
    <xdr:to>
      <xdr:col>20</xdr:col>
      <xdr:colOff>91353</xdr:colOff>
      <xdr:row>23</xdr:row>
      <xdr:rowOff>220442</xdr:rowOff>
    </xdr:to>
    <xdr:sp macro="" textlink="">
      <xdr:nvSpPr>
        <xdr:cNvPr id="288" name="Oval 40">
          <a:extLst>
            <a:ext uri="{FF2B5EF4-FFF2-40B4-BE49-F238E27FC236}">
              <a16:creationId xmlns:a16="http://schemas.microsoft.com/office/drawing/2014/main" id="{00000000-0008-0000-2500-000020010000}"/>
            </a:ext>
          </a:extLst>
        </xdr:cNvPr>
        <xdr:cNvSpPr>
          <a:spLocks noChangeArrowheads="1"/>
        </xdr:cNvSpPr>
      </xdr:nvSpPr>
      <xdr:spPr bwMode="auto">
        <a:xfrm flipH="1">
          <a:off x="10283103" y="5421092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171450</xdr:colOff>
      <xdr:row>21</xdr:row>
      <xdr:rowOff>19050</xdr:rowOff>
    </xdr:from>
    <xdr:to>
      <xdr:col>19</xdr:col>
      <xdr:colOff>228600</xdr:colOff>
      <xdr:row>21</xdr:row>
      <xdr:rowOff>76200</xdr:rowOff>
    </xdr:to>
    <xdr:sp macro="" textlink="">
      <xdr:nvSpPr>
        <xdr:cNvPr id="289" name="Oval 41">
          <a:extLst>
            <a:ext uri="{FF2B5EF4-FFF2-40B4-BE49-F238E27FC236}">
              <a16:creationId xmlns:a16="http://schemas.microsoft.com/office/drawing/2014/main" id="{00000000-0008-0000-2500-000021010000}"/>
            </a:ext>
          </a:extLst>
        </xdr:cNvPr>
        <xdr:cNvSpPr>
          <a:spLocks noChangeArrowheads="1"/>
        </xdr:cNvSpPr>
      </xdr:nvSpPr>
      <xdr:spPr bwMode="auto">
        <a:xfrm flipH="1">
          <a:off x="9982200" y="48196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190500</xdr:colOff>
      <xdr:row>26</xdr:row>
      <xdr:rowOff>133350</xdr:rowOff>
    </xdr:from>
    <xdr:to>
      <xdr:col>19</xdr:col>
      <xdr:colOff>247650</xdr:colOff>
      <xdr:row>26</xdr:row>
      <xdr:rowOff>190500</xdr:rowOff>
    </xdr:to>
    <xdr:sp macro="" textlink="">
      <xdr:nvSpPr>
        <xdr:cNvPr id="290" name="Oval 42">
          <a:extLst>
            <a:ext uri="{FF2B5EF4-FFF2-40B4-BE49-F238E27FC236}">
              <a16:creationId xmlns:a16="http://schemas.microsoft.com/office/drawing/2014/main" id="{00000000-0008-0000-2500-000022010000}"/>
            </a:ext>
          </a:extLst>
        </xdr:cNvPr>
        <xdr:cNvSpPr>
          <a:spLocks noChangeArrowheads="1"/>
        </xdr:cNvSpPr>
      </xdr:nvSpPr>
      <xdr:spPr bwMode="auto">
        <a:xfrm flipH="1">
          <a:off x="10001250" y="60769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266312</xdr:colOff>
      <xdr:row>30</xdr:row>
      <xdr:rowOff>135872</xdr:rowOff>
    </xdr:from>
    <xdr:to>
      <xdr:col>17</xdr:col>
      <xdr:colOff>323462</xdr:colOff>
      <xdr:row>30</xdr:row>
      <xdr:rowOff>193022</xdr:rowOff>
    </xdr:to>
    <xdr:sp macro="" textlink="">
      <xdr:nvSpPr>
        <xdr:cNvPr id="291" name="Oval 43">
          <a:extLst>
            <a:ext uri="{FF2B5EF4-FFF2-40B4-BE49-F238E27FC236}">
              <a16:creationId xmlns:a16="http://schemas.microsoft.com/office/drawing/2014/main" id="{00000000-0008-0000-2500-000023010000}"/>
            </a:ext>
          </a:extLst>
        </xdr:cNvPr>
        <xdr:cNvSpPr>
          <a:spLocks noChangeArrowheads="1"/>
        </xdr:cNvSpPr>
      </xdr:nvSpPr>
      <xdr:spPr bwMode="auto">
        <a:xfrm flipH="1">
          <a:off x="9200762" y="6993872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283034</xdr:colOff>
      <xdr:row>29</xdr:row>
      <xdr:rowOff>75036</xdr:rowOff>
    </xdr:from>
    <xdr:to>
      <xdr:col>18</xdr:col>
      <xdr:colOff>339213</xdr:colOff>
      <xdr:row>29</xdr:row>
      <xdr:rowOff>132186</xdr:rowOff>
    </xdr:to>
    <xdr:sp macro="" textlink="">
      <xdr:nvSpPr>
        <xdr:cNvPr id="292" name="Oval 44">
          <a:extLst>
            <a:ext uri="{FF2B5EF4-FFF2-40B4-BE49-F238E27FC236}">
              <a16:creationId xmlns:a16="http://schemas.microsoft.com/office/drawing/2014/main" id="{00000000-0008-0000-2500-000024010000}"/>
            </a:ext>
          </a:extLst>
        </xdr:cNvPr>
        <xdr:cNvSpPr>
          <a:spLocks noChangeArrowheads="1"/>
        </xdr:cNvSpPr>
      </xdr:nvSpPr>
      <xdr:spPr bwMode="auto">
        <a:xfrm flipH="1">
          <a:off x="9655634" y="6704436"/>
          <a:ext cx="56179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271373</xdr:colOff>
      <xdr:row>29</xdr:row>
      <xdr:rowOff>134902</xdr:rowOff>
    </xdr:from>
    <xdr:to>
      <xdr:col>19</xdr:col>
      <xdr:colOff>328523</xdr:colOff>
      <xdr:row>29</xdr:row>
      <xdr:rowOff>192052</xdr:rowOff>
    </xdr:to>
    <xdr:sp macro="" textlink="">
      <xdr:nvSpPr>
        <xdr:cNvPr id="293" name="Oval 45">
          <a:extLst>
            <a:ext uri="{FF2B5EF4-FFF2-40B4-BE49-F238E27FC236}">
              <a16:creationId xmlns:a16="http://schemas.microsoft.com/office/drawing/2014/main" id="{00000000-0008-0000-2500-000025010000}"/>
            </a:ext>
          </a:extLst>
        </xdr:cNvPr>
        <xdr:cNvSpPr>
          <a:spLocks noChangeArrowheads="1"/>
        </xdr:cNvSpPr>
      </xdr:nvSpPr>
      <xdr:spPr bwMode="auto">
        <a:xfrm flipH="1">
          <a:off x="10082123" y="6764302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104775</xdr:colOff>
      <xdr:row>29</xdr:row>
      <xdr:rowOff>38100</xdr:rowOff>
    </xdr:from>
    <xdr:to>
      <xdr:col>21</xdr:col>
      <xdr:colOff>161925</xdr:colOff>
      <xdr:row>29</xdr:row>
      <xdr:rowOff>95250</xdr:rowOff>
    </xdr:to>
    <xdr:sp macro="" textlink="">
      <xdr:nvSpPr>
        <xdr:cNvPr id="294" name="Oval 46">
          <a:extLst>
            <a:ext uri="{FF2B5EF4-FFF2-40B4-BE49-F238E27FC236}">
              <a16:creationId xmlns:a16="http://schemas.microsoft.com/office/drawing/2014/main" id="{00000000-0008-0000-2500-000026010000}"/>
            </a:ext>
          </a:extLst>
        </xdr:cNvPr>
        <xdr:cNvSpPr>
          <a:spLocks noChangeArrowheads="1"/>
        </xdr:cNvSpPr>
      </xdr:nvSpPr>
      <xdr:spPr bwMode="auto">
        <a:xfrm flipH="1">
          <a:off x="10791825" y="66675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238125</xdr:colOff>
      <xdr:row>25</xdr:row>
      <xdr:rowOff>161925</xdr:rowOff>
    </xdr:from>
    <xdr:to>
      <xdr:col>18</xdr:col>
      <xdr:colOff>295275</xdr:colOff>
      <xdr:row>26</xdr:row>
      <xdr:rowOff>0</xdr:rowOff>
    </xdr:to>
    <xdr:sp macro="" textlink="">
      <xdr:nvSpPr>
        <xdr:cNvPr id="295" name="Oval 47">
          <a:extLst>
            <a:ext uri="{FF2B5EF4-FFF2-40B4-BE49-F238E27FC236}">
              <a16:creationId xmlns:a16="http://schemas.microsoft.com/office/drawing/2014/main" id="{00000000-0008-0000-2500-000027010000}"/>
            </a:ext>
          </a:extLst>
        </xdr:cNvPr>
        <xdr:cNvSpPr>
          <a:spLocks noChangeArrowheads="1"/>
        </xdr:cNvSpPr>
      </xdr:nvSpPr>
      <xdr:spPr bwMode="auto">
        <a:xfrm flipH="1">
          <a:off x="9610725" y="5876925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95250</xdr:colOff>
      <xdr:row>26</xdr:row>
      <xdr:rowOff>85725</xdr:rowOff>
    </xdr:from>
    <xdr:to>
      <xdr:col>23</xdr:col>
      <xdr:colOff>152400</xdr:colOff>
      <xdr:row>26</xdr:row>
      <xdr:rowOff>142875</xdr:rowOff>
    </xdr:to>
    <xdr:sp macro="" textlink="">
      <xdr:nvSpPr>
        <xdr:cNvPr id="296" name="Oval 48">
          <a:extLst>
            <a:ext uri="{FF2B5EF4-FFF2-40B4-BE49-F238E27FC236}">
              <a16:creationId xmlns:a16="http://schemas.microsoft.com/office/drawing/2014/main" id="{00000000-0008-0000-2500-000028010000}"/>
            </a:ext>
          </a:extLst>
        </xdr:cNvPr>
        <xdr:cNvSpPr>
          <a:spLocks noChangeArrowheads="1"/>
        </xdr:cNvSpPr>
      </xdr:nvSpPr>
      <xdr:spPr bwMode="auto">
        <a:xfrm flipH="1">
          <a:off x="11658600" y="60293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409575</xdr:colOff>
      <xdr:row>21</xdr:row>
      <xdr:rowOff>57150</xdr:rowOff>
    </xdr:from>
    <xdr:to>
      <xdr:col>23</xdr:col>
      <xdr:colOff>38100</xdr:colOff>
      <xdr:row>21</xdr:row>
      <xdr:rowOff>114300</xdr:rowOff>
    </xdr:to>
    <xdr:sp macro="" textlink="">
      <xdr:nvSpPr>
        <xdr:cNvPr id="297" name="Oval 49">
          <a:extLst>
            <a:ext uri="{FF2B5EF4-FFF2-40B4-BE49-F238E27FC236}">
              <a16:creationId xmlns:a16="http://schemas.microsoft.com/office/drawing/2014/main" id="{00000000-0008-0000-2500-000029010000}"/>
            </a:ext>
          </a:extLst>
        </xdr:cNvPr>
        <xdr:cNvSpPr>
          <a:spLocks noChangeArrowheads="1"/>
        </xdr:cNvSpPr>
      </xdr:nvSpPr>
      <xdr:spPr bwMode="auto">
        <a:xfrm flipH="1">
          <a:off x="11534775" y="4857750"/>
          <a:ext cx="66675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257175</xdr:colOff>
      <xdr:row>26</xdr:row>
      <xdr:rowOff>85725</xdr:rowOff>
    </xdr:from>
    <xdr:to>
      <xdr:col>22</xdr:col>
      <xdr:colOff>314325</xdr:colOff>
      <xdr:row>26</xdr:row>
      <xdr:rowOff>142875</xdr:rowOff>
    </xdr:to>
    <xdr:sp macro="" textlink="">
      <xdr:nvSpPr>
        <xdr:cNvPr id="298" name="Oval 50">
          <a:extLst>
            <a:ext uri="{FF2B5EF4-FFF2-40B4-BE49-F238E27FC236}">
              <a16:creationId xmlns:a16="http://schemas.microsoft.com/office/drawing/2014/main" id="{00000000-0008-0000-2500-00002A010000}"/>
            </a:ext>
          </a:extLst>
        </xdr:cNvPr>
        <xdr:cNvSpPr>
          <a:spLocks noChangeArrowheads="1"/>
        </xdr:cNvSpPr>
      </xdr:nvSpPr>
      <xdr:spPr bwMode="auto">
        <a:xfrm flipH="1">
          <a:off x="11382375" y="60293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316830</xdr:colOff>
      <xdr:row>29</xdr:row>
      <xdr:rowOff>144630</xdr:rowOff>
    </xdr:from>
    <xdr:to>
      <xdr:col>22</xdr:col>
      <xdr:colOff>373980</xdr:colOff>
      <xdr:row>29</xdr:row>
      <xdr:rowOff>201780</xdr:rowOff>
    </xdr:to>
    <xdr:sp macro="" textlink="">
      <xdr:nvSpPr>
        <xdr:cNvPr id="299" name="Oval 52">
          <a:extLst>
            <a:ext uri="{FF2B5EF4-FFF2-40B4-BE49-F238E27FC236}">
              <a16:creationId xmlns:a16="http://schemas.microsoft.com/office/drawing/2014/main" id="{00000000-0008-0000-2500-00002B010000}"/>
            </a:ext>
          </a:extLst>
        </xdr:cNvPr>
        <xdr:cNvSpPr>
          <a:spLocks noChangeArrowheads="1"/>
        </xdr:cNvSpPr>
      </xdr:nvSpPr>
      <xdr:spPr bwMode="auto">
        <a:xfrm flipH="1">
          <a:off x="11442030" y="677403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167764</xdr:colOff>
      <xdr:row>23</xdr:row>
      <xdr:rowOff>153767</xdr:rowOff>
    </xdr:from>
    <xdr:to>
      <xdr:col>22</xdr:col>
      <xdr:colOff>224914</xdr:colOff>
      <xdr:row>23</xdr:row>
      <xdr:rowOff>210917</xdr:rowOff>
    </xdr:to>
    <xdr:sp macro="" textlink="">
      <xdr:nvSpPr>
        <xdr:cNvPr id="300" name="Oval 53">
          <a:extLst>
            <a:ext uri="{FF2B5EF4-FFF2-40B4-BE49-F238E27FC236}">
              <a16:creationId xmlns:a16="http://schemas.microsoft.com/office/drawing/2014/main" id="{00000000-0008-0000-2500-00002C010000}"/>
            </a:ext>
          </a:extLst>
        </xdr:cNvPr>
        <xdr:cNvSpPr>
          <a:spLocks noChangeArrowheads="1"/>
        </xdr:cNvSpPr>
      </xdr:nvSpPr>
      <xdr:spPr bwMode="auto">
        <a:xfrm flipH="1">
          <a:off x="11292964" y="5411567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257175</xdr:colOff>
      <xdr:row>21</xdr:row>
      <xdr:rowOff>9525</xdr:rowOff>
    </xdr:from>
    <xdr:to>
      <xdr:col>22</xdr:col>
      <xdr:colOff>314325</xdr:colOff>
      <xdr:row>21</xdr:row>
      <xdr:rowOff>66675</xdr:rowOff>
    </xdr:to>
    <xdr:sp macro="" textlink="">
      <xdr:nvSpPr>
        <xdr:cNvPr id="301" name="Oval 54">
          <a:extLst>
            <a:ext uri="{FF2B5EF4-FFF2-40B4-BE49-F238E27FC236}">
              <a16:creationId xmlns:a16="http://schemas.microsoft.com/office/drawing/2014/main" id="{00000000-0008-0000-2500-00002D010000}"/>
            </a:ext>
          </a:extLst>
        </xdr:cNvPr>
        <xdr:cNvSpPr>
          <a:spLocks noChangeArrowheads="1"/>
        </xdr:cNvSpPr>
      </xdr:nvSpPr>
      <xdr:spPr bwMode="auto">
        <a:xfrm flipH="1">
          <a:off x="11382375" y="48101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390525</xdr:colOff>
      <xdr:row>15</xdr:row>
      <xdr:rowOff>133350</xdr:rowOff>
    </xdr:from>
    <xdr:to>
      <xdr:col>23</xdr:col>
      <xdr:colOff>19050</xdr:colOff>
      <xdr:row>15</xdr:row>
      <xdr:rowOff>190500</xdr:rowOff>
    </xdr:to>
    <xdr:sp macro="" textlink="">
      <xdr:nvSpPr>
        <xdr:cNvPr id="302" name="Oval 55">
          <a:extLst>
            <a:ext uri="{FF2B5EF4-FFF2-40B4-BE49-F238E27FC236}">
              <a16:creationId xmlns:a16="http://schemas.microsoft.com/office/drawing/2014/main" id="{00000000-0008-0000-2500-00002E010000}"/>
            </a:ext>
          </a:extLst>
        </xdr:cNvPr>
        <xdr:cNvSpPr>
          <a:spLocks noChangeArrowheads="1"/>
        </xdr:cNvSpPr>
      </xdr:nvSpPr>
      <xdr:spPr bwMode="auto">
        <a:xfrm flipH="1">
          <a:off x="11515725" y="3562350"/>
          <a:ext cx="66675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257175</xdr:colOff>
      <xdr:row>15</xdr:row>
      <xdr:rowOff>190500</xdr:rowOff>
    </xdr:from>
    <xdr:to>
      <xdr:col>22</xdr:col>
      <xdr:colOff>314325</xdr:colOff>
      <xdr:row>16</xdr:row>
      <xdr:rowOff>28575</xdr:rowOff>
    </xdr:to>
    <xdr:sp macro="" textlink="">
      <xdr:nvSpPr>
        <xdr:cNvPr id="303" name="Oval 56">
          <a:extLst>
            <a:ext uri="{FF2B5EF4-FFF2-40B4-BE49-F238E27FC236}">
              <a16:creationId xmlns:a16="http://schemas.microsoft.com/office/drawing/2014/main" id="{00000000-0008-0000-2500-00002F010000}"/>
            </a:ext>
          </a:extLst>
        </xdr:cNvPr>
        <xdr:cNvSpPr>
          <a:spLocks noChangeArrowheads="1"/>
        </xdr:cNvSpPr>
      </xdr:nvSpPr>
      <xdr:spPr bwMode="auto">
        <a:xfrm flipH="1">
          <a:off x="11382375" y="3619500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167764</xdr:colOff>
      <xdr:row>12</xdr:row>
      <xdr:rowOff>219860</xdr:rowOff>
    </xdr:from>
    <xdr:to>
      <xdr:col>22</xdr:col>
      <xdr:colOff>224914</xdr:colOff>
      <xdr:row>13</xdr:row>
      <xdr:rowOff>57935</xdr:rowOff>
    </xdr:to>
    <xdr:sp macro="" textlink="">
      <xdr:nvSpPr>
        <xdr:cNvPr id="304" name="Oval 57">
          <a:extLst>
            <a:ext uri="{FF2B5EF4-FFF2-40B4-BE49-F238E27FC236}">
              <a16:creationId xmlns:a16="http://schemas.microsoft.com/office/drawing/2014/main" id="{00000000-0008-0000-2500-000030010000}"/>
            </a:ext>
          </a:extLst>
        </xdr:cNvPr>
        <xdr:cNvSpPr>
          <a:spLocks noChangeArrowheads="1"/>
        </xdr:cNvSpPr>
      </xdr:nvSpPr>
      <xdr:spPr bwMode="auto">
        <a:xfrm flipH="1">
          <a:off x="11292964" y="2963060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178065</xdr:colOff>
      <xdr:row>18</xdr:row>
      <xdr:rowOff>77760</xdr:rowOff>
    </xdr:from>
    <xdr:to>
      <xdr:col>22</xdr:col>
      <xdr:colOff>235215</xdr:colOff>
      <xdr:row>18</xdr:row>
      <xdr:rowOff>134910</xdr:rowOff>
    </xdr:to>
    <xdr:sp macro="" textlink="">
      <xdr:nvSpPr>
        <xdr:cNvPr id="305" name="Oval 58">
          <a:extLst>
            <a:ext uri="{FF2B5EF4-FFF2-40B4-BE49-F238E27FC236}">
              <a16:creationId xmlns:a16="http://schemas.microsoft.com/office/drawing/2014/main" id="{00000000-0008-0000-2500-000031010000}"/>
            </a:ext>
          </a:extLst>
        </xdr:cNvPr>
        <xdr:cNvSpPr>
          <a:spLocks noChangeArrowheads="1"/>
        </xdr:cNvSpPr>
      </xdr:nvSpPr>
      <xdr:spPr bwMode="auto">
        <a:xfrm flipH="1">
          <a:off x="11303265" y="419256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257175</xdr:colOff>
      <xdr:row>10</xdr:row>
      <xdr:rowOff>76200</xdr:rowOff>
    </xdr:from>
    <xdr:to>
      <xdr:col>22</xdr:col>
      <xdr:colOff>314325</xdr:colOff>
      <xdr:row>10</xdr:row>
      <xdr:rowOff>133350</xdr:rowOff>
    </xdr:to>
    <xdr:sp macro="" textlink="">
      <xdr:nvSpPr>
        <xdr:cNvPr id="306" name="Oval 59">
          <a:extLst>
            <a:ext uri="{FF2B5EF4-FFF2-40B4-BE49-F238E27FC236}">
              <a16:creationId xmlns:a16="http://schemas.microsoft.com/office/drawing/2014/main" id="{00000000-0008-0000-2500-000032010000}"/>
            </a:ext>
          </a:extLst>
        </xdr:cNvPr>
        <xdr:cNvSpPr>
          <a:spLocks noChangeArrowheads="1"/>
        </xdr:cNvSpPr>
      </xdr:nvSpPr>
      <xdr:spPr bwMode="auto">
        <a:xfrm flipH="1">
          <a:off x="11382375" y="23622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19050</xdr:colOff>
      <xdr:row>10</xdr:row>
      <xdr:rowOff>0</xdr:rowOff>
    </xdr:from>
    <xdr:to>
      <xdr:col>23</xdr:col>
      <xdr:colOff>76200</xdr:colOff>
      <xdr:row>10</xdr:row>
      <xdr:rowOff>57150</xdr:rowOff>
    </xdr:to>
    <xdr:sp macro="" textlink="">
      <xdr:nvSpPr>
        <xdr:cNvPr id="307" name="Oval 60">
          <a:extLst>
            <a:ext uri="{FF2B5EF4-FFF2-40B4-BE49-F238E27FC236}">
              <a16:creationId xmlns:a16="http://schemas.microsoft.com/office/drawing/2014/main" id="{00000000-0008-0000-2500-000033010000}"/>
            </a:ext>
          </a:extLst>
        </xdr:cNvPr>
        <xdr:cNvSpPr>
          <a:spLocks noChangeArrowheads="1"/>
        </xdr:cNvSpPr>
      </xdr:nvSpPr>
      <xdr:spPr bwMode="auto">
        <a:xfrm flipH="1">
          <a:off x="11582400" y="22860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180975</xdr:colOff>
      <xdr:row>10</xdr:row>
      <xdr:rowOff>28575</xdr:rowOff>
    </xdr:from>
    <xdr:to>
      <xdr:col>19</xdr:col>
      <xdr:colOff>238125</xdr:colOff>
      <xdr:row>10</xdr:row>
      <xdr:rowOff>85725</xdr:rowOff>
    </xdr:to>
    <xdr:sp macro="" textlink="">
      <xdr:nvSpPr>
        <xdr:cNvPr id="308" name="Oval 61">
          <a:extLst>
            <a:ext uri="{FF2B5EF4-FFF2-40B4-BE49-F238E27FC236}">
              <a16:creationId xmlns:a16="http://schemas.microsoft.com/office/drawing/2014/main" id="{00000000-0008-0000-2500-000034010000}"/>
            </a:ext>
          </a:extLst>
        </xdr:cNvPr>
        <xdr:cNvSpPr>
          <a:spLocks noChangeArrowheads="1"/>
        </xdr:cNvSpPr>
      </xdr:nvSpPr>
      <xdr:spPr bwMode="auto">
        <a:xfrm flipH="1">
          <a:off x="9991725" y="23145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74294</xdr:colOff>
      <xdr:row>7</xdr:row>
      <xdr:rowOff>114891</xdr:rowOff>
    </xdr:from>
    <xdr:to>
      <xdr:col>21</xdr:col>
      <xdr:colOff>131444</xdr:colOff>
      <xdr:row>7</xdr:row>
      <xdr:rowOff>172041</xdr:rowOff>
    </xdr:to>
    <xdr:sp macro="" textlink="">
      <xdr:nvSpPr>
        <xdr:cNvPr id="309" name="Oval 62">
          <a:extLst>
            <a:ext uri="{FF2B5EF4-FFF2-40B4-BE49-F238E27FC236}">
              <a16:creationId xmlns:a16="http://schemas.microsoft.com/office/drawing/2014/main" id="{00000000-0008-0000-2500-000035010000}"/>
            </a:ext>
          </a:extLst>
        </xdr:cNvPr>
        <xdr:cNvSpPr>
          <a:spLocks noChangeArrowheads="1"/>
        </xdr:cNvSpPr>
      </xdr:nvSpPr>
      <xdr:spPr bwMode="auto">
        <a:xfrm flipH="1">
          <a:off x="10761344" y="1715091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66447</xdr:colOff>
      <xdr:row>8</xdr:row>
      <xdr:rowOff>152973</xdr:rowOff>
    </xdr:from>
    <xdr:to>
      <xdr:col>23</xdr:col>
      <xdr:colOff>123597</xdr:colOff>
      <xdr:row>8</xdr:row>
      <xdr:rowOff>210123</xdr:rowOff>
    </xdr:to>
    <xdr:sp macro="" textlink="">
      <xdr:nvSpPr>
        <xdr:cNvPr id="310" name="Oval 63">
          <a:extLst>
            <a:ext uri="{FF2B5EF4-FFF2-40B4-BE49-F238E27FC236}">
              <a16:creationId xmlns:a16="http://schemas.microsoft.com/office/drawing/2014/main" id="{00000000-0008-0000-2500-000036010000}"/>
            </a:ext>
          </a:extLst>
        </xdr:cNvPr>
        <xdr:cNvSpPr>
          <a:spLocks noChangeArrowheads="1"/>
        </xdr:cNvSpPr>
      </xdr:nvSpPr>
      <xdr:spPr bwMode="auto">
        <a:xfrm flipH="1">
          <a:off x="11629797" y="1981773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85725</xdr:colOff>
      <xdr:row>6</xdr:row>
      <xdr:rowOff>180975</xdr:rowOff>
    </xdr:from>
    <xdr:to>
      <xdr:col>21</xdr:col>
      <xdr:colOff>142875</xdr:colOff>
      <xdr:row>7</xdr:row>
      <xdr:rowOff>19050</xdr:rowOff>
    </xdr:to>
    <xdr:sp macro="" textlink="">
      <xdr:nvSpPr>
        <xdr:cNvPr id="311" name="Oval 64">
          <a:extLst>
            <a:ext uri="{FF2B5EF4-FFF2-40B4-BE49-F238E27FC236}">
              <a16:creationId xmlns:a16="http://schemas.microsoft.com/office/drawing/2014/main" id="{00000000-0008-0000-2500-000037010000}"/>
            </a:ext>
          </a:extLst>
        </xdr:cNvPr>
        <xdr:cNvSpPr>
          <a:spLocks noChangeArrowheads="1"/>
        </xdr:cNvSpPr>
      </xdr:nvSpPr>
      <xdr:spPr bwMode="auto">
        <a:xfrm flipH="1">
          <a:off x="10772775" y="1552575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276225</xdr:colOff>
      <xdr:row>5</xdr:row>
      <xdr:rowOff>200025</xdr:rowOff>
    </xdr:from>
    <xdr:to>
      <xdr:col>23</xdr:col>
      <xdr:colOff>333375</xdr:colOff>
      <xdr:row>6</xdr:row>
      <xdr:rowOff>38100</xdr:rowOff>
    </xdr:to>
    <xdr:sp macro="" textlink="">
      <xdr:nvSpPr>
        <xdr:cNvPr id="312" name="Oval 65">
          <a:extLst>
            <a:ext uri="{FF2B5EF4-FFF2-40B4-BE49-F238E27FC236}">
              <a16:creationId xmlns:a16="http://schemas.microsoft.com/office/drawing/2014/main" id="{00000000-0008-0000-2500-000038010000}"/>
            </a:ext>
          </a:extLst>
        </xdr:cNvPr>
        <xdr:cNvSpPr>
          <a:spLocks noChangeArrowheads="1"/>
        </xdr:cNvSpPr>
      </xdr:nvSpPr>
      <xdr:spPr bwMode="auto">
        <a:xfrm flipH="1">
          <a:off x="11839575" y="1343025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238319</xdr:colOff>
      <xdr:row>7</xdr:row>
      <xdr:rowOff>132380</xdr:rowOff>
    </xdr:from>
    <xdr:to>
      <xdr:col>22</xdr:col>
      <xdr:colOff>295469</xdr:colOff>
      <xdr:row>7</xdr:row>
      <xdr:rowOff>194001</xdr:rowOff>
    </xdr:to>
    <xdr:sp macro="" textlink="">
      <xdr:nvSpPr>
        <xdr:cNvPr id="313" name="Oval 66">
          <a:extLst>
            <a:ext uri="{FF2B5EF4-FFF2-40B4-BE49-F238E27FC236}">
              <a16:creationId xmlns:a16="http://schemas.microsoft.com/office/drawing/2014/main" id="{00000000-0008-0000-2500-000039010000}"/>
            </a:ext>
          </a:extLst>
        </xdr:cNvPr>
        <xdr:cNvSpPr>
          <a:spLocks noChangeArrowheads="1"/>
        </xdr:cNvSpPr>
      </xdr:nvSpPr>
      <xdr:spPr bwMode="auto">
        <a:xfrm flipH="1">
          <a:off x="11363519" y="1732580"/>
          <a:ext cx="57150" cy="61621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10</xdr:row>
      <xdr:rowOff>0</xdr:rowOff>
    </xdr:from>
    <xdr:to>
      <xdr:col>29</xdr:col>
      <xdr:colOff>0</xdr:colOff>
      <xdr:row>11</xdr:row>
      <xdr:rowOff>0</xdr:rowOff>
    </xdr:to>
    <xdr:sp macro="" textlink="">
      <xdr:nvSpPr>
        <xdr:cNvPr id="314" name="Rectangle 79">
          <a:extLst>
            <a:ext uri="{FF2B5EF4-FFF2-40B4-BE49-F238E27FC236}">
              <a16:creationId xmlns:a16="http://schemas.microsoft.com/office/drawing/2014/main" id="{00000000-0008-0000-2500-00003A010000}"/>
            </a:ext>
          </a:extLst>
        </xdr:cNvPr>
        <xdr:cNvSpPr>
          <a:spLocks noChangeArrowheads="1"/>
        </xdr:cNvSpPr>
      </xdr:nvSpPr>
      <xdr:spPr bwMode="auto">
        <a:xfrm>
          <a:off x="13754100" y="2286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11</xdr:row>
      <xdr:rowOff>0</xdr:rowOff>
    </xdr:from>
    <xdr:to>
      <xdr:col>29</xdr:col>
      <xdr:colOff>0</xdr:colOff>
      <xdr:row>12</xdr:row>
      <xdr:rowOff>0</xdr:rowOff>
    </xdr:to>
    <xdr:sp macro="" textlink="">
      <xdr:nvSpPr>
        <xdr:cNvPr id="315" name="Rectangle 80">
          <a:extLst>
            <a:ext uri="{FF2B5EF4-FFF2-40B4-BE49-F238E27FC236}">
              <a16:creationId xmlns:a16="http://schemas.microsoft.com/office/drawing/2014/main" id="{00000000-0008-0000-2500-00003B010000}"/>
            </a:ext>
          </a:extLst>
        </xdr:cNvPr>
        <xdr:cNvSpPr>
          <a:spLocks noChangeArrowheads="1"/>
        </xdr:cNvSpPr>
      </xdr:nvSpPr>
      <xdr:spPr bwMode="auto">
        <a:xfrm>
          <a:off x="13754100" y="2514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12</xdr:row>
      <xdr:rowOff>0</xdr:rowOff>
    </xdr:from>
    <xdr:to>
      <xdr:col>29</xdr:col>
      <xdr:colOff>0</xdr:colOff>
      <xdr:row>13</xdr:row>
      <xdr:rowOff>0</xdr:rowOff>
    </xdr:to>
    <xdr:sp macro="" textlink="">
      <xdr:nvSpPr>
        <xdr:cNvPr id="316" name="Rectangle 81">
          <a:extLst>
            <a:ext uri="{FF2B5EF4-FFF2-40B4-BE49-F238E27FC236}">
              <a16:creationId xmlns:a16="http://schemas.microsoft.com/office/drawing/2014/main" id="{00000000-0008-0000-2500-00003C010000}"/>
            </a:ext>
          </a:extLst>
        </xdr:cNvPr>
        <xdr:cNvSpPr>
          <a:spLocks noChangeArrowheads="1"/>
        </xdr:cNvSpPr>
      </xdr:nvSpPr>
      <xdr:spPr bwMode="auto">
        <a:xfrm>
          <a:off x="13754100" y="2743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13</xdr:row>
      <xdr:rowOff>0</xdr:rowOff>
    </xdr:from>
    <xdr:to>
      <xdr:col>29</xdr:col>
      <xdr:colOff>0</xdr:colOff>
      <xdr:row>14</xdr:row>
      <xdr:rowOff>0</xdr:rowOff>
    </xdr:to>
    <xdr:sp macro="" textlink="">
      <xdr:nvSpPr>
        <xdr:cNvPr id="317" name="Rectangle 82">
          <a:extLst>
            <a:ext uri="{FF2B5EF4-FFF2-40B4-BE49-F238E27FC236}">
              <a16:creationId xmlns:a16="http://schemas.microsoft.com/office/drawing/2014/main" id="{00000000-0008-0000-2500-00003D010000}"/>
            </a:ext>
          </a:extLst>
        </xdr:cNvPr>
        <xdr:cNvSpPr>
          <a:spLocks noChangeArrowheads="1"/>
        </xdr:cNvSpPr>
      </xdr:nvSpPr>
      <xdr:spPr bwMode="auto">
        <a:xfrm>
          <a:off x="13754100" y="2971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14</xdr:row>
      <xdr:rowOff>0</xdr:rowOff>
    </xdr:from>
    <xdr:to>
      <xdr:col>29</xdr:col>
      <xdr:colOff>0</xdr:colOff>
      <xdr:row>15</xdr:row>
      <xdr:rowOff>0</xdr:rowOff>
    </xdr:to>
    <xdr:sp macro="" textlink="">
      <xdr:nvSpPr>
        <xdr:cNvPr id="318" name="Rectangle 83">
          <a:extLst>
            <a:ext uri="{FF2B5EF4-FFF2-40B4-BE49-F238E27FC236}">
              <a16:creationId xmlns:a16="http://schemas.microsoft.com/office/drawing/2014/main" id="{00000000-0008-0000-2500-00003E010000}"/>
            </a:ext>
          </a:extLst>
        </xdr:cNvPr>
        <xdr:cNvSpPr>
          <a:spLocks noChangeArrowheads="1"/>
        </xdr:cNvSpPr>
      </xdr:nvSpPr>
      <xdr:spPr bwMode="auto">
        <a:xfrm>
          <a:off x="13754100" y="3200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15</xdr:row>
      <xdr:rowOff>0</xdr:rowOff>
    </xdr:from>
    <xdr:to>
      <xdr:col>29</xdr:col>
      <xdr:colOff>0</xdr:colOff>
      <xdr:row>16</xdr:row>
      <xdr:rowOff>0</xdr:rowOff>
    </xdr:to>
    <xdr:sp macro="" textlink="">
      <xdr:nvSpPr>
        <xdr:cNvPr id="319" name="Rectangle 84">
          <a:extLst>
            <a:ext uri="{FF2B5EF4-FFF2-40B4-BE49-F238E27FC236}">
              <a16:creationId xmlns:a16="http://schemas.microsoft.com/office/drawing/2014/main" id="{00000000-0008-0000-2500-00003F010000}"/>
            </a:ext>
          </a:extLst>
        </xdr:cNvPr>
        <xdr:cNvSpPr>
          <a:spLocks noChangeArrowheads="1"/>
        </xdr:cNvSpPr>
      </xdr:nvSpPr>
      <xdr:spPr bwMode="auto">
        <a:xfrm>
          <a:off x="13754100" y="3429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16</xdr:row>
      <xdr:rowOff>0</xdr:rowOff>
    </xdr:from>
    <xdr:to>
      <xdr:col>29</xdr:col>
      <xdr:colOff>0</xdr:colOff>
      <xdr:row>17</xdr:row>
      <xdr:rowOff>0</xdr:rowOff>
    </xdr:to>
    <xdr:sp macro="" textlink="">
      <xdr:nvSpPr>
        <xdr:cNvPr id="320" name="Rectangle 85">
          <a:extLst>
            <a:ext uri="{FF2B5EF4-FFF2-40B4-BE49-F238E27FC236}">
              <a16:creationId xmlns:a16="http://schemas.microsoft.com/office/drawing/2014/main" id="{00000000-0008-0000-2500-000040010000}"/>
            </a:ext>
          </a:extLst>
        </xdr:cNvPr>
        <xdr:cNvSpPr>
          <a:spLocks noChangeArrowheads="1"/>
        </xdr:cNvSpPr>
      </xdr:nvSpPr>
      <xdr:spPr bwMode="auto">
        <a:xfrm>
          <a:off x="13754100" y="3657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17</xdr:row>
      <xdr:rowOff>0</xdr:rowOff>
    </xdr:from>
    <xdr:to>
      <xdr:col>29</xdr:col>
      <xdr:colOff>0</xdr:colOff>
      <xdr:row>18</xdr:row>
      <xdr:rowOff>0</xdr:rowOff>
    </xdr:to>
    <xdr:sp macro="" textlink="">
      <xdr:nvSpPr>
        <xdr:cNvPr id="321" name="Rectangle 86">
          <a:extLst>
            <a:ext uri="{FF2B5EF4-FFF2-40B4-BE49-F238E27FC236}">
              <a16:creationId xmlns:a16="http://schemas.microsoft.com/office/drawing/2014/main" id="{00000000-0008-0000-2500-000041010000}"/>
            </a:ext>
          </a:extLst>
        </xdr:cNvPr>
        <xdr:cNvSpPr>
          <a:spLocks noChangeArrowheads="1"/>
        </xdr:cNvSpPr>
      </xdr:nvSpPr>
      <xdr:spPr bwMode="auto">
        <a:xfrm>
          <a:off x="13754100" y="3886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18</xdr:row>
      <xdr:rowOff>0</xdr:rowOff>
    </xdr:from>
    <xdr:to>
      <xdr:col>29</xdr:col>
      <xdr:colOff>0</xdr:colOff>
      <xdr:row>19</xdr:row>
      <xdr:rowOff>0</xdr:rowOff>
    </xdr:to>
    <xdr:sp macro="" textlink="">
      <xdr:nvSpPr>
        <xdr:cNvPr id="322" name="Rectangle 87">
          <a:extLst>
            <a:ext uri="{FF2B5EF4-FFF2-40B4-BE49-F238E27FC236}">
              <a16:creationId xmlns:a16="http://schemas.microsoft.com/office/drawing/2014/main" id="{00000000-0008-0000-2500-000042010000}"/>
            </a:ext>
          </a:extLst>
        </xdr:cNvPr>
        <xdr:cNvSpPr>
          <a:spLocks noChangeArrowheads="1"/>
        </xdr:cNvSpPr>
      </xdr:nvSpPr>
      <xdr:spPr bwMode="auto">
        <a:xfrm>
          <a:off x="13754100" y="4114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19</xdr:row>
      <xdr:rowOff>0</xdr:rowOff>
    </xdr:from>
    <xdr:to>
      <xdr:col>29</xdr:col>
      <xdr:colOff>0</xdr:colOff>
      <xdr:row>20</xdr:row>
      <xdr:rowOff>0</xdr:rowOff>
    </xdr:to>
    <xdr:sp macro="" textlink="">
      <xdr:nvSpPr>
        <xdr:cNvPr id="323" name="Rectangle 88">
          <a:extLst>
            <a:ext uri="{FF2B5EF4-FFF2-40B4-BE49-F238E27FC236}">
              <a16:creationId xmlns:a16="http://schemas.microsoft.com/office/drawing/2014/main" id="{00000000-0008-0000-2500-000043010000}"/>
            </a:ext>
          </a:extLst>
        </xdr:cNvPr>
        <xdr:cNvSpPr>
          <a:spLocks noChangeArrowheads="1"/>
        </xdr:cNvSpPr>
      </xdr:nvSpPr>
      <xdr:spPr bwMode="auto">
        <a:xfrm>
          <a:off x="13754100" y="4343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20</xdr:row>
      <xdr:rowOff>0</xdr:rowOff>
    </xdr:from>
    <xdr:to>
      <xdr:col>29</xdr:col>
      <xdr:colOff>0</xdr:colOff>
      <xdr:row>21</xdr:row>
      <xdr:rowOff>0</xdr:rowOff>
    </xdr:to>
    <xdr:sp macro="" textlink="">
      <xdr:nvSpPr>
        <xdr:cNvPr id="324" name="Rectangle 89">
          <a:extLst>
            <a:ext uri="{FF2B5EF4-FFF2-40B4-BE49-F238E27FC236}">
              <a16:creationId xmlns:a16="http://schemas.microsoft.com/office/drawing/2014/main" id="{00000000-0008-0000-2500-000044010000}"/>
            </a:ext>
          </a:extLst>
        </xdr:cNvPr>
        <xdr:cNvSpPr>
          <a:spLocks noChangeArrowheads="1"/>
        </xdr:cNvSpPr>
      </xdr:nvSpPr>
      <xdr:spPr bwMode="auto">
        <a:xfrm>
          <a:off x="13754100" y="4572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21</xdr:row>
      <xdr:rowOff>0</xdr:rowOff>
    </xdr:from>
    <xdr:to>
      <xdr:col>29</xdr:col>
      <xdr:colOff>0</xdr:colOff>
      <xdr:row>22</xdr:row>
      <xdr:rowOff>0</xdr:rowOff>
    </xdr:to>
    <xdr:sp macro="" textlink="">
      <xdr:nvSpPr>
        <xdr:cNvPr id="325" name="Rectangle 90">
          <a:extLst>
            <a:ext uri="{FF2B5EF4-FFF2-40B4-BE49-F238E27FC236}">
              <a16:creationId xmlns:a16="http://schemas.microsoft.com/office/drawing/2014/main" id="{00000000-0008-0000-2500-000045010000}"/>
            </a:ext>
          </a:extLst>
        </xdr:cNvPr>
        <xdr:cNvSpPr>
          <a:spLocks noChangeArrowheads="1"/>
        </xdr:cNvSpPr>
      </xdr:nvSpPr>
      <xdr:spPr bwMode="auto">
        <a:xfrm>
          <a:off x="13754100" y="4800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22</xdr:row>
      <xdr:rowOff>0</xdr:rowOff>
    </xdr:from>
    <xdr:to>
      <xdr:col>29</xdr:col>
      <xdr:colOff>0</xdr:colOff>
      <xdr:row>23</xdr:row>
      <xdr:rowOff>0</xdr:rowOff>
    </xdr:to>
    <xdr:sp macro="" textlink="">
      <xdr:nvSpPr>
        <xdr:cNvPr id="326" name="Rectangle 91">
          <a:extLst>
            <a:ext uri="{FF2B5EF4-FFF2-40B4-BE49-F238E27FC236}">
              <a16:creationId xmlns:a16="http://schemas.microsoft.com/office/drawing/2014/main" id="{00000000-0008-0000-2500-000046010000}"/>
            </a:ext>
          </a:extLst>
        </xdr:cNvPr>
        <xdr:cNvSpPr>
          <a:spLocks noChangeArrowheads="1"/>
        </xdr:cNvSpPr>
      </xdr:nvSpPr>
      <xdr:spPr bwMode="auto">
        <a:xfrm>
          <a:off x="13754100" y="5029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23</xdr:row>
      <xdr:rowOff>0</xdr:rowOff>
    </xdr:from>
    <xdr:to>
      <xdr:col>29</xdr:col>
      <xdr:colOff>0</xdr:colOff>
      <xdr:row>24</xdr:row>
      <xdr:rowOff>0</xdr:rowOff>
    </xdr:to>
    <xdr:sp macro="" textlink="">
      <xdr:nvSpPr>
        <xdr:cNvPr id="327" name="Rectangle 92">
          <a:extLst>
            <a:ext uri="{FF2B5EF4-FFF2-40B4-BE49-F238E27FC236}">
              <a16:creationId xmlns:a16="http://schemas.microsoft.com/office/drawing/2014/main" id="{00000000-0008-0000-2500-000047010000}"/>
            </a:ext>
          </a:extLst>
        </xdr:cNvPr>
        <xdr:cNvSpPr>
          <a:spLocks noChangeArrowheads="1"/>
        </xdr:cNvSpPr>
      </xdr:nvSpPr>
      <xdr:spPr bwMode="auto">
        <a:xfrm>
          <a:off x="13754100" y="5257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24</xdr:row>
      <xdr:rowOff>0</xdr:rowOff>
    </xdr:from>
    <xdr:to>
      <xdr:col>29</xdr:col>
      <xdr:colOff>0</xdr:colOff>
      <xdr:row>25</xdr:row>
      <xdr:rowOff>0</xdr:rowOff>
    </xdr:to>
    <xdr:sp macro="" textlink="">
      <xdr:nvSpPr>
        <xdr:cNvPr id="328" name="Rectangle 93">
          <a:extLst>
            <a:ext uri="{FF2B5EF4-FFF2-40B4-BE49-F238E27FC236}">
              <a16:creationId xmlns:a16="http://schemas.microsoft.com/office/drawing/2014/main" id="{00000000-0008-0000-2500-000048010000}"/>
            </a:ext>
          </a:extLst>
        </xdr:cNvPr>
        <xdr:cNvSpPr>
          <a:spLocks noChangeArrowheads="1"/>
        </xdr:cNvSpPr>
      </xdr:nvSpPr>
      <xdr:spPr bwMode="auto">
        <a:xfrm>
          <a:off x="13754100" y="5486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25</xdr:row>
      <xdr:rowOff>0</xdr:rowOff>
    </xdr:from>
    <xdr:to>
      <xdr:col>29</xdr:col>
      <xdr:colOff>0</xdr:colOff>
      <xdr:row>26</xdr:row>
      <xdr:rowOff>0</xdr:rowOff>
    </xdr:to>
    <xdr:sp macro="" textlink="">
      <xdr:nvSpPr>
        <xdr:cNvPr id="329" name="Rectangle 94">
          <a:extLst>
            <a:ext uri="{FF2B5EF4-FFF2-40B4-BE49-F238E27FC236}">
              <a16:creationId xmlns:a16="http://schemas.microsoft.com/office/drawing/2014/main" id="{00000000-0008-0000-2500-000049010000}"/>
            </a:ext>
          </a:extLst>
        </xdr:cNvPr>
        <xdr:cNvSpPr>
          <a:spLocks noChangeArrowheads="1"/>
        </xdr:cNvSpPr>
      </xdr:nvSpPr>
      <xdr:spPr bwMode="auto">
        <a:xfrm>
          <a:off x="13754100" y="5715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5</xdr:row>
      <xdr:rowOff>221311</xdr:rowOff>
    </xdr:from>
    <xdr:to>
      <xdr:col>19</xdr:col>
      <xdr:colOff>228600</xdr:colOff>
      <xdr:row>9</xdr:row>
      <xdr:rowOff>111773</xdr:rowOff>
    </xdr:to>
    <xdr:cxnSp macro="">
      <xdr:nvCxnSpPr>
        <xdr:cNvPr id="330" name="AutoShape 97">
          <a:extLst>
            <a:ext uri="{FF2B5EF4-FFF2-40B4-BE49-F238E27FC236}">
              <a16:creationId xmlns:a16="http://schemas.microsoft.com/office/drawing/2014/main" id="{00000000-0008-0000-2500-00004A010000}"/>
            </a:ext>
          </a:extLst>
        </xdr:cNvPr>
        <xdr:cNvCxnSpPr>
          <a:cxnSpLocks noChangeShapeType="1"/>
          <a:stCxn id="367" idx="1"/>
          <a:endCxn id="261" idx="6"/>
        </xdr:cNvCxnSpPr>
      </xdr:nvCxnSpPr>
      <xdr:spPr bwMode="auto">
        <a:xfrm flipV="1">
          <a:off x="7181850" y="1364311"/>
          <a:ext cx="2857500" cy="80486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6</xdr:row>
      <xdr:rowOff>83979</xdr:rowOff>
    </xdr:from>
    <xdr:to>
      <xdr:col>17</xdr:col>
      <xdr:colOff>388001</xdr:colOff>
      <xdr:row>8</xdr:row>
      <xdr:rowOff>111773</xdr:rowOff>
    </xdr:to>
    <xdr:cxnSp macro="">
      <xdr:nvCxnSpPr>
        <xdr:cNvPr id="331" name="AutoShape 98">
          <a:extLst>
            <a:ext uri="{FF2B5EF4-FFF2-40B4-BE49-F238E27FC236}">
              <a16:creationId xmlns:a16="http://schemas.microsoft.com/office/drawing/2014/main" id="{00000000-0008-0000-2500-00004B010000}"/>
            </a:ext>
          </a:extLst>
        </xdr:cNvPr>
        <xdr:cNvCxnSpPr>
          <a:cxnSpLocks noChangeShapeType="1"/>
          <a:stCxn id="366" idx="1"/>
          <a:endCxn id="279" idx="6"/>
        </xdr:cNvCxnSpPr>
      </xdr:nvCxnSpPr>
      <xdr:spPr bwMode="auto">
        <a:xfrm flipV="1">
          <a:off x="7181850" y="1455579"/>
          <a:ext cx="2140601" cy="48499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10</xdr:row>
      <xdr:rowOff>57150</xdr:rowOff>
    </xdr:from>
    <xdr:to>
      <xdr:col>19</xdr:col>
      <xdr:colOff>180975</xdr:colOff>
      <xdr:row>12</xdr:row>
      <xdr:rowOff>111773</xdr:rowOff>
    </xdr:to>
    <xdr:cxnSp macro="">
      <xdr:nvCxnSpPr>
        <xdr:cNvPr id="332" name="AutoShape 99">
          <a:extLst>
            <a:ext uri="{FF2B5EF4-FFF2-40B4-BE49-F238E27FC236}">
              <a16:creationId xmlns:a16="http://schemas.microsoft.com/office/drawing/2014/main" id="{00000000-0008-0000-2500-00004C010000}"/>
            </a:ext>
          </a:extLst>
        </xdr:cNvPr>
        <xdr:cNvCxnSpPr>
          <a:cxnSpLocks noChangeShapeType="1"/>
          <a:stCxn id="263" idx="1"/>
          <a:endCxn id="308" idx="6"/>
        </xdr:cNvCxnSpPr>
      </xdr:nvCxnSpPr>
      <xdr:spPr bwMode="auto">
        <a:xfrm flipV="1">
          <a:off x="7181850" y="2343150"/>
          <a:ext cx="2809875" cy="511823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10</xdr:row>
      <xdr:rowOff>104775</xdr:rowOff>
    </xdr:from>
    <xdr:to>
      <xdr:col>19</xdr:col>
      <xdr:colOff>342900</xdr:colOff>
      <xdr:row>13</xdr:row>
      <xdr:rowOff>111773</xdr:rowOff>
    </xdr:to>
    <xdr:cxnSp macro="">
      <xdr:nvCxnSpPr>
        <xdr:cNvPr id="333" name="AutoShape 100">
          <a:extLst>
            <a:ext uri="{FF2B5EF4-FFF2-40B4-BE49-F238E27FC236}">
              <a16:creationId xmlns:a16="http://schemas.microsoft.com/office/drawing/2014/main" id="{00000000-0008-0000-2500-00004D010000}"/>
            </a:ext>
          </a:extLst>
        </xdr:cNvPr>
        <xdr:cNvCxnSpPr>
          <a:cxnSpLocks noChangeShapeType="1"/>
          <a:stCxn id="264" idx="1"/>
          <a:endCxn id="280" idx="6"/>
        </xdr:cNvCxnSpPr>
      </xdr:nvCxnSpPr>
      <xdr:spPr bwMode="auto">
        <a:xfrm flipV="1">
          <a:off x="7181850" y="2390775"/>
          <a:ext cx="2971800" cy="69279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7</xdr:row>
      <xdr:rowOff>46987</xdr:rowOff>
    </xdr:from>
    <xdr:to>
      <xdr:col>18</xdr:col>
      <xdr:colOff>227824</xdr:colOff>
      <xdr:row>10</xdr:row>
      <xdr:rowOff>111773</xdr:rowOff>
    </xdr:to>
    <xdr:cxnSp macro="">
      <xdr:nvCxnSpPr>
        <xdr:cNvPr id="334" name="AutoShape 101">
          <a:extLst>
            <a:ext uri="{FF2B5EF4-FFF2-40B4-BE49-F238E27FC236}">
              <a16:creationId xmlns:a16="http://schemas.microsoft.com/office/drawing/2014/main" id="{00000000-0008-0000-2500-00004E010000}"/>
            </a:ext>
          </a:extLst>
        </xdr:cNvPr>
        <xdr:cNvCxnSpPr>
          <a:cxnSpLocks noChangeShapeType="1"/>
          <a:stCxn id="368" idx="1"/>
          <a:endCxn id="281" idx="6"/>
        </xdr:cNvCxnSpPr>
      </xdr:nvCxnSpPr>
      <xdr:spPr bwMode="auto">
        <a:xfrm flipV="1">
          <a:off x="7181850" y="1647187"/>
          <a:ext cx="2418574" cy="75058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13</xdr:row>
      <xdr:rowOff>27208</xdr:rowOff>
    </xdr:from>
    <xdr:to>
      <xdr:col>20</xdr:col>
      <xdr:colOff>23126</xdr:colOff>
      <xdr:row>14</xdr:row>
      <xdr:rowOff>111773</xdr:rowOff>
    </xdr:to>
    <xdr:cxnSp macro="">
      <xdr:nvCxnSpPr>
        <xdr:cNvPr id="335" name="AutoShape 102">
          <a:extLst>
            <a:ext uri="{FF2B5EF4-FFF2-40B4-BE49-F238E27FC236}">
              <a16:creationId xmlns:a16="http://schemas.microsoft.com/office/drawing/2014/main" id="{00000000-0008-0000-2500-00004F010000}"/>
            </a:ext>
          </a:extLst>
        </xdr:cNvPr>
        <xdr:cNvCxnSpPr>
          <a:cxnSpLocks noChangeShapeType="1"/>
          <a:stCxn id="265" idx="1"/>
          <a:endCxn id="282" idx="6"/>
        </xdr:cNvCxnSpPr>
      </xdr:nvCxnSpPr>
      <xdr:spPr bwMode="auto">
        <a:xfrm flipV="1">
          <a:off x="7181850" y="2999008"/>
          <a:ext cx="3090176" cy="31316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15</xdr:row>
      <xdr:rowOff>111773</xdr:rowOff>
    </xdr:from>
    <xdr:to>
      <xdr:col>19</xdr:col>
      <xdr:colOff>180975</xdr:colOff>
      <xdr:row>15</xdr:row>
      <xdr:rowOff>142875</xdr:rowOff>
    </xdr:to>
    <xdr:cxnSp macro="">
      <xdr:nvCxnSpPr>
        <xdr:cNvPr id="336" name="AutoShape 103">
          <a:extLst>
            <a:ext uri="{FF2B5EF4-FFF2-40B4-BE49-F238E27FC236}">
              <a16:creationId xmlns:a16="http://schemas.microsoft.com/office/drawing/2014/main" id="{00000000-0008-0000-2500-000050010000}"/>
            </a:ext>
          </a:extLst>
        </xdr:cNvPr>
        <xdr:cNvCxnSpPr>
          <a:cxnSpLocks noChangeShapeType="1"/>
          <a:stCxn id="266" idx="1"/>
          <a:endCxn id="283" idx="6"/>
        </xdr:cNvCxnSpPr>
      </xdr:nvCxnSpPr>
      <xdr:spPr bwMode="auto">
        <a:xfrm>
          <a:off x="7181850" y="3540773"/>
          <a:ext cx="2809875" cy="3110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15</xdr:row>
      <xdr:rowOff>211786</xdr:rowOff>
    </xdr:from>
    <xdr:to>
      <xdr:col>19</xdr:col>
      <xdr:colOff>352425</xdr:colOff>
      <xdr:row>16</xdr:row>
      <xdr:rowOff>111773</xdr:rowOff>
    </xdr:to>
    <xdr:cxnSp macro="">
      <xdr:nvCxnSpPr>
        <xdr:cNvPr id="337" name="AutoShape 104">
          <a:extLst>
            <a:ext uri="{FF2B5EF4-FFF2-40B4-BE49-F238E27FC236}">
              <a16:creationId xmlns:a16="http://schemas.microsoft.com/office/drawing/2014/main" id="{00000000-0008-0000-2500-000051010000}"/>
            </a:ext>
          </a:extLst>
        </xdr:cNvPr>
        <xdr:cNvCxnSpPr>
          <a:cxnSpLocks noChangeShapeType="1"/>
          <a:stCxn id="267" idx="1"/>
          <a:endCxn id="286" idx="6"/>
        </xdr:cNvCxnSpPr>
      </xdr:nvCxnSpPr>
      <xdr:spPr bwMode="auto">
        <a:xfrm flipV="1">
          <a:off x="7181850" y="3640786"/>
          <a:ext cx="2981325" cy="12858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17</xdr:row>
      <xdr:rowOff>111773</xdr:rowOff>
    </xdr:from>
    <xdr:to>
      <xdr:col>20</xdr:col>
      <xdr:colOff>15347</xdr:colOff>
      <xdr:row>18</xdr:row>
      <xdr:rowOff>104868</xdr:rowOff>
    </xdr:to>
    <xdr:cxnSp macro="">
      <xdr:nvCxnSpPr>
        <xdr:cNvPr id="338" name="AutoShape 105">
          <a:extLst>
            <a:ext uri="{FF2B5EF4-FFF2-40B4-BE49-F238E27FC236}">
              <a16:creationId xmlns:a16="http://schemas.microsoft.com/office/drawing/2014/main" id="{00000000-0008-0000-2500-000052010000}"/>
            </a:ext>
          </a:extLst>
        </xdr:cNvPr>
        <xdr:cNvCxnSpPr>
          <a:cxnSpLocks noChangeShapeType="1"/>
          <a:stCxn id="268" idx="1"/>
          <a:endCxn id="284" idx="6"/>
        </xdr:cNvCxnSpPr>
      </xdr:nvCxnSpPr>
      <xdr:spPr bwMode="auto">
        <a:xfrm>
          <a:off x="7181850" y="3997973"/>
          <a:ext cx="3082397" cy="22169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18</xdr:row>
      <xdr:rowOff>111773</xdr:rowOff>
    </xdr:from>
    <xdr:to>
      <xdr:col>19</xdr:col>
      <xdr:colOff>342900</xdr:colOff>
      <xdr:row>21</xdr:row>
      <xdr:rowOff>28575</xdr:rowOff>
    </xdr:to>
    <xdr:cxnSp macro="">
      <xdr:nvCxnSpPr>
        <xdr:cNvPr id="339" name="AutoShape 106">
          <a:extLst>
            <a:ext uri="{FF2B5EF4-FFF2-40B4-BE49-F238E27FC236}">
              <a16:creationId xmlns:a16="http://schemas.microsoft.com/office/drawing/2014/main" id="{00000000-0008-0000-2500-000053010000}"/>
            </a:ext>
          </a:extLst>
        </xdr:cNvPr>
        <xdr:cNvCxnSpPr>
          <a:cxnSpLocks noChangeShapeType="1"/>
          <a:stCxn id="269" idx="1"/>
          <a:endCxn id="285" idx="6"/>
        </xdr:cNvCxnSpPr>
      </xdr:nvCxnSpPr>
      <xdr:spPr bwMode="auto">
        <a:xfrm>
          <a:off x="7181850" y="4226573"/>
          <a:ext cx="2971800" cy="60260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19</xdr:row>
      <xdr:rowOff>111773</xdr:rowOff>
    </xdr:from>
    <xdr:to>
      <xdr:col>19</xdr:col>
      <xdr:colOff>171450</xdr:colOff>
      <xdr:row>21</xdr:row>
      <xdr:rowOff>47625</xdr:rowOff>
    </xdr:to>
    <xdr:cxnSp macro="">
      <xdr:nvCxnSpPr>
        <xdr:cNvPr id="340" name="AutoShape 107">
          <a:extLst>
            <a:ext uri="{FF2B5EF4-FFF2-40B4-BE49-F238E27FC236}">
              <a16:creationId xmlns:a16="http://schemas.microsoft.com/office/drawing/2014/main" id="{00000000-0008-0000-2500-000054010000}"/>
            </a:ext>
          </a:extLst>
        </xdr:cNvPr>
        <xdr:cNvCxnSpPr>
          <a:cxnSpLocks noChangeShapeType="1"/>
          <a:stCxn id="270" idx="1"/>
          <a:endCxn id="289" idx="6"/>
        </xdr:cNvCxnSpPr>
      </xdr:nvCxnSpPr>
      <xdr:spPr bwMode="auto">
        <a:xfrm>
          <a:off x="7181850" y="4455173"/>
          <a:ext cx="2800350" cy="39305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20</xdr:row>
      <xdr:rowOff>111773</xdr:rowOff>
    </xdr:from>
    <xdr:to>
      <xdr:col>20</xdr:col>
      <xdr:colOff>34203</xdr:colOff>
      <xdr:row>23</xdr:row>
      <xdr:rowOff>191867</xdr:rowOff>
    </xdr:to>
    <xdr:cxnSp macro="">
      <xdr:nvCxnSpPr>
        <xdr:cNvPr id="341" name="AutoShape 108">
          <a:extLst>
            <a:ext uri="{FF2B5EF4-FFF2-40B4-BE49-F238E27FC236}">
              <a16:creationId xmlns:a16="http://schemas.microsoft.com/office/drawing/2014/main" id="{00000000-0008-0000-2500-000055010000}"/>
            </a:ext>
          </a:extLst>
        </xdr:cNvPr>
        <xdr:cNvCxnSpPr>
          <a:cxnSpLocks noChangeShapeType="1"/>
          <a:stCxn id="271" idx="1"/>
          <a:endCxn id="288" idx="6"/>
        </xdr:cNvCxnSpPr>
      </xdr:nvCxnSpPr>
      <xdr:spPr bwMode="auto">
        <a:xfrm>
          <a:off x="7181850" y="4683773"/>
          <a:ext cx="3101253" cy="76589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21</xdr:row>
      <xdr:rowOff>111773</xdr:rowOff>
    </xdr:from>
    <xdr:to>
      <xdr:col>19</xdr:col>
      <xdr:colOff>342900</xdr:colOff>
      <xdr:row>26</xdr:row>
      <xdr:rowOff>114300</xdr:rowOff>
    </xdr:to>
    <xdr:cxnSp macro="">
      <xdr:nvCxnSpPr>
        <xdr:cNvPr id="342" name="AutoShape 109">
          <a:extLst>
            <a:ext uri="{FF2B5EF4-FFF2-40B4-BE49-F238E27FC236}">
              <a16:creationId xmlns:a16="http://schemas.microsoft.com/office/drawing/2014/main" id="{00000000-0008-0000-2500-000056010000}"/>
            </a:ext>
          </a:extLst>
        </xdr:cNvPr>
        <xdr:cNvCxnSpPr>
          <a:cxnSpLocks noChangeShapeType="1"/>
          <a:stCxn id="272" idx="1"/>
          <a:endCxn id="287" idx="6"/>
        </xdr:cNvCxnSpPr>
      </xdr:nvCxnSpPr>
      <xdr:spPr bwMode="auto">
        <a:xfrm>
          <a:off x="7181850" y="4912373"/>
          <a:ext cx="2971800" cy="114552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22</xdr:row>
      <xdr:rowOff>111773</xdr:rowOff>
    </xdr:from>
    <xdr:to>
      <xdr:col>18</xdr:col>
      <xdr:colOff>238125</xdr:colOff>
      <xdr:row>25</xdr:row>
      <xdr:rowOff>192736</xdr:rowOff>
    </xdr:to>
    <xdr:cxnSp macro="">
      <xdr:nvCxnSpPr>
        <xdr:cNvPr id="343" name="AutoShape 110">
          <a:extLst>
            <a:ext uri="{FF2B5EF4-FFF2-40B4-BE49-F238E27FC236}">
              <a16:creationId xmlns:a16="http://schemas.microsoft.com/office/drawing/2014/main" id="{00000000-0008-0000-2500-000057010000}"/>
            </a:ext>
          </a:extLst>
        </xdr:cNvPr>
        <xdr:cNvCxnSpPr>
          <a:cxnSpLocks noChangeShapeType="1"/>
          <a:stCxn id="273" idx="1"/>
          <a:endCxn id="295" idx="6"/>
        </xdr:cNvCxnSpPr>
      </xdr:nvCxnSpPr>
      <xdr:spPr bwMode="auto">
        <a:xfrm>
          <a:off x="7181850" y="5140973"/>
          <a:ext cx="2428875" cy="766763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23</xdr:row>
      <xdr:rowOff>111773</xdr:rowOff>
    </xdr:from>
    <xdr:to>
      <xdr:col>19</xdr:col>
      <xdr:colOff>190500</xdr:colOff>
      <xdr:row>26</xdr:row>
      <xdr:rowOff>161925</xdr:rowOff>
    </xdr:to>
    <xdr:cxnSp macro="">
      <xdr:nvCxnSpPr>
        <xdr:cNvPr id="344" name="AutoShape 111">
          <a:extLst>
            <a:ext uri="{FF2B5EF4-FFF2-40B4-BE49-F238E27FC236}">
              <a16:creationId xmlns:a16="http://schemas.microsoft.com/office/drawing/2014/main" id="{00000000-0008-0000-2500-000058010000}"/>
            </a:ext>
          </a:extLst>
        </xdr:cNvPr>
        <xdr:cNvCxnSpPr>
          <a:cxnSpLocks noChangeShapeType="1"/>
          <a:stCxn id="274" idx="1"/>
          <a:endCxn id="290" idx="6"/>
        </xdr:cNvCxnSpPr>
      </xdr:nvCxnSpPr>
      <xdr:spPr bwMode="auto">
        <a:xfrm>
          <a:off x="7181850" y="5369573"/>
          <a:ext cx="2819400" cy="73595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24</xdr:row>
      <xdr:rowOff>111773</xdr:rowOff>
    </xdr:from>
    <xdr:to>
      <xdr:col>21</xdr:col>
      <xdr:colOff>104775</xdr:colOff>
      <xdr:row>29</xdr:row>
      <xdr:rowOff>66675</xdr:rowOff>
    </xdr:to>
    <xdr:cxnSp macro="">
      <xdr:nvCxnSpPr>
        <xdr:cNvPr id="345" name="AutoShape 112">
          <a:extLst>
            <a:ext uri="{FF2B5EF4-FFF2-40B4-BE49-F238E27FC236}">
              <a16:creationId xmlns:a16="http://schemas.microsoft.com/office/drawing/2014/main" id="{00000000-0008-0000-2500-000059010000}"/>
            </a:ext>
          </a:extLst>
        </xdr:cNvPr>
        <xdr:cNvCxnSpPr>
          <a:cxnSpLocks noChangeShapeType="1"/>
          <a:stCxn id="275" idx="1"/>
          <a:endCxn id="294" idx="6"/>
        </xdr:cNvCxnSpPr>
      </xdr:nvCxnSpPr>
      <xdr:spPr bwMode="auto">
        <a:xfrm>
          <a:off x="7181850" y="5598173"/>
          <a:ext cx="3609975" cy="109790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25</xdr:row>
      <xdr:rowOff>111773</xdr:rowOff>
    </xdr:from>
    <xdr:to>
      <xdr:col>19</xdr:col>
      <xdr:colOff>271373</xdr:colOff>
      <xdr:row>29</xdr:row>
      <xdr:rowOff>163477</xdr:rowOff>
    </xdr:to>
    <xdr:cxnSp macro="">
      <xdr:nvCxnSpPr>
        <xdr:cNvPr id="346" name="AutoShape 113">
          <a:extLst>
            <a:ext uri="{FF2B5EF4-FFF2-40B4-BE49-F238E27FC236}">
              <a16:creationId xmlns:a16="http://schemas.microsoft.com/office/drawing/2014/main" id="{00000000-0008-0000-2500-00005A010000}"/>
            </a:ext>
          </a:extLst>
        </xdr:cNvPr>
        <xdr:cNvCxnSpPr>
          <a:cxnSpLocks noChangeShapeType="1"/>
          <a:stCxn id="276" idx="1"/>
          <a:endCxn id="293" idx="6"/>
        </xdr:cNvCxnSpPr>
      </xdr:nvCxnSpPr>
      <xdr:spPr bwMode="auto">
        <a:xfrm>
          <a:off x="7181850" y="5826773"/>
          <a:ext cx="2900273" cy="96610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26</xdr:row>
      <xdr:rowOff>111773</xdr:rowOff>
    </xdr:from>
    <xdr:to>
      <xdr:col>18</xdr:col>
      <xdr:colOff>283034</xdr:colOff>
      <xdr:row>29</xdr:row>
      <xdr:rowOff>103611</xdr:rowOff>
    </xdr:to>
    <xdr:cxnSp macro="">
      <xdr:nvCxnSpPr>
        <xdr:cNvPr id="347" name="AutoShape 114">
          <a:extLst>
            <a:ext uri="{FF2B5EF4-FFF2-40B4-BE49-F238E27FC236}">
              <a16:creationId xmlns:a16="http://schemas.microsoft.com/office/drawing/2014/main" id="{00000000-0008-0000-2500-00005B010000}"/>
            </a:ext>
          </a:extLst>
        </xdr:cNvPr>
        <xdr:cNvCxnSpPr>
          <a:cxnSpLocks noChangeShapeType="1"/>
          <a:stCxn id="277" idx="1"/>
          <a:endCxn id="292" idx="6"/>
        </xdr:cNvCxnSpPr>
      </xdr:nvCxnSpPr>
      <xdr:spPr bwMode="auto">
        <a:xfrm>
          <a:off x="7181850" y="6055373"/>
          <a:ext cx="2473784" cy="67763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27</xdr:row>
      <xdr:rowOff>111773</xdr:rowOff>
    </xdr:from>
    <xdr:to>
      <xdr:col>17</xdr:col>
      <xdr:colOff>266312</xdr:colOff>
      <xdr:row>30</xdr:row>
      <xdr:rowOff>164447</xdr:rowOff>
    </xdr:to>
    <xdr:cxnSp macro="">
      <xdr:nvCxnSpPr>
        <xdr:cNvPr id="348" name="AutoShape 115">
          <a:extLst>
            <a:ext uri="{FF2B5EF4-FFF2-40B4-BE49-F238E27FC236}">
              <a16:creationId xmlns:a16="http://schemas.microsoft.com/office/drawing/2014/main" id="{00000000-0008-0000-2500-00005C010000}"/>
            </a:ext>
          </a:extLst>
        </xdr:cNvPr>
        <xdr:cNvCxnSpPr>
          <a:cxnSpLocks noChangeShapeType="1"/>
          <a:stCxn id="278" idx="1"/>
          <a:endCxn id="291" idx="6"/>
        </xdr:cNvCxnSpPr>
      </xdr:nvCxnSpPr>
      <xdr:spPr bwMode="auto">
        <a:xfrm>
          <a:off x="7181850" y="6283973"/>
          <a:ext cx="2018912" cy="73847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333375</xdr:colOff>
      <xdr:row>6</xdr:row>
      <xdr:rowOff>9525</xdr:rowOff>
    </xdr:from>
    <xdr:to>
      <xdr:col>29</xdr:col>
      <xdr:colOff>0</xdr:colOff>
      <xdr:row>7</xdr:row>
      <xdr:rowOff>114300</xdr:rowOff>
    </xdr:to>
    <xdr:cxnSp macro="">
      <xdr:nvCxnSpPr>
        <xdr:cNvPr id="349" name="AutoShape 116">
          <a:extLst>
            <a:ext uri="{FF2B5EF4-FFF2-40B4-BE49-F238E27FC236}">
              <a16:creationId xmlns:a16="http://schemas.microsoft.com/office/drawing/2014/main" id="{00000000-0008-0000-2500-00005D010000}"/>
            </a:ext>
          </a:extLst>
        </xdr:cNvPr>
        <xdr:cNvCxnSpPr>
          <a:cxnSpLocks noChangeShapeType="1"/>
          <a:stCxn id="312" idx="2"/>
          <a:endCxn id="371" idx="3"/>
        </xdr:cNvCxnSpPr>
      </xdr:nvCxnSpPr>
      <xdr:spPr bwMode="auto">
        <a:xfrm>
          <a:off x="11896725" y="1381125"/>
          <a:ext cx="2295525" cy="3333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142875</xdr:colOff>
      <xdr:row>6</xdr:row>
      <xdr:rowOff>209550</xdr:rowOff>
    </xdr:from>
    <xdr:to>
      <xdr:col>29</xdr:col>
      <xdr:colOff>0</xdr:colOff>
      <xdr:row>8</xdr:row>
      <xdr:rowOff>114300</xdr:rowOff>
    </xdr:to>
    <xdr:cxnSp macro="">
      <xdr:nvCxnSpPr>
        <xdr:cNvPr id="350" name="AutoShape 117">
          <a:extLst>
            <a:ext uri="{FF2B5EF4-FFF2-40B4-BE49-F238E27FC236}">
              <a16:creationId xmlns:a16="http://schemas.microsoft.com/office/drawing/2014/main" id="{00000000-0008-0000-2500-00005E010000}"/>
            </a:ext>
          </a:extLst>
        </xdr:cNvPr>
        <xdr:cNvCxnSpPr>
          <a:cxnSpLocks noChangeShapeType="1"/>
          <a:stCxn id="311" idx="2"/>
          <a:endCxn id="372" idx="3"/>
        </xdr:cNvCxnSpPr>
      </xdr:nvCxnSpPr>
      <xdr:spPr bwMode="auto">
        <a:xfrm>
          <a:off x="10829925" y="1581150"/>
          <a:ext cx="3362325" cy="3619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295469</xdr:colOff>
      <xdr:row>7</xdr:row>
      <xdr:rowOff>163191</xdr:rowOff>
    </xdr:from>
    <xdr:to>
      <xdr:col>29</xdr:col>
      <xdr:colOff>0</xdr:colOff>
      <xdr:row>9</xdr:row>
      <xdr:rowOff>111773</xdr:rowOff>
    </xdr:to>
    <xdr:cxnSp macro="">
      <xdr:nvCxnSpPr>
        <xdr:cNvPr id="351" name="AutoShape 118">
          <a:extLst>
            <a:ext uri="{FF2B5EF4-FFF2-40B4-BE49-F238E27FC236}">
              <a16:creationId xmlns:a16="http://schemas.microsoft.com/office/drawing/2014/main" id="{00000000-0008-0000-2500-00005F010000}"/>
            </a:ext>
          </a:extLst>
        </xdr:cNvPr>
        <xdr:cNvCxnSpPr>
          <a:cxnSpLocks noChangeShapeType="1"/>
          <a:stCxn id="313" idx="2"/>
          <a:endCxn id="373" idx="3"/>
        </xdr:cNvCxnSpPr>
      </xdr:nvCxnSpPr>
      <xdr:spPr bwMode="auto">
        <a:xfrm>
          <a:off x="11420669" y="1763391"/>
          <a:ext cx="2771581" cy="40578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131444</xdr:colOff>
      <xdr:row>7</xdr:row>
      <xdr:rowOff>143466</xdr:rowOff>
    </xdr:from>
    <xdr:to>
      <xdr:col>29</xdr:col>
      <xdr:colOff>0</xdr:colOff>
      <xdr:row>10</xdr:row>
      <xdr:rowOff>111773</xdr:rowOff>
    </xdr:to>
    <xdr:cxnSp macro="">
      <xdr:nvCxnSpPr>
        <xdr:cNvPr id="352" name="AutoShape 119">
          <a:extLst>
            <a:ext uri="{FF2B5EF4-FFF2-40B4-BE49-F238E27FC236}">
              <a16:creationId xmlns:a16="http://schemas.microsoft.com/office/drawing/2014/main" id="{00000000-0008-0000-2500-000060010000}"/>
            </a:ext>
          </a:extLst>
        </xdr:cNvPr>
        <xdr:cNvCxnSpPr>
          <a:cxnSpLocks noChangeShapeType="1"/>
          <a:stCxn id="309" idx="2"/>
          <a:endCxn id="314" idx="3"/>
        </xdr:cNvCxnSpPr>
      </xdr:nvCxnSpPr>
      <xdr:spPr bwMode="auto">
        <a:xfrm>
          <a:off x="10818494" y="1743666"/>
          <a:ext cx="3373756" cy="65410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123597</xdr:colOff>
      <xdr:row>8</xdr:row>
      <xdr:rowOff>181548</xdr:rowOff>
    </xdr:from>
    <xdr:to>
      <xdr:col>29</xdr:col>
      <xdr:colOff>0</xdr:colOff>
      <xdr:row>11</xdr:row>
      <xdr:rowOff>111773</xdr:rowOff>
    </xdr:to>
    <xdr:cxnSp macro="">
      <xdr:nvCxnSpPr>
        <xdr:cNvPr id="353" name="AutoShape 120">
          <a:extLst>
            <a:ext uri="{FF2B5EF4-FFF2-40B4-BE49-F238E27FC236}">
              <a16:creationId xmlns:a16="http://schemas.microsoft.com/office/drawing/2014/main" id="{00000000-0008-0000-2500-000061010000}"/>
            </a:ext>
          </a:extLst>
        </xdr:cNvPr>
        <xdr:cNvCxnSpPr>
          <a:cxnSpLocks noChangeShapeType="1"/>
          <a:stCxn id="310" idx="2"/>
          <a:endCxn id="315" idx="3"/>
        </xdr:cNvCxnSpPr>
      </xdr:nvCxnSpPr>
      <xdr:spPr bwMode="auto">
        <a:xfrm>
          <a:off x="11686947" y="2010348"/>
          <a:ext cx="2505303" cy="6160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76200</xdr:colOff>
      <xdr:row>10</xdr:row>
      <xdr:rowOff>28575</xdr:rowOff>
    </xdr:from>
    <xdr:to>
      <xdr:col>29</xdr:col>
      <xdr:colOff>0</xdr:colOff>
      <xdr:row>12</xdr:row>
      <xdr:rowOff>114300</xdr:rowOff>
    </xdr:to>
    <xdr:cxnSp macro="">
      <xdr:nvCxnSpPr>
        <xdr:cNvPr id="354" name="AutoShape 121">
          <a:extLst>
            <a:ext uri="{FF2B5EF4-FFF2-40B4-BE49-F238E27FC236}">
              <a16:creationId xmlns:a16="http://schemas.microsoft.com/office/drawing/2014/main" id="{00000000-0008-0000-2500-000062010000}"/>
            </a:ext>
          </a:extLst>
        </xdr:cNvPr>
        <xdr:cNvCxnSpPr>
          <a:cxnSpLocks noChangeShapeType="1"/>
          <a:stCxn id="307" idx="2"/>
          <a:endCxn id="316" idx="3"/>
        </xdr:cNvCxnSpPr>
      </xdr:nvCxnSpPr>
      <xdr:spPr bwMode="auto">
        <a:xfrm>
          <a:off x="11639550" y="2314575"/>
          <a:ext cx="2552700" cy="5429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314325</xdr:colOff>
      <xdr:row>10</xdr:row>
      <xdr:rowOff>104775</xdr:rowOff>
    </xdr:from>
    <xdr:to>
      <xdr:col>29</xdr:col>
      <xdr:colOff>0</xdr:colOff>
      <xdr:row>13</xdr:row>
      <xdr:rowOff>114300</xdr:rowOff>
    </xdr:to>
    <xdr:cxnSp macro="">
      <xdr:nvCxnSpPr>
        <xdr:cNvPr id="355" name="AutoShape 122">
          <a:extLst>
            <a:ext uri="{FF2B5EF4-FFF2-40B4-BE49-F238E27FC236}">
              <a16:creationId xmlns:a16="http://schemas.microsoft.com/office/drawing/2014/main" id="{00000000-0008-0000-2500-000063010000}"/>
            </a:ext>
          </a:extLst>
        </xdr:cNvPr>
        <xdr:cNvCxnSpPr>
          <a:cxnSpLocks noChangeShapeType="1"/>
          <a:stCxn id="306" idx="2"/>
          <a:endCxn id="317" idx="3"/>
        </xdr:cNvCxnSpPr>
      </xdr:nvCxnSpPr>
      <xdr:spPr bwMode="auto">
        <a:xfrm>
          <a:off x="11439525" y="2390775"/>
          <a:ext cx="2752725" cy="6953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224914</xdr:colOff>
      <xdr:row>13</xdr:row>
      <xdr:rowOff>27125</xdr:rowOff>
    </xdr:from>
    <xdr:to>
      <xdr:col>29</xdr:col>
      <xdr:colOff>0</xdr:colOff>
      <xdr:row>14</xdr:row>
      <xdr:rowOff>111773</xdr:rowOff>
    </xdr:to>
    <xdr:cxnSp macro="">
      <xdr:nvCxnSpPr>
        <xdr:cNvPr id="356" name="AutoShape 123">
          <a:extLst>
            <a:ext uri="{FF2B5EF4-FFF2-40B4-BE49-F238E27FC236}">
              <a16:creationId xmlns:a16="http://schemas.microsoft.com/office/drawing/2014/main" id="{00000000-0008-0000-2500-000064010000}"/>
            </a:ext>
          </a:extLst>
        </xdr:cNvPr>
        <xdr:cNvCxnSpPr>
          <a:cxnSpLocks noChangeShapeType="1"/>
          <a:stCxn id="304" idx="2"/>
          <a:endCxn id="318" idx="3"/>
        </xdr:cNvCxnSpPr>
      </xdr:nvCxnSpPr>
      <xdr:spPr bwMode="auto">
        <a:xfrm>
          <a:off x="11350114" y="2998925"/>
          <a:ext cx="2842136" cy="31324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19050</xdr:colOff>
      <xdr:row>15</xdr:row>
      <xdr:rowOff>114300</xdr:rowOff>
    </xdr:from>
    <xdr:to>
      <xdr:col>29</xdr:col>
      <xdr:colOff>0</xdr:colOff>
      <xdr:row>15</xdr:row>
      <xdr:rowOff>161925</xdr:rowOff>
    </xdr:to>
    <xdr:cxnSp macro="">
      <xdr:nvCxnSpPr>
        <xdr:cNvPr id="357" name="AutoShape 124">
          <a:extLst>
            <a:ext uri="{FF2B5EF4-FFF2-40B4-BE49-F238E27FC236}">
              <a16:creationId xmlns:a16="http://schemas.microsoft.com/office/drawing/2014/main" id="{00000000-0008-0000-2500-000065010000}"/>
            </a:ext>
          </a:extLst>
        </xdr:cNvPr>
        <xdr:cNvCxnSpPr>
          <a:cxnSpLocks noChangeShapeType="1"/>
          <a:stCxn id="302" idx="2"/>
          <a:endCxn id="319" idx="3"/>
        </xdr:cNvCxnSpPr>
      </xdr:nvCxnSpPr>
      <xdr:spPr bwMode="auto">
        <a:xfrm flipV="1">
          <a:off x="11582400" y="3543300"/>
          <a:ext cx="2609850" cy="476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314325</xdr:colOff>
      <xdr:row>16</xdr:row>
      <xdr:rowOff>0</xdr:rowOff>
    </xdr:from>
    <xdr:to>
      <xdr:col>29</xdr:col>
      <xdr:colOff>0</xdr:colOff>
      <xdr:row>16</xdr:row>
      <xdr:rowOff>114300</xdr:rowOff>
    </xdr:to>
    <xdr:cxnSp macro="">
      <xdr:nvCxnSpPr>
        <xdr:cNvPr id="358" name="AutoShape 125">
          <a:extLst>
            <a:ext uri="{FF2B5EF4-FFF2-40B4-BE49-F238E27FC236}">
              <a16:creationId xmlns:a16="http://schemas.microsoft.com/office/drawing/2014/main" id="{00000000-0008-0000-2500-000066010000}"/>
            </a:ext>
          </a:extLst>
        </xdr:cNvPr>
        <xdr:cNvCxnSpPr>
          <a:cxnSpLocks noChangeShapeType="1"/>
          <a:stCxn id="303" idx="2"/>
          <a:endCxn id="320" idx="3"/>
        </xdr:cNvCxnSpPr>
      </xdr:nvCxnSpPr>
      <xdr:spPr bwMode="auto">
        <a:xfrm>
          <a:off x="11439525" y="3657600"/>
          <a:ext cx="2752725" cy="1143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235215</xdr:colOff>
      <xdr:row>17</xdr:row>
      <xdr:rowOff>111773</xdr:rowOff>
    </xdr:from>
    <xdr:to>
      <xdr:col>29</xdr:col>
      <xdr:colOff>0</xdr:colOff>
      <xdr:row>18</xdr:row>
      <xdr:rowOff>106335</xdr:rowOff>
    </xdr:to>
    <xdr:cxnSp macro="">
      <xdr:nvCxnSpPr>
        <xdr:cNvPr id="359" name="AutoShape 126">
          <a:extLst>
            <a:ext uri="{FF2B5EF4-FFF2-40B4-BE49-F238E27FC236}">
              <a16:creationId xmlns:a16="http://schemas.microsoft.com/office/drawing/2014/main" id="{00000000-0008-0000-2500-000067010000}"/>
            </a:ext>
          </a:extLst>
        </xdr:cNvPr>
        <xdr:cNvCxnSpPr>
          <a:cxnSpLocks noChangeShapeType="1"/>
          <a:stCxn id="305" idx="2"/>
          <a:endCxn id="321" idx="3"/>
        </xdr:cNvCxnSpPr>
      </xdr:nvCxnSpPr>
      <xdr:spPr bwMode="auto">
        <a:xfrm flipV="1">
          <a:off x="11360415" y="3997973"/>
          <a:ext cx="2831835" cy="22316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314325</xdr:colOff>
      <xdr:row>18</xdr:row>
      <xdr:rowOff>114300</xdr:rowOff>
    </xdr:from>
    <xdr:to>
      <xdr:col>29</xdr:col>
      <xdr:colOff>0</xdr:colOff>
      <xdr:row>21</xdr:row>
      <xdr:rowOff>38100</xdr:rowOff>
    </xdr:to>
    <xdr:cxnSp macro="">
      <xdr:nvCxnSpPr>
        <xdr:cNvPr id="360" name="AutoShape 127">
          <a:extLst>
            <a:ext uri="{FF2B5EF4-FFF2-40B4-BE49-F238E27FC236}">
              <a16:creationId xmlns:a16="http://schemas.microsoft.com/office/drawing/2014/main" id="{00000000-0008-0000-2500-000068010000}"/>
            </a:ext>
          </a:extLst>
        </xdr:cNvPr>
        <xdr:cNvCxnSpPr>
          <a:cxnSpLocks noChangeShapeType="1"/>
          <a:stCxn id="301" idx="2"/>
          <a:endCxn id="322" idx="3"/>
        </xdr:cNvCxnSpPr>
      </xdr:nvCxnSpPr>
      <xdr:spPr bwMode="auto">
        <a:xfrm flipV="1">
          <a:off x="11439525" y="4229100"/>
          <a:ext cx="2752725" cy="6096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38100</xdr:colOff>
      <xdr:row>19</xdr:row>
      <xdr:rowOff>114300</xdr:rowOff>
    </xdr:from>
    <xdr:to>
      <xdr:col>29</xdr:col>
      <xdr:colOff>0</xdr:colOff>
      <xdr:row>21</xdr:row>
      <xdr:rowOff>85725</xdr:rowOff>
    </xdr:to>
    <xdr:cxnSp macro="">
      <xdr:nvCxnSpPr>
        <xdr:cNvPr id="361" name="AutoShape 128">
          <a:extLst>
            <a:ext uri="{FF2B5EF4-FFF2-40B4-BE49-F238E27FC236}">
              <a16:creationId xmlns:a16="http://schemas.microsoft.com/office/drawing/2014/main" id="{00000000-0008-0000-2500-000069010000}"/>
            </a:ext>
          </a:extLst>
        </xdr:cNvPr>
        <xdr:cNvCxnSpPr>
          <a:cxnSpLocks noChangeShapeType="1"/>
          <a:stCxn id="297" idx="2"/>
          <a:endCxn id="323" idx="3"/>
        </xdr:cNvCxnSpPr>
      </xdr:nvCxnSpPr>
      <xdr:spPr bwMode="auto">
        <a:xfrm flipV="1">
          <a:off x="11601450" y="4457700"/>
          <a:ext cx="2590800" cy="4286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224914</xdr:colOff>
      <xdr:row>20</xdr:row>
      <xdr:rowOff>111773</xdr:rowOff>
    </xdr:from>
    <xdr:to>
      <xdr:col>29</xdr:col>
      <xdr:colOff>0</xdr:colOff>
      <xdr:row>23</xdr:row>
      <xdr:rowOff>182342</xdr:rowOff>
    </xdr:to>
    <xdr:cxnSp macro="">
      <xdr:nvCxnSpPr>
        <xdr:cNvPr id="362" name="AutoShape 129">
          <a:extLst>
            <a:ext uri="{FF2B5EF4-FFF2-40B4-BE49-F238E27FC236}">
              <a16:creationId xmlns:a16="http://schemas.microsoft.com/office/drawing/2014/main" id="{00000000-0008-0000-2500-00006A010000}"/>
            </a:ext>
          </a:extLst>
        </xdr:cNvPr>
        <xdr:cNvCxnSpPr>
          <a:cxnSpLocks noChangeShapeType="1"/>
          <a:stCxn id="300" idx="2"/>
          <a:endCxn id="324" idx="3"/>
        </xdr:cNvCxnSpPr>
      </xdr:nvCxnSpPr>
      <xdr:spPr bwMode="auto">
        <a:xfrm flipV="1">
          <a:off x="11350114" y="4683773"/>
          <a:ext cx="2842136" cy="756369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314325</xdr:colOff>
      <xdr:row>21</xdr:row>
      <xdr:rowOff>114300</xdr:rowOff>
    </xdr:from>
    <xdr:to>
      <xdr:col>29</xdr:col>
      <xdr:colOff>0</xdr:colOff>
      <xdr:row>26</xdr:row>
      <xdr:rowOff>114300</xdr:rowOff>
    </xdr:to>
    <xdr:cxnSp macro="">
      <xdr:nvCxnSpPr>
        <xdr:cNvPr id="363" name="AutoShape 130">
          <a:extLst>
            <a:ext uri="{FF2B5EF4-FFF2-40B4-BE49-F238E27FC236}">
              <a16:creationId xmlns:a16="http://schemas.microsoft.com/office/drawing/2014/main" id="{00000000-0008-0000-2500-00006B010000}"/>
            </a:ext>
          </a:extLst>
        </xdr:cNvPr>
        <xdr:cNvCxnSpPr>
          <a:cxnSpLocks noChangeShapeType="1"/>
          <a:stCxn id="298" idx="2"/>
          <a:endCxn id="325" idx="3"/>
        </xdr:cNvCxnSpPr>
      </xdr:nvCxnSpPr>
      <xdr:spPr bwMode="auto">
        <a:xfrm flipV="1">
          <a:off x="11439525" y="4914900"/>
          <a:ext cx="2752725" cy="11430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152400</xdr:colOff>
      <xdr:row>22</xdr:row>
      <xdr:rowOff>114300</xdr:rowOff>
    </xdr:from>
    <xdr:to>
      <xdr:col>29</xdr:col>
      <xdr:colOff>0</xdr:colOff>
      <xdr:row>26</xdr:row>
      <xdr:rowOff>114300</xdr:rowOff>
    </xdr:to>
    <xdr:cxnSp macro="">
      <xdr:nvCxnSpPr>
        <xdr:cNvPr id="364" name="AutoShape 131">
          <a:extLst>
            <a:ext uri="{FF2B5EF4-FFF2-40B4-BE49-F238E27FC236}">
              <a16:creationId xmlns:a16="http://schemas.microsoft.com/office/drawing/2014/main" id="{00000000-0008-0000-2500-00006C010000}"/>
            </a:ext>
          </a:extLst>
        </xdr:cNvPr>
        <xdr:cNvCxnSpPr>
          <a:cxnSpLocks noChangeShapeType="1"/>
          <a:stCxn id="296" idx="2"/>
          <a:endCxn id="326" idx="3"/>
        </xdr:cNvCxnSpPr>
      </xdr:nvCxnSpPr>
      <xdr:spPr bwMode="auto">
        <a:xfrm flipV="1">
          <a:off x="11715750" y="5143500"/>
          <a:ext cx="2476500" cy="9144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373980</xdr:colOff>
      <xdr:row>24</xdr:row>
      <xdr:rowOff>111773</xdr:rowOff>
    </xdr:from>
    <xdr:to>
      <xdr:col>29</xdr:col>
      <xdr:colOff>0</xdr:colOff>
      <xdr:row>29</xdr:row>
      <xdr:rowOff>173205</xdr:rowOff>
    </xdr:to>
    <xdr:cxnSp macro="">
      <xdr:nvCxnSpPr>
        <xdr:cNvPr id="365" name="AutoShape 133">
          <a:extLst>
            <a:ext uri="{FF2B5EF4-FFF2-40B4-BE49-F238E27FC236}">
              <a16:creationId xmlns:a16="http://schemas.microsoft.com/office/drawing/2014/main" id="{00000000-0008-0000-2500-00006D010000}"/>
            </a:ext>
          </a:extLst>
        </xdr:cNvPr>
        <xdr:cNvCxnSpPr>
          <a:cxnSpLocks noChangeShapeType="1"/>
          <a:stCxn id="299" idx="2"/>
          <a:endCxn id="328" idx="3"/>
        </xdr:cNvCxnSpPr>
      </xdr:nvCxnSpPr>
      <xdr:spPr bwMode="auto">
        <a:xfrm flipV="1">
          <a:off x="11499180" y="5598173"/>
          <a:ext cx="2693070" cy="120443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8</xdr:row>
      <xdr:rowOff>0</xdr:rowOff>
    </xdr:from>
    <xdr:to>
      <xdr:col>14</xdr:col>
      <xdr:colOff>0</xdr:colOff>
      <xdr:row>9</xdr:row>
      <xdr:rowOff>0</xdr:rowOff>
    </xdr:to>
    <xdr:sp macro="" textlink="">
      <xdr:nvSpPr>
        <xdr:cNvPr id="366" name="Rectangle 144">
          <a:extLst>
            <a:ext uri="{FF2B5EF4-FFF2-40B4-BE49-F238E27FC236}">
              <a16:creationId xmlns:a16="http://schemas.microsoft.com/office/drawing/2014/main" id="{00000000-0008-0000-2500-00006E010000}"/>
            </a:ext>
          </a:extLst>
        </xdr:cNvPr>
        <xdr:cNvSpPr>
          <a:spLocks noChangeArrowheads="1"/>
        </xdr:cNvSpPr>
      </xdr:nvSpPr>
      <xdr:spPr bwMode="auto">
        <a:xfrm>
          <a:off x="7181850" y="1828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9</xdr:row>
      <xdr:rowOff>0</xdr:rowOff>
    </xdr:from>
    <xdr:to>
      <xdr:col>14</xdr:col>
      <xdr:colOff>0</xdr:colOff>
      <xdr:row>10</xdr:row>
      <xdr:rowOff>0</xdr:rowOff>
    </xdr:to>
    <xdr:sp macro="" textlink="">
      <xdr:nvSpPr>
        <xdr:cNvPr id="367" name="Rectangle 145">
          <a:extLst>
            <a:ext uri="{FF2B5EF4-FFF2-40B4-BE49-F238E27FC236}">
              <a16:creationId xmlns:a16="http://schemas.microsoft.com/office/drawing/2014/main" id="{00000000-0008-0000-2500-00006F010000}"/>
            </a:ext>
          </a:extLst>
        </xdr:cNvPr>
        <xdr:cNvSpPr>
          <a:spLocks noChangeArrowheads="1"/>
        </xdr:cNvSpPr>
      </xdr:nvSpPr>
      <xdr:spPr bwMode="auto">
        <a:xfrm>
          <a:off x="7181850" y="2057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10</xdr:row>
      <xdr:rowOff>0</xdr:rowOff>
    </xdr:from>
    <xdr:to>
      <xdr:col>14</xdr:col>
      <xdr:colOff>0</xdr:colOff>
      <xdr:row>11</xdr:row>
      <xdr:rowOff>0</xdr:rowOff>
    </xdr:to>
    <xdr:sp macro="" textlink="">
      <xdr:nvSpPr>
        <xdr:cNvPr id="368" name="Rectangle 146">
          <a:extLst>
            <a:ext uri="{FF2B5EF4-FFF2-40B4-BE49-F238E27FC236}">
              <a16:creationId xmlns:a16="http://schemas.microsoft.com/office/drawing/2014/main" id="{00000000-0008-0000-2500-000070010000}"/>
            </a:ext>
          </a:extLst>
        </xdr:cNvPr>
        <xdr:cNvSpPr>
          <a:spLocks noChangeArrowheads="1"/>
        </xdr:cNvSpPr>
      </xdr:nvSpPr>
      <xdr:spPr bwMode="auto">
        <a:xfrm>
          <a:off x="7181850" y="2286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311008</xdr:colOff>
      <xdr:row>7</xdr:row>
      <xdr:rowOff>46267</xdr:rowOff>
    </xdr:from>
    <xdr:to>
      <xdr:col>19</xdr:col>
      <xdr:colOff>368158</xdr:colOff>
      <xdr:row>7</xdr:row>
      <xdr:rowOff>103417</xdr:rowOff>
    </xdr:to>
    <xdr:sp macro="" textlink="">
      <xdr:nvSpPr>
        <xdr:cNvPr id="369" name="Oval 147">
          <a:extLst>
            <a:ext uri="{FF2B5EF4-FFF2-40B4-BE49-F238E27FC236}">
              <a16:creationId xmlns:a16="http://schemas.microsoft.com/office/drawing/2014/main" id="{00000000-0008-0000-2500-000071010000}"/>
            </a:ext>
          </a:extLst>
        </xdr:cNvPr>
        <xdr:cNvSpPr>
          <a:spLocks noChangeArrowheads="1"/>
        </xdr:cNvSpPr>
      </xdr:nvSpPr>
      <xdr:spPr bwMode="auto">
        <a:xfrm flipH="1">
          <a:off x="10121758" y="1646467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7</xdr:row>
      <xdr:rowOff>74842</xdr:rowOff>
    </xdr:from>
    <xdr:to>
      <xdr:col>19</xdr:col>
      <xdr:colOff>311008</xdr:colOff>
      <xdr:row>11</xdr:row>
      <xdr:rowOff>111773</xdr:rowOff>
    </xdr:to>
    <xdr:cxnSp macro="">
      <xdr:nvCxnSpPr>
        <xdr:cNvPr id="370" name="AutoShape 148">
          <a:extLst>
            <a:ext uri="{FF2B5EF4-FFF2-40B4-BE49-F238E27FC236}">
              <a16:creationId xmlns:a16="http://schemas.microsoft.com/office/drawing/2014/main" id="{00000000-0008-0000-2500-000072010000}"/>
            </a:ext>
          </a:extLst>
        </xdr:cNvPr>
        <xdr:cNvCxnSpPr>
          <a:cxnSpLocks noChangeShapeType="1"/>
          <a:stCxn id="262" idx="1"/>
          <a:endCxn id="369" idx="6"/>
        </xdr:cNvCxnSpPr>
      </xdr:nvCxnSpPr>
      <xdr:spPr bwMode="auto">
        <a:xfrm flipV="1">
          <a:off x="7181850" y="1675042"/>
          <a:ext cx="2939908" cy="951331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28</xdr:col>
      <xdr:colOff>0</xdr:colOff>
      <xdr:row>7</xdr:row>
      <xdr:rowOff>0</xdr:rowOff>
    </xdr:from>
    <xdr:to>
      <xdr:col>29</xdr:col>
      <xdr:colOff>0</xdr:colOff>
      <xdr:row>8</xdr:row>
      <xdr:rowOff>0</xdr:rowOff>
    </xdr:to>
    <xdr:sp macro="" textlink="">
      <xdr:nvSpPr>
        <xdr:cNvPr id="371" name="Rectangle 153">
          <a:extLst>
            <a:ext uri="{FF2B5EF4-FFF2-40B4-BE49-F238E27FC236}">
              <a16:creationId xmlns:a16="http://schemas.microsoft.com/office/drawing/2014/main" id="{00000000-0008-0000-2500-000073010000}"/>
            </a:ext>
          </a:extLst>
        </xdr:cNvPr>
        <xdr:cNvSpPr>
          <a:spLocks noChangeArrowheads="1"/>
        </xdr:cNvSpPr>
      </xdr:nvSpPr>
      <xdr:spPr bwMode="auto">
        <a:xfrm>
          <a:off x="13754100" y="1600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8</xdr:row>
      <xdr:rowOff>0</xdr:rowOff>
    </xdr:from>
    <xdr:to>
      <xdr:col>29</xdr:col>
      <xdr:colOff>0</xdr:colOff>
      <xdr:row>9</xdr:row>
      <xdr:rowOff>0</xdr:rowOff>
    </xdr:to>
    <xdr:sp macro="" textlink="">
      <xdr:nvSpPr>
        <xdr:cNvPr id="372" name="Rectangle 154">
          <a:extLst>
            <a:ext uri="{FF2B5EF4-FFF2-40B4-BE49-F238E27FC236}">
              <a16:creationId xmlns:a16="http://schemas.microsoft.com/office/drawing/2014/main" id="{00000000-0008-0000-2500-000074010000}"/>
            </a:ext>
          </a:extLst>
        </xdr:cNvPr>
        <xdr:cNvSpPr>
          <a:spLocks noChangeArrowheads="1"/>
        </xdr:cNvSpPr>
      </xdr:nvSpPr>
      <xdr:spPr bwMode="auto">
        <a:xfrm>
          <a:off x="13754100" y="1828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9</xdr:row>
      <xdr:rowOff>0</xdr:rowOff>
    </xdr:from>
    <xdr:to>
      <xdr:col>29</xdr:col>
      <xdr:colOff>0</xdr:colOff>
      <xdr:row>10</xdr:row>
      <xdr:rowOff>0</xdr:rowOff>
    </xdr:to>
    <xdr:sp macro="" textlink="">
      <xdr:nvSpPr>
        <xdr:cNvPr id="373" name="Rectangle 155">
          <a:extLst>
            <a:ext uri="{FF2B5EF4-FFF2-40B4-BE49-F238E27FC236}">
              <a16:creationId xmlns:a16="http://schemas.microsoft.com/office/drawing/2014/main" id="{00000000-0008-0000-2500-000075010000}"/>
            </a:ext>
          </a:extLst>
        </xdr:cNvPr>
        <xdr:cNvSpPr>
          <a:spLocks noChangeArrowheads="1"/>
        </xdr:cNvSpPr>
      </xdr:nvSpPr>
      <xdr:spPr bwMode="auto">
        <a:xfrm>
          <a:off x="13754100" y="2057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133367</xdr:colOff>
      <xdr:row>29</xdr:row>
      <xdr:rowOff>222179</xdr:rowOff>
    </xdr:from>
    <xdr:to>
      <xdr:col>21</xdr:col>
      <xdr:colOff>190517</xdr:colOff>
      <xdr:row>30</xdr:row>
      <xdr:rowOff>55783</xdr:rowOff>
    </xdr:to>
    <xdr:sp macro="" textlink="">
      <xdr:nvSpPr>
        <xdr:cNvPr id="374" name="Oval 156">
          <a:extLst>
            <a:ext uri="{FF2B5EF4-FFF2-40B4-BE49-F238E27FC236}">
              <a16:creationId xmlns:a16="http://schemas.microsoft.com/office/drawing/2014/main" id="{00000000-0008-0000-2500-000076010000}"/>
            </a:ext>
          </a:extLst>
        </xdr:cNvPr>
        <xdr:cNvSpPr>
          <a:spLocks noChangeArrowheads="1"/>
        </xdr:cNvSpPr>
      </xdr:nvSpPr>
      <xdr:spPr bwMode="auto">
        <a:xfrm flipH="1">
          <a:off x="10820417" y="6851579"/>
          <a:ext cx="57150" cy="62204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190517</xdr:colOff>
      <xdr:row>23</xdr:row>
      <xdr:rowOff>111773</xdr:rowOff>
    </xdr:from>
    <xdr:to>
      <xdr:col>29</xdr:col>
      <xdr:colOff>0</xdr:colOff>
      <xdr:row>30</xdr:row>
      <xdr:rowOff>27208</xdr:rowOff>
    </xdr:to>
    <xdr:cxnSp macro="">
      <xdr:nvCxnSpPr>
        <xdr:cNvPr id="375" name="AutoShape 157">
          <a:extLst>
            <a:ext uri="{FF2B5EF4-FFF2-40B4-BE49-F238E27FC236}">
              <a16:creationId xmlns:a16="http://schemas.microsoft.com/office/drawing/2014/main" id="{00000000-0008-0000-2500-000077010000}"/>
            </a:ext>
          </a:extLst>
        </xdr:cNvPr>
        <xdr:cNvCxnSpPr>
          <a:cxnSpLocks noChangeShapeType="1"/>
          <a:stCxn id="374" idx="2"/>
          <a:endCxn id="327" idx="3"/>
        </xdr:cNvCxnSpPr>
      </xdr:nvCxnSpPr>
      <xdr:spPr bwMode="auto">
        <a:xfrm flipV="1">
          <a:off x="10877567" y="5369573"/>
          <a:ext cx="3314683" cy="151563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28</xdr:col>
      <xdr:colOff>0</xdr:colOff>
      <xdr:row>26</xdr:row>
      <xdr:rowOff>0</xdr:rowOff>
    </xdr:from>
    <xdr:to>
      <xdr:col>29</xdr:col>
      <xdr:colOff>0</xdr:colOff>
      <xdr:row>27</xdr:row>
      <xdr:rowOff>0</xdr:rowOff>
    </xdr:to>
    <xdr:sp macro="" textlink="">
      <xdr:nvSpPr>
        <xdr:cNvPr id="376" name="Rectangle 166">
          <a:extLst>
            <a:ext uri="{FF2B5EF4-FFF2-40B4-BE49-F238E27FC236}">
              <a16:creationId xmlns:a16="http://schemas.microsoft.com/office/drawing/2014/main" id="{00000000-0008-0000-2500-000078010000}"/>
            </a:ext>
          </a:extLst>
        </xdr:cNvPr>
        <xdr:cNvSpPr>
          <a:spLocks noChangeArrowheads="1"/>
        </xdr:cNvSpPr>
      </xdr:nvSpPr>
      <xdr:spPr bwMode="auto">
        <a:xfrm>
          <a:off x="13754100" y="5943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190500</xdr:colOff>
      <xdr:row>31</xdr:row>
      <xdr:rowOff>38100</xdr:rowOff>
    </xdr:from>
    <xdr:to>
      <xdr:col>21</xdr:col>
      <xdr:colOff>247650</xdr:colOff>
      <xdr:row>31</xdr:row>
      <xdr:rowOff>95250</xdr:rowOff>
    </xdr:to>
    <xdr:sp macro="" textlink="">
      <xdr:nvSpPr>
        <xdr:cNvPr id="377" name="Oval 167">
          <a:extLst>
            <a:ext uri="{FF2B5EF4-FFF2-40B4-BE49-F238E27FC236}">
              <a16:creationId xmlns:a16="http://schemas.microsoft.com/office/drawing/2014/main" id="{00000000-0008-0000-2500-000079010000}"/>
            </a:ext>
          </a:extLst>
        </xdr:cNvPr>
        <xdr:cNvSpPr>
          <a:spLocks noChangeArrowheads="1"/>
        </xdr:cNvSpPr>
      </xdr:nvSpPr>
      <xdr:spPr bwMode="auto">
        <a:xfrm flipH="1">
          <a:off x="10877550" y="71247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247650</xdr:colOff>
      <xdr:row>25</xdr:row>
      <xdr:rowOff>111773</xdr:rowOff>
    </xdr:from>
    <xdr:to>
      <xdr:col>29</xdr:col>
      <xdr:colOff>0</xdr:colOff>
      <xdr:row>31</xdr:row>
      <xdr:rowOff>66675</xdr:rowOff>
    </xdr:to>
    <xdr:cxnSp macro="">
      <xdr:nvCxnSpPr>
        <xdr:cNvPr id="378" name="AutoShape 168">
          <a:extLst>
            <a:ext uri="{FF2B5EF4-FFF2-40B4-BE49-F238E27FC236}">
              <a16:creationId xmlns:a16="http://schemas.microsoft.com/office/drawing/2014/main" id="{00000000-0008-0000-2500-00007A010000}"/>
            </a:ext>
          </a:extLst>
        </xdr:cNvPr>
        <xdr:cNvCxnSpPr>
          <a:cxnSpLocks noChangeShapeType="1"/>
          <a:stCxn id="377" idx="2"/>
          <a:endCxn id="329" idx="3"/>
        </xdr:cNvCxnSpPr>
      </xdr:nvCxnSpPr>
      <xdr:spPr bwMode="auto">
        <a:xfrm flipV="1">
          <a:off x="10934700" y="5826773"/>
          <a:ext cx="3257550" cy="132650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247650</xdr:colOff>
      <xdr:row>30</xdr:row>
      <xdr:rowOff>123825</xdr:rowOff>
    </xdr:from>
    <xdr:to>
      <xdr:col>23</xdr:col>
      <xdr:colOff>304800</xdr:colOff>
      <xdr:row>30</xdr:row>
      <xdr:rowOff>180975</xdr:rowOff>
    </xdr:to>
    <xdr:sp macro="" textlink="">
      <xdr:nvSpPr>
        <xdr:cNvPr id="379" name="Oval 170">
          <a:extLst>
            <a:ext uri="{FF2B5EF4-FFF2-40B4-BE49-F238E27FC236}">
              <a16:creationId xmlns:a16="http://schemas.microsoft.com/office/drawing/2014/main" id="{00000000-0008-0000-2500-00007B010000}"/>
            </a:ext>
          </a:extLst>
        </xdr:cNvPr>
        <xdr:cNvSpPr>
          <a:spLocks noChangeArrowheads="1"/>
        </xdr:cNvSpPr>
      </xdr:nvSpPr>
      <xdr:spPr bwMode="auto">
        <a:xfrm flipH="1">
          <a:off x="11811000" y="69818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304800</xdr:colOff>
      <xdr:row>26</xdr:row>
      <xdr:rowOff>111773</xdr:rowOff>
    </xdr:from>
    <xdr:to>
      <xdr:col>29</xdr:col>
      <xdr:colOff>0</xdr:colOff>
      <xdr:row>30</xdr:row>
      <xdr:rowOff>152400</xdr:rowOff>
    </xdr:to>
    <xdr:cxnSp macro="">
      <xdr:nvCxnSpPr>
        <xdr:cNvPr id="380" name="AutoShape 171">
          <a:extLst>
            <a:ext uri="{FF2B5EF4-FFF2-40B4-BE49-F238E27FC236}">
              <a16:creationId xmlns:a16="http://schemas.microsoft.com/office/drawing/2014/main" id="{00000000-0008-0000-2500-00007C010000}"/>
            </a:ext>
          </a:extLst>
        </xdr:cNvPr>
        <xdr:cNvCxnSpPr>
          <a:cxnSpLocks noChangeShapeType="1"/>
          <a:stCxn id="379" idx="2"/>
          <a:endCxn id="376" idx="3"/>
        </xdr:cNvCxnSpPr>
      </xdr:nvCxnSpPr>
      <xdr:spPr bwMode="auto">
        <a:xfrm flipV="1">
          <a:off x="11868150" y="6055373"/>
          <a:ext cx="2324100" cy="95502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7</xdr:row>
      <xdr:rowOff>0</xdr:rowOff>
    </xdr:from>
    <xdr:to>
      <xdr:col>14</xdr:col>
      <xdr:colOff>0</xdr:colOff>
      <xdr:row>8</xdr:row>
      <xdr:rowOff>0</xdr:rowOff>
    </xdr:to>
    <xdr:sp macro="" textlink="">
      <xdr:nvSpPr>
        <xdr:cNvPr id="381" name="Rectangle 144">
          <a:extLst>
            <a:ext uri="{FF2B5EF4-FFF2-40B4-BE49-F238E27FC236}">
              <a16:creationId xmlns:a16="http://schemas.microsoft.com/office/drawing/2014/main" id="{00000000-0008-0000-2500-00007D010000}"/>
            </a:ext>
          </a:extLst>
        </xdr:cNvPr>
        <xdr:cNvSpPr>
          <a:spLocks noChangeArrowheads="1"/>
        </xdr:cNvSpPr>
      </xdr:nvSpPr>
      <xdr:spPr bwMode="auto">
        <a:xfrm>
          <a:off x="7181850" y="1600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392476</xdr:colOff>
      <xdr:row>5</xdr:row>
      <xdr:rowOff>154112</xdr:rowOff>
    </xdr:from>
    <xdr:to>
      <xdr:col>19</xdr:col>
      <xdr:colOff>21973</xdr:colOff>
      <xdr:row>5</xdr:row>
      <xdr:rowOff>211262</xdr:rowOff>
    </xdr:to>
    <xdr:sp macro="" textlink="">
      <xdr:nvSpPr>
        <xdr:cNvPr id="382" name="Oval 34">
          <a:extLst>
            <a:ext uri="{FF2B5EF4-FFF2-40B4-BE49-F238E27FC236}">
              <a16:creationId xmlns:a16="http://schemas.microsoft.com/office/drawing/2014/main" id="{00000000-0008-0000-2500-00007E010000}"/>
            </a:ext>
          </a:extLst>
        </xdr:cNvPr>
        <xdr:cNvSpPr>
          <a:spLocks noChangeArrowheads="1"/>
        </xdr:cNvSpPr>
      </xdr:nvSpPr>
      <xdr:spPr bwMode="auto">
        <a:xfrm flipH="1">
          <a:off x="9765076" y="1297112"/>
          <a:ext cx="67647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5</xdr:row>
      <xdr:rowOff>182687</xdr:rowOff>
    </xdr:from>
    <xdr:to>
      <xdr:col>18</xdr:col>
      <xdr:colOff>392476</xdr:colOff>
      <xdr:row>7</xdr:row>
      <xdr:rowOff>111773</xdr:rowOff>
    </xdr:to>
    <xdr:cxnSp macro="">
      <xdr:nvCxnSpPr>
        <xdr:cNvPr id="383" name="AutoShape 102">
          <a:extLst>
            <a:ext uri="{FF2B5EF4-FFF2-40B4-BE49-F238E27FC236}">
              <a16:creationId xmlns:a16="http://schemas.microsoft.com/office/drawing/2014/main" id="{00000000-0008-0000-2500-00007F010000}"/>
            </a:ext>
          </a:extLst>
        </xdr:cNvPr>
        <xdr:cNvCxnSpPr>
          <a:cxnSpLocks noChangeShapeType="1"/>
          <a:stCxn id="381" idx="1"/>
          <a:endCxn id="382" idx="6"/>
        </xdr:cNvCxnSpPr>
      </xdr:nvCxnSpPr>
      <xdr:spPr bwMode="auto">
        <a:xfrm flipV="1">
          <a:off x="7181850" y="1325687"/>
          <a:ext cx="2583226" cy="38628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352425</xdr:colOff>
      <xdr:row>0</xdr:row>
      <xdr:rowOff>9525</xdr:rowOff>
    </xdr:from>
    <xdr:to>
      <xdr:col>28</xdr:col>
      <xdr:colOff>76200</xdr:colOff>
      <xdr:row>3</xdr:row>
      <xdr:rowOff>209550</xdr:rowOff>
    </xdr:to>
    <xdr:grpSp>
      <xdr:nvGrpSpPr>
        <xdr:cNvPr id="67664" name="Group 80">
          <a:extLst>
            <a:ext uri="{FF2B5EF4-FFF2-40B4-BE49-F238E27FC236}">
              <a16:creationId xmlns:a16="http://schemas.microsoft.com/office/drawing/2014/main" id="{00000000-0008-0000-2600-000050080100}"/>
            </a:ext>
          </a:extLst>
        </xdr:cNvPr>
        <xdr:cNvGrpSpPr>
          <a:grpSpLocks/>
        </xdr:cNvGrpSpPr>
      </xdr:nvGrpSpPr>
      <xdr:grpSpPr bwMode="auto">
        <a:xfrm>
          <a:off x="12874625" y="9525"/>
          <a:ext cx="1019175" cy="885825"/>
          <a:chOff x="1012" y="24"/>
          <a:chExt cx="106" cy="90"/>
        </a:xfrm>
      </xdr:grpSpPr>
      <xdr:sp macro="" textlink="">
        <xdr:nvSpPr>
          <xdr:cNvPr id="67665" name="Line 81">
            <a:extLst>
              <a:ext uri="{FF2B5EF4-FFF2-40B4-BE49-F238E27FC236}">
                <a16:creationId xmlns:a16="http://schemas.microsoft.com/office/drawing/2014/main" id="{00000000-0008-0000-2600-0000510801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7666" name="Text Box 82">
            <a:extLst>
              <a:ext uri="{FF2B5EF4-FFF2-40B4-BE49-F238E27FC236}">
                <a16:creationId xmlns:a16="http://schemas.microsoft.com/office/drawing/2014/main" id="{00000000-0008-0000-2600-00005208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+Z</a:t>
            </a:r>
          </a:p>
        </xdr:txBody>
      </xdr:sp>
      <xdr:sp macro="" textlink="">
        <xdr:nvSpPr>
          <xdr:cNvPr id="67667" name="Text Box 83">
            <a:extLst>
              <a:ext uri="{FF2B5EF4-FFF2-40B4-BE49-F238E27FC236}">
                <a16:creationId xmlns:a16="http://schemas.microsoft.com/office/drawing/2014/main" id="{00000000-0008-0000-2600-00005308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-Z</a:t>
            </a:r>
          </a:p>
        </xdr:txBody>
      </xdr:sp>
      <xdr:sp macro="" textlink="">
        <xdr:nvSpPr>
          <xdr:cNvPr id="67668" name="Line 84">
            <a:extLst>
              <a:ext uri="{FF2B5EF4-FFF2-40B4-BE49-F238E27FC236}">
                <a16:creationId xmlns:a16="http://schemas.microsoft.com/office/drawing/2014/main" id="{00000000-0008-0000-2600-0000540801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7669" name="Text Box 85">
            <a:extLst>
              <a:ext uri="{FF2B5EF4-FFF2-40B4-BE49-F238E27FC236}">
                <a16:creationId xmlns:a16="http://schemas.microsoft.com/office/drawing/2014/main" id="{00000000-0008-0000-2600-00005508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-Y</a:t>
            </a:r>
          </a:p>
        </xdr:txBody>
      </xdr:sp>
      <xdr:sp macro="" textlink="">
        <xdr:nvSpPr>
          <xdr:cNvPr id="67670" name="Text Box 86">
            <a:extLst>
              <a:ext uri="{FF2B5EF4-FFF2-40B4-BE49-F238E27FC236}">
                <a16:creationId xmlns:a16="http://schemas.microsoft.com/office/drawing/2014/main" id="{00000000-0008-0000-2600-00005608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+Y</a:t>
            </a:r>
          </a:p>
        </xdr:txBody>
      </xdr:sp>
    </xdr:grpSp>
    <xdr:clientData/>
  </xdr:twoCellAnchor>
  <xdr:twoCellAnchor>
    <xdr:from>
      <xdr:col>4</xdr:col>
      <xdr:colOff>0</xdr:colOff>
      <xdr:row>5</xdr:row>
      <xdr:rowOff>0</xdr:rowOff>
    </xdr:from>
    <xdr:to>
      <xdr:col>12</xdr:col>
      <xdr:colOff>0</xdr:colOff>
      <xdr:row>14</xdr:row>
      <xdr:rowOff>0</xdr:rowOff>
    </xdr:to>
    <xdr:graphicFrame macro="">
      <xdr:nvGraphicFramePr>
        <xdr:cNvPr id="67677" name="グラフ 93">
          <a:extLst>
            <a:ext uri="{FF2B5EF4-FFF2-40B4-BE49-F238E27FC236}">
              <a16:creationId xmlns:a16="http://schemas.microsoft.com/office/drawing/2014/main" id="{00000000-0008-0000-2600-00005D08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1</xdr:colOff>
      <xdr:row>5</xdr:row>
      <xdr:rowOff>0</xdr:rowOff>
    </xdr:from>
    <xdr:to>
      <xdr:col>38</xdr:col>
      <xdr:colOff>0</xdr:colOff>
      <xdr:row>14</xdr:row>
      <xdr:rowOff>219074</xdr:rowOff>
    </xdr:to>
    <xdr:graphicFrame macro="">
      <xdr:nvGraphicFramePr>
        <xdr:cNvPr id="67678" name="グラフ 94">
          <a:extLst>
            <a:ext uri="{FF2B5EF4-FFF2-40B4-BE49-F238E27FC236}">
              <a16:creationId xmlns:a16="http://schemas.microsoft.com/office/drawing/2014/main" id="{00000000-0008-0000-2600-00005E08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114300</xdr:colOff>
      <xdr:row>4</xdr:row>
      <xdr:rowOff>123825</xdr:rowOff>
    </xdr:from>
    <xdr:to>
      <xdr:col>27</xdr:col>
      <xdr:colOff>400050</xdr:colOff>
      <xdr:row>23</xdr:row>
      <xdr:rowOff>47625</xdr:rowOff>
    </xdr:to>
    <xdr:pic>
      <xdr:nvPicPr>
        <xdr:cNvPr id="97" name="Picture 152">
          <a:extLst>
            <a:ext uri="{FF2B5EF4-FFF2-40B4-BE49-F238E27FC236}">
              <a16:creationId xmlns:a16="http://schemas.microsoft.com/office/drawing/2014/main" id="{00000000-0008-0000-2600-00006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1038225"/>
          <a:ext cx="5981700" cy="426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114300</xdr:colOff>
      <xdr:row>6</xdr:row>
      <xdr:rowOff>38100</xdr:rowOff>
    </xdr:from>
    <xdr:to>
      <xdr:col>15</xdr:col>
      <xdr:colOff>171450</xdr:colOff>
      <xdr:row>6</xdr:row>
      <xdr:rowOff>95250</xdr:rowOff>
    </xdr:to>
    <xdr:sp macro="" textlink="">
      <xdr:nvSpPr>
        <xdr:cNvPr id="98" name="Oval 2">
          <a:extLst>
            <a:ext uri="{FF2B5EF4-FFF2-40B4-BE49-F238E27FC236}">
              <a16:creationId xmlns:a16="http://schemas.microsoft.com/office/drawing/2014/main" id="{00000000-0008-0000-2600-000062000000}"/>
            </a:ext>
          </a:extLst>
        </xdr:cNvPr>
        <xdr:cNvSpPr>
          <a:spLocks noChangeArrowheads="1"/>
        </xdr:cNvSpPr>
      </xdr:nvSpPr>
      <xdr:spPr bwMode="auto">
        <a:xfrm flipH="1">
          <a:off x="8172450" y="14097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10</xdr:row>
      <xdr:rowOff>0</xdr:rowOff>
    </xdr:from>
    <xdr:to>
      <xdr:col>14</xdr:col>
      <xdr:colOff>0</xdr:colOff>
      <xdr:row>11</xdr:row>
      <xdr:rowOff>0</xdr:rowOff>
    </xdr:to>
    <xdr:sp macro="" textlink="">
      <xdr:nvSpPr>
        <xdr:cNvPr id="99" name="Rectangle 3">
          <a:extLst>
            <a:ext uri="{FF2B5EF4-FFF2-40B4-BE49-F238E27FC236}">
              <a16:creationId xmlns:a16="http://schemas.microsoft.com/office/drawing/2014/main" id="{00000000-0008-0000-2600-000063000000}"/>
            </a:ext>
          </a:extLst>
        </xdr:cNvPr>
        <xdr:cNvSpPr>
          <a:spLocks noChangeArrowheads="1"/>
        </xdr:cNvSpPr>
      </xdr:nvSpPr>
      <xdr:spPr bwMode="auto">
        <a:xfrm>
          <a:off x="7181850" y="2286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11</xdr:row>
      <xdr:rowOff>0</xdr:rowOff>
    </xdr:from>
    <xdr:to>
      <xdr:col>14</xdr:col>
      <xdr:colOff>0</xdr:colOff>
      <xdr:row>12</xdr:row>
      <xdr:rowOff>0</xdr:rowOff>
    </xdr:to>
    <xdr:sp macro="" textlink="">
      <xdr:nvSpPr>
        <xdr:cNvPr id="100" name="Rectangle 4">
          <a:extLst>
            <a:ext uri="{FF2B5EF4-FFF2-40B4-BE49-F238E27FC236}">
              <a16:creationId xmlns:a16="http://schemas.microsoft.com/office/drawing/2014/main" id="{00000000-0008-0000-2600-000064000000}"/>
            </a:ext>
          </a:extLst>
        </xdr:cNvPr>
        <xdr:cNvSpPr>
          <a:spLocks noChangeArrowheads="1"/>
        </xdr:cNvSpPr>
      </xdr:nvSpPr>
      <xdr:spPr bwMode="auto">
        <a:xfrm>
          <a:off x="7181850" y="2514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142875</xdr:colOff>
      <xdr:row>14</xdr:row>
      <xdr:rowOff>209550</xdr:rowOff>
    </xdr:from>
    <xdr:to>
      <xdr:col>15</xdr:col>
      <xdr:colOff>200025</xdr:colOff>
      <xdr:row>15</xdr:row>
      <xdr:rowOff>47625</xdr:rowOff>
    </xdr:to>
    <xdr:sp macro="" textlink="">
      <xdr:nvSpPr>
        <xdr:cNvPr id="101" name="Oval 25">
          <a:extLst>
            <a:ext uri="{FF2B5EF4-FFF2-40B4-BE49-F238E27FC236}">
              <a16:creationId xmlns:a16="http://schemas.microsoft.com/office/drawing/2014/main" id="{00000000-0008-0000-2600-000065000000}"/>
            </a:ext>
          </a:extLst>
        </xdr:cNvPr>
        <xdr:cNvSpPr>
          <a:spLocks noChangeArrowheads="1"/>
        </xdr:cNvSpPr>
      </xdr:nvSpPr>
      <xdr:spPr bwMode="auto">
        <a:xfrm flipH="1">
          <a:off x="8201025" y="3409950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228600</xdr:colOff>
      <xdr:row>17</xdr:row>
      <xdr:rowOff>133350</xdr:rowOff>
    </xdr:from>
    <xdr:to>
      <xdr:col>16</xdr:col>
      <xdr:colOff>285750</xdr:colOff>
      <xdr:row>17</xdr:row>
      <xdr:rowOff>190500</xdr:rowOff>
    </xdr:to>
    <xdr:sp macro="" textlink="">
      <xdr:nvSpPr>
        <xdr:cNvPr id="102" name="Oval 27">
          <a:extLst>
            <a:ext uri="{FF2B5EF4-FFF2-40B4-BE49-F238E27FC236}">
              <a16:creationId xmlns:a16="http://schemas.microsoft.com/office/drawing/2014/main" id="{00000000-0008-0000-2600-000066000000}"/>
            </a:ext>
          </a:extLst>
        </xdr:cNvPr>
        <xdr:cNvSpPr>
          <a:spLocks noChangeArrowheads="1"/>
        </xdr:cNvSpPr>
      </xdr:nvSpPr>
      <xdr:spPr bwMode="auto">
        <a:xfrm flipH="1">
          <a:off x="8724900" y="40195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28575</xdr:colOff>
      <xdr:row>17</xdr:row>
      <xdr:rowOff>200025</xdr:rowOff>
    </xdr:from>
    <xdr:to>
      <xdr:col>21</xdr:col>
      <xdr:colOff>85725</xdr:colOff>
      <xdr:row>18</xdr:row>
      <xdr:rowOff>38100</xdr:rowOff>
    </xdr:to>
    <xdr:sp macro="" textlink="">
      <xdr:nvSpPr>
        <xdr:cNvPr id="103" name="Oval 32">
          <a:extLst>
            <a:ext uri="{FF2B5EF4-FFF2-40B4-BE49-F238E27FC236}">
              <a16:creationId xmlns:a16="http://schemas.microsoft.com/office/drawing/2014/main" id="{00000000-0008-0000-2600-000067000000}"/>
            </a:ext>
          </a:extLst>
        </xdr:cNvPr>
        <xdr:cNvSpPr>
          <a:spLocks noChangeArrowheads="1"/>
        </xdr:cNvSpPr>
      </xdr:nvSpPr>
      <xdr:spPr bwMode="auto">
        <a:xfrm flipH="1">
          <a:off x="10715625" y="4086225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190500</xdr:colOff>
      <xdr:row>16</xdr:row>
      <xdr:rowOff>19050</xdr:rowOff>
    </xdr:from>
    <xdr:to>
      <xdr:col>24</xdr:col>
      <xdr:colOff>247650</xdr:colOff>
      <xdr:row>16</xdr:row>
      <xdr:rowOff>76200</xdr:rowOff>
    </xdr:to>
    <xdr:sp macro="" textlink="">
      <xdr:nvSpPr>
        <xdr:cNvPr id="104" name="Oval 45">
          <a:extLst>
            <a:ext uri="{FF2B5EF4-FFF2-40B4-BE49-F238E27FC236}">
              <a16:creationId xmlns:a16="http://schemas.microsoft.com/office/drawing/2014/main" id="{00000000-0008-0000-2600-000068000000}"/>
            </a:ext>
          </a:extLst>
        </xdr:cNvPr>
        <xdr:cNvSpPr>
          <a:spLocks noChangeArrowheads="1"/>
        </xdr:cNvSpPr>
      </xdr:nvSpPr>
      <xdr:spPr bwMode="auto">
        <a:xfrm flipH="1">
          <a:off x="12192000" y="36766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47625</xdr:colOff>
      <xdr:row>10</xdr:row>
      <xdr:rowOff>200025</xdr:rowOff>
    </xdr:from>
    <xdr:to>
      <xdr:col>25</xdr:col>
      <xdr:colOff>104775</xdr:colOff>
      <xdr:row>11</xdr:row>
      <xdr:rowOff>38100</xdr:rowOff>
    </xdr:to>
    <xdr:sp macro="" textlink="">
      <xdr:nvSpPr>
        <xdr:cNvPr id="105" name="Oval 46">
          <a:extLst>
            <a:ext uri="{FF2B5EF4-FFF2-40B4-BE49-F238E27FC236}">
              <a16:creationId xmlns:a16="http://schemas.microsoft.com/office/drawing/2014/main" id="{00000000-0008-0000-2600-000069000000}"/>
            </a:ext>
          </a:extLst>
        </xdr:cNvPr>
        <xdr:cNvSpPr>
          <a:spLocks noChangeArrowheads="1"/>
        </xdr:cNvSpPr>
      </xdr:nvSpPr>
      <xdr:spPr bwMode="auto">
        <a:xfrm flipH="1">
          <a:off x="12487275" y="2486025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295275</xdr:colOff>
      <xdr:row>13</xdr:row>
      <xdr:rowOff>123825</xdr:rowOff>
    </xdr:from>
    <xdr:to>
      <xdr:col>26</xdr:col>
      <xdr:colOff>352425</xdr:colOff>
      <xdr:row>13</xdr:row>
      <xdr:rowOff>180975</xdr:rowOff>
    </xdr:to>
    <xdr:sp macro="" textlink="">
      <xdr:nvSpPr>
        <xdr:cNvPr id="106" name="Oval 47">
          <a:extLst>
            <a:ext uri="{FF2B5EF4-FFF2-40B4-BE49-F238E27FC236}">
              <a16:creationId xmlns:a16="http://schemas.microsoft.com/office/drawing/2014/main" id="{00000000-0008-0000-2600-00006A000000}"/>
            </a:ext>
          </a:extLst>
        </xdr:cNvPr>
        <xdr:cNvSpPr>
          <a:spLocks noChangeArrowheads="1"/>
        </xdr:cNvSpPr>
      </xdr:nvSpPr>
      <xdr:spPr bwMode="auto">
        <a:xfrm flipH="1">
          <a:off x="13173075" y="30956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419100</xdr:colOff>
      <xdr:row>10</xdr:row>
      <xdr:rowOff>161925</xdr:rowOff>
    </xdr:from>
    <xdr:to>
      <xdr:col>27</xdr:col>
      <xdr:colOff>47625</xdr:colOff>
      <xdr:row>11</xdr:row>
      <xdr:rowOff>0</xdr:rowOff>
    </xdr:to>
    <xdr:sp macro="" textlink="">
      <xdr:nvSpPr>
        <xdr:cNvPr id="107" name="Oval 54">
          <a:extLst>
            <a:ext uri="{FF2B5EF4-FFF2-40B4-BE49-F238E27FC236}">
              <a16:creationId xmlns:a16="http://schemas.microsoft.com/office/drawing/2014/main" id="{00000000-0008-0000-2600-00006B000000}"/>
            </a:ext>
          </a:extLst>
        </xdr:cNvPr>
        <xdr:cNvSpPr>
          <a:spLocks noChangeArrowheads="1"/>
        </xdr:cNvSpPr>
      </xdr:nvSpPr>
      <xdr:spPr bwMode="auto">
        <a:xfrm flipH="1">
          <a:off x="13296900" y="2447925"/>
          <a:ext cx="66675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27</xdr:col>
      <xdr:colOff>76200</xdr:colOff>
      <xdr:row>5</xdr:row>
      <xdr:rowOff>57150</xdr:rowOff>
    </xdr:from>
    <xdr:to>
      <xdr:col>27</xdr:col>
      <xdr:colOff>133350</xdr:colOff>
      <xdr:row>5</xdr:row>
      <xdr:rowOff>114300</xdr:rowOff>
    </xdr:to>
    <xdr:sp macro="" textlink="">
      <xdr:nvSpPr>
        <xdr:cNvPr id="108" name="Oval 56">
          <a:extLst>
            <a:ext uri="{FF2B5EF4-FFF2-40B4-BE49-F238E27FC236}">
              <a16:creationId xmlns:a16="http://schemas.microsoft.com/office/drawing/2014/main" id="{00000000-0008-0000-2600-00006C000000}"/>
            </a:ext>
          </a:extLst>
        </xdr:cNvPr>
        <xdr:cNvSpPr>
          <a:spLocks noChangeArrowheads="1"/>
        </xdr:cNvSpPr>
      </xdr:nvSpPr>
      <xdr:spPr bwMode="auto">
        <a:xfrm flipH="1">
          <a:off x="13392150" y="12001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10</xdr:row>
      <xdr:rowOff>0</xdr:rowOff>
    </xdr:from>
    <xdr:to>
      <xdr:col>29</xdr:col>
      <xdr:colOff>0</xdr:colOff>
      <xdr:row>11</xdr:row>
      <xdr:rowOff>0</xdr:rowOff>
    </xdr:to>
    <xdr:sp macro="" textlink="">
      <xdr:nvSpPr>
        <xdr:cNvPr id="109" name="Rectangle 58">
          <a:extLst>
            <a:ext uri="{FF2B5EF4-FFF2-40B4-BE49-F238E27FC236}">
              <a16:creationId xmlns:a16="http://schemas.microsoft.com/office/drawing/2014/main" id="{00000000-0008-0000-2600-00006D000000}"/>
            </a:ext>
          </a:extLst>
        </xdr:cNvPr>
        <xdr:cNvSpPr>
          <a:spLocks noChangeArrowheads="1"/>
        </xdr:cNvSpPr>
      </xdr:nvSpPr>
      <xdr:spPr bwMode="auto">
        <a:xfrm>
          <a:off x="13754100" y="2286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11</xdr:row>
      <xdr:rowOff>0</xdr:rowOff>
    </xdr:from>
    <xdr:to>
      <xdr:col>29</xdr:col>
      <xdr:colOff>0</xdr:colOff>
      <xdr:row>12</xdr:row>
      <xdr:rowOff>0</xdr:rowOff>
    </xdr:to>
    <xdr:sp macro="" textlink="">
      <xdr:nvSpPr>
        <xdr:cNvPr id="110" name="Rectangle 59">
          <a:extLst>
            <a:ext uri="{FF2B5EF4-FFF2-40B4-BE49-F238E27FC236}">
              <a16:creationId xmlns:a16="http://schemas.microsoft.com/office/drawing/2014/main" id="{00000000-0008-0000-2600-00006E000000}"/>
            </a:ext>
          </a:extLst>
        </xdr:cNvPr>
        <xdr:cNvSpPr>
          <a:spLocks noChangeArrowheads="1"/>
        </xdr:cNvSpPr>
      </xdr:nvSpPr>
      <xdr:spPr bwMode="auto">
        <a:xfrm>
          <a:off x="13754100" y="2514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12</xdr:row>
      <xdr:rowOff>0</xdr:rowOff>
    </xdr:from>
    <xdr:to>
      <xdr:col>29</xdr:col>
      <xdr:colOff>0</xdr:colOff>
      <xdr:row>13</xdr:row>
      <xdr:rowOff>0</xdr:rowOff>
    </xdr:to>
    <xdr:sp macro="" textlink="">
      <xdr:nvSpPr>
        <xdr:cNvPr id="111" name="Rectangle 60">
          <a:extLst>
            <a:ext uri="{FF2B5EF4-FFF2-40B4-BE49-F238E27FC236}">
              <a16:creationId xmlns:a16="http://schemas.microsoft.com/office/drawing/2014/main" id="{00000000-0008-0000-2600-00006F000000}"/>
            </a:ext>
          </a:extLst>
        </xdr:cNvPr>
        <xdr:cNvSpPr>
          <a:spLocks noChangeArrowheads="1"/>
        </xdr:cNvSpPr>
      </xdr:nvSpPr>
      <xdr:spPr bwMode="auto">
        <a:xfrm>
          <a:off x="13754100" y="2743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6</xdr:row>
      <xdr:rowOff>66675</xdr:rowOff>
    </xdr:from>
    <xdr:to>
      <xdr:col>15</xdr:col>
      <xdr:colOff>114300</xdr:colOff>
      <xdr:row>7</xdr:row>
      <xdr:rowOff>109538</xdr:rowOff>
    </xdr:to>
    <xdr:cxnSp macro="">
      <xdr:nvCxnSpPr>
        <xdr:cNvPr id="112" name="AutoShape 74">
          <a:extLst>
            <a:ext uri="{FF2B5EF4-FFF2-40B4-BE49-F238E27FC236}">
              <a16:creationId xmlns:a16="http://schemas.microsoft.com/office/drawing/2014/main" id="{00000000-0008-0000-2600-000070000000}"/>
            </a:ext>
          </a:extLst>
        </xdr:cNvPr>
        <xdr:cNvCxnSpPr>
          <a:cxnSpLocks noChangeShapeType="1"/>
          <a:stCxn id="121" idx="1"/>
          <a:endCxn id="98" idx="6"/>
        </xdr:cNvCxnSpPr>
      </xdr:nvCxnSpPr>
      <xdr:spPr bwMode="auto">
        <a:xfrm flipV="1">
          <a:off x="7181850" y="1438275"/>
          <a:ext cx="990600" cy="271463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10</xdr:row>
      <xdr:rowOff>109538</xdr:rowOff>
    </xdr:from>
    <xdr:to>
      <xdr:col>15</xdr:col>
      <xdr:colOff>142875</xdr:colOff>
      <xdr:row>15</xdr:row>
      <xdr:rowOff>19050</xdr:rowOff>
    </xdr:to>
    <xdr:cxnSp macro="">
      <xdr:nvCxnSpPr>
        <xdr:cNvPr id="113" name="AutoShape 79">
          <a:extLst>
            <a:ext uri="{FF2B5EF4-FFF2-40B4-BE49-F238E27FC236}">
              <a16:creationId xmlns:a16="http://schemas.microsoft.com/office/drawing/2014/main" id="{00000000-0008-0000-2600-000071000000}"/>
            </a:ext>
          </a:extLst>
        </xdr:cNvPr>
        <xdr:cNvCxnSpPr>
          <a:cxnSpLocks noChangeShapeType="1"/>
          <a:stCxn id="99" idx="1"/>
          <a:endCxn id="101" idx="6"/>
        </xdr:cNvCxnSpPr>
      </xdr:nvCxnSpPr>
      <xdr:spPr bwMode="auto">
        <a:xfrm>
          <a:off x="7181850" y="2395538"/>
          <a:ext cx="1019175" cy="105251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11</xdr:row>
      <xdr:rowOff>109538</xdr:rowOff>
    </xdr:from>
    <xdr:to>
      <xdr:col>16</xdr:col>
      <xdr:colOff>228600</xdr:colOff>
      <xdr:row>17</xdr:row>
      <xdr:rowOff>161925</xdr:rowOff>
    </xdr:to>
    <xdr:cxnSp macro="">
      <xdr:nvCxnSpPr>
        <xdr:cNvPr id="114" name="AutoShape 82">
          <a:extLst>
            <a:ext uri="{FF2B5EF4-FFF2-40B4-BE49-F238E27FC236}">
              <a16:creationId xmlns:a16="http://schemas.microsoft.com/office/drawing/2014/main" id="{00000000-0008-0000-2600-000072000000}"/>
            </a:ext>
          </a:extLst>
        </xdr:cNvPr>
        <xdr:cNvCxnSpPr>
          <a:cxnSpLocks noChangeShapeType="1"/>
          <a:stCxn id="100" idx="1"/>
          <a:endCxn id="102" idx="6"/>
        </xdr:cNvCxnSpPr>
      </xdr:nvCxnSpPr>
      <xdr:spPr bwMode="auto">
        <a:xfrm>
          <a:off x="7181850" y="2624138"/>
          <a:ext cx="1543050" cy="142398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8</xdr:row>
      <xdr:rowOff>109538</xdr:rowOff>
    </xdr:from>
    <xdr:to>
      <xdr:col>21</xdr:col>
      <xdr:colOff>28575</xdr:colOff>
      <xdr:row>18</xdr:row>
      <xdr:rowOff>9525</xdr:rowOff>
    </xdr:to>
    <xdr:cxnSp macro="">
      <xdr:nvCxnSpPr>
        <xdr:cNvPr id="115" name="AutoShape 84">
          <a:extLst>
            <a:ext uri="{FF2B5EF4-FFF2-40B4-BE49-F238E27FC236}">
              <a16:creationId xmlns:a16="http://schemas.microsoft.com/office/drawing/2014/main" id="{00000000-0008-0000-2600-000073000000}"/>
            </a:ext>
          </a:extLst>
        </xdr:cNvPr>
        <xdr:cNvCxnSpPr>
          <a:cxnSpLocks noChangeShapeType="1"/>
          <a:stCxn id="122" idx="1"/>
          <a:endCxn id="103" idx="6"/>
        </xdr:cNvCxnSpPr>
      </xdr:nvCxnSpPr>
      <xdr:spPr bwMode="auto">
        <a:xfrm>
          <a:off x="7181850" y="1938338"/>
          <a:ext cx="3533775" cy="218598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27</xdr:col>
      <xdr:colOff>133350</xdr:colOff>
      <xdr:row>5</xdr:row>
      <xdr:rowOff>85725</xdr:rowOff>
    </xdr:from>
    <xdr:to>
      <xdr:col>29</xdr:col>
      <xdr:colOff>0</xdr:colOff>
      <xdr:row>7</xdr:row>
      <xdr:rowOff>114300</xdr:rowOff>
    </xdr:to>
    <xdr:cxnSp macro="">
      <xdr:nvCxnSpPr>
        <xdr:cNvPr id="116" name="AutoShape 93">
          <a:extLst>
            <a:ext uri="{FF2B5EF4-FFF2-40B4-BE49-F238E27FC236}">
              <a16:creationId xmlns:a16="http://schemas.microsoft.com/office/drawing/2014/main" id="{00000000-0008-0000-2600-000074000000}"/>
            </a:ext>
          </a:extLst>
        </xdr:cNvPr>
        <xdr:cNvCxnSpPr>
          <a:cxnSpLocks noChangeShapeType="1"/>
          <a:stCxn id="108" idx="2"/>
          <a:endCxn id="126" idx="3"/>
        </xdr:cNvCxnSpPr>
      </xdr:nvCxnSpPr>
      <xdr:spPr bwMode="auto">
        <a:xfrm>
          <a:off x="13449300" y="1228725"/>
          <a:ext cx="742950" cy="4857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27</xdr:col>
      <xdr:colOff>47625</xdr:colOff>
      <xdr:row>9</xdr:row>
      <xdr:rowOff>109538</xdr:rowOff>
    </xdr:from>
    <xdr:to>
      <xdr:col>29</xdr:col>
      <xdr:colOff>0</xdr:colOff>
      <xdr:row>10</xdr:row>
      <xdr:rowOff>190500</xdr:rowOff>
    </xdr:to>
    <xdr:cxnSp macro="">
      <xdr:nvCxnSpPr>
        <xdr:cNvPr id="117" name="AutoShape 97">
          <a:extLst>
            <a:ext uri="{FF2B5EF4-FFF2-40B4-BE49-F238E27FC236}">
              <a16:creationId xmlns:a16="http://schemas.microsoft.com/office/drawing/2014/main" id="{00000000-0008-0000-2600-000075000000}"/>
            </a:ext>
          </a:extLst>
        </xdr:cNvPr>
        <xdr:cNvCxnSpPr>
          <a:cxnSpLocks noChangeShapeType="1"/>
          <a:stCxn id="107" idx="2"/>
          <a:endCxn id="128" idx="3"/>
        </xdr:cNvCxnSpPr>
      </xdr:nvCxnSpPr>
      <xdr:spPr bwMode="auto">
        <a:xfrm flipV="1">
          <a:off x="13363575" y="2166938"/>
          <a:ext cx="828675" cy="30956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104775</xdr:colOff>
      <xdr:row>8</xdr:row>
      <xdr:rowOff>109538</xdr:rowOff>
    </xdr:from>
    <xdr:to>
      <xdr:col>29</xdr:col>
      <xdr:colOff>0</xdr:colOff>
      <xdr:row>11</xdr:row>
      <xdr:rowOff>9525</xdr:rowOff>
    </xdr:to>
    <xdr:cxnSp macro="">
      <xdr:nvCxnSpPr>
        <xdr:cNvPr id="118" name="AutoShape 101">
          <a:extLst>
            <a:ext uri="{FF2B5EF4-FFF2-40B4-BE49-F238E27FC236}">
              <a16:creationId xmlns:a16="http://schemas.microsoft.com/office/drawing/2014/main" id="{00000000-0008-0000-2600-000076000000}"/>
            </a:ext>
          </a:extLst>
        </xdr:cNvPr>
        <xdr:cNvCxnSpPr>
          <a:cxnSpLocks noChangeShapeType="1"/>
          <a:stCxn id="105" idx="2"/>
          <a:endCxn id="127" idx="3"/>
        </xdr:cNvCxnSpPr>
      </xdr:nvCxnSpPr>
      <xdr:spPr bwMode="auto">
        <a:xfrm flipV="1">
          <a:off x="12544425" y="1938338"/>
          <a:ext cx="1647825" cy="58578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352425</xdr:colOff>
      <xdr:row>11</xdr:row>
      <xdr:rowOff>109538</xdr:rowOff>
    </xdr:from>
    <xdr:to>
      <xdr:col>29</xdr:col>
      <xdr:colOff>0</xdr:colOff>
      <xdr:row>13</xdr:row>
      <xdr:rowOff>152400</xdr:rowOff>
    </xdr:to>
    <xdr:cxnSp macro="">
      <xdr:nvCxnSpPr>
        <xdr:cNvPr id="119" name="AutoShape 102">
          <a:extLst>
            <a:ext uri="{FF2B5EF4-FFF2-40B4-BE49-F238E27FC236}">
              <a16:creationId xmlns:a16="http://schemas.microsoft.com/office/drawing/2014/main" id="{00000000-0008-0000-2600-000077000000}"/>
            </a:ext>
          </a:extLst>
        </xdr:cNvPr>
        <xdr:cNvCxnSpPr>
          <a:cxnSpLocks noChangeShapeType="1"/>
          <a:stCxn id="106" idx="2"/>
          <a:endCxn id="110" idx="3"/>
        </xdr:cNvCxnSpPr>
      </xdr:nvCxnSpPr>
      <xdr:spPr bwMode="auto">
        <a:xfrm flipV="1">
          <a:off x="13230225" y="2624138"/>
          <a:ext cx="962025" cy="50006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247650</xdr:colOff>
      <xdr:row>10</xdr:row>
      <xdr:rowOff>109538</xdr:rowOff>
    </xdr:from>
    <xdr:to>
      <xdr:col>29</xdr:col>
      <xdr:colOff>0</xdr:colOff>
      <xdr:row>16</xdr:row>
      <xdr:rowOff>47625</xdr:rowOff>
    </xdr:to>
    <xdr:cxnSp macro="">
      <xdr:nvCxnSpPr>
        <xdr:cNvPr id="120" name="AutoShape 104">
          <a:extLst>
            <a:ext uri="{FF2B5EF4-FFF2-40B4-BE49-F238E27FC236}">
              <a16:creationId xmlns:a16="http://schemas.microsoft.com/office/drawing/2014/main" id="{00000000-0008-0000-2600-000078000000}"/>
            </a:ext>
          </a:extLst>
        </xdr:cNvPr>
        <xdr:cNvCxnSpPr>
          <a:cxnSpLocks noChangeShapeType="1"/>
          <a:stCxn id="104" idx="2"/>
          <a:endCxn id="109" idx="3"/>
        </xdr:cNvCxnSpPr>
      </xdr:nvCxnSpPr>
      <xdr:spPr bwMode="auto">
        <a:xfrm flipV="1">
          <a:off x="12249150" y="2395538"/>
          <a:ext cx="1943100" cy="130968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7</xdr:row>
      <xdr:rowOff>0</xdr:rowOff>
    </xdr:from>
    <xdr:to>
      <xdr:col>14</xdr:col>
      <xdr:colOff>0</xdr:colOff>
      <xdr:row>8</xdr:row>
      <xdr:rowOff>0</xdr:rowOff>
    </xdr:to>
    <xdr:sp macro="" textlink="">
      <xdr:nvSpPr>
        <xdr:cNvPr id="121" name="Rectangle 111">
          <a:extLst>
            <a:ext uri="{FF2B5EF4-FFF2-40B4-BE49-F238E27FC236}">
              <a16:creationId xmlns:a16="http://schemas.microsoft.com/office/drawing/2014/main" id="{00000000-0008-0000-2600-000079000000}"/>
            </a:ext>
          </a:extLst>
        </xdr:cNvPr>
        <xdr:cNvSpPr>
          <a:spLocks noChangeArrowheads="1"/>
        </xdr:cNvSpPr>
      </xdr:nvSpPr>
      <xdr:spPr bwMode="auto">
        <a:xfrm>
          <a:off x="7181850" y="1600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8</xdr:row>
      <xdr:rowOff>0</xdr:rowOff>
    </xdr:from>
    <xdr:to>
      <xdr:col>14</xdr:col>
      <xdr:colOff>0</xdr:colOff>
      <xdr:row>9</xdr:row>
      <xdr:rowOff>0</xdr:rowOff>
    </xdr:to>
    <xdr:sp macro="" textlink="">
      <xdr:nvSpPr>
        <xdr:cNvPr id="122" name="Rectangle 112">
          <a:extLst>
            <a:ext uri="{FF2B5EF4-FFF2-40B4-BE49-F238E27FC236}">
              <a16:creationId xmlns:a16="http://schemas.microsoft.com/office/drawing/2014/main" id="{00000000-0008-0000-2600-00007A000000}"/>
            </a:ext>
          </a:extLst>
        </xdr:cNvPr>
        <xdr:cNvSpPr>
          <a:spLocks noChangeArrowheads="1"/>
        </xdr:cNvSpPr>
      </xdr:nvSpPr>
      <xdr:spPr bwMode="auto">
        <a:xfrm>
          <a:off x="7181850" y="1828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9</xdr:row>
      <xdr:rowOff>0</xdr:rowOff>
    </xdr:from>
    <xdr:to>
      <xdr:col>14</xdr:col>
      <xdr:colOff>0</xdr:colOff>
      <xdr:row>10</xdr:row>
      <xdr:rowOff>0</xdr:rowOff>
    </xdr:to>
    <xdr:sp macro="" textlink="">
      <xdr:nvSpPr>
        <xdr:cNvPr id="123" name="Rectangle 113">
          <a:extLst>
            <a:ext uri="{FF2B5EF4-FFF2-40B4-BE49-F238E27FC236}">
              <a16:creationId xmlns:a16="http://schemas.microsoft.com/office/drawing/2014/main" id="{00000000-0008-0000-2600-00007B000000}"/>
            </a:ext>
          </a:extLst>
        </xdr:cNvPr>
        <xdr:cNvSpPr>
          <a:spLocks noChangeArrowheads="1"/>
        </xdr:cNvSpPr>
      </xdr:nvSpPr>
      <xdr:spPr bwMode="auto">
        <a:xfrm>
          <a:off x="7181850" y="2057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114300</xdr:colOff>
      <xdr:row>12</xdr:row>
      <xdr:rowOff>9525</xdr:rowOff>
    </xdr:from>
    <xdr:to>
      <xdr:col>15</xdr:col>
      <xdr:colOff>171450</xdr:colOff>
      <xdr:row>12</xdr:row>
      <xdr:rowOff>66675</xdr:rowOff>
    </xdr:to>
    <xdr:sp macro="" textlink="">
      <xdr:nvSpPr>
        <xdr:cNvPr id="124" name="Oval 116">
          <a:extLst>
            <a:ext uri="{FF2B5EF4-FFF2-40B4-BE49-F238E27FC236}">
              <a16:creationId xmlns:a16="http://schemas.microsoft.com/office/drawing/2014/main" id="{00000000-0008-0000-2600-00007C000000}"/>
            </a:ext>
          </a:extLst>
        </xdr:cNvPr>
        <xdr:cNvSpPr>
          <a:spLocks noChangeArrowheads="1"/>
        </xdr:cNvSpPr>
      </xdr:nvSpPr>
      <xdr:spPr bwMode="auto">
        <a:xfrm flipH="1">
          <a:off x="8172450" y="27527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9</xdr:row>
      <xdr:rowOff>109538</xdr:rowOff>
    </xdr:from>
    <xdr:to>
      <xdr:col>15</xdr:col>
      <xdr:colOff>114300</xdr:colOff>
      <xdr:row>12</xdr:row>
      <xdr:rowOff>38100</xdr:rowOff>
    </xdr:to>
    <xdr:cxnSp macro="">
      <xdr:nvCxnSpPr>
        <xdr:cNvPr id="125" name="AutoShape 117">
          <a:extLst>
            <a:ext uri="{FF2B5EF4-FFF2-40B4-BE49-F238E27FC236}">
              <a16:creationId xmlns:a16="http://schemas.microsoft.com/office/drawing/2014/main" id="{00000000-0008-0000-2600-00007D000000}"/>
            </a:ext>
          </a:extLst>
        </xdr:cNvPr>
        <xdr:cNvCxnSpPr>
          <a:cxnSpLocks noChangeShapeType="1"/>
          <a:stCxn id="123" idx="1"/>
          <a:endCxn id="124" idx="6"/>
        </xdr:cNvCxnSpPr>
      </xdr:nvCxnSpPr>
      <xdr:spPr bwMode="auto">
        <a:xfrm>
          <a:off x="7181850" y="2166938"/>
          <a:ext cx="990600" cy="61436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28</xdr:col>
      <xdr:colOff>0</xdr:colOff>
      <xdr:row>7</xdr:row>
      <xdr:rowOff>0</xdr:rowOff>
    </xdr:from>
    <xdr:to>
      <xdr:col>29</xdr:col>
      <xdr:colOff>0</xdr:colOff>
      <xdr:row>8</xdr:row>
      <xdr:rowOff>0</xdr:rowOff>
    </xdr:to>
    <xdr:sp macro="" textlink="">
      <xdr:nvSpPr>
        <xdr:cNvPr id="126" name="Rectangle 120">
          <a:extLst>
            <a:ext uri="{FF2B5EF4-FFF2-40B4-BE49-F238E27FC236}">
              <a16:creationId xmlns:a16="http://schemas.microsoft.com/office/drawing/2014/main" id="{00000000-0008-0000-2600-00007E000000}"/>
            </a:ext>
          </a:extLst>
        </xdr:cNvPr>
        <xdr:cNvSpPr>
          <a:spLocks noChangeArrowheads="1"/>
        </xdr:cNvSpPr>
      </xdr:nvSpPr>
      <xdr:spPr bwMode="auto">
        <a:xfrm>
          <a:off x="13754100" y="1600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8</xdr:row>
      <xdr:rowOff>0</xdr:rowOff>
    </xdr:from>
    <xdr:to>
      <xdr:col>29</xdr:col>
      <xdr:colOff>0</xdr:colOff>
      <xdr:row>9</xdr:row>
      <xdr:rowOff>0</xdr:rowOff>
    </xdr:to>
    <xdr:sp macro="" textlink="">
      <xdr:nvSpPr>
        <xdr:cNvPr id="127" name="Rectangle 121">
          <a:extLst>
            <a:ext uri="{FF2B5EF4-FFF2-40B4-BE49-F238E27FC236}">
              <a16:creationId xmlns:a16="http://schemas.microsoft.com/office/drawing/2014/main" id="{00000000-0008-0000-2600-00007F000000}"/>
            </a:ext>
          </a:extLst>
        </xdr:cNvPr>
        <xdr:cNvSpPr>
          <a:spLocks noChangeArrowheads="1"/>
        </xdr:cNvSpPr>
      </xdr:nvSpPr>
      <xdr:spPr bwMode="auto">
        <a:xfrm>
          <a:off x="13754100" y="1828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9</xdr:row>
      <xdr:rowOff>0</xdr:rowOff>
    </xdr:from>
    <xdr:to>
      <xdr:col>29</xdr:col>
      <xdr:colOff>0</xdr:colOff>
      <xdr:row>10</xdr:row>
      <xdr:rowOff>0</xdr:rowOff>
    </xdr:to>
    <xdr:sp macro="" textlink="">
      <xdr:nvSpPr>
        <xdr:cNvPr id="128" name="Rectangle 122">
          <a:extLst>
            <a:ext uri="{FF2B5EF4-FFF2-40B4-BE49-F238E27FC236}">
              <a16:creationId xmlns:a16="http://schemas.microsoft.com/office/drawing/2014/main" id="{00000000-0008-0000-2600-000080000000}"/>
            </a:ext>
          </a:extLst>
        </xdr:cNvPr>
        <xdr:cNvSpPr>
          <a:spLocks noChangeArrowheads="1"/>
        </xdr:cNvSpPr>
      </xdr:nvSpPr>
      <xdr:spPr bwMode="auto">
        <a:xfrm>
          <a:off x="13754100" y="2057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285750</xdr:colOff>
      <xdr:row>17</xdr:row>
      <xdr:rowOff>209550</xdr:rowOff>
    </xdr:from>
    <xdr:to>
      <xdr:col>23</xdr:col>
      <xdr:colOff>342900</xdr:colOff>
      <xdr:row>18</xdr:row>
      <xdr:rowOff>47625</xdr:rowOff>
    </xdr:to>
    <xdr:sp macro="" textlink="">
      <xdr:nvSpPr>
        <xdr:cNvPr id="129" name="Oval 146">
          <a:extLst>
            <a:ext uri="{FF2B5EF4-FFF2-40B4-BE49-F238E27FC236}">
              <a16:creationId xmlns:a16="http://schemas.microsoft.com/office/drawing/2014/main" id="{00000000-0008-0000-2600-000081000000}"/>
            </a:ext>
          </a:extLst>
        </xdr:cNvPr>
        <xdr:cNvSpPr>
          <a:spLocks noChangeArrowheads="1"/>
        </xdr:cNvSpPr>
      </xdr:nvSpPr>
      <xdr:spPr bwMode="auto">
        <a:xfrm flipH="1">
          <a:off x="11849100" y="4095750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342900</xdr:colOff>
      <xdr:row>12</xdr:row>
      <xdr:rowOff>109538</xdr:rowOff>
    </xdr:from>
    <xdr:to>
      <xdr:col>29</xdr:col>
      <xdr:colOff>0</xdr:colOff>
      <xdr:row>18</xdr:row>
      <xdr:rowOff>19050</xdr:rowOff>
    </xdr:to>
    <xdr:cxnSp macro="">
      <xdr:nvCxnSpPr>
        <xdr:cNvPr id="130" name="AutoShape 147">
          <a:extLst>
            <a:ext uri="{FF2B5EF4-FFF2-40B4-BE49-F238E27FC236}">
              <a16:creationId xmlns:a16="http://schemas.microsoft.com/office/drawing/2014/main" id="{00000000-0008-0000-2600-000082000000}"/>
            </a:ext>
          </a:extLst>
        </xdr:cNvPr>
        <xdr:cNvCxnSpPr>
          <a:cxnSpLocks noChangeShapeType="1"/>
          <a:stCxn id="129" idx="2"/>
          <a:endCxn id="111" idx="3"/>
        </xdr:cNvCxnSpPr>
      </xdr:nvCxnSpPr>
      <xdr:spPr bwMode="auto">
        <a:xfrm flipV="1">
          <a:off x="11906250" y="2852738"/>
          <a:ext cx="2286000" cy="128111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352425</xdr:colOff>
      <xdr:row>0</xdr:row>
      <xdr:rowOff>9525</xdr:rowOff>
    </xdr:from>
    <xdr:to>
      <xdr:col>28</xdr:col>
      <xdr:colOff>76200</xdr:colOff>
      <xdr:row>3</xdr:row>
      <xdr:rowOff>209550</xdr:rowOff>
    </xdr:to>
    <xdr:grpSp>
      <xdr:nvGrpSpPr>
        <xdr:cNvPr id="68720" name="Group 1136">
          <a:extLst>
            <a:ext uri="{FF2B5EF4-FFF2-40B4-BE49-F238E27FC236}">
              <a16:creationId xmlns:a16="http://schemas.microsoft.com/office/drawing/2014/main" id="{00000000-0008-0000-2700-0000700C0100}"/>
            </a:ext>
          </a:extLst>
        </xdr:cNvPr>
        <xdr:cNvGrpSpPr>
          <a:grpSpLocks/>
        </xdr:cNvGrpSpPr>
      </xdr:nvGrpSpPr>
      <xdr:grpSpPr bwMode="auto">
        <a:xfrm>
          <a:off x="12874625" y="9525"/>
          <a:ext cx="1019175" cy="885825"/>
          <a:chOff x="1012" y="24"/>
          <a:chExt cx="106" cy="90"/>
        </a:xfrm>
      </xdr:grpSpPr>
      <xdr:sp macro="" textlink="">
        <xdr:nvSpPr>
          <xdr:cNvPr id="68721" name="Line 1137">
            <a:extLst>
              <a:ext uri="{FF2B5EF4-FFF2-40B4-BE49-F238E27FC236}">
                <a16:creationId xmlns:a16="http://schemas.microsoft.com/office/drawing/2014/main" id="{00000000-0008-0000-2700-0000710C01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8722" name="Text Box 1138">
            <a:extLst>
              <a:ext uri="{FF2B5EF4-FFF2-40B4-BE49-F238E27FC236}">
                <a16:creationId xmlns:a16="http://schemas.microsoft.com/office/drawing/2014/main" id="{00000000-0008-0000-2700-0000720C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+Z</a:t>
            </a:r>
          </a:p>
        </xdr:txBody>
      </xdr:sp>
      <xdr:sp macro="" textlink="">
        <xdr:nvSpPr>
          <xdr:cNvPr id="68723" name="Text Box 1139">
            <a:extLst>
              <a:ext uri="{FF2B5EF4-FFF2-40B4-BE49-F238E27FC236}">
                <a16:creationId xmlns:a16="http://schemas.microsoft.com/office/drawing/2014/main" id="{00000000-0008-0000-2700-0000730C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-Z</a:t>
            </a:r>
          </a:p>
        </xdr:txBody>
      </xdr:sp>
      <xdr:sp macro="" textlink="">
        <xdr:nvSpPr>
          <xdr:cNvPr id="68724" name="Line 1140">
            <a:extLst>
              <a:ext uri="{FF2B5EF4-FFF2-40B4-BE49-F238E27FC236}">
                <a16:creationId xmlns:a16="http://schemas.microsoft.com/office/drawing/2014/main" id="{00000000-0008-0000-2700-0000740C01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8725" name="Text Box 1141">
            <a:extLst>
              <a:ext uri="{FF2B5EF4-FFF2-40B4-BE49-F238E27FC236}">
                <a16:creationId xmlns:a16="http://schemas.microsoft.com/office/drawing/2014/main" id="{00000000-0008-0000-2700-0000750C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+Y</a:t>
            </a:r>
          </a:p>
        </xdr:txBody>
      </xdr:sp>
      <xdr:sp macro="" textlink="">
        <xdr:nvSpPr>
          <xdr:cNvPr id="68726" name="Text Box 1142">
            <a:extLst>
              <a:ext uri="{FF2B5EF4-FFF2-40B4-BE49-F238E27FC236}">
                <a16:creationId xmlns:a16="http://schemas.microsoft.com/office/drawing/2014/main" id="{00000000-0008-0000-2700-0000760C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-Y</a:t>
            </a:r>
          </a:p>
        </xdr:txBody>
      </xdr:sp>
    </xdr:grpSp>
    <xdr:clientData/>
  </xdr:twoCellAnchor>
  <xdr:twoCellAnchor>
    <xdr:from>
      <xdr:col>4</xdr:col>
      <xdr:colOff>0</xdr:colOff>
      <xdr:row>5</xdr:row>
      <xdr:rowOff>0</xdr:rowOff>
    </xdr:from>
    <xdr:to>
      <xdr:col>12</xdr:col>
      <xdr:colOff>0</xdr:colOff>
      <xdr:row>20</xdr:row>
      <xdr:rowOff>219074</xdr:rowOff>
    </xdr:to>
    <xdr:graphicFrame macro="">
      <xdr:nvGraphicFramePr>
        <xdr:cNvPr id="68795" name="グラフ 1211">
          <a:extLst>
            <a:ext uri="{FF2B5EF4-FFF2-40B4-BE49-F238E27FC236}">
              <a16:creationId xmlns:a16="http://schemas.microsoft.com/office/drawing/2014/main" id="{00000000-0008-0000-2700-0000BB0C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1</xdr:colOff>
      <xdr:row>5</xdr:row>
      <xdr:rowOff>1</xdr:rowOff>
    </xdr:from>
    <xdr:to>
      <xdr:col>38</xdr:col>
      <xdr:colOff>1</xdr:colOff>
      <xdr:row>24</xdr:row>
      <xdr:rowOff>0</xdr:rowOff>
    </xdr:to>
    <xdr:graphicFrame macro="">
      <xdr:nvGraphicFramePr>
        <xdr:cNvPr id="68796" name="グラフ 1212">
          <a:extLst>
            <a:ext uri="{FF2B5EF4-FFF2-40B4-BE49-F238E27FC236}">
              <a16:creationId xmlns:a16="http://schemas.microsoft.com/office/drawing/2014/main" id="{00000000-0008-0000-2700-0000BC0C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1</xdr:colOff>
      <xdr:row>35</xdr:row>
      <xdr:rowOff>0</xdr:rowOff>
    </xdr:from>
    <xdr:to>
      <xdr:col>38</xdr:col>
      <xdr:colOff>1</xdr:colOff>
      <xdr:row>40</xdr:row>
      <xdr:rowOff>0</xdr:rowOff>
    </xdr:to>
    <xdr:graphicFrame macro="">
      <xdr:nvGraphicFramePr>
        <xdr:cNvPr id="68797" name="グラフ 1213">
          <a:extLst>
            <a:ext uri="{FF2B5EF4-FFF2-40B4-BE49-F238E27FC236}">
              <a16:creationId xmlns:a16="http://schemas.microsoft.com/office/drawing/2014/main" id="{00000000-0008-0000-2700-0000BD0C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190500</xdr:colOff>
      <xdr:row>31</xdr:row>
      <xdr:rowOff>152400</xdr:rowOff>
    </xdr:from>
    <xdr:to>
      <xdr:col>23</xdr:col>
      <xdr:colOff>333375</xdr:colOff>
      <xdr:row>55</xdr:row>
      <xdr:rowOff>209550</xdr:rowOff>
    </xdr:to>
    <xdr:pic>
      <xdr:nvPicPr>
        <xdr:cNvPr id="191" name="Picture 247">
          <a:extLst>
            <a:ext uri="{FF2B5EF4-FFF2-40B4-BE49-F238E27FC236}">
              <a16:creationId xmlns:a16="http://schemas.microsoft.com/office/drawing/2014/main" id="{00000000-0008-0000-2700-0000B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0" y="7239000"/>
          <a:ext cx="4086225" cy="554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104775</xdr:colOff>
      <xdr:row>7</xdr:row>
      <xdr:rowOff>161925</xdr:rowOff>
    </xdr:from>
    <xdr:to>
      <xdr:col>27</xdr:col>
      <xdr:colOff>361950</xdr:colOff>
      <xdr:row>26</xdr:row>
      <xdr:rowOff>66675</xdr:rowOff>
    </xdr:to>
    <xdr:pic>
      <xdr:nvPicPr>
        <xdr:cNvPr id="192" name="Picture 246">
          <a:extLst>
            <a:ext uri="{FF2B5EF4-FFF2-40B4-BE49-F238E27FC236}">
              <a16:creationId xmlns:a16="http://schemas.microsoft.com/office/drawing/2014/main" id="{00000000-0008-0000-2700-0000C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1762125"/>
          <a:ext cx="5953125" cy="424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409575</xdr:colOff>
      <xdr:row>16</xdr:row>
      <xdr:rowOff>104775</xdr:rowOff>
    </xdr:from>
    <xdr:to>
      <xdr:col>25</xdr:col>
      <xdr:colOff>180975</xdr:colOff>
      <xdr:row>36</xdr:row>
      <xdr:rowOff>104775</xdr:rowOff>
    </xdr:to>
    <xdr:grpSp>
      <xdr:nvGrpSpPr>
        <xdr:cNvPr id="193" name="Group 240">
          <a:extLst>
            <a:ext uri="{FF2B5EF4-FFF2-40B4-BE49-F238E27FC236}">
              <a16:creationId xmlns:a16="http://schemas.microsoft.com/office/drawing/2014/main" id="{00000000-0008-0000-2700-0000C1000000}"/>
            </a:ext>
          </a:extLst>
        </xdr:cNvPr>
        <xdr:cNvGrpSpPr>
          <a:grpSpLocks/>
        </xdr:cNvGrpSpPr>
      </xdr:nvGrpSpPr>
      <xdr:grpSpPr bwMode="auto">
        <a:xfrm>
          <a:off x="10772775" y="3762375"/>
          <a:ext cx="1930400" cy="4572000"/>
          <a:chOff x="973" y="379"/>
          <a:chExt cx="201" cy="460"/>
        </a:xfrm>
      </xdr:grpSpPr>
      <xdr:sp macro="" textlink="">
        <xdr:nvSpPr>
          <xdr:cNvPr id="303" name="Rectangle 126">
            <a:extLst>
              <a:ext uri="{FF2B5EF4-FFF2-40B4-BE49-F238E27FC236}">
                <a16:creationId xmlns:a16="http://schemas.microsoft.com/office/drawing/2014/main" id="{00000000-0008-0000-2700-00002F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973" y="590"/>
            <a:ext cx="39" cy="24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99CC" mc:Ignorable="a14" a14:legacySpreadsheetColorIndex="45">
              <a:alpha val="50000"/>
            </a:srgbClr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304" name="AutoShape 148">
            <a:extLst>
              <a:ext uri="{FF2B5EF4-FFF2-40B4-BE49-F238E27FC236}">
                <a16:creationId xmlns:a16="http://schemas.microsoft.com/office/drawing/2014/main" id="{00000000-0008-0000-2700-000030010000}"/>
              </a:ext>
            </a:extLst>
          </xdr:cNvPr>
          <xdr:cNvSpPr>
            <a:spLocks noChangeArrowheads="1"/>
          </xdr:cNvSpPr>
        </xdr:nvSpPr>
        <xdr:spPr bwMode="auto">
          <a:xfrm rot="5400000" flipH="1">
            <a:off x="968" y="384"/>
            <a:ext cx="211" cy="201"/>
          </a:xfrm>
          <a:custGeom>
            <a:avLst/>
            <a:gdLst>
              <a:gd name="G0" fmla="+- 13153 0 0"/>
              <a:gd name="G1" fmla="+- 19246 0 0"/>
              <a:gd name="G2" fmla="+- 11936 0 0"/>
              <a:gd name="G3" fmla="*/ 13153 1 2"/>
              <a:gd name="G4" fmla="+- G3 10800 0"/>
              <a:gd name="G5" fmla="+- 21600 13153 19246"/>
              <a:gd name="G6" fmla="+- 19246 11936 0"/>
              <a:gd name="G7" fmla="*/ G6 1 2"/>
              <a:gd name="G8" fmla="*/ 19246 2 1"/>
              <a:gd name="G9" fmla="+- G8 0 21600"/>
              <a:gd name="G10" fmla="*/ 21600 G0 G1"/>
              <a:gd name="G11" fmla="*/ 21600 G4 G1"/>
              <a:gd name="G12" fmla="*/ 21600 G5 G1"/>
              <a:gd name="G13" fmla="*/ 21600 G7 G1"/>
              <a:gd name="G14" fmla="*/ 19246 1 2"/>
              <a:gd name="G15" fmla="+- G5 0 G4"/>
              <a:gd name="G16" fmla="+- G0 0 G4"/>
              <a:gd name="G17" fmla="*/ G2 G15 G16"/>
              <a:gd name="T0" fmla="*/ 17377 w 21600"/>
              <a:gd name="T1" fmla="*/ 0 h 21600"/>
              <a:gd name="T2" fmla="*/ 13153 w 21600"/>
              <a:gd name="T3" fmla="*/ 11936 h 21600"/>
              <a:gd name="T4" fmla="*/ 0 w 21600"/>
              <a:gd name="T5" fmla="*/ 19502 h 21600"/>
              <a:gd name="T6" fmla="*/ 9623 w 21600"/>
              <a:gd name="T7" fmla="*/ 21600 h 21600"/>
              <a:gd name="T8" fmla="*/ 19246 w 21600"/>
              <a:gd name="T9" fmla="*/ 17498 h 21600"/>
              <a:gd name="T10" fmla="*/ 21600 w 21600"/>
              <a:gd name="T11" fmla="*/ 11936 h 21600"/>
              <a:gd name="T12" fmla="*/ 17694720 60000 65536"/>
              <a:gd name="T13" fmla="*/ 11796480 60000 65536"/>
              <a:gd name="T14" fmla="*/ 11796480 60000 65536"/>
              <a:gd name="T15" fmla="*/ 5898240 60000 65536"/>
              <a:gd name="T16" fmla="*/ 0 60000 65536"/>
              <a:gd name="T17" fmla="*/ 0 60000 65536"/>
              <a:gd name="T18" fmla="*/ 0 w 21600"/>
              <a:gd name="T19" fmla="*/ G12 h 21600"/>
              <a:gd name="T20" fmla="*/ G1 w 21600"/>
              <a:gd name="T21" fmla="*/ 21600 h 21600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1600" h="21600">
                <a:moveTo>
                  <a:pt x="17377" y="0"/>
                </a:moveTo>
                <a:lnTo>
                  <a:pt x="13153" y="11936"/>
                </a:lnTo>
                <a:lnTo>
                  <a:pt x="15507" y="11936"/>
                </a:lnTo>
                <a:lnTo>
                  <a:pt x="15507" y="17404"/>
                </a:lnTo>
                <a:lnTo>
                  <a:pt x="0" y="17404"/>
                </a:lnTo>
                <a:lnTo>
                  <a:pt x="0" y="21600"/>
                </a:lnTo>
                <a:lnTo>
                  <a:pt x="19246" y="21600"/>
                </a:lnTo>
                <a:lnTo>
                  <a:pt x="19246" y="11936"/>
                </a:lnTo>
                <a:lnTo>
                  <a:pt x="21600" y="11936"/>
                </a:lnTo>
                <a:close/>
              </a:path>
            </a:pathLst>
          </a:custGeom>
          <a:solidFill>
            <a:srgbClr xmlns:mc="http://schemas.openxmlformats.org/markup-compatibility/2006" xmlns:a14="http://schemas.microsoft.com/office/drawing/2010/main" val="FF99CC" mc:Ignorable="a14" a14:legacySpreadsheetColorIndex="45">
              <a:alpha val="50000"/>
            </a:srgbClr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</xdr:grpSp>
    <xdr:clientData/>
  </xdr:twoCellAnchor>
  <xdr:twoCellAnchor>
    <xdr:from>
      <xdr:col>13</xdr:col>
      <xdr:colOff>0</xdr:colOff>
      <xdr:row>10</xdr:row>
      <xdr:rowOff>0</xdr:rowOff>
    </xdr:from>
    <xdr:to>
      <xdr:col>14</xdr:col>
      <xdr:colOff>0</xdr:colOff>
      <xdr:row>11</xdr:row>
      <xdr:rowOff>0</xdr:rowOff>
    </xdr:to>
    <xdr:sp macro="" textlink="">
      <xdr:nvSpPr>
        <xdr:cNvPr id="194" name="Rectangle 3">
          <a:extLst>
            <a:ext uri="{FF2B5EF4-FFF2-40B4-BE49-F238E27FC236}">
              <a16:creationId xmlns:a16="http://schemas.microsoft.com/office/drawing/2014/main" id="{00000000-0008-0000-2700-0000C2000000}"/>
            </a:ext>
          </a:extLst>
        </xdr:cNvPr>
        <xdr:cNvSpPr>
          <a:spLocks noChangeArrowheads="1"/>
        </xdr:cNvSpPr>
      </xdr:nvSpPr>
      <xdr:spPr bwMode="auto">
        <a:xfrm>
          <a:off x="7181850" y="2286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11</xdr:row>
      <xdr:rowOff>0</xdr:rowOff>
    </xdr:from>
    <xdr:to>
      <xdr:col>14</xdr:col>
      <xdr:colOff>0</xdr:colOff>
      <xdr:row>12</xdr:row>
      <xdr:rowOff>0</xdr:rowOff>
    </xdr:to>
    <xdr:sp macro="" textlink="">
      <xdr:nvSpPr>
        <xdr:cNvPr id="195" name="Rectangle 4">
          <a:extLst>
            <a:ext uri="{FF2B5EF4-FFF2-40B4-BE49-F238E27FC236}">
              <a16:creationId xmlns:a16="http://schemas.microsoft.com/office/drawing/2014/main" id="{00000000-0008-0000-2700-0000C3000000}"/>
            </a:ext>
          </a:extLst>
        </xdr:cNvPr>
        <xdr:cNvSpPr>
          <a:spLocks noChangeArrowheads="1"/>
        </xdr:cNvSpPr>
      </xdr:nvSpPr>
      <xdr:spPr bwMode="auto">
        <a:xfrm>
          <a:off x="7181850" y="2514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12</xdr:row>
      <xdr:rowOff>0</xdr:rowOff>
    </xdr:from>
    <xdr:to>
      <xdr:col>14</xdr:col>
      <xdr:colOff>0</xdr:colOff>
      <xdr:row>13</xdr:row>
      <xdr:rowOff>0</xdr:rowOff>
    </xdr:to>
    <xdr:sp macro="" textlink="">
      <xdr:nvSpPr>
        <xdr:cNvPr id="196" name="Rectangle 5">
          <a:extLst>
            <a:ext uri="{FF2B5EF4-FFF2-40B4-BE49-F238E27FC236}">
              <a16:creationId xmlns:a16="http://schemas.microsoft.com/office/drawing/2014/main" id="{00000000-0008-0000-2700-0000C4000000}"/>
            </a:ext>
          </a:extLst>
        </xdr:cNvPr>
        <xdr:cNvSpPr>
          <a:spLocks noChangeArrowheads="1"/>
        </xdr:cNvSpPr>
      </xdr:nvSpPr>
      <xdr:spPr bwMode="auto">
        <a:xfrm>
          <a:off x="7181850" y="2743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13</xdr:row>
      <xdr:rowOff>0</xdr:rowOff>
    </xdr:from>
    <xdr:to>
      <xdr:col>14</xdr:col>
      <xdr:colOff>0</xdr:colOff>
      <xdr:row>14</xdr:row>
      <xdr:rowOff>0</xdr:rowOff>
    </xdr:to>
    <xdr:sp macro="" textlink="">
      <xdr:nvSpPr>
        <xdr:cNvPr id="197" name="Rectangle 6">
          <a:extLst>
            <a:ext uri="{FF2B5EF4-FFF2-40B4-BE49-F238E27FC236}">
              <a16:creationId xmlns:a16="http://schemas.microsoft.com/office/drawing/2014/main" id="{00000000-0008-0000-2700-0000C5000000}"/>
            </a:ext>
          </a:extLst>
        </xdr:cNvPr>
        <xdr:cNvSpPr>
          <a:spLocks noChangeArrowheads="1"/>
        </xdr:cNvSpPr>
      </xdr:nvSpPr>
      <xdr:spPr bwMode="auto">
        <a:xfrm>
          <a:off x="7181850" y="2971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14</xdr:row>
      <xdr:rowOff>0</xdr:rowOff>
    </xdr:from>
    <xdr:to>
      <xdr:col>14</xdr:col>
      <xdr:colOff>0</xdr:colOff>
      <xdr:row>15</xdr:row>
      <xdr:rowOff>0</xdr:rowOff>
    </xdr:to>
    <xdr:sp macro="" textlink="">
      <xdr:nvSpPr>
        <xdr:cNvPr id="198" name="Rectangle 7">
          <a:extLst>
            <a:ext uri="{FF2B5EF4-FFF2-40B4-BE49-F238E27FC236}">
              <a16:creationId xmlns:a16="http://schemas.microsoft.com/office/drawing/2014/main" id="{00000000-0008-0000-2700-0000C6000000}"/>
            </a:ext>
          </a:extLst>
        </xdr:cNvPr>
        <xdr:cNvSpPr>
          <a:spLocks noChangeArrowheads="1"/>
        </xdr:cNvSpPr>
      </xdr:nvSpPr>
      <xdr:spPr bwMode="auto">
        <a:xfrm>
          <a:off x="7181850" y="3200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15</xdr:row>
      <xdr:rowOff>0</xdr:rowOff>
    </xdr:from>
    <xdr:to>
      <xdr:col>14</xdr:col>
      <xdr:colOff>0</xdr:colOff>
      <xdr:row>16</xdr:row>
      <xdr:rowOff>0</xdr:rowOff>
    </xdr:to>
    <xdr:sp macro="" textlink="">
      <xdr:nvSpPr>
        <xdr:cNvPr id="199" name="Rectangle 8">
          <a:extLst>
            <a:ext uri="{FF2B5EF4-FFF2-40B4-BE49-F238E27FC236}">
              <a16:creationId xmlns:a16="http://schemas.microsoft.com/office/drawing/2014/main" id="{00000000-0008-0000-2700-0000C7000000}"/>
            </a:ext>
          </a:extLst>
        </xdr:cNvPr>
        <xdr:cNvSpPr>
          <a:spLocks noChangeArrowheads="1"/>
        </xdr:cNvSpPr>
      </xdr:nvSpPr>
      <xdr:spPr bwMode="auto">
        <a:xfrm>
          <a:off x="7181850" y="3429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16</xdr:row>
      <xdr:rowOff>0</xdr:rowOff>
    </xdr:from>
    <xdr:to>
      <xdr:col>14</xdr:col>
      <xdr:colOff>0</xdr:colOff>
      <xdr:row>17</xdr:row>
      <xdr:rowOff>0</xdr:rowOff>
    </xdr:to>
    <xdr:sp macro="" textlink="">
      <xdr:nvSpPr>
        <xdr:cNvPr id="200" name="Rectangle 9">
          <a:extLst>
            <a:ext uri="{FF2B5EF4-FFF2-40B4-BE49-F238E27FC236}">
              <a16:creationId xmlns:a16="http://schemas.microsoft.com/office/drawing/2014/main" id="{00000000-0008-0000-2700-0000C8000000}"/>
            </a:ext>
          </a:extLst>
        </xdr:cNvPr>
        <xdr:cNvSpPr>
          <a:spLocks noChangeArrowheads="1"/>
        </xdr:cNvSpPr>
      </xdr:nvSpPr>
      <xdr:spPr bwMode="auto">
        <a:xfrm>
          <a:off x="7181850" y="3657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17</xdr:row>
      <xdr:rowOff>0</xdr:rowOff>
    </xdr:from>
    <xdr:to>
      <xdr:col>14</xdr:col>
      <xdr:colOff>0</xdr:colOff>
      <xdr:row>18</xdr:row>
      <xdr:rowOff>0</xdr:rowOff>
    </xdr:to>
    <xdr:sp macro="" textlink="">
      <xdr:nvSpPr>
        <xdr:cNvPr id="201" name="Rectangle 10">
          <a:extLst>
            <a:ext uri="{FF2B5EF4-FFF2-40B4-BE49-F238E27FC236}">
              <a16:creationId xmlns:a16="http://schemas.microsoft.com/office/drawing/2014/main" id="{00000000-0008-0000-2700-0000C9000000}"/>
            </a:ext>
          </a:extLst>
        </xdr:cNvPr>
        <xdr:cNvSpPr>
          <a:spLocks noChangeArrowheads="1"/>
        </xdr:cNvSpPr>
      </xdr:nvSpPr>
      <xdr:spPr bwMode="auto">
        <a:xfrm>
          <a:off x="7181850" y="3886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18</xdr:row>
      <xdr:rowOff>0</xdr:rowOff>
    </xdr:from>
    <xdr:to>
      <xdr:col>14</xdr:col>
      <xdr:colOff>0</xdr:colOff>
      <xdr:row>19</xdr:row>
      <xdr:rowOff>0</xdr:rowOff>
    </xdr:to>
    <xdr:sp macro="" textlink="">
      <xdr:nvSpPr>
        <xdr:cNvPr id="202" name="Rectangle 11">
          <a:extLst>
            <a:ext uri="{FF2B5EF4-FFF2-40B4-BE49-F238E27FC236}">
              <a16:creationId xmlns:a16="http://schemas.microsoft.com/office/drawing/2014/main" id="{00000000-0008-0000-2700-0000CA000000}"/>
            </a:ext>
          </a:extLst>
        </xdr:cNvPr>
        <xdr:cNvSpPr>
          <a:spLocks noChangeArrowheads="1"/>
        </xdr:cNvSpPr>
      </xdr:nvSpPr>
      <xdr:spPr bwMode="auto">
        <a:xfrm>
          <a:off x="7181850" y="4114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381000</xdr:colOff>
      <xdr:row>9</xdr:row>
      <xdr:rowOff>152400</xdr:rowOff>
    </xdr:from>
    <xdr:to>
      <xdr:col>21</xdr:col>
      <xdr:colOff>9525</xdr:colOff>
      <xdr:row>9</xdr:row>
      <xdr:rowOff>209550</xdr:rowOff>
    </xdr:to>
    <xdr:sp macro="" textlink="">
      <xdr:nvSpPr>
        <xdr:cNvPr id="205" name="Oval 14">
          <a:extLst>
            <a:ext uri="{FF2B5EF4-FFF2-40B4-BE49-F238E27FC236}">
              <a16:creationId xmlns:a16="http://schemas.microsoft.com/office/drawing/2014/main" id="{00000000-0008-0000-2700-0000CD000000}"/>
            </a:ext>
          </a:extLst>
        </xdr:cNvPr>
        <xdr:cNvSpPr>
          <a:spLocks noChangeArrowheads="1"/>
        </xdr:cNvSpPr>
      </xdr:nvSpPr>
      <xdr:spPr bwMode="auto">
        <a:xfrm flipH="1">
          <a:off x="10629900" y="2209800"/>
          <a:ext cx="66675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219075</xdr:colOff>
      <xdr:row>11</xdr:row>
      <xdr:rowOff>66675</xdr:rowOff>
    </xdr:from>
    <xdr:to>
      <xdr:col>22</xdr:col>
      <xdr:colOff>276225</xdr:colOff>
      <xdr:row>11</xdr:row>
      <xdr:rowOff>123825</xdr:rowOff>
    </xdr:to>
    <xdr:sp macro="" textlink="">
      <xdr:nvSpPr>
        <xdr:cNvPr id="206" name="Oval 15">
          <a:extLst>
            <a:ext uri="{FF2B5EF4-FFF2-40B4-BE49-F238E27FC236}">
              <a16:creationId xmlns:a16="http://schemas.microsoft.com/office/drawing/2014/main" id="{00000000-0008-0000-2700-0000CE000000}"/>
            </a:ext>
          </a:extLst>
        </xdr:cNvPr>
        <xdr:cNvSpPr>
          <a:spLocks noChangeArrowheads="1"/>
        </xdr:cNvSpPr>
      </xdr:nvSpPr>
      <xdr:spPr bwMode="auto">
        <a:xfrm flipH="1">
          <a:off x="11344275" y="25812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323850</xdr:colOff>
      <xdr:row>13</xdr:row>
      <xdr:rowOff>209550</xdr:rowOff>
    </xdr:from>
    <xdr:to>
      <xdr:col>16</xdr:col>
      <xdr:colOff>381000</xdr:colOff>
      <xdr:row>14</xdr:row>
      <xdr:rowOff>47625</xdr:rowOff>
    </xdr:to>
    <xdr:sp macro="" textlink="">
      <xdr:nvSpPr>
        <xdr:cNvPr id="207" name="Oval 18">
          <a:extLst>
            <a:ext uri="{FF2B5EF4-FFF2-40B4-BE49-F238E27FC236}">
              <a16:creationId xmlns:a16="http://schemas.microsoft.com/office/drawing/2014/main" id="{00000000-0008-0000-2700-0000CF000000}"/>
            </a:ext>
          </a:extLst>
        </xdr:cNvPr>
        <xdr:cNvSpPr>
          <a:spLocks noChangeArrowheads="1"/>
        </xdr:cNvSpPr>
      </xdr:nvSpPr>
      <xdr:spPr bwMode="auto">
        <a:xfrm flipH="1">
          <a:off x="8820150" y="3181350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400050</xdr:colOff>
      <xdr:row>12</xdr:row>
      <xdr:rowOff>123825</xdr:rowOff>
    </xdr:from>
    <xdr:to>
      <xdr:col>21</xdr:col>
      <xdr:colOff>28575</xdr:colOff>
      <xdr:row>12</xdr:row>
      <xdr:rowOff>180975</xdr:rowOff>
    </xdr:to>
    <xdr:sp macro="" textlink="">
      <xdr:nvSpPr>
        <xdr:cNvPr id="208" name="Oval 21">
          <a:extLst>
            <a:ext uri="{FF2B5EF4-FFF2-40B4-BE49-F238E27FC236}">
              <a16:creationId xmlns:a16="http://schemas.microsoft.com/office/drawing/2014/main" id="{00000000-0008-0000-2700-0000D0000000}"/>
            </a:ext>
          </a:extLst>
        </xdr:cNvPr>
        <xdr:cNvSpPr>
          <a:spLocks noChangeArrowheads="1"/>
        </xdr:cNvSpPr>
      </xdr:nvSpPr>
      <xdr:spPr bwMode="auto">
        <a:xfrm flipH="1">
          <a:off x="10648950" y="2867025"/>
          <a:ext cx="66675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76200</xdr:colOff>
      <xdr:row>21</xdr:row>
      <xdr:rowOff>95250</xdr:rowOff>
    </xdr:from>
    <xdr:to>
      <xdr:col>16</xdr:col>
      <xdr:colOff>133350</xdr:colOff>
      <xdr:row>21</xdr:row>
      <xdr:rowOff>152400</xdr:rowOff>
    </xdr:to>
    <xdr:sp macro="" textlink="">
      <xdr:nvSpPr>
        <xdr:cNvPr id="209" name="Oval 22">
          <a:extLst>
            <a:ext uri="{FF2B5EF4-FFF2-40B4-BE49-F238E27FC236}">
              <a16:creationId xmlns:a16="http://schemas.microsoft.com/office/drawing/2014/main" id="{00000000-0008-0000-2700-0000D1000000}"/>
            </a:ext>
          </a:extLst>
        </xdr:cNvPr>
        <xdr:cNvSpPr>
          <a:spLocks noChangeArrowheads="1"/>
        </xdr:cNvSpPr>
      </xdr:nvSpPr>
      <xdr:spPr bwMode="auto">
        <a:xfrm flipH="1">
          <a:off x="8572500" y="48958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85725</xdr:colOff>
      <xdr:row>10</xdr:row>
      <xdr:rowOff>161925</xdr:rowOff>
    </xdr:from>
    <xdr:to>
      <xdr:col>18</xdr:col>
      <xdr:colOff>142875</xdr:colOff>
      <xdr:row>11</xdr:row>
      <xdr:rowOff>0</xdr:rowOff>
    </xdr:to>
    <xdr:sp macro="" textlink="">
      <xdr:nvSpPr>
        <xdr:cNvPr id="210" name="Oval 23">
          <a:extLst>
            <a:ext uri="{FF2B5EF4-FFF2-40B4-BE49-F238E27FC236}">
              <a16:creationId xmlns:a16="http://schemas.microsoft.com/office/drawing/2014/main" id="{00000000-0008-0000-2700-0000D2000000}"/>
            </a:ext>
          </a:extLst>
        </xdr:cNvPr>
        <xdr:cNvSpPr>
          <a:spLocks noChangeArrowheads="1"/>
        </xdr:cNvSpPr>
      </xdr:nvSpPr>
      <xdr:spPr bwMode="auto">
        <a:xfrm flipH="1">
          <a:off x="9458325" y="2447925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27</xdr:col>
      <xdr:colOff>190500</xdr:colOff>
      <xdr:row>13</xdr:row>
      <xdr:rowOff>19050</xdr:rowOff>
    </xdr:from>
    <xdr:to>
      <xdr:col>27</xdr:col>
      <xdr:colOff>247650</xdr:colOff>
      <xdr:row>13</xdr:row>
      <xdr:rowOff>76200</xdr:rowOff>
    </xdr:to>
    <xdr:sp macro="" textlink="">
      <xdr:nvSpPr>
        <xdr:cNvPr id="211" name="Oval 24">
          <a:extLst>
            <a:ext uri="{FF2B5EF4-FFF2-40B4-BE49-F238E27FC236}">
              <a16:creationId xmlns:a16="http://schemas.microsoft.com/office/drawing/2014/main" id="{00000000-0008-0000-2700-0000D3000000}"/>
            </a:ext>
          </a:extLst>
        </xdr:cNvPr>
        <xdr:cNvSpPr>
          <a:spLocks noChangeArrowheads="1"/>
        </xdr:cNvSpPr>
      </xdr:nvSpPr>
      <xdr:spPr bwMode="auto">
        <a:xfrm flipH="1">
          <a:off x="13506450" y="29908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361950</xdr:colOff>
      <xdr:row>9</xdr:row>
      <xdr:rowOff>95250</xdr:rowOff>
    </xdr:from>
    <xdr:to>
      <xdr:col>23</xdr:col>
      <xdr:colOff>419100</xdr:colOff>
      <xdr:row>9</xdr:row>
      <xdr:rowOff>152400</xdr:rowOff>
    </xdr:to>
    <xdr:sp macro="" textlink="">
      <xdr:nvSpPr>
        <xdr:cNvPr id="212" name="Oval 28">
          <a:extLst>
            <a:ext uri="{FF2B5EF4-FFF2-40B4-BE49-F238E27FC236}">
              <a16:creationId xmlns:a16="http://schemas.microsoft.com/office/drawing/2014/main" id="{00000000-0008-0000-2700-0000D4000000}"/>
            </a:ext>
          </a:extLst>
        </xdr:cNvPr>
        <xdr:cNvSpPr>
          <a:spLocks noChangeArrowheads="1"/>
        </xdr:cNvSpPr>
      </xdr:nvSpPr>
      <xdr:spPr bwMode="auto">
        <a:xfrm flipH="1">
          <a:off x="11925300" y="21526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276225</xdr:colOff>
      <xdr:row>8</xdr:row>
      <xdr:rowOff>95250</xdr:rowOff>
    </xdr:from>
    <xdr:to>
      <xdr:col>25</xdr:col>
      <xdr:colOff>333375</xdr:colOff>
      <xdr:row>8</xdr:row>
      <xdr:rowOff>152400</xdr:rowOff>
    </xdr:to>
    <xdr:sp macro="" textlink="">
      <xdr:nvSpPr>
        <xdr:cNvPr id="213" name="Oval 29">
          <a:extLst>
            <a:ext uri="{FF2B5EF4-FFF2-40B4-BE49-F238E27FC236}">
              <a16:creationId xmlns:a16="http://schemas.microsoft.com/office/drawing/2014/main" id="{00000000-0008-0000-2700-0000D5000000}"/>
            </a:ext>
          </a:extLst>
        </xdr:cNvPr>
        <xdr:cNvSpPr>
          <a:spLocks noChangeArrowheads="1"/>
        </xdr:cNvSpPr>
      </xdr:nvSpPr>
      <xdr:spPr bwMode="auto">
        <a:xfrm flipH="1">
          <a:off x="12715875" y="19240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219075</xdr:colOff>
      <xdr:row>10</xdr:row>
      <xdr:rowOff>66675</xdr:rowOff>
    </xdr:from>
    <xdr:to>
      <xdr:col>26</xdr:col>
      <xdr:colOff>276225</xdr:colOff>
      <xdr:row>10</xdr:row>
      <xdr:rowOff>123825</xdr:rowOff>
    </xdr:to>
    <xdr:sp macro="" textlink="">
      <xdr:nvSpPr>
        <xdr:cNvPr id="214" name="Oval 32">
          <a:extLst>
            <a:ext uri="{FF2B5EF4-FFF2-40B4-BE49-F238E27FC236}">
              <a16:creationId xmlns:a16="http://schemas.microsoft.com/office/drawing/2014/main" id="{00000000-0008-0000-2700-0000D6000000}"/>
            </a:ext>
          </a:extLst>
        </xdr:cNvPr>
        <xdr:cNvSpPr>
          <a:spLocks noChangeArrowheads="1"/>
        </xdr:cNvSpPr>
      </xdr:nvSpPr>
      <xdr:spPr bwMode="auto">
        <a:xfrm flipH="1">
          <a:off x="13096875" y="23526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95250</xdr:colOff>
      <xdr:row>9</xdr:row>
      <xdr:rowOff>209550</xdr:rowOff>
    </xdr:from>
    <xdr:to>
      <xdr:col>22</xdr:col>
      <xdr:colOff>152400</xdr:colOff>
      <xdr:row>10</xdr:row>
      <xdr:rowOff>47625</xdr:rowOff>
    </xdr:to>
    <xdr:sp macro="" textlink="">
      <xdr:nvSpPr>
        <xdr:cNvPr id="215" name="Oval 33">
          <a:extLst>
            <a:ext uri="{FF2B5EF4-FFF2-40B4-BE49-F238E27FC236}">
              <a16:creationId xmlns:a16="http://schemas.microsoft.com/office/drawing/2014/main" id="{00000000-0008-0000-2700-0000D7000000}"/>
            </a:ext>
          </a:extLst>
        </xdr:cNvPr>
        <xdr:cNvSpPr>
          <a:spLocks noChangeArrowheads="1"/>
        </xdr:cNvSpPr>
      </xdr:nvSpPr>
      <xdr:spPr bwMode="auto">
        <a:xfrm flipH="1">
          <a:off x="11220450" y="2266950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10</xdr:row>
      <xdr:rowOff>0</xdr:rowOff>
    </xdr:from>
    <xdr:to>
      <xdr:col>29</xdr:col>
      <xdr:colOff>0</xdr:colOff>
      <xdr:row>11</xdr:row>
      <xdr:rowOff>0</xdr:rowOff>
    </xdr:to>
    <xdr:sp macro="" textlink="">
      <xdr:nvSpPr>
        <xdr:cNvPr id="216" name="Rectangle 36">
          <a:extLst>
            <a:ext uri="{FF2B5EF4-FFF2-40B4-BE49-F238E27FC236}">
              <a16:creationId xmlns:a16="http://schemas.microsoft.com/office/drawing/2014/main" id="{00000000-0008-0000-2700-0000D8000000}"/>
            </a:ext>
          </a:extLst>
        </xdr:cNvPr>
        <xdr:cNvSpPr>
          <a:spLocks noChangeArrowheads="1"/>
        </xdr:cNvSpPr>
      </xdr:nvSpPr>
      <xdr:spPr bwMode="auto">
        <a:xfrm>
          <a:off x="13754100" y="2286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11</xdr:row>
      <xdr:rowOff>0</xdr:rowOff>
    </xdr:from>
    <xdr:to>
      <xdr:col>29</xdr:col>
      <xdr:colOff>0</xdr:colOff>
      <xdr:row>12</xdr:row>
      <xdr:rowOff>0</xdr:rowOff>
    </xdr:to>
    <xdr:sp macro="" textlink="">
      <xdr:nvSpPr>
        <xdr:cNvPr id="217" name="Rectangle 37">
          <a:extLst>
            <a:ext uri="{FF2B5EF4-FFF2-40B4-BE49-F238E27FC236}">
              <a16:creationId xmlns:a16="http://schemas.microsoft.com/office/drawing/2014/main" id="{00000000-0008-0000-2700-0000D9000000}"/>
            </a:ext>
          </a:extLst>
        </xdr:cNvPr>
        <xdr:cNvSpPr>
          <a:spLocks noChangeArrowheads="1"/>
        </xdr:cNvSpPr>
      </xdr:nvSpPr>
      <xdr:spPr bwMode="auto">
        <a:xfrm>
          <a:off x="13754100" y="2514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12</xdr:row>
      <xdr:rowOff>0</xdr:rowOff>
    </xdr:from>
    <xdr:to>
      <xdr:col>29</xdr:col>
      <xdr:colOff>0</xdr:colOff>
      <xdr:row>13</xdr:row>
      <xdr:rowOff>0</xdr:rowOff>
    </xdr:to>
    <xdr:sp macro="" textlink="">
      <xdr:nvSpPr>
        <xdr:cNvPr id="218" name="Rectangle 38">
          <a:extLst>
            <a:ext uri="{FF2B5EF4-FFF2-40B4-BE49-F238E27FC236}">
              <a16:creationId xmlns:a16="http://schemas.microsoft.com/office/drawing/2014/main" id="{00000000-0008-0000-2700-0000DA000000}"/>
            </a:ext>
          </a:extLst>
        </xdr:cNvPr>
        <xdr:cNvSpPr>
          <a:spLocks noChangeArrowheads="1"/>
        </xdr:cNvSpPr>
      </xdr:nvSpPr>
      <xdr:spPr bwMode="auto">
        <a:xfrm>
          <a:off x="13754100" y="2743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13</xdr:row>
      <xdr:rowOff>0</xdr:rowOff>
    </xdr:from>
    <xdr:to>
      <xdr:col>29</xdr:col>
      <xdr:colOff>0</xdr:colOff>
      <xdr:row>14</xdr:row>
      <xdr:rowOff>0</xdr:rowOff>
    </xdr:to>
    <xdr:sp macro="" textlink="">
      <xdr:nvSpPr>
        <xdr:cNvPr id="219" name="Rectangle 39">
          <a:extLst>
            <a:ext uri="{FF2B5EF4-FFF2-40B4-BE49-F238E27FC236}">
              <a16:creationId xmlns:a16="http://schemas.microsoft.com/office/drawing/2014/main" id="{00000000-0008-0000-2700-0000DB000000}"/>
            </a:ext>
          </a:extLst>
        </xdr:cNvPr>
        <xdr:cNvSpPr>
          <a:spLocks noChangeArrowheads="1"/>
        </xdr:cNvSpPr>
      </xdr:nvSpPr>
      <xdr:spPr bwMode="auto">
        <a:xfrm>
          <a:off x="13754100" y="2971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14</xdr:row>
      <xdr:rowOff>0</xdr:rowOff>
    </xdr:from>
    <xdr:to>
      <xdr:col>29</xdr:col>
      <xdr:colOff>0</xdr:colOff>
      <xdr:row>15</xdr:row>
      <xdr:rowOff>0</xdr:rowOff>
    </xdr:to>
    <xdr:sp macro="" textlink="">
      <xdr:nvSpPr>
        <xdr:cNvPr id="220" name="Rectangle 40">
          <a:extLst>
            <a:ext uri="{FF2B5EF4-FFF2-40B4-BE49-F238E27FC236}">
              <a16:creationId xmlns:a16="http://schemas.microsoft.com/office/drawing/2014/main" id="{00000000-0008-0000-2700-0000DC000000}"/>
            </a:ext>
          </a:extLst>
        </xdr:cNvPr>
        <xdr:cNvSpPr>
          <a:spLocks noChangeArrowheads="1"/>
        </xdr:cNvSpPr>
      </xdr:nvSpPr>
      <xdr:spPr bwMode="auto">
        <a:xfrm>
          <a:off x="13754100" y="3200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15</xdr:row>
      <xdr:rowOff>0</xdr:rowOff>
    </xdr:from>
    <xdr:to>
      <xdr:col>29</xdr:col>
      <xdr:colOff>0</xdr:colOff>
      <xdr:row>16</xdr:row>
      <xdr:rowOff>0</xdr:rowOff>
    </xdr:to>
    <xdr:sp macro="" textlink="">
      <xdr:nvSpPr>
        <xdr:cNvPr id="221" name="Rectangle 41">
          <a:extLst>
            <a:ext uri="{FF2B5EF4-FFF2-40B4-BE49-F238E27FC236}">
              <a16:creationId xmlns:a16="http://schemas.microsoft.com/office/drawing/2014/main" id="{00000000-0008-0000-2700-0000DD000000}"/>
            </a:ext>
          </a:extLst>
        </xdr:cNvPr>
        <xdr:cNvSpPr>
          <a:spLocks noChangeArrowheads="1"/>
        </xdr:cNvSpPr>
      </xdr:nvSpPr>
      <xdr:spPr bwMode="auto">
        <a:xfrm>
          <a:off x="13754100" y="3429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16</xdr:row>
      <xdr:rowOff>0</xdr:rowOff>
    </xdr:from>
    <xdr:to>
      <xdr:col>29</xdr:col>
      <xdr:colOff>0</xdr:colOff>
      <xdr:row>17</xdr:row>
      <xdr:rowOff>0</xdr:rowOff>
    </xdr:to>
    <xdr:sp macro="" textlink="">
      <xdr:nvSpPr>
        <xdr:cNvPr id="222" name="Rectangle 42">
          <a:extLst>
            <a:ext uri="{FF2B5EF4-FFF2-40B4-BE49-F238E27FC236}">
              <a16:creationId xmlns:a16="http://schemas.microsoft.com/office/drawing/2014/main" id="{00000000-0008-0000-2700-0000DE000000}"/>
            </a:ext>
          </a:extLst>
        </xdr:cNvPr>
        <xdr:cNvSpPr>
          <a:spLocks noChangeArrowheads="1"/>
        </xdr:cNvSpPr>
      </xdr:nvSpPr>
      <xdr:spPr bwMode="auto">
        <a:xfrm>
          <a:off x="13754100" y="3657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17</xdr:row>
      <xdr:rowOff>0</xdr:rowOff>
    </xdr:from>
    <xdr:to>
      <xdr:col>29</xdr:col>
      <xdr:colOff>0</xdr:colOff>
      <xdr:row>18</xdr:row>
      <xdr:rowOff>0</xdr:rowOff>
    </xdr:to>
    <xdr:sp macro="" textlink="">
      <xdr:nvSpPr>
        <xdr:cNvPr id="223" name="Rectangle 43">
          <a:extLst>
            <a:ext uri="{FF2B5EF4-FFF2-40B4-BE49-F238E27FC236}">
              <a16:creationId xmlns:a16="http://schemas.microsoft.com/office/drawing/2014/main" id="{00000000-0008-0000-2700-0000DF000000}"/>
            </a:ext>
          </a:extLst>
        </xdr:cNvPr>
        <xdr:cNvSpPr>
          <a:spLocks noChangeArrowheads="1"/>
        </xdr:cNvSpPr>
      </xdr:nvSpPr>
      <xdr:spPr bwMode="auto">
        <a:xfrm>
          <a:off x="13754100" y="3886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18</xdr:row>
      <xdr:rowOff>0</xdr:rowOff>
    </xdr:from>
    <xdr:to>
      <xdr:col>29</xdr:col>
      <xdr:colOff>0</xdr:colOff>
      <xdr:row>19</xdr:row>
      <xdr:rowOff>0</xdr:rowOff>
    </xdr:to>
    <xdr:sp macro="" textlink="">
      <xdr:nvSpPr>
        <xdr:cNvPr id="224" name="Rectangle 44">
          <a:extLst>
            <a:ext uri="{FF2B5EF4-FFF2-40B4-BE49-F238E27FC236}">
              <a16:creationId xmlns:a16="http://schemas.microsoft.com/office/drawing/2014/main" id="{00000000-0008-0000-2700-0000E0000000}"/>
            </a:ext>
          </a:extLst>
        </xdr:cNvPr>
        <xdr:cNvSpPr>
          <a:spLocks noChangeArrowheads="1"/>
        </xdr:cNvSpPr>
      </xdr:nvSpPr>
      <xdr:spPr bwMode="auto">
        <a:xfrm>
          <a:off x="13754100" y="4114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7</xdr:row>
      <xdr:rowOff>109538</xdr:rowOff>
    </xdr:from>
    <xdr:to>
      <xdr:col>20</xdr:col>
      <xdr:colOff>381000</xdr:colOff>
      <xdr:row>9</xdr:row>
      <xdr:rowOff>180975</xdr:rowOff>
    </xdr:to>
    <xdr:cxnSp macro="">
      <xdr:nvCxnSpPr>
        <xdr:cNvPr id="225" name="AutoShape 46">
          <a:extLst>
            <a:ext uri="{FF2B5EF4-FFF2-40B4-BE49-F238E27FC236}">
              <a16:creationId xmlns:a16="http://schemas.microsoft.com/office/drawing/2014/main" id="{00000000-0008-0000-2700-0000E1000000}"/>
            </a:ext>
          </a:extLst>
        </xdr:cNvPr>
        <xdr:cNvCxnSpPr>
          <a:cxnSpLocks noChangeShapeType="1"/>
          <a:stCxn id="236" idx="1"/>
          <a:endCxn id="205" idx="6"/>
        </xdr:cNvCxnSpPr>
      </xdr:nvCxnSpPr>
      <xdr:spPr bwMode="auto">
        <a:xfrm>
          <a:off x="7181850" y="1709738"/>
          <a:ext cx="3448050" cy="52863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276225</xdr:colOff>
      <xdr:row>11</xdr:row>
      <xdr:rowOff>95250</xdr:rowOff>
    </xdr:from>
    <xdr:to>
      <xdr:col>29</xdr:col>
      <xdr:colOff>0</xdr:colOff>
      <xdr:row>11</xdr:row>
      <xdr:rowOff>109538</xdr:rowOff>
    </xdr:to>
    <xdr:cxnSp macro="">
      <xdr:nvCxnSpPr>
        <xdr:cNvPr id="226" name="AutoShape 48">
          <a:extLst>
            <a:ext uri="{FF2B5EF4-FFF2-40B4-BE49-F238E27FC236}">
              <a16:creationId xmlns:a16="http://schemas.microsoft.com/office/drawing/2014/main" id="{00000000-0008-0000-2700-0000E2000000}"/>
            </a:ext>
          </a:extLst>
        </xdr:cNvPr>
        <xdr:cNvCxnSpPr>
          <a:cxnSpLocks noChangeShapeType="1"/>
          <a:stCxn id="217" idx="3"/>
          <a:endCxn id="206" idx="2"/>
        </xdr:cNvCxnSpPr>
      </xdr:nvCxnSpPr>
      <xdr:spPr bwMode="auto">
        <a:xfrm flipH="1" flipV="1">
          <a:off x="11401425" y="2609850"/>
          <a:ext cx="2790825" cy="1428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11</xdr:row>
      <xdr:rowOff>109538</xdr:rowOff>
    </xdr:from>
    <xdr:to>
      <xdr:col>16</xdr:col>
      <xdr:colOff>323850</xdr:colOff>
      <xdr:row>14</xdr:row>
      <xdr:rowOff>19050</xdr:rowOff>
    </xdr:to>
    <xdr:cxnSp macro="">
      <xdr:nvCxnSpPr>
        <xdr:cNvPr id="227" name="AutoShape 51">
          <a:extLst>
            <a:ext uri="{FF2B5EF4-FFF2-40B4-BE49-F238E27FC236}">
              <a16:creationId xmlns:a16="http://schemas.microsoft.com/office/drawing/2014/main" id="{00000000-0008-0000-2700-0000E3000000}"/>
            </a:ext>
          </a:extLst>
        </xdr:cNvPr>
        <xdr:cNvCxnSpPr>
          <a:cxnSpLocks noChangeShapeType="1"/>
          <a:stCxn id="195" idx="1"/>
          <a:endCxn id="207" idx="6"/>
        </xdr:cNvCxnSpPr>
      </xdr:nvCxnSpPr>
      <xdr:spPr bwMode="auto">
        <a:xfrm>
          <a:off x="7181850" y="2624138"/>
          <a:ext cx="1638300" cy="59531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10</xdr:row>
      <xdr:rowOff>109538</xdr:rowOff>
    </xdr:from>
    <xdr:to>
      <xdr:col>20</xdr:col>
      <xdr:colOff>400050</xdr:colOff>
      <xdr:row>12</xdr:row>
      <xdr:rowOff>152400</xdr:rowOff>
    </xdr:to>
    <xdr:cxnSp macro="">
      <xdr:nvCxnSpPr>
        <xdr:cNvPr id="228" name="AutoShape 52">
          <a:extLst>
            <a:ext uri="{FF2B5EF4-FFF2-40B4-BE49-F238E27FC236}">
              <a16:creationId xmlns:a16="http://schemas.microsoft.com/office/drawing/2014/main" id="{00000000-0008-0000-2700-0000E4000000}"/>
            </a:ext>
          </a:extLst>
        </xdr:cNvPr>
        <xdr:cNvCxnSpPr>
          <a:cxnSpLocks noChangeShapeType="1"/>
          <a:stCxn id="194" idx="1"/>
          <a:endCxn id="208" idx="6"/>
        </xdr:cNvCxnSpPr>
      </xdr:nvCxnSpPr>
      <xdr:spPr bwMode="auto">
        <a:xfrm>
          <a:off x="7181850" y="2395538"/>
          <a:ext cx="3467100" cy="50006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16</xdr:row>
      <xdr:rowOff>109538</xdr:rowOff>
    </xdr:from>
    <xdr:to>
      <xdr:col>16</xdr:col>
      <xdr:colOff>76200</xdr:colOff>
      <xdr:row>21</xdr:row>
      <xdr:rowOff>123825</xdr:rowOff>
    </xdr:to>
    <xdr:cxnSp macro="">
      <xdr:nvCxnSpPr>
        <xdr:cNvPr id="229" name="AutoShape 55">
          <a:extLst>
            <a:ext uri="{FF2B5EF4-FFF2-40B4-BE49-F238E27FC236}">
              <a16:creationId xmlns:a16="http://schemas.microsoft.com/office/drawing/2014/main" id="{00000000-0008-0000-2700-0000E5000000}"/>
            </a:ext>
          </a:extLst>
        </xdr:cNvPr>
        <xdr:cNvCxnSpPr>
          <a:cxnSpLocks noChangeShapeType="1"/>
          <a:stCxn id="200" idx="1"/>
          <a:endCxn id="209" idx="6"/>
        </xdr:cNvCxnSpPr>
      </xdr:nvCxnSpPr>
      <xdr:spPr bwMode="auto">
        <a:xfrm>
          <a:off x="7181850" y="3767138"/>
          <a:ext cx="1390650" cy="115728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152400</xdr:colOff>
      <xdr:row>9</xdr:row>
      <xdr:rowOff>109538</xdr:rowOff>
    </xdr:from>
    <xdr:to>
      <xdr:col>29</xdr:col>
      <xdr:colOff>0</xdr:colOff>
      <xdr:row>10</xdr:row>
      <xdr:rowOff>19050</xdr:rowOff>
    </xdr:to>
    <xdr:cxnSp macro="">
      <xdr:nvCxnSpPr>
        <xdr:cNvPr id="230" name="AutoShape 57">
          <a:extLst>
            <a:ext uri="{FF2B5EF4-FFF2-40B4-BE49-F238E27FC236}">
              <a16:creationId xmlns:a16="http://schemas.microsoft.com/office/drawing/2014/main" id="{00000000-0008-0000-2700-0000E6000000}"/>
            </a:ext>
          </a:extLst>
        </xdr:cNvPr>
        <xdr:cNvCxnSpPr>
          <a:cxnSpLocks noChangeShapeType="1"/>
          <a:stCxn id="215" idx="2"/>
          <a:endCxn id="243" idx="3"/>
        </xdr:cNvCxnSpPr>
      </xdr:nvCxnSpPr>
      <xdr:spPr bwMode="auto">
        <a:xfrm flipV="1">
          <a:off x="11277600" y="2166938"/>
          <a:ext cx="2914650" cy="13811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276225</xdr:colOff>
      <xdr:row>10</xdr:row>
      <xdr:rowOff>95250</xdr:rowOff>
    </xdr:from>
    <xdr:to>
      <xdr:col>29</xdr:col>
      <xdr:colOff>0</xdr:colOff>
      <xdr:row>10</xdr:row>
      <xdr:rowOff>109538</xdr:rowOff>
    </xdr:to>
    <xdr:cxnSp macro="">
      <xdr:nvCxnSpPr>
        <xdr:cNvPr id="231" name="AutoShape 60">
          <a:extLst>
            <a:ext uri="{FF2B5EF4-FFF2-40B4-BE49-F238E27FC236}">
              <a16:creationId xmlns:a16="http://schemas.microsoft.com/office/drawing/2014/main" id="{00000000-0008-0000-2700-0000E7000000}"/>
            </a:ext>
          </a:extLst>
        </xdr:cNvPr>
        <xdr:cNvCxnSpPr>
          <a:cxnSpLocks noChangeShapeType="1"/>
          <a:stCxn id="214" idx="2"/>
          <a:endCxn id="216" idx="3"/>
        </xdr:cNvCxnSpPr>
      </xdr:nvCxnSpPr>
      <xdr:spPr bwMode="auto">
        <a:xfrm>
          <a:off x="13154025" y="2381250"/>
          <a:ext cx="1038225" cy="1428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333375</xdr:colOff>
      <xdr:row>7</xdr:row>
      <xdr:rowOff>109538</xdr:rowOff>
    </xdr:from>
    <xdr:to>
      <xdr:col>29</xdr:col>
      <xdr:colOff>0</xdr:colOff>
      <xdr:row>8</xdr:row>
      <xdr:rowOff>123825</xdr:rowOff>
    </xdr:to>
    <xdr:cxnSp macro="">
      <xdr:nvCxnSpPr>
        <xdr:cNvPr id="232" name="AutoShape 61">
          <a:extLst>
            <a:ext uri="{FF2B5EF4-FFF2-40B4-BE49-F238E27FC236}">
              <a16:creationId xmlns:a16="http://schemas.microsoft.com/office/drawing/2014/main" id="{00000000-0008-0000-2700-0000E8000000}"/>
            </a:ext>
          </a:extLst>
        </xdr:cNvPr>
        <xdr:cNvCxnSpPr>
          <a:cxnSpLocks noChangeShapeType="1"/>
          <a:stCxn id="213" idx="2"/>
          <a:endCxn id="241" idx="3"/>
        </xdr:cNvCxnSpPr>
      </xdr:nvCxnSpPr>
      <xdr:spPr bwMode="auto">
        <a:xfrm flipV="1">
          <a:off x="12773025" y="1709738"/>
          <a:ext cx="1419225" cy="24288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419100</xdr:colOff>
      <xdr:row>8</xdr:row>
      <xdr:rowOff>109538</xdr:rowOff>
    </xdr:from>
    <xdr:to>
      <xdr:col>29</xdr:col>
      <xdr:colOff>0</xdr:colOff>
      <xdr:row>9</xdr:row>
      <xdr:rowOff>123825</xdr:rowOff>
    </xdr:to>
    <xdr:cxnSp macro="">
      <xdr:nvCxnSpPr>
        <xdr:cNvPr id="233" name="AutoShape 62">
          <a:extLst>
            <a:ext uri="{FF2B5EF4-FFF2-40B4-BE49-F238E27FC236}">
              <a16:creationId xmlns:a16="http://schemas.microsoft.com/office/drawing/2014/main" id="{00000000-0008-0000-2700-0000E9000000}"/>
            </a:ext>
          </a:extLst>
        </xdr:cNvPr>
        <xdr:cNvCxnSpPr>
          <a:cxnSpLocks noChangeShapeType="1"/>
          <a:stCxn id="212" idx="2"/>
          <a:endCxn id="242" idx="3"/>
        </xdr:cNvCxnSpPr>
      </xdr:nvCxnSpPr>
      <xdr:spPr bwMode="auto">
        <a:xfrm flipV="1">
          <a:off x="11982450" y="1938338"/>
          <a:ext cx="2209800" cy="24288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27</xdr:col>
      <xdr:colOff>247650</xdr:colOff>
      <xdr:row>13</xdr:row>
      <xdr:rowOff>47625</xdr:rowOff>
    </xdr:from>
    <xdr:to>
      <xdr:col>29</xdr:col>
      <xdr:colOff>0</xdr:colOff>
      <xdr:row>13</xdr:row>
      <xdr:rowOff>109538</xdr:rowOff>
    </xdr:to>
    <xdr:cxnSp macro="">
      <xdr:nvCxnSpPr>
        <xdr:cNvPr id="234" name="AutoShape 64">
          <a:extLst>
            <a:ext uri="{FF2B5EF4-FFF2-40B4-BE49-F238E27FC236}">
              <a16:creationId xmlns:a16="http://schemas.microsoft.com/office/drawing/2014/main" id="{00000000-0008-0000-2700-0000EA000000}"/>
            </a:ext>
          </a:extLst>
        </xdr:cNvPr>
        <xdr:cNvCxnSpPr>
          <a:cxnSpLocks noChangeShapeType="1"/>
          <a:stCxn id="211" idx="2"/>
          <a:endCxn id="219" idx="3"/>
        </xdr:cNvCxnSpPr>
      </xdr:nvCxnSpPr>
      <xdr:spPr bwMode="auto">
        <a:xfrm>
          <a:off x="13563600" y="3019425"/>
          <a:ext cx="628650" cy="61913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9</xdr:row>
      <xdr:rowOff>109538</xdr:rowOff>
    </xdr:from>
    <xdr:to>
      <xdr:col>18</xdr:col>
      <xdr:colOff>85725</xdr:colOff>
      <xdr:row>10</xdr:row>
      <xdr:rowOff>190500</xdr:rowOff>
    </xdr:to>
    <xdr:cxnSp macro="">
      <xdr:nvCxnSpPr>
        <xdr:cNvPr id="235" name="AutoShape 67">
          <a:extLst>
            <a:ext uri="{FF2B5EF4-FFF2-40B4-BE49-F238E27FC236}">
              <a16:creationId xmlns:a16="http://schemas.microsoft.com/office/drawing/2014/main" id="{00000000-0008-0000-2700-0000EB000000}"/>
            </a:ext>
          </a:extLst>
        </xdr:cNvPr>
        <xdr:cNvCxnSpPr>
          <a:cxnSpLocks noChangeShapeType="1"/>
          <a:stCxn id="210" idx="6"/>
          <a:endCxn id="238" idx="1"/>
        </xdr:cNvCxnSpPr>
      </xdr:nvCxnSpPr>
      <xdr:spPr bwMode="auto">
        <a:xfrm flipH="1" flipV="1">
          <a:off x="7181850" y="2166938"/>
          <a:ext cx="2276475" cy="30956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7</xdr:row>
      <xdr:rowOff>0</xdr:rowOff>
    </xdr:from>
    <xdr:to>
      <xdr:col>14</xdr:col>
      <xdr:colOff>0</xdr:colOff>
      <xdr:row>8</xdr:row>
      <xdr:rowOff>0</xdr:rowOff>
    </xdr:to>
    <xdr:sp macro="" textlink="">
      <xdr:nvSpPr>
        <xdr:cNvPr id="236" name="Rectangle 68">
          <a:extLst>
            <a:ext uri="{FF2B5EF4-FFF2-40B4-BE49-F238E27FC236}">
              <a16:creationId xmlns:a16="http://schemas.microsoft.com/office/drawing/2014/main" id="{00000000-0008-0000-2700-0000EC000000}"/>
            </a:ext>
          </a:extLst>
        </xdr:cNvPr>
        <xdr:cNvSpPr>
          <a:spLocks noChangeArrowheads="1"/>
        </xdr:cNvSpPr>
      </xdr:nvSpPr>
      <xdr:spPr bwMode="auto">
        <a:xfrm>
          <a:off x="7181850" y="1600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8</xdr:row>
      <xdr:rowOff>0</xdr:rowOff>
    </xdr:from>
    <xdr:to>
      <xdr:col>14</xdr:col>
      <xdr:colOff>0</xdr:colOff>
      <xdr:row>9</xdr:row>
      <xdr:rowOff>0</xdr:rowOff>
    </xdr:to>
    <xdr:sp macro="" textlink="">
      <xdr:nvSpPr>
        <xdr:cNvPr id="237" name="Rectangle 69">
          <a:extLst>
            <a:ext uri="{FF2B5EF4-FFF2-40B4-BE49-F238E27FC236}">
              <a16:creationId xmlns:a16="http://schemas.microsoft.com/office/drawing/2014/main" id="{00000000-0008-0000-2700-0000ED000000}"/>
            </a:ext>
          </a:extLst>
        </xdr:cNvPr>
        <xdr:cNvSpPr>
          <a:spLocks noChangeArrowheads="1"/>
        </xdr:cNvSpPr>
      </xdr:nvSpPr>
      <xdr:spPr bwMode="auto">
        <a:xfrm>
          <a:off x="7181850" y="1828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9</xdr:row>
      <xdr:rowOff>0</xdr:rowOff>
    </xdr:from>
    <xdr:to>
      <xdr:col>14</xdr:col>
      <xdr:colOff>0</xdr:colOff>
      <xdr:row>10</xdr:row>
      <xdr:rowOff>0</xdr:rowOff>
    </xdr:to>
    <xdr:sp macro="" textlink="">
      <xdr:nvSpPr>
        <xdr:cNvPr id="238" name="Rectangle 70">
          <a:extLst>
            <a:ext uri="{FF2B5EF4-FFF2-40B4-BE49-F238E27FC236}">
              <a16:creationId xmlns:a16="http://schemas.microsoft.com/office/drawing/2014/main" id="{00000000-0008-0000-2700-0000EE000000}"/>
            </a:ext>
          </a:extLst>
        </xdr:cNvPr>
        <xdr:cNvSpPr>
          <a:spLocks noChangeArrowheads="1"/>
        </xdr:cNvSpPr>
      </xdr:nvSpPr>
      <xdr:spPr bwMode="auto">
        <a:xfrm>
          <a:off x="7181850" y="2057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57150</xdr:colOff>
      <xdr:row>9</xdr:row>
      <xdr:rowOff>104775</xdr:rowOff>
    </xdr:from>
    <xdr:to>
      <xdr:col>16</xdr:col>
      <xdr:colOff>114300</xdr:colOff>
      <xdr:row>9</xdr:row>
      <xdr:rowOff>161925</xdr:rowOff>
    </xdr:to>
    <xdr:sp macro="" textlink="">
      <xdr:nvSpPr>
        <xdr:cNvPr id="239" name="Oval 71">
          <a:extLst>
            <a:ext uri="{FF2B5EF4-FFF2-40B4-BE49-F238E27FC236}">
              <a16:creationId xmlns:a16="http://schemas.microsoft.com/office/drawing/2014/main" id="{00000000-0008-0000-2700-0000EF000000}"/>
            </a:ext>
          </a:extLst>
        </xdr:cNvPr>
        <xdr:cNvSpPr>
          <a:spLocks noChangeArrowheads="1"/>
        </xdr:cNvSpPr>
      </xdr:nvSpPr>
      <xdr:spPr bwMode="auto">
        <a:xfrm flipH="1">
          <a:off x="8553450" y="21621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8</xdr:row>
      <xdr:rowOff>109538</xdr:rowOff>
    </xdr:from>
    <xdr:to>
      <xdr:col>16</xdr:col>
      <xdr:colOff>57150</xdr:colOff>
      <xdr:row>9</xdr:row>
      <xdr:rowOff>133350</xdr:rowOff>
    </xdr:to>
    <xdr:cxnSp macro="">
      <xdr:nvCxnSpPr>
        <xdr:cNvPr id="240" name="AutoShape 72">
          <a:extLst>
            <a:ext uri="{FF2B5EF4-FFF2-40B4-BE49-F238E27FC236}">
              <a16:creationId xmlns:a16="http://schemas.microsoft.com/office/drawing/2014/main" id="{00000000-0008-0000-2700-0000F0000000}"/>
            </a:ext>
          </a:extLst>
        </xdr:cNvPr>
        <xdr:cNvCxnSpPr>
          <a:cxnSpLocks noChangeShapeType="1"/>
          <a:stCxn id="237" idx="1"/>
          <a:endCxn id="239" idx="6"/>
        </xdr:cNvCxnSpPr>
      </xdr:nvCxnSpPr>
      <xdr:spPr bwMode="auto">
        <a:xfrm>
          <a:off x="7181850" y="1938338"/>
          <a:ext cx="1371600" cy="25241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28</xdr:col>
      <xdr:colOff>0</xdr:colOff>
      <xdr:row>7</xdr:row>
      <xdr:rowOff>0</xdr:rowOff>
    </xdr:from>
    <xdr:to>
      <xdr:col>29</xdr:col>
      <xdr:colOff>0</xdr:colOff>
      <xdr:row>8</xdr:row>
      <xdr:rowOff>0</xdr:rowOff>
    </xdr:to>
    <xdr:sp macro="" textlink="">
      <xdr:nvSpPr>
        <xdr:cNvPr id="241" name="Rectangle 77">
          <a:extLst>
            <a:ext uri="{FF2B5EF4-FFF2-40B4-BE49-F238E27FC236}">
              <a16:creationId xmlns:a16="http://schemas.microsoft.com/office/drawing/2014/main" id="{00000000-0008-0000-2700-0000F1000000}"/>
            </a:ext>
          </a:extLst>
        </xdr:cNvPr>
        <xdr:cNvSpPr>
          <a:spLocks noChangeArrowheads="1"/>
        </xdr:cNvSpPr>
      </xdr:nvSpPr>
      <xdr:spPr bwMode="auto">
        <a:xfrm>
          <a:off x="13754100" y="1600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8</xdr:row>
      <xdr:rowOff>0</xdr:rowOff>
    </xdr:from>
    <xdr:to>
      <xdr:col>29</xdr:col>
      <xdr:colOff>0</xdr:colOff>
      <xdr:row>9</xdr:row>
      <xdr:rowOff>0</xdr:rowOff>
    </xdr:to>
    <xdr:sp macro="" textlink="">
      <xdr:nvSpPr>
        <xdr:cNvPr id="242" name="Rectangle 78">
          <a:extLst>
            <a:ext uri="{FF2B5EF4-FFF2-40B4-BE49-F238E27FC236}">
              <a16:creationId xmlns:a16="http://schemas.microsoft.com/office/drawing/2014/main" id="{00000000-0008-0000-2700-0000F2000000}"/>
            </a:ext>
          </a:extLst>
        </xdr:cNvPr>
        <xdr:cNvSpPr>
          <a:spLocks noChangeArrowheads="1"/>
        </xdr:cNvSpPr>
      </xdr:nvSpPr>
      <xdr:spPr bwMode="auto">
        <a:xfrm>
          <a:off x="13754100" y="1828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9</xdr:row>
      <xdr:rowOff>0</xdr:rowOff>
    </xdr:from>
    <xdr:to>
      <xdr:col>29</xdr:col>
      <xdr:colOff>0</xdr:colOff>
      <xdr:row>10</xdr:row>
      <xdr:rowOff>0</xdr:rowOff>
    </xdr:to>
    <xdr:sp macro="" textlink="">
      <xdr:nvSpPr>
        <xdr:cNvPr id="243" name="Rectangle 79">
          <a:extLst>
            <a:ext uri="{FF2B5EF4-FFF2-40B4-BE49-F238E27FC236}">
              <a16:creationId xmlns:a16="http://schemas.microsoft.com/office/drawing/2014/main" id="{00000000-0008-0000-2700-0000F3000000}"/>
            </a:ext>
          </a:extLst>
        </xdr:cNvPr>
        <xdr:cNvSpPr>
          <a:spLocks noChangeArrowheads="1"/>
        </xdr:cNvSpPr>
      </xdr:nvSpPr>
      <xdr:spPr bwMode="auto">
        <a:xfrm>
          <a:off x="13754100" y="2057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19</xdr:row>
      <xdr:rowOff>0</xdr:rowOff>
    </xdr:from>
    <xdr:to>
      <xdr:col>29</xdr:col>
      <xdr:colOff>0</xdr:colOff>
      <xdr:row>20</xdr:row>
      <xdr:rowOff>0</xdr:rowOff>
    </xdr:to>
    <xdr:sp macro="" textlink="">
      <xdr:nvSpPr>
        <xdr:cNvPr id="245" name="Rectangle 84">
          <a:extLst>
            <a:ext uri="{FF2B5EF4-FFF2-40B4-BE49-F238E27FC236}">
              <a16:creationId xmlns:a16="http://schemas.microsoft.com/office/drawing/2014/main" id="{00000000-0008-0000-2700-0000F5000000}"/>
            </a:ext>
          </a:extLst>
        </xdr:cNvPr>
        <xdr:cNvSpPr>
          <a:spLocks noChangeArrowheads="1"/>
        </xdr:cNvSpPr>
      </xdr:nvSpPr>
      <xdr:spPr bwMode="auto">
        <a:xfrm>
          <a:off x="13754100" y="4343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20</xdr:row>
      <xdr:rowOff>0</xdr:rowOff>
    </xdr:from>
    <xdr:to>
      <xdr:col>29</xdr:col>
      <xdr:colOff>0</xdr:colOff>
      <xdr:row>21</xdr:row>
      <xdr:rowOff>0</xdr:rowOff>
    </xdr:to>
    <xdr:sp macro="" textlink="">
      <xdr:nvSpPr>
        <xdr:cNvPr id="246" name="Rectangle 85">
          <a:extLst>
            <a:ext uri="{FF2B5EF4-FFF2-40B4-BE49-F238E27FC236}">
              <a16:creationId xmlns:a16="http://schemas.microsoft.com/office/drawing/2014/main" id="{00000000-0008-0000-2700-0000F6000000}"/>
            </a:ext>
          </a:extLst>
        </xdr:cNvPr>
        <xdr:cNvSpPr>
          <a:spLocks noChangeArrowheads="1"/>
        </xdr:cNvSpPr>
      </xdr:nvSpPr>
      <xdr:spPr bwMode="auto">
        <a:xfrm>
          <a:off x="13754100" y="4572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21</xdr:row>
      <xdr:rowOff>0</xdr:rowOff>
    </xdr:from>
    <xdr:to>
      <xdr:col>29</xdr:col>
      <xdr:colOff>0</xdr:colOff>
      <xdr:row>22</xdr:row>
      <xdr:rowOff>0</xdr:rowOff>
    </xdr:to>
    <xdr:sp macro="" textlink="">
      <xdr:nvSpPr>
        <xdr:cNvPr id="247" name="Rectangle 86">
          <a:extLst>
            <a:ext uri="{FF2B5EF4-FFF2-40B4-BE49-F238E27FC236}">
              <a16:creationId xmlns:a16="http://schemas.microsoft.com/office/drawing/2014/main" id="{00000000-0008-0000-2700-0000F7000000}"/>
            </a:ext>
          </a:extLst>
        </xdr:cNvPr>
        <xdr:cNvSpPr>
          <a:spLocks noChangeArrowheads="1"/>
        </xdr:cNvSpPr>
      </xdr:nvSpPr>
      <xdr:spPr bwMode="auto">
        <a:xfrm>
          <a:off x="13754100" y="4800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390525</xdr:colOff>
      <xdr:row>13</xdr:row>
      <xdr:rowOff>47625</xdr:rowOff>
    </xdr:from>
    <xdr:to>
      <xdr:col>26</xdr:col>
      <xdr:colOff>19050</xdr:colOff>
      <xdr:row>13</xdr:row>
      <xdr:rowOff>104775</xdr:rowOff>
    </xdr:to>
    <xdr:sp macro="" textlink="">
      <xdr:nvSpPr>
        <xdr:cNvPr id="249" name="Oval 88">
          <a:extLst>
            <a:ext uri="{FF2B5EF4-FFF2-40B4-BE49-F238E27FC236}">
              <a16:creationId xmlns:a16="http://schemas.microsoft.com/office/drawing/2014/main" id="{00000000-0008-0000-2700-0000F9000000}"/>
            </a:ext>
          </a:extLst>
        </xdr:cNvPr>
        <xdr:cNvSpPr>
          <a:spLocks noChangeArrowheads="1"/>
        </xdr:cNvSpPr>
      </xdr:nvSpPr>
      <xdr:spPr bwMode="auto">
        <a:xfrm flipH="1">
          <a:off x="12830175" y="3019425"/>
          <a:ext cx="66675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19050</xdr:colOff>
      <xdr:row>13</xdr:row>
      <xdr:rowOff>76200</xdr:rowOff>
    </xdr:from>
    <xdr:to>
      <xdr:col>29</xdr:col>
      <xdr:colOff>0</xdr:colOff>
      <xdr:row>14</xdr:row>
      <xdr:rowOff>109538</xdr:rowOff>
    </xdr:to>
    <xdr:cxnSp macro="">
      <xdr:nvCxnSpPr>
        <xdr:cNvPr id="250" name="AutoShape 89">
          <a:extLst>
            <a:ext uri="{FF2B5EF4-FFF2-40B4-BE49-F238E27FC236}">
              <a16:creationId xmlns:a16="http://schemas.microsoft.com/office/drawing/2014/main" id="{00000000-0008-0000-2700-0000FA000000}"/>
            </a:ext>
          </a:extLst>
        </xdr:cNvPr>
        <xdr:cNvCxnSpPr>
          <a:cxnSpLocks noChangeShapeType="1"/>
          <a:stCxn id="249" idx="2"/>
          <a:endCxn id="220" idx="3"/>
        </xdr:cNvCxnSpPr>
      </xdr:nvCxnSpPr>
      <xdr:spPr bwMode="auto">
        <a:xfrm>
          <a:off x="12896850" y="3048000"/>
          <a:ext cx="1295400" cy="26193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180975</xdr:colOff>
      <xdr:row>13</xdr:row>
      <xdr:rowOff>38100</xdr:rowOff>
    </xdr:from>
    <xdr:to>
      <xdr:col>23</xdr:col>
      <xdr:colOff>238125</xdr:colOff>
      <xdr:row>13</xdr:row>
      <xdr:rowOff>95250</xdr:rowOff>
    </xdr:to>
    <xdr:sp macro="" textlink="">
      <xdr:nvSpPr>
        <xdr:cNvPr id="251" name="Oval 90">
          <a:extLst>
            <a:ext uri="{FF2B5EF4-FFF2-40B4-BE49-F238E27FC236}">
              <a16:creationId xmlns:a16="http://schemas.microsoft.com/office/drawing/2014/main" id="{00000000-0008-0000-2700-0000FB000000}"/>
            </a:ext>
          </a:extLst>
        </xdr:cNvPr>
        <xdr:cNvSpPr>
          <a:spLocks noChangeArrowheads="1"/>
        </xdr:cNvSpPr>
      </xdr:nvSpPr>
      <xdr:spPr bwMode="auto">
        <a:xfrm flipH="1">
          <a:off x="11744325" y="30099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238125</xdr:colOff>
      <xdr:row>12</xdr:row>
      <xdr:rowOff>109538</xdr:rowOff>
    </xdr:from>
    <xdr:to>
      <xdr:col>29</xdr:col>
      <xdr:colOff>0</xdr:colOff>
      <xdr:row>13</xdr:row>
      <xdr:rowOff>66675</xdr:rowOff>
    </xdr:to>
    <xdr:cxnSp macro="">
      <xdr:nvCxnSpPr>
        <xdr:cNvPr id="252" name="AutoShape 91">
          <a:extLst>
            <a:ext uri="{FF2B5EF4-FFF2-40B4-BE49-F238E27FC236}">
              <a16:creationId xmlns:a16="http://schemas.microsoft.com/office/drawing/2014/main" id="{00000000-0008-0000-2700-0000FC000000}"/>
            </a:ext>
          </a:extLst>
        </xdr:cNvPr>
        <xdr:cNvCxnSpPr>
          <a:cxnSpLocks noChangeShapeType="1"/>
          <a:stCxn id="251" idx="2"/>
          <a:endCxn id="218" idx="3"/>
        </xdr:cNvCxnSpPr>
      </xdr:nvCxnSpPr>
      <xdr:spPr bwMode="auto">
        <a:xfrm flipV="1">
          <a:off x="11801475" y="2852738"/>
          <a:ext cx="2390775" cy="18573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47625</xdr:colOff>
      <xdr:row>43</xdr:row>
      <xdr:rowOff>38100</xdr:rowOff>
    </xdr:from>
    <xdr:to>
      <xdr:col>23</xdr:col>
      <xdr:colOff>104775</xdr:colOff>
      <xdr:row>43</xdr:row>
      <xdr:rowOff>95250</xdr:rowOff>
    </xdr:to>
    <xdr:sp macro="" textlink="">
      <xdr:nvSpPr>
        <xdr:cNvPr id="253" name="Oval 131">
          <a:extLst>
            <a:ext uri="{FF2B5EF4-FFF2-40B4-BE49-F238E27FC236}">
              <a16:creationId xmlns:a16="http://schemas.microsoft.com/office/drawing/2014/main" id="{00000000-0008-0000-2700-0000FD000000}"/>
            </a:ext>
          </a:extLst>
        </xdr:cNvPr>
        <xdr:cNvSpPr>
          <a:spLocks noChangeArrowheads="1"/>
        </xdr:cNvSpPr>
      </xdr:nvSpPr>
      <xdr:spPr bwMode="auto">
        <a:xfrm flipH="1">
          <a:off x="11610975" y="98679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104775</xdr:colOff>
      <xdr:row>37</xdr:row>
      <xdr:rowOff>114300</xdr:rowOff>
    </xdr:from>
    <xdr:to>
      <xdr:col>29</xdr:col>
      <xdr:colOff>0</xdr:colOff>
      <xdr:row>43</xdr:row>
      <xdr:rowOff>66675</xdr:rowOff>
    </xdr:to>
    <xdr:cxnSp macro="">
      <xdr:nvCxnSpPr>
        <xdr:cNvPr id="254" name="AutoShape 132">
          <a:extLst>
            <a:ext uri="{FF2B5EF4-FFF2-40B4-BE49-F238E27FC236}">
              <a16:creationId xmlns:a16="http://schemas.microsoft.com/office/drawing/2014/main" id="{00000000-0008-0000-2700-0000FE000000}"/>
            </a:ext>
          </a:extLst>
        </xdr:cNvPr>
        <xdr:cNvCxnSpPr>
          <a:cxnSpLocks noChangeShapeType="1"/>
          <a:stCxn id="253" idx="2"/>
          <a:endCxn id="302" idx="3"/>
        </xdr:cNvCxnSpPr>
      </xdr:nvCxnSpPr>
      <xdr:spPr bwMode="auto">
        <a:xfrm flipV="1">
          <a:off x="11668125" y="8572500"/>
          <a:ext cx="2524125" cy="13239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18</xdr:row>
      <xdr:rowOff>109538</xdr:rowOff>
    </xdr:from>
    <xdr:to>
      <xdr:col>14</xdr:col>
      <xdr:colOff>361950</xdr:colOff>
      <xdr:row>23</xdr:row>
      <xdr:rowOff>9525</xdr:rowOff>
    </xdr:to>
    <xdr:cxnSp macro="">
      <xdr:nvCxnSpPr>
        <xdr:cNvPr id="265" name="AutoShape 162">
          <a:extLst>
            <a:ext uri="{FF2B5EF4-FFF2-40B4-BE49-F238E27FC236}">
              <a16:creationId xmlns:a16="http://schemas.microsoft.com/office/drawing/2014/main" id="{00000000-0008-0000-2700-000009010000}"/>
            </a:ext>
          </a:extLst>
        </xdr:cNvPr>
        <xdr:cNvCxnSpPr>
          <a:cxnSpLocks noChangeShapeType="1"/>
          <a:stCxn id="202" idx="1"/>
          <a:endCxn id="266" idx="6"/>
        </xdr:cNvCxnSpPr>
      </xdr:nvCxnSpPr>
      <xdr:spPr bwMode="auto">
        <a:xfrm>
          <a:off x="7181850" y="4224338"/>
          <a:ext cx="800100" cy="104298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14</xdr:col>
      <xdr:colOff>361950</xdr:colOff>
      <xdr:row>22</xdr:row>
      <xdr:rowOff>200025</xdr:rowOff>
    </xdr:from>
    <xdr:to>
      <xdr:col>14</xdr:col>
      <xdr:colOff>419100</xdr:colOff>
      <xdr:row>23</xdr:row>
      <xdr:rowOff>38100</xdr:rowOff>
    </xdr:to>
    <xdr:sp macro="" textlink="">
      <xdr:nvSpPr>
        <xdr:cNvPr id="266" name="Oval 163">
          <a:extLst>
            <a:ext uri="{FF2B5EF4-FFF2-40B4-BE49-F238E27FC236}">
              <a16:creationId xmlns:a16="http://schemas.microsoft.com/office/drawing/2014/main" id="{00000000-0008-0000-2700-00000A010000}"/>
            </a:ext>
          </a:extLst>
        </xdr:cNvPr>
        <xdr:cNvSpPr>
          <a:spLocks noChangeArrowheads="1"/>
        </xdr:cNvSpPr>
      </xdr:nvSpPr>
      <xdr:spPr bwMode="auto">
        <a:xfrm flipH="1">
          <a:off x="7981950" y="5229225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15</xdr:row>
      <xdr:rowOff>109538</xdr:rowOff>
    </xdr:from>
    <xdr:to>
      <xdr:col>17</xdr:col>
      <xdr:colOff>19050</xdr:colOff>
      <xdr:row>22</xdr:row>
      <xdr:rowOff>57150</xdr:rowOff>
    </xdr:to>
    <xdr:cxnSp macro="">
      <xdr:nvCxnSpPr>
        <xdr:cNvPr id="267" name="AutoShape 168">
          <a:extLst>
            <a:ext uri="{FF2B5EF4-FFF2-40B4-BE49-F238E27FC236}">
              <a16:creationId xmlns:a16="http://schemas.microsoft.com/office/drawing/2014/main" id="{00000000-0008-0000-2700-00000B010000}"/>
            </a:ext>
          </a:extLst>
        </xdr:cNvPr>
        <xdr:cNvCxnSpPr>
          <a:cxnSpLocks noChangeShapeType="1"/>
          <a:stCxn id="199" idx="1"/>
          <a:endCxn id="268" idx="6"/>
        </xdr:cNvCxnSpPr>
      </xdr:nvCxnSpPr>
      <xdr:spPr bwMode="auto">
        <a:xfrm>
          <a:off x="7181850" y="3538538"/>
          <a:ext cx="1771650" cy="154781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17</xdr:col>
      <xdr:colOff>19050</xdr:colOff>
      <xdr:row>22</xdr:row>
      <xdr:rowOff>28575</xdr:rowOff>
    </xdr:from>
    <xdr:to>
      <xdr:col>17</xdr:col>
      <xdr:colOff>76200</xdr:colOff>
      <xdr:row>22</xdr:row>
      <xdr:rowOff>85725</xdr:rowOff>
    </xdr:to>
    <xdr:sp macro="" textlink="">
      <xdr:nvSpPr>
        <xdr:cNvPr id="268" name="Oval 169">
          <a:extLst>
            <a:ext uri="{FF2B5EF4-FFF2-40B4-BE49-F238E27FC236}">
              <a16:creationId xmlns:a16="http://schemas.microsoft.com/office/drawing/2014/main" id="{00000000-0008-0000-2700-00000C010000}"/>
            </a:ext>
          </a:extLst>
        </xdr:cNvPr>
        <xdr:cNvSpPr>
          <a:spLocks noChangeArrowheads="1"/>
        </xdr:cNvSpPr>
      </xdr:nvSpPr>
      <xdr:spPr bwMode="auto">
        <a:xfrm flipH="1">
          <a:off x="8953500" y="50577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17</xdr:row>
      <xdr:rowOff>109538</xdr:rowOff>
    </xdr:from>
    <xdr:to>
      <xdr:col>16</xdr:col>
      <xdr:colOff>123825</xdr:colOff>
      <xdr:row>24</xdr:row>
      <xdr:rowOff>28575</xdr:rowOff>
    </xdr:to>
    <xdr:cxnSp macro="">
      <xdr:nvCxnSpPr>
        <xdr:cNvPr id="269" name="AutoShape 172">
          <a:extLst>
            <a:ext uri="{FF2B5EF4-FFF2-40B4-BE49-F238E27FC236}">
              <a16:creationId xmlns:a16="http://schemas.microsoft.com/office/drawing/2014/main" id="{00000000-0008-0000-2700-00000D010000}"/>
            </a:ext>
          </a:extLst>
        </xdr:cNvPr>
        <xdr:cNvCxnSpPr>
          <a:cxnSpLocks noChangeShapeType="1"/>
          <a:stCxn id="201" idx="1"/>
          <a:endCxn id="270" idx="6"/>
        </xdr:cNvCxnSpPr>
      </xdr:nvCxnSpPr>
      <xdr:spPr bwMode="auto">
        <a:xfrm>
          <a:off x="7181850" y="3995738"/>
          <a:ext cx="1438275" cy="151923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123825</xdr:colOff>
      <xdr:row>24</xdr:row>
      <xdr:rowOff>0</xdr:rowOff>
    </xdr:from>
    <xdr:to>
      <xdr:col>16</xdr:col>
      <xdr:colOff>180975</xdr:colOff>
      <xdr:row>24</xdr:row>
      <xdr:rowOff>57150</xdr:rowOff>
    </xdr:to>
    <xdr:sp macro="" textlink="">
      <xdr:nvSpPr>
        <xdr:cNvPr id="270" name="Oval 173">
          <a:extLst>
            <a:ext uri="{FF2B5EF4-FFF2-40B4-BE49-F238E27FC236}">
              <a16:creationId xmlns:a16="http://schemas.microsoft.com/office/drawing/2014/main" id="{00000000-0008-0000-2700-00000E010000}"/>
            </a:ext>
          </a:extLst>
        </xdr:cNvPr>
        <xdr:cNvSpPr>
          <a:spLocks noChangeArrowheads="1"/>
        </xdr:cNvSpPr>
      </xdr:nvSpPr>
      <xdr:spPr bwMode="auto">
        <a:xfrm flipH="1">
          <a:off x="8620125" y="54864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14</xdr:row>
      <xdr:rowOff>109538</xdr:rowOff>
    </xdr:from>
    <xdr:to>
      <xdr:col>17</xdr:col>
      <xdr:colOff>419100</xdr:colOff>
      <xdr:row>23</xdr:row>
      <xdr:rowOff>95250</xdr:rowOff>
    </xdr:to>
    <xdr:cxnSp macro="">
      <xdr:nvCxnSpPr>
        <xdr:cNvPr id="271" name="AutoShape 176">
          <a:extLst>
            <a:ext uri="{FF2B5EF4-FFF2-40B4-BE49-F238E27FC236}">
              <a16:creationId xmlns:a16="http://schemas.microsoft.com/office/drawing/2014/main" id="{00000000-0008-0000-2700-00000F010000}"/>
            </a:ext>
          </a:extLst>
        </xdr:cNvPr>
        <xdr:cNvCxnSpPr>
          <a:cxnSpLocks noChangeShapeType="1"/>
          <a:stCxn id="198" idx="1"/>
          <a:endCxn id="272" idx="6"/>
        </xdr:cNvCxnSpPr>
      </xdr:nvCxnSpPr>
      <xdr:spPr bwMode="auto">
        <a:xfrm>
          <a:off x="7181850" y="3309938"/>
          <a:ext cx="2171700" cy="204311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17</xdr:col>
      <xdr:colOff>419100</xdr:colOff>
      <xdr:row>23</xdr:row>
      <xdr:rowOff>66675</xdr:rowOff>
    </xdr:from>
    <xdr:to>
      <xdr:col>18</xdr:col>
      <xdr:colOff>47625</xdr:colOff>
      <xdr:row>23</xdr:row>
      <xdr:rowOff>123825</xdr:rowOff>
    </xdr:to>
    <xdr:sp macro="" textlink="">
      <xdr:nvSpPr>
        <xdr:cNvPr id="272" name="Oval 177">
          <a:extLst>
            <a:ext uri="{FF2B5EF4-FFF2-40B4-BE49-F238E27FC236}">
              <a16:creationId xmlns:a16="http://schemas.microsoft.com/office/drawing/2014/main" id="{00000000-0008-0000-2700-000010010000}"/>
            </a:ext>
          </a:extLst>
        </xdr:cNvPr>
        <xdr:cNvSpPr>
          <a:spLocks noChangeArrowheads="1"/>
        </xdr:cNvSpPr>
      </xdr:nvSpPr>
      <xdr:spPr bwMode="auto">
        <a:xfrm flipH="1">
          <a:off x="9353550" y="5324475"/>
          <a:ext cx="66675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13</xdr:row>
      <xdr:rowOff>109538</xdr:rowOff>
    </xdr:from>
    <xdr:to>
      <xdr:col>19</xdr:col>
      <xdr:colOff>9525</xdr:colOff>
      <xdr:row>24</xdr:row>
      <xdr:rowOff>171450</xdr:rowOff>
    </xdr:to>
    <xdr:cxnSp macro="">
      <xdr:nvCxnSpPr>
        <xdr:cNvPr id="273" name="AutoShape 180">
          <a:extLst>
            <a:ext uri="{FF2B5EF4-FFF2-40B4-BE49-F238E27FC236}">
              <a16:creationId xmlns:a16="http://schemas.microsoft.com/office/drawing/2014/main" id="{00000000-0008-0000-2700-000011010000}"/>
            </a:ext>
          </a:extLst>
        </xdr:cNvPr>
        <xdr:cNvCxnSpPr>
          <a:cxnSpLocks noChangeShapeType="1"/>
          <a:stCxn id="197" idx="1"/>
          <a:endCxn id="274" idx="6"/>
        </xdr:cNvCxnSpPr>
      </xdr:nvCxnSpPr>
      <xdr:spPr bwMode="auto">
        <a:xfrm>
          <a:off x="7181850" y="3081338"/>
          <a:ext cx="2638425" cy="257651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9525</xdr:colOff>
      <xdr:row>24</xdr:row>
      <xdr:rowOff>142875</xdr:rowOff>
    </xdr:from>
    <xdr:to>
      <xdr:col>19</xdr:col>
      <xdr:colOff>66675</xdr:colOff>
      <xdr:row>24</xdr:row>
      <xdr:rowOff>200025</xdr:rowOff>
    </xdr:to>
    <xdr:sp macro="" textlink="">
      <xdr:nvSpPr>
        <xdr:cNvPr id="274" name="Oval 181">
          <a:extLst>
            <a:ext uri="{FF2B5EF4-FFF2-40B4-BE49-F238E27FC236}">
              <a16:creationId xmlns:a16="http://schemas.microsoft.com/office/drawing/2014/main" id="{00000000-0008-0000-2700-000012010000}"/>
            </a:ext>
          </a:extLst>
        </xdr:cNvPr>
        <xdr:cNvSpPr>
          <a:spLocks noChangeArrowheads="1"/>
        </xdr:cNvSpPr>
      </xdr:nvSpPr>
      <xdr:spPr bwMode="auto">
        <a:xfrm flipH="1">
          <a:off x="9820275" y="56292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219075</xdr:colOff>
      <xdr:row>15</xdr:row>
      <xdr:rowOff>66675</xdr:rowOff>
    </xdr:from>
    <xdr:to>
      <xdr:col>24</xdr:col>
      <xdr:colOff>276225</xdr:colOff>
      <xdr:row>15</xdr:row>
      <xdr:rowOff>123825</xdr:rowOff>
    </xdr:to>
    <xdr:sp macro="" textlink="">
      <xdr:nvSpPr>
        <xdr:cNvPr id="284" name="Oval 201">
          <a:extLst>
            <a:ext uri="{FF2B5EF4-FFF2-40B4-BE49-F238E27FC236}">
              <a16:creationId xmlns:a16="http://schemas.microsoft.com/office/drawing/2014/main" id="{00000000-0008-0000-2700-00001C010000}"/>
            </a:ext>
          </a:extLst>
        </xdr:cNvPr>
        <xdr:cNvSpPr>
          <a:spLocks noChangeArrowheads="1"/>
        </xdr:cNvSpPr>
      </xdr:nvSpPr>
      <xdr:spPr bwMode="auto">
        <a:xfrm flipH="1">
          <a:off x="12220575" y="34956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276225</xdr:colOff>
      <xdr:row>15</xdr:row>
      <xdr:rowOff>95250</xdr:rowOff>
    </xdr:from>
    <xdr:to>
      <xdr:col>29</xdr:col>
      <xdr:colOff>0</xdr:colOff>
      <xdr:row>16</xdr:row>
      <xdr:rowOff>109538</xdr:rowOff>
    </xdr:to>
    <xdr:cxnSp macro="">
      <xdr:nvCxnSpPr>
        <xdr:cNvPr id="285" name="AutoShape 202">
          <a:extLst>
            <a:ext uri="{FF2B5EF4-FFF2-40B4-BE49-F238E27FC236}">
              <a16:creationId xmlns:a16="http://schemas.microsoft.com/office/drawing/2014/main" id="{00000000-0008-0000-2700-00001D010000}"/>
            </a:ext>
          </a:extLst>
        </xdr:cNvPr>
        <xdr:cNvCxnSpPr>
          <a:cxnSpLocks noChangeShapeType="1"/>
          <a:stCxn id="284" idx="2"/>
          <a:endCxn id="222" idx="3"/>
        </xdr:cNvCxnSpPr>
      </xdr:nvCxnSpPr>
      <xdr:spPr bwMode="auto">
        <a:xfrm>
          <a:off x="12277725" y="3524250"/>
          <a:ext cx="1914525" cy="24288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409575</xdr:colOff>
      <xdr:row>20</xdr:row>
      <xdr:rowOff>209550</xdr:rowOff>
    </xdr:from>
    <xdr:to>
      <xdr:col>27</xdr:col>
      <xdr:colOff>38100</xdr:colOff>
      <xdr:row>21</xdr:row>
      <xdr:rowOff>47625</xdr:rowOff>
    </xdr:to>
    <xdr:sp macro="" textlink="">
      <xdr:nvSpPr>
        <xdr:cNvPr id="286" name="Oval 203">
          <a:extLst>
            <a:ext uri="{FF2B5EF4-FFF2-40B4-BE49-F238E27FC236}">
              <a16:creationId xmlns:a16="http://schemas.microsoft.com/office/drawing/2014/main" id="{00000000-0008-0000-2700-00001E010000}"/>
            </a:ext>
          </a:extLst>
        </xdr:cNvPr>
        <xdr:cNvSpPr>
          <a:spLocks noChangeArrowheads="1"/>
        </xdr:cNvSpPr>
      </xdr:nvSpPr>
      <xdr:spPr bwMode="auto">
        <a:xfrm flipH="1">
          <a:off x="13287375" y="4781550"/>
          <a:ext cx="66675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27</xdr:col>
      <xdr:colOff>38100</xdr:colOff>
      <xdr:row>20</xdr:row>
      <xdr:rowOff>109538</xdr:rowOff>
    </xdr:from>
    <xdr:to>
      <xdr:col>29</xdr:col>
      <xdr:colOff>0</xdr:colOff>
      <xdr:row>21</xdr:row>
      <xdr:rowOff>19050</xdr:rowOff>
    </xdr:to>
    <xdr:cxnSp macro="">
      <xdr:nvCxnSpPr>
        <xdr:cNvPr id="287" name="AutoShape 204">
          <a:extLst>
            <a:ext uri="{FF2B5EF4-FFF2-40B4-BE49-F238E27FC236}">
              <a16:creationId xmlns:a16="http://schemas.microsoft.com/office/drawing/2014/main" id="{00000000-0008-0000-2700-00001F010000}"/>
            </a:ext>
          </a:extLst>
        </xdr:cNvPr>
        <xdr:cNvCxnSpPr>
          <a:cxnSpLocks noChangeShapeType="1"/>
          <a:stCxn id="286" idx="2"/>
          <a:endCxn id="246" idx="3"/>
        </xdr:cNvCxnSpPr>
      </xdr:nvCxnSpPr>
      <xdr:spPr bwMode="auto">
        <a:xfrm flipV="1">
          <a:off x="13354050" y="4681538"/>
          <a:ext cx="838200" cy="13811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161925</xdr:colOff>
      <xdr:row>19</xdr:row>
      <xdr:rowOff>152400</xdr:rowOff>
    </xdr:from>
    <xdr:to>
      <xdr:col>25</xdr:col>
      <xdr:colOff>219075</xdr:colOff>
      <xdr:row>19</xdr:row>
      <xdr:rowOff>209550</xdr:rowOff>
    </xdr:to>
    <xdr:sp macro="" textlink="">
      <xdr:nvSpPr>
        <xdr:cNvPr id="288" name="Oval 205">
          <a:extLst>
            <a:ext uri="{FF2B5EF4-FFF2-40B4-BE49-F238E27FC236}">
              <a16:creationId xmlns:a16="http://schemas.microsoft.com/office/drawing/2014/main" id="{00000000-0008-0000-2700-000020010000}"/>
            </a:ext>
          </a:extLst>
        </xdr:cNvPr>
        <xdr:cNvSpPr>
          <a:spLocks noChangeArrowheads="1"/>
        </xdr:cNvSpPr>
      </xdr:nvSpPr>
      <xdr:spPr bwMode="auto">
        <a:xfrm flipH="1">
          <a:off x="12601575" y="44958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219075</xdr:colOff>
      <xdr:row>19</xdr:row>
      <xdr:rowOff>109538</xdr:rowOff>
    </xdr:from>
    <xdr:to>
      <xdr:col>29</xdr:col>
      <xdr:colOff>0</xdr:colOff>
      <xdr:row>19</xdr:row>
      <xdr:rowOff>180975</xdr:rowOff>
    </xdr:to>
    <xdr:cxnSp macro="">
      <xdr:nvCxnSpPr>
        <xdr:cNvPr id="289" name="AutoShape 206">
          <a:extLst>
            <a:ext uri="{FF2B5EF4-FFF2-40B4-BE49-F238E27FC236}">
              <a16:creationId xmlns:a16="http://schemas.microsoft.com/office/drawing/2014/main" id="{00000000-0008-0000-2700-000021010000}"/>
            </a:ext>
          </a:extLst>
        </xdr:cNvPr>
        <xdr:cNvCxnSpPr>
          <a:cxnSpLocks noChangeShapeType="1"/>
          <a:stCxn id="288" idx="2"/>
          <a:endCxn id="245" idx="3"/>
        </xdr:cNvCxnSpPr>
      </xdr:nvCxnSpPr>
      <xdr:spPr bwMode="auto">
        <a:xfrm flipV="1">
          <a:off x="12658725" y="4452938"/>
          <a:ext cx="1533525" cy="7143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419100</xdr:colOff>
      <xdr:row>17</xdr:row>
      <xdr:rowOff>76200</xdr:rowOff>
    </xdr:from>
    <xdr:to>
      <xdr:col>23</xdr:col>
      <xdr:colOff>47625</xdr:colOff>
      <xdr:row>17</xdr:row>
      <xdr:rowOff>133350</xdr:rowOff>
    </xdr:to>
    <xdr:sp macro="" textlink="">
      <xdr:nvSpPr>
        <xdr:cNvPr id="290" name="Oval 207">
          <a:extLst>
            <a:ext uri="{FF2B5EF4-FFF2-40B4-BE49-F238E27FC236}">
              <a16:creationId xmlns:a16="http://schemas.microsoft.com/office/drawing/2014/main" id="{00000000-0008-0000-2700-000022010000}"/>
            </a:ext>
          </a:extLst>
        </xdr:cNvPr>
        <xdr:cNvSpPr>
          <a:spLocks noChangeArrowheads="1"/>
        </xdr:cNvSpPr>
      </xdr:nvSpPr>
      <xdr:spPr bwMode="auto">
        <a:xfrm flipH="1">
          <a:off x="11544300" y="3962400"/>
          <a:ext cx="66675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47625</xdr:colOff>
      <xdr:row>17</xdr:row>
      <xdr:rowOff>104775</xdr:rowOff>
    </xdr:from>
    <xdr:to>
      <xdr:col>29</xdr:col>
      <xdr:colOff>0</xdr:colOff>
      <xdr:row>17</xdr:row>
      <xdr:rowOff>109538</xdr:rowOff>
    </xdr:to>
    <xdr:cxnSp macro="">
      <xdr:nvCxnSpPr>
        <xdr:cNvPr id="291" name="AutoShape 208">
          <a:extLst>
            <a:ext uri="{FF2B5EF4-FFF2-40B4-BE49-F238E27FC236}">
              <a16:creationId xmlns:a16="http://schemas.microsoft.com/office/drawing/2014/main" id="{00000000-0008-0000-2700-000023010000}"/>
            </a:ext>
          </a:extLst>
        </xdr:cNvPr>
        <xdr:cNvCxnSpPr>
          <a:cxnSpLocks noChangeShapeType="1"/>
          <a:stCxn id="290" idx="2"/>
          <a:endCxn id="223" idx="3"/>
        </xdr:cNvCxnSpPr>
      </xdr:nvCxnSpPr>
      <xdr:spPr bwMode="auto">
        <a:xfrm>
          <a:off x="11610975" y="3990975"/>
          <a:ext cx="2581275" cy="4763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76200</xdr:colOff>
      <xdr:row>14</xdr:row>
      <xdr:rowOff>161925</xdr:rowOff>
    </xdr:from>
    <xdr:to>
      <xdr:col>22</xdr:col>
      <xdr:colOff>133350</xdr:colOff>
      <xdr:row>15</xdr:row>
      <xdr:rowOff>0</xdr:rowOff>
    </xdr:to>
    <xdr:sp macro="" textlink="">
      <xdr:nvSpPr>
        <xdr:cNvPr id="292" name="Oval 209">
          <a:extLst>
            <a:ext uri="{FF2B5EF4-FFF2-40B4-BE49-F238E27FC236}">
              <a16:creationId xmlns:a16="http://schemas.microsoft.com/office/drawing/2014/main" id="{00000000-0008-0000-2700-000024010000}"/>
            </a:ext>
          </a:extLst>
        </xdr:cNvPr>
        <xdr:cNvSpPr>
          <a:spLocks noChangeArrowheads="1"/>
        </xdr:cNvSpPr>
      </xdr:nvSpPr>
      <xdr:spPr bwMode="auto">
        <a:xfrm flipH="1">
          <a:off x="11201400" y="3362325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133350</xdr:colOff>
      <xdr:row>14</xdr:row>
      <xdr:rowOff>190500</xdr:rowOff>
    </xdr:from>
    <xdr:to>
      <xdr:col>29</xdr:col>
      <xdr:colOff>0</xdr:colOff>
      <xdr:row>15</xdr:row>
      <xdr:rowOff>109538</xdr:rowOff>
    </xdr:to>
    <xdr:cxnSp macro="">
      <xdr:nvCxnSpPr>
        <xdr:cNvPr id="293" name="AutoShape 210">
          <a:extLst>
            <a:ext uri="{FF2B5EF4-FFF2-40B4-BE49-F238E27FC236}">
              <a16:creationId xmlns:a16="http://schemas.microsoft.com/office/drawing/2014/main" id="{00000000-0008-0000-2700-000025010000}"/>
            </a:ext>
          </a:extLst>
        </xdr:cNvPr>
        <xdr:cNvCxnSpPr>
          <a:cxnSpLocks noChangeShapeType="1"/>
          <a:stCxn id="292" idx="2"/>
          <a:endCxn id="221" idx="3"/>
        </xdr:cNvCxnSpPr>
      </xdr:nvCxnSpPr>
      <xdr:spPr bwMode="auto">
        <a:xfrm>
          <a:off x="11258550" y="3390900"/>
          <a:ext cx="2933700" cy="14763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352425</xdr:colOff>
      <xdr:row>18</xdr:row>
      <xdr:rowOff>161925</xdr:rowOff>
    </xdr:from>
    <xdr:to>
      <xdr:col>21</xdr:col>
      <xdr:colOff>409575</xdr:colOff>
      <xdr:row>19</xdr:row>
      <xdr:rowOff>0</xdr:rowOff>
    </xdr:to>
    <xdr:sp macro="" textlink="">
      <xdr:nvSpPr>
        <xdr:cNvPr id="294" name="Oval 213">
          <a:extLst>
            <a:ext uri="{FF2B5EF4-FFF2-40B4-BE49-F238E27FC236}">
              <a16:creationId xmlns:a16="http://schemas.microsoft.com/office/drawing/2014/main" id="{00000000-0008-0000-2700-000026010000}"/>
            </a:ext>
          </a:extLst>
        </xdr:cNvPr>
        <xdr:cNvSpPr>
          <a:spLocks noChangeArrowheads="1"/>
        </xdr:cNvSpPr>
      </xdr:nvSpPr>
      <xdr:spPr bwMode="auto">
        <a:xfrm flipH="1">
          <a:off x="11039475" y="4276725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409575</xdr:colOff>
      <xdr:row>18</xdr:row>
      <xdr:rowOff>109538</xdr:rowOff>
    </xdr:from>
    <xdr:to>
      <xdr:col>29</xdr:col>
      <xdr:colOff>0</xdr:colOff>
      <xdr:row>18</xdr:row>
      <xdr:rowOff>190500</xdr:rowOff>
    </xdr:to>
    <xdr:cxnSp macro="">
      <xdr:nvCxnSpPr>
        <xdr:cNvPr id="295" name="AutoShape 214">
          <a:extLst>
            <a:ext uri="{FF2B5EF4-FFF2-40B4-BE49-F238E27FC236}">
              <a16:creationId xmlns:a16="http://schemas.microsoft.com/office/drawing/2014/main" id="{00000000-0008-0000-2700-000027010000}"/>
            </a:ext>
          </a:extLst>
        </xdr:cNvPr>
        <xdr:cNvCxnSpPr>
          <a:cxnSpLocks noChangeShapeType="1"/>
          <a:stCxn id="294" idx="2"/>
          <a:endCxn id="224" idx="3"/>
        </xdr:cNvCxnSpPr>
      </xdr:nvCxnSpPr>
      <xdr:spPr bwMode="auto">
        <a:xfrm flipV="1">
          <a:off x="11096625" y="4224338"/>
          <a:ext cx="3095625" cy="8096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104775</xdr:colOff>
      <xdr:row>24</xdr:row>
      <xdr:rowOff>76200</xdr:rowOff>
    </xdr:from>
    <xdr:to>
      <xdr:col>20</xdr:col>
      <xdr:colOff>161925</xdr:colOff>
      <xdr:row>24</xdr:row>
      <xdr:rowOff>133350</xdr:rowOff>
    </xdr:to>
    <xdr:sp macro="" textlink="">
      <xdr:nvSpPr>
        <xdr:cNvPr id="296" name="Oval 217">
          <a:extLst>
            <a:ext uri="{FF2B5EF4-FFF2-40B4-BE49-F238E27FC236}">
              <a16:creationId xmlns:a16="http://schemas.microsoft.com/office/drawing/2014/main" id="{00000000-0008-0000-2700-000028010000}"/>
            </a:ext>
          </a:extLst>
        </xdr:cNvPr>
        <xdr:cNvSpPr>
          <a:spLocks noChangeArrowheads="1"/>
        </xdr:cNvSpPr>
      </xdr:nvSpPr>
      <xdr:spPr bwMode="auto">
        <a:xfrm flipH="1">
          <a:off x="10353675" y="55626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161925</xdr:colOff>
      <xdr:row>21</xdr:row>
      <xdr:rowOff>109538</xdr:rowOff>
    </xdr:from>
    <xdr:to>
      <xdr:col>29</xdr:col>
      <xdr:colOff>0</xdr:colOff>
      <xdr:row>24</xdr:row>
      <xdr:rowOff>104775</xdr:rowOff>
    </xdr:to>
    <xdr:cxnSp macro="">
      <xdr:nvCxnSpPr>
        <xdr:cNvPr id="297" name="AutoShape 218">
          <a:extLst>
            <a:ext uri="{FF2B5EF4-FFF2-40B4-BE49-F238E27FC236}">
              <a16:creationId xmlns:a16="http://schemas.microsoft.com/office/drawing/2014/main" id="{00000000-0008-0000-2700-000029010000}"/>
            </a:ext>
          </a:extLst>
        </xdr:cNvPr>
        <xdr:cNvCxnSpPr>
          <a:cxnSpLocks noChangeShapeType="1"/>
          <a:stCxn id="296" idx="2"/>
          <a:endCxn id="247" idx="3"/>
        </xdr:cNvCxnSpPr>
      </xdr:nvCxnSpPr>
      <xdr:spPr bwMode="auto">
        <a:xfrm flipV="1">
          <a:off x="10410825" y="4910138"/>
          <a:ext cx="3781425" cy="68103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9525</xdr:colOff>
      <xdr:row>19</xdr:row>
      <xdr:rowOff>47625</xdr:rowOff>
    </xdr:from>
    <xdr:to>
      <xdr:col>19</xdr:col>
      <xdr:colOff>66675</xdr:colOff>
      <xdr:row>19</xdr:row>
      <xdr:rowOff>104775</xdr:rowOff>
    </xdr:to>
    <xdr:sp macro="" textlink="">
      <xdr:nvSpPr>
        <xdr:cNvPr id="300" name="Oval 234">
          <a:extLst>
            <a:ext uri="{FF2B5EF4-FFF2-40B4-BE49-F238E27FC236}">
              <a16:creationId xmlns:a16="http://schemas.microsoft.com/office/drawing/2014/main" id="{00000000-0008-0000-2700-00002C010000}"/>
            </a:ext>
          </a:extLst>
        </xdr:cNvPr>
        <xdr:cNvSpPr>
          <a:spLocks noChangeArrowheads="1"/>
        </xdr:cNvSpPr>
      </xdr:nvSpPr>
      <xdr:spPr bwMode="auto">
        <a:xfrm flipH="1">
          <a:off x="9820275" y="43910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12</xdr:row>
      <xdr:rowOff>109538</xdr:rowOff>
    </xdr:from>
    <xdr:to>
      <xdr:col>19</xdr:col>
      <xdr:colOff>9525</xdr:colOff>
      <xdr:row>19</xdr:row>
      <xdr:rowOff>76200</xdr:rowOff>
    </xdr:to>
    <xdr:cxnSp macro="">
      <xdr:nvCxnSpPr>
        <xdr:cNvPr id="301" name="AutoShape 235">
          <a:extLst>
            <a:ext uri="{FF2B5EF4-FFF2-40B4-BE49-F238E27FC236}">
              <a16:creationId xmlns:a16="http://schemas.microsoft.com/office/drawing/2014/main" id="{00000000-0008-0000-2700-00002D010000}"/>
            </a:ext>
          </a:extLst>
        </xdr:cNvPr>
        <xdr:cNvCxnSpPr>
          <a:cxnSpLocks noChangeShapeType="1"/>
          <a:stCxn id="196" idx="1"/>
          <a:endCxn id="300" idx="6"/>
        </xdr:cNvCxnSpPr>
      </xdr:nvCxnSpPr>
      <xdr:spPr bwMode="auto">
        <a:xfrm>
          <a:off x="7181850" y="2852738"/>
          <a:ext cx="2638425" cy="156686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28</xdr:col>
      <xdr:colOff>0</xdr:colOff>
      <xdr:row>37</xdr:row>
      <xdr:rowOff>0</xdr:rowOff>
    </xdr:from>
    <xdr:to>
      <xdr:col>29</xdr:col>
      <xdr:colOff>0</xdr:colOff>
      <xdr:row>38</xdr:row>
      <xdr:rowOff>0</xdr:rowOff>
    </xdr:to>
    <xdr:sp macro="" textlink="">
      <xdr:nvSpPr>
        <xdr:cNvPr id="302" name="Rectangle 237">
          <a:extLst>
            <a:ext uri="{FF2B5EF4-FFF2-40B4-BE49-F238E27FC236}">
              <a16:creationId xmlns:a16="http://schemas.microsoft.com/office/drawing/2014/main" id="{00000000-0008-0000-2700-00002E010000}"/>
            </a:ext>
          </a:extLst>
        </xdr:cNvPr>
        <xdr:cNvSpPr>
          <a:spLocks noChangeArrowheads="1"/>
        </xdr:cNvSpPr>
      </xdr:nvSpPr>
      <xdr:spPr bwMode="auto">
        <a:xfrm>
          <a:off x="13754100" y="8458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352425</xdr:colOff>
      <xdr:row>0</xdr:row>
      <xdr:rowOff>9525</xdr:rowOff>
    </xdr:from>
    <xdr:to>
      <xdr:col>28</xdr:col>
      <xdr:colOff>76200</xdr:colOff>
      <xdr:row>3</xdr:row>
      <xdr:rowOff>209550</xdr:rowOff>
    </xdr:to>
    <xdr:grpSp>
      <xdr:nvGrpSpPr>
        <xdr:cNvPr id="70783" name="Group 127">
          <a:extLst>
            <a:ext uri="{FF2B5EF4-FFF2-40B4-BE49-F238E27FC236}">
              <a16:creationId xmlns:a16="http://schemas.microsoft.com/office/drawing/2014/main" id="{00000000-0008-0000-2800-00007F140100}"/>
            </a:ext>
          </a:extLst>
        </xdr:cNvPr>
        <xdr:cNvGrpSpPr>
          <a:grpSpLocks/>
        </xdr:cNvGrpSpPr>
      </xdr:nvGrpSpPr>
      <xdr:grpSpPr bwMode="auto">
        <a:xfrm>
          <a:off x="12874625" y="9525"/>
          <a:ext cx="1019175" cy="885825"/>
          <a:chOff x="1012" y="24"/>
          <a:chExt cx="106" cy="90"/>
        </a:xfrm>
      </xdr:grpSpPr>
      <xdr:sp macro="" textlink="">
        <xdr:nvSpPr>
          <xdr:cNvPr id="70784" name="Line 128">
            <a:extLst>
              <a:ext uri="{FF2B5EF4-FFF2-40B4-BE49-F238E27FC236}">
                <a16:creationId xmlns:a16="http://schemas.microsoft.com/office/drawing/2014/main" id="{00000000-0008-0000-2800-0000801401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0785" name="Text Box 129">
            <a:extLst>
              <a:ext uri="{FF2B5EF4-FFF2-40B4-BE49-F238E27FC236}">
                <a16:creationId xmlns:a16="http://schemas.microsoft.com/office/drawing/2014/main" id="{00000000-0008-0000-2800-00008114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+Z</a:t>
            </a:r>
          </a:p>
        </xdr:txBody>
      </xdr:sp>
      <xdr:sp macro="" textlink="">
        <xdr:nvSpPr>
          <xdr:cNvPr id="70786" name="Text Box 130">
            <a:extLst>
              <a:ext uri="{FF2B5EF4-FFF2-40B4-BE49-F238E27FC236}">
                <a16:creationId xmlns:a16="http://schemas.microsoft.com/office/drawing/2014/main" id="{00000000-0008-0000-2800-00008214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-Z</a:t>
            </a:r>
          </a:p>
        </xdr:txBody>
      </xdr:sp>
      <xdr:sp macro="" textlink="">
        <xdr:nvSpPr>
          <xdr:cNvPr id="70787" name="Line 131">
            <a:extLst>
              <a:ext uri="{FF2B5EF4-FFF2-40B4-BE49-F238E27FC236}">
                <a16:creationId xmlns:a16="http://schemas.microsoft.com/office/drawing/2014/main" id="{00000000-0008-0000-2800-0000831401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0788" name="Text Box 132">
            <a:extLst>
              <a:ext uri="{FF2B5EF4-FFF2-40B4-BE49-F238E27FC236}">
                <a16:creationId xmlns:a16="http://schemas.microsoft.com/office/drawing/2014/main" id="{00000000-0008-0000-2800-00008414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+X</a:t>
            </a:r>
          </a:p>
        </xdr:txBody>
      </xdr:sp>
      <xdr:sp macro="" textlink="">
        <xdr:nvSpPr>
          <xdr:cNvPr id="70789" name="Text Box 133">
            <a:extLst>
              <a:ext uri="{FF2B5EF4-FFF2-40B4-BE49-F238E27FC236}">
                <a16:creationId xmlns:a16="http://schemas.microsoft.com/office/drawing/2014/main" id="{00000000-0008-0000-2800-00008514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-X</a:t>
            </a:r>
          </a:p>
        </xdr:txBody>
      </xdr:sp>
    </xdr:grpSp>
    <xdr:clientData/>
  </xdr:twoCellAnchor>
  <xdr:twoCellAnchor>
    <xdr:from>
      <xdr:col>4</xdr:col>
      <xdr:colOff>1</xdr:colOff>
      <xdr:row>5</xdr:row>
      <xdr:rowOff>0</xdr:rowOff>
    </xdr:from>
    <xdr:to>
      <xdr:col>12</xdr:col>
      <xdr:colOff>1</xdr:colOff>
      <xdr:row>22</xdr:row>
      <xdr:rowOff>0</xdr:rowOff>
    </xdr:to>
    <xdr:graphicFrame macro="">
      <xdr:nvGraphicFramePr>
        <xdr:cNvPr id="70800" name="グラフ 144">
          <a:extLst>
            <a:ext uri="{FF2B5EF4-FFF2-40B4-BE49-F238E27FC236}">
              <a16:creationId xmlns:a16="http://schemas.microsoft.com/office/drawing/2014/main" id="{00000000-0008-0000-2800-00009014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5</xdr:row>
      <xdr:rowOff>0</xdr:rowOff>
    </xdr:from>
    <xdr:to>
      <xdr:col>38</xdr:col>
      <xdr:colOff>0</xdr:colOff>
      <xdr:row>22</xdr:row>
      <xdr:rowOff>0</xdr:rowOff>
    </xdr:to>
    <xdr:graphicFrame macro="">
      <xdr:nvGraphicFramePr>
        <xdr:cNvPr id="70801" name="グラフ 145">
          <a:extLst>
            <a:ext uri="{FF2B5EF4-FFF2-40B4-BE49-F238E27FC236}">
              <a16:creationId xmlns:a16="http://schemas.microsoft.com/office/drawing/2014/main" id="{00000000-0008-0000-2800-00009114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142875</xdr:colOff>
      <xdr:row>5</xdr:row>
      <xdr:rowOff>9547</xdr:rowOff>
    </xdr:from>
    <xdr:to>
      <xdr:col>25</xdr:col>
      <xdr:colOff>180975</xdr:colOff>
      <xdr:row>23</xdr:row>
      <xdr:rowOff>104797</xdr:rowOff>
    </xdr:to>
    <xdr:pic>
      <xdr:nvPicPr>
        <xdr:cNvPr id="148" name="Picture 222">
          <a:extLst>
            <a:ext uri="{FF2B5EF4-FFF2-40B4-BE49-F238E27FC236}">
              <a16:creationId xmlns:a16="http://schemas.microsoft.com/office/drawing/2014/main" id="{00000000-0008-0000-2800-00009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9175" y="1152547"/>
          <a:ext cx="3981450" cy="421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400050</xdr:colOff>
      <xdr:row>5</xdr:row>
      <xdr:rowOff>114322</xdr:rowOff>
    </xdr:from>
    <xdr:to>
      <xdr:col>18</xdr:col>
      <xdr:colOff>28575</xdr:colOff>
      <xdr:row>5</xdr:row>
      <xdr:rowOff>171472</xdr:rowOff>
    </xdr:to>
    <xdr:sp macro="" textlink="">
      <xdr:nvSpPr>
        <xdr:cNvPr id="149" name="Oval 2">
          <a:extLst>
            <a:ext uri="{FF2B5EF4-FFF2-40B4-BE49-F238E27FC236}">
              <a16:creationId xmlns:a16="http://schemas.microsoft.com/office/drawing/2014/main" id="{00000000-0008-0000-2800-000095000000}"/>
            </a:ext>
          </a:extLst>
        </xdr:cNvPr>
        <xdr:cNvSpPr>
          <a:spLocks noChangeArrowheads="1"/>
        </xdr:cNvSpPr>
      </xdr:nvSpPr>
      <xdr:spPr bwMode="auto">
        <a:xfrm flipH="1">
          <a:off x="9334500" y="1257322"/>
          <a:ext cx="66675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10</xdr:row>
      <xdr:rowOff>0</xdr:rowOff>
    </xdr:from>
    <xdr:to>
      <xdr:col>14</xdr:col>
      <xdr:colOff>0</xdr:colOff>
      <xdr:row>11</xdr:row>
      <xdr:rowOff>0</xdr:rowOff>
    </xdr:to>
    <xdr:sp macro="" textlink="">
      <xdr:nvSpPr>
        <xdr:cNvPr id="150" name="Rectangle 3">
          <a:extLst>
            <a:ext uri="{FF2B5EF4-FFF2-40B4-BE49-F238E27FC236}">
              <a16:creationId xmlns:a16="http://schemas.microsoft.com/office/drawing/2014/main" id="{00000000-0008-0000-2800-000096000000}"/>
            </a:ext>
          </a:extLst>
        </xdr:cNvPr>
        <xdr:cNvSpPr>
          <a:spLocks noChangeArrowheads="1"/>
        </xdr:cNvSpPr>
      </xdr:nvSpPr>
      <xdr:spPr bwMode="auto">
        <a:xfrm>
          <a:off x="7181850" y="2286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11</xdr:row>
      <xdr:rowOff>0</xdr:rowOff>
    </xdr:from>
    <xdr:to>
      <xdr:col>14</xdr:col>
      <xdr:colOff>0</xdr:colOff>
      <xdr:row>12</xdr:row>
      <xdr:rowOff>0</xdr:rowOff>
    </xdr:to>
    <xdr:sp macro="" textlink="">
      <xdr:nvSpPr>
        <xdr:cNvPr id="151" name="Rectangle 4">
          <a:extLst>
            <a:ext uri="{FF2B5EF4-FFF2-40B4-BE49-F238E27FC236}">
              <a16:creationId xmlns:a16="http://schemas.microsoft.com/office/drawing/2014/main" id="{00000000-0008-0000-2800-000097000000}"/>
            </a:ext>
          </a:extLst>
        </xdr:cNvPr>
        <xdr:cNvSpPr>
          <a:spLocks noChangeArrowheads="1"/>
        </xdr:cNvSpPr>
      </xdr:nvSpPr>
      <xdr:spPr bwMode="auto">
        <a:xfrm>
          <a:off x="7181850" y="2514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12</xdr:row>
      <xdr:rowOff>0</xdr:rowOff>
    </xdr:from>
    <xdr:to>
      <xdr:col>14</xdr:col>
      <xdr:colOff>0</xdr:colOff>
      <xdr:row>13</xdr:row>
      <xdr:rowOff>0</xdr:rowOff>
    </xdr:to>
    <xdr:sp macro="" textlink="">
      <xdr:nvSpPr>
        <xdr:cNvPr id="152" name="Rectangle 5">
          <a:extLst>
            <a:ext uri="{FF2B5EF4-FFF2-40B4-BE49-F238E27FC236}">
              <a16:creationId xmlns:a16="http://schemas.microsoft.com/office/drawing/2014/main" id="{00000000-0008-0000-2800-000098000000}"/>
            </a:ext>
          </a:extLst>
        </xdr:cNvPr>
        <xdr:cNvSpPr>
          <a:spLocks noChangeArrowheads="1"/>
        </xdr:cNvSpPr>
      </xdr:nvSpPr>
      <xdr:spPr bwMode="auto">
        <a:xfrm>
          <a:off x="7181850" y="2743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13</xdr:row>
      <xdr:rowOff>0</xdr:rowOff>
    </xdr:from>
    <xdr:to>
      <xdr:col>14</xdr:col>
      <xdr:colOff>0</xdr:colOff>
      <xdr:row>14</xdr:row>
      <xdr:rowOff>0</xdr:rowOff>
    </xdr:to>
    <xdr:sp macro="" textlink="">
      <xdr:nvSpPr>
        <xdr:cNvPr id="153" name="Rectangle 6">
          <a:extLst>
            <a:ext uri="{FF2B5EF4-FFF2-40B4-BE49-F238E27FC236}">
              <a16:creationId xmlns:a16="http://schemas.microsoft.com/office/drawing/2014/main" id="{00000000-0008-0000-2800-000099000000}"/>
            </a:ext>
          </a:extLst>
        </xdr:cNvPr>
        <xdr:cNvSpPr>
          <a:spLocks noChangeArrowheads="1"/>
        </xdr:cNvSpPr>
      </xdr:nvSpPr>
      <xdr:spPr bwMode="auto">
        <a:xfrm>
          <a:off x="7181850" y="2971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14</xdr:row>
      <xdr:rowOff>0</xdr:rowOff>
    </xdr:from>
    <xdr:to>
      <xdr:col>14</xdr:col>
      <xdr:colOff>0</xdr:colOff>
      <xdr:row>15</xdr:row>
      <xdr:rowOff>0</xdr:rowOff>
    </xdr:to>
    <xdr:sp macro="" textlink="">
      <xdr:nvSpPr>
        <xdr:cNvPr id="154" name="Rectangle 7">
          <a:extLst>
            <a:ext uri="{FF2B5EF4-FFF2-40B4-BE49-F238E27FC236}">
              <a16:creationId xmlns:a16="http://schemas.microsoft.com/office/drawing/2014/main" id="{00000000-0008-0000-2800-00009A000000}"/>
            </a:ext>
          </a:extLst>
        </xdr:cNvPr>
        <xdr:cNvSpPr>
          <a:spLocks noChangeArrowheads="1"/>
        </xdr:cNvSpPr>
      </xdr:nvSpPr>
      <xdr:spPr bwMode="auto">
        <a:xfrm>
          <a:off x="7181850" y="3200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15</xdr:row>
      <xdr:rowOff>0</xdr:rowOff>
    </xdr:from>
    <xdr:to>
      <xdr:col>14</xdr:col>
      <xdr:colOff>0</xdr:colOff>
      <xdr:row>16</xdr:row>
      <xdr:rowOff>0</xdr:rowOff>
    </xdr:to>
    <xdr:sp macro="" textlink="">
      <xdr:nvSpPr>
        <xdr:cNvPr id="155" name="Rectangle 8">
          <a:extLst>
            <a:ext uri="{FF2B5EF4-FFF2-40B4-BE49-F238E27FC236}">
              <a16:creationId xmlns:a16="http://schemas.microsoft.com/office/drawing/2014/main" id="{00000000-0008-0000-2800-00009B000000}"/>
            </a:ext>
          </a:extLst>
        </xdr:cNvPr>
        <xdr:cNvSpPr>
          <a:spLocks noChangeArrowheads="1"/>
        </xdr:cNvSpPr>
      </xdr:nvSpPr>
      <xdr:spPr bwMode="auto">
        <a:xfrm>
          <a:off x="7181850" y="3429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16</xdr:row>
      <xdr:rowOff>0</xdr:rowOff>
    </xdr:from>
    <xdr:to>
      <xdr:col>14</xdr:col>
      <xdr:colOff>0</xdr:colOff>
      <xdr:row>17</xdr:row>
      <xdr:rowOff>0</xdr:rowOff>
    </xdr:to>
    <xdr:sp macro="" textlink="">
      <xdr:nvSpPr>
        <xdr:cNvPr id="156" name="Rectangle 9">
          <a:extLst>
            <a:ext uri="{FF2B5EF4-FFF2-40B4-BE49-F238E27FC236}">
              <a16:creationId xmlns:a16="http://schemas.microsoft.com/office/drawing/2014/main" id="{00000000-0008-0000-2800-00009C000000}"/>
            </a:ext>
          </a:extLst>
        </xdr:cNvPr>
        <xdr:cNvSpPr>
          <a:spLocks noChangeArrowheads="1"/>
        </xdr:cNvSpPr>
      </xdr:nvSpPr>
      <xdr:spPr bwMode="auto">
        <a:xfrm>
          <a:off x="7181850" y="3657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17</xdr:row>
      <xdr:rowOff>0</xdr:rowOff>
    </xdr:from>
    <xdr:to>
      <xdr:col>14</xdr:col>
      <xdr:colOff>0</xdr:colOff>
      <xdr:row>18</xdr:row>
      <xdr:rowOff>0</xdr:rowOff>
    </xdr:to>
    <xdr:sp macro="" textlink="">
      <xdr:nvSpPr>
        <xdr:cNvPr id="157" name="Rectangle 10">
          <a:extLst>
            <a:ext uri="{FF2B5EF4-FFF2-40B4-BE49-F238E27FC236}">
              <a16:creationId xmlns:a16="http://schemas.microsoft.com/office/drawing/2014/main" id="{00000000-0008-0000-2800-00009D000000}"/>
            </a:ext>
          </a:extLst>
        </xdr:cNvPr>
        <xdr:cNvSpPr>
          <a:spLocks noChangeArrowheads="1"/>
        </xdr:cNvSpPr>
      </xdr:nvSpPr>
      <xdr:spPr bwMode="auto">
        <a:xfrm>
          <a:off x="7181850" y="3886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18</xdr:row>
      <xdr:rowOff>0</xdr:rowOff>
    </xdr:from>
    <xdr:to>
      <xdr:col>14</xdr:col>
      <xdr:colOff>0</xdr:colOff>
      <xdr:row>19</xdr:row>
      <xdr:rowOff>0</xdr:rowOff>
    </xdr:to>
    <xdr:sp macro="" textlink="">
      <xdr:nvSpPr>
        <xdr:cNvPr id="158" name="Rectangle 11">
          <a:extLst>
            <a:ext uri="{FF2B5EF4-FFF2-40B4-BE49-F238E27FC236}">
              <a16:creationId xmlns:a16="http://schemas.microsoft.com/office/drawing/2014/main" id="{00000000-0008-0000-2800-00009E000000}"/>
            </a:ext>
          </a:extLst>
        </xdr:cNvPr>
        <xdr:cNvSpPr>
          <a:spLocks noChangeArrowheads="1"/>
        </xdr:cNvSpPr>
      </xdr:nvSpPr>
      <xdr:spPr bwMode="auto">
        <a:xfrm>
          <a:off x="7181850" y="4114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19</xdr:row>
      <xdr:rowOff>0</xdr:rowOff>
    </xdr:from>
    <xdr:to>
      <xdr:col>14</xdr:col>
      <xdr:colOff>0</xdr:colOff>
      <xdr:row>20</xdr:row>
      <xdr:rowOff>0</xdr:rowOff>
    </xdr:to>
    <xdr:sp macro="" textlink="">
      <xdr:nvSpPr>
        <xdr:cNvPr id="159" name="Rectangle 12">
          <a:extLst>
            <a:ext uri="{FF2B5EF4-FFF2-40B4-BE49-F238E27FC236}">
              <a16:creationId xmlns:a16="http://schemas.microsoft.com/office/drawing/2014/main" id="{00000000-0008-0000-2800-00009F000000}"/>
            </a:ext>
          </a:extLst>
        </xdr:cNvPr>
        <xdr:cNvSpPr>
          <a:spLocks noChangeArrowheads="1"/>
        </xdr:cNvSpPr>
      </xdr:nvSpPr>
      <xdr:spPr bwMode="auto">
        <a:xfrm>
          <a:off x="7181850" y="4343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344759</xdr:colOff>
      <xdr:row>12</xdr:row>
      <xdr:rowOff>69113</xdr:rowOff>
    </xdr:from>
    <xdr:to>
      <xdr:col>16</xdr:col>
      <xdr:colOff>401909</xdr:colOff>
      <xdr:row>12</xdr:row>
      <xdr:rowOff>126263</xdr:rowOff>
    </xdr:to>
    <xdr:sp macro="" textlink="">
      <xdr:nvSpPr>
        <xdr:cNvPr id="160" name="Oval 17">
          <a:extLst>
            <a:ext uri="{FF2B5EF4-FFF2-40B4-BE49-F238E27FC236}">
              <a16:creationId xmlns:a16="http://schemas.microsoft.com/office/drawing/2014/main" id="{00000000-0008-0000-2800-0000A0000000}"/>
            </a:ext>
          </a:extLst>
        </xdr:cNvPr>
        <xdr:cNvSpPr>
          <a:spLocks noChangeArrowheads="1"/>
        </xdr:cNvSpPr>
      </xdr:nvSpPr>
      <xdr:spPr bwMode="auto">
        <a:xfrm flipH="1">
          <a:off x="8841059" y="2812313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328119</xdr:colOff>
      <xdr:row>14</xdr:row>
      <xdr:rowOff>218110</xdr:rowOff>
    </xdr:from>
    <xdr:to>
      <xdr:col>17</xdr:col>
      <xdr:colOff>385269</xdr:colOff>
      <xdr:row>15</xdr:row>
      <xdr:rowOff>56294</xdr:rowOff>
    </xdr:to>
    <xdr:sp macro="" textlink="">
      <xdr:nvSpPr>
        <xdr:cNvPr id="161" name="Oval 18">
          <a:extLst>
            <a:ext uri="{FF2B5EF4-FFF2-40B4-BE49-F238E27FC236}">
              <a16:creationId xmlns:a16="http://schemas.microsoft.com/office/drawing/2014/main" id="{00000000-0008-0000-2800-0000A1000000}"/>
            </a:ext>
          </a:extLst>
        </xdr:cNvPr>
        <xdr:cNvSpPr>
          <a:spLocks noChangeArrowheads="1"/>
        </xdr:cNvSpPr>
      </xdr:nvSpPr>
      <xdr:spPr bwMode="auto">
        <a:xfrm flipH="1">
          <a:off x="9262569" y="3418510"/>
          <a:ext cx="57150" cy="66784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209550</xdr:colOff>
      <xdr:row>16</xdr:row>
      <xdr:rowOff>152422</xdr:rowOff>
    </xdr:from>
    <xdr:to>
      <xdr:col>17</xdr:col>
      <xdr:colOff>266700</xdr:colOff>
      <xdr:row>16</xdr:row>
      <xdr:rowOff>209572</xdr:rowOff>
    </xdr:to>
    <xdr:sp macro="" textlink="">
      <xdr:nvSpPr>
        <xdr:cNvPr id="162" name="Oval 19">
          <a:extLst>
            <a:ext uri="{FF2B5EF4-FFF2-40B4-BE49-F238E27FC236}">
              <a16:creationId xmlns:a16="http://schemas.microsoft.com/office/drawing/2014/main" id="{00000000-0008-0000-2800-0000A2000000}"/>
            </a:ext>
          </a:extLst>
        </xdr:cNvPr>
        <xdr:cNvSpPr>
          <a:spLocks noChangeArrowheads="1"/>
        </xdr:cNvSpPr>
      </xdr:nvSpPr>
      <xdr:spPr bwMode="auto">
        <a:xfrm flipH="1">
          <a:off x="9144000" y="3810022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209550</xdr:colOff>
      <xdr:row>17</xdr:row>
      <xdr:rowOff>47647</xdr:rowOff>
    </xdr:from>
    <xdr:to>
      <xdr:col>18</xdr:col>
      <xdr:colOff>266700</xdr:colOff>
      <xdr:row>17</xdr:row>
      <xdr:rowOff>104797</xdr:rowOff>
    </xdr:to>
    <xdr:sp macro="" textlink="">
      <xdr:nvSpPr>
        <xdr:cNvPr id="163" name="Oval 20">
          <a:extLst>
            <a:ext uri="{FF2B5EF4-FFF2-40B4-BE49-F238E27FC236}">
              <a16:creationId xmlns:a16="http://schemas.microsoft.com/office/drawing/2014/main" id="{00000000-0008-0000-2800-0000A3000000}"/>
            </a:ext>
          </a:extLst>
        </xdr:cNvPr>
        <xdr:cNvSpPr>
          <a:spLocks noChangeArrowheads="1"/>
        </xdr:cNvSpPr>
      </xdr:nvSpPr>
      <xdr:spPr bwMode="auto">
        <a:xfrm flipH="1">
          <a:off x="9582150" y="3933847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38100</xdr:colOff>
      <xdr:row>17</xdr:row>
      <xdr:rowOff>28597</xdr:rowOff>
    </xdr:from>
    <xdr:to>
      <xdr:col>21</xdr:col>
      <xdr:colOff>95250</xdr:colOff>
      <xdr:row>17</xdr:row>
      <xdr:rowOff>85747</xdr:rowOff>
    </xdr:to>
    <xdr:sp macro="" textlink="">
      <xdr:nvSpPr>
        <xdr:cNvPr id="164" name="Oval 21">
          <a:extLst>
            <a:ext uri="{FF2B5EF4-FFF2-40B4-BE49-F238E27FC236}">
              <a16:creationId xmlns:a16="http://schemas.microsoft.com/office/drawing/2014/main" id="{00000000-0008-0000-2800-0000A4000000}"/>
            </a:ext>
          </a:extLst>
        </xdr:cNvPr>
        <xdr:cNvSpPr>
          <a:spLocks noChangeArrowheads="1"/>
        </xdr:cNvSpPr>
      </xdr:nvSpPr>
      <xdr:spPr bwMode="auto">
        <a:xfrm flipH="1">
          <a:off x="10725150" y="3914797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168604</xdr:colOff>
      <xdr:row>18</xdr:row>
      <xdr:rowOff>208580</xdr:rowOff>
    </xdr:from>
    <xdr:to>
      <xdr:col>19</xdr:col>
      <xdr:colOff>225754</xdr:colOff>
      <xdr:row>19</xdr:row>
      <xdr:rowOff>46764</xdr:rowOff>
    </xdr:to>
    <xdr:sp macro="" textlink="">
      <xdr:nvSpPr>
        <xdr:cNvPr id="165" name="Oval 22">
          <a:extLst>
            <a:ext uri="{FF2B5EF4-FFF2-40B4-BE49-F238E27FC236}">
              <a16:creationId xmlns:a16="http://schemas.microsoft.com/office/drawing/2014/main" id="{00000000-0008-0000-2800-0000A5000000}"/>
            </a:ext>
          </a:extLst>
        </xdr:cNvPr>
        <xdr:cNvSpPr>
          <a:spLocks noChangeArrowheads="1"/>
        </xdr:cNvSpPr>
      </xdr:nvSpPr>
      <xdr:spPr bwMode="auto">
        <a:xfrm flipH="1">
          <a:off x="9979354" y="4323380"/>
          <a:ext cx="57150" cy="66784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311971</xdr:colOff>
      <xdr:row>13</xdr:row>
      <xdr:rowOff>61989</xdr:rowOff>
    </xdr:from>
    <xdr:to>
      <xdr:col>23</xdr:col>
      <xdr:colOff>369121</xdr:colOff>
      <xdr:row>13</xdr:row>
      <xdr:rowOff>119139</xdr:rowOff>
    </xdr:to>
    <xdr:sp macro="" textlink="">
      <xdr:nvSpPr>
        <xdr:cNvPr id="166" name="Oval 27">
          <a:extLst>
            <a:ext uri="{FF2B5EF4-FFF2-40B4-BE49-F238E27FC236}">
              <a16:creationId xmlns:a16="http://schemas.microsoft.com/office/drawing/2014/main" id="{00000000-0008-0000-2800-0000A6000000}"/>
            </a:ext>
          </a:extLst>
        </xdr:cNvPr>
        <xdr:cNvSpPr>
          <a:spLocks noChangeArrowheads="1"/>
        </xdr:cNvSpPr>
      </xdr:nvSpPr>
      <xdr:spPr bwMode="auto">
        <a:xfrm flipH="1">
          <a:off x="11875321" y="3033789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10</xdr:row>
      <xdr:rowOff>0</xdr:rowOff>
    </xdr:from>
    <xdr:to>
      <xdr:col>29</xdr:col>
      <xdr:colOff>0</xdr:colOff>
      <xdr:row>11</xdr:row>
      <xdr:rowOff>0</xdr:rowOff>
    </xdr:to>
    <xdr:sp macro="" textlink="">
      <xdr:nvSpPr>
        <xdr:cNvPr id="167" name="Rectangle 36">
          <a:extLst>
            <a:ext uri="{FF2B5EF4-FFF2-40B4-BE49-F238E27FC236}">
              <a16:creationId xmlns:a16="http://schemas.microsoft.com/office/drawing/2014/main" id="{00000000-0008-0000-2800-0000A7000000}"/>
            </a:ext>
          </a:extLst>
        </xdr:cNvPr>
        <xdr:cNvSpPr>
          <a:spLocks noChangeArrowheads="1"/>
        </xdr:cNvSpPr>
      </xdr:nvSpPr>
      <xdr:spPr bwMode="auto">
        <a:xfrm>
          <a:off x="13754100" y="2286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11</xdr:row>
      <xdr:rowOff>0</xdr:rowOff>
    </xdr:from>
    <xdr:to>
      <xdr:col>29</xdr:col>
      <xdr:colOff>0</xdr:colOff>
      <xdr:row>12</xdr:row>
      <xdr:rowOff>0</xdr:rowOff>
    </xdr:to>
    <xdr:sp macro="" textlink="">
      <xdr:nvSpPr>
        <xdr:cNvPr id="168" name="Rectangle 37">
          <a:extLst>
            <a:ext uri="{FF2B5EF4-FFF2-40B4-BE49-F238E27FC236}">
              <a16:creationId xmlns:a16="http://schemas.microsoft.com/office/drawing/2014/main" id="{00000000-0008-0000-2800-0000A8000000}"/>
            </a:ext>
          </a:extLst>
        </xdr:cNvPr>
        <xdr:cNvSpPr>
          <a:spLocks noChangeArrowheads="1"/>
        </xdr:cNvSpPr>
      </xdr:nvSpPr>
      <xdr:spPr bwMode="auto">
        <a:xfrm>
          <a:off x="13754100" y="2514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12</xdr:row>
      <xdr:rowOff>0</xdr:rowOff>
    </xdr:from>
    <xdr:to>
      <xdr:col>29</xdr:col>
      <xdr:colOff>0</xdr:colOff>
      <xdr:row>13</xdr:row>
      <xdr:rowOff>0</xdr:rowOff>
    </xdr:to>
    <xdr:sp macro="" textlink="">
      <xdr:nvSpPr>
        <xdr:cNvPr id="169" name="Rectangle 38">
          <a:extLst>
            <a:ext uri="{FF2B5EF4-FFF2-40B4-BE49-F238E27FC236}">
              <a16:creationId xmlns:a16="http://schemas.microsoft.com/office/drawing/2014/main" id="{00000000-0008-0000-2800-0000A9000000}"/>
            </a:ext>
          </a:extLst>
        </xdr:cNvPr>
        <xdr:cNvSpPr>
          <a:spLocks noChangeArrowheads="1"/>
        </xdr:cNvSpPr>
      </xdr:nvSpPr>
      <xdr:spPr bwMode="auto">
        <a:xfrm>
          <a:off x="13754100" y="2743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13</xdr:row>
      <xdr:rowOff>0</xdr:rowOff>
    </xdr:from>
    <xdr:to>
      <xdr:col>29</xdr:col>
      <xdr:colOff>0</xdr:colOff>
      <xdr:row>14</xdr:row>
      <xdr:rowOff>0</xdr:rowOff>
    </xdr:to>
    <xdr:sp macro="" textlink="">
      <xdr:nvSpPr>
        <xdr:cNvPr id="170" name="Rectangle 39">
          <a:extLst>
            <a:ext uri="{FF2B5EF4-FFF2-40B4-BE49-F238E27FC236}">
              <a16:creationId xmlns:a16="http://schemas.microsoft.com/office/drawing/2014/main" id="{00000000-0008-0000-2800-0000AA000000}"/>
            </a:ext>
          </a:extLst>
        </xdr:cNvPr>
        <xdr:cNvSpPr>
          <a:spLocks noChangeArrowheads="1"/>
        </xdr:cNvSpPr>
      </xdr:nvSpPr>
      <xdr:spPr bwMode="auto">
        <a:xfrm>
          <a:off x="13754100" y="2971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14</xdr:row>
      <xdr:rowOff>0</xdr:rowOff>
    </xdr:from>
    <xdr:to>
      <xdr:col>29</xdr:col>
      <xdr:colOff>0</xdr:colOff>
      <xdr:row>15</xdr:row>
      <xdr:rowOff>0</xdr:rowOff>
    </xdr:to>
    <xdr:sp macro="" textlink="">
      <xdr:nvSpPr>
        <xdr:cNvPr id="171" name="Rectangle 40">
          <a:extLst>
            <a:ext uri="{FF2B5EF4-FFF2-40B4-BE49-F238E27FC236}">
              <a16:creationId xmlns:a16="http://schemas.microsoft.com/office/drawing/2014/main" id="{00000000-0008-0000-2800-0000AB000000}"/>
            </a:ext>
          </a:extLst>
        </xdr:cNvPr>
        <xdr:cNvSpPr>
          <a:spLocks noChangeArrowheads="1"/>
        </xdr:cNvSpPr>
      </xdr:nvSpPr>
      <xdr:spPr bwMode="auto">
        <a:xfrm>
          <a:off x="13754100" y="3200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15</xdr:row>
      <xdr:rowOff>0</xdr:rowOff>
    </xdr:from>
    <xdr:to>
      <xdr:col>29</xdr:col>
      <xdr:colOff>0</xdr:colOff>
      <xdr:row>16</xdr:row>
      <xdr:rowOff>0</xdr:rowOff>
    </xdr:to>
    <xdr:sp macro="" textlink="">
      <xdr:nvSpPr>
        <xdr:cNvPr id="172" name="Rectangle 41">
          <a:extLst>
            <a:ext uri="{FF2B5EF4-FFF2-40B4-BE49-F238E27FC236}">
              <a16:creationId xmlns:a16="http://schemas.microsoft.com/office/drawing/2014/main" id="{00000000-0008-0000-2800-0000AC000000}"/>
            </a:ext>
          </a:extLst>
        </xdr:cNvPr>
        <xdr:cNvSpPr>
          <a:spLocks noChangeArrowheads="1"/>
        </xdr:cNvSpPr>
      </xdr:nvSpPr>
      <xdr:spPr bwMode="auto">
        <a:xfrm>
          <a:off x="13754100" y="3429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16</xdr:row>
      <xdr:rowOff>0</xdr:rowOff>
    </xdr:from>
    <xdr:to>
      <xdr:col>29</xdr:col>
      <xdr:colOff>0</xdr:colOff>
      <xdr:row>17</xdr:row>
      <xdr:rowOff>0</xdr:rowOff>
    </xdr:to>
    <xdr:sp macro="" textlink="">
      <xdr:nvSpPr>
        <xdr:cNvPr id="173" name="Rectangle 42">
          <a:extLst>
            <a:ext uri="{FF2B5EF4-FFF2-40B4-BE49-F238E27FC236}">
              <a16:creationId xmlns:a16="http://schemas.microsoft.com/office/drawing/2014/main" id="{00000000-0008-0000-2800-0000AD000000}"/>
            </a:ext>
          </a:extLst>
        </xdr:cNvPr>
        <xdr:cNvSpPr>
          <a:spLocks noChangeArrowheads="1"/>
        </xdr:cNvSpPr>
      </xdr:nvSpPr>
      <xdr:spPr bwMode="auto">
        <a:xfrm>
          <a:off x="13754100" y="3657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17</xdr:row>
      <xdr:rowOff>0</xdr:rowOff>
    </xdr:from>
    <xdr:to>
      <xdr:col>29</xdr:col>
      <xdr:colOff>0</xdr:colOff>
      <xdr:row>18</xdr:row>
      <xdr:rowOff>0</xdr:rowOff>
    </xdr:to>
    <xdr:sp macro="" textlink="">
      <xdr:nvSpPr>
        <xdr:cNvPr id="174" name="Rectangle 43">
          <a:extLst>
            <a:ext uri="{FF2B5EF4-FFF2-40B4-BE49-F238E27FC236}">
              <a16:creationId xmlns:a16="http://schemas.microsoft.com/office/drawing/2014/main" id="{00000000-0008-0000-2800-0000AE000000}"/>
            </a:ext>
          </a:extLst>
        </xdr:cNvPr>
        <xdr:cNvSpPr>
          <a:spLocks noChangeArrowheads="1"/>
        </xdr:cNvSpPr>
      </xdr:nvSpPr>
      <xdr:spPr bwMode="auto">
        <a:xfrm>
          <a:off x="13754100" y="3886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18</xdr:row>
      <xdr:rowOff>0</xdr:rowOff>
    </xdr:from>
    <xdr:to>
      <xdr:col>29</xdr:col>
      <xdr:colOff>0</xdr:colOff>
      <xdr:row>19</xdr:row>
      <xdr:rowOff>0</xdr:rowOff>
    </xdr:to>
    <xdr:sp macro="" textlink="">
      <xdr:nvSpPr>
        <xdr:cNvPr id="175" name="Rectangle 44">
          <a:extLst>
            <a:ext uri="{FF2B5EF4-FFF2-40B4-BE49-F238E27FC236}">
              <a16:creationId xmlns:a16="http://schemas.microsoft.com/office/drawing/2014/main" id="{00000000-0008-0000-2800-0000AF000000}"/>
            </a:ext>
          </a:extLst>
        </xdr:cNvPr>
        <xdr:cNvSpPr>
          <a:spLocks noChangeArrowheads="1"/>
        </xdr:cNvSpPr>
      </xdr:nvSpPr>
      <xdr:spPr bwMode="auto">
        <a:xfrm>
          <a:off x="13754100" y="4114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5</xdr:row>
      <xdr:rowOff>142897</xdr:rowOff>
    </xdr:from>
    <xdr:to>
      <xdr:col>17</xdr:col>
      <xdr:colOff>400050</xdr:colOff>
      <xdr:row>7</xdr:row>
      <xdr:rowOff>109483</xdr:rowOff>
    </xdr:to>
    <xdr:cxnSp macro="">
      <xdr:nvCxnSpPr>
        <xdr:cNvPr id="176" name="AutoShape 45">
          <a:extLst>
            <a:ext uri="{FF2B5EF4-FFF2-40B4-BE49-F238E27FC236}">
              <a16:creationId xmlns:a16="http://schemas.microsoft.com/office/drawing/2014/main" id="{00000000-0008-0000-2800-0000B0000000}"/>
            </a:ext>
          </a:extLst>
        </xdr:cNvPr>
        <xdr:cNvCxnSpPr>
          <a:cxnSpLocks noChangeShapeType="1"/>
          <a:stCxn id="184" idx="1"/>
          <a:endCxn id="149" idx="6"/>
        </xdr:cNvCxnSpPr>
      </xdr:nvCxnSpPr>
      <xdr:spPr bwMode="auto">
        <a:xfrm flipV="1">
          <a:off x="7181850" y="1285897"/>
          <a:ext cx="2152650" cy="42378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12</xdr:row>
      <xdr:rowOff>97688</xdr:rowOff>
    </xdr:from>
    <xdr:to>
      <xdr:col>16</xdr:col>
      <xdr:colOff>344759</xdr:colOff>
      <xdr:row>12</xdr:row>
      <xdr:rowOff>109483</xdr:rowOff>
    </xdr:to>
    <xdr:cxnSp macro="">
      <xdr:nvCxnSpPr>
        <xdr:cNvPr id="177" name="AutoShape 50">
          <a:extLst>
            <a:ext uri="{FF2B5EF4-FFF2-40B4-BE49-F238E27FC236}">
              <a16:creationId xmlns:a16="http://schemas.microsoft.com/office/drawing/2014/main" id="{00000000-0008-0000-2800-0000B1000000}"/>
            </a:ext>
          </a:extLst>
        </xdr:cNvPr>
        <xdr:cNvCxnSpPr>
          <a:cxnSpLocks noChangeShapeType="1"/>
          <a:stCxn id="152" idx="1"/>
          <a:endCxn id="160" idx="6"/>
        </xdr:cNvCxnSpPr>
      </xdr:nvCxnSpPr>
      <xdr:spPr bwMode="auto">
        <a:xfrm flipV="1">
          <a:off x="7181850" y="2840888"/>
          <a:ext cx="1659209" cy="1179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13</xdr:row>
      <xdr:rowOff>109483</xdr:rowOff>
    </xdr:from>
    <xdr:to>
      <xdr:col>17</xdr:col>
      <xdr:colOff>328119</xdr:colOff>
      <xdr:row>15</xdr:row>
      <xdr:rowOff>27719</xdr:rowOff>
    </xdr:to>
    <xdr:cxnSp macro="">
      <xdr:nvCxnSpPr>
        <xdr:cNvPr id="178" name="AutoShape 51">
          <a:extLst>
            <a:ext uri="{FF2B5EF4-FFF2-40B4-BE49-F238E27FC236}">
              <a16:creationId xmlns:a16="http://schemas.microsoft.com/office/drawing/2014/main" id="{00000000-0008-0000-2800-0000B2000000}"/>
            </a:ext>
          </a:extLst>
        </xdr:cNvPr>
        <xdr:cNvCxnSpPr>
          <a:cxnSpLocks noChangeShapeType="1"/>
          <a:stCxn id="153" idx="1"/>
          <a:endCxn id="161" idx="6"/>
        </xdr:cNvCxnSpPr>
      </xdr:nvCxnSpPr>
      <xdr:spPr bwMode="auto">
        <a:xfrm>
          <a:off x="7181850" y="3081283"/>
          <a:ext cx="2080719" cy="37543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14</xdr:row>
      <xdr:rowOff>109483</xdr:rowOff>
    </xdr:from>
    <xdr:to>
      <xdr:col>21</xdr:col>
      <xdr:colOff>38100</xdr:colOff>
      <xdr:row>17</xdr:row>
      <xdr:rowOff>57172</xdr:rowOff>
    </xdr:to>
    <xdr:cxnSp macro="">
      <xdr:nvCxnSpPr>
        <xdr:cNvPr id="179" name="AutoShape 52">
          <a:extLst>
            <a:ext uri="{FF2B5EF4-FFF2-40B4-BE49-F238E27FC236}">
              <a16:creationId xmlns:a16="http://schemas.microsoft.com/office/drawing/2014/main" id="{00000000-0008-0000-2800-0000B3000000}"/>
            </a:ext>
          </a:extLst>
        </xdr:cNvPr>
        <xdr:cNvCxnSpPr>
          <a:cxnSpLocks noChangeShapeType="1"/>
          <a:stCxn id="154" idx="1"/>
          <a:endCxn id="164" idx="6"/>
        </xdr:cNvCxnSpPr>
      </xdr:nvCxnSpPr>
      <xdr:spPr bwMode="auto">
        <a:xfrm>
          <a:off x="7181850" y="3309883"/>
          <a:ext cx="3543300" cy="633489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15</xdr:row>
      <xdr:rowOff>109483</xdr:rowOff>
    </xdr:from>
    <xdr:to>
      <xdr:col>17</xdr:col>
      <xdr:colOff>209550</xdr:colOff>
      <xdr:row>16</xdr:row>
      <xdr:rowOff>180997</xdr:rowOff>
    </xdr:to>
    <xdr:cxnSp macro="">
      <xdr:nvCxnSpPr>
        <xdr:cNvPr id="180" name="AutoShape 53">
          <a:extLst>
            <a:ext uri="{FF2B5EF4-FFF2-40B4-BE49-F238E27FC236}">
              <a16:creationId xmlns:a16="http://schemas.microsoft.com/office/drawing/2014/main" id="{00000000-0008-0000-2800-0000B4000000}"/>
            </a:ext>
          </a:extLst>
        </xdr:cNvPr>
        <xdr:cNvCxnSpPr>
          <a:cxnSpLocks noChangeShapeType="1"/>
          <a:stCxn id="155" idx="1"/>
          <a:endCxn id="162" idx="6"/>
        </xdr:cNvCxnSpPr>
      </xdr:nvCxnSpPr>
      <xdr:spPr bwMode="auto">
        <a:xfrm>
          <a:off x="7181850" y="3538483"/>
          <a:ext cx="1962150" cy="30011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16</xdr:row>
      <xdr:rowOff>109483</xdr:rowOff>
    </xdr:from>
    <xdr:to>
      <xdr:col>18</xdr:col>
      <xdr:colOff>209550</xdr:colOff>
      <xdr:row>17</xdr:row>
      <xdr:rowOff>76222</xdr:rowOff>
    </xdr:to>
    <xdr:cxnSp macro="">
      <xdr:nvCxnSpPr>
        <xdr:cNvPr id="181" name="AutoShape 54">
          <a:extLst>
            <a:ext uri="{FF2B5EF4-FFF2-40B4-BE49-F238E27FC236}">
              <a16:creationId xmlns:a16="http://schemas.microsoft.com/office/drawing/2014/main" id="{00000000-0008-0000-2800-0000B5000000}"/>
            </a:ext>
          </a:extLst>
        </xdr:cNvPr>
        <xdr:cNvCxnSpPr>
          <a:cxnSpLocks noChangeShapeType="1"/>
          <a:stCxn id="156" idx="1"/>
          <a:endCxn id="163" idx="6"/>
        </xdr:cNvCxnSpPr>
      </xdr:nvCxnSpPr>
      <xdr:spPr bwMode="auto">
        <a:xfrm>
          <a:off x="7181850" y="3767083"/>
          <a:ext cx="2400300" cy="195339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17</xdr:row>
      <xdr:rowOff>109483</xdr:rowOff>
    </xdr:from>
    <xdr:to>
      <xdr:col>19</xdr:col>
      <xdr:colOff>168604</xdr:colOff>
      <xdr:row>19</xdr:row>
      <xdr:rowOff>18189</xdr:rowOff>
    </xdr:to>
    <xdr:cxnSp macro="">
      <xdr:nvCxnSpPr>
        <xdr:cNvPr id="182" name="AutoShape 55">
          <a:extLst>
            <a:ext uri="{FF2B5EF4-FFF2-40B4-BE49-F238E27FC236}">
              <a16:creationId xmlns:a16="http://schemas.microsoft.com/office/drawing/2014/main" id="{00000000-0008-0000-2800-0000B6000000}"/>
            </a:ext>
          </a:extLst>
        </xdr:cNvPr>
        <xdr:cNvCxnSpPr>
          <a:cxnSpLocks noChangeShapeType="1"/>
          <a:stCxn id="157" idx="1"/>
          <a:endCxn id="165" idx="6"/>
        </xdr:cNvCxnSpPr>
      </xdr:nvCxnSpPr>
      <xdr:spPr bwMode="auto">
        <a:xfrm>
          <a:off x="7181850" y="3995683"/>
          <a:ext cx="2797504" cy="36590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369121</xdr:colOff>
      <xdr:row>10</xdr:row>
      <xdr:rowOff>109483</xdr:rowOff>
    </xdr:from>
    <xdr:to>
      <xdr:col>29</xdr:col>
      <xdr:colOff>0</xdr:colOff>
      <xdr:row>13</xdr:row>
      <xdr:rowOff>90564</xdr:rowOff>
    </xdr:to>
    <xdr:cxnSp macro="">
      <xdr:nvCxnSpPr>
        <xdr:cNvPr id="183" name="AutoShape 66">
          <a:extLst>
            <a:ext uri="{FF2B5EF4-FFF2-40B4-BE49-F238E27FC236}">
              <a16:creationId xmlns:a16="http://schemas.microsoft.com/office/drawing/2014/main" id="{00000000-0008-0000-2800-0000B7000000}"/>
            </a:ext>
          </a:extLst>
        </xdr:cNvPr>
        <xdr:cNvCxnSpPr>
          <a:cxnSpLocks noChangeShapeType="1"/>
          <a:stCxn id="166" idx="2"/>
          <a:endCxn id="167" idx="3"/>
        </xdr:cNvCxnSpPr>
      </xdr:nvCxnSpPr>
      <xdr:spPr bwMode="auto">
        <a:xfrm flipV="1">
          <a:off x="11932471" y="2395483"/>
          <a:ext cx="2259779" cy="666881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7</xdr:row>
      <xdr:rowOff>0</xdr:rowOff>
    </xdr:from>
    <xdr:to>
      <xdr:col>14</xdr:col>
      <xdr:colOff>0</xdr:colOff>
      <xdr:row>8</xdr:row>
      <xdr:rowOff>0</xdr:rowOff>
    </xdr:to>
    <xdr:sp macro="" textlink="">
      <xdr:nvSpPr>
        <xdr:cNvPr id="184" name="Rectangle 68">
          <a:extLst>
            <a:ext uri="{FF2B5EF4-FFF2-40B4-BE49-F238E27FC236}">
              <a16:creationId xmlns:a16="http://schemas.microsoft.com/office/drawing/2014/main" id="{00000000-0008-0000-2800-0000B8000000}"/>
            </a:ext>
          </a:extLst>
        </xdr:cNvPr>
        <xdr:cNvSpPr>
          <a:spLocks noChangeArrowheads="1"/>
        </xdr:cNvSpPr>
      </xdr:nvSpPr>
      <xdr:spPr bwMode="auto">
        <a:xfrm>
          <a:off x="7181850" y="1600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8</xdr:row>
      <xdr:rowOff>0</xdr:rowOff>
    </xdr:from>
    <xdr:to>
      <xdr:col>14</xdr:col>
      <xdr:colOff>0</xdr:colOff>
      <xdr:row>9</xdr:row>
      <xdr:rowOff>0</xdr:rowOff>
    </xdr:to>
    <xdr:sp macro="" textlink="">
      <xdr:nvSpPr>
        <xdr:cNvPr id="185" name="Rectangle 69">
          <a:extLst>
            <a:ext uri="{FF2B5EF4-FFF2-40B4-BE49-F238E27FC236}">
              <a16:creationId xmlns:a16="http://schemas.microsoft.com/office/drawing/2014/main" id="{00000000-0008-0000-2800-0000B9000000}"/>
            </a:ext>
          </a:extLst>
        </xdr:cNvPr>
        <xdr:cNvSpPr>
          <a:spLocks noChangeArrowheads="1"/>
        </xdr:cNvSpPr>
      </xdr:nvSpPr>
      <xdr:spPr bwMode="auto">
        <a:xfrm>
          <a:off x="7181850" y="1828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9</xdr:row>
      <xdr:rowOff>0</xdr:rowOff>
    </xdr:from>
    <xdr:to>
      <xdr:col>14</xdr:col>
      <xdr:colOff>0</xdr:colOff>
      <xdr:row>10</xdr:row>
      <xdr:rowOff>0</xdr:rowOff>
    </xdr:to>
    <xdr:sp macro="" textlink="">
      <xdr:nvSpPr>
        <xdr:cNvPr id="186" name="Rectangle 70">
          <a:extLst>
            <a:ext uri="{FF2B5EF4-FFF2-40B4-BE49-F238E27FC236}">
              <a16:creationId xmlns:a16="http://schemas.microsoft.com/office/drawing/2014/main" id="{00000000-0008-0000-2800-0000BA000000}"/>
            </a:ext>
          </a:extLst>
        </xdr:cNvPr>
        <xdr:cNvSpPr>
          <a:spLocks noChangeArrowheads="1"/>
        </xdr:cNvSpPr>
      </xdr:nvSpPr>
      <xdr:spPr bwMode="auto">
        <a:xfrm>
          <a:off x="7181850" y="2057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92519</xdr:colOff>
      <xdr:row>10</xdr:row>
      <xdr:rowOff>102927</xdr:rowOff>
    </xdr:from>
    <xdr:to>
      <xdr:col>18</xdr:col>
      <xdr:colOff>149669</xdr:colOff>
      <xdr:row>10</xdr:row>
      <xdr:rowOff>159968</xdr:rowOff>
    </xdr:to>
    <xdr:sp macro="" textlink="">
      <xdr:nvSpPr>
        <xdr:cNvPr id="187" name="Oval 71">
          <a:extLst>
            <a:ext uri="{FF2B5EF4-FFF2-40B4-BE49-F238E27FC236}">
              <a16:creationId xmlns:a16="http://schemas.microsoft.com/office/drawing/2014/main" id="{00000000-0008-0000-2800-0000BB000000}"/>
            </a:ext>
          </a:extLst>
        </xdr:cNvPr>
        <xdr:cNvSpPr>
          <a:spLocks noChangeArrowheads="1"/>
        </xdr:cNvSpPr>
      </xdr:nvSpPr>
      <xdr:spPr bwMode="auto">
        <a:xfrm flipH="1">
          <a:off x="9465119" y="2388927"/>
          <a:ext cx="57150" cy="57041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10</xdr:row>
      <xdr:rowOff>109483</xdr:rowOff>
    </xdr:from>
    <xdr:to>
      <xdr:col>18</xdr:col>
      <xdr:colOff>92519</xdr:colOff>
      <xdr:row>10</xdr:row>
      <xdr:rowOff>131448</xdr:rowOff>
    </xdr:to>
    <xdr:cxnSp macro="">
      <xdr:nvCxnSpPr>
        <xdr:cNvPr id="188" name="AutoShape 72">
          <a:extLst>
            <a:ext uri="{FF2B5EF4-FFF2-40B4-BE49-F238E27FC236}">
              <a16:creationId xmlns:a16="http://schemas.microsoft.com/office/drawing/2014/main" id="{00000000-0008-0000-2800-0000BC000000}"/>
            </a:ext>
          </a:extLst>
        </xdr:cNvPr>
        <xdr:cNvCxnSpPr>
          <a:cxnSpLocks noChangeShapeType="1"/>
          <a:stCxn id="150" idx="1"/>
          <a:endCxn id="187" idx="6"/>
        </xdr:cNvCxnSpPr>
      </xdr:nvCxnSpPr>
      <xdr:spPr bwMode="auto">
        <a:xfrm>
          <a:off x="7181850" y="2395483"/>
          <a:ext cx="2283269" cy="2196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17</xdr:col>
      <xdr:colOff>371475</xdr:colOff>
      <xdr:row>12</xdr:row>
      <xdr:rowOff>14803</xdr:rowOff>
    </xdr:from>
    <xdr:to>
      <xdr:col>18</xdr:col>
      <xdr:colOff>0</xdr:colOff>
      <xdr:row>12</xdr:row>
      <xdr:rowOff>71953</xdr:rowOff>
    </xdr:to>
    <xdr:sp macro="" textlink="">
      <xdr:nvSpPr>
        <xdr:cNvPr id="189" name="Oval 75">
          <a:extLst>
            <a:ext uri="{FF2B5EF4-FFF2-40B4-BE49-F238E27FC236}">
              <a16:creationId xmlns:a16="http://schemas.microsoft.com/office/drawing/2014/main" id="{00000000-0008-0000-2800-0000BD000000}"/>
            </a:ext>
          </a:extLst>
        </xdr:cNvPr>
        <xdr:cNvSpPr>
          <a:spLocks noChangeArrowheads="1"/>
        </xdr:cNvSpPr>
      </xdr:nvSpPr>
      <xdr:spPr bwMode="auto">
        <a:xfrm flipH="1">
          <a:off x="9305925" y="2758003"/>
          <a:ext cx="66675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11</xdr:row>
      <xdr:rowOff>109483</xdr:rowOff>
    </xdr:from>
    <xdr:to>
      <xdr:col>17</xdr:col>
      <xdr:colOff>371475</xdr:colOff>
      <xdr:row>12</xdr:row>
      <xdr:rowOff>43378</xdr:rowOff>
    </xdr:to>
    <xdr:cxnSp macro="">
      <xdr:nvCxnSpPr>
        <xdr:cNvPr id="190" name="AutoShape 76">
          <a:extLst>
            <a:ext uri="{FF2B5EF4-FFF2-40B4-BE49-F238E27FC236}">
              <a16:creationId xmlns:a16="http://schemas.microsoft.com/office/drawing/2014/main" id="{00000000-0008-0000-2800-0000BE000000}"/>
            </a:ext>
          </a:extLst>
        </xdr:cNvPr>
        <xdr:cNvCxnSpPr>
          <a:cxnSpLocks noChangeShapeType="1"/>
          <a:stCxn id="151" idx="1"/>
          <a:endCxn id="189" idx="6"/>
        </xdr:cNvCxnSpPr>
      </xdr:nvCxnSpPr>
      <xdr:spPr bwMode="auto">
        <a:xfrm>
          <a:off x="7181850" y="2624083"/>
          <a:ext cx="2124075" cy="16249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28</xdr:col>
      <xdr:colOff>0</xdr:colOff>
      <xdr:row>7</xdr:row>
      <xdr:rowOff>0</xdr:rowOff>
    </xdr:from>
    <xdr:to>
      <xdr:col>29</xdr:col>
      <xdr:colOff>0</xdr:colOff>
      <xdr:row>8</xdr:row>
      <xdr:rowOff>0</xdr:rowOff>
    </xdr:to>
    <xdr:sp macro="" textlink="">
      <xdr:nvSpPr>
        <xdr:cNvPr id="191" name="Rectangle 77">
          <a:extLst>
            <a:ext uri="{FF2B5EF4-FFF2-40B4-BE49-F238E27FC236}">
              <a16:creationId xmlns:a16="http://schemas.microsoft.com/office/drawing/2014/main" id="{00000000-0008-0000-2800-0000BF000000}"/>
            </a:ext>
          </a:extLst>
        </xdr:cNvPr>
        <xdr:cNvSpPr>
          <a:spLocks noChangeArrowheads="1"/>
        </xdr:cNvSpPr>
      </xdr:nvSpPr>
      <xdr:spPr bwMode="auto">
        <a:xfrm>
          <a:off x="13754100" y="1600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8</xdr:row>
      <xdr:rowOff>0</xdr:rowOff>
    </xdr:from>
    <xdr:to>
      <xdr:col>29</xdr:col>
      <xdr:colOff>0</xdr:colOff>
      <xdr:row>9</xdr:row>
      <xdr:rowOff>0</xdr:rowOff>
    </xdr:to>
    <xdr:sp macro="" textlink="">
      <xdr:nvSpPr>
        <xdr:cNvPr id="192" name="Rectangle 78">
          <a:extLst>
            <a:ext uri="{FF2B5EF4-FFF2-40B4-BE49-F238E27FC236}">
              <a16:creationId xmlns:a16="http://schemas.microsoft.com/office/drawing/2014/main" id="{00000000-0008-0000-2800-0000C0000000}"/>
            </a:ext>
          </a:extLst>
        </xdr:cNvPr>
        <xdr:cNvSpPr>
          <a:spLocks noChangeArrowheads="1"/>
        </xdr:cNvSpPr>
      </xdr:nvSpPr>
      <xdr:spPr bwMode="auto">
        <a:xfrm>
          <a:off x="13754100" y="1828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19</xdr:row>
      <xdr:rowOff>0</xdr:rowOff>
    </xdr:from>
    <xdr:to>
      <xdr:col>29</xdr:col>
      <xdr:colOff>0</xdr:colOff>
      <xdr:row>20</xdr:row>
      <xdr:rowOff>0</xdr:rowOff>
    </xdr:to>
    <xdr:sp macro="" textlink="">
      <xdr:nvSpPr>
        <xdr:cNvPr id="193" name="Rectangle 96">
          <a:extLst>
            <a:ext uri="{FF2B5EF4-FFF2-40B4-BE49-F238E27FC236}">
              <a16:creationId xmlns:a16="http://schemas.microsoft.com/office/drawing/2014/main" id="{00000000-0008-0000-2800-0000C1000000}"/>
            </a:ext>
          </a:extLst>
        </xdr:cNvPr>
        <xdr:cNvSpPr>
          <a:spLocks noChangeArrowheads="1"/>
        </xdr:cNvSpPr>
      </xdr:nvSpPr>
      <xdr:spPr bwMode="auto">
        <a:xfrm>
          <a:off x="13754100" y="4343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180975</xdr:colOff>
      <xdr:row>22</xdr:row>
      <xdr:rowOff>171472</xdr:rowOff>
    </xdr:from>
    <xdr:to>
      <xdr:col>18</xdr:col>
      <xdr:colOff>238125</xdr:colOff>
      <xdr:row>23</xdr:row>
      <xdr:rowOff>9547</xdr:rowOff>
    </xdr:to>
    <xdr:sp macro="" textlink="">
      <xdr:nvSpPr>
        <xdr:cNvPr id="194" name="Oval 148">
          <a:extLst>
            <a:ext uri="{FF2B5EF4-FFF2-40B4-BE49-F238E27FC236}">
              <a16:creationId xmlns:a16="http://schemas.microsoft.com/office/drawing/2014/main" id="{00000000-0008-0000-2800-0000C2000000}"/>
            </a:ext>
          </a:extLst>
        </xdr:cNvPr>
        <xdr:cNvSpPr>
          <a:spLocks noChangeArrowheads="1"/>
        </xdr:cNvSpPr>
      </xdr:nvSpPr>
      <xdr:spPr bwMode="auto">
        <a:xfrm flipH="1">
          <a:off x="9553575" y="5200672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19</xdr:row>
      <xdr:rowOff>109483</xdr:rowOff>
    </xdr:from>
    <xdr:to>
      <xdr:col>18</xdr:col>
      <xdr:colOff>180975</xdr:colOff>
      <xdr:row>22</xdr:row>
      <xdr:rowOff>199993</xdr:rowOff>
    </xdr:to>
    <xdr:cxnSp macro="">
      <xdr:nvCxnSpPr>
        <xdr:cNvPr id="195" name="AutoShape 149">
          <a:extLst>
            <a:ext uri="{FF2B5EF4-FFF2-40B4-BE49-F238E27FC236}">
              <a16:creationId xmlns:a16="http://schemas.microsoft.com/office/drawing/2014/main" id="{00000000-0008-0000-2800-0000C3000000}"/>
            </a:ext>
          </a:extLst>
        </xdr:cNvPr>
        <xdr:cNvCxnSpPr>
          <a:cxnSpLocks noChangeShapeType="1"/>
          <a:stCxn id="159" idx="1"/>
          <a:endCxn id="194" idx="6"/>
        </xdr:cNvCxnSpPr>
      </xdr:nvCxnSpPr>
      <xdr:spPr bwMode="auto">
        <a:xfrm>
          <a:off x="7181850" y="4452883"/>
          <a:ext cx="2371725" cy="77631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18</xdr:col>
      <xdr:colOff>353878</xdr:colOff>
      <xdr:row>22</xdr:row>
      <xdr:rowOff>143704</xdr:rowOff>
    </xdr:from>
    <xdr:to>
      <xdr:col>18</xdr:col>
      <xdr:colOff>411028</xdr:colOff>
      <xdr:row>22</xdr:row>
      <xdr:rowOff>200854</xdr:rowOff>
    </xdr:to>
    <xdr:sp macro="" textlink="">
      <xdr:nvSpPr>
        <xdr:cNvPr id="196" name="Oval 150">
          <a:extLst>
            <a:ext uri="{FF2B5EF4-FFF2-40B4-BE49-F238E27FC236}">
              <a16:creationId xmlns:a16="http://schemas.microsoft.com/office/drawing/2014/main" id="{00000000-0008-0000-2800-0000C4000000}"/>
            </a:ext>
          </a:extLst>
        </xdr:cNvPr>
        <xdr:cNvSpPr>
          <a:spLocks noChangeArrowheads="1"/>
        </xdr:cNvSpPr>
      </xdr:nvSpPr>
      <xdr:spPr bwMode="auto">
        <a:xfrm flipH="1">
          <a:off x="9726478" y="5172904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18</xdr:row>
      <xdr:rowOff>108973</xdr:rowOff>
    </xdr:from>
    <xdr:to>
      <xdr:col>18</xdr:col>
      <xdr:colOff>353878</xdr:colOff>
      <xdr:row>22</xdr:row>
      <xdr:rowOff>172279</xdr:rowOff>
    </xdr:to>
    <xdr:cxnSp macro="">
      <xdr:nvCxnSpPr>
        <xdr:cNvPr id="197" name="AutoShape 151">
          <a:extLst>
            <a:ext uri="{FF2B5EF4-FFF2-40B4-BE49-F238E27FC236}">
              <a16:creationId xmlns:a16="http://schemas.microsoft.com/office/drawing/2014/main" id="{00000000-0008-0000-2800-0000C5000000}"/>
            </a:ext>
          </a:extLst>
        </xdr:cNvPr>
        <xdr:cNvCxnSpPr>
          <a:cxnSpLocks noChangeShapeType="1"/>
          <a:stCxn id="158" idx="1"/>
          <a:endCxn id="196" idx="6"/>
        </xdr:cNvCxnSpPr>
      </xdr:nvCxnSpPr>
      <xdr:spPr bwMode="auto">
        <a:xfrm>
          <a:off x="7181850" y="4223773"/>
          <a:ext cx="2544628" cy="97770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390525</xdr:colOff>
      <xdr:row>5</xdr:row>
      <xdr:rowOff>123847</xdr:rowOff>
    </xdr:from>
    <xdr:to>
      <xdr:col>24</xdr:col>
      <xdr:colOff>19050</xdr:colOff>
      <xdr:row>5</xdr:row>
      <xdr:rowOff>180997</xdr:rowOff>
    </xdr:to>
    <xdr:sp macro="" textlink="">
      <xdr:nvSpPr>
        <xdr:cNvPr id="198" name="Oval 157">
          <a:extLst>
            <a:ext uri="{FF2B5EF4-FFF2-40B4-BE49-F238E27FC236}">
              <a16:creationId xmlns:a16="http://schemas.microsoft.com/office/drawing/2014/main" id="{00000000-0008-0000-2800-0000C6000000}"/>
            </a:ext>
          </a:extLst>
        </xdr:cNvPr>
        <xdr:cNvSpPr>
          <a:spLocks noChangeArrowheads="1"/>
        </xdr:cNvSpPr>
      </xdr:nvSpPr>
      <xdr:spPr bwMode="auto">
        <a:xfrm flipH="1">
          <a:off x="11953875" y="1266847"/>
          <a:ext cx="66675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19050</xdr:colOff>
      <xdr:row>5</xdr:row>
      <xdr:rowOff>152422</xdr:rowOff>
    </xdr:from>
    <xdr:to>
      <xdr:col>29</xdr:col>
      <xdr:colOff>0</xdr:colOff>
      <xdr:row>7</xdr:row>
      <xdr:rowOff>109483</xdr:rowOff>
    </xdr:to>
    <xdr:cxnSp macro="">
      <xdr:nvCxnSpPr>
        <xdr:cNvPr id="199" name="AutoShape 158">
          <a:extLst>
            <a:ext uri="{FF2B5EF4-FFF2-40B4-BE49-F238E27FC236}">
              <a16:creationId xmlns:a16="http://schemas.microsoft.com/office/drawing/2014/main" id="{00000000-0008-0000-2800-0000C7000000}"/>
            </a:ext>
          </a:extLst>
        </xdr:cNvPr>
        <xdr:cNvCxnSpPr>
          <a:cxnSpLocks noChangeShapeType="1"/>
          <a:stCxn id="198" idx="2"/>
          <a:endCxn id="191" idx="3"/>
        </xdr:cNvCxnSpPr>
      </xdr:nvCxnSpPr>
      <xdr:spPr bwMode="auto">
        <a:xfrm>
          <a:off x="12020550" y="1295422"/>
          <a:ext cx="2171700" cy="414261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28</xdr:col>
      <xdr:colOff>0</xdr:colOff>
      <xdr:row>9</xdr:row>
      <xdr:rowOff>0</xdr:rowOff>
    </xdr:from>
    <xdr:to>
      <xdr:col>29</xdr:col>
      <xdr:colOff>0</xdr:colOff>
      <xdr:row>10</xdr:row>
      <xdr:rowOff>0</xdr:rowOff>
    </xdr:to>
    <xdr:sp macro="" textlink="">
      <xdr:nvSpPr>
        <xdr:cNvPr id="200" name="Rectangle 159">
          <a:extLst>
            <a:ext uri="{FF2B5EF4-FFF2-40B4-BE49-F238E27FC236}">
              <a16:creationId xmlns:a16="http://schemas.microsoft.com/office/drawing/2014/main" id="{00000000-0008-0000-2800-0000C8000000}"/>
            </a:ext>
          </a:extLst>
        </xdr:cNvPr>
        <xdr:cNvSpPr>
          <a:spLocks noChangeArrowheads="1"/>
        </xdr:cNvSpPr>
      </xdr:nvSpPr>
      <xdr:spPr bwMode="auto">
        <a:xfrm>
          <a:off x="13754100" y="2057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4488</xdr:colOff>
      <xdr:row>7</xdr:row>
      <xdr:rowOff>98118</xdr:rowOff>
    </xdr:from>
    <xdr:to>
      <xdr:col>22</xdr:col>
      <xdr:colOff>59996</xdr:colOff>
      <xdr:row>7</xdr:row>
      <xdr:rowOff>155268</xdr:rowOff>
    </xdr:to>
    <xdr:sp macro="" textlink="">
      <xdr:nvSpPr>
        <xdr:cNvPr id="201" name="Oval 161">
          <a:extLst>
            <a:ext uri="{FF2B5EF4-FFF2-40B4-BE49-F238E27FC236}">
              <a16:creationId xmlns:a16="http://schemas.microsoft.com/office/drawing/2014/main" id="{00000000-0008-0000-2800-0000C9000000}"/>
            </a:ext>
          </a:extLst>
        </xdr:cNvPr>
        <xdr:cNvSpPr>
          <a:spLocks noChangeArrowheads="1"/>
        </xdr:cNvSpPr>
      </xdr:nvSpPr>
      <xdr:spPr bwMode="auto">
        <a:xfrm flipH="1">
          <a:off x="11129688" y="1698318"/>
          <a:ext cx="55508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7</xdr:row>
      <xdr:rowOff>126693</xdr:rowOff>
    </xdr:from>
    <xdr:to>
      <xdr:col>22</xdr:col>
      <xdr:colOff>4488</xdr:colOff>
      <xdr:row>8</xdr:row>
      <xdr:rowOff>109483</xdr:rowOff>
    </xdr:to>
    <xdr:cxnSp macro="">
      <xdr:nvCxnSpPr>
        <xdr:cNvPr id="202" name="AutoShape 162">
          <a:extLst>
            <a:ext uri="{FF2B5EF4-FFF2-40B4-BE49-F238E27FC236}">
              <a16:creationId xmlns:a16="http://schemas.microsoft.com/office/drawing/2014/main" id="{00000000-0008-0000-2800-0000CA000000}"/>
            </a:ext>
          </a:extLst>
        </xdr:cNvPr>
        <xdr:cNvCxnSpPr>
          <a:cxnSpLocks noChangeShapeType="1"/>
          <a:stCxn id="201" idx="6"/>
          <a:endCxn id="185" idx="1"/>
        </xdr:cNvCxnSpPr>
      </xdr:nvCxnSpPr>
      <xdr:spPr bwMode="auto">
        <a:xfrm flipH="1">
          <a:off x="7181850" y="1726893"/>
          <a:ext cx="3947838" cy="21139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246582</xdr:colOff>
      <xdr:row>9</xdr:row>
      <xdr:rowOff>75144</xdr:rowOff>
    </xdr:from>
    <xdr:to>
      <xdr:col>23</xdr:col>
      <xdr:colOff>303732</xdr:colOff>
      <xdr:row>9</xdr:row>
      <xdr:rowOff>127264</xdr:rowOff>
    </xdr:to>
    <xdr:sp macro="" textlink="">
      <xdr:nvSpPr>
        <xdr:cNvPr id="203" name="Oval 163">
          <a:extLst>
            <a:ext uri="{FF2B5EF4-FFF2-40B4-BE49-F238E27FC236}">
              <a16:creationId xmlns:a16="http://schemas.microsoft.com/office/drawing/2014/main" id="{00000000-0008-0000-2800-0000CB000000}"/>
            </a:ext>
          </a:extLst>
        </xdr:cNvPr>
        <xdr:cNvSpPr>
          <a:spLocks noChangeArrowheads="1"/>
        </xdr:cNvSpPr>
      </xdr:nvSpPr>
      <xdr:spPr bwMode="auto">
        <a:xfrm flipH="1">
          <a:off x="11809932" y="2132544"/>
          <a:ext cx="57150" cy="5212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303732</xdr:colOff>
      <xdr:row>8</xdr:row>
      <xdr:rowOff>109483</xdr:rowOff>
    </xdr:from>
    <xdr:to>
      <xdr:col>29</xdr:col>
      <xdr:colOff>0</xdr:colOff>
      <xdr:row>9</xdr:row>
      <xdr:rowOff>101204</xdr:rowOff>
    </xdr:to>
    <xdr:cxnSp macro="">
      <xdr:nvCxnSpPr>
        <xdr:cNvPr id="204" name="AutoShape 164">
          <a:extLst>
            <a:ext uri="{FF2B5EF4-FFF2-40B4-BE49-F238E27FC236}">
              <a16:creationId xmlns:a16="http://schemas.microsoft.com/office/drawing/2014/main" id="{00000000-0008-0000-2800-0000CC000000}"/>
            </a:ext>
          </a:extLst>
        </xdr:cNvPr>
        <xdr:cNvCxnSpPr>
          <a:cxnSpLocks noChangeShapeType="1"/>
          <a:stCxn id="203" idx="2"/>
          <a:endCxn id="192" idx="3"/>
        </xdr:cNvCxnSpPr>
      </xdr:nvCxnSpPr>
      <xdr:spPr bwMode="auto">
        <a:xfrm flipV="1">
          <a:off x="11867082" y="1938283"/>
          <a:ext cx="2325168" cy="220321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346002</xdr:colOff>
      <xdr:row>10</xdr:row>
      <xdr:rowOff>197611</xdr:rowOff>
    </xdr:from>
    <xdr:to>
      <xdr:col>21</xdr:col>
      <xdr:colOff>403152</xdr:colOff>
      <xdr:row>11</xdr:row>
      <xdr:rowOff>35686</xdr:rowOff>
    </xdr:to>
    <xdr:sp macro="" textlink="">
      <xdr:nvSpPr>
        <xdr:cNvPr id="205" name="Oval 165">
          <a:extLst>
            <a:ext uri="{FF2B5EF4-FFF2-40B4-BE49-F238E27FC236}">
              <a16:creationId xmlns:a16="http://schemas.microsoft.com/office/drawing/2014/main" id="{00000000-0008-0000-2800-0000CD000000}"/>
            </a:ext>
          </a:extLst>
        </xdr:cNvPr>
        <xdr:cNvSpPr>
          <a:spLocks noChangeArrowheads="1"/>
        </xdr:cNvSpPr>
      </xdr:nvSpPr>
      <xdr:spPr bwMode="auto">
        <a:xfrm flipH="1">
          <a:off x="11033052" y="2483611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9</xdr:row>
      <xdr:rowOff>109483</xdr:rowOff>
    </xdr:from>
    <xdr:to>
      <xdr:col>21</xdr:col>
      <xdr:colOff>346002</xdr:colOff>
      <xdr:row>11</xdr:row>
      <xdr:rowOff>7166</xdr:rowOff>
    </xdr:to>
    <xdr:cxnSp macro="">
      <xdr:nvCxnSpPr>
        <xdr:cNvPr id="206" name="AutoShape 166">
          <a:extLst>
            <a:ext uri="{FF2B5EF4-FFF2-40B4-BE49-F238E27FC236}">
              <a16:creationId xmlns:a16="http://schemas.microsoft.com/office/drawing/2014/main" id="{00000000-0008-0000-2800-0000CE000000}"/>
            </a:ext>
          </a:extLst>
        </xdr:cNvPr>
        <xdr:cNvCxnSpPr>
          <a:cxnSpLocks noChangeShapeType="1"/>
          <a:stCxn id="205" idx="6"/>
          <a:endCxn id="186" idx="1"/>
        </xdr:cNvCxnSpPr>
      </xdr:nvCxnSpPr>
      <xdr:spPr bwMode="auto">
        <a:xfrm flipH="1" flipV="1">
          <a:off x="7181850" y="2166883"/>
          <a:ext cx="3851202" cy="354883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241765</xdr:colOff>
      <xdr:row>11</xdr:row>
      <xdr:rowOff>59526</xdr:rowOff>
    </xdr:from>
    <xdr:to>
      <xdr:col>22</xdr:col>
      <xdr:colOff>298915</xdr:colOff>
      <xdr:row>11</xdr:row>
      <xdr:rowOff>116676</xdr:rowOff>
    </xdr:to>
    <xdr:sp macro="" textlink="">
      <xdr:nvSpPr>
        <xdr:cNvPr id="207" name="Oval 167">
          <a:extLst>
            <a:ext uri="{FF2B5EF4-FFF2-40B4-BE49-F238E27FC236}">
              <a16:creationId xmlns:a16="http://schemas.microsoft.com/office/drawing/2014/main" id="{00000000-0008-0000-2800-0000CF000000}"/>
            </a:ext>
          </a:extLst>
        </xdr:cNvPr>
        <xdr:cNvSpPr>
          <a:spLocks noChangeArrowheads="1"/>
        </xdr:cNvSpPr>
      </xdr:nvSpPr>
      <xdr:spPr bwMode="auto">
        <a:xfrm flipH="1">
          <a:off x="11366965" y="2574126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298915</xdr:colOff>
      <xdr:row>9</xdr:row>
      <xdr:rowOff>109483</xdr:rowOff>
    </xdr:from>
    <xdr:to>
      <xdr:col>29</xdr:col>
      <xdr:colOff>0</xdr:colOff>
      <xdr:row>11</xdr:row>
      <xdr:rowOff>88101</xdr:rowOff>
    </xdr:to>
    <xdr:cxnSp macro="">
      <xdr:nvCxnSpPr>
        <xdr:cNvPr id="208" name="AutoShape 168">
          <a:extLst>
            <a:ext uri="{FF2B5EF4-FFF2-40B4-BE49-F238E27FC236}">
              <a16:creationId xmlns:a16="http://schemas.microsoft.com/office/drawing/2014/main" id="{00000000-0008-0000-2800-0000D0000000}"/>
            </a:ext>
          </a:extLst>
        </xdr:cNvPr>
        <xdr:cNvCxnSpPr>
          <a:cxnSpLocks noChangeShapeType="1"/>
          <a:stCxn id="207" idx="2"/>
          <a:endCxn id="200" idx="3"/>
        </xdr:cNvCxnSpPr>
      </xdr:nvCxnSpPr>
      <xdr:spPr bwMode="auto">
        <a:xfrm flipV="1">
          <a:off x="11424115" y="2166883"/>
          <a:ext cx="2768135" cy="43581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147910</xdr:colOff>
      <xdr:row>14</xdr:row>
      <xdr:rowOff>147610</xdr:rowOff>
    </xdr:from>
    <xdr:to>
      <xdr:col>21</xdr:col>
      <xdr:colOff>205060</xdr:colOff>
      <xdr:row>14</xdr:row>
      <xdr:rowOff>204760</xdr:rowOff>
    </xdr:to>
    <xdr:sp macro="" textlink="">
      <xdr:nvSpPr>
        <xdr:cNvPr id="209" name="Oval 177">
          <a:extLst>
            <a:ext uri="{FF2B5EF4-FFF2-40B4-BE49-F238E27FC236}">
              <a16:creationId xmlns:a16="http://schemas.microsoft.com/office/drawing/2014/main" id="{00000000-0008-0000-2800-0000D1000000}"/>
            </a:ext>
          </a:extLst>
        </xdr:cNvPr>
        <xdr:cNvSpPr>
          <a:spLocks noChangeArrowheads="1"/>
        </xdr:cNvSpPr>
      </xdr:nvSpPr>
      <xdr:spPr bwMode="auto">
        <a:xfrm flipH="1">
          <a:off x="10834960" y="334801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205060</xdr:colOff>
      <xdr:row>11</xdr:row>
      <xdr:rowOff>109483</xdr:rowOff>
    </xdr:from>
    <xdr:to>
      <xdr:col>29</xdr:col>
      <xdr:colOff>0</xdr:colOff>
      <xdr:row>14</xdr:row>
      <xdr:rowOff>176185</xdr:rowOff>
    </xdr:to>
    <xdr:cxnSp macro="">
      <xdr:nvCxnSpPr>
        <xdr:cNvPr id="210" name="AutoShape 178">
          <a:extLst>
            <a:ext uri="{FF2B5EF4-FFF2-40B4-BE49-F238E27FC236}">
              <a16:creationId xmlns:a16="http://schemas.microsoft.com/office/drawing/2014/main" id="{00000000-0008-0000-2800-0000D2000000}"/>
            </a:ext>
          </a:extLst>
        </xdr:cNvPr>
        <xdr:cNvCxnSpPr>
          <a:cxnSpLocks noChangeShapeType="1"/>
          <a:stCxn id="209" idx="2"/>
          <a:endCxn id="168" idx="3"/>
        </xdr:cNvCxnSpPr>
      </xdr:nvCxnSpPr>
      <xdr:spPr bwMode="auto">
        <a:xfrm flipV="1">
          <a:off x="10892110" y="2624083"/>
          <a:ext cx="3300140" cy="75250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233417</xdr:colOff>
      <xdr:row>16</xdr:row>
      <xdr:rowOff>72691</xdr:rowOff>
    </xdr:from>
    <xdr:to>
      <xdr:col>23</xdr:col>
      <xdr:colOff>290567</xdr:colOff>
      <xdr:row>16</xdr:row>
      <xdr:rowOff>129841</xdr:rowOff>
    </xdr:to>
    <xdr:sp macro="" textlink="">
      <xdr:nvSpPr>
        <xdr:cNvPr id="211" name="Oval 181">
          <a:extLst>
            <a:ext uri="{FF2B5EF4-FFF2-40B4-BE49-F238E27FC236}">
              <a16:creationId xmlns:a16="http://schemas.microsoft.com/office/drawing/2014/main" id="{00000000-0008-0000-2800-0000D3000000}"/>
            </a:ext>
          </a:extLst>
        </xdr:cNvPr>
        <xdr:cNvSpPr>
          <a:spLocks noChangeArrowheads="1"/>
        </xdr:cNvSpPr>
      </xdr:nvSpPr>
      <xdr:spPr bwMode="auto">
        <a:xfrm flipH="1">
          <a:off x="11796767" y="3730291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290567</xdr:colOff>
      <xdr:row>12</xdr:row>
      <xdr:rowOff>109483</xdr:rowOff>
    </xdr:from>
    <xdr:to>
      <xdr:col>29</xdr:col>
      <xdr:colOff>0</xdr:colOff>
      <xdr:row>16</xdr:row>
      <xdr:rowOff>101266</xdr:rowOff>
    </xdr:to>
    <xdr:cxnSp macro="">
      <xdr:nvCxnSpPr>
        <xdr:cNvPr id="212" name="AutoShape 182">
          <a:extLst>
            <a:ext uri="{FF2B5EF4-FFF2-40B4-BE49-F238E27FC236}">
              <a16:creationId xmlns:a16="http://schemas.microsoft.com/office/drawing/2014/main" id="{00000000-0008-0000-2800-0000D4000000}"/>
            </a:ext>
          </a:extLst>
        </xdr:cNvPr>
        <xdr:cNvCxnSpPr>
          <a:cxnSpLocks noChangeShapeType="1"/>
          <a:stCxn id="211" idx="2"/>
          <a:endCxn id="169" idx="3"/>
        </xdr:cNvCxnSpPr>
      </xdr:nvCxnSpPr>
      <xdr:spPr bwMode="auto">
        <a:xfrm flipV="1">
          <a:off x="11853917" y="2852683"/>
          <a:ext cx="2338333" cy="906183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255998</xdr:colOff>
      <xdr:row>16</xdr:row>
      <xdr:rowOff>71514</xdr:rowOff>
    </xdr:from>
    <xdr:to>
      <xdr:col>24</xdr:col>
      <xdr:colOff>313148</xdr:colOff>
      <xdr:row>16</xdr:row>
      <xdr:rowOff>128664</xdr:rowOff>
    </xdr:to>
    <xdr:sp macro="" textlink="">
      <xdr:nvSpPr>
        <xdr:cNvPr id="213" name="Oval 183">
          <a:extLst>
            <a:ext uri="{FF2B5EF4-FFF2-40B4-BE49-F238E27FC236}">
              <a16:creationId xmlns:a16="http://schemas.microsoft.com/office/drawing/2014/main" id="{00000000-0008-0000-2800-0000D5000000}"/>
            </a:ext>
          </a:extLst>
        </xdr:cNvPr>
        <xdr:cNvSpPr>
          <a:spLocks noChangeArrowheads="1"/>
        </xdr:cNvSpPr>
      </xdr:nvSpPr>
      <xdr:spPr bwMode="auto">
        <a:xfrm flipH="1">
          <a:off x="12257498" y="3729114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313148</xdr:colOff>
      <xdr:row>13</xdr:row>
      <xdr:rowOff>109483</xdr:rowOff>
    </xdr:from>
    <xdr:to>
      <xdr:col>29</xdr:col>
      <xdr:colOff>0</xdr:colOff>
      <xdr:row>16</xdr:row>
      <xdr:rowOff>100089</xdr:rowOff>
    </xdr:to>
    <xdr:cxnSp macro="">
      <xdr:nvCxnSpPr>
        <xdr:cNvPr id="214" name="AutoShape 184">
          <a:extLst>
            <a:ext uri="{FF2B5EF4-FFF2-40B4-BE49-F238E27FC236}">
              <a16:creationId xmlns:a16="http://schemas.microsoft.com/office/drawing/2014/main" id="{00000000-0008-0000-2800-0000D6000000}"/>
            </a:ext>
          </a:extLst>
        </xdr:cNvPr>
        <xdr:cNvCxnSpPr>
          <a:cxnSpLocks noChangeShapeType="1"/>
          <a:stCxn id="213" idx="2"/>
          <a:endCxn id="170" idx="3"/>
        </xdr:cNvCxnSpPr>
      </xdr:nvCxnSpPr>
      <xdr:spPr bwMode="auto">
        <a:xfrm flipV="1">
          <a:off x="12314648" y="3081283"/>
          <a:ext cx="1877602" cy="67640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241448</xdr:colOff>
      <xdr:row>17</xdr:row>
      <xdr:rowOff>169113</xdr:rowOff>
    </xdr:from>
    <xdr:to>
      <xdr:col>23</xdr:col>
      <xdr:colOff>298598</xdr:colOff>
      <xdr:row>18</xdr:row>
      <xdr:rowOff>7188</xdr:rowOff>
    </xdr:to>
    <xdr:sp macro="" textlink="">
      <xdr:nvSpPr>
        <xdr:cNvPr id="215" name="Oval 185">
          <a:extLst>
            <a:ext uri="{FF2B5EF4-FFF2-40B4-BE49-F238E27FC236}">
              <a16:creationId xmlns:a16="http://schemas.microsoft.com/office/drawing/2014/main" id="{00000000-0008-0000-2800-0000D7000000}"/>
            </a:ext>
          </a:extLst>
        </xdr:cNvPr>
        <xdr:cNvSpPr>
          <a:spLocks noChangeArrowheads="1"/>
        </xdr:cNvSpPr>
      </xdr:nvSpPr>
      <xdr:spPr bwMode="auto">
        <a:xfrm flipH="1">
          <a:off x="11804798" y="4055313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298598</xdr:colOff>
      <xdr:row>14</xdr:row>
      <xdr:rowOff>109483</xdr:rowOff>
    </xdr:from>
    <xdr:to>
      <xdr:col>29</xdr:col>
      <xdr:colOff>0</xdr:colOff>
      <xdr:row>17</xdr:row>
      <xdr:rowOff>197633</xdr:rowOff>
    </xdr:to>
    <xdr:cxnSp macro="">
      <xdr:nvCxnSpPr>
        <xdr:cNvPr id="216" name="AutoShape 186">
          <a:extLst>
            <a:ext uri="{FF2B5EF4-FFF2-40B4-BE49-F238E27FC236}">
              <a16:creationId xmlns:a16="http://schemas.microsoft.com/office/drawing/2014/main" id="{00000000-0008-0000-2800-0000D8000000}"/>
            </a:ext>
          </a:extLst>
        </xdr:cNvPr>
        <xdr:cNvCxnSpPr>
          <a:cxnSpLocks noChangeShapeType="1"/>
          <a:stCxn id="215" idx="2"/>
          <a:endCxn id="171" idx="3"/>
        </xdr:cNvCxnSpPr>
      </xdr:nvCxnSpPr>
      <xdr:spPr bwMode="auto">
        <a:xfrm flipV="1">
          <a:off x="11861948" y="3309883"/>
          <a:ext cx="2330302" cy="7739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298121</xdr:colOff>
      <xdr:row>18</xdr:row>
      <xdr:rowOff>169062</xdr:rowOff>
    </xdr:from>
    <xdr:to>
      <xdr:col>22</xdr:col>
      <xdr:colOff>355271</xdr:colOff>
      <xdr:row>19</xdr:row>
      <xdr:rowOff>7246</xdr:rowOff>
    </xdr:to>
    <xdr:sp macro="" textlink="">
      <xdr:nvSpPr>
        <xdr:cNvPr id="217" name="Oval 187">
          <a:extLst>
            <a:ext uri="{FF2B5EF4-FFF2-40B4-BE49-F238E27FC236}">
              <a16:creationId xmlns:a16="http://schemas.microsoft.com/office/drawing/2014/main" id="{00000000-0008-0000-2800-0000D9000000}"/>
            </a:ext>
          </a:extLst>
        </xdr:cNvPr>
        <xdr:cNvSpPr>
          <a:spLocks noChangeArrowheads="1"/>
        </xdr:cNvSpPr>
      </xdr:nvSpPr>
      <xdr:spPr bwMode="auto">
        <a:xfrm flipH="1">
          <a:off x="11423321" y="4283862"/>
          <a:ext cx="57150" cy="66784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355271</xdr:colOff>
      <xdr:row>15</xdr:row>
      <xdr:rowOff>109483</xdr:rowOff>
    </xdr:from>
    <xdr:to>
      <xdr:col>29</xdr:col>
      <xdr:colOff>0</xdr:colOff>
      <xdr:row>18</xdr:row>
      <xdr:rowOff>197637</xdr:rowOff>
    </xdr:to>
    <xdr:cxnSp macro="">
      <xdr:nvCxnSpPr>
        <xdr:cNvPr id="218" name="AutoShape 188">
          <a:extLst>
            <a:ext uri="{FF2B5EF4-FFF2-40B4-BE49-F238E27FC236}">
              <a16:creationId xmlns:a16="http://schemas.microsoft.com/office/drawing/2014/main" id="{00000000-0008-0000-2800-0000DA000000}"/>
            </a:ext>
          </a:extLst>
        </xdr:cNvPr>
        <xdr:cNvCxnSpPr>
          <a:cxnSpLocks noChangeShapeType="1"/>
          <a:stCxn id="217" idx="2"/>
          <a:endCxn id="172" idx="3"/>
        </xdr:cNvCxnSpPr>
      </xdr:nvCxnSpPr>
      <xdr:spPr bwMode="auto">
        <a:xfrm flipV="1">
          <a:off x="11480471" y="3538483"/>
          <a:ext cx="2711779" cy="77395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358419</xdr:colOff>
      <xdr:row>19</xdr:row>
      <xdr:rowOff>50001</xdr:rowOff>
    </xdr:from>
    <xdr:to>
      <xdr:col>23</xdr:col>
      <xdr:colOff>415034</xdr:colOff>
      <xdr:row>19</xdr:row>
      <xdr:rowOff>107151</xdr:rowOff>
    </xdr:to>
    <xdr:sp macro="" textlink="">
      <xdr:nvSpPr>
        <xdr:cNvPr id="219" name="Oval 191">
          <a:extLst>
            <a:ext uri="{FF2B5EF4-FFF2-40B4-BE49-F238E27FC236}">
              <a16:creationId xmlns:a16="http://schemas.microsoft.com/office/drawing/2014/main" id="{00000000-0008-0000-2800-0000DB000000}"/>
            </a:ext>
          </a:extLst>
        </xdr:cNvPr>
        <xdr:cNvSpPr>
          <a:spLocks noChangeArrowheads="1"/>
        </xdr:cNvSpPr>
      </xdr:nvSpPr>
      <xdr:spPr bwMode="auto">
        <a:xfrm flipH="1">
          <a:off x="11921769" y="4393401"/>
          <a:ext cx="56615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415034</xdr:colOff>
      <xdr:row>16</xdr:row>
      <xdr:rowOff>109483</xdr:rowOff>
    </xdr:from>
    <xdr:to>
      <xdr:col>29</xdr:col>
      <xdr:colOff>0</xdr:colOff>
      <xdr:row>19</xdr:row>
      <xdr:rowOff>78576</xdr:rowOff>
    </xdr:to>
    <xdr:cxnSp macro="">
      <xdr:nvCxnSpPr>
        <xdr:cNvPr id="220" name="AutoShape 192">
          <a:extLst>
            <a:ext uri="{FF2B5EF4-FFF2-40B4-BE49-F238E27FC236}">
              <a16:creationId xmlns:a16="http://schemas.microsoft.com/office/drawing/2014/main" id="{00000000-0008-0000-2800-0000DC000000}"/>
            </a:ext>
          </a:extLst>
        </xdr:cNvPr>
        <xdr:cNvCxnSpPr>
          <a:cxnSpLocks noChangeShapeType="1"/>
          <a:stCxn id="219" idx="2"/>
          <a:endCxn id="173" idx="3"/>
        </xdr:cNvCxnSpPr>
      </xdr:nvCxnSpPr>
      <xdr:spPr bwMode="auto">
        <a:xfrm flipV="1">
          <a:off x="11978384" y="3767083"/>
          <a:ext cx="2213866" cy="654893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365590</xdr:colOff>
      <xdr:row>20</xdr:row>
      <xdr:rowOff>19285</xdr:rowOff>
    </xdr:from>
    <xdr:to>
      <xdr:col>24</xdr:col>
      <xdr:colOff>422205</xdr:colOff>
      <xdr:row>20</xdr:row>
      <xdr:rowOff>71405</xdr:rowOff>
    </xdr:to>
    <xdr:sp macro="" textlink="">
      <xdr:nvSpPr>
        <xdr:cNvPr id="221" name="Oval 193">
          <a:extLst>
            <a:ext uri="{FF2B5EF4-FFF2-40B4-BE49-F238E27FC236}">
              <a16:creationId xmlns:a16="http://schemas.microsoft.com/office/drawing/2014/main" id="{00000000-0008-0000-2800-0000DD000000}"/>
            </a:ext>
          </a:extLst>
        </xdr:cNvPr>
        <xdr:cNvSpPr>
          <a:spLocks noChangeArrowheads="1"/>
        </xdr:cNvSpPr>
      </xdr:nvSpPr>
      <xdr:spPr bwMode="auto">
        <a:xfrm flipH="1">
          <a:off x="12367090" y="4591285"/>
          <a:ext cx="56615" cy="5212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422205</xdr:colOff>
      <xdr:row>17</xdr:row>
      <xdr:rowOff>109483</xdr:rowOff>
    </xdr:from>
    <xdr:to>
      <xdr:col>29</xdr:col>
      <xdr:colOff>0</xdr:colOff>
      <xdr:row>20</xdr:row>
      <xdr:rowOff>45345</xdr:rowOff>
    </xdr:to>
    <xdr:cxnSp macro="">
      <xdr:nvCxnSpPr>
        <xdr:cNvPr id="222" name="AutoShape 194">
          <a:extLst>
            <a:ext uri="{FF2B5EF4-FFF2-40B4-BE49-F238E27FC236}">
              <a16:creationId xmlns:a16="http://schemas.microsoft.com/office/drawing/2014/main" id="{00000000-0008-0000-2800-0000DE000000}"/>
            </a:ext>
          </a:extLst>
        </xdr:cNvPr>
        <xdr:cNvCxnSpPr>
          <a:cxnSpLocks noChangeShapeType="1"/>
          <a:stCxn id="221" idx="2"/>
          <a:endCxn id="174" idx="3"/>
        </xdr:cNvCxnSpPr>
      </xdr:nvCxnSpPr>
      <xdr:spPr bwMode="auto">
        <a:xfrm flipV="1">
          <a:off x="12423705" y="3995683"/>
          <a:ext cx="1768545" cy="62166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41813</xdr:colOff>
      <xdr:row>22</xdr:row>
      <xdr:rowOff>159041</xdr:rowOff>
    </xdr:from>
    <xdr:to>
      <xdr:col>24</xdr:col>
      <xdr:colOff>98963</xdr:colOff>
      <xdr:row>22</xdr:row>
      <xdr:rowOff>216191</xdr:rowOff>
    </xdr:to>
    <xdr:sp macro="" textlink="">
      <xdr:nvSpPr>
        <xdr:cNvPr id="223" name="Oval 214">
          <a:extLst>
            <a:ext uri="{FF2B5EF4-FFF2-40B4-BE49-F238E27FC236}">
              <a16:creationId xmlns:a16="http://schemas.microsoft.com/office/drawing/2014/main" id="{00000000-0008-0000-2800-0000DF000000}"/>
            </a:ext>
          </a:extLst>
        </xdr:cNvPr>
        <xdr:cNvSpPr>
          <a:spLocks noChangeArrowheads="1"/>
        </xdr:cNvSpPr>
      </xdr:nvSpPr>
      <xdr:spPr bwMode="auto">
        <a:xfrm flipH="1">
          <a:off x="12043313" y="5188241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98963</xdr:colOff>
      <xdr:row>19</xdr:row>
      <xdr:rowOff>108973</xdr:rowOff>
    </xdr:from>
    <xdr:to>
      <xdr:col>29</xdr:col>
      <xdr:colOff>0</xdr:colOff>
      <xdr:row>22</xdr:row>
      <xdr:rowOff>187616</xdr:rowOff>
    </xdr:to>
    <xdr:cxnSp macro="">
      <xdr:nvCxnSpPr>
        <xdr:cNvPr id="224" name="AutoShape 215">
          <a:extLst>
            <a:ext uri="{FF2B5EF4-FFF2-40B4-BE49-F238E27FC236}">
              <a16:creationId xmlns:a16="http://schemas.microsoft.com/office/drawing/2014/main" id="{00000000-0008-0000-2800-0000E0000000}"/>
            </a:ext>
          </a:extLst>
        </xdr:cNvPr>
        <xdr:cNvCxnSpPr>
          <a:cxnSpLocks noChangeShapeType="1"/>
          <a:stCxn id="193" idx="3"/>
          <a:endCxn id="223" idx="2"/>
        </xdr:cNvCxnSpPr>
      </xdr:nvCxnSpPr>
      <xdr:spPr bwMode="auto">
        <a:xfrm flipH="1">
          <a:off x="12100463" y="4452373"/>
          <a:ext cx="2091787" cy="764443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282844</xdr:colOff>
      <xdr:row>22</xdr:row>
      <xdr:rowOff>137731</xdr:rowOff>
    </xdr:from>
    <xdr:to>
      <xdr:col>23</xdr:col>
      <xdr:colOff>339994</xdr:colOff>
      <xdr:row>22</xdr:row>
      <xdr:rowOff>193751</xdr:rowOff>
    </xdr:to>
    <xdr:sp macro="" textlink="">
      <xdr:nvSpPr>
        <xdr:cNvPr id="225" name="Oval 217">
          <a:extLst>
            <a:ext uri="{FF2B5EF4-FFF2-40B4-BE49-F238E27FC236}">
              <a16:creationId xmlns:a16="http://schemas.microsoft.com/office/drawing/2014/main" id="{00000000-0008-0000-2800-0000E1000000}"/>
            </a:ext>
          </a:extLst>
        </xdr:cNvPr>
        <xdr:cNvSpPr>
          <a:spLocks noChangeArrowheads="1"/>
        </xdr:cNvSpPr>
      </xdr:nvSpPr>
      <xdr:spPr bwMode="auto">
        <a:xfrm flipH="1">
          <a:off x="11846194" y="5166931"/>
          <a:ext cx="57150" cy="5602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339994</xdr:colOff>
      <xdr:row>18</xdr:row>
      <xdr:rowOff>108973</xdr:rowOff>
    </xdr:from>
    <xdr:to>
      <xdr:col>29</xdr:col>
      <xdr:colOff>0</xdr:colOff>
      <xdr:row>22</xdr:row>
      <xdr:rowOff>165741</xdr:rowOff>
    </xdr:to>
    <xdr:cxnSp macro="">
      <xdr:nvCxnSpPr>
        <xdr:cNvPr id="226" name="AutoShape 218">
          <a:extLst>
            <a:ext uri="{FF2B5EF4-FFF2-40B4-BE49-F238E27FC236}">
              <a16:creationId xmlns:a16="http://schemas.microsoft.com/office/drawing/2014/main" id="{00000000-0008-0000-2800-0000E2000000}"/>
            </a:ext>
          </a:extLst>
        </xdr:cNvPr>
        <xdr:cNvCxnSpPr>
          <a:cxnSpLocks noChangeShapeType="1"/>
          <a:stCxn id="175" idx="3"/>
          <a:endCxn id="225" idx="2"/>
        </xdr:cNvCxnSpPr>
      </xdr:nvCxnSpPr>
      <xdr:spPr bwMode="auto">
        <a:xfrm flipH="1">
          <a:off x="11903344" y="4223773"/>
          <a:ext cx="2288906" cy="97116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352425</xdr:colOff>
      <xdr:row>0</xdr:row>
      <xdr:rowOff>9525</xdr:rowOff>
    </xdr:from>
    <xdr:to>
      <xdr:col>28</xdr:col>
      <xdr:colOff>76200</xdr:colOff>
      <xdr:row>3</xdr:row>
      <xdr:rowOff>209550</xdr:rowOff>
    </xdr:to>
    <xdr:grpSp>
      <xdr:nvGrpSpPr>
        <xdr:cNvPr id="71796" name="Group 116">
          <a:extLst>
            <a:ext uri="{FF2B5EF4-FFF2-40B4-BE49-F238E27FC236}">
              <a16:creationId xmlns:a16="http://schemas.microsoft.com/office/drawing/2014/main" id="{00000000-0008-0000-2900-000074180100}"/>
            </a:ext>
          </a:extLst>
        </xdr:cNvPr>
        <xdr:cNvGrpSpPr>
          <a:grpSpLocks/>
        </xdr:cNvGrpSpPr>
      </xdr:nvGrpSpPr>
      <xdr:grpSpPr bwMode="auto">
        <a:xfrm>
          <a:off x="12874625" y="9525"/>
          <a:ext cx="1019175" cy="885825"/>
          <a:chOff x="1012" y="24"/>
          <a:chExt cx="106" cy="90"/>
        </a:xfrm>
      </xdr:grpSpPr>
      <xdr:sp macro="" textlink="">
        <xdr:nvSpPr>
          <xdr:cNvPr id="71797" name="Line 117">
            <a:extLst>
              <a:ext uri="{FF2B5EF4-FFF2-40B4-BE49-F238E27FC236}">
                <a16:creationId xmlns:a16="http://schemas.microsoft.com/office/drawing/2014/main" id="{00000000-0008-0000-2900-0000751801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1798" name="Text Box 118">
            <a:extLst>
              <a:ext uri="{FF2B5EF4-FFF2-40B4-BE49-F238E27FC236}">
                <a16:creationId xmlns:a16="http://schemas.microsoft.com/office/drawing/2014/main" id="{00000000-0008-0000-2900-00007618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+Z</a:t>
            </a:r>
          </a:p>
        </xdr:txBody>
      </xdr:sp>
      <xdr:sp macro="" textlink="">
        <xdr:nvSpPr>
          <xdr:cNvPr id="71799" name="Text Box 119">
            <a:extLst>
              <a:ext uri="{FF2B5EF4-FFF2-40B4-BE49-F238E27FC236}">
                <a16:creationId xmlns:a16="http://schemas.microsoft.com/office/drawing/2014/main" id="{00000000-0008-0000-2900-00007718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-Z</a:t>
            </a:r>
          </a:p>
        </xdr:txBody>
      </xdr:sp>
      <xdr:sp macro="" textlink="">
        <xdr:nvSpPr>
          <xdr:cNvPr id="71800" name="Line 120">
            <a:extLst>
              <a:ext uri="{FF2B5EF4-FFF2-40B4-BE49-F238E27FC236}">
                <a16:creationId xmlns:a16="http://schemas.microsoft.com/office/drawing/2014/main" id="{00000000-0008-0000-2900-0000781801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1801" name="Text Box 121">
            <a:extLst>
              <a:ext uri="{FF2B5EF4-FFF2-40B4-BE49-F238E27FC236}">
                <a16:creationId xmlns:a16="http://schemas.microsoft.com/office/drawing/2014/main" id="{00000000-0008-0000-2900-00007918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-X</a:t>
            </a:r>
          </a:p>
        </xdr:txBody>
      </xdr:sp>
      <xdr:sp macro="" textlink="">
        <xdr:nvSpPr>
          <xdr:cNvPr id="71802" name="Text Box 122">
            <a:extLst>
              <a:ext uri="{FF2B5EF4-FFF2-40B4-BE49-F238E27FC236}">
                <a16:creationId xmlns:a16="http://schemas.microsoft.com/office/drawing/2014/main" id="{00000000-0008-0000-2900-00007A18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+X</a:t>
            </a:r>
          </a:p>
        </xdr:txBody>
      </xdr:sp>
    </xdr:grpSp>
    <xdr:clientData/>
  </xdr:twoCellAnchor>
  <xdr:twoCellAnchor>
    <xdr:from>
      <xdr:col>4</xdr:col>
      <xdr:colOff>0</xdr:colOff>
      <xdr:row>4</xdr:row>
      <xdr:rowOff>219074</xdr:rowOff>
    </xdr:from>
    <xdr:to>
      <xdr:col>12</xdr:col>
      <xdr:colOff>0</xdr:colOff>
      <xdr:row>23</xdr:row>
      <xdr:rowOff>219074</xdr:rowOff>
    </xdr:to>
    <xdr:graphicFrame macro="">
      <xdr:nvGraphicFramePr>
        <xdr:cNvPr id="71833" name="グラフ 153">
          <a:extLst>
            <a:ext uri="{FF2B5EF4-FFF2-40B4-BE49-F238E27FC236}">
              <a16:creationId xmlns:a16="http://schemas.microsoft.com/office/drawing/2014/main" id="{00000000-0008-0000-2900-00009918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5</xdr:row>
      <xdr:rowOff>1</xdr:rowOff>
    </xdr:from>
    <xdr:to>
      <xdr:col>38</xdr:col>
      <xdr:colOff>0</xdr:colOff>
      <xdr:row>24</xdr:row>
      <xdr:rowOff>0</xdr:rowOff>
    </xdr:to>
    <xdr:graphicFrame macro="">
      <xdr:nvGraphicFramePr>
        <xdr:cNvPr id="71834" name="グラフ 154">
          <a:extLst>
            <a:ext uri="{FF2B5EF4-FFF2-40B4-BE49-F238E27FC236}">
              <a16:creationId xmlns:a16="http://schemas.microsoft.com/office/drawing/2014/main" id="{00000000-0008-0000-2900-00009A18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238125</xdr:colOff>
      <xdr:row>7</xdr:row>
      <xdr:rowOff>66675</xdr:rowOff>
    </xdr:from>
    <xdr:to>
      <xdr:col>27</xdr:col>
      <xdr:colOff>304800</xdr:colOff>
      <xdr:row>26</xdr:row>
      <xdr:rowOff>0</xdr:rowOff>
    </xdr:to>
    <xdr:pic>
      <xdr:nvPicPr>
        <xdr:cNvPr id="157" name="Picture 230">
          <a:extLst>
            <a:ext uri="{FF2B5EF4-FFF2-40B4-BE49-F238E27FC236}">
              <a16:creationId xmlns:a16="http://schemas.microsoft.com/office/drawing/2014/main" id="{00000000-0008-0000-2900-00009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8125" y="1666875"/>
          <a:ext cx="5762625" cy="427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0</xdr:colOff>
      <xdr:row>10</xdr:row>
      <xdr:rowOff>0</xdr:rowOff>
    </xdr:from>
    <xdr:to>
      <xdr:col>14</xdr:col>
      <xdr:colOff>0</xdr:colOff>
      <xdr:row>11</xdr:row>
      <xdr:rowOff>0</xdr:rowOff>
    </xdr:to>
    <xdr:sp macro="" textlink="">
      <xdr:nvSpPr>
        <xdr:cNvPr id="158" name="Rectangle 3">
          <a:extLst>
            <a:ext uri="{FF2B5EF4-FFF2-40B4-BE49-F238E27FC236}">
              <a16:creationId xmlns:a16="http://schemas.microsoft.com/office/drawing/2014/main" id="{00000000-0008-0000-2900-00009E000000}"/>
            </a:ext>
          </a:extLst>
        </xdr:cNvPr>
        <xdr:cNvSpPr>
          <a:spLocks noChangeArrowheads="1"/>
        </xdr:cNvSpPr>
      </xdr:nvSpPr>
      <xdr:spPr bwMode="auto">
        <a:xfrm>
          <a:off x="7181850" y="2286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11</xdr:row>
      <xdr:rowOff>0</xdr:rowOff>
    </xdr:from>
    <xdr:to>
      <xdr:col>14</xdr:col>
      <xdr:colOff>0</xdr:colOff>
      <xdr:row>12</xdr:row>
      <xdr:rowOff>0</xdr:rowOff>
    </xdr:to>
    <xdr:sp macro="" textlink="">
      <xdr:nvSpPr>
        <xdr:cNvPr id="159" name="Rectangle 4">
          <a:extLst>
            <a:ext uri="{FF2B5EF4-FFF2-40B4-BE49-F238E27FC236}">
              <a16:creationId xmlns:a16="http://schemas.microsoft.com/office/drawing/2014/main" id="{00000000-0008-0000-2900-00009F000000}"/>
            </a:ext>
          </a:extLst>
        </xdr:cNvPr>
        <xdr:cNvSpPr>
          <a:spLocks noChangeArrowheads="1"/>
        </xdr:cNvSpPr>
      </xdr:nvSpPr>
      <xdr:spPr bwMode="auto">
        <a:xfrm>
          <a:off x="7181850" y="2514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12</xdr:row>
      <xdr:rowOff>0</xdr:rowOff>
    </xdr:from>
    <xdr:to>
      <xdr:col>14</xdr:col>
      <xdr:colOff>0</xdr:colOff>
      <xdr:row>13</xdr:row>
      <xdr:rowOff>0</xdr:rowOff>
    </xdr:to>
    <xdr:sp macro="" textlink="">
      <xdr:nvSpPr>
        <xdr:cNvPr id="160" name="Rectangle 5">
          <a:extLst>
            <a:ext uri="{FF2B5EF4-FFF2-40B4-BE49-F238E27FC236}">
              <a16:creationId xmlns:a16="http://schemas.microsoft.com/office/drawing/2014/main" id="{00000000-0008-0000-2900-0000A0000000}"/>
            </a:ext>
          </a:extLst>
        </xdr:cNvPr>
        <xdr:cNvSpPr>
          <a:spLocks noChangeArrowheads="1"/>
        </xdr:cNvSpPr>
      </xdr:nvSpPr>
      <xdr:spPr bwMode="auto">
        <a:xfrm>
          <a:off x="7181850" y="2743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13</xdr:row>
      <xdr:rowOff>0</xdr:rowOff>
    </xdr:from>
    <xdr:to>
      <xdr:col>14</xdr:col>
      <xdr:colOff>0</xdr:colOff>
      <xdr:row>14</xdr:row>
      <xdr:rowOff>0</xdr:rowOff>
    </xdr:to>
    <xdr:sp macro="" textlink="">
      <xdr:nvSpPr>
        <xdr:cNvPr id="161" name="Rectangle 6">
          <a:extLst>
            <a:ext uri="{FF2B5EF4-FFF2-40B4-BE49-F238E27FC236}">
              <a16:creationId xmlns:a16="http://schemas.microsoft.com/office/drawing/2014/main" id="{00000000-0008-0000-2900-0000A1000000}"/>
            </a:ext>
          </a:extLst>
        </xdr:cNvPr>
        <xdr:cNvSpPr>
          <a:spLocks noChangeArrowheads="1"/>
        </xdr:cNvSpPr>
      </xdr:nvSpPr>
      <xdr:spPr bwMode="auto">
        <a:xfrm>
          <a:off x="7181850" y="2971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14</xdr:row>
      <xdr:rowOff>0</xdr:rowOff>
    </xdr:from>
    <xdr:to>
      <xdr:col>14</xdr:col>
      <xdr:colOff>0</xdr:colOff>
      <xdr:row>15</xdr:row>
      <xdr:rowOff>0</xdr:rowOff>
    </xdr:to>
    <xdr:sp macro="" textlink="">
      <xdr:nvSpPr>
        <xdr:cNvPr id="162" name="Rectangle 7">
          <a:extLst>
            <a:ext uri="{FF2B5EF4-FFF2-40B4-BE49-F238E27FC236}">
              <a16:creationId xmlns:a16="http://schemas.microsoft.com/office/drawing/2014/main" id="{00000000-0008-0000-2900-0000A2000000}"/>
            </a:ext>
          </a:extLst>
        </xdr:cNvPr>
        <xdr:cNvSpPr>
          <a:spLocks noChangeArrowheads="1"/>
        </xdr:cNvSpPr>
      </xdr:nvSpPr>
      <xdr:spPr bwMode="auto">
        <a:xfrm>
          <a:off x="7181850" y="3200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15</xdr:row>
      <xdr:rowOff>0</xdr:rowOff>
    </xdr:from>
    <xdr:to>
      <xdr:col>14</xdr:col>
      <xdr:colOff>0</xdr:colOff>
      <xdr:row>16</xdr:row>
      <xdr:rowOff>0</xdr:rowOff>
    </xdr:to>
    <xdr:sp macro="" textlink="">
      <xdr:nvSpPr>
        <xdr:cNvPr id="163" name="Rectangle 8">
          <a:extLst>
            <a:ext uri="{FF2B5EF4-FFF2-40B4-BE49-F238E27FC236}">
              <a16:creationId xmlns:a16="http://schemas.microsoft.com/office/drawing/2014/main" id="{00000000-0008-0000-2900-0000A3000000}"/>
            </a:ext>
          </a:extLst>
        </xdr:cNvPr>
        <xdr:cNvSpPr>
          <a:spLocks noChangeArrowheads="1"/>
        </xdr:cNvSpPr>
      </xdr:nvSpPr>
      <xdr:spPr bwMode="auto">
        <a:xfrm>
          <a:off x="7181850" y="3429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16</xdr:row>
      <xdr:rowOff>0</xdr:rowOff>
    </xdr:from>
    <xdr:to>
      <xdr:col>14</xdr:col>
      <xdr:colOff>0</xdr:colOff>
      <xdr:row>17</xdr:row>
      <xdr:rowOff>0</xdr:rowOff>
    </xdr:to>
    <xdr:sp macro="" textlink="">
      <xdr:nvSpPr>
        <xdr:cNvPr id="164" name="Rectangle 9">
          <a:extLst>
            <a:ext uri="{FF2B5EF4-FFF2-40B4-BE49-F238E27FC236}">
              <a16:creationId xmlns:a16="http://schemas.microsoft.com/office/drawing/2014/main" id="{00000000-0008-0000-2900-0000A4000000}"/>
            </a:ext>
          </a:extLst>
        </xdr:cNvPr>
        <xdr:cNvSpPr>
          <a:spLocks noChangeArrowheads="1"/>
        </xdr:cNvSpPr>
      </xdr:nvSpPr>
      <xdr:spPr bwMode="auto">
        <a:xfrm>
          <a:off x="7181850" y="3657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17</xdr:row>
      <xdr:rowOff>0</xdr:rowOff>
    </xdr:from>
    <xdr:to>
      <xdr:col>14</xdr:col>
      <xdr:colOff>0</xdr:colOff>
      <xdr:row>18</xdr:row>
      <xdr:rowOff>0</xdr:rowOff>
    </xdr:to>
    <xdr:sp macro="" textlink="">
      <xdr:nvSpPr>
        <xdr:cNvPr id="165" name="Rectangle 10">
          <a:extLst>
            <a:ext uri="{FF2B5EF4-FFF2-40B4-BE49-F238E27FC236}">
              <a16:creationId xmlns:a16="http://schemas.microsoft.com/office/drawing/2014/main" id="{00000000-0008-0000-2900-0000A5000000}"/>
            </a:ext>
          </a:extLst>
        </xdr:cNvPr>
        <xdr:cNvSpPr>
          <a:spLocks noChangeArrowheads="1"/>
        </xdr:cNvSpPr>
      </xdr:nvSpPr>
      <xdr:spPr bwMode="auto">
        <a:xfrm>
          <a:off x="7181850" y="3886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18</xdr:row>
      <xdr:rowOff>0</xdr:rowOff>
    </xdr:from>
    <xdr:to>
      <xdr:col>14</xdr:col>
      <xdr:colOff>0</xdr:colOff>
      <xdr:row>19</xdr:row>
      <xdr:rowOff>0</xdr:rowOff>
    </xdr:to>
    <xdr:sp macro="" textlink="">
      <xdr:nvSpPr>
        <xdr:cNvPr id="166" name="Rectangle 11">
          <a:extLst>
            <a:ext uri="{FF2B5EF4-FFF2-40B4-BE49-F238E27FC236}">
              <a16:creationId xmlns:a16="http://schemas.microsoft.com/office/drawing/2014/main" id="{00000000-0008-0000-2900-0000A6000000}"/>
            </a:ext>
          </a:extLst>
        </xdr:cNvPr>
        <xdr:cNvSpPr>
          <a:spLocks noChangeArrowheads="1"/>
        </xdr:cNvSpPr>
      </xdr:nvSpPr>
      <xdr:spPr bwMode="auto">
        <a:xfrm>
          <a:off x="7181850" y="4114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19</xdr:row>
      <xdr:rowOff>0</xdr:rowOff>
    </xdr:from>
    <xdr:to>
      <xdr:col>14</xdr:col>
      <xdr:colOff>0</xdr:colOff>
      <xdr:row>20</xdr:row>
      <xdr:rowOff>0</xdr:rowOff>
    </xdr:to>
    <xdr:sp macro="" textlink="">
      <xdr:nvSpPr>
        <xdr:cNvPr id="167" name="Rectangle 12">
          <a:extLst>
            <a:ext uri="{FF2B5EF4-FFF2-40B4-BE49-F238E27FC236}">
              <a16:creationId xmlns:a16="http://schemas.microsoft.com/office/drawing/2014/main" id="{00000000-0008-0000-2900-0000A7000000}"/>
            </a:ext>
          </a:extLst>
        </xdr:cNvPr>
        <xdr:cNvSpPr>
          <a:spLocks noChangeArrowheads="1"/>
        </xdr:cNvSpPr>
      </xdr:nvSpPr>
      <xdr:spPr bwMode="auto">
        <a:xfrm>
          <a:off x="7181850" y="4343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20</xdr:row>
      <xdr:rowOff>0</xdr:rowOff>
    </xdr:from>
    <xdr:to>
      <xdr:col>14</xdr:col>
      <xdr:colOff>0</xdr:colOff>
      <xdr:row>21</xdr:row>
      <xdr:rowOff>0</xdr:rowOff>
    </xdr:to>
    <xdr:sp macro="" textlink="">
      <xdr:nvSpPr>
        <xdr:cNvPr id="168" name="Rectangle 13">
          <a:extLst>
            <a:ext uri="{FF2B5EF4-FFF2-40B4-BE49-F238E27FC236}">
              <a16:creationId xmlns:a16="http://schemas.microsoft.com/office/drawing/2014/main" id="{00000000-0008-0000-2900-0000A8000000}"/>
            </a:ext>
          </a:extLst>
        </xdr:cNvPr>
        <xdr:cNvSpPr>
          <a:spLocks noChangeArrowheads="1"/>
        </xdr:cNvSpPr>
      </xdr:nvSpPr>
      <xdr:spPr bwMode="auto">
        <a:xfrm>
          <a:off x="7181850" y="4572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67147</xdr:colOff>
      <xdr:row>8</xdr:row>
      <xdr:rowOff>9071</xdr:rowOff>
    </xdr:from>
    <xdr:to>
      <xdr:col>18</xdr:col>
      <xdr:colOff>124297</xdr:colOff>
      <xdr:row>8</xdr:row>
      <xdr:rowOff>62592</xdr:rowOff>
    </xdr:to>
    <xdr:sp macro="" textlink="">
      <xdr:nvSpPr>
        <xdr:cNvPr id="169" name="Oval 14">
          <a:extLst>
            <a:ext uri="{FF2B5EF4-FFF2-40B4-BE49-F238E27FC236}">
              <a16:creationId xmlns:a16="http://schemas.microsoft.com/office/drawing/2014/main" id="{00000000-0008-0000-2900-0000A9000000}"/>
            </a:ext>
          </a:extLst>
        </xdr:cNvPr>
        <xdr:cNvSpPr>
          <a:spLocks noChangeArrowheads="1"/>
        </xdr:cNvSpPr>
      </xdr:nvSpPr>
      <xdr:spPr bwMode="auto">
        <a:xfrm flipH="1">
          <a:off x="9439747" y="1837871"/>
          <a:ext cx="57150" cy="53521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225009</xdr:colOff>
      <xdr:row>13</xdr:row>
      <xdr:rowOff>188236</xdr:rowOff>
    </xdr:from>
    <xdr:to>
      <xdr:col>15</xdr:col>
      <xdr:colOff>282159</xdr:colOff>
      <xdr:row>14</xdr:row>
      <xdr:rowOff>29940</xdr:rowOff>
    </xdr:to>
    <xdr:sp macro="" textlink="">
      <xdr:nvSpPr>
        <xdr:cNvPr id="170" name="Oval 16">
          <a:extLst>
            <a:ext uri="{FF2B5EF4-FFF2-40B4-BE49-F238E27FC236}">
              <a16:creationId xmlns:a16="http://schemas.microsoft.com/office/drawing/2014/main" id="{00000000-0008-0000-2900-0000AA000000}"/>
            </a:ext>
          </a:extLst>
        </xdr:cNvPr>
        <xdr:cNvSpPr>
          <a:spLocks noChangeArrowheads="1"/>
        </xdr:cNvSpPr>
      </xdr:nvSpPr>
      <xdr:spPr bwMode="auto">
        <a:xfrm flipH="1">
          <a:off x="8283159" y="3160036"/>
          <a:ext cx="57150" cy="70304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326081</xdr:colOff>
      <xdr:row>14</xdr:row>
      <xdr:rowOff>156483</xdr:rowOff>
    </xdr:from>
    <xdr:to>
      <xdr:col>18</xdr:col>
      <xdr:colOff>383231</xdr:colOff>
      <xdr:row>14</xdr:row>
      <xdr:rowOff>210004</xdr:rowOff>
    </xdr:to>
    <xdr:sp macro="" textlink="">
      <xdr:nvSpPr>
        <xdr:cNvPr id="171" name="Oval 17">
          <a:extLst>
            <a:ext uri="{FF2B5EF4-FFF2-40B4-BE49-F238E27FC236}">
              <a16:creationId xmlns:a16="http://schemas.microsoft.com/office/drawing/2014/main" id="{00000000-0008-0000-2900-0000AB000000}"/>
            </a:ext>
          </a:extLst>
        </xdr:cNvPr>
        <xdr:cNvSpPr>
          <a:spLocks noChangeArrowheads="1"/>
        </xdr:cNvSpPr>
      </xdr:nvSpPr>
      <xdr:spPr bwMode="auto">
        <a:xfrm flipH="1">
          <a:off x="9698681" y="3356883"/>
          <a:ext cx="57150" cy="53521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22224</xdr:colOff>
      <xdr:row>15</xdr:row>
      <xdr:rowOff>91622</xdr:rowOff>
    </xdr:from>
    <xdr:to>
      <xdr:col>17</xdr:col>
      <xdr:colOff>81642</xdr:colOff>
      <xdr:row>15</xdr:row>
      <xdr:rowOff>148772</xdr:rowOff>
    </xdr:to>
    <xdr:sp macro="" textlink="">
      <xdr:nvSpPr>
        <xdr:cNvPr id="172" name="Oval 18">
          <a:extLst>
            <a:ext uri="{FF2B5EF4-FFF2-40B4-BE49-F238E27FC236}">
              <a16:creationId xmlns:a16="http://schemas.microsoft.com/office/drawing/2014/main" id="{00000000-0008-0000-2900-0000AC000000}"/>
            </a:ext>
          </a:extLst>
        </xdr:cNvPr>
        <xdr:cNvSpPr>
          <a:spLocks noChangeArrowheads="1"/>
        </xdr:cNvSpPr>
      </xdr:nvSpPr>
      <xdr:spPr bwMode="auto">
        <a:xfrm flipH="1">
          <a:off x="8956674" y="3520622"/>
          <a:ext cx="59418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293000</xdr:colOff>
      <xdr:row>16</xdr:row>
      <xdr:rowOff>41733</xdr:rowOff>
    </xdr:from>
    <xdr:to>
      <xdr:col>19</xdr:col>
      <xdr:colOff>350150</xdr:colOff>
      <xdr:row>16</xdr:row>
      <xdr:rowOff>98883</xdr:rowOff>
    </xdr:to>
    <xdr:sp macro="" textlink="">
      <xdr:nvSpPr>
        <xdr:cNvPr id="173" name="Oval 19">
          <a:extLst>
            <a:ext uri="{FF2B5EF4-FFF2-40B4-BE49-F238E27FC236}">
              <a16:creationId xmlns:a16="http://schemas.microsoft.com/office/drawing/2014/main" id="{00000000-0008-0000-2900-0000AD000000}"/>
            </a:ext>
          </a:extLst>
        </xdr:cNvPr>
        <xdr:cNvSpPr>
          <a:spLocks noChangeArrowheads="1"/>
        </xdr:cNvSpPr>
      </xdr:nvSpPr>
      <xdr:spPr bwMode="auto">
        <a:xfrm flipH="1">
          <a:off x="10103750" y="3699333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5897</xdr:colOff>
      <xdr:row>17</xdr:row>
      <xdr:rowOff>206377</xdr:rowOff>
    </xdr:from>
    <xdr:to>
      <xdr:col>15</xdr:col>
      <xdr:colOff>63047</xdr:colOff>
      <xdr:row>18</xdr:row>
      <xdr:rowOff>48080</xdr:rowOff>
    </xdr:to>
    <xdr:sp macro="" textlink="">
      <xdr:nvSpPr>
        <xdr:cNvPr id="174" name="Oval 20">
          <a:extLst>
            <a:ext uri="{FF2B5EF4-FFF2-40B4-BE49-F238E27FC236}">
              <a16:creationId xmlns:a16="http://schemas.microsoft.com/office/drawing/2014/main" id="{00000000-0008-0000-2900-0000AE000000}"/>
            </a:ext>
          </a:extLst>
        </xdr:cNvPr>
        <xdr:cNvSpPr>
          <a:spLocks noChangeArrowheads="1"/>
        </xdr:cNvSpPr>
      </xdr:nvSpPr>
      <xdr:spPr bwMode="auto">
        <a:xfrm flipH="1">
          <a:off x="8064047" y="4092577"/>
          <a:ext cx="57150" cy="70303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232683</xdr:colOff>
      <xdr:row>17</xdr:row>
      <xdr:rowOff>171450</xdr:rowOff>
    </xdr:from>
    <xdr:to>
      <xdr:col>22</xdr:col>
      <xdr:colOff>289833</xdr:colOff>
      <xdr:row>18</xdr:row>
      <xdr:rowOff>9525</xdr:rowOff>
    </xdr:to>
    <xdr:sp macro="" textlink="">
      <xdr:nvSpPr>
        <xdr:cNvPr id="175" name="Oval 23">
          <a:extLst>
            <a:ext uri="{FF2B5EF4-FFF2-40B4-BE49-F238E27FC236}">
              <a16:creationId xmlns:a16="http://schemas.microsoft.com/office/drawing/2014/main" id="{00000000-0008-0000-2900-0000AF000000}"/>
            </a:ext>
          </a:extLst>
        </xdr:cNvPr>
        <xdr:cNvSpPr>
          <a:spLocks noChangeArrowheads="1"/>
        </xdr:cNvSpPr>
      </xdr:nvSpPr>
      <xdr:spPr bwMode="auto">
        <a:xfrm flipH="1">
          <a:off x="11357883" y="4057650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312056</xdr:colOff>
      <xdr:row>15</xdr:row>
      <xdr:rowOff>107954</xdr:rowOff>
    </xdr:from>
    <xdr:to>
      <xdr:col>21</xdr:col>
      <xdr:colOff>369206</xdr:colOff>
      <xdr:row>15</xdr:row>
      <xdr:rowOff>165104</xdr:rowOff>
    </xdr:to>
    <xdr:sp macro="" textlink="">
      <xdr:nvSpPr>
        <xdr:cNvPr id="176" name="Oval 24">
          <a:extLst>
            <a:ext uri="{FF2B5EF4-FFF2-40B4-BE49-F238E27FC236}">
              <a16:creationId xmlns:a16="http://schemas.microsoft.com/office/drawing/2014/main" id="{00000000-0008-0000-2900-0000B0000000}"/>
            </a:ext>
          </a:extLst>
        </xdr:cNvPr>
        <xdr:cNvSpPr>
          <a:spLocks noChangeArrowheads="1"/>
        </xdr:cNvSpPr>
      </xdr:nvSpPr>
      <xdr:spPr bwMode="auto">
        <a:xfrm flipH="1">
          <a:off x="10999106" y="3536954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342900</xdr:colOff>
      <xdr:row>12</xdr:row>
      <xdr:rowOff>171450</xdr:rowOff>
    </xdr:from>
    <xdr:to>
      <xdr:col>16</xdr:col>
      <xdr:colOff>400050</xdr:colOff>
      <xdr:row>13</xdr:row>
      <xdr:rowOff>9525</xdr:rowOff>
    </xdr:to>
    <xdr:sp macro="" textlink="">
      <xdr:nvSpPr>
        <xdr:cNvPr id="177" name="Oval 26">
          <a:extLst>
            <a:ext uri="{FF2B5EF4-FFF2-40B4-BE49-F238E27FC236}">
              <a16:creationId xmlns:a16="http://schemas.microsoft.com/office/drawing/2014/main" id="{00000000-0008-0000-2900-0000B1000000}"/>
            </a:ext>
          </a:extLst>
        </xdr:cNvPr>
        <xdr:cNvSpPr>
          <a:spLocks noChangeArrowheads="1"/>
        </xdr:cNvSpPr>
      </xdr:nvSpPr>
      <xdr:spPr bwMode="auto">
        <a:xfrm flipH="1">
          <a:off x="8839200" y="2914650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0</xdr:colOff>
      <xdr:row>8</xdr:row>
      <xdr:rowOff>9525</xdr:rowOff>
    </xdr:from>
    <xdr:to>
      <xdr:col>24</xdr:col>
      <xdr:colOff>57150</xdr:colOff>
      <xdr:row>8</xdr:row>
      <xdr:rowOff>66675</xdr:rowOff>
    </xdr:to>
    <xdr:sp macro="" textlink="">
      <xdr:nvSpPr>
        <xdr:cNvPr id="178" name="Oval 27">
          <a:extLst>
            <a:ext uri="{FF2B5EF4-FFF2-40B4-BE49-F238E27FC236}">
              <a16:creationId xmlns:a16="http://schemas.microsoft.com/office/drawing/2014/main" id="{00000000-0008-0000-2900-0000B2000000}"/>
            </a:ext>
          </a:extLst>
        </xdr:cNvPr>
        <xdr:cNvSpPr>
          <a:spLocks noChangeArrowheads="1"/>
        </xdr:cNvSpPr>
      </xdr:nvSpPr>
      <xdr:spPr bwMode="auto">
        <a:xfrm flipH="1">
          <a:off x="12001500" y="18383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10</xdr:row>
      <xdr:rowOff>0</xdr:rowOff>
    </xdr:from>
    <xdr:to>
      <xdr:col>29</xdr:col>
      <xdr:colOff>0</xdr:colOff>
      <xdr:row>11</xdr:row>
      <xdr:rowOff>0</xdr:rowOff>
    </xdr:to>
    <xdr:sp macro="" textlink="">
      <xdr:nvSpPr>
        <xdr:cNvPr id="179" name="Rectangle 28">
          <a:extLst>
            <a:ext uri="{FF2B5EF4-FFF2-40B4-BE49-F238E27FC236}">
              <a16:creationId xmlns:a16="http://schemas.microsoft.com/office/drawing/2014/main" id="{00000000-0008-0000-2900-0000B3000000}"/>
            </a:ext>
          </a:extLst>
        </xdr:cNvPr>
        <xdr:cNvSpPr>
          <a:spLocks noChangeArrowheads="1"/>
        </xdr:cNvSpPr>
      </xdr:nvSpPr>
      <xdr:spPr bwMode="auto">
        <a:xfrm>
          <a:off x="13754100" y="2286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11</xdr:row>
      <xdr:rowOff>0</xdr:rowOff>
    </xdr:from>
    <xdr:to>
      <xdr:col>29</xdr:col>
      <xdr:colOff>0</xdr:colOff>
      <xdr:row>12</xdr:row>
      <xdr:rowOff>0</xdr:rowOff>
    </xdr:to>
    <xdr:sp macro="" textlink="">
      <xdr:nvSpPr>
        <xdr:cNvPr id="180" name="Rectangle 29">
          <a:extLst>
            <a:ext uri="{FF2B5EF4-FFF2-40B4-BE49-F238E27FC236}">
              <a16:creationId xmlns:a16="http://schemas.microsoft.com/office/drawing/2014/main" id="{00000000-0008-0000-2900-0000B4000000}"/>
            </a:ext>
          </a:extLst>
        </xdr:cNvPr>
        <xdr:cNvSpPr>
          <a:spLocks noChangeArrowheads="1"/>
        </xdr:cNvSpPr>
      </xdr:nvSpPr>
      <xdr:spPr bwMode="auto">
        <a:xfrm>
          <a:off x="13754100" y="2514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12</xdr:row>
      <xdr:rowOff>0</xdr:rowOff>
    </xdr:from>
    <xdr:to>
      <xdr:col>29</xdr:col>
      <xdr:colOff>0</xdr:colOff>
      <xdr:row>13</xdr:row>
      <xdr:rowOff>0</xdr:rowOff>
    </xdr:to>
    <xdr:sp macro="" textlink="">
      <xdr:nvSpPr>
        <xdr:cNvPr id="181" name="Rectangle 30">
          <a:extLst>
            <a:ext uri="{FF2B5EF4-FFF2-40B4-BE49-F238E27FC236}">
              <a16:creationId xmlns:a16="http://schemas.microsoft.com/office/drawing/2014/main" id="{00000000-0008-0000-2900-0000B5000000}"/>
            </a:ext>
          </a:extLst>
        </xdr:cNvPr>
        <xdr:cNvSpPr>
          <a:spLocks noChangeArrowheads="1"/>
        </xdr:cNvSpPr>
      </xdr:nvSpPr>
      <xdr:spPr bwMode="auto">
        <a:xfrm>
          <a:off x="13754100" y="2743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13</xdr:row>
      <xdr:rowOff>0</xdr:rowOff>
    </xdr:from>
    <xdr:to>
      <xdr:col>29</xdr:col>
      <xdr:colOff>0</xdr:colOff>
      <xdr:row>14</xdr:row>
      <xdr:rowOff>0</xdr:rowOff>
    </xdr:to>
    <xdr:sp macro="" textlink="">
      <xdr:nvSpPr>
        <xdr:cNvPr id="182" name="Rectangle 31">
          <a:extLst>
            <a:ext uri="{FF2B5EF4-FFF2-40B4-BE49-F238E27FC236}">
              <a16:creationId xmlns:a16="http://schemas.microsoft.com/office/drawing/2014/main" id="{00000000-0008-0000-2900-0000B6000000}"/>
            </a:ext>
          </a:extLst>
        </xdr:cNvPr>
        <xdr:cNvSpPr>
          <a:spLocks noChangeArrowheads="1"/>
        </xdr:cNvSpPr>
      </xdr:nvSpPr>
      <xdr:spPr bwMode="auto">
        <a:xfrm>
          <a:off x="13754100" y="2971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14</xdr:row>
      <xdr:rowOff>0</xdr:rowOff>
    </xdr:from>
    <xdr:to>
      <xdr:col>29</xdr:col>
      <xdr:colOff>0</xdr:colOff>
      <xdr:row>15</xdr:row>
      <xdr:rowOff>0</xdr:rowOff>
    </xdr:to>
    <xdr:sp macro="" textlink="">
      <xdr:nvSpPr>
        <xdr:cNvPr id="183" name="Rectangle 32">
          <a:extLst>
            <a:ext uri="{FF2B5EF4-FFF2-40B4-BE49-F238E27FC236}">
              <a16:creationId xmlns:a16="http://schemas.microsoft.com/office/drawing/2014/main" id="{00000000-0008-0000-2900-0000B7000000}"/>
            </a:ext>
          </a:extLst>
        </xdr:cNvPr>
        <xdr:cNvSpPr>
          <a:spLocks noChangeArrowheads="1"/>
        </xdr:cNvSpPr>
      </xdr:nvSpPr>
      <xdr:spPr bwMode="auto">
        <a:xfrm>
          <a:off x="13754100" y="3200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15</xdr:row>
      <xdr:rowOff>0</xdr:rowOff>
    </xdr:from>
    <xdr:to>
      <xdr:col>29</xdr:col>
      <xdr:colOff>0</xdr:colOff>
      <xdr:row>16</xdr:row>
      <xdr:rowOff>0</xdr:rowOff>
    </xdr:to>
    <xdr:sp macro="" textlink="">
      <xdr:nvSpPr>
        <xdr:cNvPr id="184" name="Rectangle 33">
          <a:extLst>
            <a:ext uri="{FF2B5EF4-FFF2-40B4-BE49-F238E27FC236}">
              <a16:creationId xmlns:a16="http://schemas.microsoft.com/office/drawing/2014/main" id="{00000000-0008-0000-2900-0000B8000000}"/>
            </a:ext>
          </a:extLst>
        </xdr:cNvPr>
        <xdr:cNvSpPr>
          <a:spLocks noChangeArrowheads="1"/>
        </xdr:cNvSpPr>
      </xdr:nvSpPr>
      <xdr:spPr bwMode="auto">
        <a:xfrm>
          <a:off x="13754100" y="3429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16</xdr:row>
      <xdr:rowOff>0</xdr:rowOff>
    </xdr:from>
    <xdr:to>
      <xdr:col>29</xdr:col>
      <xdr:colOff>0</xdr:colOff>
      <xdr:row>17</xdr:row>
      <xdr:rowOff>0</xdr:rowOff>
    </xdr:to>
    <xdr:sp macro="" textlink="">
      <xdr:nvSpPr>
        <xdr:cNvPr id="185" name="Rectangle 34">
          <a:extLst>
            <a:ext uri="{FF2B5EF4-FFF2-40B4-BE49-F238E27FC236}">
              <a16:creationId xmlns:a16="http://schemas.microsoft.com/office/drawing/2014/main" id="{00000000-0008-0000-2900-0000B9000000}"/>
            </a:ext>
          </a:extLst>
        </xdr:cNvPr>
        <xdr:cNvSpPr>
          <a:spLocks noChangeArrowheads="1"/>
        </xdr:cNvSpPr>
      </xdr:nvSpPr>
      <xdr:spPr bwMode="auto">
        <a:xfrm>
          <a:off x="13754100" y="3657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17</xdr:row>
      <xdr:rowOff>0</xdr:rowOff>
    </xdr:from>
    <xdr:to>
      <xdr:col>29</xdr:col>
      <xdr:colOff>0</xdr:colOff>
      <xdr:row>18</xdr:row>
      <xdr:rowOff>0</xdr:rowOff>
    </xdr:to>
    <xdr:sp macro="" textlink="">
      <xdr:nvSpPr>
        <xdr:cNvPr id="186" name="Rectangle 35">
          <a:extLst>
            <a:ext uri="{FF2B5EF4-FFF2-40B4-BE49-F238E27FC236}">
              <a16:creationId xmlns:a16="http://schemas.microsoft.com/office/drawing/2014/main" id="{00000000-0008-0000-2900-0000BA000000}"/>
            </a:ext>
          </a:extLst>
        </xdr:cNvPr>
        <xdr:cNvSpPr>
          <a:spLocks noChangeArrowheads="1"/>
        </xdr:cNvSpPr>
      </xdr:nvSpPr>
      <xdr:spPr bwMode="auto">
        <a:xfrm>
          <a:off x="13754100" y="3886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18</xdr:row>
      <xdr:rowOff>0</xdr:rowOff>
    </xdr:from>
    <xdr:to>
      <xdr:col>29</xdr:col>
      <xdr:colOff>0</xdr:colOff>
      <xdr:row>19</xdr:row>
      <xdr:rowOff>0</xdr:rowOff>
    </xdr:to>
    <xdr:sp macro="" textlink="">
      <xdr:nvSpPr>
        <xdr:cNvPr id="187" name="Rectangle 36">
          <a:extLst>
            <a:ext uri="{FF2B5EF4-FFF2-40B4-BE49-F238E27FC236}">
              <a16:creationId xmlns:a16="http://schemas.microsoft.com/office/drawing/2014/main" id="{00000000-0008-0000-2900-0000BB000000}"/>
            </a:ext>
          </a:extLst>
        </xdr:cNvPr>
        <xdr:cNvSpPr>
          <a:spLocks noChangeArrowheads="1"/>
        </xdr:cNvSpPr>
      </xdr:nvSpPr>
      <xdr:spPr bwMode="auto">
        <a:xfrm>
          <a:off x="13754100" y="4114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7</xdr:row>
      <xdr:rowOff>107723</xdr:rowOff>
    </xdr:from>
    <xdr:to>
      <xdr:col>18</xdr:col>
      <xdr:colOff>67147</xdr:colOff>
      <xdr:row>8</xdr:row>
      <xdr:rowOff>35832</xdr:rowOff>
    </xdr:to>
    <xdr:cxnSp macro="">
      <xdr:nvCxnSpPr>
        <xdr:cNvPr id="188" name="AutoShape 38">
          <a:extLst>
            <a:ext uri="{FF2B5EF4-FFF2-40B4-BE49-F238E27FC236}">
              <a16:creationId xmlns:a16="http://schemas.microsoft.com/office/drawing/2014/main" id="{00000000-0008-0000-2900-0000BC000000}"/>
            </a:ext>
          </a:extLst>
        </xdr:cNvPr>
        <xdr:cNvCxnSpPr>
          <a:cxnSpLocks noChangeShapeType="1"/>
          <a:stCxn id="198" idx="1"/>
          <a:endCxn id="169" idx="6"/>
        </xdr:cNvCxnSpPr>
      </xdr:nvCxnSpPr>
      <xdr:spPr bwMode="auto">
        <a:xfrm>
          <a:off x="7181850" y="1707923"/>
          <a:ext cx="2257897" cy="156709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10</xdr:row>
      <xdr:rowOff>107724</xdr:rowOff>
    </xdr:from>
    <xdr:to>
      <xdr:col>16</xdr:col>
      <xdr:colOff>342900</xdr:colOff>
      <xdr:row>12</xdr:row>
      <xdr:rowOff>198211</xdr:rowOff>
    </xdr:to>
    <xdr:cxnSp macro="">
      <xdr:nvCxnSpPr>
        <xdr:cNvPr id="189" name="AutoShape 39">
          <a:extLst>
            <a:ext uri="{FF2B5EF4-FFF2-40B4-BE49-F238E27FC236}">
              <a16:creationId xmlns:a16="http://schemas.microsoft.com/office/drawing/2014/main" id="{00000000-0008-0000-2900-0000BD000000}"/>
            </a:ext>
          </a:extLst>
        </xdr:cNvPr>
        <xdr:cNvCxnSpPr>
          <a:cxnSpLocks noChangeShapeType="1"/>
          <a:stCxn id="158" idx="1"/>
          <a:endCxn id="177" idx="6"/>
        </xdr:cNvCxnSpPr>
      </xdr:nvCxnSpPr>
      <xdr:spPr bwMode="auto">
        <a:xfrm>
          <a:off x="7181850" y="2393724"/>
          <a:ext cx="1657350" cy="54768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12</xdr:row>
      <xdr:rowOff>107724</xdr:rowOff>
    </xdr:from>
    <xdr:to>
      <xdr:col>15</xdr:col>
      <xdr:colOff>225009</xdr:colOff>
      <xdr:row>14</xdr:row>
      <xdr:rowOff>1365</xdr:rowOff>
    </xdr:to>
    <xdr:cxnSp macro="">
      <xdr:nvCxnSpPr>
        <xdr:cNvPr id="190" name="AutoShape 41">
          <a:extLst>
            <a:ext uri="{FF2B5EF4-FFF2-40B4-BE49-F238E27FC236}">
              <a16:creationId xmlns:a16="http://schemas.microsoft.com/office/drawing/2014/main" id="{00000000-0008-0000-2900-0000BE000000}"/>
            </a:ext>
          </a:extLst>
        </xdr:cNvPr>
        <xdr:cNvCxnSpPr>
          <a:cxnSpLocks noChangeShapeType="1"/>
          <a:stCxn id="160" idx="1"/>
          <a:endCxn id="170" idx="6"/>
        </xdr:cNvCxnSpPr>
      </xdr:nvCxnSpPr>
      <xdr:spPr bwMode="auto">
        <a:xfrm>
          <a:off x="7181850" y="2850924"/>
          <a:ext cx="1101309" cy="350841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11</xdr:row>
      <xdr:rowOff>107723</xdr:rowOff>
    </xdr:from>
    <xdr:to>
      <xdr:col>18</xdr:col>
      <xdr:colOff>326081</xdr:colOff>
      <xdr:row>14</xdr:row>
      <xdr:rowOff>183244</xdr:rowOff>
    </xdr:to>
    <xdr:cxnSp macro="">
      <xdr:nvCxnSpPr>
        <xdr:cNvPr id="191" name="AutoShape 42">
          <a:extLst>
            <a:ext uri="{FF2B5EF4-FFF2-40B4-BE49-F238E27FC236}">
              <a16:creationId xmlns:a16="http://schemas.microsoft.com/office/drawing/2014/main" id="{00000000-0008-0000-2900-0000BF000000}"/>
            </a:ext>
          </a:extLst>
        </xdr:cNvPr>
        <xdr:cNvCxnSpPr>
          <a:cxnSpLocks noChangeShapeType="1"/>
          <a:stCxn id="159" idx="1"/>
          <a:endCxn id="171" idx="6"/>
        </xdr:cNvCxnSpPr>
      </xdr:nvCxnSpPr>
      <xdr:spPr bwMode="auto">
        <a:xfrm>
          <a:off x="7181850" y="2622323"/>
          <a:ext cx="2516831" cy="761321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14</xdr:row>
      <xdr:rowOff>107723</xdr:rowOff>
    </xdr:from>
    <xdr:to>
      <xdr:col>17</xdr:col>
      <xdr:colOff>22224</xdr:colOff>
      <xdr:row>15</xdr:row>
      <xdr:rowOff>120197</xdr:rowOff>
    </xdr:to>
    <xdr:cxnSp macro="">
      <xdr:nvCxnSpPr>
        <xdr:cNvPr id="192" name="AutoShape 43">
          <a:extLst>
            <a:ext uri="{FF2B5EF4-FFF2-40B4-BE49-F238E27FC236}">
              <a16:creationId xmlns:a16="http://schemas.microsoft.com/office/drawing/2014/main" id="{00000000-0008-0000-2900-0000C0000000}"/>
            </a:ext>
          </a:extLst>
        </xdr:cNvPr>
        <xdr:cNvCxnSpPr>
          <a:cxnSpLocks noChangeShapeType="1"/>
          <a:stCxn id="162" idx="1"/>
          <a:endCxn id="172" idx="6"/>
        </xdr:cNvCxnSpPr>
      </xdr:nvCxnSpPr>
      <xdr:spPr bwMode="auto">
        <a:xfrm>
          <a:off x="7181850" y="3308123"/>
          <a:ext cx="1774824" cy="24107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13</xdr:row>
      <xdr:rowOff>107723</xdr:rowOff>
    </xdr:from>
    <xdr:to>
      <xdr:col>19</xdr:col>
      <xdr:colOff>293000</xdr:colOff>
      <xdr:row>16</xdr:row>
      <xdr:rowOff>70308</xdr:rowOff>
    </xdr:to>
    <xdr:cxnSp macro="">
      <xdr:nvCxnSpPr>
        <xdr:cNvPr id="193" name="AutoShape 45">
          <a:extLst>
            <a:ext uri="{FF2B5EF4-FFF2-40B4-BE49-F238E27FC236}">
              <a16:creationId xmlns:a16="http://schemas.microsoft.com/office/drawing/2014/main" id="{00000000-0008-0000-2900-0000C1000000}"/>
            </a:ext>
          </a:extLst>
        </xdr:cNvPr>
        <xdr:cNvCxnSpPr>
          <a:cxnSpLocks noChangeShapeType="1"/>
          <a:stCxn id="161" idx="1"/>
          <a:endCxn id="173" idx="6"/>
        </xdr:cNvCxnSpPr>
      </xdr:nvCxnSpPr>
      <xdr:spPr bwMode="auto">
        <a:xfrm>
          <a:off x="7181850" y="3079523"/>
          <a:ext cx="2921900" cy="64838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16</xdr:row>
      <xdr:rowOff>107723</xdr:rowOff>
    </xdr:from>
    <xdr:to>
      <xdr:col>15</xdr:col>
      <xdr:colOff>5897</xdr:colOff>
      <xdr:row>18</xdr:row>
      <xdr:rowOff>19505</xdr:rowOff>
    </xdr:to>
    <xdr:cxnSp macro="">
      <xdr:nvCxnSpPr>
        <xdr:cNvPr id="194" name="AutoShape 46">
          <a:extLst>
            <a:ext uri="{FF2B5EF4-FFF2-40B4-BE49-F238E27FC236}">
              <a16:creationId xmlns:a16="http://schemas.microsoft.com/office/drawing/2014/main" id="{00000000-0008-0000-2900-0000C2000000}"/>
            </a:ext>
          </a:extLst>
        </xdr:cNvPr>
        <xdr:cNvCxnSpPr>
          <a:cxnSpLocks noChangeShapeType="1"/>
          <a:stCxn id="164" idx="1"/>
          <a:endCxn id="174" idx="6"/>
        </xdr:cNvCxnSpPr>
      </xdr:nvCxnSpPr>
      <xdr:spPr bwMode="auto">
        <a:xfrm>
          <a:off x="7181850" y="3765323"/>
          <a:ext cx="882197" cy="36898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57150</xdr:colOff>
      <xdr:row>8</xdr:row>
      <xdr:rowOff>38100</xdr:rowOff>
    </xdr:from>
    <xdr:to>
      <xdr:col>29</xdr:col>
      <xdr:colOff>0</xdr:colOff>
      <xdr:row>8</xdr:row>
      <xdr:rowOff>107724</xdr:rowOff>
    </xdr:to>
    <xdr:cxnSp macro="">
      <xdr:nvCxnSpPr>
        <xdr:cNvPr id="195" name="AutoShape 48">
          <a:extLst>
            <a:ext uri="{FF2B5EF4-FFF2-40B4-BE49-F238E27FC236}">
              <a16:creationId xmlns:a16="http://schemas.microsoft.com/office/drawing/2014/main" id="{00000000-0008-0000-2900-0000C3000000}"/>
            </a:ext>
          </a:extLst>
        </xdr:cNvPr>
        <xdr:cNvCxnSpPr>
          <a:cxnSpLocks noChangeShapeType="1"/>
          <a:stCxn id="178" idx="2"/>
          <a:endCxn id="208" idx="3"/>
        </xdr:cNvCxnSpPr>
      </xdr:nvCxnSpPr>
      <xdr:spPr bwMode="auto">
        <a:xfrm>
          <a:off x="12058650" y="1866900"/>
          <a:ext cx="2133600" cy="6962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369206</xdr:colOff>
      <xdr:row>10</xdr:row>
      <xdr:rowOff>107724</xdr:rowOff>
    </xdr:from>
    <xdr:to>
      <xdr:col>29</xdr:col>
      <xdr:colOff>0</xdr:colOff>
      <xdr:row>15</xdr:row>
      <xdr:rowOff>136529</xdr:rowOff>
    </xdr:to>
    <xdr:cxnSp macro="">
      <xdr:nvCxnSpPr>
        <xdr:cNvPr id="196" name="AutoShape 49">
          <a:extLst>
            <a:ext uri="{FF2B5EF4-FFF2-40B4-BE49-F238E27FC236}">
              <a16:creationId xmlns:a16="http://schemas.microsoft.com/office/drawing/2014/main" id="{00000000-0008-0000-2900-0000C4000000}"/>
            </a:ext>
          </a:extLst>
        </xdr:cNvPr>
        <xdr:cNvCxnSpPr>
          <a:cxnSpLocks noChangeShapeType="1"/>
          <a:stCxn id="176" idx="2"/>
          <a:endCxn id="179" idx="3"/>
        </xdr:cNvCxnSpPr>
      </xdr:nvCxnSpPr>
      <xdr:spPr bwMode="auto">
        <a:xfrm flipV="1">
          <a:off x="11056256" y="2393724"/>
          <a:ext cx="3135994" cy="117180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289833</xdr:colOff>
      <xdr:row>14</xdr:row>
      <xdr:rowOff>107723</xdr:rowOff>
    </xdr:from>
    <xdr:to>
      <xdr:col>29</xdr:col>
      <xdr:colOff>0</xdr:colOff>
      <xdr:row>17</xdr:row>
      <xdr:rowOff>198211</xdr:rowOff>
    </xdr:to>
    <xdr:cxnSp macro="">
      <xdr:nvCxnSpPr>
        <xdr:cNvPr id="197" name="AutoShape 51">
          <a:extLst>
            <a:ext uri="{FF2B5EF4-FFF2-40B4-BE49-F238E27FC236}">
              <a16:creationId xmlns:a16="http://schemas.microsoft.com/office/drawing/2014/main" id="{00000000-0008-0000-2900-0000C5000000}"/>
            </a:ext>
          </a:extLst>
        </xdr:cNvPr>
        <xdr:cNvCxnSpPr>
          <a:cxnSpLocks noChangeShapeType="1"/>
          <a:stCxn id="175" idx="2"/>
          <a:endCxn id="183" idx="3"/>
        </xdr:cNvCxnSpPr>
      </xdr:nvCxnSpPr>
      <xdr:spPr bwMode="auto">
        <a:xfrm flipV="1">
          <a:off x="11415033" y="3308123"/>
          <a:ext cx="2777217" cy="77628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7</xdr:row>
      <xdr:rowOff>0</xdr:rowOff>
    </xdr:from>
    <xdr:to>
      <xdr:col>14</xdr:col>
      <xdr:colOff>0</xdr:colOff>
      <xdr:row>8</xdr:row>
      <xdr:rowOff>0</xdr:rowOff>
    </xdr:to>
    <xdr:sp macro="" textlink="">
      <xdr:nvSpPr>
        <xdr:cNvPr id="198" name="Rectangle 52">
          <a:extLst>
            <a:ext uri="{FF2B5EF4-FFF2-40B4-BE49-F238E27FC236}">
              <a16:creationId xmlns:a16="http://schemas.microsoft.com/office/drawing/2014/main" id="{00000000-0008-0000-2900-0000C6000000}"/>
            </a:ext>
          </a:extLst>
        </xdr:cNvPr>
        <xdr:cNvSpPr>
          <a:spLocks noChangeArrowheads="1"/>
        </xdr:cNvSpPr>
      </xdr:nvSpPr>
      <xdr:spPr bwMode="auto">
        <a:xfrm>
          <a:off x="7181850" y="1600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8</xdr:row>
      <xdr:rowOff>0</xdr:rowOff>
    </xdr:from>
    <xdr:to>
      <xdr:col>14</xdr:col>
      <xdr:colOff>0</xdr:colOff>
      <xdr:row>9</xdr:row>
      <xdr:rowOff>0</xdr:rowOff>
    </xdr:to>
    <xdr:sp macro="" textlink="">
      <xdr:nvSpPr>
        <xdr:cNvPr id="199" name="Rectangle 53">
          <a:extLst>
            <a:ext uri="{FF2B5EF4-FFF2-40B4-BE49-F238E27FC236}">
              <a16:creationId xmlns:a16="http://schemas.microsoft.com/office/drawing/2014/main" id="{00000000-0008-0000-2900-0000C7000000}"/>
            </a:ext>
          </a:extLst>
        </xdr:cNvPr>
        <xdr:cNvSpPr>
          <a:spLocks noChangeArrowheads="1"/>
        </xdr:cNvSpPr>
      </xdr:nvSpPr>
      <xdr:spPr bwMode="auto">
        <a:xfrm>
          <a:off x="7181850" y="1828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9</xdr:row>
      <xdr:rowOff>0</xdr:rowOff>
    </xdr:from>
    <xdr:to>
      <xdr:col>14</xdr:col>
      <xdr:colOff>0</xdr:colOff>
      <xdr:row>10</xdr:row>
      <xdr:rowOff>0</xdr:rowOff>
    </xdr:to>
    <xdr:sp macro="" textlink="">
      <xdr:nvSpPr>
        <xdr:cNvPr id="200" name="Rectangle 54">
          <a:extLst>
            <a:ext uri="{FF2B5EF4-FFF2-40B4-BE49-F238E27FC236}">
              <a16:creationId xmlns:a16="http://schemas.microsoft.com/office/drawing/2014/main" id="{00000000-0008-0000-2900-0000C8000000}"/>
            </a:ext>
          </a:extLst>
        </xdr:cNvPr>
        <xdr:cNvSpPr>
          <a:spLocks noChangeArrowheads="1"/>
        </xdr:cNvSpPr>
      </xdr:nvSpPr>
      <xdr:spPr bwMode="auto">
        <a:xfrm>
          <a:off x="7181850" y="2057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2236</xdr:colOff>
      <xdr:row>7</xdr:row>
      <xdr:rowOff>195037</xdr:rowOff>
    </xdr:from>
    <xdr:to>
      <xdr:col>21</xdr:col>
      <xdr:colOff>59386</xdr:colOff>
      <xdr:row>8</xdr:row>
      <xdr:rowOff>36741</xdr:rowOff>
    </xdr:to>
    <xdr:sp macro="" textlink="">
      <xdr:nvSpPr>
        <xdr:cNvPr id="201" name="Oval 55">
          <a:extLst>
            <a:ext uri="{FF2B5EF4-FFF2-40B4-BE49-F238E27FC236}">
              <a16:creationId xmlns:a16="http://schemas.microsoft.com/office/drawing/2014/main" id="{00000000-0008-0000-2900-0000C9000000}"/>
            </a:ext>
          </a:extLst>
        </xdr:cNvPr>
        <xdr:cNvSpPr>
          <a:spLocks noChangeArrowheads="1"/>
        </xdr:cNvSpPr>
      </xdr:nvSpPr>
      <xdr:spPr bwMode="auto">
        <a:xfrm flipH="1">
          <a:off x="10689286" y="1795237"/>
          <a:ext cx="57150" cy="70304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2236</xdr:colOff>
      <xdr:row>7</xdr:row>
      <xdr:rowOff>107723</xdr:rowOff>
    </xdr:from>
    <xdr:to>
      <xdr:col>29</xdr:col>
      <xdr:colOff>0</xdr:colOff>
      <xdr:row>8</xdr:row>
      <xdr:rowOff>8166</xdr:rowOff>
    </xdr:to>
    <xdr:cxnSp macro="">
      <xdr:nvCxnSpPr>
        <xdr:cNvPr id="202" name="AutoShape 56">
          <a:extLst>
            <a:ext uri="{FF2B5EF4-FFF2-40B4-BE49-F238E27FC236}">
              <a16:creationId xmlns:a16="http://schemas.microsoft.com/office/drawing/2014/main" id="{00000000-0008-0000-2900-0000CA000000}"/>
            </a:ext>
          </a:extLst>
        </xdr:cNvPr>
        <xdr:cNvCxnSpPr>
          <a:cxnSpLocks noChangeShapeType="1"/>
          <a:stCxn id="207" idx="3"/>
          <a:endCxn id="201" idx="6"/>
        </xdr:cNvCxnSpPr>
      </xdr:nvCxnSpPr>
      <xdr:spPr bwMode="auto">
        <a:xfrm flipH="1">
          <a:off x="10689286" y="1707923"/>
          <a:ext cx="3502964" cy="129043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325653</xdr:colOff>
      <xdr:row>9</xdr:row>
      <xdr:rowOff>204107</xdr:rowOff>
    </xdr:from>
    <xdr:to>
      <xdr:col>20</xdr:col>
      <xdr:colOff>382803</xdr:colOff>
      <xdr:row>10</xdr:row>
      <xdr:rowOff>45811</xdr:rowOff>
    </xdr:to>
    <xdr:sp macro="" textlink="">
      <xdr:nvSpPr>
        <xdr:cNvPr id="203" name="Oval 57">
          <a:extLst>
            <a:ext uri="{FF2B5EF4-FFF2-40B4-BE49-F238E27FC236}">
              <a16:creationId xmlns:a16="http://schemas.microsoft.com/office/drawing/2014/main" id="{00000000-0008-0000-2900-0000CB000000}"/>
            </a:ext>
          </a:extLst>
        </xdr:cNvPr>
        <xdr:cNvSpPr>
          <a:spLocks noChangeArrowheads="1"/>
        </xdr:cNvSpPr>
      </xdr:nvSpPr>
      <xdr:spPr bwMode="auto">
        <a:xfrm flipH="1">
          <a:off x="10574553" y="2261507"/>
          <a:ext cx="57150" cy="70304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8</xdr:row>
      <xdr:rowOff>107724</xdr:rowOff>
    </xdr:from>
    <xdr:to>
      <xdr:col>20</xdr:col>
      <xdr:colOff>325653</xdr:colOff>
      <xdr:row>10</xdr:row>
      <xdr:rowOff>17236</xdr:rowOff>
    </xdr:to>
    <xdr:cxnSp macro="">
      <xdr:nvCxnSpPr>
        <xdr:cNvPr id="204" name="AutoShape 58">
          <a:extLst>
            <a:ext uri="{FF2B5EF4-FFF2-40B4-BE49-F238E27FC236}">
              <a16:creationId xmlns:a16="http://schemas.microsoft.com/office/drawing/2014/main" id="{00000000-0008-0000-2900-0000CC000000}"/>
            </a:ext>
          </a:extLst>
        </xdr:cNvPr>
        <xdr:cNvCxnSpPr>
          <a:cxnSpLocks noChangeShapeType="1"/>
          <a:stCxn id="199" idx="1"/>
          <a:endCxn id="203" idx="6"/>
        </xdr:cNvCxnSpPr>
      </xdr:nvCxnSpPr>
      <xdr:spPr bwMode="auto">
        <a:xfrm>
          <a:off x="7181850" y="1936524"/>
          <a:ext cx="3392703" cy="36671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18</xdr:col>
      <xdr:colOff>146948</xdr:colOff>
      <xdr:row>10</xdr:row>
      <xdr:rowOff>88904</xdr:rowOff>
    </xdr:from>
    <xdr:to>
      <xdr:col>18</xdr:col>
      <xdr:colOff>204098</xdr:colOff>
      <xdr:row>10</xdr:row>
      <xdr:rowOff>146054</xdr:rowOff>
    </xdr:to>
    <xdr:sp macro="" textlink="">
      <xdr:nvSpPr>
        <xdr:cNvPr id="205" name="Oval 59">
          <a:extLst>
            <a:ext uri="{FF2B5EF4-FFF2-40B4-BE49-F238E27FC236}">
              <a16:creationId xmlns:a16="http://schemas.microsoft.com/office/drawing/2014/main" id="{00000000-0008-0000-2900-0000CD000000}"/>
            </a:ext>
          </a:extLst>
        </xdr:cNvPr>
        <xdr:cNvSpPr>
          <a:spLocks noChangeArrowheads="1"/>
        </xdr:cNvSpPr>
      </xdr:nvSpPr>
      <xdr:spPr bwMode="auto">
        <a:xfrm flipH="1">
          <a:off x="9519548" y="2374904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9</xdr:row>
      <xdr:rowOff>107723</xdr:rowOff>
    </xdr:from>
    <xdr:to>
      <xdr:col>18</xdr:col>
      <xdr:colOff>146948</xdr:colOff>
      <xdr:row>10</xdr:row>
      <xdr:rowOff>117479</xdr:rowOff>
    </xdr:to>
    <xdr:cxnSp macro="">
      <xdr:nvCxnSpPr>
        <xdr:cNvPr id="206" name="AutoShape 60">
          <a:extLst>
            <a:ext uri="{FF2B5EF4-FFF2-40B4-BE49-F238E27FC236}">
              <a16:creationId xmlns:a16="http://schemas.microsoft.com/office/drawing/2014/main" id="{00000000-0008-0000-2900-0000CE000000}"/>
            </a:ext>
          </a:extLst>
        </xdr:cNvPr>
        <xdr:cNvCxnSpPr>
          <a:cxnSpLocks noChangeShapeType="1"/>
          <a:stCxn id="200" idx="1"/>
          <a:endCxn id="205" idx="6"/>
        </xdr:cNvCxnSpPr>
      </xdr:nvCxnSpPr>
      <xdr:spPr bwMode="auto">
        <a:xfrm>
          <a:off x="7181850" y="2165123"/>
          <a:ext cx="2337698" cy="23835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28</xdr:col>
      <xdr:colOff>0</xdr:colOff>
      <xdr:row>7</xdr:row>
      <xdr:rowOff>0</xdr:rowOff>
    </xdr:from>
    <xdr:to>
      <xdr:col>29</xdr:col>
      <xdr:colOff>0</xdr:colOff>
      <xdr:row>8</xdr:row>
      <xdr:rowOff>0</xdr:rowOff>
    </xdr:to>
    <xdr:sp macro="" textlink="">
      <xdr:nvSpPr>
        <xdr:cNvPr id="207" name="Rectangle 61">
          <a:extLst>
            <a:ext uri="{FF2B5EF4-FFF2-40B4-BE49-F238E27FC236}">
              <a16:creationId xmlns:a16="http://schemas.microsoft.com/office/drawing/2014/main" id="{00000000-0008-0000-2900-0000CF000000}"/>
            </a:ext>
          </a:extLst>
        </xdr:cNvPr>
        <xdr:cNvSpPr>
          <a:spLocks noChangeArrowheads="1"/>
        </xdr:cNvSpPr>
      </xdr:nvSpPr>
      <xdr:spPr bwMode="auto">
        <a:xfrm>
          <a:off x="13754100" y="16002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8</xdr:row>
      <xdr:rowOff>0</xdr:rowOff>
    </xdr:from>
    <xdr:to>
      <xdr:col>29</xdr:col>
      <xdr:colOff>0</xdr:colOff>
      <xdr:row>9</xdr:row>
      <xdr:rowOff>0</xdr:rowOff>
    </xdr:to>
    <xdr:sp macro="" textlink="">
      <xdr:nvSpPr>
        <xdr:cNvPr id="208" name="Rectangle 62">
          <a:extLst>
            <a:ext uri="{FF2B5EF4-FFF2-40B4-BE49-F238E27FC236}">
              <a16:creationId xmlns:a16="http://schemas.microsoft.com/office/drawing/2014/main" id="{00000000-0008-0000-2900-0000D0000000}"/>
            </a:ext>
          </a:extLst>
        </xdr:cNvPr>
        <xdr:cNvSpPr>
          <a:spLocks noChangeArrowheads="1"/>
        </xdr:cNvSpPr>
      </xdr:nvSpPr>
      <xdr:spPr bwMode="auto">
        <a:xfrm>
          <a:off x="13754100" y="18288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21</xdr:row>
      <xdr:rowOff>0</xdr:rowOff>
    </xdr:from>
    <xdr:to>
      <xdr:col>14</xdr:col>
      <xdr:colOff>0</xdr:colOff>
      <xdr:row>22</xdr:row>
      <xdr:rowOff>0</xdr:rowOff>
    </xdr:to>
    <xdr:sp macro="" textlink="">
      <xdr:nvSpPr>
        <xdr:cNvPr id="209" name="Rectangle 63">
          <a:extLst>
            <a:ext uri="{FF2B5EF4-FFF2-40B4-BE49-F238E27FC236}">
              <a16:creationId xmlns:a16="http://schemas.microsoft.com/office/drawing/2014/main" id="{00000000-0008-0000-2900-0000D1000000}"/>
            </a:ext>
          </a:extLst>
        </xdr:cNvPr>
        <xdr:cNvSpPr>
          <a:spLocks noChangeArrowheads="1"/>
        </xdr:cNvSpPr>
      </xdr:nvSpPr>
      <xdr:spPr bwMode="auto">
        <a:xfrm>
          <a:off x="7181850" y="4800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19</xdr:row>
      <xdr:rowOff>0</xdr:rowOff>
    </xdr:from>
    <xdr:to>
      <xdr:col>29</xdr:col>
      <xdr:colOff>0</xdr:colOff>
      <xdr:row>20</xdr:row>
      <xdr:rowOff>0</xdr:rowOff>
    </xdr:to>
    <xdr:sp macro="" textlink="">
      <xdr:nvSpPr>
        <xdr:cNvPr id="210" name="Rectangle 76">
          <a:extLst>
            <a:ext uri="{FF2B5EF4-FFF2-40B4-BE49-F238E27FC236}">
              <a16:creationId xmlns:a16="http://schemas.microsoft.com/office/drawing/2014/main" id="{00000000-0008-0000-2900-0000D2000000}"/>
            </a:ext>
          </a:extLst>
        </xdr:cNvPr>
        <xdr:cNvSpPr>
          <a:spLocks noChangeArrowheads="1"/>
        </xdr:cNvSpPr>
      </xdr:nvSpPr>
      <xdr:spPr bwMode="auto">
        <a:xfrm>
          <a:off x="13754100" y="4343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20</xdr:row>
      <xdr:rowOff>0</xdr:rowOff>
    </xdr:from>
    <xdr:to>
      <xdr:col>29</xdr:col>
      <xdr:colOff>0</xdr:colOff>
      <xdr:row>21</xdr:row>
      <xdr:rowOff>0</xdr:rowOff>
    </xdr:to>
    <xdr:sp macro="" textlink="">
      <xdr:nvSpPr>
        <xdr:cNvPr id="211" name="Rectangle 77">
          <a:extLst>
            <a:ext uri="{FF2B5EF4-FFF2-40B4-BE49-F238E27FC236}">
              <a16:creationId xmlns:a16="http://schemas.microsoft.com/office/drawing/2014/main" id="{00000000-0008-0000-2900-0000D3000000}"/>
            </a:ext>
          </a:extLst>
        </xdr:cNvPr>
        <xdr:cNvSpPr>
          <a:spLocks noChangeArrowheads="1"/>
        </xdr:cNvSpPr>
      </xdr:nvSpPr>
      <xdr:spPr bwMode="auto">
        <a:xfrm>
          <a:off x="13754100" y="45720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21</xdr:row>
      <xdr:rowOff>0</xdr:rowOff>
    </xdr:from>
    <xdr:to>
      <xdr:col>29</xdr:col>
      <xdr:colOff>0</xdr:colOff>
      <xdr:row>22</xdr:row>
      <xdr:rowOff>0</xdr:rowOff>
    </xdr:to>
    <xdr:sp macro="" textlink="">
      <xdr:nvSpPr>
        <xdr:cNvPr id="212" name="Rectangle 78">
          <a:extLst>
            <a:ext uri="{FF2B5EF4-FFF2-40B4-BE49-F238E27FC236}">
              <a16:creationId xmlns:a16="http://schemas.microsoft.com/office/drawing/2014/main" id="{00000000-0008-0000-2900-0000D4000000}"/>
            </a:ext>
          </a:extLst>
        </xdr:cNvPr>
        <xdr:cNvSpPr>
          <a:spLocks noChangeArrowheads="1"/>
        </xdr:cNvSpPr>
      </xdr:nvSpPr>
      <xdr:spPr bwMode="auto">
        <a:xfrm>
          <a:off x="13754100" y="48006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95250</xdr:colOff>
      <xdr:row>21</xdr:row>
      <xdr:rowOff>209550</xdr:rowOff>
    </xdr:from>
    <xdr:to>
      <xdr:col>18</xdr:col>
      <xdr:colOff>152400</xdr:colOff>
      <xdr:row>22</xdr:row>
      <xdr:rowOff>47625</xdr:rowOff>
    </xdr:to>
    <xdr:sp macro="" textlink="">
      <xdr:nvSpPr>
        <xdr:cNvPr id="213" name="Oval 122">
          <a:extLst>
            <a:ext uri="{FF2B5EF4-FFF2-40B4-BE49-F238E27FC236}">
              <a16:creationId xmlns:a16="http://schemas.microsoft.com/office/drawing/2014/main" id="{00000000-0008-0000-2900-0000D5000000}"/>
            </a:ext>
          </a:extLst>
        </xdr:cNvPr>
        <xdr:cNvSpPr>
          <a:spLocks noChangeArrowheads="1"/>
        </xdr:cNvSpPr>
      </xdr:nvSpPr>
      <xdr:spPr bwMode="auto">
        <a:xfrm flipH="1">
          <a:off x="9467850" y="5010150"/>
          <a:ext cx="5715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18</xdr:row>
      <xdr:rowOff>107723</xdr:rowOff>
    </xdr:from>
    <xdr:to>
      <xdr:col>18</xdr:col>
      <xdr:colOff>95250</xdr:colOff>
      <xdr:row>22</xdr:row>
      <xdr:rowOff>20865</xdr:rowOff>
    </xdr:to>
    <xdr:cxnSp macro="">
      <xdr:nvCxnSpPr>
        <xdr:cNvPr id="214" name="AutoShape 123">
          <a:extLst>
            <a:ext uri="{FF2B5EF4-FFF2-40B4-BE49-F238E27FC236}">
              <a16:creationId xmlns:a16="http://schemas.microsoft.com/office/drawing/2014/main" id="{00000000-0008-0000-2900-0000D6000000}"/>
            </a:ext>
          </a:extLst>
        </xdr:cNvPr>
        <xdr:cNvCxnSpPr>
          <a:cxnSpLocks noChangeShapeType="1"/>
          <a:stCxn id="166" idx="1"/>
          <a:endCxn id="213" idx="6"/>
        </xdr:cNvCxnSpPr>
      </xdr:nvCxnSpPr>
      <xdr:spPr bwMode="auto">
        <a:xfrm>
          <a:off x="7181850" y="4222523"/>
          <a:ext cx="2286000" cy="827542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15</xdr:col>
      <xdr:colOff>345622</xdr:colOff>
      <xdr:row>21</xdr:row>
      <xdr:rowOff>143329</xdr:rowOff>
    </xdr:from>
    <xdr:to>
      <xdr:col>15</xdr:col>
      <xdr:colOff>402772</xdr:colOff>
      <xdr:row>21</xdr:row>
      <xdr:rowOff>196851</xdr:rowOff>
    </xdr:to>
    <xdr:sp macro="" textlink="">
      <xdr:nvSpPr>
        <xdr:cNvPr id="215" name="Oval 124">
          <a:extLst>
            <a:ext uri="{FF2B5EF4-FFF2-40B4-BE49-F238E27FC236}">
              <a16:creationId xmlns:a16="http://schemas.microsoft.com/office/drawing/2014/main" id="{00000000-0008-0000-2900-0000D7000000}"/>
            </a:ext>
          </a:extLst>
        </xdr:cNvPr>
        <xdr:cNvSpPr>
          <a:spLocks noChangeArrowheads="1"/>
        </xdr:cNvSpPr>
      </xdr:nvSpPr>
      <xdr:spPr bwMode="auto">
        <a:xfrm flipH="1">
          <a:off x="8403772" y="4943929"/>
          <a:ext cx="57150" cy="53522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19</xdr:row>
      <xdr:rowOff>107724</xdr:rowOff>
    </xdr:from>
    <xdr:to>
      <xdr:col>15</xdr:col>
      <xdr:colOff>345622</xdr:colOff>
      <xdr:row>21</xdr:row>
      <xdr:rowOff>170090</xdr:rowOff>
    </xdr:to>
    <xdr:cxnSp macro="">
      <xdr:nvCxnSpPr>
        <xdr:cNvPr id="216" name="AutoShape 125">
          <a:extLst>
            <a:ext uri="{FF2B5EF4-FFF2-40B4-BE49-F238E27FC236}">
              <a16:creationId xmlns:a16="http://schemas.microsoft.com/office/drawing/2014/main" id="{00000000-0008-0000-2900-0000D8000000}"/>
            </a:ext>
          </a:extLst>
        </xdr:cNvPr>
        <xdr:cNvCxnSpPr>
          <a:cxnSpLocks noChangeShapeType="1"/>
          <a:stCxn id="167" idx="1"/>
          <a:endCxn id="215" idx="6"/>
        </xdr:cNvCxnSpPr>
      </xdr:nvCxnSpPr>
      <xdr:spPr bwMode="auto">
        <a:xfrm>
          <a:off x="7181850" y="4451124"/>
          <a:ext cx="1221922" cy="51956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18</xdr:col>
      <xdr:colOff>381906</xdr:colOff>
      <xdr:row>18</xdr:row>
      <xdr:rowOff>111121</xdr:rowOff>
    </xdr:from>
    <xdr:to>
      <xdr:col>19</xdr:col>
      <xdr:colOff>8163</xdr:colOff>
      <xdr:row>18</xdr:row>
      <xdr:rowOff>164642</xdr:rowOff>
    </xdr:to>
    <xdr:sp macro="" textlink="">
      <xdr:nvSpPr>
        <xdr:cNvPr id="217" name="Oval 128">
          <a:extLst>
            <a:ext uri="{FF2B5EF4-FFF2-40B4-BE49-F238E27FC236}">
              <a16:creationId xmlns:a16="http://schemas.microsoft.com/office/drawing/2014/main" id="{00000000-0008-0000-2900-0000D9000000}"/>
            </a:ext>
          </a:extLst>
        </xdr:cNvPr>
        <xdr:cNvSpPr>
          <a:spLocks noChangeArrowheads="1"/>
        </xdr:cNvSpPr>
      </xdr:nvSpPr>
      <xdr:spPr bwMode="auto">
        <a:xfrm flipH="1">
          <a:off x="9754506" y="4225921"/>
          <a:ext cx="64407" cy="53521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15</xdr:row>
      <xdr:rowOff>107724</xdr:rowOff>
    </xdr:from>
    <xdr:to>
      <xdr:col>18</xdr:col>
      <xdr:colOff>381906</xdr:colOff>
      <xdr:row>18</xdr:row>
      <xdr:rowOff>137882</xdr:rowOff>
    </xdr:to>
    <xdr:cxnSp macro="">
      <xdr:nvCxnSpPr>
        <xdr:cNvPr id="218" name="AutoShape 129">
          <a:extLst>
            <a:ext uri="{FF2B5EF4-FFF2-40B4-BE49-F238E27FC236}">
              <a16:creationId xmlns:a16="http://schemas.microsoft.com/office/drawing/2014/main" id="{00000000-0008-0000-2900-0000DA000000}"/>
            </a:ext>
          </a:extLst>
        </xdr:cNvPr>
        <xdr:cNvCxnSpPr>
          <a:cxnSpLocks noChangeShapeType="1"/>
          <a:stCxn id="163" idx="1"/>
          <a:endCxn id="217" idx="6"/>
        </xdr:cNvCxnSpPr>
      </xdr:nvCxnSpPr>
      <xdr:spPr bwMode="auto">
        <a:xfrm>
          <a:off x="7181850" y="3536724"/>
          <a:ext cx="2572656" cy="71595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411838</xdr:colOff>
      <xdr:row>17</xdr:row>
      <xdr:rowOff>9076</xdr:rowOff>
    </xdr:from>
    <xdr:to>
      <xdr:col>21</xdr:col>
      <xdr:colOff>38095</xdr:colOff>
      <xdr:row>17</xdr:row>
      <xdr:rowOff>62598</xdr:rowOff>
    </xdr:to>
    <xdr:sp macro="" textlink="">
      <xdr:nvSpPr>
        <xdr:cNvPr id="219" name="Oval 130">
          <a:extLst>
            <a:ext uri="{FF2B5EF4-FFF2-40B4-BE49-F238E27FC236}">
              <a16:creationId xmlns:a16="http://schemas.microsoft.com/office/drawing/2014/main" id="{00000000-0008-0000-2900-0000DB000000}"/>
            </a:ext>
          </a:extLst>
        </xdr:cNvPr>
        <xdr:cNvSpPr>
          <a:spLocks noChangeArrowheads="1"/>
        </xdr:cNvSpPr>
      </xdr:nvSpPr>
      <xdr:spPr bwMode="auto">
        <a:xfrm flipH="1">
          <a:off x="10660738" y="3895276"/>
          <a:ext cx="64407" cy="53522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411838</xdr:colOff>
      <xdr:row>11</xdr:row>
      <xdr:rowOff>107723</xdr:rowOff>
    </xdr:from>
    <xdr:to>
      <xdr:col>29</xdr:col>
      <xdr:colOff>0</xdr:colOff>
      <xdr:row>17</xdr:row>
      <xdr:rowOff>35837</xdr:rowOff>
    </xdr:to>
    <xdr:cxnSp macro="">
      <xdr:nvCxnSpPr>
        <xdr:cNvPr id="220" name="AutoShape 131">
          <a:extLst>
            <a:ext uri="{FF2B5EF4-FFF2-40B4-BE49-F238E27FC236}">
              <a16:creationId xmlns:a16="http://schemas.microsoft.com/office/drawing/2014/main" id="{00000000-0008-0000-2900-0000DC000000}"/>
            </a:ext>
          </a:extLst>
        </xdr:cNvPr>
        <xdr:cNvCxnSpPr>
          <a:cxnSpLocks noChangeShapeType="1"/>
          <a:stCxn id="180" idx="3"/>
          <a:endCxn id="219" idx="6"/>
        </xdr:cNvCxnSpPr>
      </xdr:nvCxnSpPr>
      <xdr:spPr bwMode="auto">
        <a:xfrm flipH="1">
          <a:off x="10660738" y="2622323"/>
          <a:ext cx="3531512" cy="129971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28</xdr:col>
      <xdr:colOff>0</xdr:colOff>
      <xdr:row>9</xdr:row>
      <xdr:rowOff>0</xdr:rowOff>
    </xdr:from>
    <xdr:to>
      <xdr:col>29</xdr:col>
      <xdr:colOff>0</xdr:colOff>
      <xdr:row>10</xdr:row>
      <xdr:rowOff>0</xdr:rowOff>
    </xdr:to>
    <xdr:sp macro="" textlink="">
      <xdr:nvSpPr>
        <xdr:cNvPr id="221" name="Rectangle 135">
          <a:extLst>
            <a:ext uri="{FF2B5EF4-FFF2-40B4-BE49-F238E27FC236}">
              <a16:creationId xmlns:a16="http://schemas.microsoft.com/office/drawing/2014/main" id="{00000000-0008-0000-2900-0000DD000000}"/>
            </a:ext>
          </a:extLst>
        </xdr:cNvPr>
        <xdr:cNvSpPr>
          <a:spLocks noChangeArrowheads="1"/>
        </xdr:cNvSpPr>
      </xdr:nvSpPr>
      <xdr:spPr bwMode="auto">
        <a:xfrm>
          <a:off x="13754100" y="2057400"/>
          <a:ext cx="4381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9525</xdr:colOff>
      <xdr:row>10</xdr:row>
      <xdr:rowOff>142875</xdr:rowOff>
    </xdr:from>
    <xdr:to>
      <xdr:col>24</xdr:col>
      <xdr:colOff>66675</xdr:colOff>
      <xdr:row>10</xdr:row>
      <xdr:rowOff>200025</xdr:rowOff>
    </xdr:to>
    <xdr:sp macro="" textlink="">
      <xdr:nvSpPr>
        <xdr:cNvPr id="222" name="Oval 138">
          <a:extLst>
            <a:ext uri="{FF2B5EF4-FFF2-40B4-BE49-F238E27FC236}">
              <a16:creationId xmlns:a16="http://schemas.microsoft.com/office/drawing/2014/main" id="{00000000-0008-0000-2900-0000DE000000}"/>
            </a:ext>
          </a:extLst>
        </xdr:cNvPr>
        <xdr:cNvSpPr>
          <a:spLocks noChangeArrowheads="1"/>
        </xdr:cNvSpPr>
      </xdr:nvSpPr>
      <xdr:spPr bwMode="auto">
        <a:xfrm flipH="1">
          <a:off x="12011025" y="24288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66675</xdr:colOff>
      <xdr:row>9</xdr:row>
      <xdr:rowOff>107723</xdr:rowOff>
    </xdr:from>
    <xdr:to>
      <xdr:col>29</xdr:col>
      <xdr:colOff>0</xdr:colOff>
      <xdr:row>10</xdr:row>
      <xdr:rowOff>171450</xdr:rowOff>
    </xdr:to>
    <xdr:cxnSp macro="">
      <xdr:nvCxnSpPr>
        <xdr:cNvPr id="223" name="AutoShape 139">
          <a:extLst>
            <a:ext uri="{FF2B5EF4-FFF2-40B4-BE49-F238E27FC236}">
              <a16:creationId xmlns:a16="http://schemas.microsoft.com/office/drawing/2014/main" id="{00000000-0008-0000-2900-0000DF000000}"/>
            </a:ext>
          </a:extLst>
        </xdr:cNvPr>
        <xdr:cNvCxnSpPr>
          <a:cxnSpLocks noChangeShapeType="1"/>
          <a:stCxn id="222" idx="2"/>
          <a:endCxn id="221" idx="3"/>
        </xdr:cNvCxnSpPr>
      </xdr:nvCxnSpPr>
      <xdr:spPr bwMode="auto">
        <a:xfrm flipV="1">
          <a:off x="12068175" y="2165123"/>
          <a:ext cx="2124075" cy="292327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57150</xdr:colOff>
      <xdr:row>15</xdr:row>
      <xdr:rowOff>35377</xdr:rowOff>
    </xdr:from>
    <xdr:to>
      <xdr:col>26</xdr:col>
      <xdr:colOff>114300</xdr:colOff>
      <xdr:row>15</xdr:row>
      <xdr:rowOff>88898</xdr:rowOff>
    </xdr:to>
    <xdr:sp macro="" textlink="">
      <xdr:nvSpPr>
        <xdr:cNvPr id="224" name="Oval 144">
          <a:extLst>
            <a:ext uri="{FF2B5EF4-FFF2-40B4-BE49-F238E27FC236}">
              <a16:creationId xmlns:a16="http://schemas.microsoft.com/office/drawing/2014/main" id="{00000000-0008-0000-2900-0000E0000000}"/>
            </a:ext>
          </a:extLst>
        </xdr:cNvPr>
        <xdr:cNvSpPr>
          <a:spLocks noChangeArrowheads="1"/>
        </xdr:cNvSpPr>
      </xdr:nvSpPr>
      <xdr:spPr bwMode="auto">
        <a:xfrm flipH="1">
          <a:off x="12934950" y="3464377"/>
          <a:ext cx="57150" cy="53521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114300</xdr:colOff>
      <xdr:row>13</xdr:row>
      <xdr:rowOff>107723</xdr:rowOff>
    </xdr:from>
    <xdr:to>
      <xdr:col>29</xdr:col>
      <xdr:colOff>0</xdr:colOff>
      <xdr:row>15</xdr:row>
      <xdr:rowOff>62138</xdr:rowOff>
    </xdr:to>
    <xdr:cxnSp macro="">
      <xdr:nvCxnSpPr>
        <xdr:cNvPr id="225" name="AutoShape 145">
          <a:extLst>
            <a:ext uri="{FF2B5EF4-FFF2-40B4-BE49-F238E27FC236}">
              <a16:creationId xmlns:a16="http://schemas.microsoft.com/office/drawing/2014/main" id="{00000000-0008-0000-2900-0000E1000000}"/>
            </a:ext>
          </a:extLst>
        </xdr:cNvPr>
        <xdr:cNvCxnSpPr>
          <a:cxnSpLocks noChangeShapeType="1"/>
          <a:stCxn id="224" idx="2"/>
          <a:endCxn id="182" idx="3"/>
        </xdr:cNvCxnSpPr>
      </xdr:nvCxnSpPr>
      <xdr:spPr bwMode="auto">
        <a:xfrm flipV="1">
          <a:off x="12992100" y="3079523"/>
          <a:ext cx="1200150" cy="41161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27</xdr:col>
      <xdr:colOff>119737</xdr:colOff>
      <xdr:row>16</xdr:row>
      <xdr:rowOff>172359</xdr:rowOff>
    </xdr:from>
    <xdr:to>
      <xdr:col>27</xdr:col>
      <xdr:colOff>176887</xdr:colOff>
      <xdr:row>17</xdr:row>
      <xdr:rowOff>14063</xdr:rowOff>
    </xdr:to>
    <xdr:sp macro="" textlink="">
      <xdr:nvSpPr>
        <xdr:cNvPr id="226" name="Oval 148">
          <a:extLst>
            <a:ext uri="{FF2B5EF4-FFF2-40B4-BE49-F238E27FC236}">
              <a16:creationId xmlns:a16="http://schemas.microsoft.com/office/drawing/2014/main" id="{00000000-0008-0000-2900-0000E2000000}"/>
            </a:ext>
          </a:extLst>
        </xdr:cNvPr>
        <xdr:cNvSpPr>
          <a:spLocks noChangeArrowheads="1"/>
        </xdr:cNvSpPr>
      </xdr:nvSpPr>
      <xdr:spPr bwMode="auto">
        <a:xfrm flipH="1">
          <a:off x="13435687" y="3829959"/>
          <a:ext cx="57150" cy="70304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27</xdr:col>
      <xdr:colOff>176887</xdr:colOff>
      <xdr:row>15</xdr:row>
      <xdr:rowOff>107724</xdr:rowOff>
    </xdr:from>
    <xdr:to>
      <xdr:col>29</xdr:col>
      <xdr:colOff>0</xdr:colOff>
      <xdr:row>16</xdr:row>
      <xdr:rowOff>200934</xdr:rowOff>
    </xdr:to>
    <xdr:cxnSp macro="">
      <xdr:nvCxnSpPr>
        <xdr:cNvPr id="227" name="AutoShape 149">
          <a:extLst>
            <a:ext uri="{FF2B5EF4-FFF2-40B4-BE49-F238E27FC236}">
              <a16:creationId xmlns:a16="http://schemas.microsoft.com/office/drawing/2014/main" id="{00000000-0008-0000-2900-0000E3000000}"/>
            </a:ext>
          </a:extLst>
        </xdr:cNvPr>
        <xdr:cNvCxnSpPr>
          <a:cxnSpLocks noChangeShapeType="1"/>
          <a:stCxn id="226" idx="2"/>
          <a:endCxn id="184" idx="3"/>
        </xdr:cNvCxnSpPr>
      </xdr:nvCxnSpPr>
      <xdr:spPr bwMode="auto">
        <a:xfrm flipV="1">
          <a:off x="13492837" y="3536724"/>
          <a:ext cx="699413" cy="32181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309338</xdr:colOff>
      <xdr:row>20</xdr:row>
      <xdr:rowOff>52157</xdr:rowOff>
    </xdr:from>
    <xdr:to>
      <xdr:col>26</xdr:col>
      <xdr:colOff>368756</xdr:colOff>
      <xdr:row>20</xdr:row>
      <xdr:rowOff>109307</xdr:rowOff>
    </xdr:to>
    <xdr:sp macro="" textlink="">
      <xdr:nvSpPr>
        <xdr:cNvPr id="228" name="Oval 150">
          <a:extLst>
            <a:ext uri="{FF2B5EF4-FFF2-40B4-BE49-F238E27FC236}">
              <a16:creationId xmlns:a16="http://schemas.microsoft.com/office/drawing/2014/main" id="{00000000-0008-0000-2900-0000E4000000}"/>
            </a:ext>
          </a:extLst>
        </xdr:cNvPr>
        <xdr:cNvSpPr>
          <a:spLocks noChangeArrowheads="1"/>
        </xdr:cNvSpPr>
      </xdr:nvSpPr>
      <xdr:spPr bwMode="auto">
        <a:xfrm flipH="1">
          <a:off x="13187138" y="4624157"/>
          <a:ext cx="59418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368756</xdr:colOff>
      <xdr:row>18</xdr:row>
      <xdr:rowOff>107723</xdr:rowOff>
    </xdr:from>
    <xdr:to>
      <xdr:col>29</xdr:col>
      <xdr:colOff>0</xdr:colOff>
      <xdr:row>20</xdr:row>
      <xdr:rowOff>80732</xdr:rowOff>
    </xdr:to>
    <xdr:cxnSp macro="">
      <xdr:nvCxnSpPr>
        <xdr:cNvPr id="229" name="AutoShape 151">
          <a:extLst>
            <a:ext uri="{FF2B5EF4-FFF2-40B4-BE49-F238E27FC236}">
              <a16:creationId xmlns:a16="http://schemas.microsoft.com/office/drawing/2014/main" id="{00000000-0008-0000-2900-0000E5000000}"/>
            </a:ext>
          </a:extLst>
        </xdr:cNvPr>
        <xdr:cNvCxnSpPr>
          <a:cxnSpLocks noChangeShapeType="1"/>
          <a:stCxn id="228" idx="2"/>
          <a:endCxn id="187" idx="3"/>
        </xdr:cNvCxnSpPr>
      </xdr:nvCxnSpPr>
      <xdr:spPr bwMode="auto">
        <a:xfrm flipV="1">
          <a:off x="13246556" y="4222523"/>
          <a:ext cx="945694" cy="430209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344686</xdr:colOff>
      <xdr:row>19</xdr:row>
      <xdr:rowOff>64856</xdr:rowOff>
    </xdr:from>
    <xdr:to>
      <xdr:col>23</xdr:col>
      <xdr:colOff>401836</xdr:colOff>
      <xdr:row>19</xdr:row>
      <xdr:rowOff>122006</xdr:rowOff>
    </xdr:to>
    <xdr:sp macro="" textlink="">
      <xdr:nvSpPr>
        <xdr:cNvPr id="230" name="Oval 152">
          <a:extLst>
            <a:ext uri="{FF2B5EF4-FFF2-40B4-BE49-F238E27FC236}">
              <a16:creationId xmlns:a16="http://schemas.microsoft.com/office/drawing/2014/main" id="{00000000-0008-0000-2900-0000E6000000}"/>
            </a:ext>
          </a:extLst>
        </xdr:cNvPr>
        <xdr:cNvSpPr>
          <a:spLocks noChangeArrowheads="1"/>
        </xdr:cNvSpPr>
      </xdr:nvSpPr>
      <xdr:spPr bwMode="auto">
        <a:xfrm flipH="1">
          <a:off x="11908036" y="4408256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401836</xdr:colOff>
      <xdr:row>16</xdr:row>
      <xdr:rowOff>107723</xdr:rowOff>
    </xdr:from>
    <xdr:to>
      <xdr:col>29</xdr:col>
      <xdr:colOff>0</xdr:colOff>
      <xdr:row>19</xdr:row>
      <xdr:rowOff>93431</xdr:rowOff>
    </xdr:to>
    <xdr:cxnSp macro="">
      <xdr:nvCxnSpPr>
        <xdr:cNvPr id="231" name="AutoShape 153">
          <a:extLst>
            <a:ext uri="{FF2B5EF4-FFF2-40B4-BE49-F238E27FC236}">
              <a16:creationId xmlns:a16="http://schemas.microsoft.com/office/drawing/2014/main" id="{00000000-0008-0000-2900-0000E7000000}"/>
            </a:ext>
          </a:extLst>
        </xdr:cNvPr>
        <xdr:cNvCxnSpPr>
          <a:cxnSpLocks noChangeShapeType="1"/>
          <a:stCxn id="230" idx="2"/>
          <a:endCxn id="185" idx="3"/>
        </xdr:cNvCxnSpPr>
      </xdr:nvCxnSpPr>
      <xdr:spPr bwMode="auto">
        <a:xfrm flipV="1">
          <a:off x="11965186" y="3765323"/>
          <a:ext cx="2227064" cy="671508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79856</xdr:colOff>
      <xdr:row>18</xdr:row>
      <xdr:rowOff>82557</xdr:rowOff>
    </xdr:from>
    <xdr:to>
      <xdr:col>21</xdr:col>
      <xdr:colOff>137006</xdr:colOff>
      <xdr:row>18</xdr:row>
      <xdr:rowOff>136079</xdr:rowOff>
    </xdr:to>
    <xdr:sp macro="" textlink="">
      <xdr:nvSpPr>
        <xdr:cNvPr id="232" name="Oval 154">
          <a:extLst>
            <a:ext uri="{FF2B5EF4-FFF2-40B4-BE49-F238E27FC236}">
              <a16:creationId xmlns:a16="http://schemas.microsoft.com/office/drawing/2014/main" id="{00000000-0008-0000-2900-0000E8000000}"/>
            </a:ext>
          </a:extLst>
        </xdr:cNvPr>
        <xdr:cNvSpPr>
          <a:spLocks noChangeArrowheads="1"/>
        </xdr:cNvSpPr>
      </xdr:nvSpPr>
      <xdr:spPr bwMode="auto">
        <a:xfrm flipH="1">
          <a:off x="10766906" y="4197357"/>
          <a:ext cx="57150" cy="53522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137006</xdr:colOff>
      <xdr:row>12</xdr:row>
      <xdr:rowOff>107724</xdr:rowOff>
    </xdr:from>
    <xdr:to>
      <xdr:col>29</xdr:col>
      <xdr:colOff>0</xdr:colOff>
      <xdr:row>18</xdr:row>
      <xdr:rowOff>109318</xdr:rowOff>
    </xdr:to>
    <xdr:cxnSp macro="">
      <xdr:nvCxnSpPr>
        <xdr:cNvPr id="233" name="AutoShape 155">
          <a:extLst>
            <a:ext uri="{FF2B5EF4-FFF2-40B4-BE49-F238E27FC236}">
              <a16:creationId xmlns:a16="http://schemas.microsoft.com/office/drawing/2014/main" id="{00000000-0008-0000-2900-0000E9000000}"/>
            </a:ext>
          </a:extLst>
        </xdr:cNvPr>
        <xdr:cNvCxnSpPr>
          <a:cxnSpLocks noChangeShapeType="1"/>
          <a:stCxn id="232" idx="2"/>
          <a:endCxn id="181" idx="3"/>
        </xdr:cNvCxnSpPr>
      </xdr:nvCxnSpPr>
      <xdr:spPr bwMode="auto">
        <a:xfrm flipV="1">
          <a:off x="10824056" y="2850924"/>
          <a:ext cx="3368194" cy="137319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250368</xdr:colOff>
      <xdr:row>21</xdr:row>
      <xdr:rowOff>165553</xdr:rowOff>
    </xdr:from>
    <xdr:to>
      <xdr:col>24</xdr:col>
      <xdr:colOff>307518</xdr:colOff>
      <xdr:row>22</xdr:row>
      <xdr:rowOff>7257</xdr:rowOff>
    </xdr:to>
    <xdr:sp macro="" textlink="">
      <xdr:nvSpPr>
        <xdr:cNvPr id="234" name="Oval 158">
          <a:extLst>
            <a:ext uri="{FF2B5EF4-FFF2-40B4-BE49-F238E27FC236}">
              <a16:creationId xmlns:a16="http://schemas.microsoft.com/office/drawing/2014/main" id="{00000000-0008-0000-2900-0000EA000000}"/>
            </a:ext>
          </a:extLst>
        </xdr:cNvPr>
        <xdr:cNvSpPr>
          <a:spLocks noChangeArrowheads="1"/>
        </xdr:cNvSpPr>
      </xdr:nvSpPr>
      <xdr:spPr bwMode="auto">
        <a:xfrm flipH="1">
          <a:off x="12251868" y="4966153"/>
          <a:ext cx="57150" cy="70304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307518</xdr:colOff>
      <xdr:row>19</xdr:row>
      <xdr:rowOff>107724</xdr:rowOff>
    </xdr:from>
    <xdr:to>
      <xdr:col>29</xdr:col>
      <xdr:colOff>0</xdr:colOff>
      <xdr:row>21</xdr:row>
      <xdr:rowOff>194128</xdr:rowOff>
    </xdr:to>
    <xdr:cxnSp macro="">
      <xdr:nvCxnSpPr>
        <xdr:cNvPr id="235" name="AutoShape 159">
          <a:extLst>
            <a:ext uri="{FF2B5EF4-FFF2-40B4-BE49-F238E27FC236}">
              <a16:creationId xmlns:a16="http://schemas.microsoft.com/office/drawing/2014/main" id="{00000000-0008-0000-2900-0000EB000000}"/>
            </a:ext>
          </a:extLst>
        </xdr:cNvPr>
        <xdr:cNvCxnSpPr>
          <a:cxnSpLocks noChangeShapeType="1"/>
          <a:stCxn id="234" idx="2"/>
          <a:endCxn id="210" idx="3"/>
        </xdr:cNvCxnSpPr>
      </xdr:nvCxnSpPr>
      <xdr:spPr bwMode="auto">
        <a:xfrm flipV="1">
          <a:off x="12309018" y="4451124"/>
          <a:ext cx="1883232" cy="54360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56241</xdr:colOff>
      <xdr:row>21</xdr:row>
      <xdr:rowOff>182334</xdr:rowOff>
    </xdr:from>
    <xdr:to>
      <xdr:col>23</xdr:col>
      <xdr:colOff>115659</xdr:colOff>
      <xdr:row>22</xdr:row>
      <xdr:rowOff>24038</xdr:rowOff>
    </xdr:to>
    <xdr:sp macro="" textlink="">
      <xdr:nvSpPr>
        <xdr:cNvPr id="236" name="Oval 202">
          <a:extLst>
            <a:ext uri="{FF2B5EF4-FFF2-40B4-BE49-F238E27FC236}">
              <a16:creationId xmlns:a16="http://schemas.microsoft.com/office/drawing/2014/main" id="{00000000-0008-0000-2900-0000EC000000}"/>
            </a:ext>
          </a:extLst>
        </xdr:cNvPr>
        <xdr:cNvSpPr>
          <a:spLocks noChangeArrowheads="1"/>
        </xdr:cNvSpPr>
      </xdr:nvSpPr>
      <xdr:spPr bwMode="auto">
        <a:xfrm flipH="1">
          <a:off x="11619591" y="4982934"/>
          <a:ext cx="59418" cy="70304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115659</xdr:colOff>
      <xdr:row>17</xdr:row>
      <xdr:rowOff>107724</xdr:rowOff>
    </xdr:from>
    <xdr:to>
      <xdr:col>29</xdr:col>
      <xdr:colOff>0</xdr:colOff>
      <xdr:row>21</xdr:row>
      <xdr:rowOff>210909</xdr:rowOff>
    </xdr:to>
    <xdr:cxnSp macro="">
      <xdr:nvCxnSpPr>
        <xdr:cNvPr id="237" name="AutoShape 203">
          <a:extLst>
            <a:ext uri="{FF2B5EF4-FFF2-40B4-BE49-F238E27FC236}">
              <a16:creationId xmlns:a16="http://schemas.microsoft.com/office/drawing/2014/main" id="{00000000-0008-0000-2900-0000ED000000}"/>
            </a:ext>
          </a:extLst>
        </xdr:cNvPr>
        <xdr:cNvCxnSpPr>
          <a:cxnSpLocks noChangeShapeType="1"/>
          <a:stCxn id="236" idx="2"/>
          <a:endCxn id="186" idx="3"/>
        </xdr:cNvCxnSpPr>
      </xdr:nvCxnSpPr>
      <xdr:spPr bwMode="auto">
        <a:xfrm flipV="1">
          <a:off x="11679009" y="3993924"/>
          <a:ext cx="2513241" cy="101758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26</xdr:col>
      <xdr:colOff>39914</xdr:colOff>
      <xdr:row>25</xdr:row>
      <xdr:rowOff>62592</xdr:rowOff>
    </xdr:from>
    <xdr:to>
      <xdr:col>26</xdr:col>
      <xdr:colOff>97064</xdr:colOff>
      <xdr:row>25</xdr:row>
      <xdr:rowOff>119742</xdr:rowOff>
    </xdr:to>
    <xdr:sp macro="" textlink="">
      <xdr:nvSpPr>
        <xdr:cNvPr id="238" name="Oval 204">
          <a:extLst>
            <a:ext uri="{FF2B5EF4-FFF2-40B4-BE49-F238E27FC236}">
              <a16:creationId xmlns:a16="http://schemas.microsoft.com/office/drawing/2014/main" id="{00000000-0008-0000-2900-0000EE000000}"/>
            </a:ext>
          </a:extLst>
        </xdr:cNvPr>
        <xdr:cNvSpPr>
          <a:spLocks noChangeArrowheads="1"/>
        </xdr:cNvSpPr>
      </xdr:nvSpPr>
      <xdr:spPr bwMode="auto">
        <a:xfrm flipH="1">
          <a:off x="12917714" y="5777592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97064</xdr:colOff>
      <xdr:row>21</xdr:row>
      <xdr:rowOff>107723</xdr:rowOff>
    </xdr:from>
    <xdr:to>
      <xdr:col>29</xdr:col>
      <xdr:colOff>0</xdr:colOff>
      <xdr:row>25</xdr:row>
      <xdr:rowOff>91167</xdr:rowOff>
    </xdr:to>
    <xdr:cxnSp macro="">
      <xdr:nvCxnSpPr>
        <xdr:cNvPr id="239" name="AutoShape 205">
          <a:extLst>
            <a:ext uri="{FF2B5EF4-FFF2-40B4-BE49-F238E27FC236}">
              <a16:creationId xmlns:a16="http://schemas.microsoft.com/office/drawing/2014/main" id="{00000000-0008-0000-2900-0000EF000000}"/>
            </a:ext>
          </a:extLst>
        </xdr:cNvPr>
        <xdr:cNvCxnSpPr>
          <a:cxnSpLocks noChangeShapeType="1"/>
          <a:stCxn id="238" idx="2"/>
          <a:endCxn id="212" idx="3"/>
        </xdr:cNvCxnSpPr>
      </xdr:nvCxnSpPr>
      <xdr:spPr bwMode="auto">
        <a:xfrm flipV="1">
          <a:off x="12974864" y="4908323"/>
          <a:ext cx="1217386" cy="897844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236311</xdr:colOff>
      <xdr:row>25</xdr:row>
      <xdr:rowOff>32203</xdr:rowOff>
    </xdr:from>
    <xdr:to>
      <xdr:col>24</xdr:col>
      <xdr:colOff>293461</xdr:colOff>
      <xdr:row>25</xdr:row>
      <xdr:rowOff>89353</xdr:rowOff>
    </xdr:to>
    <xdr:sp macro="" textlink="">
      <xdr:nvSpPr>
        <xdr:cNvPr id="240" name="Oval 210">
          <a:extLst>
            <a:ext uri="{FF2B5EF4-FFF2-40B4-BE49-F238E27FC236}">
              <a16:creationId xmlns:a16="http://schemas.microsoft.com/office/drawing/2014/main" id="{00000000-0008-0000-2900-0000F0000000}"/>
            </a:ext>
          </a:extLst>
        </xdr:cNvPr>
        <xdr:cNvSpPr>
          <a:spLocks noChangeArrowheads="1"/>
        </xdr:cNvSpPr>
      </xdr:nvSpPr>
      <xdr:spPr bwMode="auto">
        <a:xfrm flipH="1">
          <a:off x="12237811" y="5747203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293461</xdr:colOff>
      <xdr:row>20</xdr:row>
      <xdr:rowOff>107723</xdr:rowOff>
    </xdr:from>
    <xdr:to>
      <xdr:col>29</xdr:col>
      <xdr:colOff>0</xdr:colOff>
      <xdr:row>25</xdr:row>
      <xdr:rowOff>60778</xdr:rowOff>
    </xdr:to>
    <xdr:cxnSp macro="">
      <xdr:nvCxnSpPr>
        <xdr:cNvPr id="241" name="AutoShape 211">
          <a:extLst>
            <a:ext uri="{FF2B5EF4-FFF2-40B4-BE49-F238E27FC236}">
              <a16:creationId xmlns:a16="http://schemas.microsoft.com/office/drawing/2014/main" id="{00000000-0008-0000-2900-0000F1000000}"/>
            </a:ext>
          </a:extLst>
        </xdr:cNvPr>
        <xdr:cNvCxnSpPr>
          <a:cxnSpLocks noChangeShapeType="1"/>
          <a:stCxn id="240" idx="2"/>
          <a:endCxn id="211" idx="3"/>
        </xdr:cNvCxnSpPr>
      </xdr:nvCxnSpPr>
      <xdr:spPr bwMode="auto">
        <a:xfrm flipV="1">
          <a:off x="12294961" y="4679723"/>
          <a:ext cx="1897289" cy="109605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151041</xdr:colOff>
      <xdr:row>21</xdr:row>
      <xdr:rowOff>180520</xdr:rowOff>
    </xdr:from>
    <xdr:to>
      <xdr:col>19</xdr:col>
      <xdr:colOff>208191</xdr:colOff>
      <xdr:row>22</xdr:row>
      <xdr:rowOff>22224</xdr:rowOff>
    </xdr:to>
    <xdr:sp macro="" textlink="">
      <xdr:nvSpPr>
        <xdr:cNvPr id="242" name="Oval 212">
          <a:extLst>
            <a:ext uri="{FF2B5EF4-FFF2-40B4-BE49-F238E27FC236}">
              <a16:creationId xmlns:a16="http://schemas.microsoft.com/office/drawing/2014/main" id="{00000000-0008-0000-2900-0000F2000000}"/>
            </a:ext>
          </a:extLst>
        </xdr:cNvPr>
        <xdr:cNvSpPr>
          <a:spLocks noChangeArrowheads="1"/>
        </xdr:cNvSpPr>
      </xdr:nvSpPr>
      <xdr:spPr bwMode="auto">
        <a:xfrm flipH="1">
          <a:off x="9961791" y="4981120"/>
          <a:ext cx="57150" cy="70304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17</xdr:row>
      <xdr:rowOff>107724</xdr:rowOff>
    </xdr:from>
    <xdr:to>
      <xdr:col>19</xdr:col>
      <xdr:colOff>151041</xdr:colOff>
      <xdr:row>21</xdr:row>
      <xdr:rowOff>209095</xdr:rowOff>
    </xdr:to>
    <xdr:cxnSp macro="">
      <xdr:nvCxnSpPr>
        <xdr:cNvPr id="243" name="AutoShape 213">
          <a:extLst>
            <a:ext uri="{FF2B5EF4-FFF2-40B4-BE49-F238E27FC236}">
              <a16:creationId xmlns:a16="http://schemas.microsoft.com/office/drawing/2014/main" id="{00000000-0008-0000-2900-0000F3000000}"/>
            </a:ext>
          </a:extLst>
        </xdr:cNvPr>
        <xdr:cNvCxnSpPr>
          <a:cxnSpLocks noChangeShapeType="1"/>
          <a:stCxn id="165" idx="1"/>
          <a:endCxn id="242" idx="6"/>
        </xdr:cNvCxnSpPr>
      </xdr:nvCxnSpPr>
      <xdr:spPr bwMode="auto">
        <a:xfrm>
          <a:off x="7181850" y="3993924"/>
          <a:ext cx="2779941" cy="1015771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199570</xdr:colOff>
      <xdr:row>25</xdr:row>
      <xdr:rowOff>39914</xdr:rowOff>
    </xdr:from>
    <xdr:to>
      <xdr:col>16</xdr:col>
      <xdr:colOff>256720</xdr:colOff>
      <xdr:row>25</xdr:row>
      <xdr:rowOff>97064</xdr:rowOff>
    </xdr:to>
    <xdr:sp macro="" textlink="">
      <xdr:nvSpPr>
        <xdr:cNvPr id="244" name="Oval 216">
          <a:extLst>
            <a:ext uri="{FF2B5EF4-FFF2-40B4-BE49-F238E27FC236}">
              <a16:creationId xmlns:a16="http://schemas.microsoft.com/office/drawing/2014/main" id="{00000000-0008-0000-2900-0000F4000000}"/>
            </a:ext>
          </a:extLst>
        </xdr:cNvPr>
        <xdr:cNvSpPr>
          <a:spLocks noChangeArrowheads="1"/>
        </xdr:cNvSpPr>
      </xdr:nvSpPr>
      <xdr:spPr bwMode="auto">
        <a:xfrm flipH="1">
          <a:off x="8695870" y="5754914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21</xdr:row>
      <xdr:rowOff>107723</xdr:rowOff>
    </xdr:from>
    <xdr:to>
      <xdr:col>16</xdr:col>
      <xdr:colOff>199570</xdr:colOff>
      <xdr:row>25</xdr:row>
      <xdr:rowOff>68489</xdr:rowOff>
    </xdr:to>
    <xdr:cxnSp macro="">
      <xdr:nvCxnSpPr>
        <xdr:cNvPr id="245" name="AutoShape 217">
          <a:extLst>
            <a:ext uri="{FF2B5EF4-FFF2-40B4-BE49-F238E27FC236}">
              <a16:creationId xmlns:a16="http://schemas.microsoft.com/office/drawing/2014/main" id="{00000000-0008-0000-2900-0000F5000000}"/>
            </a:ext>
          </a:extLst>
        </xdr:cNvPr>
        <xdr:cNvCxnSpPr>
          <a:cxnSpLocks noChangeShapeType="1"/>
          <a:stCxn id="209" idx="1"/>
          <a:endCxn id="244" idx="6"/>
        </xdr:cNvCxnSpPr>
      </xdr:nvCxnSpPr>
      <xdr:spPr bwMode="auto">
        <a:xfrm>
          <a:off x="7181850" y="4908323"/>
          <a:ext cx="1514020" cy="875166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17</xdr:col>
      <xdr:colOff>409575</xdr:colOff>
      <xdr:row>25</xdr:row>
      <xdr:rowOff>41728</xdr:rowOff>
    </xdr:from>
    <xdr:to>
      <xdr:col>18</xdr:col>
      <xdr:colOff>38100</xdr:colOff>
      <xdr:row>25</xdr:row>
      <xdr:rowOff>98878</xdr:rowOff>
    </xdr:to>
    <xdr:sp macro="" textlink="">
      <xdr:nvSpPr>
        <xdr:cNvPr id="246" name="Oval 220">
          <a:extLst>
            <a:ext uri="{FF2B5EF4-FFF2-40B4-BE49-F238E27FC236}">
              <a16:creationId xmlns:a16="http://schemas.microsoft.com/office/drawing/2014/main" id="{00000000-0008-0000-2900-0000F6000000}"/>
            </a:ext>
          </a:extLst>
        </xdr:cNvPr>
        <xdr:cNvSpPr>
          <a:spLocks noChangeArrowheads="1"/>
        </xdr:cNvSpPr>
      </xdr:nvSpPr>
      <xdr:spPr bwMode="auto">
        <a:xfrm flipH="1">
          <a:off x="9344025" y="5756728"/>
          <a:ext cx="66675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20</xdr:row>
      <xdr:rowOff>107723</xdr:rowOff>
    </xdr:from>
    <xdr:to>
      <xdr:col>17</xdr:col>
      <xdr:colOff>409575</xdr:colOff>
      <xdr:row>25</xdr:row>
      <xdr:rowOff>70303</xdr:rowOff>
    </xdr:to>
    <xdr:cxnSp macro="">
      <xdr:nvCxnSpPr>
        <xdr:cNvPr id="247" name="AutoShape 221">
          <a:extLst>
            <a:ext uri="{FF2B5EF4-FFF2-40B4-BE49-F238E27FC236}">
              <a16:creationId xmlns:a16="http://schemas.microsoft.com/office/drawing/2014/main" id="{00000000-0008-0000-2900-0000F7000000}"/>
            </a:ext>
          </a:extLst>
        </xdr:cNvPr>
        <xdr:cNvCxnSpPr>
          <a:cxnSpLocks noChangeShapeType="1"/>
          <a:stCxn id="168" idx="1"/>
          <a:endCxn id="246" idx="6"/>
        </xdr:cNvCxnSpPr>
      </xdr:nvCxnSpPr>
      <xdr:spPr bwMode="auto">
        <a:xfrm>
          <a:off x="7181850" y="4679723"/>
          <a:ext cx="2162175" cy="110558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142875</xdr:colOff>
      <xdr:row>3</xdr:row>
      <xdr:rowOff>161925</xdr:rowOff>
    </xdr:from>
    <xdr:to>
      <xdr:col>27</xdr:col>
      <xdr:colOff>247650</xdr:colOff>
      <xdr:row>30</xdr:row>
      <xdr:rowOff>171450</xdr:rowOff>
    </xdr:to>
    <xdr:pic>
      <xdr:nvPicPr>
        <xdr:cNvPr id="2" name="Picture 157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9525" y="819150"/>
          <a:ext cx="5676900" cy="592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352425</xdr:colOff>
      <xdr:row>0</xdr:row>
      <xdr:rowOff>9525</xdr:rowOff>
    </xdr:from>
    <xdr:to>
      <xdr:col>28</xdr:col>
      <xdr:colOff>76200</xdr:colOff>
      <xdr:row>3</xdr:row>
      <xdr:rowOff>209550</xdr:rowOff>
    </xdr:to>
    <xdr:grpSp>
      <xdr:nvGrpSpPr>
        <xdr:cNvPr id="3" name="Group 50">
          <a:extLst>
            <a:ext uri="{FF2B5EF4-FFF2-40B4-BE49-F238E27FC236}">
              <a16:creationId xmlns:a16="http://schemas.microsoft.com/office/drawing/2014/main" id="{00000000-0008-0000-2A00-000003000000}"/>
            </a:ext>
          </a:extLst>
        </xdr:cNvPr>
        <xdr:cNvGrpSpPr>
          <a:grpSpLocks/>
        </xdr:cNvGrpSpPr>
      </xdr:nvGrpSpPr>
      <xdr:grpSpPr bwMode="auto">
        <a:xfrm>
          <a:off x="12874625" y="9525"/>
          <a:ext cx="1019175" cy="885825"/>
          <a:chOff x="1012" y="24"/>
          <a:chExt cx="106" cy="90"/>
        </a:xfrm>
      </xdr:grpSpPr>
      <xdr:sp macro="" textlink="">
        <xdr:nvSpPr>
          <xdr:cNvPr id="4" name="Line 51">
            <a:extLst>
              <a:ext uri="{FF2B5EF4-FFF2-40B4-BE49-F238E27FC236}">
                <a16:creationId xmlns:a16="http://schemas.microsoft.com/office/drawing/2014/main" id="{00000000-0008-0000-2A00-0000040000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" name="Text Box 52">
            <a:extLst>
              <a:ext uri="{FF2B5EF4-FFF2-40B4-BE49-F238E27FC236}">
                <a16:creationId xmlns:a16="http://schemas.microsoft.com/office/drawing/2014/main" id="{00000000-0008-0000-2A00-000005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+Y</a:t>
            </a:r>
          </a:p>
        </xdr:txBody>
      </xdr:sp>
      <xdr:sp macro="" textlink="">
        <xdr:nvSpPr>
          <xdr:cNvPr id="6" name="Text Box 53">
            <a:extLst>
              <a:ext uri="{FF2B5EF4-FFF2-40B4-BE49-F238E27FC236}">
                <a16:creationId xmlns:a16="http://schemas.microsoft.com/office/drawing/2014/main" id="{00000000-0008-0000-2A00-000006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-Y</a:t>
            </a:r>
          </a:p>
        </xdr:txBody>
      </xdr:sp>
      <xdr:sp macro="" textlink="">
        <xdr:nvSpPr>
          <xdr:cNvPr id="7" name="Line 54">
            <a:extLst>
              <a:ext uri="{FF2B5EF4-FFF2-40B4-BE49-F238E27FC236}">
                <a16:creationId xmlns:a16="http://schemas.microsoft.com/office/drawing/2014/main" id="{00000000-0008-0000-2A00-0000070000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" name="Text Box 55">
            <a:extLst>
              <a:ext uri="{FF2B5EF4-FFF2-40B4-BE49-F238E27FC236}">
                <a16:creationId xmlns:a16="http://schemas.microsoft.com/office/drawing/2014/main" id="{00000000-0008-0000-2A00-000008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+X</a:t>
            </a:r>
          </a:p>
        </xdr:txBody>
      </xdr:sp>
      <xdr:sp macro="" textlink="">
        <xdr:nvSpPr>
          <xdr:cNvPr id="9" name="Text Box 56">
            <a:extLst>
              <a:ext uri="{FF2B5EF4-FFF2-40B4-BE49-F238E27FC236}">
                <a16:creationId xmlns:a16="http://schemas.microsoft.com/office/drawing/2014/main" id="{00000000-0008-0000-2A00-000009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-X</a:t>
            </a:r>
          </a:p>
        </xdr:txBody>
      </xdr:sp>
    </xdr:grpSp>
    <xdr:clientData/>
  </xdr:twoCellAnchor>
  <xdr:twoCellAnchor>
    <xdr:from>
      <xdr:col>30</xdr:col>
      <xdr:colOff>0</xdr:colOff>
      <xdr:row>5</xdr:row>
      <xdr:rowOff>0</xdr:rowOff>
    </xdr:from>
    <xdr:to>
      <xdr:col>38</xdr:col>
      <xdr:colOff>0</xdr:colOff>
      <xdr:row>17</xdr:row>
      <xdr:rowOff>0</xdr:rowOff>
    </xdr:to>
    <xdr:graphicFrame macro="">
      <xdr:nvGraphicFramePr>
        <xdr:cNvPr id="10" name="グラフ 57">
          <a:extLst>
            <a:ext uri="{FF2B5EF4-FFF2-40B4-BE49-F238E27FC236}">
              <a16:creationId xmlns:a16="http://schemas.microsoft.com/office/drawing/2014/main" id="{00000000-0008-0000-2A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5</xdr:row>
      <xdr:rowOff>0</xdr:rowOff>
    </xdr:from>
    <xdr:to>
      <xdr:col>12</xdr:col>
      <xdr:colOff>0</xdr:colOff>
      <xdr:row>17</xdr:row>
      <xdr:rowOff>0</xdr:rowOff>
    </xdr:to>
    <xdr:graphicFrame macro="">
      <xdr:nvGraphicFramePr>
        <xdr:cNvPr id="11" name="グラフ 58">
          <a:extLst>
            <a:ext uri="{FF2B5EF4-FFF2-40B4-BE49-F238E27FC236}">
              <a16:creationId xmlns:a16="http://schemas.microsoft.com/office/drawing/2014/main" id="{00000000-0008-0000-2A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38100</xdr:colOff>
      <xdr:row>8</xdr:row>
      <xdr:rowOff>200025</xdr:rowOff>
    </xdr:from>
    <xdr:to>
      <xdr:col>20</xdr:col>
      <xdr:colOff>95250</xdr:colOff>
      <xdr:row>9</xdr:row>
      <xdr:rowOff>38100</xdr:rowOff>
    </xdr:to>
    <xdr:sp macro="" textlink="">
      <xdr:nvSpPr>
        <xdr:cNvPr id="12" name="Oval 109">
          <a:extLst>
            <a:ext uri="{FF2B5EF4-FFF2-40B4-BE49-F238E27FC236}">
              <a16:creationId xmlns:a16="http://schemas.microsoft.com/office/drawing/2014/main" id="{00000000-0008-0000-2A00-00000C000000}"/>
            </a:ext>
          </a:extLst>
        </xdr:cNvPr>
        <xdr:cNvSpPr>
          <a:spLocks noChangeArrowheads="1"/>
        </xdr:cNvSpPr>
      </xdr:nvSpPr>
      <xdr:spPr bwMode="auto">
        <a:xfrm flipH="1">
          <a:off x="10096500" y="19526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10</xdr:row>
      <xdr:rowOff>0</xdr:rowOff>
    </xdr:from>
    <xdr:to>
      <xdr:col>14</xdr:col>
      <xdr:colOff>0</xdr:colOff>
      <xdr:row>11</xdr:row>
      <xdr:rowOff>0</xdr:rowOff>
    </xdr:to>
    <xdr:sp macro="" textlink="">
      <xdr:nvSpPr>
        <xdr:cNvPr id="13" name="Rectangle 110">
          <a:extLst>
            <a:ext uri="{FF2B5EF4-FFF2-40B4-BE49-F238E27FC236}">
              <a16:creationId xmlns:a16="http://schemas.microsoft.com/office/drawing/2014/main" id="{00000000-0008-0000-2A00-00000D000000}"/>
            </a:ext>
          </a:extLst>
        </xdr:cNvPr>
        <xdr:cNvSpPr>
          <a:spLocks noChangeArrowheads="1"/>
        </xdr:cNvSpPr>
      </xdr:nvSpPr>
      <xdr:spPr bwMode="auto">
        <a:xfrm>
          <a:off x="7058025" y="219075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11</xdr:row>
      <xdr:rowOff>0</xdr:rowOff>
    </xdr:from>
    <xdr:to>
      <xdr:col>14</xdr:col>
      <xdr:colOff>0</xdr:colOff>
      <xdr:row>12</xdr:row>
      <xdr:rowOff>0</xdr:rowOff>
    </xdr:to>
    <xdr:sp macro="" textlink="">
      <xdr:nvSpPr>
        <xdr:cNvPr id="14" name="Rectangle 111">
          <a:extLst>
            <a:ext uri="{FF2B5EF4-FFF2-40B4-BE49-F238E27FC236}">
              <a16:creationId xmlns:a16="http://schemas.microsoft.com/office/drawing/2014/main" id="{00000000-0008-0000-2A00-00000E000000}"/>
            </a:ext>
          </a:extLst>
        </xdr:cNvPr>
        <xdr:cNvSpPr>
          <a:spLocks noChangeArrowheads="1"/>
        </xdr:cNvSpPr>
      </xdr:nvSpPr>
      <xdr:spPr bwMode="auto">
        <a:xfrm>
          <a:off x="7058025" y="240982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12</xdr:row>
      <xdr:rowOff>0</xdr:rowOff>
    </xdr:from>
    <xdr:to>
      <xdr:col>14</xdr:col>
      <xdr:colOff>0</xdr:colOff>
      <xdr:row>13</xdr:row>
      <xdr:rowOff>0</xdr:rowOff>
    </xdr:to>
    <xdr:sp macro="" textlink="">
      <xdr:nvSpPr>
        <xdr:cNvPr id="15" name="Rectangle 112">
          <a:extLst>
            <a:ext uri="{FF2B5EF4-FFF2-40B4-BE49-F238E27FC236}">
              <a16:creationId xmlns:a16="http://schemas.microsoft.com/office/drawing/2014/main" id="{00000000-0008-0000-2A00-00000F000000}"/>
            </a:ext>
          </a:extLst>
        </xdr:cNvPr>
        <xdr:cNvSpPr>
          <a:spLocks noChangeArrowheads="1"/>
        </xdr:cNvSpPr>
      </xdr:nvSpPr>
      <xdr:spPr bwMode="auto">
        <a:xfrm>
          <a:off x="7058025" y="262890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13</xdr:row>
      <xdr:rowOff>0</xdr:rowOff>
    </xdr:from>
    <xdr:to>
      <xdr:col>14</xdr:col>
      <xdr:colOff>0</xdr:colOff>
      <xdr:row>14</xdr:row>
      <xdr:rowOff>0</xdr:rowOff>
    </xdr:to>
    <xdr:sp macro="" textlink="">
      <xdr:nvSpPr>
        <xdr:cNvPr id="16" name="Rectangle 113">
          <a:extLst>
            <a:ext uri="{FF2B5EF4-FFF2-40B4-BE49-F238E27FC236}">
              <a16:creationId xmlns:a16="http://schemas.microsoft.com/office/drawing/2014/main" id="{00000000-0008-0000-2A00-000010000000}"/>
            </a:ext>
          </a:extLst>
        </xdr:cNvPr>
        <xdr:cNvSpPr>
          <a:spLocks noChangeArrowheads="1"/>
        </xdr:cNvSpPr>
      </xdr:nvSpPr>
      <xdr:spPr bwMode="auto">
        <a:xfrm>
          <a:off x="7058025" y="284797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14</xdr:row>
      <xdr:rowOff>0</xdr:rowOff>
    </xdr:from>
    <xdr:to>
      <xdr:col>14</xdr:col>
      <xdr:colOff>0</xdr:colOff>
      <xdr:row>15</xdr:row>
      <xdr:rowOff>0</xdr:rowOff>
    </xdr:to>
    <xdr:sp macro="" textlink="">
      <xdr:nvSpPr>
        <xdr:cNvPr id="17" name="Rectangle 114">
          <a:extLst>
            <a:ext uri="{FF2B5EF4-FFF2-40B4-BE49-F238E27FC236}">
              <a16:creationId xmlns:a16="http://schemas.microsoft.com/office/drawing/2014/main" id="{00000000-0008-0000-2A00-000011000000}"/>
            </a:ext>
          </a:extLst>
        </xdr:cNvPr>
        <xdr:cNvSpPr>
          <a:spLocks noChangeArrowheads="1"/>
        </xdr:cNvSpPr>
      </xdr:nvSpPr>
      <xdr:spPr bwMode="auto">
        <a:xfrm>
          <a:off x="7058025" y="306705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114300</xdr:colOff>
      <xdr:row>11</xdr:row>
      <xdr:rowOff>85725</xdr:rowOff>
    </xdr:from>
    <xdr:to>
      <xdr:col>21</xdr:col>
      <xdr:colOff>171450</xdr:colOff>
      <xdr:row>11</xdr:row>
      <xdr:rowOff>142875</xdr:rowOff>
    </xdr:to>
    <xdr:sp macro="" textlink="">
      <xdr:nvSpPr>
        <xdr:cNvPr id="18" name="Oval 115">
          <a:extLst>
            <a:ext uri="{FF2B5EF4-FFF2-40B4-BE49-F238E27FC236}">
              <a16:creationId xmlns:a16="http://schemas.microsoft.com/office/drawing/2014/main" id="{00000000-0008-0000-2A00-000012000000}"/>
            </a:ext>
          </a:extLst>
        </xdr:cNvPr>
        <xdr:cNvSpPr>
          <a:spLocks noChangeArrowheads="1"/>
        </xdr:cNvSpPr>
      </xdr:nvSpPr>
      <xdr:spPr bwMode="auto">
        <a:xfrm flipH="1">
          <a:off x="10601325" y="24955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38100</xdr:colOff>
      <xdr:row>19</xdr:row>
      <xdr:rowOff>133350</xdr:rowOff>
    </xdr:from>
    <xdr:to>
      <xdr:col>20</xdr:col>
      <xdr:colOff>95250</xdr:colOff>
      <xdr:row>19</xdr:row>
      <xdr:rowOff>190500</xdr:rowOff>
    </xdr:to>
    <xdr:sp macro="" textlink="">
      <xdr:nvSpPr>
        <xdr:cNvPr id="19" name="Oval 116">
          <a:extLst>
            <a:ext uri="{FF2B5EF4-FFF2-40B4-BE49-F238E27FC236}">
              <a16:creationId xmlns:a16="http://schemas.microsoft.com/office/drawing/2014/main" id="{00000000-0008-0000-2A00-000013000000}"/>
            </a:ext>
          </a:extLst>
        </xdr:cNvPr>
        <xdr:cNvSpPr>
          <a:spLocks noChangeArrowheads="1"/>
        </xdr:cNvSpPr>
      </xdr:nvSpPr>
      <xdr:spPr bwMode="auto">
        <a:xfrm flipH="1">
          <a:off x="10096500" y="42957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114300</xdr:colOff>
      <xdr:row>22</xdr:row>
      <xdr:rowOff>28575</xdr:rowOff>
    </xdr:from>
    <xdr:to>
      <xdr:col>21</xdr:col>
      <xdr:colOff>171450</xdr:colOff>
      <xdr:row>22</xdr:row>
      <xdr:rowOff>85725</xdr:rowOff>
    </xdr:to>
    <xdr:sp macro="" textlink="">
      <xdr:nvSpPr>
        <xdr:cNvPr id="20" name="Oval 117">
          <a:extLst>
            <a:ext uri="{FF2B5EF4-FFF2-40B4-BE49-F238E27FC236}">
              <a16:creationId xmlns:a16="http://schemas.microsoft.com/office/drawing/2014/main" id="{00000000-0008-0000-2A00-000014000000}"/>
            </a:ext>
          </a:extLst>
        </xdr:cNvPr>
        <xdr:cNvSpPr>
          <a:spLocks noChangeArrowheads="1"/>
        </xdr:cNvSpPr>
      </xdr:nvSpPr>
      <xdr:spPr bwMode="auto">
        <a:xfrm flipH="1">
          <a:off x="10601325" y="48482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47625</xdr:colOff>
      <xdr:row>25</xdr:row>
      <xdr:rowOff>9525</xdr:rowOff>
    </xdr:from>
    <xdr:to>
      <xdr:col>20</xdr:col>
      <xdr:colOff>104775</xdr:colOff>
      <xdr:row>25</xdr:row>
      <xdr:rowOff>66675</xdr:rowOff>
    </xdr:to>
    <xdr:sp macro="" textlink="">
      <xdr:nvSpPr>
        <xdr:cNvPr id="21" name="Oval 118">
          <a:extLst>
            <a:ext uri="{FF2B5EF4-FFF2-40B4-BE49-F238E27FC236}">
              <a16:creationId xmlns:a16="http://schemas.microsoft.com/office/drawing/2014/main" id="{00000000-0008-0000-2A00-000015000000}"/>
            </a:ext>
          </a:extLst>
        </xdr:cNvPr>
        <xdr:cNvSpPr>
          <a:spLocks noChangeArrowheads="1"/>
        </xdr:cNvSpPr>
      </xdr:nvSpPr>
      <xdr:spPr bwMode="auto">
        <a:xfrm flipH="1">
          <a:off x="10106025" y="54864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104775</xdr:colOff>
      <xdr:row>27</xdr:row>
      <xdr:rowOff>85725</xdr:rowOff>
    </xdr:from>
    <xdr:to>
      <xdr:col>21</xdr:col>
      <xdr:colOff>161925</xdr:colOff>
      <xdr:row>27</xdr:row>
      <xdr:rowOff>142875</xdr:rowOff>
    </xdr:to>
    <xdr:sp macro="" textlink="">
      <xdr:nvSpPr>
        <xdr:cNvPr id="22" name="Oval 119">
          <a:extLst>
            <a:ext uri="{FF2B5EF4-FFF2-40B4-BE49-F238E27FC236}">
              <a16:creationId xmlns:a16="http://schemas.microsoft.com/office/drawing/2014/main" id="{00000000-0008-0000-2A00-000016000000}"/>
            </a:ext>
          </a:extLst>
        </xdr:cNvPr>
        <xdr:cNvSpPr>
          <a:spLocks noChangeArrowheads="1"/>
        </xdr:cNvSpPr>
      </xdr:nvSpPr>
      <xdr:spPr bwMode="auto">
        <a:xfrm flipH="1">
          <a:off x="10591800" y="60007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161925</xdr:colOff>
      <xdr:row>25</xdr:row>
      <xdr:rowOff>47625</xdr:rowOff>
    </xdr:from>
    <xdr:to>
      <xdr:col>22</xdr:col>
      <xdr:colOff>219075</xdr:colOff>
      <xdr:row>25</xdr:row>
      <xdr:rowOff>104775</xdr:rowOff>
    </xdr:to>
    <xdr:sp macro="" textlink="">
      <xdr:nvSpPr>
        <xdr:cNvPr id="23" name="Oval 120">
          <a:extLst>
            <a:ext uri="{FF2B5EF4-FFF2-40B4-BE49-F238E27FC236}">
              <a16:creationId xmlns:a16="http://schemas.microsoft.com/office/drawing/2014/main" id="{00000000-0008-0000-2A00-000017000000}"/>
            </a:ext>
          </a:extLst>
        </xdr:cNvPr>
        <xdr:cNvSpPr>
          <a:spLocks noChangeArrowheads="1"/>
        </xdr:cNvSpPr>
      </xdr:nvSpPr>
      <xdr:spPr bwMode="auto">
        <a:xfrm flipH="1">
          <a:off x="11077575" y="55245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76200</xdr:colOff>
      <xdr:row>22</xdr:row>
      <xdr:rowOff>152400</xdr:rowOff>
    </xdr:from>
    <xdr:to>
      <xdr:col>21</xdr:col>
      <xdr:colOff>133350</xdr:colOff>
      <xdr:row>22</xdr:row>
      <xdr:rowOff>209550</xdr:rowOff>
    </xdr:to>
    <xdr:sp macro="" textlink="">
      <xdr:nvSpPr>
        <xdr:cNvPr id="24" name="Oval 121">
          <a:extLst>
            <a:ext uri="{FF2B5EF4-FFF2-40B4-BE49-F238E27FC236}">
              <a16:creationId xmlns:a16="http://schemas.microsoft.com/office/drawing/2014/main" id="{00000000-0008-0000-2A00-000018000000}"/>
            </a:ext>
          </a:extLst>
        </xdr:cNvPr>
        <xdr:cNvSpPr>
          <a:spLocks noChangeArrowheads="1"/>
        </xdr:cNvSpPr>
      </xdr:nvSpPr>
      <xdr:spPr bwMode="auto">
        <a:xfrm flipH="1">
          <a:off x="10563225" y="49720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152400</xdr:colOff>
      <xdr:row>19</xdr:row>
      <xdr:rowOff>152400</xdr:rowOff>
    </xdr:from>
    <xdr:to>
      <xdr:col>22</xdr:col>
      <xdr:colOff>209550</xdr:colOff>
      <xdr:row>19</xdr:row>
      <xdr:rowOff>209550</xdr:rowOff>
    </xdr:to>
    <xdr:sp macro="" textlink="">
      <xdr:nvSpPr>
        <xdr:cNvPr id="25" name="Oval 122">
          <a:extLst>
            <a:ext uri="{FF2B5EF4-FFF2-40B4-BE49-F238E27FC236}">
              <a16:creationId xmlns:a16="http://schemas.microsoft.com/office/drawing/2014/main" id="{00000000-0008-0000-2A00-000019000000}"/>
            </a:ext>
          </a:extLst>
        </xdr:cNvPr>
        <xdr:cNvSpPr>
          <a:spLocks noChangeArrowheads="1"/>
        </xdr:cNvSpPr>
      </xdr:nvSpPr>
      <xdr:spPr bwMode="auto">
        <a:xfrm flipH="1">
          <a:off x="11068050" y="43148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123825</xdr:colOff>
      <xdr:row>16</xdr:row>
      <xdr:rowOff>161925</xdr:rowOff>
    </xdr:from>
    <xdr:to>
      <xdr:col>21</xdr:col>
      <xdr:colOff>180975</xdr:colOff>
      <xdr:row>17</xdr:row>
      <xdr:rowOff>0</xdr:rowOff>
    </xdr:to>
    <xdr:sp macro="" textlink="">
      <xdr:nvSpPr>
        <xdr:cNvPr id="26" name="Oval 123">
          <a:extLst>
            <a:ext uri="{FF2B5EF4-FFF2-40B4-BE49-F238E27FC236}">
              <a16:creationId xmlns:a16="http://schemas.microsoft.com/office/drawing/2014/main" id="{00000000-0008-0000-2A00-00001A000000}"/>
            </a:ext>
          </a:extLst>
        </xdr:cNvPr>
        <xdr:cNvSpPr>
          <a:spLocks noChangeArrowheads="1"/>
        </xdr:cNvSpPr>
      </xdr:nvSpPr>
      <xdr:spPr bwMode="auto">
        <a:xfrm flipH="1">
          <a:off x="10610850" y="36671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161925</xdr:colOff>
      <xdr:row>14</xdr:row>
      <xdr:rowOff>66675</xdr:rowOff>
    </xdr:from>
    <xdr:to>
      <xdr:col>22</xdr:col>
      <xdr:colOff>219075</xdr:colOff>
      <xdr:row>14</xdr:row>
      <xdr:rowOff>123825</xdr:rowOff>
    </xdr:to>
    <xdr:sp macro="" textlink="">
      <xdr:nvSpPr>
        <xdr:cNvPr id="27" name="Oval 124">
          <a:extLst>
            <a:ext uri="{FF2B5EF4-FFF2-40B4-BE49-F238E27FC236}">
              <a16:creationId xmlns:a16="http://schemas.microsoft.com/office/drawing/2014/main" id="{00000000-0008-0000-2A00-00001B000000}"/>
            </a:ext>
          </a:extLst>
        </xdr:cNvPr>
        <xdr:cNvSpPr>
          <a:spLocks noChangeArrowheads="1"/>
        </xdr:cNvSpPr>
      </xdr:nvSpPr>
      <xdr:spPr bwMode="auto">
        <a:xfrm flipH="1">
          <a:off x="11077575" y="31337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85725</xdr:colOff>
      <xdr:row>17</xdr:row>
      <xdr:rowOff>95250</xdr:rowOff>
    </xdr:from>
    <xdr:to>
      <xdr:col>21</xdr:col>
      <xdr:colOff>142875</xdr:colOff>
      <xdr:row>17</xdr:row>
      <xdr:rowOff>152400</xdr:rowOff>
    </xdr:to>
    <xdr:sp macro="" textlink="">
      <xdr:nvSpPr>
        <xdr:cNvPr id="28" name="Oval 125">
          <a:extLst>
            <a:ext uri="{FF2B5EF4-FFF2-40B4-BE49-F238E27FC236}">
              <a16:creationId xmlns:a16="http://schemas.microsoft.com/office/drawing/2014/main" id="{00000000-0008-0000-2A00-00001C000000}"/>
            </a:ext>
          </a:extLst>
        </xdr:cNvPr>
        <xdr:cNvSpPr>
          <a:spLocks noChangeArrowheads="1"/>
        </xdr:cNvSpPr>
      </xdr:nvSpPr>
      <xdr:spPr bwMode="auto">
        <a:xfrm flipH="1">
          <a:off x="10572750" y="38195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171450</xdr:colOff>
      <xdr:row>8</xdr:row>
      <xdr:rowOff>209550</xdr:rowOff>
    </xdr:from>
    <xdr:to>
      <xdr:col>22</xdr:col>
      <xdr:colOff>228600</xdr:colOff>
      <xdr:row>9</xdr:row>
      <xdr:rowOff>47625</xdr:rowOff>
    </xdr:to>
    <xdr:sp macro="" textlink="">
      <xdr:nvSpPr>
        <xdr:cNvPr id="29" name="Oval 126">
          <a:extLst>
            <a:ext uri="{FF2B5EF4-FFF2-40B4-BE49-F238E27FC236}">
              <a16:creationId xmlns:a16="http://schemas.microsoft.com/office/drawing/2014/main" id="{00000000-0008-0000-2A00-00001D000000}"/>
            </a:ext>
          </a:extLst>
        </xdr:cNvPr>
        <xdr:cNvSpPr>
          <a:spLocks noChangeArrowheads="1"/>
        </xdr:cNvSpPr>
      </xdr:nvSpPr>
      <xdr:spPr bwMode="auto">
        <a:xfrm flipH="1">
          <a:off x="11087100" y="19621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85725</xdr:colOff>
      <xdr:row>6</xdr:row>
      <xdr:rowOff>152400</xdr:rowOff>
    </xdr:from>
    <xdr:to>
      <xdr:col>21</xdr:col>
      <xdr:colOff>142875</xdr:colOff>
      <xdr:row>6</xdr:row>
      <xdr:rowOff>209550</xdr:rowOff>
    </xdr:to>
    <xdr:sp macro="" textlink="">
      <xdr:nvSpPr>
        <xdr:cNvPr id="30" name="Oval 127">
          <a:extLst>
            <a:ext uri="{FF2B5EF4-FFF2-40B4-BE49-F238E27FC236}">
              <a16:creationId xmlns:a16="http://schemas.microsoft.com/office/drawing/2014/main" id="{00000000-0008-0000-2A00-00001E000000}"/>
            </a:ext>
          </a:extLst>
        </xdr:cNvPr>
        <xdr:cNvSpPr>
          <a:spLocks noChangeArrowheads="1"/>
        </xdr:cNvSpPr>
      </xdr:nvSpPr>
      <xdr:spPr bwMode="auto">
        <a:xfrm flipH="1">
          <a:off x="10572750" y="14668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76200</xdr:colOff>
      <xdr:row>12</xdr:row>
      <xdr:rowOff>19050</xdr:rowOff>
    </xdr:from>
    <xdr:to>
      <xdr:col>21</xdr:col>
      <xdr:colOff>133350</xdr:colOff>
      <xdr:row>12</xdr:row>
      <xdr:rowOff>76200</xdr:rowOff>
    </xdr:to>
    <xdr:sp macro="" textlink="">
      <xdr:nvSpPr>
        <xdr:cNvPr id="31" name="Oval 128">
          <a:extLst>
            <a:ext uri="{FF2B5EF4-FFF2-40B4-BE49-F238E27FC236}">
              <a16:creationId xmlns:a16="http://schemas.microsoft.com/office/drawing/2014/main" id="{00000000-0008-0000-2A00-00001F000000}"/>
            </a:ext>
          </a:extLst>
        </xdr:cNvPr>
        <xdr:cNvSpPr>
          <a:spLocks noChangeArrowheads="1"/>
        </xdr:cNvSpPr>
      </xdr:nvSpPr>
      <xdr:spPr bwMode="auto">
        <a:xfrm flipH="1">
          <a:off x="10563225" y="26479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10</xdr:row>
      <xdr:rowOff>0</xdr:rowOff>
    </xdr:from>
    <xdr:to>
      <xdr:col>29</xdr:col>
      <xdr:colOff>0</xdr:colOff>
      <xdr:row>11</xdr:row>
      <xdr:rowOff>0</xdr:rowOff>
    </xdr:to>
    <xdr:sp macro="" textlink="">
      <xdr:nvSpPr>
        <xdr:cNvPr id="32" name="Rectangle 129">
          <a:extLst>
            <a:ext uri="{FF2B5EF4-FFF2-40B4-BE49-F238E27FC236}">
              <a16:creationId xmlns:a16="http://schemas.microsoft.com/office/drawing/2014/main" id="{00000000-0008-0000-2A00-000020000000}"/>
            </a:ext>
          </a:extLst>
        </xdr:cNvPr>
        <xdr:cNvSpPr>
          <a:spLocks noChangeArrowheads="1"/>
        </xdr:cNvSpPr>
      </xdr:nvSpPr>
      <xdr:spPr bwMode="auto">
        <a:xfrm>
          <a:off x="13487400" y="219075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11</xdr:row>
      <xdr:rowOff>0</xdr:rowOff>
    </xdr:from>
    <xdr:to>
      <xdr:col>29</xdr:col>
      <xdr:colOff>0</xdr:colOff>
      <xdr:row>12</xdr:row>
      <xdr:rowOff>0</xdr:rowOff>
    </xdr:to>
    <xdr:sp macro="" textlink="">
      <xdr:nvSpPr>
        <xdr:cNvPr id="33" name="Rectangle 130">
          <a:extLst>
            <a:ext uri="{FF2B5EF4-FFF2-40B4-BE49-F238E27FC236}">
              <a16:creationId xmlns:a16="http://schemas.microsoft.com/office/drawing/2014/main" id="{00000000-0008-0000-2A00-000021000000}"/>
            </a:ext>
          </a:extLst>
        </xdr:cNvPr>
        <xdr:cNvSpPr>
          <a:spLocks noChangeArrowheads="1"/>
        </xdr:cNvSpPr>
      </xdr:nvSpPr>
      <xdr:spPr bwMode="auto">
        <a:xfrm>
          <a:off x="13487400" y="240982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12</xdr:row>
      <xdr:rowOff>0</xdr:rowOff>
    </xdr:from>
    <xdr:to>
      <xdr:col>29</xdr:col>
      <xdr:colOff>0</xdr:colOff>
      <xdr:row>13</xdr:row>
      <xdr:rowOff>0</xdr:rowOff>
    </xdr:to>
    <xdr:sp macro="" textlink="">
      <xdr:nvSpPr>
        <xdr:cNvPr id="34" name="Rectangle 131">
          <a:extLst>
            <a:ext uri="{FF2B5EF4-FFF2-40B4-BE49-F238E27FC236}">
              <a16:creationId xmlns:a16="http://schemas.microsoft.com/office/drawing/2014/main" id="{00000000-0008-0000-2A00-000022000000}"/>
            </a:ext>
          </a:extLst>
        </xdr:cNvPr>
        <xdr:cNvSpPr>
          <a:spLocks noChangeArrowheads="1"/>
        </xdr:cNvSpPr>
      </xdr:nvSpPr>
      <xdr:spPr bwMode="auto">
        <a:xfrm>
          <a:off x="13487400" y="262890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13</xdr:row>
      <xdr:rowOff>0</xdr:rowOff>
    </xdr:from>
    <xdr:to>
      <xdr:col>29</xdr:col>
      <xdr:colOff>0</xdr:colOff>
      <xdr:row>14</xdr:row>
      <xdr:rowOff>0</xdr:rowOff>
    </xdr:to>
    <xdr:sp macro="" textlink="">
      <xdr:nvSpPr>
        <xdr:cNvPr id="35" name="Rectangle 132">
          <a:extLst>
            <a:ext uri="{FF2B5EF4-FFF2-40B4-BE49-F238E27FC236}">
              <a16:creationId xmlns:a16="http://schemas.microsoft.com/office/drawing/2014/main" id="{00000000-0008-0000-2A00-000023000000}"/>
            </a:ext>
          </a:extLst>
        </xdr:cNvPr>
        <xdr:cNvSpPr>
          <a:spLocks noChangeArrowheads="1"/>
        </xdr:cNvSpPr>
      </xdr:nvSpPr>
      <xdr:spPr bwMode="auto">
        <a:xfrm>
          <a:off x="13487400" y="284797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14</xdr:row>
      <xdr:rowOff>0</xdr:rowOff>
    </xdr:from>
    <xdr:to>
      <xdr:col>29</xdr:col>
      <xdr:colOff>0</xdr:colOff>
      <xdr:row>15</xdr:row>
      <xdr:rowOff>0</xdr:rowOff>
    </xdr:to>
    <xdr:sp macro="" textlink="">
      <xdr:nvSpPr>
        <xdr:cNvPr id="36" name="Rectangle 133">
          <a:extLst>
            <a:ext uri="{FF2B5EF4-FFF2-40B4-BE49-F238E27FC236}">
              <a16:creationId xmlns:a16="http://schemas.microsoft.com/office/drawing/2014/main" id="{00000000-0008-0000-2A00-000024000000}"/>
            </a:ext>
          </a:extLst>
        </xdr:cNvPr>
        <xdr:cNvSpPr>
          <a:spLocks noChangeArrowheads="1"/>
        </xdr:cNvSpPr>
      </xdr:nvSpPr>
      <xdr:spPr bwMode="auto">
        <a:xfrm>
          <a:off x="13487400" y="306705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7</xdr:row>
      <xdr:rowOff>114300</xdr:rowOff>
    </xdr:from>
    <xdr:to>
      <xdr:col>20</xdr:col>
      <xdr:colOff>38100</xdr:colOff>
      <xdr:row>9</xdr:row>
      <xdr:rowOff>9525</xdr:rowOff>
    </xdr:to>
    <xdr:cxnSp macro="">
      <xdr:nvCxnSpPr>
        <xdr:cNvPr id="37" name="AutoShape 134">
          <a:extLst>
            <a:ext uri="{FF2B5EF4-FFF2-40B4-BE49-F238E27FC236}">
              <a16:creationId xmlns:a16="http://schemas.microsoft.com/office/drawing/2014/main" id="{00000000-0008-0000-2A00-000025000000}"/>
            </a:ext>
          </a:extLst>
        </xdr:cNvPr>
        <xdr:cNvCxnSpPr>
          <a:cxnSpLocks noChangeShapeType="1"/>
          <a:stCxn id="52" idx="1"/>
          <a:endCxn id="12" idx="6"/>
        </xdr:cNvCxnSpPr>
      </xdr:nvCxnSpPr>
      <xdr:spPr bwMode="auto">
        <a:xfrm>
          <a:off x="7058025" y="1647825"/>
          <a:ext cx="3038475" cy="3333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8</xdr:row>
      <xdr:rowOff>114300</xdr:rowOff>
    </xdr:from>
    <xdr:to>
      <xdr:col>21</xdr:col>
      <xdr:colOff>114300</xdr:colOff>
      <xdr:row>11</xdr:row>
      <xdr:rowOff>114300</xdr:rowOff>
    </xdr:to>
    <xdr:cxnSp macro="">
      <xdr:nvCxnSpPr>
        <xdr:cNvPr id="38" name="AutoShape 135">
          <a:extLst>
            <a:ext uri="{FF2B5EF4-FFF2-40B4-BE49-F238E27FC236}">
              <a16:creationId xmlns:a16="http://schemas.microsoft.com/office/drawing/2014/main" id="{00000000-0008-0000-2A00-000026000000}"/>
            </a:ext>
          </a:extLst>
        </xdr:cNvPr>
        <xdr:cNvCxnSpPr>
          <a:cxnSpLocks noChangeShapeType="1"/>
          <a:stCxn id="53" idx="1"/>
          <a:endCxn id="18" idx="6"/>
        </xdr:cNvCxnSpPr>
      </xdr:nvCxnSpPr>
      <xdr:spPr bwMode="auto">
        <a:xfrm>
          <a:off x="7058025" y="1866900"/>
          <a:ext cx="3543300" cy="6572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10</xdr:row>
      <xdr:rowOff>114300</xdr:rowOff>
    </xdr:from>
    <xdr:to>
      <xdr:col>21</xdr:col>
      <xdr:colOff>123825</xdr:colOff>
      <xdr:row>16</xdr:row>
      <xdr:rowOff>190500</xdr:rowOff>
    </xdr:to>
    <xdr:cxnSp macro="">
      <xdr:nvCxnSpPr>
        <xdr:cNvPr id="39" name="AutoShape 136">
          <a:extLst>
            <a:ext uri="{FF2B5EF4-FFF2-40B4-BE49-F238E27FC236}">
              <a16:creationId xmlns:a16="http://schemas.microsoft.com/office/drawing/2014/main" id="{00000000-0008-0000-2A00-000027000000}"/>
            </a:ext>
          </a:extLst>
        </xdr:cNvPr>
        <xdr:cNvCxnSpPr>
          <a:cxnSpLocks noChangeShapeType="1"/>
          <a:stCxn id="13" idx="1"/>
          <a:endCxn id="26" idx="6"/>
        </xdr:cNvCxnSpPr>
      </xdr:nvCxnSpPr>
      <xdr:spPr bwMode="auto">
        <a:xfrm>
          <a:off x="7058025" y="2305050"/>
          <a:ext cx="3552825" cy="13906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11</xdr:row>
      <xdr:rowOff>114300</xdr:rowOff>
    </xdr:from>
    <xdr:to>
      <xdr:col>20</xdr:col>
      <xdr:colOff>38100</xdr:colOff>
      <xdr:row>19</xdr:row>
      <xdr:rowOff>161925</xdr:rowOff>
    </xdr:to>
    <xdr:cxnSp macro="">
      <xdr:nvCxnSpPr>
        <xdr:cNvPr id="40" name="AutoShape 137">
          <a:extLst>
            <a:ext uri="{FF2B5EF4-FFF2-40B4-BE49-F238E27FC236}">
              <a16:creationId xmlns:a16="http://schemas.microsoft.com/office/drawing/2014/main" id="{00000000-0008-0000-2A00-000028000000}"/>
            </a:ext>
          </a:extLst>
        </xdr:cNvPr>
        <xdr:cNvCxnSpPr>
          <a:cxnSpLocks noChangeShapeType="1"/>
          <a:stCxn id="14" idx="1"/>
          <a:endCxn id="19" idx="6"/>
        </xdr:cNvCxnSpPr>
      </xdr:nvCxnSpPr>
      <xdr:spPr bwMode="auto">
        <a:xfrm>
          <a:off x="7058025" y="2524125"/>
          <a:ext cx="3038475" cy="18002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12</xdr:row>
      <xdr:rowOff>114300</xdr:rowOff>
    </xdr:from>
    <xdr:to>
      <xdr:col>21</xdr:col>
      <xdr:colOff>114300</xdr:colOff>
      <xdr:row>22</xdr:row>
      <xdr:rowOff>57150</xdr:rowOff>
    </xdr:to>
    <xdr:cxnSp macro="">
      <xdr:nvCxnSpPr>
        <xdr:cNvPr id="41" name="AutoShape 138">
          <a:extLst>
            <a:ext uri="{FF2B5EF4-FFF2-40B4-BE49-F238E27FC236}">
              <a16:creationId xmlns:a16="http://schemas.microsoft.com/office/drawing/2014/main" id="{00000000-0008-0000-2A00-000029000000}"/>
            </a:ext>
          </a:extLst>
        </xdr:cNvPr>
        <xdr:cNvCxnSpPr>
          <a:cxnSpLocks noChangeShapeType="1"/>
          <a:stCxn id="15" idx="1"/>
          <a:endCxn id="20" idx="6"/>
        </xdr:cNvCxnSpPr>
      </xdr:nvCxnSpPr>
      <xdr:spPr bwMode="auto">
        <a:xfrm>
          <a:off x="7058025" y="2743200"/>
          <a:ext cx="3543300" cy="21336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13</xdr:row>
      <xdr:rowOff>114300</xdr:rowOff>
    </xdr:from>
    <xdr:to>
      <xdr:col>20</xdr:col>
      <xdr:colOff>47625</xdr:colOff>
      <xdr:row>25</xdr:row>
      <xdr:rowOff>38100</xdr:rowOff>
    </xdr:to>
    <xdr:cxnSp macro="">
      <xdr:nvCxnSpPr>
        <xdr:cNvPr id="42" name="AutoShape 139">
          <a:extLst>
            <a:ext uri="{FF2B5EF4-FFF2-40B4-BE49-F238E27FC236}">
              <a16:creationId xmlns:a16="http://schemas.microsoft.com/office/drawing/2014/main" id="{00000000-0008-0000-2A00-00002A000000}"/>
            </a:ext>
          </a:extLst>
        </xdr:cNvPr>
        <xdr:cNvCxnSpPr>
          <a:cxnSpLocks noChangeShapeType="1"/>
          <a:stCxn id="16" idx="1"/>
          <a:endCxn id="21" idx="6"/>
        </xdr:cNvCxnSpPr>
      </xdr:nvCxnSpPr>
      <xdr:spPr bwMode="auto">
        <a:xfrm>
          <a:off x="7058025" y="2962275"/>
          <a:ext cx="3048000" cy="25527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14</xdr:row>
      <xdr:rowOff>114300</xdr:rowOff>
    </xdr:from>
    <xdr:to>
      <xdr:col>21</xdr:col>
      <xdr:colOff>104775</xdr:colOff>
      <xdr:row>27</xdr:row>
      <xdr:rowOff>114300</xdr:rowOff>
    </xdr:to>
    <xdr:cxnSp macro="">
      <xdr:nvCxnSpPr>
        <xdr:cNvPr id="43" name="AutoShape 140">
          <a:extLst>
            <a:ext uri="{FF2B5EF4-FFF2-40B4-BE49-F238E27FC236}">
              <a16:creationId xmlns:a16="http://schemas.microsoft.com/office/drawing/2014/main" id="{00000000-0008-0000-2A00-00002B000000}"/>
            </a:ext>
          </a:extLst>
        </xdr:cNvPr>
        <xdr:cNvCxnSpPr>
          <a:cxnSpLocks noChangeShapeType="1"/>
          <a:stCxn id="17" idx="1"/>
          <a:endCxn id="22" idx="6"/>
        </xdr:cNvCxnSpPr>
      </xdr:nvCxnSpPr>
      <xdr:spPr bwMode="auto">
        <a:xfrm>
          <a:off x="7058025" y="3181350"/>
          <a:ext cx="3533775" cy="28479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142875</xdr:colOff>
      <xdr:row>6</xdr:row>
      <xdr:rowOff>180975</xdr:rowOff>
    </xdr:from>
    <xdr:to>
      <xdr:col>29</xdr:col>
      <xdr:colOff>0</xdr:colOff>
      <xdr:row>7</xdr:row>
      <xdr:rowOff>114300</xdr:rowOff>
    </xdr:to>
    <xdr:cxnSp macro="">
      <xdr:nvCxnSpPr>
        <xdr:cNvPr id="44" name="AutoShape 141">
          <a:extLst>
            <a:ext uri="{FF2B5EF4-FFF2-40B4-BE49-F238E27FC236}">
              <a16:creationId xmlns:a16="http://schemas.microsoft.com/office/drawing/2014/main" id="{00000000-0008-0000-2A00-00002C000000}"/>
            </a:ext>
          </a:extLst>
        </xdr:cNvPr>
        <xdr:cNvCxnSpPr>
          <a:cxnSpLocks noChangeShapeType="1"/>
          <a:stCxn id="30" idx="2"/>
          <a:endCxn id="57" idx="3"/>
        </xdr:cNvCxnSpPr>
      </xdr:nvCxnSpPr>
      <xdr:spPr bwMode="auto">
        <a:xfrm>
          <a:off x="10629900" y="1495425"/>
          <a:ext cx="3286125" cy="1524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228600</xdr:colOff>
      <xdr:row>8</xdr:row>
      <xdr:rowOff>114300</xdr:rowOff>
    </xdr:from>
    <xdr:to>
      <xdr:col>29</xdr:col>
      <xdr:colOff>0</xdr:colOff>
      <xdr:row>9</xdr:row>
      <xdr:rowOff>19050</xdr:rowOff>
    </xdr:to>
    <xdr:cxnSp macro="">
      <xdr:nvCxnSpPr>
        <xdr:cNvPr id="45" name="AutoShape 142">
          <a:extLst>
            <a:ext uri="{FF2B5EF4-FFF2-40B4-BE49-F238E27FC236}">
              <a16:creationId xmlns:a16="http://schemas.microsoft.com/office/drawing/2014/main" id="{00000000-0008-0000-2A00-00002D000000}"/>
            </a:ext>
          </a:extLst>
        </xdr:cNvPr>
        <xdr:cNvCxnSpPr>
          <a:cxnSpLocks noChangeShapeType="1"/>
          <a:stCxn id="29" idx="2"/>
          <a:endCxn id="58" idx="3"/>
        </xdr:cNvCxnSpPr>
      </xdr:nvCxnSpPr>
      <xdr:spPr bwMode="auto">
        <a:xfrm flipV="1">
          <a:off x="11144250" y="1866900"/>
          <a:ext cx="2771775" cy="1238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133350</xdr:colOff>
      <xdr:row>9</xdr:row>
      <xdr:rowOff>114300</xdr:rowOff>
    </xdr:from>
    <xdr:to>
      <xdr:col>29</xdr:col>
      <xdr:colOff>0</xdr:colOff>
      <xdr:row>12</xdr:row>
      <xdr:rowOff>47625</xdr:rowOff>
    </xdr:to>
    <xdr:cxnSp macro="">
      <xdr:nvCxnSpPr>
        <xdr:cNvPr id="46" name="AutoShape 143">
          <a:extLst>
            <a:ext uri="{FF2B5EF4-FFF2-40B4-BE49-F238E27FC236}">
              <a16:creationId xmlns:a16="http://schemas.microsoft.com/office/drawing/2014/main" id="{00000000-0008-0000-2A00-00002E000000}"/>
            </a:ext>
          </a:extLst>
        </xdr:cNvPr>
        <xdr:cNvCxnSpPr>
          <a:cxnSpLocks noChangeShapeType="1"/>
          <a:stCxn id="31" idx="2"/>
          <a:endCxn id="59" idx="3"/>
        </xdr:cNvCxnSpPr>
      </xdr:nvCxnSpPr>
      <xdr:spPr bwMode="auto">
        <a:xfrm flipV="1">
          <a:off x="10620375" y="2085975"/>
          <a:ext cx="3295650" cy="5905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219075</xdr:colOff>
      <xdr:row>10</xdr:row>
      <xdr:rowOff>114300</xdr:rowOff>
    </xdr:from>
    <xdr:to>
      <xdr:col>29</xdr:col>
      <xdr:colOff>0</xdr:colOff>
      <xdr:row>14</xdr:row>
      <xdr:rowOff>95250</xdr:rowOff>
    </xdr:to>
    <xdr:cxnSp macro="">
      <xdr:nvCxnSpPr>
        <xdr:cNvPr id="47" name="AutoShape 144">
          <a:extLst>
            <a:ext uri="{FF2B5EF4-FFF2-40B4-BE49-F238E27FC236}">
              <a16:creationId xmlns:a16="http://schemas.microsoft.com/office/drawing/2014/main" id="{00000000-0008-0000-2A00-00002F000000}"/>
            </a:ext>
          </a:extLst>
        </xdr:cNvPr>
        <xdr:cNvCxnSpPr>
          <a:cxnSpLocks noChangeShapeType="1"/>
          <a:stCxn id="27" idx="2"/>
          <a:endCxn id="32" idx="3"/>
        </xdr:cNvCxnSpPr>
      </xdr:nvCxnSpPr>
      <xdr:spPr bwMode="auto">
        <a:xfrm flipV="1">
          <a:off x="11134725" y="2305050"/>
          <a:ext cx="2781300" cy="8572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142875</xdr:colOff>
      <xdr:row>11</xdr:row>
      <xdr:rowOff>114300</xdr:rowOff>
    </xdr:from>
    <xdr:to>
      <xdr:col>29</xdr:col>
      <xdr:colOff>0</xdr:colOff>
      <xdr:row>17</xdr:row>
      <xdr:rowOff>123825</xdr:rowOff>
    </xdr:to>
    <xdr:cxnSp macro="">
      <xdr:nvCxnSpPr>
        <xdr:cNvPr id="48" name="AutoShape 145">
          <a:extLst>
            <a:ext uri="{FF2B5EF4-FFF2-40B4-BE49-F238E27FC236}">
              <a16:creationId xmlns:a16="http://schemas.microsoft.com/office/drawing/2014/main" id="{00000000-0008-0000-2A00-000030000000}"/>
            </a:ext>
          </a:extLst>
        </xdr:cNvPr>
        <xdr:cNvCxnSpPr>
          <a:cxnSpLocks noChangeShapeType="1"/>
          <a:stCxn id="28" idx="2"/>
          <a:endCxn id="33" idx="3"/>
        </xdr:cNvCxnSpPr>
      </xdr:nvCxnSpPr>
      <xdr:spPr bwMode="auto">
        <a:xfrm flipV="1">
          <a:off x="10629900" y="2524125"/>
          <a:ext cx="3286125" cy="13239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209550</xdr:colOff>
      <xdr:row>12</xdr:row>
      <xdr:rowOff>114300</xdr:rowOff>
    </xdr:from>
    <xdr:to>
      <xdr:col>29</xdr:col>
      <xdr:colOff>0</xdr:colOff>
      <xdr:row>19</xdr:row>
      <xdr:rowOff>180975</xdr:rowOff>
    </xdr:to>
    <xdr:cxnSp macro="">
      <xdr:nvCxnSpPr>
        <xdr:cNvPr id="49" name="AutoShape 146">
          <a:extLst>
            <a:ext uri="{FF2B5EF4-FFF2-40B4-BE49-F238E27FC236}">
              <a16:creationId xmlns:a16="http://schemas.microsoft.com/office/drawing/2014/main" id="{00000000-0008-0000-2A00-000031000000}"/>
            </a:ext>
          </a:extLst>
        </xdr:cNvPr>
        <xdr:cNvCxnSpPr>
          <a:cxnSpLocks noChangeShapeType="1"/>
          <a:stCxn id="25" idx="2"/>
          <a:endCxn id="34" idx="3"/>
        </xdr:cNvCxnSpPr>
      </xdr:nvCxnSpPr>
      <xdr:spPr bwMode="auto">
        <a:xfrm flipV="1">
          <a:off x="11125200" y="2743200"/>
          <a:ext cx="2790825" cy="16002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133350</xdr:colOff>
      <xdr:row>13</xdr:row>
      <xdr:rowOff>114300</xdr:rowOff>
    </xdr:from>
    <xdr:to>
      <xdr:col>29</xdr:col>
      <xdr:colOff>0</xdr:colOff>
      <xdr:row>22</xdr:row>
      <xdr:rowOff>180975</xdr:rowOff>
    </xdr:to>
    <xdr:cxnSp macro="">
      <xdr:nvCxnSpPr>
        <xdr:cNvPr id="50" name="AutoShape 147">
          <a:extLst>
            <a:ext uri="{FF2B5EF4-FFF2-40B4-BE49-F238E27FC236}">
              <a16:creationId xmlns:a16="http://schemas.microsoft.com/office/drawing/2014/main" id="{00000000-0008-0000-2A00-000032000000}"/>
            </a:ext>
          </a:extLst>
        </xdr:cNvPr>
        <xdr:cNvCxnSpPr>
          <a:cxnSpLocks noChangeShapeType="1"/>
          <a:stCxn id="24" idx="2"/>
          <a:endCxn id="35" idx="3"/>
        </xdr:cNvCxnSpPr>
      </xdr:nvCxnSpPr>
      <xdr:spPr bwMode="auto">
        <a:xfrm flipV="1">
          <a:off x="10620375" y="2962275"/>
          <a:ext cx="3295650" cy="20383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219075</xdr:colOff>
      <xdr:row>14</xdr:row>
      <xdr:rowOff>114300</xdr:rowOff>
    </xdr:from>
    <xdr:to>
      <xdr:col>29</xdr:col>
      <xdr:colOff>0</xdr:colOff>
      <xdr:row>25</xdr:row>
      <xdr:rowOff>76200</xdr:rowOff>
    </xdr:to>
    <xdr:cxnSp macro="">
      <xdr:nvCxnSpPr>
        <xdr:cNvPr id="51" name="AutoShape 148">
          <a:extLst>
            <a:ext uri="{FF2B5EF4-FFF2-40B4-BE49-F238E27FC236}">
              <a16:creationId xmlns:a16="http://schemas.microsoft.com/office/drawing/2014/main" id="{00000000-0008-0000-2A00-000033000000}"/>
            </a:ext>
          </a:extLst>
        </xdr:cNvPr>
        <xdr:cNvCxnSpPr>
          <a:cxnSpLocks noChangeShapeType="1"/>
          <a:stCxn id="23" idx="2"/>
          <a:endCxn id="36" idx="3"/>
        </xdr:cNvCxnSpPr>
      </xdr:nvCxnSpPr>
      <xdr:spPr bwMode="auto">
        <a:xfrm flipV="1">
          <a:off x="11134725" y="3181350"/>
          <a:ext cx="2781300" cy="23717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7</xdr:row>
      <xdr:rowOff>0</xdr:rowOff>
    </xdr:from>
    <xdr:to>
      <xdr:col>14</xdr:col>
      <xdr:colOff>0</xdr:colOff>
      <xdr:row>8</xdr:row>
      <xdr:rowOff>0</xdr:rowOff>
    </xdr:to>
    <xdr:sp macro="" textlink="">
      <xdr:nvSpPr>
        <xdr:cNvPr id="52" name="Rectangle 149">
          <a:extLst>
            <a:ext uri="{FF2B5EF4-FFF2-40B4-BE49-F238E27FC236}">
              <a16:creationId xmlns:a16="http://schemas.microsoft.com/office/drawing/2014/main" id="{00000000-0008-0000-2A00-000034000000}"/>
            </a:ext>
          </a:extLst>
        </xdr:cNvPr>
        <xdr:cNvSpPr>
          <a:spLocks noChangeArrowheads="1"/>
        </xdr:cNvSpPr>
      </xdr:nvSpPr>
      <xdr:spPr bwMode="auto">
        <a:xfrm>
          <a:off x="7058025" y="153352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8</xdr:row>
      <xdr:rowOff>0</xdr:rowOff>
    </xdr:from>
    <xdr:to>
      <xdr:col>14</xdr:col>
      <xdr:colOff>0</xdr:colOff>
      <xdr:row>9</xdr:row>
      <xdr:rowOff>0</xdr:rowOff>
    </xdr:to>
    <xdr:sp macro="" textlink="">
      <xdr:nvSpPr>
        <xdr:cNvPr id="53" name="Rectangle 150">
          <a:extLst>
            <a:ext uri="{FF2B5EF4-FFF2-40B4-BE49-F238E27FC236}">
              <a16:creationId xmlns:a16="http://schemas.microsoft.com/office/drawing/2014/main" id="{00000000-0008-0000-2A00-000035000000}"/>
            </a:ext>
          </a:extLst>
        </xdr:cNvPr>
        <xdr:cNvSpPr>
          <a:spLocks noChangeArrowheads="1"/>
        </xdr:cNvSpPr>
      </xdr:nvSpPr>
      <xdr:spPr bwMode="auto">
        <a:xfrm>
          <a:off x="7058025" y="175260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9</xdr:row>
      <xdr:rowOff>0</xdr:rowOff>
    </xdr:from>
    <xdr:to>
      <xdr:col>14</xdr:col>
      <xdr:colOff>0</xdr:colOff>
      <xdr:row>10</xdr:row>
      <xdr:rowOff>0</xdr:rowOff>
    </xdr:to>
    <xdr:sp macro="" textlink="">
      <xdr:nvSpPr>
        <xdr:cNvPr id="54" name="Rectangle 151">
          <a:extLst>
            <a:ext uri="{FF2B5EF4-FFF2-40B4-BE49-F238E27FC236}">
              <a16:creationId xmlns:a16="http://schemas.microsoft.com/office/drawing/2014/main" id="{00000000-0008-0000-2A00-000036000000}"/>
            </a:ext>
          </a:extLst>
        </xdr:cNvPr>
        <xdr:cNvSpPr>
          <a:spLocks noChangeArrowheads="1"/>
        </xdr:cNvSpPr>
      </xdr:nvSpPr>
      <xdr:spPr bwMode="auto">
        <a:xfrm>
          <a:off x="7058025" y="197167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28575</xdr:colOff>
      <xdr:row>14</xdr:row>
      <xdr:rowOff>57150</xdr:rowOff>
    </xdr:from>
    <xdr:to>
      <xdr:col>20</xdr:col>
      <xdr:colOff>85725</xdr:colOff>
      <xdr:row>14</xdr:row>
      <xdr:rowOff>114300</xdr:rowOff>
    </xdr:to>
    <xdr:sp macro="" textlink="">
      <xdr:nvSpPr>
        <xdr:cNvPr id="55" name="Oval 152">
          <a:extLst>
            <a:ext uri="{FF2B5EF4-FFF2-40B4-BE49-F238E27FC236}">
              <a16:creationId xmlns:a16="http://schemas.microsoft.com/office/drawing/2014/main" id="{00000000-0008-0000-2A00-000037000000}"/>
            </a:ext>
          </a:extLst>
        </xdr:cNvPr>
        <xdr:cNvSpPr>
          <a:spLocks noChangeArrowheads="1"/>
        </xdr:cNvSpPr>
      </xdr:nvSpPr>
      <xdr:spPr bwMode="auto">
        <a:xfrm flipH="1">
          <a:off x="10086975" y="31242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9</xdr:row>
      <xdr:rowOff>114300</xdr:rowOff>
    </xdr:from>
    <xdr:to>
      <xdr:col>20</xdr:col>
      <xdr:colOff>28575</xdr:colOff>
      <xdr:row>14</xdr:row>
      <xdr:rowOff>85725</xdr:rowOff>
    </xdr:to>
    <xdr:cxnSp macro="">
      <xdr:nvCxnSpPr>
        <xdr:cNvPr id="56" name="AutoShape 153">
          <a:extLst>
            <a:ext uri="{FF2B5EF4-FFF2-40B4-BE49-F238E27FC236}">
              <a16:creationId xmlns:a16="http://schemas.microsoft.com/office/drawing/2014/main" id="{00000000-0008-0000-2A00-000038000000}"/>
            </a:ext>
          </a:extLst>
        </xdr:cNvPr>
        <xdr:cNvCxnSpPr>
          <a:cxnSpLocks noChangeShapeType="1"/>
          <a:stCxn id="54" idx="1"/>
          <a:endCxn id="55" idx="6"/>
        </xdr:cNvCxnSpPr>
      </xdr:nvCxnSpPr>
      <xdr:spPr bwMode="auto">
        <a:xfrm>
          <a:off x="7058025" y="2085975"/>
          <a:ext cx="3028950" cy="10668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28</xdr:col>
      <xdr:colOff>0</xdr:colOff>
      <xdr:row>7</xdr:row>
      <xdr:rowOff>0</xdr:rowOff>
    </xdr:from>
    <xdr:to>
      <xdr:col>29</xdr:col>
      <xdr:colOff>0</xdr:colOff>
      <xdr:row>8</xdr:row>
      <xdr:rowOff>0</xdr:rowOff>
    </xdr:to>
    <xdr:sp macro="" textlink="">
      <xdr:nvSpPr>
        <xdr:cNvPr id="57" name="Rectangle 154">
          <a:extLst>
            <a:ext uri="{FF2B5EF4-FFF2-40B4-BE49-F238E27FC236}">
              <a16:creationId xmlns:a16="http://schemas.microsoft.com/office/drawing/2014/main" id="{00000000-0008-0000-2A00-000039000000}"/>
            </a:ext>
          </a:extLst>
        </xdr:cNvPr>
        <xdr:cNvSpPr>
          <a:spLocks noChangeArrowheads="1"/>
        </xdr:cNvSpPr>
      </xdr:nvSpPr>
      <xdr:spPr bwMode="auto">
        <a:xfrm>
          <a:off x="13487400" y="153352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8</xdr:row>
      <xdr:rowOff>0</xdr:rowOff>
    </xdr:from>
    <xdr:to>
      <xdr:col>29</xdr:col>
      <xdr:colOff>0</xdr:colOff>
      <xdr:row>9</xdr:row>
      <xdr:rowOff>0</xdr:rowOff>
    </xdr:to>
    <xdr:sp macro="" textlink="">
      <xdr:nvSpPr>
        <xdr:cNvPr id="58" name="Rectangle 155">
          <a:extLst>
            <a:ext uri="{FF2B5EF4-FFF2-40B4-BE49-F238E27FC236}">
              <a16:creationId xmlns:a16="http://schemas.microsoft.com/office/drawing/2014/main" id="{00000000-0008-0000-2A00-00003A000000}"/>
            </a:ext>
          </a:extLst>
        </xdr:cNvPr>
        <xdr:cNvSpPr>
          <a:spLocks noChangeArrowheads="1"/>
        </xdr:cNvSpPr>
      </xdr:nvSpPr>
      <xdr:spPr bwMode="auto">
        <a:xfrm>
          <a:off x="13487400" y="175260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9</xdr:row>
      <xdr:rowOff>0</xdr:rowOff>
    </xdr:from>
    <xdr:to>
      <xdr:col>29</xdr:col>
      <xdr:colOff>0</xdr:colOff>
      <xdr:row>10</xdr:row>
      <xdr:rowOff>0</xdr:rowOff>
    </xdr:to>
    <xdr:sp macro="" textlink="">
      <xdr:nvSpPr>
        <xdr:cNvPr id="59" name="Rectangle 156">
          <a:extLst>
            <a:ext uri="{FF2B5EF4-FFF2-40B4-BE49-F238E27FC236}">
              <a16:creationId xmlns:a16="http://schemas.microsoft.com/office/drawing/2014/main" id="{00000000-0008-0000-2A00-00003B000000}"/>
            </a:ext>
          </a:extLst>
        </xdr:cNvPr>
        <xdr:cNvSpPr>
          <a:spLocks noChangeArrowheads="1"/>
        </xdr:cNvSpPr>
      </xdr:nvSpPr>
      <xdr:spPr bwMode="auto">
        <a:xfrm>
          <a:off x="13487400" y="197167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142875</xdr:colOff>
      <xdr:row>3</xdr:row>
      <xdr:rowOff>161925</xdr:rowOff>
    </xdr:from>
    <xdr:to>
      <xdr:col>27</xdr:col>
      <xdr:colOff>247650</xdr:colOff>
      <xdr:row>30</xdr:row>
      <xdr:rowOff>171450</xdr:rowOff>
    </xdr:to>
    <xdr:pic>
      <xdr:nvPicPr>
        <xdr:cNvPr id="90269" name="Picture 157">
          <a:extLst>
            <a:ext uri="{FF2B5EF4-FFF2-40B4-BE49-F238E27FC236}">
              <a16:creationId xmlns:a16="http://schemas.microsoft.com/office/drawing/2014/main" id="{00000000-0008-0000-2B00-00009D60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86625" y="819150"/>
          <a:ext cx="5676900" cy="592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352425</xdr:colOff>
      <xdr:row>0</xdr:row>
      <xdr:rowOff>9525</xdr:rowOff>
    </xdr:from>
    <xdr:to>
      <xdr:col>28</xdr:col>
      <xdr:colOff>76200</xdr:colOff>
      <xdr:row>3</xdr:row>
      <xdr:rowOff>209550</xdr:rowOff>
    </xdr:to>
    <xdr:grpSp>
      <xdr:nvGrpSpPr>
        <xdr:cNvPr id="90162" name="Group 50">
          <a:extLst>
            <a:ext uri="{FF2B5EF4-FFF2-40B4-BE49-F238E27FC236}">
              <a16:creationId xmlns:a16="http://schemas.microsoft.com/office/drawing/2014/main" id="{00000000-0008-0000-2B00-000032600100}"/>
            </a:ext>
          </a:extLst>
        </xdr:cNvPr>
        <xdr:cNvGrpSpPr>
          <a:grpSpLocks/>
        </xdr:cNvGrpSpPr>
      </xdr:nvGrpSpPr>
      <xdr:grpSpPr bwMode="auto">
        <a:xfrm>
          <a:off x="12874625" y="9525"/>
          <a:ext cx="1019175" cy="885825"/>
          <a:chOff x="1012" y="24"/>
          <a:chExt cx="106" cy="90"/>
        </a:xfrm>
      </xdr:grpSpPr>
      <xdr:sp macro="" textlink="">
        <xdr:nvSpPr>
          <xdr:cNvPr id="90163" name="Line 51">
            <a:extLst>
              <a:ext uri="{FF2B5EF4-FFF2-40B4-BE49-F238E27FC236}">
                <a16:creationId xmlns:a16="http://schemas.microsoft.com/office/drawing/2014/main" id="{00000000-0008-0000-2B00-0000336001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0164" name="Text Box 52">
            <a:extLst>
              <a:ext uri="{FF2B5EF4-FFF2-40B4-BE49-F238E27FC236}">
                <a16:creationId xmlns:a16="http://schemas.microsoft.com/office/drawing/2014/main" id="{00000000-0008-0000-2B00-0000346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+Y</a:t>
            </a:r>
          </a:p>
        </xdr:txBody>
      </xdr:sp>
      <xdr:sp macro="" textlink="">
        <xdr:nvSpPr>
          <xdr:cNvPr id="90165" name="Text Box 53">
            <a:extLst>
              <a:ext uri="{FF2B5EF4-FFF2-40B4-BE49-F238E27FC236}">
                <a16:creationId xmlns:a16="http://schemas.microsoft.com/office/drawing/2014/main" id="{00000000-0008-0000-2B00-0000356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-Y</a:t>
            </a:r>
          </a:p>
        </xdr:txBody>
      </xdr:sp>
      <xdr:sp macro="" textlink="">
        <xdr:nvSpPr>
          <xdr:cNvPr id="90166" name="Line 54">
            <a:extLst>
              <a:ext uri="{FF2B5EF4-FFF2-40B4-BE49-F238E27FC236}">
                <a16:creationId xmlns:a16="http://schemas.microsoft.com/office/drawing/2014/main" id="{00000000-0008-0000-2B00-0000366001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0167" name="Text Box 55">
            <a:extLst>
              <a:ext uri="{FF2B5EF4-FFF2-40B4-BE49-F238E27FC236}">
                <a16:creationId xmlns:a16="http://schemas.microsoft.com/office/drawing/2014/main" id="{00000000-0008-0000-2B00-0000376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+X</a:t>
            </a:r>
          </a:p>
        </xdr:txBody>
      </xdr:sp>
      <xdr:sp macro="" textlink="">
        <xdr:nvSpPr>
          <xdr:cNvPr id="90168" name="Text Box 56">
            <a:extLst>
              <a:ext uri="{FF2B5EF4-FFF2-40B4-BE49-F238E27FC236}">
                <a16:creationId xmlns:a16="http://schemas.microsoft.com/office/drawing/2014/main" id="{00000000-0008-0000-2B00-0000386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-X</a:t>
            </a:r>
          </a:p>
        </xdr:txBody>
      </xdr:sp>
    </xdr:grpSp>
    <xdr:clientData/>
  </xdr:twoCellAnchor>
  <xdr:twoCellAnchor>
    <xdr:from>
      <xdr:col>30</xdr:col>
      <xdr:colOff>0</xdr:colOff>
      <xdr:row>5</xdr:row>
      <xdr:rowOff>0</xdr:rowOff>
    </xdr:from>
    <xdr:to>
      <xdr:col>38</xdr:col>
      <xdr:colOff>0</xdr:colOff>
      <xdr:row>17</xdr:row>
      <xdr:rowOff>0</xdr:rowOff>
    </xdr:to>
    <xdr:graphicFrame macro="">
      <xdr:nvGraphicFramePr>
        <xdr:cNvPr id="90169" name="グラフ 57">
          <a:extLst>
            <a:ext uri="{FF2B5EF4-FFF2-40B4-BE49-F238E27FC236}">
              <a16:creationId xmlns:a16="http://schemas.microsoft.com/office/drawing/2014/main" id="{00000000-0008-0000-2B00-0000396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5</xdr:row>
      <xdr:rowOff>0</xdr:rowOff>
    </xdr:from>
    <xdr:to>
      <xdr:col>12</xdr:col>
      <xdr:colOff>0</xdr:colOff>
      <xdr:row>17</xdr:row>
      <xdr:rowOff>0</xdr:rowOff>
    </xdr:to>
    <xdr:graphicFrame macro="">
      <xdr:nvGraphicFramePr>
        <xdr:cNvPr id="90170" name="グラフ 58">
          <a:extLst>
            <a:ext uri="{FF2B5EF4-FFF2-40B4-BE49-F238E27FC236}">
              <a16:creationId xmlns:a16="http://schemas.microsoft.com/office/drawing/2014/main" id="{00000000-0008-0000-2B00-00003A6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38100</xdr:colOff>
      <xdr:row>8</xdr:row>
      <xdr:rowOff>200025</xdr:rowOff>
    </xdr:from>
    <xdr:to>
      <xdr:col>20</xdr:col>
      <xdr:colOff>95250</xdr:colOff>
      <xdr:row>9</xdr:row>
      <xdr:rowOff>38100</xdr:rowOff>
    </xdr:to>
    <xdr:sp macro="" textlink="">
      <xdr:nvSpPr>
        <xdr:cNvPr id="90221" name="Oval 109">
          <a:extLst>
            <a:ext uri="{FF2B5EF4-FFF2-40B4-BE49-F238E27FC236}">
              <a16:creationId xmlns:a16="http://schemas.microsoft.com/office/drawing/2014/main" id="{00000000-0008-0000-2B00-00006D600100}"/>
            </a:ext>
          </a:extLst>
        </xdr:cNvPr>
        <xdr:cNvSpPr>
          <a:spLocks noChangeArrowheads="1"/>
        </xdr:cNvSpPr>
      </xdr:nvSpPr>
      <xdr:spPr bwMode="auto">
        <a:xfrm flipH="1">
          <a:off x="9753600" y="19526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10</xdr:row>
      <xdr:rowOff>0</xdr:rowOff>
    </xdr:from>
    <xdr:to>
      <xdr:col>14</xdr:col>
      <xdr:colOff>0</xdr:colOff>
      <xdr:row>11</xdr:row>
      <xdr:rowOff>0</xdr:rowOff>
    </xdr:to>
    <xdr:sp macro="" textlink="">
      <xdr:nvSpPr>
        <xdr:cNvPr id="90222" name="Rectangle 110">
          <a:extLst>
            <a:ext uri="{FF2B5EF4-FFF2-40B4-BE49-F238E27FC236}">
              <a16:creationId xmlns:a16="http://schemas.microsoft.com/office/drawing/2014/main" id="{00000000-0008-0000-2B00-00006E600100}"/>
            </a:ext>
          </a:extLst>
        </xdr:cNvPr>
        <xdr:cNvSpPr>
          <a:spLocks noChangeArrowheads="1"/>
        </xdr:cNvSpPr>
      </xdr:nvSpPr>
      <xdr:spPr bwMode="auto">
        <a:xfrm>
          <a:off x="6715125" y="219075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11</xdr:row>
      <xdr:rowOff>0</xdr:rowOff>
    </xdr:from>
    <xdr:to>
      <xdr:col>14</xdr:col>
      <xdr:colOff>0</xdr:colOff>
      <xdr:row>12</xdr:row>
      <xdr:rowOff>0</xdr:rowOff>
    </xdr:to>
    <xdr:sp macro="" textlink="">
      <xdr:nvSpPr>
        <xdr:cNvPr id="90223" name="Rectangle 111">
          <a:extLst>
            <a:ext uri="{FF2B5EF4-FFF2-40B4-BE49-F238E27FC236}">
              <a16:creationId xmlns:a16="http://schemas.microsoft.com/office/drawing/2014/main" id="{00000000-0008-0000-2B00-00006F600100}"/>
            </a:ext>
          </a:extLst>
        </xdr:cNvPr>
        <xdr:cNvSpPr>
          <a:spLocks noChangeArrowheads="1"/>
        </xdr:cNvSpPr>
      </xdr:nvSpPr>
      <xdr:spPr bwMode="auto">
        <a:xfrm>
          <a:off x="6715125" y="240982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12</xdr:row>
      <xdr:rowOff>0</xdr:rowOff>
    </xdr:from>
    <xdr:to>
      <xdr:col>14</xdr:col>
      <xdr:colOff>0</xdr:colOff>
      <xdr:row>13</xdr:row>
      <xdr:rowOff>0</xdr:rowOff>
    </xdr:to>
    <xdr:sp macro="" textlink="">
      <xdr:nvSpPr>
        <xdr:cNvPr id="90224" name="Rectangle 112">
          <a:extLst>
            <a:ext uri="{FF2B5EF4-FFF2-40B4-BE49-F238E27FC236}">
              <a16:creationId xmlns:a16="http://schemas.microsoft.com/office/drawing/2014/main" id="{00000000-0008-0000-2B00-000070600100}"/>
            </a:ext>
          </a:extLst>
        </xdr:cNvPr>
        <xdr:cNvSpPr>
          <a:spLocks noChangeArrowheads="1"/>
        </xdr:cNvSpPr>
      </xdr:nvSpPr>
      <xdr:spPr bwMode="auto">
        <a:xfrm>
          <a:off x="6715125" y="262890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13</xdr:row>
      <xdr:rowOff>0</xdr:rowOff>
    </xdr:from>
    <xdr:to>
      <xdr:col>14</xdr:col>
      <xdr:colOff>0</xdr:colOff>
      <xdr:row>14</xdr:row>
      <xdr:rowOff>0</xdr:rowOff>
    </xdr:to>
    <xdr:sp macro="" textlink="">
      <xdr:nvSpPr>
        <xdr:cNvPr id="90225" name="Rectangle 113">
          <a:extLst>
            <a:ext uri="{FF2B5EF4-FFF2-40B4-BE49-F238E27FC236}">
              <a16:creationId xmlns:a16="http://schemas.microsoft.com/office/drawing/2014/main" id="{00000000-0008-0000-2B00-000071600100}"/>
            </a:ext>
          </a:extLst>
        </xdr:cNvPr>
        <xdr:cNvSpPr>
          <a:spLocks noChangeArrowheads="1"/>
        </xdr:cNvSpPr>
      </xdr:nvSpPr>
      <xdr:spPr bwMode="auto">
        <a:xfrm>
          <a:off x="6715125" y="284797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14</xdr:row>
      <xdr:rowOff>0</xdr:rowOff>
    </xdr:from>
    <xdr:to>
      <xdr:col>14</xdr:col>
      <xdr:colOff>0</xdr:colOff>
      <xdr:row>15</xdr:row>
      <xdr:rowOff>0</xdr:rowOff>
    </xdr:to>
    <xdr:sp macro="" textlink="">
      <xdr:nvSpPr>
        <xdr:cNvPr id="90226" name="Rectangle 114">
          <a:extLst>
            <a:ext uri="{FF2B5EF4-FFF2-40B4-BE49-F238E27FC236}">
              <a16:creationId xmlns:a16="http://schemas.microsoft.com/office/drawing/2014/main" id="{00000000-0008-0000-2B00-000072600100}"/>
            </a:ext>
          </a:extLst>
        </xdr:cNvPr>
        <xdr:cNvSpPr>
          <a:spLocks noChangeArrowheads="1"/>
        </xdr:cNvSpPr>
      </xdr:nvSpPr>
      <xdr:spPr bwMode="auto">
        <a:xfrm>
          <a:off x="6715125" y="306705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114300</xdr:colOff>
      <xdr:row>11</xdr:row>
      <xdr:rowOff>85725</xdr:rowOff>
    </xdr:from>
    <xdr:to>
      <xdr:col>21</xdr:col>
      <xdr:colOff>171450</xdr:colOff>
      <xdr:row>11</xdr:row>
      <xdr:rowOff>142875</xdr:rowOff>
    </xdr:to>
    <xdr:sp macro="" textlink="">
      <xdr:nvSpPr>
        <xdr:cNvPr id="90227" name="Oval 115">
          <a:extLst>
            <a:ext uri="{FF2B5EF4-FFF2-40B4-BE49-F238E27FC236}">
              <a16:creationId xmlns:a16="http://schemas.microsoft.com/office/drawing/2014/main" id="{00000000-0008-0000-2B00-000073600100}"/>
            </a:ext>
          </a:extLst>
        </xdr:cNvPr>
        <xdr:cNvSpPr>
          <a:spLocks noChangeArrowheads="1"/>
        </xdr:cNvSpPr>
      </xdr:nvSpPr>
      <xdr:spPr bwMode="auto">
        <a:xfrm flipH="1">
          <a:off x="10258425" y="24955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38100</xdr:colOff>
      <xdr:row>19</xdr:row>
      <xdr:rowOff>133350</xdr:rowOff>
    </xdr:from>
    <xdr:to>
      <xdr:col>20</xdr:col>
      <xdr:colOff>95250</xdr:colOff>
      <xdr:row>19</xdr:row>
      <xdr:rowOff>190500</xdr:rowOff>
    </xdr:to>
    <xdr:sp macro="" textlink="">
      <xdr:nvSpPr>
        <xdr:cNvPr id="90228" name="Oval 116">
          <a:extLst>
            <a:ext uri="{FF2B5EF4-FFF2-40B4-BE49-F238E27FC236}">
              <a16:creationId xmlns:a16="http://schemas.microsoft.com/office/drawing/2014/main" id="{00000000-0008-0000-2B00-000074600100}"/>
            </a:ext>
          </a:extLst>
        </xdr:cNvPr>
        <xdr:cNvSpPr>
          <a:spLocks noChangeArrowheads="1"/>
        </xdr:cNvSpPr>
      </xdr:nvSpPr>
      <xdr:spPr bwMode="auto">
        <a:xfrm flipH="1">
          <a:off x="9753600" y="42957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114300</xdr:colOff>
      <xdr:row>22</xdr:row>
      <xdr:rowOff>28575</xdr:rowOff>
    </xdr:from>
    <xdr:to>
      <xdr:col>21</xdr:col>
      <xdr:colOff>171450</xdr:colOff>
      <xdr:row>22</xdr:row>
      <xdr:rowOff>85725</xdr:rowOff>
    </xdr:to>
    <xdr:sp macro="" textlink="">
      <xdr:nvSpPr>
        <xdr:cNvPr id="90229" name="Oval 117">
          <a:extLst>
            <a:ext uri="{FF2B5EF4-FFF2-40B4-BE49-F238E27FC236}">
              <a16:creationId xmlns:a16="http://schemas.microsoft.com/office/drawing/2014/main" id="{00000000-0008-0000-2B00-000075600100}"/>
            </a:ext>
          </a:extLst>
        </xdr:cNvPr>
        <xdr:cNvSpPr>
          <a:spLocks noChangeArrowheads="1"/>
        </xdr:cNvSpPr>
      </xdr:nvSpPr>
      <xdr:spPr bwMode="auto">
        <a:xfrm flipH="1">
          <a:off x="10258425" y="48482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47625</xdr:colOff>
      <xdr:row>25</xdr:row>
      <xdr:rowOff>9525</xdr:rowOff>
    </xdr:from>
    <xdr:to>
      <xdr:col>20</xdr:col>
      <xdr:colOff>104775</xdr:colOff>
      <xdr:row>25</xdr:row>
      <xdr:rowOff>66675</xdr:rowOff>
    </xdr:to>
    <xdr:sp macro="" textlink="">
      <xdr:nvSpPr>
        <xdr:cNvPr id="90230" name="Oval 118">
          <a:extLst>
            <a:ext uri="{FF2B5EF4-FFF2-40B4-BE49-F238E27FC236}">
              <a16:creationId xmlns:a16="http://schemas.microsoft.com/office/drawing/2014/main" id="{00000000-0008-0000-2B00-000076600100}"/>
            </a:ext>
          </a:extLst>
        </xdr:cNvPr>
        <xdr:cNvSpPr>
          <a:spLocks noChangeArrowheads="1"/>
        </xdr:cNvSpPr>
      </xdr:nvSpPr>
      <xdr:spPr bwMode="auto">
        <a:xfrm flipH="1">
          <a:off x="9763125" y="54864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104775</xdr:colOff>
      <xdr:row>27</xdr:row>
      <xdr:rowOff>85725</xdr:rowOff>
    </xdr:from>
    <xdr:to>
      <xdr:col>21</xdr:col>
      <xdr:colOff>161925</xdr:colOff>
      <xdr:row>27</xdr:row>
      <xdr:rowOff>142875</xdr:rowOff>
    </xdr:to>
    <xdr:sp macro="" textlink="">
      <xdr:nvSpPr>
        <xdr:cNvPr id="90231" name="Oval 119">
          <a:extLst>
            <a:ext uri="{FF2B5EF4-FFF2-40B4-BE49-F238E27FC236}">
              <a16:creationId xmlns:a16="http://schemas.microsoft.com/office/drawing/2014/main" id="{00000000-0008-0000-2B00-000077600100}"/>
            </a:ext>
          </a:extLst>
        </xdr:cNvPr>
        <xdr:cNvSpPr>
          <a:spLocks noChangeArrowheads="1"/>
        </xdr:cNvSpPr>
      </xdr:nvSpPr>
      <xdr:spPr bwMode="auto">
        <a:xfrm flipH="1">
          <a:off x="10248900" y="60007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161925</xdr:colOff>
      <xdr:row>25</xdr:row>
      <xdr:rowOff>47625</xdr:rowOff>
    </xdr:from>
    <xdr:to>
      <xdr:col>22</xdr:col>
      <xdr:colOff>219075</xdr:colOff>
      <xdr:row>25</xdr:row>
      <xdr:rowOff>104775</xdr:rowOff>
    </xdr:to>
    <xdr:sp macro="" textlink="">
      <xdr:nvSpPr>
        <xdr:cNvPr id="90232" name="Oval 120">
          <a:extLst>
            <a:ext uri="{FF2B5EF4-FFF2-40B4-BE49-F238E27FC236}">
              <a16:creationId xmlns:a16="http://schemas.microsoft.com/office/drawing/2014/main" id="{00000000-0008-0000-2B00-000078600100}"/>
            </a:ext>
          </a:extLst>
        </xdr:cNvPr>
        <xdr:cNvSpPr>
          <a:spLocks noChangeArrowheads="1"/>
        </xdr:cNvSpPr>
      </xdr:nvSpPr>
      <xdr:spPr bwMode="auto">
        <a:xfrm flipH="1">
          <a:off x="10734675" y="55245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76200</xdr:colOff>
      <xdr:row>22</xdr:row>
      <xdr:rowOff>152400</xdr:rowOff>
    </xdr:from>
    <xdr:to>
      <xdr:col>21</xdr:col>
      <xdr:colOff>133350</xdr:colOff>
      <xdr:row>22</xdr:row>
      <xdr:rowOff>209550</xdr:rowOff>
    </xdr:to>
    <xdr:sp macro="" textlink="">
      <xdr:nvSpPr>
        <xdr:cNvPr id="90233" name="Oval 121">
          <a:extLst>
            <a:ext uri="{FF2B5EF4-FFF2-40B4-BE49-F238E27FC236}">
              <a16:creationId xmlns:a16="http://schemas.microsoft.com/office/drawing/2014/main" id="{00000000-0008-0000-2B00-000079600100}"/>
            </a:ext>
          </a:extLst>
        </xdr:cNvPr>
        <xdr:cNvSpPr>
          <a:spLocks noChangeArrowheads="1"/>
        </xdr:cNvSpPr>
      </xdr:nvSpPr>
      <xdr:spPr bwMode="auto">
        <a:xfrm flipH="1">
          <a:off x="10220325" y="49720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152400</xdr:colOff>
      <xdr:row>19</xdr:row>
      <xdr:rowOff>152400</xdr:rowOff>
    </xdr:from>
    <xdr:to>
      <xdr:col>22</xdr:col>
      <xdr:colOff>209550</xdr:colOff>
      <xdr:row>19</xdr:row>
      <xdr:rowOff>209550</xdr:rowOff>
    </xdr:to>
    <xdr:sp macro="" textlink="">
      <xdr:nvSpPr>
        <xdr:cNvPr id="90234" name="Oval 122">
          <a:extLst>
            <a:ext uri="{FF2B5EF4-FFF2-40B4-BE49-F238E27FC236}">
              <a16:creationId xmlns:a16="http://schemas.microsoft.com/office/drawing/2014/main" id="{00000000-0008-0000-2B00-00007A600100}"/>
            </a:ext>
          </a:extLst>
        </xdr:cNvPr>
        <xdr:cNvSpPr>
          <a:spLocks noChangeArrowheads="1"/>
        </xdr:cNvSpPr>
      </xdr:nvSpPr>
      <xdr:spPr bwMode="auto">
        <a:xfrm flipH="1">
          <a:off x="10725150" y="43148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123825</xdr:colOff>
      <xdr:row>16</xdr:row>
      <xdr:rowOff>161925</xdr:rowOff>
    </xdr:from>
    <xdr:to>
      <xdr:col>21</xdr:col>
      <xdr:colOff>180975</xdr:colOff>
      <xdr:row>17</xdr:row>
      <xdr:rowOff>0</xdr:rowOff>
    </xdr:to>
    <xdr:sp macro="" textlink="">
      <xdr:nvSpPr>
        <xdr:cNvPr id="90235" name="Oval 123">
          <a:extLst>
            <a:ext uri="{FF2B5EF4-FFF2-40B4-BE49-F238E27FC236}">
              <a16:creationId xmlns:a16="http://schemas.microsoft.com/office/drawing/2014/main" id="{00000000-0008-0000-2B00-00007B600100}"/>
            </a:ext>
          </a:extLst>
        </xdr:cNvPr>
        <xdr:cNvSpPr>
          <a:spLocks noChangeArrowheads="1"/>
        </xdr:cNvSpPr>
      </xdr:nvSpPr>
      <xdr:spPr bwMode="auto">
        <a:xfrm flipH="1">
          <a:off x="10267950" y="36671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161925</xdr:colOff>
      <xdr:row>14</xdr:row>
      <xdr:rowOff>66675</xdr:rowOff>
    </xdr:from>
    <xdr:to>
      <xdr:col>22</xdr:col>
      <xdr:colOff>219075</xdr:colOff>
      <xdr:row>14</xdr:row>
      <xdr:rowOff>123825</xdr:rowOff>
    </xdr:to>
    <xdr:sp macro="" textlink="">
      <xdr:nvSpPr>
        <xdr:cNvPr id="90236" name="Oval 124">
          <a:extLst>
            <a:ext uri="{FF2B5EF4-FFF2-40B4-BE49-F238E27FC236}">
              <a16:creationId xmlns:a16="http://schemas.microsoft.com/office/drawing/2014/main" id="{00000000-0008-0000-2B00-00007C600100}"/>
            </a:ext>
          </a:extLst>
        </xdr:cNvPr>
        <xdr:cNvSpPr>
          <a:spLocks noChangeArrowheads="1"/>
        </xdr:cNvSpPr>
      </xdr:nvSpPr>
      <xdr:spPr bwMode="auto">
        <a:xfrm flipH="1">
          <a:off x="10734675" y="31337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85725</xdr:colOff>
      <xdr:row>17</xdr:row>
      <xdr:rowOff>95250</xdr:rowOff>
    </xdr:from>
    <xdr:to>
      <xdr:col>21</xdr:col>
      <xdr:colOff>142875</xdr:colOff>
      <xdr:row>17</xdr:row>
      <xdr:rowOff>152400</xdr:rowOff>
    </xdr:to>
    <xdr:sp macro="" textlink="">
      <xdr:nvSpPr>
        <xdr:cNvPr id="90237" name="Oval 125">
          <a:extLst>
            <a:ext uri="{FF2B5EF4-FFF2-40B4-BE49-F238E27FC236}">
              <a16:creationId xmlns:a16="http://schemas.microsoft.com/office/drawing/2014/main" id="{00000000-0008-0000-2B00-00007D600100}"/>
            </a:ext>
          </a:extLst>
        </xdr:cNvPr>
        <xdr:cNvSpPr>
          <a:spLocks noChangeArrowheads="1"/>
        </xdr:cNvSpPr>
      </xdr:nvSpPr>
      <xdr:spPr bwMode="auto">
        <a:xfrm flipH="1">
          <a:off x="10229850" y="38195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171450</xdr:colOff>
      <xdr:row>8</xdr:row>
      <xdr:rowOff>209550</xdr:rowOff>
    </xdr:from>
    <xdr:to>
      <xdr:col>22</xdr:col>
      <xdr:colOff>228600</xdr:colOff>
      <xdr:row>9</xdr:row>
      <xdr:rowOff>47625</xdr:rowOff>
    </xdr:to>
    <xdr:sp macro="" textlink="">
      <xdr:nvSpPr>
        <xdr:cNvPr id="90238" name="Oval 126">
          <a:extLst>
            <a:ext uri="{FF2B5EF4-FFF2-40B4-BE49-F238E27FC236}">
              <a16:creationId xmlns:a16="http://schemas.microsoft.com/office/drawing/2014/main" id="{00000000-0008-0000-2B00-00007E600100}"/>
            </a:ext>
          </a:extLst>
        </xdr:cNvPr>
        <xdr:cNvSpPr>
          <a:spLocks noChangeArrowheads="1"/>
        </xdr:cNvSpPr>
      </xdr:nvSpPr>
      <xdr:spPr bwMode="auto">
        <a:xfrm flipH="1">
          <a:off x="10744200" y="19621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85725</xdr:colOff>
      <xdr:row>6</xdr:row>
      <xdr:rowOff>152400</xdr:rowOff>
    </xdr:from>
    <xdr:to>
      <xdr:col>21</xdr:col>
      <xdr:colOff>142875</xdr:colOff>
      <xdr:row>6</xdr:row>
      <xdr:rowOff>209550</xdr:rowOff>
    </xdr:to>
    <xdr:sp macro="" textlink="">
      <xdr:nvSpPr>
        <xdr:cNvPr id="90239" name="Oval 127">
          <a:extLst>
            <a:ext uri="{FF2B5EF4-FFF2-40B4-BE49-F238E27FC236}">
              <a16:creationId xmlns:a16="http://schemas.microsoft.com/office/drawing/2014/main" id="{00000000-0008-0000-2B00-00007F600100}"/>
            </a:ext>
          </a:extLst>
        </xdr:cNvPr>
        <xdr:cNvSpPr>
          <a:spLocks noChangeArrowheads="1"/>
        </xdr:cNvSpPr>
      </xdr:nvSpPr>
      <xdr:spPr bwMode="auto">
        <a:xfrm flipH="1">
          <a:off x="10229850" y="14668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76200</xdr:colOff>
      <xdr:row>12</xdr:row>
      <xdr:rowOff>19050</xdr:rowOff>
    </xdr:from>
    <xdr:to>
      <xdr:col>21</xdr:col>
      <xdr:colOff>133350</xdr:colOff>
      <xdr:row>12</xdr:row>
      <xdr:rowOff>76200</xdr:rowOff>
    </xdr:to>
    <xdr:sp macro="" textlink="">
      <xdr:nvSpPr>
        <xdr:cNvPr id="90240" name="Oval 128">
          <a:extLst>
            <a:ext uri="{FF2B5EF4-FFF2-40B4-BE49-F238E27FC236}">
              <a16:creationId xmlns:a16="http://schemas.microsoft.com/office/drawing/2014/main" id="{00000000-0008-0000-2B00-000080600100}"/>
            </a:ext>
          </a:extLst>
        </xdr:cNvPr>
        <xdr:cNvSpPr>
          <a:spLocks noChangeArrowheads="1"/>
        </xdr:cNvSpPr>
      </xdr:nvSpPr>
      <xdr:spPr bwMode="auto">
        <a:xfrm flipH="1">
          <a:off x="10220325" y="26479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10</xdr:row>
      <xdr:rowOff>0</xdr:rowOff>
    </xdr:from>
    <xdr:to>
      <xdr:col>29</xdr:col>
      <xdr:colOff>0</xdr:colOff>
      <xdr:row>11</xdr:row>
      <xdr:rowOff>0</xdr:rowOff>
    </xdr:to>
    <xdr:sp macro="" textlink="">
      <xdr:nvSpPr>
        <xdr:cNvPr id="90241" name="Rectangle 129">
          <a:extLst>
            <a:ext uri="{FF2B5EF4-FFF2-40B4-BE49-F238E27FC236}">
              <a16:creationId xmlns:a16="http://schemas.microsoft.com/office/drawing/2014/main" id="{00000000-0008-0000-2B00-000081600100}"/>
            </a:ext>
          </a:extLst>
        </xdr:cNvPr>
        <xdr:cNvSpPr>
          <a:spLocks noChangeArrowheads="1"/>
        </xdr:cNvSpPr>
      </xdr:nvSpPr>
      <xdr:spPr bwMode="auto">
        <a:xfrm>
          <a:off x="13144500" y="219075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11</xdr:row>
      <xdr:rowOff>0</xdr:rowOff>
    </xdr:from>
    <xdr:to>
      <xdr:col>29</xdr:col>
      <xdr:colOff>0</xdr:colOff>
      <xdr:row>12</xdr:row>
      <xdr:rowOff>0</xdr:rowOff>
    </xdr:to>
    <xdr:sp macro="" textlink="">
      <xdr:nvSpPr>
        <xdr:cNvPr id="90242" name="Rectangle 130">
          <a:extLst>
            <a:ext uri="{FF2B5EF4-FFF2-40B4-BE49-F238E27FC236}">
              <a16:creationId xmlns:a16="http://schemas.microsoft.com/office/drawing/2014/main" id="{00000000-0008-0000-2B00-000082600100}"/>
            </a:ext>
          </a:extLst>
        </xdr:cNvPr>
        <xdr:cNvSpPr>
          <a:spLocks noChangeArrowheads="1"/>
        </xdr:cNvSpPr>
      </xdr:nvSpPr>
      <xdr:spPr bwMode="auto">
        <a:xfrm>
          <a:off x="13144500" y="240982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12</xdr:row>
      <xdr:rowOff>0</xdr:rowOff>
    </xdr:from>
    <xdr:to>
      <xdr:col>29</xdr:col>
      <xdr:colOff>0</xdr:colOff>
      <xdr:row>13</xdr:row>
      <xdr:rowOff>0</xdr:rowOff>
    </xdr:to>
    <xdr:sp macro="" textlink="">
      <xdr:nvSpPr>
        <xdr:cNvPr id="90243" name="Rectangle 131">
          <a:extLst>
            <a:ext uri="{FF2B5EF4-FFF2-40B4-BE49-F238E27FC236}">
              <a16:creationId xmlns:a16="http://schemas.microsoft.com/office/drawing/2014/main" id="{00000000-0008-0000-2B00-000083600100}"/>
            </a:ext>
          </a:extLst>
        </xdr:cNvPr>
        <xdr:cNvSpPr>
          <a:spLocks noChangeArrowheads="1"/>
        </xdr:cNvSpPr>
      </xdr:nvSpPr>
      <xdr:spPr bwMode="auto">
        <a:xfrm>
          <a:off x="13144500" y="262890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13</xdr:row>
      <xdr:rowOff>0</xdr:rowOff>
    </xdr:from>
    <xdr:to>
      <xdr:col>29</xdr:col>
      <xdr:colOff>0</xdr:colOff>
      <xdr:row>14</xdr:row>
      <xdr:rowOff>0</xdr:rowOff>
    </xdr:to>
    <xdr:sp macro="" textlink="">
      <xdr:nvSpPr>
        <xdr:cNvPr id="90244" name="Rectangle 132">
          <a:extLst>
            <a:ext uri="{FF2B5EF4-FFF2-40B4-BE49-F238E27FC236}">
              <a16:creationId xmlns:a16="http://schemas.microsoft.com/office/drawing/2014/main" id="{00000000-0008-0000-2B00-000084600100}"/>
            </a:ext>
          </a:extLst>
        </xdr:cNvPr>
        <xdr:cNvSpPr>
          <a:spLocks noChangeArrowheads="1"/>
        </xdr:cNvSpPr>
      </xdr:nvSpPr>
      <xdr:spPr bwMode="auto">
        <a:xfrm>
          <a:off x="13144500" y="284797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14</xdr:row>
      <xdr:rowOff>0</xdr:rowOff>
    </xdr:from>
    <xdr:to>
      <xdr:col>29</xdr:col>
      <xdr:colOff>0</xdr:colOff>
      <xdr:row>15</xdr:row>
      <xdr:rowOff>0</xdr:rowOff>
    </xdr:to>
    <xdr:sp macro="" textlink="">
      <xdr:nvSpPr>
        <xdr:cNvPr id="90245" name="Rectangle 133">
          <a:extLst>
            <a:ext uri="{FF2B5EF4-FFF2-40B4-BE49-F238E27FC236}">
              <a16:creationId xmlns:a16="http://schemas.microsoft.com/office/drawing/2014/main" id="{00000000-0008-0000-2B00-000085600100}"/>
            </a:ext>
          </a:extLst>
        </xdr:cNvPr>
        <xdr:cNvSpPr>
          <a:spLocks noChangeArrowheads="1"/>
        </xdr:cNvSpPr>
      </xdr:nvSpPr>
      <xdr:spPr bwMode="auto">
        <a:xfrm>
          <a:off x="13144500" y="306705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7</xdr:row>
      <xdr:rowOff>114300</xdr:rowOff>
    </xdr:from>
    <xdr:to>
      <xdr:col>20</xdr:col>
      <xdr:colOff>38100</xdr:colOff>
      <xdr:row>9</xdr:row>
      <xdr:rowOff>9525</xdr:rowOff>
    </xdr:to>
    <xdr:cxnSp macro="">
      <xdr:nvCxnSpPr>
        <xdr:cNvPr id="90246" name="AutoShape 134">
          <a:extLst>
            <a:ext uri="{FF2B5EF4-FFF2-40B4-BE49-F238E27FC236}">
              <a16:creationId xmlns:a16="http://schemas.microsoft.com/office/drawing/2014/main" id="{00000000-0008-0000-2B00-000086600100}"/>
            </a:ext>
          </a:extLst>
        </xdr:cNvPr>
        <xdr:cNvCxnSpPr>
          <a:cxnSpLocks noChangeShapeType="1"/>
          <a:stCxn id="90261" idx="1"/>
          <a:endCxn id="90221" idx="6"/>
        </xdr:cNvCxnSpPr>
      </xdr:nvCxnSpPr>
      <xdr:spPr bwMode="auto">
        <a:xfrm>
          <a:off x="6715125" y="1647825"/>
          <a:ext cx="3038475" cy="3333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8</xdr:row>
      <xdr:rowOff>114300</xdr:rowOff>
    </xdr:from>
    <xdr:to>
      <xdr:col>21</xdr:col>
      <xdr:colOff>114300</xdr:colOff>
      <xdr:row>11</xdr:row>
      <xdr:rowOff>114300</xdr:rowOff>
    </xdr:to>
    <xdr:cxnSp macro="">
      <xdr:nvCxnSpPr>
        <xdr:cNvPr id="90247" name="AutoShape 135">
          <a:extLst>
            <a:ext uri="{FF2B5EF4-FFF2-40B4-BE49-F238E27FC236}">
              <a16:creationId xmlns:a16="http://schemas.microsoft.com/office/drawing/2014/main" id="{00000000-0008-0000-2B00-000087600100}"/>
            </a:ext>
          </a:extLst>
        </xdr:cNvPr>
        <xdr:cNvCxnSpPr>
          <a:cxnSpLocks noChangeShapeType="1"/>
          <a:stCxn id="90262" idx="1"/>
          <a:endCxn id="90227" idx="6"/>
        </xdr:cNvCxnSpPr>
      </xdr:nvCxnSpPr>
      <xdr:spPr bwMode="auto">
        <a:xfrm>
          <a:off x="6715125" y="1866900"/>
          <a:ext cx="3543300" cy="6572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10</xdr:row>
      <xdr:rowOff>114300</xdr:rowOff>
    </xdr:from>
    <xdr:to>
      <xdr:col>21</xdr:col>
      <xdr:colOff>123825</xdr:colOff>
      <xdr:row>16</xdr:row>
      <xdr:rowOff>190500</xdr:rowOff>
    </xdr:to>
    <xdr:cxnSp macro="">
      <xdr:nvCxnSpPr>
        <xdr:cNvPr id="90248" name="AutoShape 136">
          <a:extLst>
            <a:ext uri="{FF2B5EF4-FFF2-40B4-BE49-F238E27FC236}">
              <a16:creationId xmlns:a16="http://schemas.microsoft.com/office/drawing/2014/main" id="{00000000-0008-0000-2B00-000088600100}"/>
            </a:ext>
          </a:extLst>
        </xdr:cNvPr>
        <xdr:cNvCxnSpPr>
          <a:cxnSpLocks noChangeShapeType="1"/>
          <a:stCxn id="90222" idx="1"/>
          <a:endCxn id="90235" idx="6"/>
        </xdr:cNvCxnSpPr>
      </xdr:nvCxnSpPr>
      <xdr:spPr bwMode="auto">
        <a:xfrm>
          <a:off x="6715125" y="2305050"/>
          <a:ext cx="3552825" cy="13906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11</xdr:row>
      <xdr:rowOff>114300</xdr:rowOff>
    </xdr:from>
    <xdr:to>
      <xdr:col>20</xdr:col>
      <xdr:colOff>38100</xdr:colOff>
      <xdr:row>19</xdr:row>
      <xdr:rowOff>161925</xdr:rowOff>
    </xdr:to>
    <xdr:cxnSp macro="">
      <xdr:nvCxnSpPr>
        <xdr:cNvPr id="90249" name="AutoShape 137">
          <a:extLst>
            <a:ext uri="{FF2B5EF4-FFF2-40B4-BE49-F238E27FC236}">
              <a16:creationId xmlns:a16="http://schemas.microsoft.com/office/drawing/2014/main" id="{00000000-0008-0000-2B00-000089600100}"/>
            </a:ext>
          </a:extLst>
        </xdr:cNvPr>
        <xdr:cNvCxnSpPr>
          <a:cxnSpLocks noChangeShapeType="1"/>
          <a:stCxn id="90223" idx="1"/>
          <a:endCxn id="90228" idx="6"/>
        </xdr:cNvCxnSpPr>
      </xdr:nvCxnSpPr>
      <xdr:spPr bwMode="auto">
        <a:xfrm>
          <a:off x="6715125" y="2524125"/>
          <a:ext cx="3038475" cy="18002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12</xdr:row>
      <xdr:rowOff>114300</xdr:rowOff>
    </xdr:from>
    <xdr:to>
      <xdr:col>21</xdr:col>
      <xdr:colOff>114300</xdr:colOff>
      <xdr:row>22</xdr:row>
      <xdr:rowOff>57150</xdr:rowOff>
    </xdr:to>
    <xdr:cxnSp macro="">
      <xdr:nvCxnSpPr>
        <xdr:cNvPr id="90250" name="AutoShape 138">
          <a:extLst>
            <a:ext uri="{FF2B5EF4-FFF2-40B4-BE49-F238E27FC236}">
              <a16:creationId xmlns:a16="http://schemas.microsoft.com/office/drawing/2014/main" id="{00000000-0008-0000-2B00-00008A600100}"/>
            </a:ext>
          </a:extLst>
        </xdr:cNvPr>
        <xdr:cNvCxnSpPr>
          <a:cxnSpLocks noChangeShapeType="1"/>
          <a:stCxn id="90224" idx="1"/>
          <a:endCxn id="90229" idx="6"/>
        </xdr:cNvCxnSpPr>
      </xdr:nvCxnSpPr>
      <xdr:spPr bwMode="auto">
        <a:xfrm>
          <a:off x="6715125" y="2743200"/>
          <a:ext cx="3543300" cy="21336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13</xdr:row>
      <xdr:rowOff>114300</xdr:rowOff>
    </xdr:from>
    <xdr:to>
      <xdr:col>20</xdr:col>
      <xdr:colOff>47625</xdr:colOff>
      <xdr:row>25</xdr:row>
      <xdr:rowOff>38100</xdr:rowOff>
    </xdr:to>
    <xdr:cxnSp macro="">
      <xdr:nvCxnSpPr>
        <xdr:cNvPr id="90251" name="AutoShape 139">
          <a:extLst>
            <a:ext uri="{FF2B5EF4-FFF2-40B4-BE49-F238E27FC236}">
              <a16:creationId xmlns:a16="http://schemas.microsoft.com/office/drawing/2014/main" id="{00000000-0008-0000-2B00-00008B600100}"/>
            </a:ext>
          </a:extLst>
        </xdr:cNvPr>
        <xdr:cNvCxnSpPr>
          <a:cxnSpLocks noChangeShapeType="1"/>
          <a:stCxn id="90225" idx="1"/>
          <a:endCxn id="90230" idx="6"/>
        </xdr:cNvCxnSpPr>
      </xdr:nvCxnSpPr>
      <xdr:spPr bwMode="auto">
        <a:xfrm>
          <a:off x="6715125" y="2962275"/>
          <a:ext cx="3048000" cy="25527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14</xdr:row>
      <xdr:rowOff>114300</xdr:rowOff>
    </xdr:from>
    <xdr:to>
      <xdr:col>21</xdr:col>
      <xdr:colOff>104775</xdr:colOff>
      <xdr:row>27</xdr:row>
      <xdr:rowOff>114300</xdr:rowOff>
    </xdr:to>
    <xdr:cxnSp macro="">
      <xdr:nvCxnSpPr>
        <xdr:cNvPr id="90252" name="AutoShape 140">
          <a:extLst>
            <a:ext uri="{FF2B5EF4-FFF2-40B4-BE49-F238E27FC236}">
              <a16:creationId xmlns:a16="http://schemas.microsoft.com/office/drawing/2014/main" id="{00000000-0008-0000-2B00-00008C600100}"/>
            </a:ext>
          </a:extLst>
        </xdr:cNvPr>
        <xdr:cNvCxnSpPr>
          <a:cxnSpLocks noChangeShapeType="1"/>
          <a:stCxn id="90226" idx="1"/>
          <a:endCxn id="90231" idx="6"/>
        </xdr:cNvCxnSpPr>
      </xdr:nvCxnSpPr>
      <xdr:spPr bwMode="auto">
        <a:xfrm>
          <a:off x="6715125" y="3181350"/>
          <a:ext cx="3533775" cy="28479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142875</xdr:colOff>
      <xdr:row>6</xdr:row>
      <xdr:rowOff>180975</xdr:rowOff>
    </xdr:from>
    <xdr:to>
      <xdr:col>29</xdr:col>
      <xdr:colOff>0</xdr:colOff>
      <xdr:row>7</xdr:row>
      <xdr:rowOff>114300</xdr:rowOff>
    </xdr:to>
    <xdr:cxnSp macro="">
      <xdr:nvCxnSpPr>
        <xdr:cNvPr id="90253" name="AutoShape 141">
          <a:extLst>
            <a:ext uri="{FF2B5EF4-FFF2-40B4-BE49-F238E27FC236}">
              <a16:creationId xmlns:a16="http://schemas.microsoft.com/office/drawing/2014/main" id="{00000000-0008-0000-2B00-00008D600100}"/>
            </a:ext>
          </a:extLst>
        </xdr:cNvPr>
        <xdr:cNvCxnSpPr>
          <a:cxnSpLocks noChangeShapeType="1"/>
          <a:stCxn id="90239" idx="2"/>
          <a:endCxn id="90266" idx="3"/>
        </xdr:cNvCxnSpPr>
      </xdr:nvCxnSpPr>
      <xdr:spPr bwMode="auto">
        <a:xfrm>
          <a:off x="10287000" y="1495425"/>
          <a:ext cx="3286125" cy="1524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228600</xdr:colOff>
      <xdr:row>8</xdr:row>
      <xdr:rowOff>114300</xdr:rowOff>
    </xdr:from>
    <xdr:to>
      <xdr:col>29</xdr:col>
      <xdr:colOff>0</xdr:colOff>
      <xdr:row>9</xdr:row>
      <xdr:rowOff>19050</xdr:rowOff>
    </xdr:to>
    <xdr:cxnSp macro="">
      <xdr:nvCxnSpPr>
        <xdr:cNvPr id="90254" name="AutoShape 142">
          <a:extLst>
            <a:ext uri="{FF2B5EF4-FFF2-40B4-BE49-F238E27FC236}">
              <a16:creationId xmlns:a16="http://schemas.microsoft.com/office/drawing/2014/main" id="{00000000-0008-0000-2B00-00008E600100}"/>
            </a:ext>
          </a:extLst>
        </xdr:cNvPr>
        <xdr:cNvCxnSpPr>
          <a:cxnSpLocks noChangeShapeType="1"/>
          <a:stCxn id="90238" idx="2"/>
          <a:endCxn id="90267" idx="3"/>
        </xdr:cNvCxnSpPr>
      </xdr:nvCxnSpPr>
      <xdr:spPr bwMode="auto">
        <a:xfrm flipV="1">
          <a:off x="10801350" y="1866900"/>
          <a:ext cx="2771775" cy="1238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133350</xdr:colOff>
      <xdr:row>9</xdr:row>
      <xdr:rowOff>114300</xdr:rowOff>
    </xdr:from>
    <xdr:to>
      <xdr:col>29</xdr:col>
      <xdr:colOff>0</xdr:colOff>
      <xdr:row>12</xdr:row>
      <xdr:rowOff>47625</xdr:rowOff>
    </xdr:to>
    <xdr:cxnSp macro="">
      <xdr:nvCxnSpPr>
        <xdr:cNvPr id="90255" name="AutoShape 143">
          <a:extLst>
            <a:ext uri="{FF2B5EF4-FFF2-40B4-BE49-F238E27FC236}">
              <a16:creationId xmlns:a16="http://schemas.microsoft.com/office/drawing/2014/main" id="{00000000-0008-0000-2B00-00008F600100}"/>
            </a:ext>
          </a:extLst>
        </xdr:cNvPr>
        <xdr:cNvCxnSpPr>
          <a:cxnSpLocks noChangeShapeType="1"/>
          <a:stCxn id="90240" idx="2"/>
          <a:endCxn id="90268" idx="3"/>
        </xdr:cNvCxnSpPr>
      </xdr:nvCxnSpPr>
      <xdr:spPr bwMode="auto">
        <a:xfrm flipV="1">
          <a:off x="10277475" y="2085975"/>
          <a:ext cx="3295650" cy="5905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219075</xdr:colOff>
      <xdr:row>10</xdr:row>
      <xdr:rowOff>114300</xdr:rowOff>
    </xdr:from>
    <xdr:to>
      <xdr:col>29</xdr:col>
      <xdr:colOff>0</xdr:colOff>
      <xdr:row>14</xdr:row>
      <xdr:rowOff>95250</xdr:rowOff>
    </xdr:to>
    <xdr:cxnSp macro="">
      <xdr:nvCxnSpPr>
        <xdr:cNvPr id="90256" name="AutoShape 144">
          <a:extLst>
            <a:ext uri="{FF2B5EF4-FFF2-40B4-BE49-F238E27FC236}">
              <a16:creationId xmlns:a16="http://schemas.microsoft.com/office/drawing/2014/main" id="{00000000-0008-0000-2B00-000090600100}"/>
            </a:ext>
          </a:extLst>
        </xdr:cNvPr>
        <xdr:cNvCxnSpPr>
          <a:cxnSpLocks noChangeShapeType="1"/>
          <a:stCxn id="90236" idx="2"/>
          <a:endCxn id="90241" idx="3"/>
        </xdr:cNvCxnSpPr>
      </xdr:nvCxnSpPr>
      <xdr:spPr bwMode="auto">
        <a:xfrm flipV="1">
          <a:off x="10791825" y="2305050"/>
          <a:ext cx="2781300" cy="8572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142875</xdr:colOff>
      <xdr:row>11</xdr:row>
      <xdr:rowOff>114300</xdr:rowOff>
    </xdr:from>
    <xdr:to>
      <xdr:col>29</xdr:col>
      <xdr:colOff>0</xdr:colOff>
      <xdr:row>17</xdr:row>
      <xdr:rowOff>123825</xdr:rowOff>
    </xdr:to>
    <xdr:cxnSp macro="">
      <xdr:nvCxnSpPr>
        <xdr:cNvPr id="90257" name="AutoShape 145">
          <a:extLst>
            <a:ext uri="{FF2B5EF4-FFF2-40B4-BE49-F238E27FC236}">
              <a16:creationId xmlns:a16="http://schemas.microsoft.com/office/drawing/2014/main" id="{00000000-0008-0000-2B00-000091600100}"/>
            </a:ext>
          </a:extLst>
        </xdr:cNvPr>
        <xdr:cNvCxnSpPr>
          <a:cxnSpLocks noChangeShapeType="1"/>
          <a:stCxn id="90237" idx="2"/>
          <a:endCxn id="90242" idx="3"/>
        </xdr:cNvCxnSpPr>
      </xdr:nvCxnSpPr>
      <xdr:spPr bwMode="auto">
        <a:xfrm flipV="1">
          <a:off x="10287000" y="2524125"/>
          <a:ext cx="3286125" cy="13239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209550</xdr:colOff>
      <xdr:row>12</xdr:row>
      <xdr:rowOff>114300</xdr:rowOff>
    </xdr:from>
    <xdr:to>
      <xdr:col>29</xdr:col>
      <xdr:colOff>0</xdr:colOff>
      <xdr:row>19</xdr:row>
      <xdr:rowOff>180975</xdr:rowOff>
    </xdr:to>
    <xdr:cxnSp macro="">
      <xdr:nvCxnSpPr>
        <xdr:cNvPr id="90258" name="AutoShape 146">
          <a:extLst>
            <a:ext uri="{FF2B5EF4-FFF2-40B4-BE49-F238E27FC236}">
              <a16:creationId xmlns:a16="http://schemas.microsoft.com/office/drawing/2014/main" id="{00000000-0008-0000-2B00-000092600100}"/>
            </a:ext>
          </a:extLst>
        </xdr:cNvPr>
        <xdr:cNvCxnSpPr>
          <a:cxnSpLocks noChangeShapeType="1"/>
          <a:stCxn id="90234" idx="2"/>
          <a:endCxn id="90243" idx="3"/>
        </xdr:cNvCxnSpPr>
      </xdr:nvCxnSpPr>
      <xdr:spPr bwMode="auto">
        <a:xfrm flipV="1">
          <a:off x="10782300" y="2743200"/>
          <a:ext cx="2790825" cy="16002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133350</xdr:colOff>
      <xdr:row>13</xdr:row>
      <xdr:rowOff>114300</xdr:rowOff>
    </xdr:from>
    <xdr:to>
      <xdr:col>29</xdr:col>
      <xdr:colOff>0</xdr:colOff>
      <xdr:row>22</xdr:row>
      <xdr:rowOff>180975</xdr:rowOff>
    </xdr:to>
    <xdr:cxnSp macro="">
      <xdr:nvCxnSpPr>
        <xdr:cNvPr id="90259" name="AutoShape 147">
          <a:extLst>
            <a:ext uri="{FF2B5EF4-FFF2-40B4-BE49-F238E27FC236}">
              <a16:creationId xmlns:a16="http://schemas.microsoft.com/office/drawing/2014/main" id="{00000000-0008-0000-2B00-000093600100}"/>
            </a:ext>
          </a:extLst>
        </xdr:cNvPr>
        <xdr:cNvCxnSpPr>
          <a:cxnSpLocks noChangeShapeType="1"/>
          <a:stCxn id="90233" idx="2"/>
          <a:endCxn id="90244" idx="3"/>
        </xdr:cNvCxnSpPr>
      </xdr:nvCxnSpPr>
      <xdr:spPr bwMode="auto">
        <a:xfrm flipV="1">
          <a:off x="10277475" y="2962275"/>
          <a:ext cx="3295650" cy="20383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219075</xdr:colOff>
      <xdr:row>14</xdr:row>
      <xdr:rowOff>114300</xdr:rowOff>
    </xdr:from>
    <xdr:to>
      <xdr:col>29</xdr:col>
      <xdr:colOff>0</xdr:colOff>
      <xdr:row>25</xdr:row>
      <xdr:rowOff>76200</xdr:rowOff>
    </xdr:to>
    <xdr:cxnSp macro="">
      <xdr:nvCxnSpPr>
        <xdr:cNvPr id="90260" name="AutoShape 148">
          <a:extLst>
            <a:ext uri="{FF2B5EF4-FFF2-40B4-BE49-F238E27FC236}">
              <a16:creationId xmlns:a16="http://schemas.microsoft.com/office/drawing/2014/main" id="{00000000-0008-0000-2B00-000094600100}"/>
            </a:ext>
          </a:extLst>
        </xdr:cNvPr>
        <xdr:cNvCxnSpPr>
          <a:cxnSpLocks noChangeShapeType="1"/>
          <a:stCxn id="90232" idx="2"/>
          <a:endCxn id="90245" idx="3"/>
        </xdr:cNvCxnSpPr>
      </xdr:nvCxnSpPr>
      <xdr:spPr bwMode="auto">
        <a:xfrm flipV="1">
          <a:off x="10791825" y="3181350"/>
          <a:ext cx="2781300" cy="23717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0</xdr:colOff>
      <xdr:row>7</xdr:row>
      <xdr:rowOff>0</xdr:rowOff>
    </xdr:from>
    <xdr:to>
      <xdr:col>14</xdr:col>
      <xdr:colOff>0</xdr:colOff>
      <xdr:row>8</xdr:row>
      <xdr:rowOff>0</xdr:rowOff>
    </xdr:to>
    <xdr:sp macro="" textlink="">
      <xdr:nvSpPr>
        <xdr:cNvPr id="90261" name="Rectangle 149">
          <a:extLst>
            <a:ext uri="{FF2B5EF4-FFF2-40B4-BE49-F238E27FC236}">
              <a16:creationId xmlns:a16="http://schemas.microsoft.com/office/drawing/2014/main" id="{00000000-0008-0000-2B00-000095600100}"/>
            </a:ext>
          </a:extLst>
        </xdr:cNvPr>
        <xdr:cNvSpPr>
          <a:spLocks noChangeArrowheads="1"/>
        </xdr:cNvSpPr>
      </xdr:nvSpPr>
      <xdr:spPr bwMode="auto">
        <a:xfrm>
          <a:off x="6715125" y="153352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8</xdr:row>
      <xdr:rowOff>0</xdr:rowOff>
    </xdr:from>
    <xdr:to>
      <xdr:col>14</xdr:col>
      <xdr:colOff>0</xdr:colOff>
      <xdr:row>9</xdr:row>
      <xdr:rowOff>0</xdr:rowOff>
    </xdr:to>
    <xdr:sp macro="" textlink="">
      <xdr:nvSpPr>
        <xdr:cNvPr id="90262" name="Rectangle 150">
          <a:extLst>
            <a:ext uri="{FF2B5EF4-FFF2-40B4-BE49-F238E27FC236}">
              <a16:creationId xmlns:a16="http://schemas.microsoft.com/office/drawing/2014/main" id="{00000000-0008-0000-2B00-000096600100}"/>
            </a:ext>
          </a:extLst>
        </xdr:cNvPr>
        <xdr:cNvSpPr>
          <a:spLocks noChangeArrowheads="1"/>
        </xdr:cNvSpPr>
      </xdr:nvSpPr>
      <xdr:spPr bwMode="auto">
        <a:xfrm>
          <a:off x="6715125" y="175260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9</xdr:row>
      <xdr:rowOff>0</xdr:rowOff>
    </xdr:from>
    <xdr:to>
      <xdr:col>14</xdr:col>
      <xdr:colOff>0</xdr:colOff>
      <xdr:row>10</xdr:row>
      <xdr:rowOff>0</xdr:rowOff>
    </xdr:to>
    <xdr:sp macro="" textlink="">
      <xdr:nvSpPr>
        <xdr:cNvPr id="90263" name="Rectangle 151">
          <a:extLst>
            <a:ext uri="{FF2B5EF4-FFF2-40B4-BE49-F238E27FC236}">
              <a16:creationId xmlns:a16="http://schemas.microsoft.com/office/drawing/2014/main" id="{00000000-0008-0000-2B00-000097600100}"/>
            </a:ext>
          </a:extLst>
        </xdr:cNvPr>
        <xdr:cNvSpPr>
          <a:spLocks noChangeArrowheads="1"/>
        </xdr:cNvSpPr>
      </xdr:nvSpPr>
      <xdr:spPr bwMode="auto">
        <a:xfrm>
          <a:off x="6715125" y="197167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28575</xdr:colOff>
      <xdr:row>14</xdr:row>
      <xdr:rowOff>57150</xdr:rowOff>
    </xdr:from>
    <xdr:to>
      <xdr:col>20</xdr:col>
      <xdr:colOff>85725</xdr:colOff>
      <xdr:row>14</xdr:row>
      <xdr:rowOff>114300</xdr:rowOff>
    </xdr:to>
    <xdr:sp macro="" textlink="">
      <xdr:nvSpPr>
        <xdr:cNvPr id="90264" name="Oval 152">
          <a:extLst>
            <a:ext uri="{FF2B5EF4-FFF2-40B4-BE49-F238E27FC236}">
              <a16:creationId xmlns:a16="http://schemas.microsoft.com/office/drawing/2014/main" id="{00000000-0008-0000-2B00-000098600100}"/>
            </a:ext>
          </a:extLst>
        </xdr:cNvPr>
        <xdr:cNvSpPr>
          <a:spLocks noChangeArrowheads="1"/>
        </xdr:cNvSpPr>
      </xdr:nvSpPr>
      <xdr:spPr bwMode="auto">
        <a:xfrm flipH="1">
          <a:off x="9744075" y="31242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9</xdr:row>
      <xdr:rowOff>114300</xdr:rowOff>
    </xdr:from>
    <xdr:to>
      <xdr:col>20</xdr:col>
      <xdr:colOff>28575</xdr:colOff>
      <xdr:row>14</xdr:row>
      <xdr:rowOff>85725</xdr:rowOff>
    </xdr:to>
    <xdr:cxnSp macro="">
      <xdr:nvCxnSpPr>
        <xdr:cNvPr id="90265" name="AutoShape 153">
          <a:extLst>
            <a:ext uri="{FF2B5EF4-FFF2-40B4-BE49-F238E27FC236}">
              <a16:creationId xmlns:a16="http://schemas.microsoft.com/office/drawing/2014/main" id="{00000000-0008-0000-2B00-000099600100}"/>
            </a:ext>
          </a:extLst>
        </xdr:cNvPr>
        <xdr:cNvCxnSpPr>
          <a:cxnSpLocks noChangeShapeType="1"/>
          <a:stCxn id="90263" idx="1"/>
          <a:endCxn id="90264" idx="6"/>
        </xdr:cNvCxnSpPr>
      </xdr:nvCxnSpPr>
      <xdr:spPr bwMode="auto">
        <a:xfrm>
          <a:off x="6715125" y="2085975"/>
          <a:ext cx="3028950" cy="10668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28</xdr:col>
      <xdr:colOff>0</xdr:colOff>
      <xdr:row>7</xdr:row>
      <xdr:rowOff>0</xdr:rowOff>
    </xdr:from>
    <xdr:to>
      <xdr:col>29</xdr:col>
      <xdr:colOff>0</xdr:colOff>
      <xdr:row>8</xdr:row>
      <xdr:rowOff>0</xdr:rowOff>
    </xdr:to>
    <xdr:sp macro="" textlink="">
      <xdr:nvSpPr>
        <xdr:cNvPr id="90266" name="Rectangle 154">
          <a:extLst>
            <a:ext uri="{FF2B5EF4-FFF2-40B4-BE49-F238E27FC236}">
              <a16:creationId xmlns:a16="http://schemas.microsoft.com/office/drawing/2014/main" id="{00000000-0008-0000-2B00-00009A600100}"/>
            </a:ext>
          </a:extLst>
        </xdr:cNvPr>
        <xdr:cNvSpPr>
          <a:spLocks noChangeArrowheads="1"/>
        </xdr:cNvSpPr>
      </xdr:nvSpPr>
      <xdr:spPr bwMode="auto">
        <a:xfrm>
          <a:off x="13144500" y="153352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8</xdr:row>
      <xdr:rowOff>0</xdr:rowOff>
    </xdr:from>
    <xdr:to>
      <xdr:col>29</xdr:col>
      <xdr:colOff>0</xdr:colOff>
      <xdr:row>9</xdr:row>
      <xdr:rowOff>0</xdr:rowOff>
    </xdr:to>
    <xdr:sp macro="" textlink="">
      <xdr:nvSpPr>
        <xdr:cNvPr id="90267" name="Rectangle 155">
          <a:extLst>
            <a:ext uri="{FF2B5EF4-FFF2-40B4-BE49-F238E27FC236}">
              <a16:creationId xmlns:a16="http://schemas.microsoft.com/office/drawing/2014/main" id="{00000000-0008-0000-2B00-00009B600100}"/>
            </a:ext>
          </a:extLst>
        </xdr:cNvPr>
        <xdr:cNvSpPr>
          <a:spLocks noChangeArrowheads="1"/>
        </xdr:cNvSpPr>
      </xdr:nvSpPr>
      <xdr:spPr bwMode="auto">
        <a:xfrm>
          <a:off x="13144500" y="1752600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0</xdr:colOff>
      <xdr:row>9</xdr:row>
      <xdr:rowOff>0</xdr:rowOff>
    </xdr:from>
    <xdr:to>
      <xdr:col>29</xdr:col>
      <xdr:colOff>0</xdr:colOff>
      <xdr:row>10</xdr:row>
      <xdr:rowOff>0</xdr:rowOff>
    </xdr:to>
    <xdr:sp macro="" textlink="">
      <xdr:nvSpPr>
        <xdr:cNvPr id="90268" name="Rectangle 156">
          <a:extLst>
            <a:ext uri="{FF2B5EF4-FFF2-40B4-BE49-F238E27FC236}">
              <a16:creationId xmlns:a16="http://schemas.microsoft.com/office/drawing/2014/main" id="{00000000-0008-0000-2B00-00009C600100}"/>
            </a:ext>
          </a:extLst>
        </xdr:cNvPr>
        <xdr:cNvSpPr>
          <a:spLocks noChangeArrowheads="1"/>
        </xdr:cNvSpPr>
      </xdr:nvSpPr>
      <xdr:spPr bwMode="auto">
        <a:xfrm>
          <a:off x="13144500" y="1971675"/>
          <a:ext cx="4286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123825</xdr:colOff>
      <xdr:row>5</xdr:row>
      <xdr:rowOff>28575</xdr:rowOff>
    </xdr:from>
    <xdr:to>
      <xdr:col>29</xdr:col>
      <xdr:colOff>228600</xdr:colOff>
      <xdr:row>32</xdr:row>
      <xdr:rowOff>38100</xdr:rowOff>
    </xdr:to>
    <xdr:pic>
      <xdr:nvPicPr>
        <xdr:cNvPr id="86309" name="Picture 293">
          <a:extLst>
            <a:ext uri="{FF2B5EF4-FFF2-40B4-BE49-F238E27FC236}">
              <a16:creationId xmlns:a16="http://schemas.microsoft.com/office/drawing/2014/main" id="{00000000-0008-0000-2C00-00002551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91675" y="1123950"/>
          <a:ext cx="5676900" cy="592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0</xdr:colOff>
      <xdr:row>0</xdr:row>
      <xdr:rowOff>9525</xdr:rowOff>
    </xdr:from>
    <xdr:to>
      <xdr:col>29</xdr:col>
      <xdr:colOff>152400</xdr:colOff>
      <xdr:row>3</xdr:row>
      <xdr:rowOff>209550</xdr:rowOff>
    </xdr:to>
    <xdr:grpSp>
      <xdr:nvGrpSpPr>
        <xdr:cNvPr id="86066" name="Group 50">
          <a:extLst>
            <a:ext uri="{FF2B5EF4-FFF2-40B4-BE49-F238E27FC236}">
              <a16:creationId xmlns:a16="http://schemas.microsoft.com/office/drawing/2014/main" id="{00000000-0008-0000-2C00-000032500100}"/>
            </a:ext>
          </a:extLst>
        </xdr:cNvPr>
        <xdr:cNvGrpSpPr>
          <a:grpSpLocks/>
        </xdr:cNvGrpSpPr>
      </xdr:nvGrpSpPr>
      <xdr:grpSpPr bwMode="auto">
        <a:xfrm>
          <a:off x="14431818" y="9525"/>
          <a:ext cx="1029855" cy="823480"/>
          <a:chOff x="1012" y="24"/>
          <a:chExt cx="106" cy="90"/>
        </a:xfrm>
      </xdr:grpSpPr>
      <xdr:sp macro="" textlink="">
        <xdr:nvSpPr>
          <xdr:cNvPr id="86067" name="Line 51">
            <a:extLst>
              <a:ext uri="{FF2B5EF4-FFF2-40B4-BE49-F238E27FC236}">
                <a16:creationId xmlns:a16="http://schemas.microsoft.com/office/drawing/2014/main" id="{00000000-0008-0000-2C00-0000335001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6068" name="Text Box 52">
            <a:extLst>
              <a:ext uri="{FF2B5EF4-FFF2-40B4-BE49-F238E27FC236}">
                <a16:creationId xmlns:a16="http://schemas.microsoft.com/office/drawing/2014/main" id="{00000000-0008-0000-2C00-0000345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+Y</a:t>
            </a:r>
          </a:p>
        </xdr:txBody>
      </xdr:sp>
      <xdr:sp macro="" textlink="">
        <xdr:nvSpPr>
          <xdr:cNvPr id="86069" name="Text Box 53">
            <a:extLst>
              <a:ext uri="{FF2B5EF4-FFF2-40B4-BE49-F238E27FC236}">
                <a16:creationId xmlns:a16="http://schemas.microsoft.com/office/drawing/2014/main" id="{00000000-0008-0000-2C00-0000355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-Y</a:t>
            </a:r>
          </a:p>
        </xdr:txBody>
      </xdr:sp>
      <xdr:sp macro="" textlink="">
        <xdr:nvSpPr>
          <xdr:cNvPr id="86070" name="Line 54">
            <a:extLst>
              <a:ext uri="{FF2B5EF4-FFF2-40B4-BE49-F238E27FC236}">
                <a16:creationId xmlns:a16="http://schemas.microsoft.com/office/drawing/2014/main" id="{00000000-0008-0000-2C00-0000365001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6071" name="Text Box 55">
            <a:extLst>
              <a:ext uri="{FF2B5EF4-FFF2-40B4-BE49-F238E27FC236}">
                <a16:creationId xmlns:a16="http://schemas.microsoft.com/office/drawing/2014/main" id="{00000000-0008-0000-2C00-0000375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+X</a:t>
            </a:r>
          </a:p>
        </xdr:txBody>
      </xdr:sp>
      <xdr:sp macro="" textlink="">
        <xdr:nvSpPr>
          <xdr:cNvPr id="86072" name="Text Box 56">
            <a:extLst>
              <a:ext uri="{FF2B5EF4-FFF2-40B4-BE49-F238E27FC236}">
                <a16:creationId xmlns:a16="http://schemas.microsoft.com/office/drawing/2014/main" id="{00000000-0008-0000-2C00-0000385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-X</a:t>
            </a:r>
          </a:p>
        </xdr:txBody>
      </xdr:sp>
    </xdr:grpSp>
    <xdr:clientData/>
  </xdr:twoCellAnchor>
  <xdr:twoCellAnchor>
    <xdr:from>
      <xdr:col>34</xdr:col>
      <xdr:colOff>0</xdr:colOff>
      <xdr:row>5</xdr:row>
      <xdr:rowOff>0</xdr:rowOff>
    </xdr:from>
    <xdr:to>
      <xdr:col>38</xdr:col>
      <xdr:colOff>0</xdr:colOff>
      <xdr:row>33</xdr:row>
      <xdr:rowOff>0</xdr:rowOff>
    </xdr:to>
    <xdr:graphicFrame macro="">
      <xdr:nvGraphicFramePr>
        <xdr:cNvPr id="86075" name="グラフ 59">
          <a:extLst>
            <a:ext uri="{FF2B5EF4-FFF2-40B4-BE49-F238E27FC236}">
              <a16:creationId xmlns:a16="http://schemas.microsoft.com/office/drawing/2014/main" id="{00000000-0008-0000-2C00-00003B5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5</xdr:row>
      <xdr:rowOff>0</xdr:rowOff>
    </xdr:from>
    <xdr:to>
      <xdr:col>12</xdr:col>
      <xdr:colOff>0</xdr:colOff>
      <xdr:row>33</xdr:row>
      <xdr:rowOff>0</xdr:rowOff>
    </xdr:to>
    <xdr:graphicFrame macro="">
      <xdr:nvGraphicFramePr>
        <xdr:cNvPr id="86076" name="グラフ 60">
          <a:extLst>
            <a:ext uri="{FF2B5EF4-FFF2-40B4-BE49-F238E27FC236}">
              <a16:creationId xmlns:a16="http://schemas.microsoft.com/office/drawing/2014/main" id="{00000000-0008-0000-2C00-00003C5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182441</xdr:colOff>
      <xdr:row>37</xdr:row>
      <xdr:rowOff>17993</xdr:rowOff>
    </xdr:from>
    <xdr:to>
      <xdr:col>15</xdr:col>
      <xdr:colOff>396932</xdr:colOff>
      <xdr:row>46</xdr:row>
      <xdr:rowOff>113238</xdr:rowOff>
    </xdr:to>
    <xdr:graphicFrame macro="">
      <xdr:nvGraphicFramePr>
        <xdr:cNvPr id="86078" name="グラフ 62">
          <a:extLst>
            <a:ext uri="{FF2B5EF4-FFF2-40B4-BE49-F238E27FC236}">
              <a16:creationId xmlns:a16="http://schemas.microsoft.com/office/drawing/2014/main" id="{00000000-0008-0000-2C00-00003E5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80350</xdr:colOff>
      <xdr:row>37</xdr:row>
      <xdr:rowOff>17993</xdr:rowOff>
    </xdr:from>
    <xdr:to>
      <xdr:col>12</xdr:col>
      <xdr:colOff>182441</xdr:colOff>
      <xdr:row>46</xdr:row>
      <xdr:rowOff>113238</xdr:rowOff>
    </xdr:to>
    <xdr:graphicFrame macro="">
      <xdr:nvGraphicFramePr>
        <xdr:cNvPr id="86089" name="グラフ 73">
          <a:extLst>
            <a:ext uri="{FF2B5EF4-FFF2-40B4-BE49-F238E27FC236}">
              <a16:creationId xmlns:a16="http://schemas.microsoft.com/office/drawing/2014/main" id="{00000000-0008-0000-2C00-0000495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183969</xdr:colOff>
      <xdr:row>37</xdr:row>
      <xdr:rowOff>17993</xdr:rowOff>
    </xdr:from>
    <xdr:to>
      <xdr:col>24</xdr:col>
      <xdr:colOff>425188</xdr:colOff>
      <xdr:row>46</xdr:row>
      <xdr:rowOff>113238</xdr:rowOff>
    </xdr:to>
    <xdr:graphicFrame macro="">
      <xdr:nvGraphicFramePr>
        <xdr:cNvPr id="86090" name="グラフ 74">
          <a:extLst>
            <a:ext uri="{FF2B5EF4-FFF2-40B4-BE49-F238E27FC236}">
              <a16:creationId xmlns:a16="http://schemas.microsoft.com/office/drawing/2014/main" id="{00000000-0008-0000-2C00-00004A5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396932</xdr:colOff>
      <xdr:row>37</xdr:row>
      <xdr:rowOff>17993</xdr:rowOff>
    </xdr:from>
    <xdr:to>
      <xdr:col>20</xdr:col>
      <xdr:colOff>193454</xdr:colOff>
      <xdr:row>46</xdr:row>
      <xdr:rowOff>113238</xdr:rowOff>
    </xdr:to>
    <xdr:graphicFrame macro="">
      <xdr:nvGraphicFramePr>
        <xdr:cNvPr id="86091" name="グラフ 75">
          <a:extLst>
            <a:ext uri="{FF2B5EF4-FFF2-40B4-BE49-F238E27FC236}">
              <a16:creationId xmlns:a16="http://schemas.microsoft.com/office/drawing/2014/main" id="{00000000-0008-0000-2C00-00004B5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228763</xdr:colOff>
      <xdr:row>37</xdr:row>
      <xdr:rowOff>17993</xdr:rowOff>
    </xdr:from>
    <xdr:to>
      <xdr:col>33</xdr:col>
      <xdr:colOff>156243</xdr:colOff>
      <xdr:row>46</xdr:row>
      <xdr:rowOff>113238</xdr:rowOff>
    </xdr:to>
    <xdr:graphicFrame macro="">
      <xdr:nvGraphicFramePr>
        <xdr:cNvPr id="86092" name="グラフ 76">
          <a:extLst>
            <a:ext uri="{FF2B5EF4-FFF2-40B4-BE49-F238E27FC236}">
              <a16:creationId xmlns:a16="http://schemas.microsoft.com/office/drawing/2014/main" id="{00000000-0008-0000-2C00-00004C5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425189</xdr:colOff>
      <xdr:row>37</xdr:row>
      <xdr:rowOff>17993</xdr:rowOff>
    </xdr:from>
    <xdr:to>
      <xdr:col>29</xdr:col>
      <xdr:colOff>247733</xdr:colOff>
      <xdr:row>46</xdr:row>
      <xdr:rowOff>113238</xdr:rowOff>
    </xdr:to>
    <xdr:graphicFrame macro="">
      <xdr:nvGraphicFramePr>
        <xdr:cNvPr id="86093" name="グラフ 77">
          <a:extLst>
            <a:ext uri="{FF2B5EF4-FFF2-40B4-BE49-F238E27FC236}">
              <a16:creationId xmlns:a16="http://schemas.microsoft.com/office/drawing/2014/main" id="{00000000-0008-0000-2C00-00004D5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36</xdr:col>
      <xdr:colOff>517451</xdr:colOff>
      <xdr:row>37</xdr:row>
      <xdr:rowOff>17993</xdr:rowOff>
    </xdr:from>
    <xdr:to>
      <xdr:col>39</xdr:col>
      <xdr:colOff>426181</xdr:colOff>
      <xdr:row>46</xdr:row>
      <xdr:rowOff>113238</xdr:rowOff>
    </xdr:to>
    <xdr:graphicFrame macro="">
      <xdr:nvGraphicFramePr>
        <xdr:cNvPr id="86094" name="グラフ 78">
          <a:extLst>
            <a:ext uri="{FF2B5EF4-FFF2-40B4-BE49-F238E27FC236}">
              <a16:creationId xmlns:a16="http://schemas.microsoft.com/office/drawing/2014/main" id="{00000000-0008-0000-2C00-00004E5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33</xdr:col>
      <xdr:colOff>156243</xdr:colOff>
      <xdr:row>37</xdr:row>
      <xdr:rowOff>17993</xdr:rowOff>
    </xdr:from>
    <xdr:to>
      <xdr:col>36</xdr:col>
      <xdr:colOff>517452</xdr:colOff>
      <xdr:row>46</xdr:row>
      <xdr:rowOff>113238</xdr:rowOff>
    </xdr:to>
    <xdr:graphicFrame macro="">
      <xdr:nvGraphicFramePr>
        <xdr:cNvPr id="86095" name="グラフ 79">
          <a:extLst>
            <a:ext uri="{FF2B5EF4-FFF2-40B4-BE49-F238E27FC236}">
              <a16:creationId xmlns:a16="http://schemas.microsoft.com/office/drawing/2014/main" id="{00000000-0008-0000-2C00-00004F5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163472</xdr:colOff>
      <xdr:row>46</xdr:row>
      <xdr:rowOff>113239</xdr:rowOff>
    </xdr:from>
    <xdr:to>
      <xdr:col>15</xdr:col>
      <xdr:colOff>396932</xdr:colOff>
      <xdr:row>55</xdr:row>
      <xdr:rowOff>208483</xdr:rowOff>
    </xdr:to>
    <xdr:graphicFrame macro="">
      <xdr:nvGraphicFramePr>
        <xdr:cNvPr id="86096" name="グラフ 80">
          <a:extLst>
            <a:ext uri="{FF2B5EF4-FFF2-40B4-BE49-F238E27FC236}">
              <a16:creationId xmlns:a16="http://schemas.microsoft.com/office/drawing/2014/main" id="{00000000-0008-0000-2C00-0000505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80350</xdr:colOff>
      <xdr:row>46</xdr:row>
      <xdr:rowOff>113239</xdr:rowOff>
    </xdr:from>
    <xdr:to>
      <xdr:col>12</xdr:col>
      <xdr:colOff>182441</xdr:colOff>
      <xdr:row>55</xdr:row>
      <xdr:rowOff>208483</xdr:rowOff>
    </xdr:to>
    <xdr:graphicFrame macro="">
      <xdr:nvGraphicFramePr>
        <xdr:cNvPr id="86097" name="グラフ 81">
          <a:extLst>
            <a:ext uri="{FF2B5EF4-FFF2-40B4-BE49-F238E27FC236}">
              <a16:creationId xmlns:a16="http://schemas.microsoft.com/office/drawing/2014/main" id="{00000000-0008-0000-2C00-0000515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20</xdr:col>
      <xdr:colOff>165000</xdr:colOff>
      <xdr:row>46</xdr:row>
      <xdr:rowOff>113239</xdr:rowOff>
    </xdr:from>
    <xdr:to>
      <xdr:col>24</xdr:col>
      <xdr:colOff>425189</xdr:colOff>
      <xdr:row>55</xdr:row>
      <xdr:rowOff>208483</xdr:rowOff>
    </xdr:to>
    <xdr:graphicFrame macro="">
      <xdr:nvGraphicFramePr>
        <xdr:cNvPr id="86099" name="グラフ 83">
          <a:extLst>
            <a:ext uri="{FF2B5EF4-FFF2-40B4-BE49-F238E27FC236}">
              <a16:creationId xmlns:a16="http://schemas.microsoft.com/office/drawing/2014/main" id="{00000000-0008-0000-2C00-0000535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15</xdr:col>
      <xdr:colOff>396932</xdr:colOff>
      <xdr:row>46</xdr:row>
      <xdr:rowOff>113239</xdr:rowOff>
    </xdr:from>
    <xdr:to>
      <xdr:col>20</xdr:col>
      <xdr:colOff>193454</xdr:colOff>
      <xdr:row>55</xdr:row>
      <xdr:rowOff>208483</xdr:rowOff>
    </xdr:to>
    <xdr:graphicFrame macro="">
      <xdr:nvGraphicFramePr>
        <xdr:cNvPr id="86100" name="グラフ 84">
          <a:extLst>
            <a:ext uri="{FF2B5EF4-FFF2-40B4-BE49-F238E27FC236}">
              <a16:creationId xmlns:a16="http://schemas.microsoft.com/office/drawing/2014/main" id="{00000000-0008-0000-2C00-0000545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29</xdr:col>
      <xdr:colOff>228763</xdr:colOff>
      <xdr:row>46</xdr:row>
      <xdr:rowOff>113239</xdr:rowOff>
    </xdr:from>
    <xdr:to>
      <xdr:col>33</xdr:col>
      <xdr:colOff>156243</xdr:colOff>
      <xdr:row>55</xdr:row>
      <xdr:rowOff>208483</xdr:rowOff>
    </xdr:to>
    <xdr:graphicFrame macro="">
      <xdr:nvGraphicFramePr>
        <xdr:cNvPr id="86101" name="グラフ 85">
          <a:extLst>
            <a:ext uri="{FF2B5EF4-FFF2-40B4-BE49-F238E27FC236}">
              <a16:creationId xmlns:a16="http://schemas.microsoft.com/office/drawing/2014/main" id="{00000000-0008-0000-2C00-0000555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24</xdr:col>
      <xdr:colOff>425189</xdr:colOff>
      <xdr:row>46</xdr:row>
      <xdr:rowOff>113239</xdr:rowOff>
    </xdr:from>
    <xdr:to>
      <xdr:col>29</xdr:col>
      <xdr:colOff>247733</xdr:colOff>
      <xdr:row>55</xdr:row>
      <xdr:rowOff>208483</xdr:rowOff>
    </xdr:to>
    <xdr:graphicFrame macro="">
      <xdr:nvGraphicFramePr>
        <xdr:cNvPr id="86102" name="グラフ 86">
          <a:extLst>
            <a:ext uri="{FF2B5EF4-FFF2-40B4-BE49-F238E27FC236}">
              <a16:creationId xmlns:a16="http://schemas.microsoft.com/office/drawing/2014/main" id="{00000000-0008-0000-2C00-0000565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36</xdr:col>
      <xdr:colOff>517451</xdr:colOff>
      <xdr:row>46</xdr:row>
      <xdr:rowOff>113239</xdr:rowOff>
    </xdr:from>
    <xdr:to>
      <xdr:col>39</xdr:col>
      <xdr:colOff>426181</xdr:colOff>
      <xdr:row>55</xdr:row>
      <xdr:rowOff>208483</xdr:rowOff>
    </xdr:to>
    <xdr:graphicFrame macro="">
      <xdr:nvGraphicFramePr>
        <xdr:cNvPr id="86103" name="グラフ 87">
          <a:extLst>
            <a:ext uri="{FF2B5EF4-FFF2-40B4-BE49-F238E27FC236}">
              <a16:creationId xmlns:a16="http://schemas.microsoft.com/office/drawing/2014/main" id="{00000000-0008-0000-2C00-0000575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33</xdr:col>
      <xdr:colOff>156243</xdr:colOff>
      <xdr:row>46</xdr:row>
      <xdr:rowOff>113239</xdr:rowOff>
    </xdr:from>
    <xdr:to>
      <xdr:col>36</xdr:col>
      <xdr:colOff>517452</xdr:colOff>
      <xdr:row>55</xdr:row>
      <xdr:rowOff>208483</xdr:rowOff>
    </xdr:to>
    <xdr:graphicFrame macro="">
      <xdr:nvGraphicFramePr>
        <xdr:cNvPr id="86104" name="グラフ 88">
          <a:extLst>
            <a:ext uri="{FF2B5EF4-FFF2-40B4-BE49-F238E27FC236}">
              <a16:creationId xmlns:a16="http://schemas.microsoft.com/office/drawing/2014/main" id="{00000000-0008-0000-2C00-0000585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</xdr:col>
      <xdr:colOff>80350</xdr:colOff>
      <xdr:row>36</xdr:row>
      <xdr:rowOff>17982</xdr:rowOff>
    </xdr:from>
    <xdr:to>
      <xdr:col>15</xdr:col>
      <xdr:colOff>396932</xdr:colOff>
      <xdr:row>37</xdr:row>
      <xdr:rowOff>17993</xdr:rowOff>
    </xdr:to>
    <xdr:sp macro="" textlink="">
      <xdr:nvSpPr>
        <xdr:cNvPr id="86105" name="Text Box 89">
          <a:extLst>
            <a:ext uri="{FF2B5EF4-FFF2-40B4-BE49-F238E27FC236}">
              <a16:creationId xmlns:a16="http://schemas.microsoft.com/office/drawing/2014/main" id="{00000000-0008-0000-2C00-000059500100}"/>
            </a:ext>
          </a:extLst>
        </xdr:cNvPr>
        <xdr:cNvSpPr txBox="1">
          <a:spLocks noChangeArrowheads="1"/>
        </xdr:cNvSpPr>
      </xdr:nvSpPr>
      <xdr:spPr bwMode="auto">
        <a:xfrm>
          <a:off x="5525775" y="7781756"/>
          <a:ext cx="3946865" cy="21567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HGPｺﾞｼｯｸM" pitchFamily="50" charset="-128"/>
              <a:ea typeface="HGPｺﾞｼｯｸM" pitchFamily="50" charset="-128"/>
            </a:rPr>
            <a:t>#1B</a:t>
          </a:r>
        </a:p>
      </xdr:txBody>
    </xdr:sp>
    <xdr:clientData/>
  </xdr:twoCellAnchor>
  <xdr:twoCellAnchor>
    <xdr:from>
      <xdr:col>15</xdr:col>
      <xdr:colOff>396932</xdr:colOff>
      <xdr:row>36</xdr:row>
      <xdr:rowOff>17982</xdr:rowOff>
    </xdr:from>
    <xdr:to>
      <xdr:col>24</xdr:col>
      <xdr:colOff>425189</xdr:colOff>
      <xdr:row>37</xdr:row>
      <xdr:rowOff>17993</xdr:rowOff>
    </xdr:to>
    <xdr:sp macro="" textlink="">
      <xdr:nvSpPr>
        <xdr:cNvPr id="86106" name="Text Box 90">
          <a:extLst>
            <a:ext uri="{FF2B5EF4-FFF2-40B4-BE49-F238E27FC236}">
              <a16:creationId xmlns:a16="http://schemas.microsoft.com/office/drawing/2014/main" id="{00000000-0008-0000-2C00-00005A500100}"/>
            </a:ext>
          </a:extLst>
        </xdr:cNvPr>
        <xdr:cNvSpPr txBox="1">
          <a:spLocks noChangeArrowheads="1"/>
        </xdr:cNvSpPr>
      </xdr:nvSpPr>
      <xdr:spPr bwMode="auto">
        <a:xfrm>
          <a:off x="9472640" y="7781756"/>
          <a:ext cx="3910143" cy="21567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HGPｺﾞｼｯｸM" pitchFamily="50" charset="-128"/>
              <a:ea typeface="HGPｺﾞｼｯｸM" pitchFamily="50" charset="-128"/>
            </a:rPr>
            <a:t>#2B</a:t>
          </a:r>
        </a:p>
      </xdr:txBody>
    </xdr:sp>
    <xdr:clientData/>
  </xdr:twoCellAnchor>
  <xdr:twoCellAnchor>
    <xdr:from>
      <xdr:col>24</xdr:col>
      <xdr:colOff>425189</xdr:colOff>
      <xdr:row>36</xdr:row>
      <xdr:rowOff>17982</xdr:rowOff>
    </xdr:from>
    <xdr:to>
      <xdr:col>33</xdr:col>
      <xdr:colOff>156243</xdr:colOff>
      <xdr:row>37</xdr:row>
      <xdr:rowOff>17993</xdr:rowOff>
    </xdr:to>
    <xdr:sp macro="" textlink="">
      <xdr:nvSpPr>
        <xdr:cNvPr id="86107" name="Text Box 91">
          <a:extLst>
            <a:ext uri="{FF2B5EF4-FFF2-40B4-BE49-F238E27FC236}">
              <a16:creationId xmlns:a16="http://schemas.microsoft.com/office/drawing/2014/main" id="{00000000-0008-0000-2C00-00005B500100}"/>
            </a:ext>
          </a:extLst>
        </xdr:cNvPr>
        <xdr:cNvSpPr txBox="1">
          <a:spLocks noChangeArrowheads="1"/>
        </xdr:cNvSpPr>
      </xdr:nvSpPr>
      <xdr:spPr bwMode="auto">
        <a:xfrm>
          <a:off x="13382783" y="7781756"/>
          <a:ext cx="3954403" cy="21567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HGPｺﾞｼｯｸM" pitchFamily="50" charset="-128"/>
              <a:ea typeface="HGPｺﾞｼｯｸM" pitchFamily="50" charset="-128"/>
            </a:rPr>
            <a:t>#3B</a:t>
          </a:r>
        </a:p>
      </xdr:txBody>
    </xdr:sp>
    <xdr:clientData/>
  </xdr:twoCellAnchor>
  <xdr:twoCellAnchor>
    <xdr:from>
      <xdr:col>33</xdr:col>
      <xdr:colOff>156243</xdr:colOff>
      <xdr:row>36</xdr:row>
      <xdr:rowOff>17982</xdr:rowOff>
    </xdr:from>
    <xdr:to>
      <xdr:col>39</xdr:col>
      <xdr:colOff>426181</xdr:colOff>
      <xdr:row>37</xdr:row>
      <xdr:rowOff>17993</xdr:rowOff>
    </xdr:to>
    <xdr:sp macro="" textlink="">
      <xdr:nvSpPr>
        <xdr:cNvPr id="86108" name="Text Box 92">
          <a:extLst>
            <a:ext uri="{FF2B5EF4-FFF2-40B4-BE49-F238E27FC236}">
              <a16:creationId xmlns:a16="http://schemas.microsoft.com/office/drawing/2014/main" id="{00000000-0008-0000-2C00-00005C500100}"/>
            </a:ext>
          </a:extLst>
        </xdr:cNvPr>
        <xdr:cNvSpPr txBox="1">
          <a:spLocks noChangeArrowheads="1"/>
        </xdr:cNvSpPr>
      </xdr:nvSpPr>
      <xdr:spPr bwMode="auto">
        <a:xfrm>
          <a:off x="17337186" y="7781756"/>
          <a:ext cx="3936165" cy="21567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HGPｺﾞｼｯｸM" pitchFamily="50" charset="-128"/>
              <a:ea typeface="HGPｺﾞｼｯｸM" pitchFamily="50" charset="-128"/>
            </a:rPr>
            <a:t>#4B</a:t>
          </a:r>
        </a:p>
      </xdr:txBody>
    </xdr:sp>
    <xdr:clientData/>
  </xdr:twoCellAnchor>
  <xdr:twoCellAnchor editAs="absolute">
    <xdr:from>
      <xdr:col>6</xdr:col>
      <xdr:colOff>369428</xdr:colOff>
      <xdr:row>37</xdr:row>
      <xdr:rowOff>17983</xdr:rowOff>
    </xdr:from>
    <xdr:to>
      <xdr:col>9</xdr:col>
      <xdr:colOff>80118</xdr:colOff>
      <xdr:row>46</xdr:row>
      <xdr:rowOff>113233</xdr:rowOff>
    </xdr:to>
    <xdr:sp macro="" textlink="">
      <xdr:nvSpPr>
        <xdr:cNvPr id="86109" name="Text Box 93">
          <a:extLst>
            <a:ext uri="{FF2B5EF4-FFF2-40B4-BE49-F238E27FC236}">
              <a16:creationId xmlns:a16="http://schemas.microsoft.com/office/drawing/2014/main" id="{00000000-0008-0000-2C00-00005D500100}"/>
            </a:ext>
          </a:extLst>
        </xdr:cNvPr>
        <xdr:cNvSpPr txBox="1">
          <a:spLocks noChangeArrowheads="1"/>
        </xdr:cNvSpPr>
      </xdr:nvSpPr>
      <xdr:spPr bwMode="auto">
        <a:xfrm>
          <a:off x="4143485" y="7997417"/>
          <a:ext cx="1382058" cy="2036193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horz" wrap="square" lIns="27432" tIns="0" rIns="27432" bIns="0" anchor="t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HGPｺﾞｼｯｸM" pitchFamily="50" charset="-128"/>
              <a:ea typeface="HGPｺﾞｼｯｸM" pitchFamily="50" charset="-128"/>
            </a:rPr>
            <a:t>X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HGPｺﾞｼｯｸM" pitchFamily="50" charset="-128"/>
              <a:ea typeface="HGPｺﾞｼｯｸM" pitchFamily="50" charset="-128"/>
            </a:rPr>
            <a:t>方向</a:t>
          </a:r>
        </a:p>
      </xdr:txBody>
    </xdr:sp>
    <xdr:clientData/>
  </xdr:twoCellAnchor>
  <xdr:twoCellAnchor editAs="absolute">
    <xdr:from>
      <xdr:col>6</xdr:col>
      <xdr:colOff>369428</xdr:colOff>
      <xdr:row>46</xdr:row>
      <xdr:rowOff>113233</xdr:rowOff>
    </xdr:from>
    <xdr:to>
      <xdr:col>9</xdr:col>
      <xdr:colOff>80118</xdr:colOff>
      <xdr:row>55</xdr:row>
      <xdr:rowOff>208483</xdr:rowOff>
    </xdr:to>
    <xdr:sp macro="" textlink="">
      <xdr:nvSpPr>
        <xdr:cNvPr id="86110" name="Text Box 94">
          <a:extLst>
            <a:ext uri="{FF2B5EF4-FFF2-40B4-BE49-F238E27FC236}">
              <a16:creationId xmlns:a16="http://schemas.microsoft.com/office/drawing/2014/main" id="{00000000-0008-0000-2C00-00005E500100}"/>
            </a:ext>
          </a:extLst>
        </xdr:cNvPr>
        <xdr:cNvSpPr txBox="1">
          <a:spLocks noChangeArrowheads="1"/>
        </xdr:cNvSpPr>
      </xdr:nvSpPr>
      <xdr:spPr bwMode="auto">
        <a:xfrm>
          <a:off x="4143485" y="10033610"/>
          <a:ext cx="1382058" cy="2036194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horz" wrap="square" lIns="27432" tIns="0" rIns="27432" bIns="0" anchor="t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HGPｺﾞｼｯｸM" pitchFamily="50" charset="-128"/>
              <a:ea typeface="HGPｺﾞｼｯｸM" pitchFamily="50" charset="-128"/>
            </a:rPr>
            <a:t>Y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HGPｺﾞｼｯｸM" pitchFamily="50" charset="-128"/>
              <a:ea typeface="HGPｺﾞｼｯｸM" pitchFamily="50" charset="-128"/>
            </a:rPr>
            <a:t>方向</a:t>
          </a:r>
        </a:p>
      </xdr:txBody>
    </xdr:sp>
    <xdr:clientData/>
  </xdr:twoCellAnchor>
  <xdr:twoCellAnchor editAs="absolute">
    <xdr:from>
      <xdr:col>6</xdr:col>
      <xdr:colOff>7328</xdr:colOff>
      <xdr:row>36</xdr:row>
      <xdr:rowOff>17982</xdr:rowOff>
    </xdr:from>
    <xdr:to>
      <xdr:col>6</xdr:col>
      <xdr:colOff>369278</xdr:colOff>
      <xdr:row>55</xdr:row>
      <xdr:rowOff>208483</xdr:rowOff>
    </xdr:to>
    <xdr:sp macro="" textlink="">
      <xdr:nvSpPr>
        <xdr:cNvPr id="86111" name="Text Box 95">
          <a:extLst>
            <a:ext uri="{FF2B5EF4-FFF2-40B4-BE49-F238E27FC236}">
              <a16:creationId xmlns:a16="http://schemas.microsoft.com/office/drawing/2014/main" id="{00000000-0008-0000-2C00-00005F500100}"/>
            </a:ext>
          </a:extLst>
        </xdr:cNvPr>
        <xdr:cNvSpPr txBox="1">
          <a:spLocks noChangeArrowheads="1"/>
        </xdr:cNvSpPr>
      </xdr:nvSpPr>
      <xdr:spPr bwMode="auto">
        <a:xfrm>
          <a:off x="3781385" y="7781756"/>
          <a:ext cx="361950" cy="4288048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vert="wordArtVertRtl" wrap="square" lIns="27432" tIns="0" rIns="27432" bIns="0" anchor="ctr" upright="1"/>
        <a:lstStyle/>
        <a:p>
          <a:pPr algn="ctr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HGPｺﾞｼｯｸM" pitchFamily="50" charset="-128"/>
              <a:ea typeface="HGPｺﾞｼｯｸM" pitchFamily="50" charset="-128"/>
            </a:rPr>
            <a:t>ボア倒れ確認</a:t>
          </a:r>
        </a:p>
      </xdr:txBody>
    </xdr:sp>
    <xdr:clientData/>
  </xdr:twoCellAnchor>
  <xdr:twoCellAnchor editAs="absolute">
    <xdr:from>
      <xdr:col>6</xdr:col>
      <xdr:colOff>369428</xdr:colOff>
      <xdr:row>36</xdr:row>
      <xdr:rowOff>17982</xdr:rowOff>
    </xdr:from>
    <xdr:to>
      <xdr:col>9</xdr:col>
      <xdr:colOff>80118</xdr:colOff>
      <xdr:row>37</xdr:row>
      <xdr:rowOff>17983</xdr:rowOff>
    </xdr:to>
    <xdr:sp macro="" textlink="">
      <xdr:nvSpPr>
        <xdr:cNvPr id="86112" name="Text Box 96">
          <a:extLst>
            <a:ext uri="{FF2B5EF4-FFF2-40B4-BE49-F238E27FC236}">
              <a16:creationId xmlns:a16="http://schemas.microsoft.com/office/drawing/2014/main" id="{00000000-0008-0000-2C00-000060500100}"/>
            </a:ext>
          </a:extLst>
        </xdr:cNvPr>
        <xdr:cNvSpPr txBox="1">
          <a:spLocks noChangeArrowheads="1"/>
        </xdr:cNvSpPr>
      </xdr:nvSpPr>
      <xdr:spPr bwMode="auto">
        <a:xfrm>
          <a:off x="4143485" y="7781756"/>
          <a:ext cx="1382058" cy="215661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HGPｺﾞｼｯｸM" pitchFamily="50" charset="-128"/>
              <a:ea typeface="HGPｺﾞｼｯｸM" pitchFamily="50" charset="-128"/>
            </a:rPr>
            <a:t>方向</a:t>
          </a:r>
        </a:p>
      </xdr:txBody>
    </xdr:sp>
    <xdr:clientData/>
  </xdr:twoCellAnchor>
  <xdr:twoCellAnchor>
    <xdr:from>
      <xdr:col>15</xdr:col>
      <xdr:colOff>0</xdr:colOff>
      <xdr:row>7</xdr:row>
      <xdr:rowOff>0</xdr:rowOff>
    </xdr:from>
    <xdr:to>
      <xdr:col>16</xdr:col>
      <xdr:colOff>0</xdr:colOff>
      <xdr:row>10</xdr:row>
      <xdr:rowOff>0</xdr:rowOff>
    </xdr:to>
    <xdr:sp macro="" textlink="">
      <xdr:nvSpPr>
        <xdr:cNvPr id="86261" name="Rectangle 245">
          <a:extLst>
            <a:ext uri="{FF2B5EF4-FFF2-40B4-BE49-F238E27FC236}">
              <a16:creationId xmlns:a16="http://schemas.microsoft.com/office/drawing/2014/main" id="{00000000-0008-0000-2C00-0000F5500100}"/>
            </a:ext>
          </a:extLst>
        </xdr:cNvPr>
        <xdr:cNvSpPr>
          <a:spLocks noChangeArrowheads="1"/>
        </xdr:cNvSpPr>
      </xdr:nvSpPr>
      <xdr:spPr bwMode="auto">
        <a:xfrm>
          <a:off x="9039225" y="1533525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0</xdr:colOff>
      <xdr:row>10</xdr:row>
      <xdr:rowOff>0</xdr:rowOff>
    </xdr:from>
    <xdr:to>
      <xdr:col>16</xdr:col>
      <xdr:colOff>0</xdr:colOff>
      <xdr:row>13</xdr:row>
      <xdr:rowOff>0</xdr:rowOff>
    </xdr:to>
    <xdr:sp macro="" textlink="">
      <xdr:nvSpPr>
        <xdr:cNvPr id="86262" name="Rectangle 246">
          <a:extLst>
            <a:ext uri="{FF2B5EF4-FFF2-40B4-BE49-F238E27FC236}">
              <a16:creationId xmlns:a16="http://schemas.microsoft.com/office/drawing/2014/main" id="{00000000-0008-0000-2C00-0000F6500100}"/>
            </a:ext>
          </a:extLst>
        </xdr:cNvPr>
        <xdr:cNvSpPr>
          <a:spLocks noChangeArrowheads="1"/>
        </xdr:cNvSpPr>
      </xdr:nvSpPr>
      <xdr:spPr bwMode="auto">
        <a:xfrm>
          <a:off x="9039225" y="2190750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0</xdr:colOff>
      <xdr:row>13</xdr:row>
      <xdr:rowOff>0</xdr:rowOff>
    </xdr:from>
    <xdr:to>
      <xdr:col>16</xdr:col>
      <xdr:colOff>0</xdr:colOff>
      <xdr:row>16</xdr:row>
      <xdr:rowOff>0</xdr:rowOff>
    </xdr:to>
    <xdr:sp macro="" textlink="">
      <xdr:nvSpPr>
        <xdr:cNvPr id="86263" name="Rectangle 247">
          <a:extLst>
            <a:ext uri="{FF2B5EF4-FFF2-40B4-BE49-F238E27FC236}">
              <a16:creationId xmlns:a16="http://schemas.microsoft.com/office/drawing/2014/main" id="{00000000-0008-0000-2C00-0000F7500100}"/>
            </a:ext>
          </a:extLst>
        </xdr:cNvPr>
        <xdr:cNvSpPr>
          <a:spLocks noChangeArrowheads="1"/>
        </xdr:cNvSpPr>
      </xdr:nvSpPr>
      <xdr:spPr bwMode="auto">
        <a:xfrm>
          <a:off x="9039225" y="2847975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0</xdr:colOff>
      <xdr:row>16</xdr:row>
      <xdr:rowOff>0</xdr:rowOff>
    </xdr:from>
    <xdr:to>
      <xdr:col>16</xdr:col>
      <xdr:colOff>0</xdr:colOff>
      <xdr:row>19</xdr:row>
      <xdr:rowOff>0</xdr:rowOff>
    </xdr:to>
    <xdr:sp macro="" textlink="">
      <xdr:nvSpPr>
        <xdr:cNvPr id="86264" name="Rectangle 248">
          <a:extLst>
            <a:ext uri="{FF2B5EF4-FFF2-40B4-BE49-F238E27FC236}">
              <a16:creationId xmlns:a16="http://schemas.microsoft.com/office/drawing/2014/main" id="{00000000-0008-0000-2C00-0000F8500100}"/>
            </a:ext>
          </a:extLst>
        </xdr:cNvPr>
        <xdr:cNvSpPr>
          <a:spLocks noChangeArrowheads="1"/>
        </xdr:cNvSpPr>
      </xdr:nvSpPr>
      <xdr:spPr bwMode="auto">
        <a:xfrm>
          <a:off x="9039225" y="3505200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0</xdr:colOff>
      <xdr:row>19</xdr:row>
      <xdr:rowOff>0</xdr:rowOff>
    </xdr:from>
    <xdr:to>
      <xdr:col>16</xdr:col>
      <xdr:colOff>0</xdr:colOff>
      <xdr:row>22</xdr:row>
      <xdr:rowOff>0</xdr:rowOff>
    </xdr:to>
    <xdr:sp macro="" textlink="">
      <xdr:nvSpPr>
        <xdr:cNvPr id="86265" name="Rectangle 249">
          <a:extLst>
            <a:ext uri="{FF2B5EF4-FFF2-40B4-BE49-F238E27FC236}">
              <a16:creationId xmlns:a16="http://schemas.microsoft.com/office/drawing/2014/main" id="{00000000-0008-0000-2C00-0000F9500100}"/>
            </a:ext>
          </a:extLst>
        </xdr:cNvPr>
        <xdr:cNvSpPr>
          <a:spLocks noChangeArrowheads="1"/>
        </xdr:cNvSpPr>
      </xdr:nvSpPr>
      <xdr:spPr bwMode="auto">
        <a:xfrm>
          <a:off x="9039225" y="4162425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0</xdr:colOff>
      <xdr:row>22</xdr:row>
      <xdr:rowOff>0</xdr:rowOff>
    </xdr:from>
    <xdr:to>
      <xdr:col>16</xdr:col>
      <xdr:colOff>0</xdr:colOff>
      <xdr:row>25</xdr:row>
      <xdr:rowOff>0</xdr:rowOff>
    </xdr:to>
    <xdr:sp macro="" textlink="">
      <xdr:nvSpPr>
        <xdr:cNvPr id="86266" name="Rectangle 250">
          <a:extLst>
            <a:ext uri="{FF2B5EF4-FFF2-40B4-BE49-F238E27FC236}">
              <a16:creationId xmlns:a16="http://schemas.microsoft.com/office/drawing/2014/main" id="{00000000-0008-0000-2C00-0000FA500100}"/>
            </a:ext>
          </a:extLst>
        </xdr:cNvPr>
        <xdr:cNvSpPr>
          <a:spLocks noChangeArrowheads="1"/>
        </xdr:cNvSpPr>
      </xdr:nvSpPr>
      <xdr:spPr bwMode="auto">
        <a:xfrm>
          <a:off x="9039225" y="4819650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0</xdr:colOff>
      <xdr:row>25</xdr:row>
      <xdr:rowOff>0</xdr:rowOff>
    </xdr:from>
    <xdr:to>
      <xdr:col>16</xdr:col>
      <xdr:colOff>0</xdr:colOff>
      <xdr:row>28</xdr:row>
      <xdr:rowOff>0</xdr:rowOff>
    </xdr:to>
    <xdr:sp macro="" textlink="">
      <xdr:nvSpPr>
        <xdr:cNvPr id="86267" name="Rectangle 251">
          <a:extLst>
            <a:ext uri="{FF2B5EF4-FFF2-40B4-BE49-F238E27FC236}">
              <a16:creationId xmlns:a16="http://schemas.microsoft.com/office/drawing/2014/main" id="{00000000-0008-0000-2C00-0000FB500100}"/>
            </a:ext>
          </a:extLst>
        </xdr:cNvPr>
        <xdr:cNvSpPr>
          <a:spLocks noChangeArrowheads="1"/>
        </xdr:cNvSpPr>
      </xdr:nvSpPr>
      <xdr:spPr bwMode="auto">
        <a:xfrm>
          <a:off x="9039225" y="5476875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0</xdr:colOff>
      <xdr:row>28</xdr:row>
      <xdr:rowOff>0</xdr:rowOff>
    </xdr:from>
    <xdr:to>
      <xdr:col>16</xdr:col>
      <xdr:colOff>0</xdr:colOff>
      <xdr:row>31</xdr:row>
      <xdr:rowOff>0</xdr:rowOff>
    </xdr:to>
    <xdr:sp macro="" textlink="">
      <xdr:nvSpPr>
        <xdr:cNvPr id="86268" name="Rectangle 252">
          <a:extLst>
            <a:ext uri="{FF2B5EF4-FFF2-40B4-BE49-F238E27FC236}">
              <a16:creationId xmlns:a16="http://schemas.microsoft.com/office/drawing/2014/main" id="{00000000-0008-0000-2C00-0000FC500100}"/>
            </a:ext>
          </a:extLst>
        </xdr:cNvPr>
        <xdr:cNvSpPr>
          <a:spLocks noChangeArrowheads="1"/>
        </xdr:cNvSpPr>
      </xdr:nvSpPr>
      <xdr:spPr bwMode="auto">
        <a:xfrm>
          <a:off x="9039225" y="6134100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30</xdr:col>
      <xdr:colOff>0</xdr:colOff>
      <xdr:row>7</xdr:row>
      <xdr:rowOff>0</xdr:rowOff>
    </xdr:from>
    <xdr:to>
      <xdr:col>31</xdr:col>
      <xdr:colOff>0</xdr:colOff>
      <xdr:row>10</xdr:row>
      <xdr:rowOff>0</xdr:rowOff>
    </xdr:to>
    <xdr:sp macro="" textlink="">
      <xdr:nvSpPr>
        <xdr:cNvPr id="86269" name="Rectangle 253">
          <a:extLst>
            <a:ext uri="{FF2B5EF4-FFF2-40B4-BE49-F238E27FC236}">
              <a16:creationId xmlns:a16="http://schemas.microsoft.com/office/drawing/2014/main" id="{00000000-0008-0000-2C00-0000FD500100}"/>
            </a:ext>
          </a:extLst>
        </xdr:cNvPr>
        <xdr:cNvSpPr>
          <a:spLocks noChangeArrowheads="1"/>
        </xdr:cNvSpPr>
      </xdr:nvSpPr>
      <xdr:spPr bwMode="auto">
        <a:xfrm>
          <a:off x="15468600" y="1533525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30</xdr:col>
      <xdr:colOff>0</xdr:colOff>
      <xdr:row>10</xdr:row>
      <xdr:rowOff>0</xdr:rowOff>
    </xdr:from>
    <xdr:to>
      <xdr:col>31</xdr:col>
      <xdr:colOff>0</xdr:colOff>
      <xdr:row>13</xdr:row>
      <xdr:rowOff>0</xdr:rowOff>
    </xdr:to>
    <xdr:sp macro="" textlink="">
      <xdr:nvSpPr>
        <xdr:cNvPr id="86270" name="Rectangle 254">
          <a:extLst>
            <a:ext uri="{FF2B5EF4-FFF2-40B4-BE49-F238E27FC236}">
              <a16:creationId xmlns:a16="http://schemas.microsoft.com/office/drawing/2014/main" id="{00000000-0008-0000-2C00-0000FE500100}"/>
            </a:ext>
          </a:extLst>
        </xdr:cNvPr>
        <xdr:cNvSpPr>
          <a:spLocks noChangeArrowheads="1"/>
        </xdr:cNvSpPr>
      </xdr:nvSpPr>
      <xdr:spPr bwMode="auto">
        <a:xfrm>
          <a:off x="15468600" y="2190750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30</xdr:col>
      <xdr:colOff>0</xdr:colOff>
      <xdr:row>13</xdr:row>
      <xdr:rowOff>0</xdr:rowOff>
    </xdr:from>
    <xdr:to>
      <xdr:col>31</xdr:col>
      <xdr:colOff>0</xdr:colOff>
      <xdr:row>16</xdr:row>
      <xdr:rowOff>0</xdr:rowOff>
    </xdr:to>
    <xdr:sp macro="" textlink="">
      <xdr:nvSpPr>
        <xdr:cNvPr id="86271" name="Rectangle 255">
          <a:extLst>
            <a:ext uri="{FF2B5EF4-FFF2-40B4-BE49-F238E27FC236}">
              <a16:creationId xmlns:a16="http://schemas.microsoft.com/office/drawing/2014/main" id="{00000000-0008-0000-2C00-0000FF500100}"/>
            </a:ext>
          </a:extLst>
        </xdr:cNvPr>
        <xdr:cNvSpPr>
          <a:spLocks noChangeArrowheads="1"/>
        </xdr:cNvSpPr>
      </xdr:nvSpPr>
      <xdr:spPr bwMode="auto">
        <a:xfrm>
          <a:off x="15468600" y="2847975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30</xdr:col>
      <xdr:colOff>0</xdr:colOff>
      <xdr:row>16</xdr:row>
      <xdr:rowOff>0</xdr:rowOff>
    </xdr:from>
    <xdr:to>
      <xdr:col>31</xdr:col>
      <xdr:colOff>0</xdr:colOff>
      <xdr:row>19</xdr:row>
      <xdr:rowOff>0</xdr:rowOff>
    </xdr:to>
    <xdr:sp macro="" textlink="">
      <xdr:nvSpPr>
        <xdr:cNvPr id="86272" name="Rectangle 256">
          <a:extLst>
            <a:ext uri="{FF2B5EF4-FFF2-40B4-BE49-F238E27FC236}">
              <a16:creationId xmlns:a16="http://schemas.microsoft.com/office/drawing/2014/main" id="{00000000-0008-0000-2C00-000000510100}"/>
            </a:ext>
          </a:extLst>
        </xdr:cNvPr>
        <xdr:cNvSpPr>
          <a:spLocks noChangeArrowheads="1"/>
        </xdr:cNvSpPr>
      </xdr:nvSpPr>
      <xdr:spPr bwMode="auto">
        <a:xfrm>
          <a:off x="15468600" y="3505200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30</xdr:col>
      <xdr:colOff>0</xdr:colOff>
      <xdr:row>19</xdr:row>
      <xdr:rowOff>0</xdr:rowOff>
    </xdr:from>
    <xdr:to>
      <xdr:col>31</xdr:col>
      <xdr:colOff>0</xdr:colOff>
      <xdr:row>22</xdr:row>
      <xdr:rowOff>0</xdr:rowOff>
    </xdr:to>
    <xdr:sp macro="" textlink="">
      <xdr:nvSpPr>
        <xdr:cNvPr id="86273" name="Rectangle 257">
          <a:extLst>
            <a:ext uri="{FF2B5EF4-FFF2-40B4-BE49-F238E27FC236}">
              <a16:creationId xmlns:a16="http://schemas.microsoft.com/office/drawing/2014/main" id="{00000000-0008-0000-2C00-000001510100}"/>
            </a:ext>
          </a:extLst>
        </xdr:cNvPr>
        <xdr:cNvSpPr>
          <a:spLocks noChangeArrowheads="1"/>
        </xdr:cNvSpPr>
      </xdr:nvSpPr>
      <xdr:spPr bwMode="auto">
        <a:xfrm>
          <a:off x="15468600" y="4162425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30</xdr:col>
      <xdr:colOff>0</xdr:colOff>
      <xdr:row>22</xdr:row>
      <xdr:rowOff>0</xdr:rowOff>
    </xdr:from>
    <xdr:to>
      <xdr:col>31</xdr:col>
      <xdr:colOff>0</xdr:colOff>
      <xdr:row>25</xdr:row>
      <xdr:rowOff>0</xdr:rowOff>
    </xdr:to>
    <xdr:sp macro="" textlink="">
      <xdr:nvSpPr>
        <xdr:cNvPr id="86274" name="Rectangle 258">
          <a:extLst>
            <a:ext uri="{FF2B5EF4-FFF2-40B4-BE49-F238E27FC236}">
              <a16:creationId xmlns:a16="http://schemas.microsoft.com/office/drawing/2014/main" id="{00000000-0008-0000-2C00-000002510100}"/>
            </a:ext>
          </a:extLst>
        </xdr:cNvPr>
        <xdr:cNvSpPr>
          <a:spLocks noChangeArrowheads="1"/>
        </xdr:cNvSpPr>
      </xdr:nvSpPr>
      <xdr:spPr bwMode="auto">
        <a:xfrm>
          <a:off x="15468600" y="4819650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30</xdr:col>
      <xdr:colOff>0</xdr:colOff>
      <xdr:row>25</xdr:row>
      <xdr:rowOff>0</xdr:rowOff>
    </xdr:from>
    <xdr:to>
      <xdr:col>31</xdr:col>
      <xdr:colOff>0</xdr:colOff>
      <xdr:row>28</xdr:row>
      <xdr:rowOff>0</xdr:rowOff>
    </xdr:to>
    <xdr:sp macro="" textlink="">
      <xdr:nvSpPr>
        <xdr:cNvPr id="86275" name="Rectangle 259">
          <a:extLst>
            <a:ext uri="{FF2B5EF4-FFF2-40B4-BE49-F238E27FC236}">
              <a16:creationId xmlns:a16="http://schemas.microsoft.com/office/drawing/2014/main" id="{00000000-0008-0000-2C00-000003510100}"/>
            </a:ext>
          </a:extLst>
        </xdr:cNvPr>
        <xdr:cNvSpPr>
          <a:spLocks noChangeArrowheads="1"/>
        </xdr:cNvSpPr>
      </xdr:nvSpPr>
      <xdr:spPr bwMode="auto">
        <a:xfrm>
          <a:off x="15468600" y="5476875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30</xdr:col>
      <xdr:colOff>0</xdr:colOff>
      <xdr:row>28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86276" name="Rectangle 260">
          <a:extLst>
            <a:ext uri="{FF2B5EF4-FFF2-40B4-BE49-F238E27FC236}">
              <a16:creationId xmlns:a16="http://schemas.microsoft.com/office/drawing/2014/main" id="{00000000-0008-0000-2C00-000004510100}"/>
            </a:ext>
          </a:extLst>
        </xdr:cNvPr>
        <xdr:cNvSpPr>
          <a:spLocks noChangeArrowheads="1"/>
        </xdr:cNvSpPr>
      </xdr:nvSpPr>
      <xdr:spPr bwMode="auto">
        <a:xfrm>
          <a:off x="15468600" y="6134100"/>
          <a:ext cx="428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57150</xdr:colOff>
      <xdr:row>8</xdr:row>
      <xdr:rowOff>28575</xdr:rowOff>
    </xdr:from>
    <xdr:to>
      <xdr:col>23</xdr:col>
      <xdr:colOff>114300</xdr:colOff>
      <xdr:row>8</xdr:row>
      <xdr:rowOff>85725</xdr:rowOff>
    </xdr:to>
    <xdr:sp macro="" textlink="">
      <xdr:nvSpPr>
        <xdr:cNvPr id="86277" name="Oval 261">
          <a:extLst>
            <a:ext uri="{FF2B5EF4-FFF2-40B4-BE49-F238E27FC236}">
              <a16:creationId xmlns:a16="http://schemas.microsoft.com/office/drawing/2014/main" id="{00000000-0008-0000-2C00-000005510100}"/>
            </a:ext>
          </a:extLst>
        </xdr:cNvPr>
        <xdr:cNvSpPr>
          <a:spLocks noChangeArrowheads="1"/>
        </xdr:cNvSpPr>
      </xdr:nvSpPr>
      <xdr:spPr bwMode="auto">
        <a:xfrm flipH="1">
          <a:off x="12525375" y="17811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114300</xdr:colOff>
      <xdr:row>8</xdr:row>
      <xdr:rowOff>57150</xdr:rowOff>
    </xdr:from>
    <xdr:to>
      <xdr:col>31</xdr:col>
      <xdr:colOff>0</xdr:colOff>
      <xdr:row>8</xdr:row>
      <xdr:rowOff>114300</xdr:rowOff>
    </xdr:to>
    <xdr:cxnSp macro="">
      <xdr:nvCxnSpPr>
        <xdr:cNvPr id="86278" name="AutoShape 262">
          <a:extLst>
            <a:ext uri="{FF2B5EF4-FFF2-40B4-BE49-F238E27FC236}">
              <a16:creationId xmlns:a16="http://schemas.microsoft.com/office/drawing/2014/main" id="{00000000-0008-0000-2C00-000006510100}"/>
            </a:ext>
          </a:extLst>
        </xdr:cNvPr>
        <xdr:cNvCxnSpPr>
          <a:cxnSpLocks noChangeShapeType="1"/>
          <a:stCxn id="86277" idx="2"/>
          <a:endCxn id="86269" idx="3"/>
        </xdr:cNvCxnSpPr>
      </xdr:nvCxnSpPr>
      <xdr:spPr bwMode="auto">
        <a:xfrm>
          <a:off x="12582525" y="1809750"/>
          <a:ext cx="3314700" cy="571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95250</xdr:colOff>
      <xdr:row>10</xdr:row>
      <xdr:rowOff>85725</xdr:rowOff>
    </xdr:from>
    <xdr:to>
      <xdr:col>24</xdr:col>
      <xdr:colOff>152400</xdr:colOff>
      <xdr:row>10</xdr:row>
      <xdr:rowOff>142875</xdr:rowOff>
    </xdr:to>
    <xdr:sp macro="" textlink="">
      <xdr:nvSpPr>
        <xdr:cNvPr id="86279" name="Oval 263">
          <a:extLst>
            <a:ext uri="{FF2B5EF4-FFF2-40B4-BE49-F238E27FC236}">
              <a16:creationId xmlns:a16="http://schemas.microsoft.com/office/drawing/2014/main" id="{00000000-0008-0000-2C00-000007510100}"/>
            </a:ext>
          </a:extLst>
        </xdr:cNvPr>
        <xdr:cNvSpPr>
          <a:spLocks noChangeArrowheads="1"/>
        </xdr:cNvSpPr>
      </xdr:nvSpPr>
      <xdr:spPr bwMode="auto">
        <a:xfrm flipH="1">
          <a:off x="12992100" y="22764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152400</xdr:colOff>
      <xdr:row>10</xdr:row>
      <xdr:rowOff>114300</xdr:rowOff>
    </xdr:from>
    <xdr:to>
      <xdr:col>31</xdr:col>
      <xdr:colOff>0</xdr:colOff>
      <xdr:row>11</xdr:row>
      <xdr:rowOff>114300</xdr:rowOff>
    </xdr:to>
    <xdr:cxnSp macro="">
      <xdr:nvCxnSpPr>
        <xdr:cNvPr id="86280" name="AutoShape 264">
          <a:extLst>
            <a:ext uri="{FF2B5EF4-FFF2-40B4-BE49-F238E27FC236}">
              <a16:creationId xmlns:a16="http://schemas.microsoft.com/office/drawing/2014/main" id="{00000000-0008-0000-2C00-000008510100}"/>
            </a:ext>
          </a:extLst>
        </xdr:cNvPr>
        <xdr:cNvCxnSpPr>
          <a:cxnSpLocks noChangeShapeType="1"/>
          <a:stCxn id="86279" idx="2"/>
          <a:endCxn id="86270" idx="3"/>
        </xdr:cNvCxnSpPr>
      </xdr:nvCxnSpPr>
      <xdr:spPr bwMode="auto">
        <a:xfrm>
          <a:off x="13049250" y="2305050"/>
          <a:ext cx="2847975" cy="2190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66675</xdr:colOff>
      <xdr:row>13</xdr:row>
      <xdr:rowOff>104775</xdr:rowOff>
    </xdr:from>
    <xdr:to>
      <xdr:col>23</xdr:col>
      <xdr:colOff>123825</xdr:colOff>
      <xdr:row>13</xdr:row>
      <xdr:rowOff>161925</xdr:rowOff>
    </xdr:to>
    <xdr:sp macro="" textlink="">
      <xdr:nvSpPr>
        <xdr:cNvPr id="86281" name="Oval 265">
          <a:extLst>
            <a:ext uri="{FF2B5EF4-FFF2-40B4-BE49-F238E27FC236}">
              <a16:creationId xmlns:a16="http://schemas.microsoft.com/office/drawing/2014/main" id="{00000000-0008-0000-2C00-000009510100}"/>
            </a:ext>
          </a:extLst>
        </xdr:cNvPr>
        <xdr:cNvSpPr>
          <a:spLocks noChangeArrowheads="1"/>
        </xdr:cNvSpPr>
      </xdr:nvSpPr>
      <xdr:spPr bwMode="auto">
        <a:xfrm flipH="1">
          <a:off x="12534900" y="29527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123825</xdr:colOff>
      <xdr:row>13</xdr:row>
      <xdr:rowOff>133350</xdr:rowOff>
    </xdr:from>
    <xdr:to>
      <xdr:col>31</xdr:col>
      <xdr:colOff>0</xdr:colOff>
      <xdr:row>14</xdr:row>
      <xdr:rowOff>114300</xdr:rowOff>
    </xdr:to>
    <xdr:cxnSp macro="">
      <xdr:nvCxnSpPr>
        <xdr:cNvPr id="86282" name="AutoShape 266">
          <a:extLst>
            <a:ext uri="{FF2B5EF4-FFF2-40B4-BE49-F238E27FC236}">
              <a16:creationId xmlns:a16="http://schemas.microsoft.com/office/drawing/2014/main" id="{00000000-0008-0000-2C00-00000A510100}"/>
            </a:ext>
          </a:extLst>
        </xdr:cNvPr>
        <xdr:cNvCxnSpPr>
          <a:cxnSpLocks noChangeShapeType="1"/>
          <a:stCxn id="86281" idx="2"/>
          <a:endCxn id="86271" idx="3"/>
        </xdr:cNvCxnSpPr>
      </xdr:nvCxnSpPr>
      <xdr:spPr bwMode="auto">
        <a:xfrm>
          <a:off x="12592050" y="2981325"/>
          <a:ext cx="3305175" cy="2000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104775</xdr:colOff>
      <xdr:row>15</xdr:row>
      <xdr:rowOff>152400</xdr:rowOff>
    </xdr:from>
    <xdr:to>
      <xdr:col>24</xdr:col>
      <xdr:colOff>161925</xdr:colOff>
      <xdr:row>15</xdr:row>
      <xdr:rowOff>209550</xdr:rowOff>
    </xdr:to>
    <xdr:sp macro="" textlink="">
      <xdr:nvSpPr>
        <xdr:cNvPr id="86283" name="Oval 267">
          <a:extLst>
            <a:ext uri="{FF2B5EF4-FFF2-40B4-BE49-F238E27FC236}">
              <a16:creationId xmlns:a16="http://schemas.microsoft.com/office/drawing/2014/main" id="{00000000-0008-0000-2C00-00000B510100}"/>
            </a:ext>
          </a:extLst>
        </xdr:cNvPr>
        <xdr:cNvSpPr>
          <a:spLocks noChangeArrowheads="1"/>
        </xdr:cNvSpPr>
      </xdr:nvSpPr>
      <xdr:spPr bwMode="auto">
        <a:xfrm flipH="1">
          <a:off x="13001625" y="34385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161925</xdr:colOff>
      <xdr:row>15</xdr:row>
      <xdr:rowOff>180975</xdr:rowOff>
    </xdr:from>
    <xdr:to>
      <xdr:col>31</xdr:col>
      <xdr:colOff>0</xdr:colOff>
      <xdr:row>17</xdr:row>
      <xdr:rowOff>114300</xdr:rowOff>
    </xdr:to>
    <xdr:cxnSp macro="">
      <xdr:nvCxnSpPr>
        <xdr:cNvPr id="86284" name="AutoShape 268">
          <a:extLst>
            <a:ext uri="{FF2B5EF4-FFF2-40B4-BE49-F238E27FC236}">
              <a16:creationId xmlns:a16="http://schemas.microsoft.com/office/drawing/2014/main" id="{00000000-0008-0000-2C00-00000C510100}"/>
            </a:ext>
          </a:extLst>
        </xdr:cNvPr>
        <xdr:cNvCxnSpPr>
          <a:cxnSpLocks noChangeShapeType="1"/>
          <a:stCxn id="86283" idx="2"/>
          <a:endCxn id="86272" idx="3"/>
        </xdr:cNvCxnSpPr>
      </xdr:nvCxnSpPr>
      <xdr:spPr bwMode="auto">
        <a:xfrm>
          <a:off x="13058775" y="3467100"/>
          <a:ext cx="2838450" cy="3714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66675</xdr:colOff>
      <xdr:row>18</xdr:row>
      <xdr:rowOff>171450</xdr:rowOff>
    </xdr:from>
    <xdr:to>
      <xdr:col>23</xdr:col>
      <xdr:colOff>123825</xdr:colOff>
      <xdr:row>19</xdr:row>
      <xdr:rowOff>9525</xdr:rowOff>
    </xdr:to>
    <xdr:sp macro="" textlink="">
      <xdr:nvSpPr>
        <xdr:cNvPr id="86285" name="Oval 269">
          <a:extLst>
            <a:ext uri="{FF2B5EF4-FFF2-40B4-BE49-F238E27FC236}">
              <a16:creationId xmlns:a16="http://schemas.microsoft.com/office/drawing/2014/main" id="{00000000-0008-0000-2C00-00000D510100}"/>
            </a:ext>
          </a:extLst>
        </xdr:cNvPr>
        <xdr:cNvSpPr>
          <a:spLocks noChangeArrowheads="1"/>
        </xdr:cNvSpPr>
      </xdr:nvSpPr>
      <xdr:spPr bwMode="auto">
        <a:xfrm flipH="1">
          <a:off x="12534900" y="41148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123825</xdr:colOff>
      <xdr:row>18</xdr:row>
      <xdr:rowOff>200025</xdr:rowOff>
    </xdr:from>
    <xdr:to>
      <xdr:col>31</xdr:col>
      <xdr:colOff>0</xdr:colOff>
      <xdr:row>20</xdr:row>
      <xdr:rowOff>114300</xdr:rowOff>
    </xdr:to>
    <xdr:cxnSp macro="">
      <xdr:nvCxnSpPr>
        <xdr:cNvPr id="86286" name="AutoShape 270">
          <a:extLst>
            <a:ext uri="{FF2B5EF4-FFF2-40B4-BE49-F238E27FC236}">
              <a16:creationId xmlns:a16="http://schemas.microsoft.com/office/drawing/2014/main" id="{00000000-0008-0000-2C00-00000E510100}"/>
            </a:ext>
          </a:extLst>
        </xdr:cNvPr>
        <xdr:cNvCxnSpPr>
          <a:cxnSpLocks noChangeShapeType="1"/>
          <a:stCxn id="86285" idx="2"/>
          <a:endCxn id="86273" idx="3"/>
        </xdr:cNvCxnSpPr>
      </xdr:nvCxnSpPr>
      <xdr:spPr bwMode="auto">
        <a:xfrm>
          <a:off x="12592050" y="4143375"/>
          <a:ext cx="3305175" cy="3524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95250</xdr:colOff>
      <xdr:row>21</xdr:row>
      <xdr:rowOff>9525</xdr:rowOff>
    </xdr:from>
    <xdr:to>
      <xdr:col>24</xdr:col>
      <xdr:colOff>152400</xdr:colOff>
      <xdr:row>21</xdr:row>
      <xdr:rowOff>66675</xdr:rowOff>
    </xdr:to>
    <xdr:sp macro="" textlink="">
      <xdr:nvSpPr>
        <xdr:cNvPr id="86287" name="Oval 271">
          <a:extLst>
            <a:ext uri="{FF2B5EF4-FFF2-40B4-BE49-F238E27FC236}">
              <a16:creationId xmlns:a16="http://schemas.microsoft.com/office/drawing/2014/main" id="{00000000-0008-0000-2C00-00000F510100}"/>
            </a:ext>
          </a:extLst>
        </xdr:cNvPr>
        <xdr:cNvSpPr>
          <a:spLocks noChangeArrowheads="1"/>
        </xdr:cNvSpPr>
      </xdr:nvSpPr>
      <xdr:spPr bwMode="auto">
        <a:xfrm flipH="1">
          <a:off x="12992100" y="46101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152400</xdr:colOff>
      <xdr:row>21</xdr:row>
      <xdr:rowOff>38100</xdr:rowOff>
    </xdr:from>
    <xdr:to>
      <xdr:col>31</xdr:col>
      <xdr:colOff>0</xdr:colOff>
      <xdr:row>23</xdr:row>
      <xdr:rowOff>114300</xdr:rowOff>
    </xdr:to>
    <xdr:cxnSp macro="">
      <xdr:nvCxnSpPr>
        <xdr:cNvPr id="86288" name="AutoShape 272">
          <a:extLst>
            <a:ext uri="{FF2B5EF4-FFF2-40B4-BE49-F238E27FC236}">
              <a16:creationId xmlns:a16="http://schemas.microsoft.com/office/drawing/2014/main" id="{00000000-0008-0000-2C00-000010510100}"/>
            </a:ext>
          </a:extLst>
        </xdr:cNvPr>
        <xdr:cNvCxnSpPr>
          <a:cxnSpLocks noChangeShapeType="1"/>
          <a:stCxn id="86287" idx="2"/>
          <a:endCxn id="86274" idx="3"/>
        </xdr:cNvCxnSpPr>
      </xdr:nvCxnSpPr>
      <xdr:spPr bwMode="auto">
        <a:xfrm>
          <a:off x="13049250" y="4638675"/>
          <a:ext cx="2847975" cy="5143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57150</xdr:colOff>
      <xdr:row>24</xdr:row>
      <xdr:rowOff>19050</xdr:rowOff>
    </xdr:from>
    <xdr:to>
      <xdr:col>23</xdr:col>
      <xdr:colOff>114300</xdr:colOff>
      <xdr:row>24</xdr:row>
      <xdr:rowOff>76200</xdr:rowOff>
    </xdr:to>
    <xdr:sp macro="" textlink="">
      <xdr:nvSpPr>
        <xdr:cNvPr id="86289" name="Oval 273">
          <a:extLst>
            <a:ext uri="{FF2B5EF4-FFF2-40B4-BE49-F238E27FC236}">
              <a16:creationId xmlns:a16="http://schemas.microsoft.com/office/drawing/2014/main" id="{00000000-0008-0000-2C00-000011510100}"/>
            </a:ext>
          </a:extLst>
        </xdr:cNvPr>
        <xdr:cNvSpPr>
          <a:spLocks noChangeArrowheads="1"/>
        </xdr:cNvSpPr>
      </xdr:nvSpPr>
      <xdr:spPr bwMode="auto">
        <a:xfrm flipH="1">
          <a:off x="12525375" y="52768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114300</xdr:colOff>
      <xdr:row>24</xdr:row>
      <xdr:rowOff>47625</xdr:rowOff>
    </xdr:from>
    <xdr:to>
      <xdr:col>31</xdr:col>
      <xdr:colOff>0</xdr:colOff>
      <xdr:row>26</xdr:row>
      <xdr:rowOff>114300</xdr:rowOff>
    </xdr:to>
    <xdr:cxnSp macro="">
      <xdr:nvCxnSpPr>
        <xdr:cNvPr id="86290" name="AutoShape 274">
          <a:extLst>
            <a:ext uri="{FF2B5EF4-FFF2-40B4-BE49-F238E27FC236}">
              <a16:creationId xmlns:a16="http://schemas.microsoft.com/office/drawing/2014/main" id="{00000000-0008-0000-2C00-000012510100}"/>
            </a:ext>
          </a:extLst>
        </xdr:cNvPr>
        <xdr:cNvCxnSpPr>
          <a:cxnSpLocks noChangeShapeType="1"/>
          <a:stCxn id="86289" idx="2"/>
          <a:endCxn id="86275" idx="3"/>
        </xdr:cNvCxnSpPr>
      </xdr:nvCxnSpPr>
      <xdr:spPr bwMode="auto">
        <a:xfrm>
          <a:off x="12582525" y="5305425"/>
          <a:ext cx="3314700" cy="5048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95250</xdr:colOff>
      <xdr:row>26</xdr:row>
      <xdr:rowOff>85725</xdr:rowOff>
    </xdr:from>
    <xdr:to>
      <xdr:col>24</xdr:col>
      <xdr:colOff>152400</xdr:colOff>
      <xdr:row>26</xdr:row>
      <xdr:rowOff>142875</xdr:rowOff>
    </xdr:to>
    <xdr:sp macro="" textlink="">
      <xdr:nvSpPr>
        <xdr:cNvPr id="86291" name="Oval 275">
          <a:extLst>
            <a:ext uri="{FF2B5EF4-FFF2-40B4-BE49-F238E27FC236}">
              <a16:creationId xmlns:a16="http://schemas.microsoft.com/office/drawing/2014/main" id="{00000000-0008-0000-2C00-000013510100}"/>
            </a:ext>
          </a:extLst>
        </xdr:cNvPr>
        <xdr:cNvSpPr>
          <a:spLocks noChangeArrowheads="1"/>
        </xdr:cNvSpPr>
      </xdr:nvSpPr>
      <xdr:spPr bwMode="auto">
        <a:xfrm flipH="1">
          <a:off x="12992100" y="57816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24</xdr:col>
      <xdr:colOff>152400</xdr:colOff>
      <xdr:row>26</xdr:row>
      <xdr:rowOff>114300</xdr:rowOff>
    </xdr:from>
    <xdr:to>
      <xdr:col>31</xdr:col>
      <xdr:colOff>0</xdr:colOff>
      <xdr:row>29</xdr:row>
      <xdr:rowOff>114300</xdr:rowOff>
    </xdr:to>
    <xdr:cxnSp macro="">
      <xdr:nvCxnSpPr>
        <xdr:cNvPr id="86292" name="AutoShape 276">
          <a:extLst>
            <a:ext uri="{FF2B5EF4-FFF2-40B4-BE49-F238E27FC236}">
              <a16:creationId xmlns:a16="http://schemas.microsoft.com/office/drawing/2014/main" id="{00000000-0008-0000-2C00-000014510100}"/>
            </a:ext>
          </a:extLst>
        </xdr:cNvPr>
        <xdr:cNvCxnSpPr>
          <a:cxnSpLocks noChangeShapeType="1"/>
          <a:stCxn id="86291" idx="2"/>
          <a:endCxn id="86276" idx="3"/>
        </xdr:cNvCxnSpPr>
      </xdr:nvCxnSpPr>
      <xdr:spPr bwMode="auto">
        <a:xfrm>
          <a:off x="13049250" y="5810250"/>
          <a:ext cx="2847975" cy="6572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57150</xdr:colOff>
      <xdr:row>10</xdr:row>
      <xdr:rowOff>85725</xdr:rowOff>
    </xdr:from>
    <xdr:to>
      <xdr:col>22</xdr:col>
      <xdr:colOff>114300</xdr:colOff>
      <xdr:row>10</xdr:row>
      <xdr:rowOff>142875</xdr:rowOff>
    </xdr:to>
    <xdr:sp macro="" textlink="">
      <xdr:nvSpPr>
        <xdr:cNvPr id="86293" name="Oval 277">
          <a:extLst>
            <a:ext uri="{FF2B5EF4-FFF2-40B4-BE49-F238E27FC236}">
              <a16:creationId xmlns:a16="http://schemas.microsoft.com/office/drawing/2014/main" id="{00000000-0008-0000-2C00-000015510100}"/>
            </a:ext>
          </a:extLst>
        </xdr:cNvPr>
        <xdr:cNvSpPr>
          <a:spLocks noChangeArrowheads="1"/>
        </xdr:cNvSpPr>
      </xdr:nvSpPr>
      <xdr:spPr bwMode="auto">
        <a:xfrm flipH="1">
          <a:off x="12096750" y="22764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0</xdr:colOff>
      <xdr:row>8</xdr:row>
      <xdr:rowOff>114300</xdr:rowOff>
    </xdr:from>
    <xdr:to>
      <xdr:col>22</xdr:col>
      <xdr:colOff>57150</xdr:colOff>
      <xdr:row>10</xdr:row>
      <xdr:rowOff>114300</xdr:rowOff>
    </xdr:to>
    <xdr:cxnSp macro="">
      <xdr:nvCxnSpPr>
        <xdr:cNvPr id="86294" name="AutoShape 278">
          <a:extLst>
            <a:ext uri="{FF2B5EF4-FFF2-40B4-BE49-F238E27FC236}">
              <a16:creationId xmlns:a16="http://schemas.microsoft.com/office/drawing/2014/main" id="{00000000-0008-0000-2C00-000016510100}"/>
            </a:ext>
          </a:extLst>
        </xdr:cNvPr>
        <xdr:cNvCxnSpPr>
          <a:cxnSpLocks noChangeShapeType="1"/>
          <a:stCxn id="86261" idx="1"/>
          <a:endCxn id="86293" idx="6"/>
        </xdr:cNvCxnSpPr>
      </xdr:nvCxnSpPr>
      <xdr:spPr bwMode="auto">
        <a:xfrm>
          <a:off x="9039225" y="1866900"/>
          <a:ext cx="3057525" cy="4381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95250</xdr:colOff>
      <xdr:row>12</xdr:row>
      <xdr:rowOff>133350</xdr:rowOff>
    </xdr:from>
    <xdr:to>
      <xdr:col>23</xdr:col>
      <xdr:colOff>152400</xdr:colOff>
      <xdr:row>12</xdr:row>
      <xdr:rowOff>190500</xdr:rowOff>
    </xdr:to>
    <xdr:sp macro="" textlink="">
      <xdr:nvSpPr>
        <xdr:cNvPr id="86295" name="Oval 279">
          <a:extLst>
            <a:ext uri="{FF2B5EF4-FFF2-40B4-BE49-F238E27FC236}">
              <a16:creationId xmlns:a16="http://schemas.microsoft.com/office/drawing/2014/main" id="{00000000-0008-0000-2C00-000017510100}"/>
            </a:ext>
          </a:extLst>
        </xdr:cNvPr>
        <xdr:cNvSpPr>
          <a:spLocks noChangeArrowheads="1"/>
        </xdr:cNvSpPr>
      </xdr:nvSpPr>
      <xdr:spPr bwMode="auto">
        <a:xfrm flipH="1">
          <a:off x="12563475" y="27622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0</xdr:colOff>
      <xdr:row>11</xdr:row>
      <xdr:rowOff>114300</xdr:rowOff>
    </xdr:from>
    <xdr:to>
      <xdr:col>23</xdr:col>
      <xdr:colOff>95250</xdr:colOff>
      <xdr:row>12</xdr:row>
      <xdr:rowOff>161925</xdr:rowOff>
    </xdr:to>
    <xdr:cxnSp macro="">
      <xdr:nvCxnSpPr>
        <xdr:cNvPr id="86296" name="AutoShape 280">
          <a:extLst>
            <a:ext uri="{FF2B5EF4-FFF2-40B4-BE49-F238E27FC236}">
              <a16:creationId xmlns:a16="http://schemas.microsoft.com/office/drawing/2014/main" id="{00000000-0008-0000-2C00-000018510100}"/>
            </a:ext>
          </a:extLst>
        </xdr:cNvPr>
        <xdr:cNvCxnSpPr>
          <a:cxnSpLocks noChangeShapeType="1"/>
          <a:stCxn id="86262" idx="1"/>
          <a:endCxn id="86295" idx="6"/>
        </xdr:cNvCxnSpPr>
      </xdr:nvCxnSpPr>
      <xdr:spPr bwMode="auto">
        <a:xfrm>
          <a:off x="9039225" y="2524125"/>
          <a:ext cx="3524250" cy="2667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57150</xdr:colOff>
      <xdr:row>15</xdr:row>
      <xdr:rowOff>152400</xdr:rowOff>
    </xdr:from>
    <xdr:to>
      <xdr:col>22</xdr:col>
      <xdr:colOff>114300</xdr:colOff>
      <xdr:row>15</xdr:row>
      <xdr:rowOff>209550</xdr:rowOff>
    </xdr:to>
    <xdr:sp macro="" textlink="">
      <xdr:nvSpPr>
        <xdr:cNvPr id="86297" name="Oval 281">
          <a:extLst>
            <a:ext uri="{FF2B5EF4-FFF2-40B4-BE49-F238E27FC236}">
              <a16:creationId xmlns:a16="http://schemas.microsoft.com/office/drawing/2014/main" id="{00000000-0008-0000-2C00-000019510100}"/>
            </a:ext>
          </a:extLst>
        </xdr:cNvPr>
        <xdr:cNvSpPr>
          <a:spLocks noChangeArrowheads="1"/>
        </xdr:cNvSpPr>
      </xdr:nvSpPr>
      <xdr:spPr bwMode="auto">
        <a:xfrm flipH="1">
          <a:off x="12096750" y="34385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0</xdr:colOff>
      <xdr:row>14</xdr:row>
      <xdr:rowOff>114300</xdr:rowOff>
    </xdr:from>
    <xdr:to>
      <xdr:col>22</xdr:col>
      <xdr:colOff>57150</xdr:colOff>
      <xdr:row>15</xdr:row>
      <xdr:rowOff>180975</xdr:rowOff>
    </xdr:to>
    <xdr:cxnSp macro="">
      <xdr:nvCxnSpPr>
        <xdr:cNvPr id="86298" name="AutoShape 282">
          <a:extLst>
            <a:ext uri="{FF2B5EF4-FFF2-40B4-BE49-F238E27FC236}">
              <a16:creationId xmlns:a16="http://schemas.microsoft.com/office/drawing/2014/main" id="{00000000-0008-0000-2C00-00001A510100}"/>
            </a:ext>
          </a:extLst>
        </xdr:cNvPr>
        <xdr:cNvCxnSpPr>
          <a:cxnSpLocks noChangeShapeType="1"/>
          <a:stCxn id="86263" idx="1"/>
          <a:endCxn id="86297" idx="6"/>
        </xdr:cNvCxnSpPr>
      </xdr:nvCxnSpPr>
      <xdr:spPr bwMode="auto">
        <a:xfrm>
          <a:off x="9039225" y="3181350"/>
          <a:ext cx="3057525" cy="2857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95250</xdr:colOff>
      <xdr:row>17</xdr:row>
      <xdr:rowOff>209550</xdr:rowOff>
    </xdr:from>
    <xdr:to>
      <xdr:col>23</xdr:col>
      <xdr:colOff>152400</xdr:colOff>
      <xdr:row>18</xdr:row>
      <xdr:rowOff>47625</xdr:rowOff>
    </xdr:to>
    <xdr:sp macro="" textlink="">
      <xdr:nvSpPr>
        <xdr:cNvPr id="86299" name="Oval 283">
          <a:extLst>
            <a:ext uri="{FF2B5EF4-FFF2-40B4-BE49-F238E27FC236}">
              <a16:creationId xmlns:a16="http://schemas.microsoft.com/office/drawing/2014/main" id="{00000000-0008-0000-2C00-00001B510100}"/>
            </a:ext>
          </a:extLst>
        </xdr:cNvPr>
        <xdr:cNvSpPr>
          <a:spLocks noChangeArrowheads="1"/>
        </xdr:cNvSpPr>
      </xdr:nvSpPr>
      <xdr:spPr bwMode="auto">
        <a:xfrm flipH="1">
          <a:off x="12563475" y="39338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0</xdr:colOff>
      <xdr:row>17</xdr:row>
      <xdr:rowOff>114300</xdr:rowOff>
    </xdr:from>
    <xdr:to>
      <xdr:col>23</xdr:col>
      <xdr:colOff>95250</xdr:colOff>
      <xdr:row>18</xdr:row>
      <xdr:rowOff>19050</xdr:rowOff>
    </xdr:to>
    <xdr:cxnSp macro="">
      <xdr:nvCxnSpPr>
        <xdr:cNvPr id="86300" name="AutoShape 284">
          <a:extLst>
            <a:ext uri="{FF2B5EF4-FFF2-40B4-BE49-F238E27FC236}">
              <a16:creationId xmlns:a16="http://schemas.microsoft.com/office/drawing/2014/main" id="{00000000-0008-0000-2C00-00001C510100}"/>
            </a:ext>
          </a:extLst>
        </xdr:cNvPr>
        <xdr:cNvCxnSpPr>
          <a:cxnSpLocks noChangeShapeType="1"/>
          <a:stCxn id="86264" idx="1"/>
          <a:endCxn id="86299" idx="6"/>
        </xdr:cNvCxnSpPr>
      </xdr:nvCxnSpPr>
      <xdr:spPr bwMode="auto">
        <a:xfrm>
          <a:off x="9039225" y="3838575"/>
          <a:ext cx="3524250" cy="1238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66675</xdr:colOff>
      <xdr:row>21</xdr:row>
      <xdr:rowOff>19050</xdr:rowOff>
    </xdr:from>
    <xdr:to>
      <xdr:col>22</xdr:col>
      <xdr:colOff>123825</xdr:colOff>
      <xdr:row>21</xdr:row>
      <xdr:rowOff>76200</xdr:rowOff>
    </xdr:to>
    <xdr:sp macro="" textlink="">
      <xdr:nvSpPr>
        <xdr:cNvPr id="86301" name="Oval 285">
          <a:extLst>
            <a:ext uri="{FF2B5EF4-FFF2-40B4-BE49-F238E27FC236}">
              <a16:creationId xmlns:a16="http://schemas.microsoft.com/office/drawing/2014/main" id="{00000000-0008-0000-2C00-00001D510100}"/>
            </a:ext>
          </a:extLst>
        </xdr:cNvPr>
        <xdr:cNvSpPr>
          <a:spLocks noChangeArrowheads="1"/>
        </xdr:cNvSpPr>
      </xdr:nvSpPr>
      <xdr:spPr bwMode="auto">
        <a:xfrm flipH="1">
          <a:off x="12106275" y="46196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0</xdr:colOff>
      <xdr:row>20</xdr:row>
      <xdr:rowOff>114300</xdr:rowOff>
    </xdr:from>
    <xdr:to>
      <xdr:col>22</xdr:col>
      <xdr:colOff>66675</xdr:colOff>
      <xdr:row>21</xdr:row>
      <xdr:rowOff>47625</xdr:rowOff>
    </xdr:to>
    <xdr:cxnSp macro="">
      <xdr:nvCxnSpPr>
        <xdr:cNvPr id="86302" name="AutoShape 286">
          <a:extLst>
            <a:ext uri="{FF2B5EF4-FFF2-40B4-BE49-F238E27FC236}">
              <a16:creationId xmlns:a16="http://schemas.microsoft.com/office/drawing/2014/main" id="{00000000-0008-0000-2C00-00001E510100}"/>
            </a:ext>
          </a:extLst>
        </xdr:cNvPr>
        <xdr:cNvCxnSpPr>
          <a:cxnSpLocks noChangeShapeType="1"/>
          <a:stCxn id="86265" idx="1"/>
          <a:endCxn id="86301" idx="6"/>
        </xdr:cNvCxnSpPr>
      </xdr:nvCxnSpPr>
      <xdr:spPr bwMode="auto">
        <a:xfrm>
          <a:off x="9039225" y="4495800"/>
          <a:ext cx="3067050" cy="1524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104775</xdr:colOff>
      <xdr:row>23</xdr:row>
      <xdr:rowOff>57150</xdr:rowOff>
    </xdr:from>
    <xdr:to>
      <xdr:col>23</xdr:col>
      <xdr:colOff>161925</xdr:colOff>
      <xdr:row>23</xdr:row>
      <xdr:rowOff>114300</xdr:rowOff>
    </xdr:to>
    <xdr:sp macro="" textlink="">
      <xdr:nvSpPr>
        <xdr:cNvPr id="86303" name="Oval 287">
          <a:extLst>
            <a:ext uri="{FF2B5EF4-FFF2-40B4-BE49-F238E27FC236}">
              <a16:creationId xmlns:a16="http://schemas.microsoft.com/office/drawing/2014/main" id="{00000000-0008-0000-2C00-00001F510100}"/>
            </a:ext>
          </a:extLst>
        </xdr:cNvPr>
        <xdr:cNvSpPr>
          <a:spLocks noChangeArrowheads="1"/>
        </xdr:cNvSpPr>
      </xdr:nvSpPr>
      <xdr:spPr bwMode="auto">
        <a:xfrm flipH="1">
          <a:off x="12573000" y="50958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0</xdr:colOff>
      <xdr:row>23</xdr:row>
      <xdr:rowOff>85725</xdr:rowOff>
    </xdr:from>
    <xdr:to>
      <xdr:col>23</xdr:col>
      <xdr:colOff>104775</xdr:colOff>
      <xdr:row>23</xdr:row>
      <xdr:rowOff>114300</xdr:rowOff>
    </xdr:to>
    <xdr:cxnSp macro="">
      <xdr:nvCxnSpPr>
        <xdr:cNvPr id="86304" name="AutoShape 288">
          <a:extLst>
            <a:ext uri="{FF2B5EF4-FFF2-40B4-BE49-F238E27FC236}">
              <a16:creationId xmlns:a16="http://schemas.microsoft.com/office/drawing/2014/main" id="{00000000-0008-0000-2C00-000020510100}"/>
            </a:ext>
          </a:extLst>
        </xdr:cNvPr>
        <xdr:cNvCxnSpPr>
          <a:cxnSpLocks noChangeShapeType="1"/>
          <a:stCxn id="86266" idx="1"/>
          <a:endCxn id="86303" idx="6"/>
        </xdr:cNvCxnSpPr>
      </xdr:nvCxnSpPr>
      <xdr:spPr bwMode="auto">
        <a:xfrm flipV="1">
          <a:off x="9039225" y="5124450"/>
          <a:ext cx="3533775" cy="285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57150</xdr:colOff>
      <xdr:row>26</xdr:row>
      <xdr:rowOff>85725</xdr:rowOff>
    </xdr:from>
    <xdr:to>
      <xdr:col>22</xdr:col>
      <xdr:colOff>114300</xdr:colOff>
      <xdr:row>26</xdr:row>
      <xdr:rowOff>142875</xdr:rowOff>
    </xdr:to>
    <xdr:sp macro="" textlink="">
      <xdr:nvSpPr>
        <xdr:cNvPr id="86305" name="Oval 289">
          <a:extLst>
            <a:ext uri="{FF2B5EF4-FFF2-40B4-BE49-F238E27FC236}">
              <a16:creationId xmlns:a16="http://schemas.microsoft.com/office/drawing/2014/main" id="{00000000-0008-0000-2C00-000021510100}"/>
            </a:ext>
          </a:extLst>
        </xdr:cNvPr>
        <xdr:cNvSpPr>
          <a:spLocks noChangeArrowheads="1"/>
        </xdr:cNvSpPr>
      </xdr:nvSpPr>
      <xdr:spPr bwMode="auto">
        <a:xfrm flipH="1">
          <a:off x="12096750" y="57816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0</xdr:colOff>
      <xdr:row>26</xdr:row>
      <xdr:rowOff>114300</xdr:rowOff>
    </xdr:from>
    <xdr:to>
      <xdr:col>22</xdr:col>
      <xdr:colOff>57150</xdr:colOff>
      <xdr:row>26</xdr:row>
      <xdr:rowOff>114300</xdr:rowOff>
    </xdr:to>
    <xdr:cxnSp macro="">
      <xdr:nvCxnSpPr>
        <xdr:cNvPr id="86306" name="AutoShape 290">
          <a:extLst>
            <a:ext uri="{FF2B5EF4-FFF2-40B4-BE49-F238E27FC236}">
              <a16:creationId xmlns:a16="http://schemas.microsoft.com/office/drawing/2014/main" id="{00000000-0008-0000-2C00-000022510100}"/>
            </a:ext>
          </a:extLst>
        </xdr:cNvPr>
        <xdr:cNvCxnSpPr>
          <a:cxnSpLocks noChangeShapeType="1"/>
          <a:stCxn id="86267" idx="1"/>
          <a:endCxn id="86305" idx="6"/>
        </xdr:cNvCxnSpPr>
      </xdr:nvCxnSpPr>
      <xdr:spPr bwMode="auto">
        <a:xfrm>
          <a:off x="9039225" y="5810250"/>
          <a:ext cx="3057525" cy="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95250</xdr:colOff>
      <xdr:row>28</xdr:row>
      <xdr:rowOff>142875</xdr:rowOff>
    </xdr:from>
    <xdr:to>
      <xdr:col>23</xdr:col>
      <xdr:colOff>152400</xdr:colOff>
      <xdr:row>28</xdr:row>
      <xdr:rowOff>200025</xdr:rowOff>
    </xdr:to>
    <xdr:sp macro="" textlink="">
      <xdr:nvSpPr>
        <xdr:cNvPr id="86307" name="Oval 291">
          <a:extLst>
            <a:ext uri="{FF2B5EF4-FFF2-40B4-BE49-F238E27FC236}">
              <a16:creationId xmlns:a16="http://schemas.microsoft.com/office/drawing/2014/main" id="{00000000-0008-0000-2C00-000023510100}"/>
            </a:ext>
          </a:extLst>
        </xdr:cNvPr>
        <xdr:cNvSpPr>
          <a:spLocks noChangeArrowheads="1"/>
        </xdr:cNvSpPr>
      </xdr:nvSpPr>
      <xdr:spPr bwMode="auto">
        <a:xfrm flipH="1">
          <a:off x="12563475" y="62769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0</xdr:colOff>
      <xdr:row>28</xdr:row>
      <xdr:rowOff>171450</xdr:rowOff>
    </xdr:from>
    <xdr:to>
      <xdr:col>23</xdr:col>
      <xdr:colOff>95250</xdr:colOff>
      <xdr:row>29</xdr:row>
      <xdr:rowOff>114300</xdr:rowOff>
    </xdr:to>
    <xdr:cxnSp macro="">
      <xdr:nvCxnSpPr>
        <xdr:cNvPr id="86308" name="AutoShape 292">
          <a:extLst>
            <a:ext uri="{FF2B5EF4-FFF2-40B4-BE49-F238E27FC236}">
              <a16:creationId xmlns:a16="http://schemas.microsoft.com/office/drawing/2014/main" id="{00000000-0008-0000-2C00-000024510100}"/>
            </a:ext>
          </a:extLst>
        </xdr:cNvPr>
        <xdr:cNvCxnSpPr>
          <a:cxnSpLocks noChangeShapeType="1"/>
          <a:stCxn id="86268" idx="1"/>
          <a:endCxn id="86307" idx="6"/>
        </xdr:cNvCxnSpPr>
      </xdr:nvCxnSpPr>
      <xdr:spPr bwMode="auto">
        <a:xfrm flipV="1">
          <a:off x="9039225" y="6305550"/>
          <a:ext cx="3524250" cy="1619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7</xdr:col>
      <xdr:colOff>17972</xdr:colOff>
      <xdr:row>40</xdr:row>
      <xdr:rowOff>101939</xdr:rowOff>
    </xdr:from>
    <xdr:to>
      <xdr:col>9</xdr:col>
      <xdr:colOff>21559</xdr:colOff>
      <xdr:row>43</xdr:row>
      <xdr:rowOff>99662</xdr:rowOff>
    </xdr:to>
    <xdr:sp macro="" textlink="">
      <xdr:nvSpPr>
        <xdr:cNvPr id="92" name="AutoShape 148">
          <a:extLst>
            <a:ext uri="{FF2B5EF4-FFF2-40B4-BE49-F238E27FC236}">
              <a16:creationId xmlns:a16="http://schemas.microsoft.com/office/drawing/2014/main" id="{00000000-0008-0000-2C00-00005C000000}"/>
            </a:ext>
          </a:extLst>
        </xdr:cNvPr>
        <xdr:cNvSpPr>
          <a:spLocks noChangeArrowheads="1"/>
        </xdr:cNvSpPr>
      </xdr:nvSpPr>
      <xdr:spPr bwMode="auto">
        <a:xfrm rot="16200000" flipH="1">
          <a:off x="4522815" y="8428888"/>
          <a:ext cx="644704" cy="1243635"/>
        </a:xfrm>
        <a:custGeom>
          <a:avLst/>
          <a:gdLst>
            <a:gd name="G0" fmla="+- 13153 0 0"/>
            <a:gd name="G1" fmla="+- 19246 0 0"/>
            <a:gd name="G2" fmla="+- 11936 0 0"/>
            <a:gd name="G3" fmla="*/ 13153 1 2"/>
            <a:gd name="G4" fmla="+- G3 10800 0"/>
            <a:gd name="G5" fmla="+- 21600 13153 19246"/>
            <a:gd name="G6" fmla="+- 19246 11936 0"/>
            <a:gd name="G7" fmla="*/ G6 1 2"/>
            <a:gd name="G8" fmla="*/ 19246 2 1"/>
            <a:gd name="G9" fmla="+- G8 0 21600"/>
            <a:gd name="G10" fmla="*/ 21600 G0 G1"/>
            <a:gd name="G11" fmla="*/ 21600 G4 G1"/>
            <a:gd name="G12" fmla="*/ 21600 G5 G1"/>
            <a:gd name="G13" fmla="*/ 21600 G7 G1"/>
            <a:gd name="G14" fmla="*/ 19246 1 2"/>
            <a:gd name="G15" fmla="+- G5 0 G4"/>
            <a:gd name="G16" fmla="+- G0 0 G4"/>
            <a:gd name="G17" fmla="*/ G2 G15 G16"/>
            <a:gd name="T0" fmla="*/ 17377 w 21600"/>
            <a:gd name="T1" fmla="*/ 0 h 21600"/>
            <a:gd name="T2" fmla="*/ 13153 w 21600"/>
            <a:gd name="T3" fmla="*/ 11936 h 21600"/>
            <a:gd name="T4" fmla="*/ 0 w 21600"/>
            <a:gd name="T5" fmla="*/ 19502 h 21600"/>
            <a:gd name="T6" fmla="*/ 9623 w 21600"/>
            <a:gd name="T7" fmla="*/ 21600 h 21600"/>
            <a:gd name="T8" fmla="*/ 19246 w 21600"/>
            <a:gd name="T9" fmla="*/ 17498 h 21600"/>
            <a:gd name="T10" fmla="*/ 21600 w 21600"/>
            <a:gd name="T11" fmla="*/ 11936 h 21600"/>
            <a:gd name="T12" fmla="*/ 17694720 60000 65536"/>
            <a:gd name="T13" fmla="*/ 11796480 60000 65536"/>
            <a:gd name="T14" fmla="*/ 11796480 60000 65536"/>
            <a:gd name="T15" fmla="*/ 5898240 60000 65536"/>
            <a:gd name="T16" fmla="*/ 0 60000 65536"/>
            <a:gd name="T17" fmla="*/ 0 60000 65536"/>
            <a:gd name="T18" fmla="*/ 0 w 21600"/>
            <a:gd name="T19" fmla="*/ G12 h 21600"/>
            <a:gd name="T20" fmla="*/ G1 w 21600"/>
            <a:gd name="T21" fmla="*/ 21600 h 21600"/>
            <a:gd name="connsiteX0" fmla="*/ 17377 w 21600"/>
            <a:gd name="connsiteY0" fmla="*/ 0 h 21770"/>
            <a:gd name="connsiteX1" fmla="*/ 13153 w 21600"/>
            <a:gd name="connsiteY1" fmla="*/ 11936 h 21770"/>
            <a:gd name="connsiteX2" fmla="*/ 15507 w 21600"/>
            <a:gd name="connsiteY2" fmla="*/ 11936 h 21770"/>
            <a:gd name="connsiteX3" fmla="*/ 15507 w 21600"/>
            <a:gd name="connsiteY3" fmla="*/ 21770 h 21770"/>
            <a:gd name="connsiteX4" fmla="*/ 0 w 21600"/>
            <a:gd name="connsiteY4" fmla="*/ 17404 h 21770"/>
            <a:gd name="connsiteX5" fmla="*/ 0 w 21600"/>
            <a:gd name="connsiteY5" fmla="*/ 21600 h 21770"/>
            <a:gd name="connsiteX6" fmla="*/ 19246 w 21600"/>
            <a:gd name="connsiteY6" fmla="*/ 21600 h 21770"/>
            <a:gd name="connsiteX7" fmla="*/ 19246 w 21600"/>
            <a:gd name="connsiteY7" fmla="*/ 11936 h 21770"/>
            <a:gd name="connsiteX8" fmla="*/ 21600 w 21600"/>
            <a:gd name="connsiteY8" fmla="*/ 11936 h 21770"/>
            <a:gd name="connsiteX9" fmla="*/ 17377 w 21600"/>
            <a:gd name="connsiteY9" fmla="*/ 0 h 21770"/>
            <a:gd name="connsiteX0" fmla="*/ 17377 w 21600"/>
            <a:gd name="connsiteY0" fmla="*/ 0 h 21770"/>
            <a:gd name="connsiteX1" fmla="*/ 13153 w 21600"/>
            <a:gd name="connsiteY1" fmla="*/ 11936 h 21770"/>
            <a:gd name="connsiteX2" fmla="*/ 15507 w 21600"/>
            <a:gd name="connsiteY2" fmla="*/ 11936 h 21770"/>
            <a:gd name="connsiteX3" fmla="*/ 15507 w 21600"/>
            <a:gd name="connsiteY3" fmla="*/ 21770 h 21770"/>
            <a:gd name="connsiteX4" fmla="*/ 0 w 21600"/>
            <a:gd name="connsiteY4" fmla="*/ 17404 h 21770"/>
            <a:gd name="connsiteX5" fmla="*/ 19246 w 21600"/>
            <a:gd name="connsiteY5" fmla="*/ 21600 h 21770"/>
            <a:gd name="connsiteX6" fmla="*/ 19246 w 21600"/>
            <a:gd name="connsiteY6" fmla="*/ 11936 h 21770"/>
            <a:gd name="connsiteX7" fmla="*/ 21600 w 21600"/>
            <a:gd name="connsiteY7" fmla="*/ 11936 h 21770"/>
            <a:gd name="connsiteX8" fmla="*/ 17377 w 21600"/>
            <a:gd name="connsiteY8" fmla="*/ 0 h 21770"/>
            <a:gd name="connsiteX0" fmla="*/ 4224 w 8447"/>
            <a:gd name="connsiteY0" fmla="*/ 0 h 21770"/>
            <a:gd name="connsiteX1" fmla="*/ 0 w 8447"/>
            <a:gd name="connsiteY1" fmla="*/ 11936 h 21770"/>
            <a:gd name="connsiteX2" fmla="*/ 2354 w 8447"/>
            <a:gd name="connsiteY2" fmla="*/ 11936 h 21770"/>
            <a:gd name="connsiteX3" fmla="*/ 2354 w 8447"/>
            <a:gd name="connsiteY3" fmla="*/ 21770 h 21770"/>
            <a:gd name="connsiteX4" fmla="*/ 6093 w 8447"/>
            <a:gd name="connsiteY4" fmla="*/ 21600 h 21770"/>
            <a:gd name="connsiteX5" fmla="*/ 6093 w 8447"/>
            <a:gd name="connsiteY5" fmla="*/ 11936 h 21770"/>
            <a:gd name="connsiteX6" fmla="*/ 8447 w 8447"/>
            <a:gd name="connsiteY6" fmla="*/ 11936 h 21770"/>
            <a:gd name="connsiteX7" fmla="*/ 4224 w 8447"/>
            <a:gd name="connsiteY7" fmla="*/ 0 h 21770"/>
            <a:gd name="connsiteX0" fmla="*/ 5001 w 10000"/>
            <a:gd name="connsiteY0" fmla="*/ 0 h 9922"/>
            <a:gd name="connsiteX1" fmla="*/ 0 w 10000"/>
            <a:gd name="connsiteY1" fmla="*/ 5483 h 9922"/>
            <a:gd name="connsiteX2" fmla="*/ 2787 w 10000"/>
            <a:gd name="connsiteY2" fmla="*/ 5483 h 9922"/>
            <a:gd name="connsiteX3" fmla="*/ 2787 w 10000"/>
            <a:gd name="connsiteY3" fmla="*/ 9918 h 9922"/>
            <a:gd name="connsiteX4" fmla="*/ 7213 w 10000"/>
            <a:gd name="connsiteY4" fmla="*/ 9922 h 9922"/>
            <a:gd name="connsiteX5" fmla="*/ 7213 w 10000"/>
            <a:gd name="connsiteY5" fmla="*/ 5483 h 9922"/>
            <a:gd name="connsiteX6" fmla="*/ 10000 w 10000"/>
            <a:gd name="connsiteY6" fmla="*/ 5483 h 9922"/>
            <a:gd name="connsiteX7" fmla="*/ 5001 w 10000"/>
            <a:gd name="connsiteY7" fmla="*/ 0 h 992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10000" h="9922">
              <a:moveTo>
                <a:pt x="5001" y="0"/>
              </a:moveTo>
              <a:lnTo>
                <a:pt x="0" y="5483"/>
              </a:lnTo>
              <a:lnTo>
                <a:pt x="2787" y="5483"/>
              </a:lnTo>
              <a:lnTo>
                <a:pt x="2787" y="9918"/>
              </a:lnTo>
              <a:lnTo>
                <a:pt x="7213" y="9922"/>
              </a:lnTo>
              <a:lnTo>
                <a:pt x="7213" y="5483"/>
              </a:lnTo>
              <a:lnTo>
                <a:pt x="10000" y="5483"/>
              </a:lnTo>
              <a:lnTo>
                <a:pt x="5001" y="0"/>
              </a:lnTo>
              <a:close/>
            </a:path>
          </a:pathLst>
        </a:custGeom>
        <a:solidFill>
          <a:srgbClr xmlns:mc="http://schemas.openxmlformats.org/markup-compatibility/2006" xmlns:a14="http://schemas.microsoft.com/office/drawing/2010/main" val="FF99CC" mc:Ignorable="a14" a14:legacySpreadsheetColorIndex="45">
            <a:alpha val="50000"/>
          </a:srgbClr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 algn="ctr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25</xdr:col>
      <xdr:colOff>215661</xdr:colOff>
      <xdr:row>17</xdr:row>
      <xdr:rowOff>12080</xdr:rowOff>
    </xdr:from>
    <xdr:to>
      <xdr:col>28</xdr:col>
      <xdr:colOff>165334</xdr:colOff>
      <xdr:row>20</xdr:row>
      <xdr:rowOff>9802</xdr:rowOff>
    </xdr:to>
    <xdr:sp macro="" textlink="">
      <xdr:nvSpPr>
        <xdr:cNvPr id="93" name="AutoShape 148">
          <a:extLst>
            <a:ext uri="{FF2B5EF4-FFF2-40B4-BE49-F238E27FC236}">
              <a16:creationId xmlns:a16="http://schemas.microsoft.com/office/drawing/2014/main" id="{00000000-0008-0000-2C00-00005D000000}"/>
            </a:ext>
          </a:extLst>
        </xdr:cNvPr>
        <xdr:cNvSpPr>
          <a:spLocks noChangeArrowheads="1"/>
        </xdr:cNvSpPr>
      </xdr:nvSpPr>
      <xdr:spPr bwMode="auto">
        <a:xfrm rot="16200000" flipH="1">
          <a:off x="13904042" y="3378840"/>
          <a:ext cx="644704" cy="1243635"/>
        </a:xfrm>
        <a:custGeom>
          <a:avLst/>
          <a:gdLst>
            <a:gd name="G0" fmla="+- 13153 0 0"/>
            <a:gd name="G1" fmla="+- 19246 0 0"/>
            <a:gd name="G2" fmla="+- 11936 0 0"/>
            <a:gd name="G3" fmla="*/ 13153 1 2"/>
            <a:gd name="G4" fmla="+- G3 10800 0"/>
            <a:gd name="G5" fmla="+- 21600 13153 19246"/>
            <a:gd name="G6" fmla="+- 19246 11936 0"/>
            <a:gd name="G7" fmla="*/ G6 1 2"/>
            <a:gd name="G8" fmla="*/ 19246 2 1"/>
            <a:gd name="G9" fmla="+- G8 0 21600"/>
            <a:gd name="G10" fmla="*/ 21600 G0 G1"/>
            <a:gd name="G11" fmla="*/ 21600 G4 G1"/>
            <a:gd name="G12" fmla="*/ 21600 G5 G1"/>
            <a:gd name="G13" fmla="*/ 21600 G7 G1"/>
            <a:gd name="G14" fmla="*/ 19246 1 2"/>
            <a:gd name="G15" fmla="+- G5 0 G4"/>
            <a:gd name="G16" fmla="+- G0 0 G4"/>
            <a:gd name="G17" fmla="*/ G2 G15 G16"/>
            <a:gd name="T0" fmla="*/ 17377 w 21600"/>
            <a:gd name="T1" fmla="*/ 0 h 21600"/>
            <a:gd name="T2" fmla="*/ 13153 w 21600"/>
            <a:gd name="T3" fmla="*/ 11936 h 21600"/>
            <a:gd name="T4" fmla="*/ 0 w 21600"/>
            <a:gd name="T5" fmla="*/ 19502 h 21600"/>
            <a:gd name="T6" fmla="*/ 9623 w 21600"/>
            <a:gd name="T7" fmla="*/ 21600 h 21600"/>
            <a:gd name="T8" fmla="*/ 19246 w 21600"/>
            <a:gd name="T9" fmla="*/ 17498 h 21600"/>
            <a:gd name="T10" fmla="*/ 21600 w 21600"/>
            <a:gd name="T11" fmla="*/ 11936 h 21600"/>
            <a:gd name="T12" fmla="*/ 17694720 60000 65536"/>
            <a:gd name="T13" fmla="*/ 11796480 60000 65536"/>
            <a:gd name="T14" fmla="*/ 11796480 60000 65536"/>
            <a:gd name="T15" fmla="*/ 5898240 60000 65536"/>
            <a:gd name="T16" fmla="*/ 0 60000 65536"/>
            <a:gd name="T17" fmla="*/ 0 60000 65536"/>
            <a:gd name="T18" fmla="*/ 0 w 21600"/>
            <a:gd name="T19" fmla="*/ G12 h 21600"/>
            <a:gd name="T20" fmla="*/ G1 w 21600"/>
            <a:gd name="T21" fmla="*/ 21600 h 21600"/>
            <a:gd name="connsiteX0" fmla="*/ 17377 w 21600"/>
            <a:gd name="connsiteY0" fmla="*/ 0 h 21770"/>
            <a:gd name="connsiteX1" fmla="*/ 13153 w 21600"/>
            <a:gd name="connsiteY1" fmla="*/ 11936 h 21770"/>
            <a:gd name="connsiteX2" fmla="*/ 15507 w 21600"/>
            <a:gd name="connsiteY2" fmla="*/ 11936 h 21770"/>
            <a:gd name="connsiteX3" fmla="*/ 15507 w 21600"/>
            <a:gd name="connsiteY3" fmla="*/ 21770 h 21770"/>
            <a:gd name="connsiteX4" fmla="*/ 0 w 21600"/>
            <a:gd name="connsiteY4" fmla="*/ 17404 h 21770"/>
            <a:gd name="connsiteX5" fmla="*/ 0 w 21600"/>
            <a:gd name="connsiteY5" fmla="*/ 21600 h 21770"/>
            <a:gd name="connsiteX6" fmla="*/ 19246 w 21600"/>
            <a:gd name="connsiteY6" fmla="*/ 21600 h 21770"/>
            <a:gd name="connsiteX7" fmla="*/ 19246 w 21600"/>
            <a:gd name="connsiteY7" fmla="*/ 11936 h 21770"/>
            <a:gd name="connsiteX8" fmla="*/ 21600 w 21600"/>
            <a:gd name="connsiteY8" fmla="*/ 11936 h 21770"/>
            <a:gd name="connsiteX9" fmla="*/ 17377 w 21600"/>
            <a:gd name="connsiteY9" fmla="*/ 0 h 21770"/>
            <a:gd name="connsiteX0" fmla="*/ 17377 w 21600"/>
            <a:gd name="connsiteY0" fmla="*/ 0 h 21770"/>
            <a:gd name="connsiteX1" fmla="*/ 13153 w 21600"/>
            <a:gd name="connsiteY1" fmla="*/ 11936 h 21770"/>
            <a:gd name="connsiteX2" fmla="*/ 15507 w 21600"/>
            <a:gd name="connsiteY2" fmla="*/ 11936 h 21770"/>
            <a:gd name="connsiteX3" fmla="*/ 15507 w 21600"/>
            <a:gd name="connsiteY3" fmla="*/ 21770 h 21770"/>
            <a:gd name="connsiteX4" fmla="*/ 0 w 21600"/>
            <a:gd name="connsiteY4" fmla="*/ 17404 h 21770"/>
            <a:gd name="connsiteX5" fmla="*/ 19246 w 21600"/>
            <a:gd name="connsiteY5" fmla="*/ 21600 h 21770"/>
            <a:gd name="connsiteX6" fmla="*/ 19246 w 21600"/>
            <a:gd name="connsiteY6" fmla="*/ 11936 h 21770"/>
            <a:gd name="connsiteX7" fmla="*/ 21600 w 21600"/>
            <a:gd name="connsiteY7" fmla="*/ 11936 h 21770"/>
            <a:gd name="connsiteX8" fmla="*/ 17377 w 21600"/>
            <a:gd name="connsiteY8" fmla="*/ 0 h 21770"/>
            <a:gd name="connsiteX0" fmla="*/ 4224 w 8447"/>
            <a:gd name="connsiteY0" fmla="*/ 0 h 21770"/>
            <a:gd name="connsiteX1" fmla="*/ 0 w 8447"/>
            <a:gd name="connsiteY1" fmla="*/ 11936 h 21770"/>
            <a:gd name="connsiteX2" fmla="*/ 2354 w 8447"/>
            <a:gd name="connsiteY2" fmla="*/ 11936 h 21770"/>
            <a:gd name="connsiteX3" fmla="*/ 2354 w 8447"/>
            <a:gd name="connsiteY3" fmla="*/ 21770 h 21770"/>
            <a:gd name="connsiteX4" fmla="*/ 6093 w 8447"/>
            <a:gd name="connsiteY4" fmla="*/ 21600 h 21770"/>
            <a:gd name="connsiteX5" fmla="*/ 6093 w 8447"/>
            <a:gd name="connsiteY5" fmla="*/ 11936 h 21770"/>
            <a:gd name="connsiteX6" fmla="*/ 8447 w 8447"/>
            <a:gd name="connsiteY6" fmla="*/ 11936 h 21770"/>
            <a:gd name="connsiteX7" fmla="*/ 4224 w 8447"/>
            <a:gd name="connsiteY7" fmla="*/ 0 h 21770"/>
            <a:gd name="connsiteX0" fmla="*/ 5001 w 10000"/>
            <a:gd name="connsiteY0" fmla="*/ 0 h 9922"/>
            <a:gd name="connsiteX1" fmla="*/ 0 w 10000"/>
            <a:gd name="connsiteY1" fmla="*/ 5483 h 9922"/>
            <a:gd name="connsiteX2" fmla="*/ 2787 w 10000"/>
            <a:gd name="connsiteY2" fmla="*/ 5483 h 9922"/>
            <a:gd name="connsiteX3" fmla="*/ 2787 w 10000"/>
            <a:gd name="connsiteY3" fmla="*/ 9918 h 9922"/>
            <a:gd name="connsiteX4" fmla="*/ 7213 w 10000"/>
            <a:gd name="connsiteY4" fmla="*/ 9922 h 9922"/>
            <a:gd name="connsiteX5" fmla="*/ 7213 w 10000"/>
            <a:gd name="connsiteY5" fmla="*/ 5483 h 9922"/>
            <a:gd name="connsiteX6" fmla="*/ 10000 w 10000"/>
            <a:gd name="connsiteY6" fmla="*/ 5483 h 9922"/>
            <a:gd name="connsiteX7" fmla="*/ 5001 w 10000"/>
            <a:gd name="connsiteY7" fmla="*/ 0 h 992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10000" h="9922">
              <a:moveTo>
                <a:pt x="5001" y="0"/>
              </a:moveTo>
              <a:lnTo>
                <a:pt x="0" y="5483"/>
              </a:lnTo>
              <a:lnTo>
                <a:pt x="2787" y="5483"/>
              </a:lnTo>
              <a:lnTo>
                <a:pt x="2787" y="9918"/>
              </a:lnTo>
              <a:lnTo>
                <a:pt x="7213" y="9922"/>
              </a:lnTo>
              <a:lnTo>
                <a:pt x="7213" y="5483"/>
              </a:lnTo>
              <a:lnTo>
                <a:pt x="10000" y="5483"/>
              </a:lnTo>
              <a:lnTo>
                <a:pt x="5001" y="0"/>
              </a:lnTo>
              <a:close/>
            </a:path>
          </a:pathLst>
        </a:custGeom>
        <a:solidFill>
          <a:srgbClr xmlns:mc="http://schemas.openxmlformats.org/markup-compatibility/2006" xmlns:a14="http://schemas.microsoft.com/office/drawing/2010/main" val="FF99CC" mc:Ignorable="a14" a14:legacySpreadsheetColorIndex="45">
            <a:alpha val="50000"/>
          </a:srgbClr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 algn="ctr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7</xdr:col>
      <xdr:colOff>317439</xdr:colOff>
      <xdr:row>48</xdr:row>
      <xdr:rowOff>90022</xdr:rowOff>
    </xdr:from>
    <xdr:to>
      <xdr:col>8</xdr:col>
      <xdr:colOff>297190</xdr:colOff>
      <xdr:row>54</xdr:row>
      <xdr:rowOff>39695</xdr:rowOff>
    </xdr:to>
    <xdr:sp macro="" textlink="">
      <xdr:nvSpPr>
        <xdr:cNvPr id="94" name="AutoShape 148">
          <a:extLst>
            <a:ext uri="{FF2B5EF4-FFF2-40B4-BE49-F238E27FC236}">
              <a16:creationId xmlns:a16="http://schemas.microsoft.com/office/drawing/2014/main" id="{00000000-0008-0000-2C00-00005E000000}"/>
            </a:ext>
          </a:extLst>
        </xdr:cNvPr>
        <xdr:cNvSpPr>
          <a:spLocks noChangeArrowheads="1"/>
        </xdr:cNvSpPr>
      </xdr:nvSpPr>
      <xdr:spPr bwMode="auto">
        <a:xfrm flipH="1">
          <a:off x="4522816" y="10441720"/>
          <a:ext cx="644704" cy="1243635"/>
        </a:xfrm>
        <a:custGeom>
          <a:avLst/>
          <a:gdLst>
            <a:gd name="G0" fmla="+- 13153 0 0"/>
            <a:gd name="G1" fmla="+- 19246 0 0"/>
            <a:gd name="G2" fmla="+- 11936 0 0"/>
            <a:gd name="G3" fmla="*/ 13153 1 2"/>
            <a:gd name="G4" fmla="+- G3 10800 0"/>
            <a:gd name="G5" fmla="+- 21600 13153 19246"/>
            <a:gd name="G6" fmla="+- 19246 11936 0"/>
            <a:gd name="G7" fmla="*/ G6 1 2"/>
            <a:gd name="G8" fmla="*/ 19246 2 1"/>
            <a:gd name="G9" fmla="+- G8 0 21600"/>
            <a:gd name="G10" fmla="*/ 21600 G0 G1"/>
            <a:gd name="G11" fmla="*/ 21600 G4 G1"/>
            <a:gd name="G12" fmla="*/ 21600 G5 G1"/>
            <a:gd name="G13" fmla="*/ 21600 G7 G1"/>
            <a:gd name="G14" fmla="*/ 19246 1 2"/>
            <a:gd name="G15" fmla="+- G5 0 G4"/>
            <a:gd name="G16" fmla="+- G0 0 G4"/>
            <a:gd name="G17" fmla="*/ G2 G15 G16"/>
            <a:gd name="T0" fmla="*/ 17377 w 21600"/>
            <a:gd name="T1" fmla="*/ 0 h 21600"/>
            <a:gd name="T2" fmla="*/ 13153 w 21600"/>
            <a:gd name="T3" fmla="*/ 11936 h 21600"/>
            <a:gd name="T4" fmla="*/ 0 w 21600"/>
            <a:gd name="T5" fmla="*/ 19502 h 21600"/>
            <a:gd name="T6" fmla="*/ 9623 w 21600"/>
            <a:gd name="T7" fmla="*/ 21600 h 21600"/>
            <a:gd name="T8" fmla="*/ 19246 w 21600"/>
            <a:gd name="T9" fmla="*/ 17498 h 21600"/>
            <a:gd name="T10" fmla="*/ 21600 w 21600"/>
            <a:gd name="T11" fmla="*/ 11936 h 21600"/>
            <a:gd name="T12" fmla="*/ 17694720 60000 65536"/>
            <a:gd name="T13" fmla="*/ 11796480 60000 65536"/>
            <a:gd name="T14" fmla="*/ 11796480 60000 65536"/>
            <a:gd name="T15" fmla="*/ 5898240 60000 65536"/>
            <a:gd name="T16" fmla="*/ 0 60000 65536"/>
            <a:gd name="T17" fmla="*/ 0 60000 65536"/>
            <a:gd name="T18" fmla="*/ 0 w 21600"/>
            <a:gd name="T19" fmla="*/ G12 h 21600"/>
            <a:gd name="T20" fmla="*/ G1 w 21600"/>
            <a:gd name="T21" fmla="*/ 21600 h 21600"/>
            <a:gd name="connsiteX0" fmla="*/ 17377 w 21600"/>
            <a:gd name="connsiteY0" fmla="*/ 0 h 21770"/>
            <a:gd name="connsiteX1" fmla="*/ 13153 w 21600"/>
            <a:gd name="connsiteY1" fmla="*/ 11936 h 21770"/>
            <a:gd name="connsiteX2" fmla="*/ 15507 w 21600"/>
            <a:gd name="connsiteY2" fmla="*/ 11936 h 21770"/>
            <a:gd name="connsiteX3" fmla="*/ 15507 w 21600"/>
            <a:gd name="connsiteY3" fmla="*/ 21770 h 21770"/>
            <a:gd name="connsiteX4" fmla="*/ 0 w 21600"/>
            <a:gd name="connsiteY4" fmla="*/ 17404 h 21770"/>
            <a:gd name="connsiteX5" fmla="*/ 0 w 21600"/>
            <a:gd name="connsiteY5" fmla="*/ 21600 h 21770"/>
            <a:gd name="connsiteX6" fmla="*/ 19246 w 21600"/>
            <a:gd name="connsiteY6" fmla="*/ 21600 h 21770"/>
            <a:gd name="connsiteX7" fmla="*/ 19246 w 21600"/>
            <a:gd name="connsiteY7" fmla="*/ 11936 h 21770"/>
            <a:gd name="connsiteX8" fmla="*/ 21600 w 21600"/>
            <a:gd name="connsiteY8" fmla="*/ 11936 h 21770"/>
            <a:gd name="connsiteX9" fmla="*/ 17377 w 21600"/>
            <a:gd name="connsiteY9" fmla="*/ 0 h 21770"/>
            <a:gd name="connsiteX0" fmla="*/ 17377 w 21600"/>
            <a:gd name="connsiteY0" fmla="*/ 0 h 21770"/>
            <a:gd name="connsiteX1" fmla="*/ 13153 w 21600"/>
            <a:gd name="connsiteY1" fmla="*/ 11936 h 21770"/>
            <a:gd name="connsiteX2" fmla="*/ 15507 w 21600"/>
            <a:gd name="connsiteY2" fmla="*/ 11936 h 21770"/>
            <a:gd name="connsiteX3" fmla="*/ 15507 w 21600"/>
            <a:gd name="connsiteY3" fmla="*/ 21770 h 21770"/>
            <a:gd name="connsiteX4" fmla="*/ 0 w 21600"/>
            <a:gd name="connsiteY4" fmla="*/ 17404 h 21770"/>
            <a:gd name="connsiteX5" fmla="*/ 19246 w 21600"/>
            <a:gd name="connsiteY5" fmla="*/ 21600 h 21770"/>
            <a:gd name="connsiteX6" fmla="*/ 19246 w 21600"/>
            <a:gd name="connsiteY6" fmla="*/ 11936 h 21770"/>
            <a:gd name="connsiteX7" fmla="*/ 21600 w 21600"/>
            <a:gd name="connsiteY7" fmla="*/ 11936 h 21770"/>
            <a:gd name="connsiteX8" fmla="*/ 17377 w 21600"/>
            <a:gd name="connsiteY8" fmla="*/ 0 h 21770"/>
            <a:gd name="connsiteX0" fmla="*/ 4224 w 8447"/>
            <a:gd name="connsiteY0" fmla="*/ 0 h 21770"/>
            <a:gd name="connsiteX1" fmla="*/ 0 w 8447"/>
            <a:gd name="connsiteY1" fmla="*/ 11936 h 21770"/>
            <a:gd name="connsiteX2" fmla="*/ 2354 w 8447"/>
            <a:gd name="connsiteY2" fmla="*/ 11936 h 21770"/>
            <a:gd name="connsiteX3" fmla="*/ 2354 w 8447"/>
            <a:gd name="connsiteY3" fmla="*/ 21770 h 21770"/>
            <a:gd name="connsiteX4" fmla="*/ 6093 w 8447"/>
            <a:gd name="connsiteY4" fmla="*/ 21600 h 21770"/>
            <a:gd name="connsiteX5" fmla="*/ 6093 w 8447"/>
            <a:gd name="connsiteY5" fmla="*/ 11936 h 21770"/>
            <a:gd name="connsiteX6" fmla="*/ 8447 w 8447"/>
            <a:gd name="connsiteY6" fmla="*/ 11936 h 21770"/>
            <a:gd name="connsiteX7" fmla="*/ 4224 w 8447"/>
            <a:gd name="connsiteY7" fmla="*/ 0 h 21770"/>
            <a:gd name="connsiteX0" fmla="*/ 5001 w 10000"/>
            <a:gd name="connsiteY0" fmla="*/ 0 h 9922"/>
            <a:gd name="connsiteX1" fmla="*/ 0 w 10000"/>
            <a:gd name="connsiteY1" fmla="*/ 5483 h 9922"/>
            <a:gd name="connsiteX2" fmla="*/ 2787 w 10000"/>
            <a:gd name="connsiteY2" fmla="*/ 5483 h 9922"/>
            <a:gd name="connsiteX3" fmla="*/ 2787 w 10000"/>
            <a:gd name="connsiteY3" fmla="*/ 9918 h 9922"/>
            <a:gd name="connsiteX4" fmla="*/ 7213 w 10000"/>
            <a:gd name="connsiteY4" fmla="*/ 9922 h 9922"/>
            <a:gd name="connsiteX5" fmla="*/ 7213 w 10000"/>
            <a:gd name="connsiteY5" fmla="*/ 5483 h 9922"/>
            <a:gd name="connsiteX6" fmla="*/ 10000 w 10000"/>
            <a:gd name="connsiteY6" fmla="*/ 5483 h 9922"/>
            <a:gd name="connsiteX7" fmla="*/ 5001 w 10000"/>
            <a:gd name="connsiteY7" fmla="*/ 0 h 992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10000" h="9922">
              <a:moveTo>
                <a:pt x="5001" y="0"/>
              </a:moveTo>
              <a:lnTo>
                <a:pt x="0" y="5483"/>
              </a:lnTo>
              <a:lnTo>
                <a:pt x="2787" y="5483"/>
              </a:lnTo>
              <a:lnTo>
                <a:pt x="2787" y="9918"/>
              </a:lnTo>
              <a:lnTo>
                <a:pt x="7213" y="9922"/>
              </a:lnTo>
              <a:lnTo>
                <a:pt x="7213" y="5483"/>
              </a:lnTo>
              <a:lnTo>
                <a:pt x="10000" y="5483"/>
              </a:lnTo>
              <a:lnTo>
                <a:pt x="5001" y="0"/>
              </a:lnTo>
              <a:close/>
            </a:path>
          </a:pathLst>
        </a:custGeom>
        <a:solidFill>
          <a:srgbClr xmlns:mc="http://schemas.openxmlformats.org/markup-compatibility/2006" xmlns:a14="http://schemas.microsoft.com/office/drawing/2010/main" val="FF99CC" mc:Ignorable="a14" a14:legacySpreadsheetColorIndex="45">
            <a:alpha val="50000"/>
          </a:srgbClr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 algn="ctr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22</xdr:col>
      <xdr:colOff>227581</xdr:colOff>
      <xdr:row>30</xdr:row>
      <xdr:rowOff>163</xdr:rowOff>
    </xdr:from>
    <xdr:to>
      <xdr:col>24</xdr:col>
      <xdr:colOff>9644</xdr:colOff>
      <xdr:row>35</xdr:row>
      <xdr:rowOff>165496</xdr:rowOff>
    </xdr:to>
    <xdr:sp macro="" textlink="">
      <xdr:nvSpPr>
        <xdr:cNvPr id="95" name="AutoShape 148">
          <a:extLst>
            <a:ext uri="{FF2B5EF4-FFF2-40B4-BE49-F238E27FC236}">
              <a16:creationId xmlns:a16="http://schemas.microsoft.com/office/drawing/2014/main" id="{00000000-0008-0000-2C00-00005F000000}"/>
            </a:ext>
          </a:extLst>
        </xdr:cNvPr>
        <xdr:cNvSpPr>
          <a:spLocks noChangeArrowheads="1"/>
        </xdr:cNvSpPr>
      </xdr:nvSpPr>
      <xdr:spPr bwMode="auto">
        <a:xfrm flipH="1">
          <a:off x="12322534" y="6469974"/>
          <a:ext cx="644704" cy="1243635"/>
        </a:xfrm>
        <a:custGeom>
          <a:avLst/>
          <a:gdLst>
            <a:gd name="G0" fmla="+- 13153 0 0"/>
            <a:gd name="G1" fmla="+- 19246 0 0"/>
            <a:gd name="G2" fmla="+- 11936 0 0"/>
            <a:gd name="G3" fmla="*/ 13153 1 2"/>
            <a:gd name="G4" fmla="+- G3 10800 0"/>
            <a:gd name="G5" fmla="+- 21600 13153 19246"/>
            <a:gd name="G6" fmla="+- 19246 11936 0"/>
            <a:gd name="G7" fmla="*/ G6 1 2"/>
            <a:gd name="G8" fmla="*/ 19246 2 1"/>
            <a:gd name="G9" fmla="+- G8 0 21600"/>
            <a:gd name="G10" fmla="*/ 21600 G0 G1"/>
            <a:gd name="G11" fmla="*/ 21600 G4 G1"/>
            <a:gd name="G12" fmla="*/ 21600 G5 G1"/>
            <a:gd name="G13" fmla="*/ 21600 G7 G1"/>
            <a:gd name="G14" fmla="*/ 19246 1 2"/>
            <a:gd name="G15" fmla="+- G5 0 G4"/>
            <a:gd name="G16" fmla="+- G0 0 G4"/>
            <a:gd name="G17" fmla="*/ G2 G15 G16"/>
            <a:gd name="T0" fmla="*/ 17377 w 21600"/>
            <a:gd name="T1" fmla="*/ 0 h 21600"/>
            <a:gd name="T2" fmla="*/ 13153 w 21600"/>
            <a:gd name="T3" fmla="*/ 11936 h 21600"/>
            <a:gd name="T4" fmla="*/ 0 w 21600"/>
            <a:gd name="T5" fmla="*/ 19502 h 21600"/>
            <a:gd name="T6" fmla="*/ 9623 w 21600"/>
            <a:gd name="T7" fmla="*/ 21600 h 21600"/>
            <a:gd name="T8" fmla="*/ 19246 w 21600"/>
            <a:gd name="T9" fmla="*/ 17498 h 21600"/>
            <a:gd name="T10" fmla="*/ 21600 w 21600"/>
            <a:gd name="T11" fmla="*/ 11936 h 21600"/>
            <a:gd name="T12" fmla="*/ 17694720 60000 65536"/>
            <a:gd name="T13" fmla="*/ 11796480 60000 65536"/>
            <a:gd name="T14" fmla="*/ 11796480 60000 65536"/>
            <a:gd name="T15" fmla="*/ 5898240 60000 65536"/>
            <a:gd name="T16" fmla="*/ 0 60000 65536"/>
            <a:gd name="T17" fmla="*/ 0 60000 65536"/>
            <a:gd name="T18" fmla="*/ 0 w 21600"/>
            <a:gd name="T19" fmla="*/ G12 h 21600"/>
            <a:gd name="T20" fmla="*/ G1 w 21600"/>
            <a:gd name="T21" fmla="*/ 21600 h 21600"/>
            <a:gd name="connsiteX0" fmla="*/ 17377 w 21600"/>
            <a:gd name="connsiteY0" fmla="*/ 0 h 21770"/>
            <a:gd name="connsiteX1" fmla="*/ 13153 w 21600"/>
            <a:gd name="connsiteY1" fmla="*/ 11936 h 21770"/>
            <a:gd name="connsiteX2" fmla="*/ 15507 w 21600"/>
            <a:gd name="connsiteY2" fmla="*/ 11936 h 21770"/>
            <a:gd name="connsiteX3" fmla="*/ 15507 w 21600"/>
            <a:gd name="connsiteY3" fmla="*/ 21770 h 21770"/>
            <a:gd name="connsiteX4" fmla="*/ 0 w 21600"/>
            <a:gd name="connsiteY4" fmla="*/ 17404 h 21770"/>
            <a:gd name="connsiteX5" fmla="*/ 0 w 21600"/>
            <a:gd name="connsiteY5" fmla="*/ 21600 h 21770"/>
            <a:gd name="connsiteX6" fmla="*/ 19246 w 21600"/>
            <a:gd name="connsiteY6" fmla="*/ 21600 h 21770"/>
            <a:gd name="connsiteX7" fmla="*/ 19246 w 21600"/>
            <a:gd name="connsiteY7" fmla="*/ 11936 h 21770"/>
            <a:gd name="connsiteX8" fmla="*/ 21600 w 21600"/>
            <a:gd name="connsiteY8" fmla="*/ 11936 h 21770"/>
            <a:gd name="connsiteX9" fmla="*/ 17377 w 21600"/>
            <a:gd name="connsiteY9" fmla="*/ 0 h 21770"/>
            <a:gd name="connsiteX0" fmla="*/ 17377 w 21600"/>
            <a:gd name="connsiteY0" fmla="*/ 0 h 21770"/>
            <a:gd name="connsiteX1" fmla="*/ 13153 w 21600"/>
            <a:gd name="connsiteY1" fmla="*/ 11936 h 21770"/>
            <a:gd name="connsiteX2" fmla="*/ 15507 w 21600"/>
            <a:gd name="connsiteY2" fmla="*/ 11936 h 21770"/>
            <a:gd name="connsiteX3" fmla="*/ 15507 w 21600"/>
            <a:gd name="connsiteY3" fmla="*/ 21770 h 21770"/>
            <a:gd name="connsiteX4" fmla="*/ 0 w 21600"/>
            <a:gd name="connsiteY4" fmla="*/ 17404 h 21770"/>
            <a:gd name="connsiteX5" fmla="*/ 19246 w 21600"/>
            <a:gd name="connsiteY5" fmla="*/ 21600 h 21770"/>
            <a:gd name="connsiteX6" fmla="*/ 19246 w 21600"/>
            <a:gd name="connsiteY6" fmla="*/ 11936 h 21770"/>
            <a:gd name="connsiteX7" fmla="*/ 21600 w 21600"/>
            <a:gd name="connsiteY7" fmla="*/ 11936 h 21770"/>
            <a:gd name="connsiteX8" fmla="*/ 17377 w 21600"/>
            <a:gd name="connsiteY8" fmla="*/ 0 h 21770"/>
            <a:gd name="connsiteX0" fmla="*/ 4224 w 8447"/>
            <a:gd name="connsiteY0" fmla="*/ 0 h 21770"/>
            <a:gd name="connsiteX1" fmla="*/ 0 w 8447"/>
            <a:gd name="connsiteY1" fmla="*/ 11936 h 21770"/>
            <a:gd name="connsiteX2" fmla="*/ 2354 w 8447"/>
            <a:gd name="connsiteY2" fmla="*/ 11936 h 21770"/>
            <a:gd name="connsiteX3" fmla="*/ 2354 w 8447"/>
            <a:gd name="connsiteY3" fmla="*/ 21770 h 21770"/>
            <a:gd name="connsiteX4" fmla="*/ 6093 w 8447"/>
            <a:gd name="connsiteY4" fmla="*/ 21600 h 21770"/>
            <a:gd name="connsiteX5" fmla="*/ 6093 w 8447"/>
            <a:gd name="connsiteY5" fmla="*/ 11936 h 21770"/>
            <a:gd name="connsiteX6" fmla="*/ 8447 w 8447"/>
            <a:gd name="connsiteY6" fmla="*/ 11936 h 21770"/>
            <a:gd name="connsiteX7" fmla="*/ 4224 w 8447"/>
            <a:gd name="connsiteY7" fmla="*/ 0 h 21770"/>
            <a:gd name="connsiteX0" fmla="*/ 5001 w 10000"/>
            <a:gd name="connsiteY0" fmla="*/ 0 h 9922"/>
            <a:gd name="connsiteX1" fmla="*/ 0 w 10000"/>
            <a:gd name="connsiteY1" fmla="*/ 5483 h 9922"/>
            <a:gd name="connsiteX2" fmla="*/ 2787 w 10000"/>
            <a:gd name="connsiteY2" fmla="*/ 5483 h 9922"/>
            <a:gd name="connsiteX3" fmla="*/ 2787 w 10000"/>
            <a:gd name="connsiteY3" fmla="*/ 9918 h 9922"/>
            <a:gd name="connsiteX4" fmla="*/ 7213 w 10000"/>
            <a:gd name="connsiteY4" fmla="*/ 9922 h 9922"/>
            <a:gd name="connsiteX5" fmla="*/ 7213 w 10000"/>
            <a:gd name="connsiteY5" fmla="*/ 5483 h 9922"/>
            <a:gd name="connsiteX6" fmla="*/ 10000 w 10000"/>
            <a:gd name="connsiteY6" fmla="*/ 5483 h 9922"/>
            <a:gd name="connsiteX7" fmla="*/ 5001 w 10000"/>
            <a:gd name="connsiteY7" fmla="*/ 0 h 992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10000" h="9922">
              <a:moveTo>
                <a:pt x="5001" y="0"/>
              </a:moveTo>
              <a:lnTo>
                <a:pt x="0" y="5483"/>
              </a:lnTo>
              <a:lnTo>
                <a:pt x="2787" y="5483"/>
              </a:lnTo>
              <a:lnTo>
                <a:pt x="2787" y="9918"/>
              </a:lnTo>
              <a:lnTo>
                <a:pt x="7213" y="9922"/>
              </a:lnTo>
              <a:lnTo>
                <a:pt x="7213" y="5483"/>
              </a:lnTo>
              <a:lnTo>
                <a:pt x="10000" y="5483"/>
              </a:lnTo>
              <a:lnTo>
                <a:pt x="5001" y="0"/>
              </a:lnTo>
              <a:close/>
            </a:path>
          </a:pathLst>
        </a:custGeom>
        <a:solidFill>
          <a:srgbClr xmlns:mc="http://schemas.openxmlformats.org/markup-compatibility/2006" xmlns:a14="http://schemas.microsoft.com/office/drawing/2010/main" val="FF99CC" mc:Ignorable="a14" a14:legacySpreadsheetColorIndex="45">
            <a:alpha val="50000"/>
          </a:srgbClr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9525" algn="ctr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190500</xdr:colOff>
      <xdr:row>4</xdr:row>
      <xdr:rowOff>190500</xdr:rowOff>
    </xdr:from>
    <xdr:to>
      <xdr:col>23</xdr:col>
      <xdr:colOff>323850</xdr:colOff>
      <xdr:row>31</xdr:row>
      <xdr:rowOff>171450</xdr:rowOff>
    </xdr:to>
    <xdr:pic>
      <xdr:nvPicPr>
        <xdr:cNvPr id="76889" name="Picture 89">
          <a:extLst>
            <a:ext uri="{FF2B5EF4-FFF2-40B4-BE49-F238E27FC236}">
              <a16:creationId xmlns:a16="http://schemas.microsoft.com/office/drawing/2014/main" id="{00000000-0008-0000-2D00-0000592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2550" y="1066800"/>
          <a:ext cx="5705475" cy="5895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400050</xdr:colOff>
      <xdr:row>13</xdr:row>
      <xdr:rowOff>0</xdr:rowOff>
    </xdr:from>
    <xdr:to>
      <xdr:col>15</xdr:col>
      <xdr:colOff>28575</xdr:colOff>
      <xdr:row>13</xdr:row>
      <xdr:rowOff>57150</xdr:rowOff>
    </xdr:to>
    <xdr:sp macro="" textlink="">
      <xdr:nvSpPr>
        <xdr:cNvPr id="76802" name="Oval 2">
          <a:extLst>
            <a:ext uri="{FF2B5EF4-FFF2-40B4-BE49-F238E27FC236}">
              <a16:creationId xmlns:a16="http://schemas.microsoft.com/office/drawing/2014/main" id="{00000000-0008-0000-2D00-0000022C0100}"/>
            </a:ext>
          </a:extLst>
        </xdr:cNvPr>
        <xdr:cNvSpPr>
          <a:spLocks noChangeArrowheads="1"/>
        </xdr:cNvSpPr>
      </xdr:nvSpPr>
      <xdr:spPr bwMode="auto">
        <a:xfrm flipH="1">
          <a:off x="7086600" y="28479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314325</xdr:colOff>
      <xdr:row>18</xdr:row>
      <xdr:rowOff>76200</xdr:rowOff>
    </xdr:from>
    <xdr:to>
      <xdr:col>15</xdr:col>
      <xdr:colOff>371475</xdr:colOff>
      <xdr:row>18</xdr:row>
      <xdr:rowOff>133350</xdr:rowOff>
    </xdr:to>
    <xdr:sp macro="" textlink="">
      <xdr:nvSpPr>
        <xdr:cNvPr id="76803" name="Oval 3">
          <a:extLst>
            <a:ext uri="{FF2B5EF4-FFF2-40B4-BE49-F238E27FC236}">
              <a16:creationId xmlns:a16="http://schemas.microsoft.com/office/drawing/2014/main" id="{00000000-0008-0000-2D00-0000032C0100}"/>
            </a:ext>
          </a:extLst>
        </xdr:cNvPr>
        <xdr:cNvSpPr>
          <a:spLocks noChangeArrowheads="1"/>
        </xdr:cNvSpPr>
      </xdr:nvSpPr>
      <xdr:spPr bwMode="auto">
        <a:xfrm flipH="1">
          <a:off x="7429500" y="40195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314325</xdr:colOff>
      <xdr:row>23</xdr:row>
      <xdr:rowOff>152400</xdr:rowOff>
    </xdr:from>
    <xdr:to>
      <xdr:col>15</xdr:col>
      <xdr:colOff>371475</xdr:colOff>
      <xdr:row>23</xdr:row>
      <xdr:rowOff>209550</xdr:rowOff>
    </xdr:to>
    <xdr:sp macro="" textlink="">
      <xdr:nvSpPr>
        <xdr:cNvPr id="76804" name="Oval 4">
          <a:extLst>
            <a:ext uri="{FF2B5EF4-FFF2-40B4-BE49-F238E27FC236}">
              <a16:creationId xmlns:a16="http://schemas.microsoft.com/office/drawing/2014/main" id="{00000000-0008-0000-2D00-0000042C0100}"/>
            </a:ext>
          </a:extLst>
        </xdr:cNvPr>
        <xdr:cNvSpPr>
          <a:spLocks noChangeArrowheads="1"/>
        </xdr:cNvSpPr>
      </xdr:nvSpPr>
      <xdr:spPr bwMode="auto">
        <a:xfrm flipH="1">
          <a:off x="7429500" y="51911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104775</xdr:colOff>
      <xdr:row>23</xdr:row>
      <xdr:rowOff>114300</xdr:rowOff>
    </xdr:from>
    <xdr:to>
      <xdr:col>19</xdr:col>
      <xdr:colOff>161925</xdr:colOff>
      <xdr:row>23</xdr:row>
      <xdr:rowOff>171450</xdr:rowOff>
    </xdr:to>
    <xdr:sp macro="" textlink="">
      <xdr:nvSpPr>
        <xdr:cNvPr id="76805" name="Oval 5">
          <a:extLst>
            <a:ext uri="{FF2B5EF4-FFF2-40B4-BE49-F238E27FC236}">
              <a16:creationId xmlns:a16="http://schemas.microsoft.com/office/drawing/2014/main" id="{00000000-0008-0000-2D00-0000052C0100}"/>
            </a:ext>
          </a:extLst>
        </xdr:cNvPr>
        <xdr:cNvSpPr>
          <a:spLocks noChangeArrowheads="1"/>
        </xdr:cNvSpPr>
      </xdr:nvSpPr>
      <xdr:spPr bwMode="auto">
        <a:xfrm flipH="1">
          <a:off x="8934450" y="51530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381000</xdr:colOff>
      <xdr:row>18</xdr:row>
      <xdr:rowOff>76200</xdr:rowOff>
    </xdr:from>
    <xdr:to>
      <xdr:col>20</xdr:col>
      <xdr:colOff>9525</xdr:colOff>
      <xdr:row>18</xdr:row>
      <xdr:rowOff>133350</xdr:rowOff>
    </xdr:to>
    <xdr:sp macro="" textlink="">
      <xdr:nvSpPr>
        <xdr:cNvPr id="76806" name="Oval 6">
          <a:extLst>
            <a:ext uri="{FF2B5EF4-FFF2-40B4-BE49-F238E27FC236}">
              <a16:creationId xmlns:a16="http://schemas.microsoft.com/office/drawing/2014/main" id="{00000000-0008-0000-2D00-0000062C0100}"/>
            </a:ext>
          </a:extLst>
        </xdr:cNvPr>
        <xdr:cNvSpPr>
          <a:spLocks noChangeArrowheads="1"/>
        </xdr:cNvSpPr>
      </xdr:nvSpPr>
      <xdr:spPr bwMode="auto">
        <a:xfrm flipH="1">
          <a:off x="9210675" y="40195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38100</xdr:colOff>
      <xdr:row>18</xdr:row>
      <xdr:rowOff>66675</xdr:rowOff>
    </xdr:from>
    <xdr:to>
      <xdr:col>19</xdr:col>
      <xdr:colOff>95250</xdr:colOff>
      <xdr:row>18</xdr:row>
      <xdr:rowOff>123825</xdr:rowOff>
    </xdr:to>
    <xdr:sp macro="" textlink="">
      <xdr:nvSpPr>
        <xdr:cNvPr id="76807" name="Oval 7">
          <a:extLst>
            <a:ext uri="{FF2B5EF4-FFF2-40B4-BE49-F238E27FC236}">
              <a16:creationId xmlns:a16="http://schemas.microsoft.com/office/drawing/2014/main" id="{00000000-0008-0000-2D00-0000072C0100}"/>
            </a:ext>
          </a:extLst>
        </xdr:cNvPr>
        <xdr:cNvSpPr>
          <a:spLocks noChangeArrowheads="1"/>
        </xdr:cNvSpPr>
      </xdr:nvSpPr>
      <xdr:spPr bwMode="auto">
        <a:xfrm flipH="1">
          <a:off x="8867775" y="40100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28575</xdr:colOff>
      <xdr:row>23</xdr:row>
      <xdr:rowOff>152400</xdr:rowOff>
    </xdr:from>
    <xdr:to>
      <xdr:col>18</xdr:col>
      <xdr:colOff>85725</xdr:colOff>
      <xdr:row>23</xdr:row>
      <xdr:rowOff>209550</xdr:rowOff>
    </xdr:to>
    <xdr:sp macro="" textlink="">
      <xdr:nvSpPr>
        <xdr:cNvPr id="76808" name="Oval 8">
          <a:extLst>
            <a:ext uri="{FF2B5EF4-FFF2-40B4-BE49-F238E27FC236}">
              <a16:creationId xmlns:a16="http://schemas.microsoft.com/office/drawing/2014/main" id="{00000000-0008-0000-2D00-0000082C0100}"/>
            </a:ext>
          </a:extLst>
        </xdr:cNvPr>
        <xdr:cNvSpPr>
          <a:spLocks noChangeArrowheads="1"/>
        </xdr:cNvSpPr>
      </xdr:nvSpPr>
      <xdr:spPr bwMode="auto">
        <a:xfrm flipH="1">
          <a:off x="8429625" y="51911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38100</xdr:colOff>
      <xdr:row>18</xdr:row>
      <xdr:rowOff>66675</xdr:rowOff>
    </xdr:from>
    <xdr:to>
      <xdr:col>18</xdr:col>
      <xdr:colOff>95250</xdr:colOff>
      <xdr:row>18</xdr:row>
      <xdr:rowOff>123825</xdr:rowOff>
    </xdr:to>
    <xdr:sp macro="" textlink="">
      <xdr:nvSpPr>
        <xdr:cNvPr id="76809" name="Oval 9">
          <a:extLst>
            <a:ext uri="{FF2B5EF4-FFF2-40B4-BE49-F238E27FC236}">
              <a16:creationId xmlns:a16="http://schemas.microsoft.com/office/drawing/2014/main" id="{00000000-0008-0000-2D00-0000092C0100}"/>
            </a:ext>
          </a:extLst>
        </xdr:cNvPr>
        <xdr:cNvSpPr>
          <a:spLocks noChangeArrowheads="1"/>
        </xdr:cNvSpPr>
      </xdr:nvSpPr>
      <xdr:spPr bwMode="auto">
        <a:xfrm flipH="1">
          <a:off x="8439150" y="40100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323850</xdr:colOff>
      <xdr:row>13</xdr:row>
      <xdr:rowOff>0</xdr:rowOff>
    </xdr:from>
    <xdr:to>
      <xdr:col>15</xdr:col>
      <xdr:colOff>381000</xdr:colOff>
      <xdr:row>13</xdr:row>
      <xdr:rowOff>57150</xdr:rowOff>
    </xdr:to>
    <xdr:sp macro="" textlink="">
      <xdr:nvSpPr>
        <xdr:cNvPr id="76810" name="Oval 10">
          <a:extLst>
            <a:ext uri="{FF2B5EF4-FFF2-40B4-BE49-F238E27FC236}">
              <a16:creationId xmlns:a16="http://schemas.microsoft.com/office/drawing/2014/main" id="{00000000-0008-0000-2D00-00000A2C0100}"/>
            </a:ext>
          </a:extLst>
        </xdr:cNvPr>
        <xdr:cNvSpPr>
          <a:spLocks noChangeArrowheads="1"/>
        </xdr:cNvSpPr>
      </xdr:nvSpPr>
      <xdr:spPr bwMode="auto">
        <a:xfrm flipH="1">
          <a:off x="7439025" y="28479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28575</xdr:colOff>
      <xdr:row>7</xdr:row>
      <xdr:rowOff>152400</xdr:rowOff>
    </xdr:from>
    <xdr:to>
      <xdr:col>18</xdr:col>
      <xdr:colOff>85725</xdr:colOff>
      <xdr:row>7</xdr:row>
      <xdr:rowOff>209550</xdr:rowOff>
    </xdr:to>
    <xdr:sp macro="" textlink="">
      <xdr:nvSpPr>
        <xdr:cNvPr id="76811" name="Oval 11">
          <a:extLst>
            <a:ext uri="{FF2B5EF4-FFF2-40B4-BE49-F238E27FC236}">
              <a16:creationId xmlns:a16="http://schemas.microsoft.com/office/drawing/2014/main" id="{00000000-0008-0000-2D00-00000B2C0100}"/>
            </a:ext>
          </a:extLst>
        </xdr:cNvPr>
        <xdr:cNvSpPr>
          <a:spLocks noChangeArrowheads="1"/>
        </xdr:cNvSpPr>
      </xdr:nvSpPr>
      <xdr:spPr bwMode="auto">
        <a:xfrm flipH="1">
          <a:off x="8429625" y="16859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38100</xdr:colOff>
      <xdr:row>12</xdr:row>
      <xdr:rowOff>209550</xdr:rowOff>
    </xdr:from>
    <xdr:to>
      <xdr:col>18</xdr:col>
      <xdr:colOff>95250</xdr:colOff>
      <xdr:row>13</xdr:row>
      <xdr:rowOff>47625</xdr:rowOff>
    </xdr:to>
    <xdr:sp macro="" textlink="">
      <xdr:nvSpPr>
        <xdr:cNvPr id="76812" name="Oval 12">
          <a:extLst>
            <a:ext uri="{FF2B5EF4-FFF2-40B4-BE49-F238E27FC236}">
              <a16:creationId xmlns:a16="http://schemas.microsoft.com/office/drawing/2014/main" id="{00000000-0008-0000-2D00-00000C2C0100}"/>
            </a:ext>
          </a:extLst>
        </xdr:cNvPr>
        <xdr:cNvSpPr>
          <a:spLocks noChangeArrowheads="1"/>
        </xdr:cNvSpPr>
      </xdr:nvSpPr>
      <xdr:spPr bwMode="auto">
        <a:xfrm flipH="1">
          <a:off x="8439150" y="28384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8</xdr:col>
      <xdr:colOff>0</xdr:colOff>
      <xdr:row>13</xdr:row>
      <xdr:rowOff>28575</xdr:rowOff>
    </xdr:from>
    <xdr:to>
      <xdr:col>14</xdr:col>
      <xdr:colOff>400050</xdr:colOff>
      <xdr:row>17</xdr:row>
      <xdr:rowOff>0</xdr:rowOff>
    </xdr:to>
    <xdr:cxnSp macro="">
      <xdr:nvCxnSpPr>
        <xdr:cNvPr id="76813" name="AutoShape 13">
          <a:extLst>
            <a:ext uri="{FF2B5EF4-FFF2-40B4-BE49-F238E27FC236}">
              <a16:creationId xmlns:a16="http://schemas.microsoft.com/office/drawing/2014/main" id="{00000000-0008-0000-2D00-00000D2C0100}"/>
            </a:ext>
          </a:extLst>
        </xdr:cNvPr>
        <xdr:cNvCxnSpPr>
          <a:cxnSpLocks noChangeShapeType="1"/>
          <a:stCxn id="76874" idx="3"/>
          <a:endCxn id="76802" idx="6"/>
        </xdr:cNvCxnSpPr>
      </xdr:nvCxnSpPr>
      <xdr:spPr bwMode="auto">
        <a:xfrm flipV="1">
          <a:off x="4114800" y="2876550"/>
          <a:ext cx="2971800" cy="8477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8</xdr:col>
      <xdr:colOff>0</xdr:colOff>
      <xdr:row>13</xdr:row>
      <xdr:rowOff>28575</xdr:rowOff>
    </xdr:from>
    <xdr:to>
      <xdr:col>15</xdr:col>
      <xdr:colOff>323850</xdr:colOff>
      <xdr:row>17</xdr:row>
      <xdr:rowOff>0</xdr:rowOff>
    </xdr:to>
    <xdr:cxnSp macro="">
      <xdr:nvCxnSpPr>
        <xdr:cNvPr id="76814" name="AutoShape 14">
          <a:extLst>
            <a:ext uri="{FF2B5EF4-FFF2-40B4-BE49-F238E27FC236}">
              <a16:creationId xmlns:a16="http://schemas.microsoft.com/office/drawing/2014/main" id="{00000000-0008-0000-2D00-00000E2C0100}"/>
            </a:ext>
          </a:extLst>
        </xdr:cNvPr>
        <xdr:cNvCxnSpPr>
          <a:cxnSpLocks noChangeShapeType="1"/>
          <a:stCxn id="76874" idx="3"/>
          <a:endCxn id="76810" idx="6"/>
        </xdr:cNvCxnSpPr>
      </xdr:nvCxnSpPr>
      <xdr:spPr bwMode="auto">
        <a:xfrm flipV="1">
          <a:off x="4114800" y="2876550"/>
          <a:ext cx="3324225" cy="8477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7</xdr:col>
      <xdr:colOff>266700</xdr:colOff>
      <xdr:row>18</xdr:row>
      <xdr:rowOff>104775</xdr:rowOff>
    </xdr:from>
    <xdr:to>
      <xdr:col>15</xdr:col>
      <xdr:colOff>314325</xdr:colOff>
      <xdr:row>25</xdr:row>
      <xdr:rowOff>123825</xdr:rowOff>
    </xdr:to>
    <xdr:cxnSp macro="">
      <xdr:nvCxnSpPr>
        <xdr:cNvPr id="76815" name="AutoShape 15">
          <a:extLst>
            <a:ext uri="{FF2B5EF4-FFF2-40B4-BE49-F238E27FC236}">
              <a16:creationId xmlns:a16="http://schemas.microsoft.com/office/drawing/2014/main" id="{00000000-0008-0000-2D00-00000F2C0100}"/>
            </a:ext>
          </a:extLst>
        </xdr:cNvPr>
        <xdr:cNvCxnSpPr>
          <a:cxnSpLocks noChangeShapeType="1"/>
          <a:endCxn id="76803" idx="6"/>
        </xdr:cNvCxnSpPr>
      </xdr:nvCxnSpPr>
      <xdr:spPr bwMode="auto">
        <a:xfrm flipV="1">
          <a:off x="4105275" y="4048125"/>
          <a:ext cx="3324225" cy="15525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6</xdr:col>
      <xdr:colOff>790575</xdr:colOff>
      <xdr:row>23</xdr:row>
      <xdr:rowOff>180975</xdr:rowOff>
    </xdr:from>
    <xdr:to>
      <xdr:col>15</xdr:col>
      <xdr:colOff>314325</xdr:colOff>
      <xdr:row>33</xdr:row>
      <xdr:rowOff>200025</xdr:rowOff>
    </xdr:to>
    <xdr:cxnSp macro="">
      <xdr:nvCxnSpPr>
        <xdr:cNvPr id="76816" name="AutoShape 16">
          <a:extLst>
            <a:ext uri="{FF2B5EF4-FFF2-40B4-BE49-F238E27FC236}">
              <a16:creationId xmlns:a16="http://schemas.microsoft.com/office/drawing/2014/main" id="{00000000-0008-0000-2D00-0000102C0100}"/>
            </a:ext>
          </a:extLst>
        </xdr:cNvPr>
        <xdr:cNvCxnSpPr>
          <a:cxnSpLocks noChangeShapeType="1"/>
          <a:endCxn id="76804" idx="6"/>
        </xdr:cNvCxnSpPr>
      </xdr:nvCxnSpPr>
      <xdr:spPr bwMode="auto">
        <a:xfrm flipV="1">
          <a:off x="3819525" y="5219700"/>
          <a:ext cx="3609975" cy="22098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18</xdr:col>
      <xdr:colOff>85725</xdr:colOff>
      <xdr:row>7</xdr:row>
      <xdr:rowOff>180975</xdr:rowOff>
    </xdr:from>
    <xdr:to>
      <xdr:col>26</xdr:col>
      <xdr:colOff>0</xdr:colOff>
      <xdr:row>9</xdr:row>
      <xdr:rowOff>0</xdr:rowOff>
    </xdr:to>
    <xdr:cxnSp macro="">
      <xdr:nvCxnSpPr>
        <xdr:cNvPr id="76817" name="AutoShape 17">
          <a:extLst>
            <a:ext uri="{FF2B5EF4-FFF2-40B4-BE49-F238E27FC236}">
              <a16:creationId xmlns:a16="http://schemas.microsoft.com/office/drawing/2014/main" id="{00000000-0008-0000-2D00-0000112C0100}"/>
            </a:ext>
          </a:extLst>
        </xdr:cNvPr>
        <xdr:cNvCxnSpPr>
          <a:cxnSpLocks noChangeShapeType="1"/>
          <a:stCxn id="76811" idx="2"/>
          <a:endCxn id="76880" idx="1"/>
        </xdr:cNvCxnSpPr>
      </xdr:nvCxnSpPr>
      <xdr:spPr bwMode="auto">
        <a:xfrm>
          <a:off x="8486775" y="1714500"/>
          <a:ext cx="3343275" cy="2571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18</xdr:col>
      <xdr:colOff>95250</xdr:colOff>
      <xdr:row>13</xdr:row>
      <xdr:rowOff>19050</xdr:rowOff>
    </xdr:from>
    <xdr:to>
      <xdr:col>26</xdr:col>
      <xdr:colOff>0</xdr:colOff>
      <xdr:row>17</xdr:row>
      <xdr:rowOff>0</xdr:rowOff>
    </xdr:to>
    <xdr:cxnSp macro="">
      <xdr:nvCxnSpPr>
        <xdr:cNvPr id="76818" name="AutoShape 18">
          <a:extLst>
            <a:ext uri="{FF2B5EF4-FFF2-40B4-BE49-F238E27FC236}">
              <a16:creationId xmlns:a16="http://schemas.microsoft.com/office/drawing/2014/main" id="{00000000-0008-0000-2D00-0000122C0100}"/>
            </a:ext>
          </a:extLst>
        </xdr:cNvPr>
        <xdr:cNvCxnSpPr>
          <a:cxnSpLocks noChangeShapeType="1"/>
          <a:stCxn id="76812" idx="2"/>
          <a:endCxn id="76881" idx="1"/>
        </xdr:cNvCxnSpPr>
      </xdr:nvCxnSpPr>
      <xdr:spPr bwMode="auto">
        <a:xfrm>
          <a:off x="8496300" y="2867025"/>
          <a:ext cx="3333750" cy="8572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18</xdr:col>
      <xdr:colOff>95250</xdr:colOff>
      <xdr:row>18</xdr:row>
      <xdr:rowOff>95250</xdr:rowOff>
    </xdr:from>
    <xdr:to>
      <xdr:col>26</xdr:col>
      <xdr:colOff>0</xdr:colOff>
      <xdr:row>25</xdr:row>
      <xdr:rowOff>0</xdr:rowOff>
    </xdr:to>
    <xdr:cxnSp macro="">
      <xdr:nvCxnSpPr>
        <xdr:cNvPr id="76819" name="AutoShape 19">
          <a:extLst>
            <a:ext uri="{FF2B5EF4-FFF2-40B4-BE49-F238E27FC236}">
              <a16:creationId xmlns:a16="http://schemas.microsoft.com/office/drawing/2014/main" id="{00000000-0008-0000-2D00-0000132C0100}"/>
            </a:ext>
          </a:extLst>
        </xdr:cNvPr>
        <xdr:cNvCxnSpPr>
          <a:cxnSpLocks noChangeShapeType="1"/>
          <a:stCxn id="76809" idx="2"/>
          <a:endCxn id="76882" idx="1"/>
        </xdr:cNvCxnSpPr>
      </xdr:nvCxnSpPr>
      <xdr:spPr bwMode="auto">
        <a:xfrm>
          <a:off x="8496300" y="4038600"/>
          <a:ext cx="3333750" cy="14382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95250</xdr:colOff>
      <xdr:row>18</xdr:row>
      <xdr:rowOff>95250</xdr:rowOff>
    </xdr:from>
    <xdr:to>
      <xdr:col>26</xdr:col>
      <xdr:colOff>0</xdr:colOff>
      <xdr:row>25</xdr:row>
      <xdr:rowOff>0</xdr:rowOff>
    </xdr:to>
    <xdr:cxnSp macro="">
      <xdr:nvCxnSpPr>
        <xdr:cNvPr id="76820" name="AutoShape 20">
          <a:extLst>
            <a:ext uri="{FF2B5EF4-FFF2-40B4-BE49-F238E27FC236}">
              <a16:creationId xmlns:a16="http://schemas.microsoft.com/office/drawing/2014/main" id="{00000000-0008-0000-2D00-0000142C0100}"/>
            </a:ext>
          </a:extLst>
        </xdr:cNvPr>
        <xdr:cNvCxnSpPr>
          <a:cxnSpLocks noChangeShapeType="1"/>
          <a:stCxn id="76807" idx="2"/>
          <a:endCxn id="76882" idx="1"/>
        </xdr:cNvCxnSpPr>
      </xdr:nvCxnSpPr>
      <xdr:spPr bwMode="auto">
        <a:xfrm>
          <a:off x="8924925" y="4038600"/>
          <a:ext cx="2905125" cy="14382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9525</xdr:colOff>
      <xdr:row>18</xdr:row>
      <xdr:rowOff>104775</xdr:rowOff>
    </xdr:from>
    <xdr:to>
      <xdr:col>26</xdr:col>
      <xdr:colOff>0</xdr:colOff>
      <xdr:row>25</xdr:row>
      <xdr:rowOff>0</xdr:rowOff>
    </xdr:to>
    <xdr:cxnSp macro="">
      <xdr:nvCxnSpPr>
        <xdr:cNvPr id="76821" name="AutoShape 21">
          <a:extLst>
            <a:ext uri="{FF2B5EF4-FFF2-40B4-BE49-F238E27FC236}">
              <a16:creationId xmlns:a16="http://schemas.microsoft.com/office/drawing/2014/main" id="{00000000-0008-0000-2D00-0000152C0100}"/>
            </a:ext>
          </a:extLst>
        </xdr:cNvPr>
        <xdr:cNvCxnSpPr>
          <a:cxnSpLocks noChangeShapeType="1"/>
          <a:stCxn id="76806" idx="2"/>
          <a:endCxn id="76882" idx="1"/>
        </xdr:cNvCxnSpPr>
      </xdr:nvCxnSpPr>
      <xdr:spPr bwMode="auto">
        <a:xfrm>
          <a:off x="9267825" y="4048125"/>
          <a:ext cx="2562225" cy="14287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18</xdr:col>
      <xdr:colOff>85725</xdr:colOff>
      <xdr:row>23</xdr:row>
      <xdr:rowOff>180975</xdr:rowOff>
    </xdr:from>
    <xdr:to>
      <xdr:col>26</xdr:col>
      <xdr:colOff>0</xdr:colOff>
      <xdr:row>33</xdr:row>
      <xdr:rowOff>0</xdr:rowOff>
    </xdr:to>
    <xdr:cxnSp macro="">
      <xdr:nvCxnSpPr>
        <xdr:cNvPr id="76822" name="AutoShape 22">
          <a:extLst>
            <a:ext uri="{FF2B5EF4-FFF2-40B4-BE49-F238E27FC236}">
              <a16:creationId xmlns:a16="http://schemas.microsoft.com/office/drawing/2014/main" id="{00000000-0008-0000-2D00-0000162C0100}"/>
            </a:ext>
          </a:extLst>
        </xdr:cNvPr>
        <xdr:cNvCxnSpPr>
          <a:cxnSpLocks noChangeShapeType="1"/>
          <a:stCxn id="76808" idx="2"/>
          <a:endCxn id="76883" idx="1"/>
        </xdr:cNvCxnSpPr>
      </xdr:nvCxnSpPr>
      <xdr:spPr bwMode="auto">
        <a:xfrm>
          <a:off x="8486775" y="5219700"/>
          <a:ext cx="3343275" cy="20097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161925</xdr:colOff>
      <xdr:row>23</xdr:row>
      <xdr:rowOff>142875</xdr:rowOff>
    </xdr:from>
    <xdr:to>
      <xdr:col>26</xdr:col>
      <xdr:colOff>0</xdr:colOff>
      <xdr:row>33</xdr:row>
      <xdr:rowOff>0</xdr:rowOff>
    </xdr:to>
    <xdr:cxnSp macro="">
      <xdr:nvCxnSpPr>
        <xdr:cNvPr id="76823" name="AutoShape 23">
          <a:extLst>
            <a:ext uri="{FF2B5EF4-FFF2-40B4-BE49-F238E27FC236}">
              <a16:creationId xmlns:a16="http://schemas.microsoft.com/office/drawing/2014/main" id="{00000000-0008-0000-2D00-0000172C0100}"/>
            </a:ext>
          </a:extLst>
        </xdr:cNvPr>
        <xdr:cNvCxnSpPr>
          <a:cxnSpLocks noChangeShapeType="1"/>
          <a:stCxn id="76805" idx="2"/>
          <a:endCxn id="76883" idx="1"/>
        </xdr:cNvCxnSpPr>
      </xdr:nvCxnSpPr>
      <xdr:spPr bwMode="auto">
        <a:xfrm>
          <a:off x="8991600" y="5181600"/>
          <a:ext cx="2838450" cy="20478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15</xdr:col>
      <xdr:colOff>314325</xdr:colOff>
      <xdr:row>7</xdr:row>
      <xdr:rowOff>142875</xdr:rowOff>
    </xdr:from>
    <xdr:to>
      <xdr:col>15</xdr:col>
      <xdr:colOff>371475</xdr:colOff>
      <xdr:row>7</xdr:row>
      <xdr:rowOff>200025</xdr:rowOff>
    </xdr:to>
    <xdr:sp macro="" textlink="">
      <xdr:nvSpPr>
        <xdr:cNvPr id="76836" name="Oval 36">
          <a:extLst>
            <a:ext uri="{FF2B5EF4-FFF2-40B4-BE49-F238E27FC236}">
              <a16:creationId xmlns:a16="http://schemas.microsoft.com/office/drawing/2014/main" id="{00000000-0008-0000-2D00-0000242C0100}"/>
            </a:ext>
          </a:extLst>
        </xdr:cNvPr>
        <xdr:cNvSpPr>
          <a:spLocks noChangeArrowheads="1"/>
        </xdr:cNvSpPr>
      </xdr:nvSpPr>
      <xdr:spPr bwMode="auto">
        <a:xfrm flipH="1">
          <a:off x="7429500" y="16764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8</xdr:col>
      <xdr:colOff>0</xdr:colOff>
      <xdr:row>7</xdr:row>
      <xdr:rowOff>171450</xdr:rowOff>
    </xdr:from>
    <xdr:to>
      <xdr:col>15</xdr:col>
      <xdr:colOff>314325</xdr:colOff>
      <xdr:row>9</xdr:row>
      <xdr:rowOff>0</xdr:rowOff>
    </xdr:to>
    <xdr:cxnSp macro="">
      <xdr:nvCxnSpPr>
        <xdr:cNvPr id="76837" name="AutoShape 37">
          <a:extLst>
            <a:ext uri="{FF2B5EF4-FFF2-40B4-BE49-F238E27FC236}">
              <a16:creationId xmlns:a16="http://schemas.microsoft.com/office/drawing/2014/main" id="{00000000-0008-0000-2D00-0000252C0100}"/>
            </a:ext>
          </a:extLst>
        </xdr:cNvPr>
        <xdr:cNvCxnSpPr>
          <a:cxnSpLocks noChangeShapeType="1"/>
          <a:stCxn id="76854" idx="3"/>
          <a:endCxn id="76836" idx="6"/>
        </xdr:cNvCxnSpPr>
      </xdr:nvCxnSpPr>
      <xdr:spPr bwMode="auto">
        <a:xfrm flipV="1">
          <a:off x="4114800" y="1704975"/>
          <a:ext cx="3314700" cy="2667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381000</xdr:colOff>
      <xdr:row>0</xdr:row>
      <xdr:rowOff>9525</xdr:rowOff>
    </xdr:from>
    <xdr:to>
      <xdr:col>24</xdr:col>
      <xdr:colOff>104775</xdr:colOff>
      <xdr:row>3</xdr:row>
      <xdr:rowOff>209550</xdr:rowOff>
    </xdr:to>
    <xdr:grpSp>
      <xdr:nvGrpSpPr>
        <xdr:cNvPr id="76838" name="Group 38">
          <a:extLst>
            <a:ext uri="{FF2B5EF4-FFF2-40B4-BE49-F238E27FC236}">
              <a16:creationId xmlns:a16="http://schemas.microsoft.com/office/drawing/2014/main" id="{00000000-0008-0000-2D00-0000262C0100}"/>
            </a:ext>
          </a:extLst>
        </xdr:cNvPr>
        <xdr:cNvGrpSpPr>
          <a:grpSpLocks/>
        </xdr:cNvGrpSpPr>
      </xdr:nvGrpSpPr>
      <xdr:grpSpPr bwMode="auto">
        <a:xfrm>
          <a:off x="10134600" y="9525"/>
          <a:ext cx="1019175" cy="885825"/>
          <a:chOff x="1012" y="24"/>
          <a:chExt cx="106" cy="90"/>
        </a:xfrm>
      </xdr:grpSpPr>
      <xdr:sp macro="" textlink="">
        <xdr:nvSpPr>
          <xdr:cNvPr id="76839" name="Line 39">
            <a:extLst>
              <a:ext uri="{FF2B5EF4-FFF2-40B4-BE49-F238E27FC236}">
                <a16:creationId xmlns:a16="http://schemas.microsoft.com/office/drawing/2014/main" id="{00000000-0008-0000-2D00-0000272C01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6840" name="Text Box 40">
            <a:extLst>
              <a:ext uri="{FF2B5EF4-FFF2-40B4-BE49-F238E27FC236}">
                <a16:creationId xmlns:a16="http://schemas.microsoft.com/office/drawing/2014/main" id="{00000000-0008-0000-2D00-0000282C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+Z</a:t>
            </a:r>
          </a:p>
        </xdr:txBody>
      </xdr:sp>
      <xdr:sp macro="" textlink="">
        <xdr:nvSpPr>
          <xdr:cNvPr id="76841" name="Text Box 41">
            <a:extLst>
              <a:ext uri="{FF2B5EF4-FFF2-40B4-BE49-F238E27FC236}">
                <a16:creationId xmlns:a16="http://schemas.microsoft.com/office/drawing/2014/main" id="{00000000-0008-0000-2D00-0000292C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-Z</a:t>
            </a:r>
          </a:p>
        </xdr:txBody>
      </xdr:sp>
      <xdr:sp macro="" textlink="">
        <xdr:nvSpPr>
          <xdr:cNvPr id="76842" name="Line 42">
            <a:extLst>
              <a:ext uri="{FF2B5EF4-FFF2-40B4-BE49-F238E27FC236}">
                <a16:creationId xmlns:a16="http://schemas.microsoft.com/office/drawing/2014/main" id="{00000000-0008-0000-2D00-00002A2C01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6843" name="Text Box 43">
            <a:extLst>
              <a:ext uri="{FF2B5EF4-FFF2-40B4-BE49-F238E27FC236}">
                <a16:creationId xmlns:a16="http://schemas.microsoft.com/office/drawing/2014/main" id="{00000000-0008-0000-2D00-00002B2C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+X</a:t>
            </a:r>
          </a:p>
        </xdr:txBody>
      </xdr:sp>
      <xdr:sp macro="" textlink="">
        <xdr:nvSpPr>
          <xdr:cNvPr id="76844" name="Text Box 44">
            <a:extLst>
              <a:ext uri="{FF2B5EF4-FFF2-40B4-BE49-F238E27FC236}">
                <a16:creationId xmlns:a16="http://schemas.microsoft.com/office/drawing/2014/main" id="{00000000-0008-0000-2D00-00002C2C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-X</a:t>
            </a:r>
          </a:p>
        </xdr:txBody>
      </xdr:sp>
    </xdr:grpSp>
    <xdr:clientData/>
  </xdr:twoCellAnchor>
  <xdr:twoCellAnchor>
    <xdr:from>
      <xdr:col>18</xdr:col>
      <xdr:colOff>28575</xdr:colOff>
      <xdr:row>29</xdr:row>
      <xdr:rowOff>47625</xdr:rowOff>
    </xdr:from>
    <xdr:to>
      <xdr:col>18</xdr:col>
      <xdr:colOff>85725</xdr:colOff>
      <xdr:row>29</xdr:row>
      <xdr:rowOff>104775</xdr:rowOff>
    </xdr:to>
    <xdr:sp macro="" textlink="">
      <xdr:nvSpPr>
        <xdr:cNvPr id="76848" name="Oval 48">
          <a:extLst>
            <a:ext uri="{FF2B5EF4-FFF2-40B4-BE49-F238E27FC236}">
              <a16:creationId xmlns:a16="http://schemas.microsoft.com/office/drawing/2014/main" id="{00000000-0008-0000-2D00-0000302C0100}"/>
            </a:ext>
          </a:extLst>
        </xdr:cNvPr>
        <xdr:cNvSpPr>
          <a:spLocks noChangeArrowheads="1"/>
        </xdr:cNvSpPr>
      </xdr:nvSpPr>
      <xdr:spPr bwMode="auto">
        <a:xfrm flipH="1">
          <a:off x="8429625" y="64008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85725</xdr:colOff>
      <xdr:row>29</xdr:row>
      <xdr:rowOff>76200</xdr:rowOff>
    </xdr:from>
    <xdr:to>
      <xdr:col>26</xdr:col>
      <xdr:colOff>0</xdr:colOff>
      <xdr:row>41</xdr:row>
      <xdr:rowOff>0</xdr:rowOff>
    </xdr:to>
    <xdr:cxnSp macro="">
      <xdr:nvCxnSpPr>
        <xdr:cNvPr id="76849" name="AutoShape 49">
          <a:extLst>
            <a:ext uri="{FF2B5EF4-FFF2-40B4-BE49-F238E27FC236}">
              <a16:creationId xmlns:a16="http://schemas.microsoft.com/office/drawing/2014/main" id="{00000000-0008-0000-2D00-0000312C0100}"/>
            </a:ext>
          </a:extLst>
        </xdr:cNvPr>
        <xdr:cNvCxnSpPr>
          <a:cxnSpLocks noChangeShapeType="1"/>
          <a:stCxn id="76848" idx="2"/>
          <a:endCxn id="76884" idx="1"/>
        </xdr:cNvCxnSpPr>
      </xdr:nvCxnSpPr>
      <xdr:spPr bwMode="auto">
        <a:xfrm>
          <a:off x="8486775" y="6429375"/>
          <a:ext cx="3343275" cy="25527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14</xdr:col>
      <xdr:colOff>419100</xdr:colOff>
      <xdr:row>23</xdr:row>
      <xdr:rowOff>161925</xdr:rowOff>
    </xdr:from>
    <xdr:to>
      <xdr:col>15</xdr:col>
      <xdr:colOff>47625</xdr:colOff>
      <xdr:row>24</xdr:row>
      <xdr:rowOff>0</xdr:rowOff>
    </xdr:to>
    <xdr:sp macro="" textlink="">
      <xdr:nvSpPr>
        <xdr:cNvPr id="76850" name="Oval 50">
          <a:extLst>
            <a:ext uri="{FF2B5EF4-FFF2-40B4-BE49-F238E27FC236}">
              <a16:creationId xmlns:a16="http://schemas.microsoft.com/office/drawing/2014/main" id="{00000000-0008-0000-2D00-0000322C0100}"/>
            </a:ext>
          </a:extLst>
        </xdr:cNvPr>
        <xdr:cNvSpPr>
          <a:spLocks noChangeArrowheads="1"/>
        </xdr:cNvSpPr>
      </xdr:nvSpPr>
      <xdr:spPr bwMode="auto">
        <a:xfrm flipH="1">
          <a:off x="7105650" y="52006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8</xdr:col>
      <xdr:colOff>0</xdr:colOff>
      <xdr:row>23</xdr:row>
      <xdr:rowOff>190500</xdr:rowOff>
    </xdr:from>
    <xdr:to>
      <xdr:col>14</xdr:col>
      <xdr:colOff>419100</xdr:colOff>
      <xdr:row>33</xdr:row>
      <xdr:rowOff>0</xdr:rowOff>
    </xdr:to>
    <xdr:cxnSp macro="">
      <xdr:nvCxnSpPr>
        <xdr:cNvPr id="76851" name="AutoShape 51">
          <a:extLst>
            <a:ext uri="{FF2B5EF4-FFF2-40B4-BE49-F238E27FC236}">
              <a16:creationId xmlns:a16="http://schemas.microsoft.com/office/drawing/2014/main" id="{00000000-0008-0000-2D00-0000332C0100}"/>
            </a:ext>
          </a:extLst>
        </xdr:cNvPr>
        <xdr:cNvCxnSpPr>
          <a:cxnSpLocks noChangeShapeType="1"/>
          <a:stCxn id="76877" idx="3"/>
          <a:endCxn id="76850" idx="6"/>
        </xdr:cNvCxnSpPr>
      </xdr:nvCxnSpPr>
      <xdr:spPr bwMode="auto">
        <a:xfrm flipV="1">
          <a:off x="4114800" y="5229225"/>
          <a:ext cx="2990850" cy="20002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15</xdr:col>
      <xdr:colOff>314325</xdr:colOff>
      <xdr:row>29</xdr:row>
      <xdr:rowOff>38100</xdr:rowOff>
    </xdr:from>
    <xdr:to>
      <xdr:col>15</xdr:col>
      <xdr:colOff>371475</xdr:colOff>
      <xdr:row>29</xdr:row>
      <xdr:rowOff>95250</xdr:rowOff>
    </xdr:to>
    <xdr:sp macro="" textlink="">
      <xdr:nvSpPr>
        <xdr:cNvPr id="76852" name="Oval 52">
          <a:extLst>
            <a:ext uri="{FF2B5EF4-FFF2-40B4-BE49-F238E27FC236}">
              <a16:creationId xmlns:a16="http://schemas.microsoft.com/office/drawing/2014/main" id="{00000000-0008-0000-2D00-0000342C0100}"/>
            </a:ext>
          </a:extLst>
        </xdr:cNvPr>
        <xdr:cNvSpPr>
          <a:spLocks noChangeArrowheads="1"/>
        </xdr:cNvSpPr>
      </xdr:nvSpPr>
      <xdr:spPr bwMode="auto">
        <a:xfrm flipH="1">
          <a:off x="7429500" y="63912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7</xdr:col>
      <xdr:colOff>266700</xdr:colOff>
      <xdr:row>29</xdr:row>
      <xdr:rowOff>66675</xdr:rowOff>
    </xdr:from>
    <xdr:to>
      <xdr:col>15</xdr:col>
      <xdr:colOff>314325</xdr:colOff>
      <xdr:row>42</xdr:row>
      <xdr:rowOff>0</xdr:rowOff>
    </xdr:to>
    <xdr:cxnSp macro="">
      <xdr:nvCxnSpPr>
        <xdr:cNvPr id="76853" name="AutoShape 53">
          <a:extLst>
            <a:ext uri="{FF2B5EF4-FFF2-40B4-BE49-F238E27FC236}">
              <a16:creationId xmlns:a16="http://schemas.microsoft.com/office/drawing/2014/main" id="{00000000-0008-0000-2D00-0000352C0100}"/>
            </a:ext>
          </a:extLst>
        </xdr:cNvPr>
        <xdr:cNvCxnSpPr>
          <a:cxnSpLocks noChangeShapeType="1"/>
          <a:endCxn id="76852" idx="6"/>
        </xdr:cNvCxnSpPr>
      </xdr:nvCxnSpPr>
      <xdr:spPr bwMode="auto">
        <a:xfrm flipV="1">
          <a:off x="4105275" y="6419850"/>
          <a:ext cx="3324225" cy="27813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4</xdr:col>
      <xdr:colOff>190500</xdr:colOff>
      <xdr:row>5</xdr:row>
      <xdr:rowOff>0</xdr:rowOff>
    </xdr:from>
    <xdr:to>
      <xdr:col>8</xdr:col>
      <xdr:colOff>0</xdr:colOff>
      <xdr:row>13</xdr:row>
      <xdr:rowOff>0</xdr:rowOff>
    </xdr:to>
    <xdr:graphicFrame macro="">
      <xdr:nvGraphicFramePr>
        <xdr:cNvPr id="76854" name="グラフ 54">
          <a:extLst>
            <a:ext uri="{FF2B5EF4-FFF2-40B4-BE49-F238E27FC236}">
              <a16:creationId xmlns:a16="http://schemas.microsoft.com/office/drawing/2014/main" id="{00000000-0008-0000-2D00-0000362C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190500</xdr:colOff>
      <xdr:row>13</xdr:row>
      <xdr:rowOff>0</xdr:rowOff>
    </xdr:from>
    <xdr:to>
      <xdr:col>8</xdr:col>
      <xdr:colOff>0</xdr:colOff>
      <xdr:row>21</xdr:row>
      <xdr:rowOff>0</xdr:rowOff>
    </xdr:to>
    <xdr:graphicFrame macro="">
      <xdr:nvGraphicFramePr>
        <xdr:cNvPr id="76874" name="グラフ 74">
          <a:extLst>
            <a:ext uri="{FF2B5EF4-FFF2-40B4-BE49-F238E27FC236}">
              <a16:creationId xmlns:a16="http://schemas.microsoft.com/office/drawing/2014/main" id="{00000000-0008-0000-2D00-00004A2C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257175</xdr:colOff>
      <xdr:row>13</xdr:row>
      <xdr:rowOff>0</xdr:rowOff>
    </xdr:from>
    <xdr:to>
      <xdr:col>4</xdr:col>
      <xdr:colOff>190500</xdr:colOff>
      <xdr:row>21</xdr:row>
      <xdr:rowOff>0</xdr:rowOff>
    </xdr:to>
    <xdr:graphicFrame macro="">
      <xdr:nvGraphicFramePr>
        <xdr:cNvPr id="76875" name="グラフ 75">
          <a:extLst>
            <a:ext uri="{FF2B5EF4-FFF2-40B4-BE49-F238E27FC236}">
              <a16:creationId xmlns:a16="http://schemas.microsoft.com/office/drawing/2014/main" id="{00000000-0008-0000-2D00-00004B2C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190500</xdr:colOff>
      <xdr:row>21</xdr:row>
      <xdr:rowOff>0</xdr:rowOff>
    </xdr:from>
    <xdr:to>
      <xdr:col>8</xdr:col>
      <xdr:colOff>0</xdr:colOff>
      <xdr:row>29</xdr:row>
      <xdr:rowOff>0</xdr:rowOff>
    </xdr:to>
    <xdr:graphicFrame macro="">
      <xdr:nvGraphicFramePr>
        <xdr:cNvPr id="76876" name="グラフ 76">
          <a:extLst>
            <a:ext uri="{FF2B5EF4-FFF2-40B4-BE49-F238E27FC236}">
              <a16:creationId xmlns:a16="http://schemas.microsoft.com/office/drawing/2014/main" id="{00000000-0008-0000-2D00-00004C2C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190500</xdr:colOff>
      <xdr:row>29</xdr:row>
      <xdr:rowOff>0</xdr:rowOff>
    </xdr:from>
    <xdr:to>
      <xdr:col>8</xdr:col>
      <xdr:colOff>0</xdr:colOff>
      <xdr:row>37</xdr:row>
      <xdr:rowOff>0</xdr:rowOff>
    </xdr:to>
    <xdr:graphicFrame macro="">
      <xdr:nvGraphicFramePr>
        <xdr:cNvPr id="76877" name="グラフ 77">
          <a:extLst>
            <a:ext uri="{FF2B5EF4-FFF2-40B4-BE49-F238E27FC236}">
              <a16:creationId xmlns:a16="http://schemas.microsoft.com/office/drawing/2014/main" id="{00000000-0008-0000-2D00-00004D2C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190500</xdr:colOff>
      <xdr:row>37</xdr:row>
      <xdr:rowOff>0</xdr:rowOff>
    </xdr:from>
    <xdr:to>
      <xdr:col>8</xdr:col>
      <xdr:colOff>0</xdr:colOff>
      <xdr:row>45</xdr:row>
      <xdr:rowOff>0</xdr:rowOff>
    </xdr:to>
    <xdr:graphicFrame macro="">
      <xdr:nvGraphicFramePr>
        <xdr:cNvPr id="76878" name="グラフ 78">
          <a:extLst>
            <a:ext uri="{FF2B5EF4-FFF2-40B4-BE49-F238E27FC236}">
              <a16:creationId xmlns:a16="http://schemas.microsoft.com/office/drawing/2014/main" id="{00000000-0008-0000-2D00-00004E2C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257175</xdr:colOff>
      <xdr:row>29</xdr:row>
      <xdr:rowOff>0</xdr:rowOff>
    </xdr:from>
    <xdr:to>
      <xdr:col>4</xdr:col>
      <xdr:colOff>190500</xdr:colOff>
      <xdr:row>37</xdr:row>
      <xdr:rowOff>0</xdr:rowOff>
    </xdr:to>
    <xdr:graphicFrame macro="">
      <xdr:nvGraphicFramePr>
        <xdr:cNvPr id="76879" name="グラフ 79">
          <a:extLst>
            <a:ext uri="{FF2B5EF4-FFF2-40B4-BE49-F238E27FC236}">
              <a16:creationId xmlns:a16="http://schemas.microsoft.com/office/drawing/2014/main" id="{00000000-0008-0000-2D00-00004F2C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0</xdr:colOff>
      <xdr:row>5</xdr:row>
      <xdr:rowOff>0</xdr:rowOff>
    </xdr:from>
    <xdr:to>
      <xdr:col>29</xdr:col>
      <xdr:colOff>238125</xdr:colOff>
      <xdr:row>13</xdr:row>
      <xdr:rowOff>0</xdr:rowOff>
    </xdr:to>
    <xdr:graphicFrame macro="">
      <xdr:nvGraphicFramePr>
        <xdr:cNvPr id="76880" name="グラフ 80">
          <a:extLst>
            <a:ext uri="{FF2B5EF4-FFF2-40B4-BE49-F238E27FC236}">
              <a16:creationId xmlns:a16="http://schemas.microsoft.com/office/drawing/2014/main" id="{00000000-0008-0000-2D00-0000502C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0</xdr:colOff>
      <xdr:row>13</xdr:row>
      <xdr:rowOff>0</xdr:rowOff>
    </xdr:from>
    <xdr:to>
      <xdr:col>29</xdr:col>
      <xdr:colOff>238125</xdr:colOff>
      <xdr:row>21</xdr:row>
      <xdr:rowOff>0</xdr:rowOff>
    </xdr:to>
    <xdr:graphicFrame macro="">
      <xdr:nvGraphicFramePr>
        <xdr:cNvPr id="76881" name="グラフ 81">
          <a:extLst>
            <a:ext uri="{FF2B5EF4-FFF2-40B4-BE49-F238E27FC236}">
              <a16:creationId xmlns:a16="http://schemas.microsoft.com/office/drawing/2014/main" id="{00000000-0008-0000-2D00-0000512C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26</xdr:col>
      <xdr:colOff>0</xdr:colOff>
      <xdr:row>21</xdr:row>
      <xdr:rowOff>0</xdr:rowOff>
    </xdr:from>
    <xdr:to>
      <xdr:col>29</xdr:col>
      <xdr:colOff>238125</xdr:colOff>
      <xdr:row>29</xdr:row>
      <xdr:rowOff>0</xdr:rowOff>
    </xdr:to>
    <xdr:graphicFrame macro="">
      <xdr:nvGraphicFramePr>
        <xdr:cNvPr id="76882" name="グラフ 82">
          <a:extLst>
            <a:ext uri="{FF2B5EF4-FFF2-40B4-BE49-F238E27FC236}">
              <a16:creationId xmlns:a16="http://schemas.microsoft.com/office/drawing/2014/main" id="{00000000-0008-0000-2D00-0000522C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0</xdr:colOff>
      <xdr:row>29</xdr:row>
      <xdr:rowOff>0</xdr:rowOff>
    </xdr:from>
    <xdr:to>
      <xdr:col>29</xdr:col>
      <xdr:colOff>238125</xdr:colOff>
      <xdr:row>37</xdr:row>
      <xdr:rowOff>0</xdr:rowOff>
    </xdr:to>
    <xdr:graphicFrame macro="">
      <xdr:nvGraphicFramePr>
        <xdr:cNvPr id="76883" name="グラフ 83">
          <a:extLst>
            <a:ext uri="{FF2B5EF4-FFF2-40B4-BE49-F238E27FC236}">
              <a16:creationId xmlns:a16="http://schemas.microsoft.com/office/drawing/2014/main" id="{00000000-0008-0000-2D00-0000532C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26</xdr:col>
      <xdr:colOff>0</xdr:colOff>
      <xdr:row>37</xdr:row>
      <xdr:rowOff>0</xdr:rowOff>
    </xdr:from>
    <xdr:to>
      <xdr:col>29</xdr:col>
      <xdr:colOff>238125</xdr:colOff>
      <xdr:row>45</xdr:row>
      <xdr:rowOff>0</xdr:rowOff>
    </xdr:to>
    <xdr:graphicFrame macro="">
      <xdr:nvGraphicFramePr>
        <xdr:cNvPr id="76884" name="グラフ 84">
          <a:extLst>
            <a:ext uri="{FF2B5EF4-FFF2-40B4-BE49-F238E27FC236}">
              <a16:creationId xmlns:a16="http://schemas.microsoft.com/office/drawing/2014/main" id="{00000000-0008-0000-2D00-0000542C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29</xdr:col>
      <xdr:colOff>238125</xdr:colOff>
      <xdr:row>29</xdr:row>
      <xdr:rowOff>0</xdr:rowOff>
    </xdr:from>
    <xdr:to>
      <xdr:col>32</xdr:col>
      <xdr:colOff>247650</xdr:colOff>
      <xdr:row>37</xdr:row>
      <xdr:rowOff>0</xdr:rowOff>
    </xdr:to>
    <xdr:graphicFrame macro="">
      <xdr:nvGraphicFramePr>
        <xdr:cNvPr id="76885" name="グラフ 85">
          <a:extLst>
            <a:ext uri="{FF2B5EF4-FFF2-40B4-BE49-F238E27FC236}">
              <a16:creationId xmlns:a16="http://schemas.microsoft.com/office/drawing/2014/main" id="{00000000-0008-0000-2D00-0000552C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29</xdr:col>
      <xdr:colOff>238125</xdr:colOff>
      <xdr:row>21</xdr:row>
      <xdr:rowOff>0</xdr:rowOff>
    </xdr:from>
    <xdr:to>
      <xdr:col>32</xdr:col>
      <xdr:colOff>247650</xdr:colOff>
      <xdr:row>29</xdr:row>
      <xdr:rowOff>0</xdr:rowOff>
    </xdr:to>
    <xdr:graphicFrame macro="">
      <xdr:nvGraphicFramePr>
        <xdr:cNvPr id="76886" name="グラフ 86">
          <a:extLst>
            <a:ext uri="{FF2B5EF4-FFF2-40B4-BE49-F238E27FC236}">
              <a16:creationId xmlns:a16="http://schemas.microsoft.com/office/drawing/2014/main" id="{00000000-0008-0000-2D00-0000562C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247650</xdr:colOff>
      <xdr:row>21</xdr:row>
      <xdr:rowOff>0</xdr:rowOff>
    </xdr:from>
    <xdr:to>
      <xdr:col>35</xdr:col>
      <xdr:colOff>457200</xdr:colOff>
      <xdr:row>29</xdr:row>
      <xdr:rowOff>0</xdr:rowOff>
    </xdr:to>
    <xdr:graphicFrame macro="">
      <xdr:nvGraphicFramePr>
        <xdr:cNvPr id="76887" name="グラフ 87">
          <a:extLst>
            <a:ext uri="{FF2B5EF4-FFF2-40B4-BE49-F238E27FC236}">
              <a16:creationId xmlns:a16="http://schemas.microsoft.com/office/drawing/2014/main" id="{00000000-0008-0000-2D00-0000572C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161925</xdr:colOff>
      <xdr:row>5</xdr:row>
      <xdr:rowOff>9525</xdr:rowOff>
    </xdr:from>
    <xdr:to>
      <xdr:col>23</xdr:col>
      <xdr:colOff>266700</xdr:colOff>
      <xdr:row>32</xdr:row>
      <xdr:rowOff>19050</xdr:rowOff>
    </xdr:to>
    <xdr:pic>
      <xdr:nvPicPr>
        <xdr:cNvPr id="77933" name="Picture 109">
          <a:extLst>
            <a:ext uri="{FF2B5EF4-FFF2-40B4-BE49-F238E27FC236}">
              <a16:creationId xmlns:a16="http://schemas.microsoft.com/office/drawing/2014/main" id="{00000000-0008-0000-2E00-00006D30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3975" y="1104900"/>
          <a:ext cx="5676900" cy="592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342900</xdr:colOff>
      <xdr:row>6</xdr:row>
      <xdr:rowOff>47625</xdr:rowOff>
    </xdr:from>
    <xdr:to>
      <xdr:col>14</xdr:col>
      <xdr:colOff>400050</xdr:colOff>
      <xdr:row>6</xdr:row>
      <xdr:rowOff>104775</xdr:rowOff>
    </xdr:to>
    <xdr:sp macro="" textlink="">
      <xdr:nvSpPr>
        <xdr:cNvPr id="77826" name="Oval 2">
          <a:extLst>
            <a:ext uri="{FF2B5EF4-FFF2-40B4-BE49-F238E27FC236}">
              <a16:creationId xmlns:a16="http://schemas.microsoft.com/office/drawing/2014/main" id="{00000000-0008-0000-2E00-000002300100}"/>
            </a:ext>
          </a:extLst>
        </xdr:cNvPr>
        <xdr:cNvSpPr>
          <a:spLocks noChangeArrowheads="1"/>
        </xdr:cNvSpPr>
      </xdr:nvSpPr>
      <xdr:spPr bwMode="auto">
        <a:xfrm flipH="1">
          <a:off x="7029450" y="13620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342900</xdr:colOff>
      <xdr:row>12</xdr:row>
      <xdr:rowOff>200025</xdr:rowOff>
    </xdr:from>
    <xdr:to>
      <xdr:col>15</xdr:col>
      <xdr:colOff>400050</xdr:colOff>
      <xdr:row>13</xdr:row>
      <xdr:rowOff>38100</xdr:rowOff>
    </xdr:to>
    <xdr:sp macro="" textlink="">
      <xdr:nvSpPr>
        <xdr:cNvPr id="77828" name="Oval 4">
          <a:extLst>
            <a:ext uri="{FF2B5EF4-FFF2-40B4-BE49-F238E27FC236}">
              <a16:creationId xmlns:a16="http://schemas.microsoft.com/office/drawing/2014/main" id="{00000000-0008-0000-2E00-000004300100}"/>
            </a:ext>
          </a:extLst>
        </xdr:cNvPr>
        <xdr:cNvSpPr>
          <a:spLocks noChangeArrowheads="1"/>
        </xdr:cNvSpPr>
      </xdr:nvSpPr>
      <xdr:spPr bwMode="auto">
        <a:xfrm flipH="1">
          <a:off x="7458075" y="28289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352425</xdr:colOff>
      <xdr:row>23</xdr:row>
      <xdr:rowOff>152400</xdr:rowOff>
    </xdr:from>
    <xdr:to>
      <xdr:col>15</xdr:col>
      <xdr:colOff>409575</xdr:colOff>
      <xdr:row>23</xdr:row>
      <xdr:rowOff>209550</xdr:rowOff>
    </xdr:to>
    <xdr:sp macro="" textlink="">
      <xdr:nvSpPr>
        <xdr:cNvPr id="77829" name="Oval 5">
          <a:extLst>
            <a:ext uri="{FF2B5EF4-FFF2-40B4-BE49-F238E27FC236}">
              <a16:creationId xmlns:a16="http://schemas.microsoft.com/office/drawing/2014/main" id="{00000000-0008-0000-2E00-000005300100}"/>
            </a:ext>
          </a:extLst>
        </xdr:cNvPr>
        <xdr:cNvSpPr>
          <a:spLocks noChangeArrowheads="1"/>
        </xdr:cNvSpPr>
      </xdr:nvSpPr>
      <xdr:spPr bwMode="auto">
        <a:xfrm flipH="1">
          <a:off x="7467600" y="51911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323850</xdr:colOff>
      <xdr:row>18</xdr:row>
      <xdr:rowOff>76200</xdr:rowOff>
    </xdr:from>
    <xdr:to>
      <xdr:col>15</xdr:col>
      <xdr:colOff>381000</xdr:colOff>
      <xdr:row>18</xdr:row>
      <xdr:rowOff>133350</xdr:rowOff>
    </xdr:to>
    <xdr:sp macro="" textlink="">
      <xdr:nvSpPr>
        <xdr:cNvPr id="77830" name="Oval 6">
          <a:extLst>
            <a:ext uri="{FF2B5EF4-FFF2-40B4-BE49-F238E27FC236}">
              <a16:creationId xmlns:a16="http://schemas.microsoft.com/office/drawing/2014/main" id="{00000000-0008-0000-2E00-000006300100}"/>
            </a:ext>
          </a:extLst>
        </xdr:cNvPr>
        <xdr:cNvSpPr>
          <a:spLocks noChangeArrowheads="1"/>
        </xdr:cNvSpPr>
      </xdr:nvSpPr>
      <xdr:spPr bwMode="auto">
        <a:xfrm flipH="1">
          <a:off x="7439025" y="40195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14</xdr:col>
      <xdr:colOff>314325</xdr:colOff>
      <xdr:row>26</xdr:row>
      <xdr:rowOff>76200</xdr:rowOff>
    </xdr:from>
    <xdr:to>
      <xdr:col>14</xdr:col>
      <xdr:colOff>371475</xdr:colOff>
      <xdr:row>26</xdr:row>
      <xdr:rowOff>133350</xdr:rowOff>
    </xdr:to>
    <xdr:sp macro="" textlink="">
      <xdr:nvSpPr>
        <xdr:cNvPr id="77832" name="Oval 8">
          <a:extLst>
            <a:ext uri="{FF2B5EF4-FFF2-40B4-BE49-F238E27FC236}">
              <a16:creationId xmlns:a16="http://schemas.microsoft.com/office/drawing/2014/main" id="{00000000-0008-0000-2E00-000008300100}"/>
            </a:ext>
          </a:extLst>
        </xdr:cNvPr>
        <xdr:cNvSpPr>
          <a:spLocks noChangeArrowheads="1"/>
        </xdr:cNvSpPr>
      </xdr:nvSpPr>
      <xdr:spPr bwMode="auto">
        <a:xfrm flipH="1">
          <a:off x="7000875" y="57721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14</xdr:col>
      <xdr:colOff>333375</xdr:colOff>
      <xdr:row>25</xdr:row>
      <xdr:rowOff>9525</xdr:rowOff>
    </xdr:from>
    <xdr:to>
      <xdr:col>14</xdr:col>
      <xdr:colOff>390525</xdr:colOff>
      <xdr:row>25</xdr:row>
      <xdr:rowOff>66675</xdr:rowOff>
    </xdr:to>
    <xdr:sp macro="" textlink="">
      <xdr:nvSpPr>
        <xdr:cNvPr id="77833" name="Oval 9">
          <a:extLst>
            <a:ext uri="{FF2B5EF4-FFF2-40B4-BE49-F238E27FC236}">
              <a16:creationId xmlns:a16="http://schemas.microsoft.com/office/drawing/2014/main" id="{00000000-0008-0000-2E00-000009300100}"/>
            </a:ext>
          </a:extLst>
        </xdr:cNvPr>
        <xdr:cNvSpPr>
          <a:spLocks noChangeArrowheads="1"/>
        </xdr:cNvSpPr>
      </xdr:nvSpPr>
      <xdr:spPr bwMode="auto">
        <a:xfrm flipH="1">
          <a:off x="7019925" y="54864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304800</xdr:colOff>
      <xdr:row>23</xdr:row>
      <xdr:rowOff>152400</xdr:rowOff>
    </xdr:from>
    <xdr:to>
      <xdr:col>18</xdr:col>
      <xdr:colOff>361950</xdr:colOff>
      <xdr:row>23</xdr:row>
      <xdr:rowOff>209550</xdr:rowOff>
    </xdr:to>
    <xdr:sp macro="" textlink="">
      <xdr:nvSpPr>
        <xdr:cNvPr id="77834" name="Oval 10">
          <a:extLst>
            <a:ext uri="{FF2B5EF4-FFF2-40B4-BE49-F238E27FC236}">
              <a16:creationId xmlns:a16="http://schemas.microsoft.com/office/drawing/2014/main" id="{00000000-0008-0000-2E00-00000A300100}"/>
            </a:ext>
          </a:extLst>
        </xdr:cNvPr>
        <xdr:cNvSpPr>
          <a:spLocks noChangeArrowheads="1"/>
        </xdr:cNvSpPr>
      </xdr:nvSpPr>
      <xdr:spPr bwMode="auto">
        <a:xfrm flipH="1">
          <a:off x="8705850" y="51911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104775</xdr:colOff>
      <xdr:row>26</xdr:row>
      <xdr:rowOff>66675</xdr:rowOff>
    </xdr:from>
    <xdr:to>
      <xdr:col>17</xdr:col>
      <xdr:colOff>161925</xdr:colOff>
      <xdr:row>26</xdr:row>
      <xdr:rowOff>123825</xdr:rowOff>
    </xdr:to>
    <xdr:sp macro="" textlink="">
      <xdr:nvSpPr>
        <xdr:cNvPr id="77835" name="Oval 11">
          <a:extLst>
            <a:ext uri="{FF2B5EF4-FFF2-40B4-BE49-F238E27FC236}">
              <a16:creationId xmlns:a16="http://schemas.microsoft.com/office/drawing/2014/main" id="{00000000-0008-0000-2E00-00000B300100}"/>
            </a:ext>
          </a:extLst>
        </xdr:cNvPr>
        <xdr:cNvSpPr>
          <a:spLocks noChangeArrowheads="1"/>
        </xdr:cNvSpPr>
      </xdr:nvSpPr>
      <xdr:spPr bwMode="auto">
        <a:xfrm flipH="1">
          <a:off x="8077200" y="57626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104775</xdr:colOff>
      <xdr:row>20</xdr:row>
      <xdr:rowOff>209550</xdr:rowOff>
    </xdr:from>
    <xdr:to>
      <xdr:col>17</xdr:col>
      <xdr:colOff>161925</xdr:colOff>
      <xdr:row>21</xdr:row>
      <xdr:rowOff>47625</xdr:rowOff>
    </xdr:to>
    <xdr:sp macro="" textlink="">
      <xdr:nvSpPr>
        <xdr:cNvPr id="77836" name="Oval 12">
          <a:extLst>
            <a:ext uri="{FF2B5EF4-FFF2-40B4-BE49-F238E27FC236}">
              <a16:creationId xmlns:a16="http://schemas.microsoft.com/office/drawing/2014/main" id="{00000000-0008-0000-2E00-00000C300100}"/>
            </a:ext>
          </a:extLst>
        </xdr:cNvPr>
        <xdr:cNvSpPr>
          <a:spLocks noChangeArrowheads="1"/>
        </xdr:cNvSpPr>
      </xdr:nvSpPr>
      <xdr:spPr bwMode="auto">
        <a:xfrm flipH="1">
          <a:off x="8077200" y="45910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314325</xdr:colOff>
      <xdr:row>29</xdr:row>
      <xdr:rowOff>9525</xdr:rowOff>
    </xdr:from>
    <xdr:to>
      <xdr:col>18</xdr:col>
      <xdr:colOff>371475</xdr:colOff>
      <xdr:row>29</xdr:row>
      <xdr:rowOff>66675</xdr:rowOff>
    </xdr:to>
    <xdr:sp macro="" textlink="">
      <xdr:nvSpPr>
        <xdr:cNvPr id="77837" name="Oval 13">
          <a:extLst>
            <a:ext uri="{FF2B5EF4-FFF2-40B4-BE49-F238E27FC236}">
              <a16:creationId xmlns:a16="http://schemas.microsoft.com/office/drawing/2014/main" id="{00000000-0008-0000-2E00-00000D300100}"/>
            </a:ext>
          </a:extLst>
        </xdr:cNvPr>
        <xdr:cNvSpPr>
          <a:spLocks noChangeArrowheads="1"/>
        </xdr:cNvSpPr>
      </xdr:nvSpPr>
      <xdr:spPr bwMode="auto">
        <a:xfrm flipH="1">
          <a:off x="8715375" y="63627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314325</xdr:colOff>
      <xdr:row>18</xdr:row>
      <xdr:rowOff>76200</xdr:rowOff>
    </xdr:from>
    <xdr:to>
      <xdr:col>18</xdr:col>
      <xdr:colOff>371475</xdr:colOff>
      <xdr:row>18</xdr:row>
      <xdr:rowOff>133350</xdr:rowOff>
    </xdr:to>
    <xdr:sp macro="" textlink="">
      <xdr:nvSpPr>
        <xdr:cNvPr id="77838" name="Oval 14">
          <a:extLst>
            <a:ext uri="{FF2B5EF4-FFF2-40B4-BE49-F238E27FC236}">
              <a16:creationId xmlns:a16="http://schemas.microsoft.com/office/drawing/2014/main" id="{00000000-0008-0000-2E00-00000E300100}"/>
            </a:ext>
          </a:extLst>
        </xdr:cNvPr>
        <xdr:cNvSpPr>
          <a:spLocks noChangeArrowheads="1"/>
        </xdr:cNvSpPr>
      </xdr:nvSpPr>
      <xdr:spPr bwMode="auto">
        <a:xfrm flipH="1">
          <a:off x="8715375" y="40195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104775</xdr:colOff>
      <xdr:row>15</xdr:row>
      <xdr:rowOff>142875</xdr:rowOff>
    </xdr:from>
    <xdr:to>
      <xdr:col>17</xdr:col>
      <xdr:colOff>161925</xdr:colOff>
      <xdr:row>15</xdr:row>
      <xdr:rowOff>200025</xdr:rowOff>
    </xdr:to>
    <xdr:sp macro="" textlink="">
      <xdr:nvSpPr>
        <xdr:cNvPr id="77839" name="Oval 15">
          <a:extLst>
            <a:ext uri="{FF2B5EF4-FFF2-40B4-BE49-F238E27FC236}">
              <a16:creationId xmlns:a16="http://schemas.microsoft.com/office/drawing/2014/main" id="{00000000-0008-0000-2E00-00000F300100}"/>
            </a:ext>
          </a:extLst>
        </xdr:cNvPr>
        <xdr:cNvSpPr>
          <a:spLocks noChangeArrowheads="1"/>
        </xdr:cNvSpPr>
      </xdr:nvSpPr>
      <xdr:spPr bwMode="auto">
        <a:xfrm flipH="1">
          <a:off x="8077200" y="34290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342900</xdr:colOff>
      <xdr:row>7</xdr:row>
      <xdr:rowOff>152400</xdr:rowOff>
    </xdr:from>
    <xdr:to>
      <xdr:col>15</xdr:col>
      <xdr:colOff>400050</xdr:colOff>
      <xdr:row>7</xdr:row>
      <xdr:rowOff>209550</xdr:rowOff>
    </xdr:to>
    <xdr:sp macro="" textlink="">
      <xdr:nvSpPr>
        <xdr:cNvPr id="77840" name="Oval 16">
          <a:extLst>
            <a:ext uri="{FF2B5EF4-FFF2-40B4-BE49-F238E27FC236}">
              <a16:creationId xmlns:a16="http://schemas.microsoft.com/office/drawing/2014/main" id="{00000000-0008-0000-2E00-000010300100}"/>
            </a:ext>
          </a:extLst>
        </xdr:cNvPr>
        <xdr:cNvSpPr>
          <a:spLocks noChangeArrowheads="1"/>
        </xdr:cNvSpPr>
      </xdr:nvSpPr>
      <xdr:spPr bwMode="auto">
        <a:xfrm flipH="1">
          <a:off x="7458075" y="16859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304800</xdr:colOff>
      <xdr:row>13</xdr:row>
      <xdr:rowOff>0</xdr:rowOff>
    </xdr:from>
    <xdr:to>
      <xdr:col>18</xdr:col>
      <xdr:colOff>361950</xdr:colOff>
      <xdr:row>13</xdr:row>
      <xdr:rowOff>57150</xdr:rowOff>
    </xdr:to>
    <xdr:sp macro="" textlink="">
      <xdr:nvSpPr>
        <xdr:cNvPr id="77841" name="Oval 17">
          <a:extLst>
            <a:ext uri="{FF2B5EF4-FFF2-40B4-BE49-F238E27FC236}">
              <a16:creationId xmlns:a16="http://schemas.microsoft.com/office/drawing/2014/main" id="{00000000-0008-0000-2E00-000011300100}"/>
            </a:ext>
          </a:extLst>
        </xdr:cNvPr>
        <xdr:cNvSpPr>
          <a:spLocks noChangeArrowheads="1"/>
        </xdr:cNvSpPr>
      </xdr:nvSpPr>
      <xdr:spPr bwMode="auto">
        <a:xfrm flipH="1">
          <a:off x="8705850" y="28479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104775</xdr:colOff>
      <xdr:row>13</xdr:row>
      <xdr:rowOff>114300</xdr:rowOff>
    </xdr:from>
    <xdr:to>
      <xdr:col>19</xdr:col>
      <xdr:colOff>161925</xdr:colOff>
      <xdr:row>13</xdr:row>
      <xdr:rowOff>171450</xdr:rowOff>
    </xdr:to>
    <xdr:sp macro="" textlink="">
      <xdr:nvSpPr>
        <xdr:cNvPr id="77842" name="Oval 18">
          <a:extLst>
            <a:ext uri="{FF2B5EF4-FFF2-40B4-BE49-F238E27FC236}">
              <a16:creationId xmlns:a16="http://schemas.microsoft.com/office/drawing/2014/main" id="{00000000-0008-0000-2E00-000012300100}"/>
            </a:ext>
          </a:extLst>
        </xdr:cNvPr>
        <xdr:cNvSpPr>
          <a:spLocks noChangeArrowheads="1"/>
        </xdr:cNvSpPr>
      </xdr:nvSpPr>
      <xdr:spPr bwMode="auto">
        <a:xfrm flipH="1">
          <a:off x="8934450" y="29622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371475</xdr:colOff>
      <xdr:row>7</xdr:row>
      <xdr:rowOff>180975</xdr:rowOff>
    </xdr:from>
    <xdr:to>
      <xdr:col>19</xdr:col>
      <xdr:colOff>0</xdr:colOff>
      <xdr:row>8</xdr:row>
      <xdr:rowOff>19050</xdr:rowOff>
    </xdr:to>
    <xdr:sp macro="" textlink="">
      <xdr:nvSpPr>
        <xdr:cNvPr id="77843" name="Oval 19">
          <a:extLst>
            <a:ext uri="{FF2B5EF4-FFF2-40B4-BE49-F238E27FC236}">
              <a16:creationId xmlns:a16="http://schemas.microsoft.com/office/drawing/2014/main" id="{00000000-0008-0000-2E00-000013300100}"/>
            </a:ext>
          </a:extLst>
        </xdr:cNvPr>
        <xdr:cNvSpPr>
          <a:spLocks noChangeArrowheads="1"/>
        </xdr:cNvSpPr>
      </xdr:nvSpPr>
      <xdr:spPr bwMode="auto">
        <a:xfrm flipH="1">
          <a:off x="8772525" y="17145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209550</xdr:colOff>
      <xdr:row>7</xdr:row>
      <xdr:rowOff>38100</xdr:rowOff>
    </xdr:from>
    <xdr:to>
      <xdr:col>18</xdr:col>
      <xdr:colOff>266700</xdr:colOff>
      <xdr:row>7</xdr:row>
      <xdr:rowOff>95250</xdr:rowOff>
    </xdr:to>
    <xdr:sp macro="" textlink="">
      <xdr:nvSpPr>
        <xdr:cNvPr id="77844" name="Oval 20">
          <a:extLst>
            <a:ext uri="{FF2B5EF4-FFF2-40B4-BE49-F238E27FC236}">
              <a16:creationId xmlns:a16="http://schemas.microsoft.com/office/drawing/2014/main" id="{00000000-0008-0000-2E00-000014300100}"/>
            </a:ext>
          </a:extLst>
        </xdr:cNvPr>
        <xdr:cNvSpPr>
          <a:spLocks noChangeArrowheads="1"/>
        </xdr:cNvSpPr>
      </xdr:nvSpPr>
      <xdr:spPr bwMode="auto">
        <a:xfrm flipH="1">
          <a:off x="8610600" y="15716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66675</xdr:colOff>
      <xdr:row>10</xdr:row>
      <xdr:rowOff>85725</xdr:rowOff>
    </xdr:from>
    <xdr:to>
      <xdr:col>17</xdr:col>
      <xdr:colOff>123825</xdr:colOff>
      <xdr:row>10</xdr:row>
      <xdr:rowOff>142875</xdr:rowOff>
    </xdr:to>
    <xdr:sp macro="" textlink="">
      <xdr:nvSpPr>
        <xdr:cNvPr id="77845" name="Oval 21">
          <a:extLst>
            <a:ext uri="{FF2B5EF4-FFF2-40B4-BE49-F238E27FC236}">
              <a16:creationId xmlns:a16="http://schemas.microsoft.com/office/drawing/2014/main" id="{00000000-0008-0000-2E00-000015300100}"/>
            </a:ext>
          </a:extLst>
        </xdr:cNvPr>
        <xdr:cNvSpPr>
          <a:spLocks noChangeArrowheads="1"/>
        </xdr:cNvSpPr>
      </xdr:nvSpPr>
      <xdr:spPr bwMode="auto">
        <a:xfrm flipH="1">
          <a:off x="8039100" y="22764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4</xdr:col>
      <xdr:colOff>190500</xdr:colOff>
      <xdr:row>6</xdr:row>
      <xdr:rowOff>76200</xdr:rowOff>
    </xdr:from>
    <xdr:to>
      <xdr:col>14</xdr:col>
      <xdr:colOff>342900</xdr:colOff>
      <xdr:row>8</xdr:row>
      <xdr:rowOff>0</xdr:rowOff>
    </xdr:to>
    <xdr:cxnSp macro="">
      <xdr:nvCxnSpPr>
        <xdr:cNvPr id="77846" name="AutoShape 22">
          <a:extLst>
            <a:ext uri="{FF2B5EF4-FFF2-40B4-BE49-F238E27FC236}">
              <a16:creationId xmlns:a16="http://schemas.microsoft.com/office/drawing/2014/main" id="{00000000-0008-0000-2E00-000016300100}"/>
            </a:ext>
          </a:extLst>
        </xdr:cNvPr>
        <xdr:cNvCxnSpPr>
          <a:cxnSpLocks noChangeShapeType="1"/>
          <a:stCxn id="77912" idx="3"/>
          <a:endCxn id="77826" idx="6"/>
        </xdr:cNvCxnSpPr>
      </xdr:nvCxnSpPr>
      <xdr:spPr bwMode="auto">
        <a:xfrm flipV="1">
          <a:off x="2362200" y="1390650"/>
          <a:ext cx="4667250" cy="3619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8</xdr:col>
      <xdr:colOff>0</xdr:colOff>
      <xdr:row>7</xdr:row>
      <xdr:rowOff>180975</xdr:rowOff>
    </xdr:from>
    <xdr:to>
      <xdr:col>15</xdr:col>
      <xdr:colOff>342900</xdr:colOff>
      <xdr:row>12</xdr:row>
      <xdr:rowOff>0</xdr:rowOff>
    </xdr:to>
    <xdr:cxnSp macro="">
      <xdr:nvCxnSpPr>
        <xdr:cNvPr id="77847" name="AutoShape 23">
          <a:extLst>
            <a:ext uri="{FF2B5EF4-FFF2-40B4-BE49-F238E27FC236}">
              <a16:creationId xmlns:a16="http://schemas.microsoft.com/office/drawing/2014/main" id="{00000000-0008-0000-2E00-000017300100}"/>
            </a:ext>
          </a:extLst>
        </xdr:cNvPr>
        <xdr:cNvCxnSpPr>
          <a:cxnSpLocks noChangeShapeType="1"/>
          <a:stCxn id="77905" idx="3"/>
          <a:endCxn id="77840" idx="6"/>
        </xdr:cNvCxnSpPr>
      </xdr:nvCxnSpPr>
      <xdr:spPr bwMode="auto">
        <a:xfrm flipV="1">
          <a:off x="4114800" y="1714500"/>
          <a:ext cx="3343275" cy="9144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8</xdr:col>
      <xdr:colOff>0</xdr:colOff>
      <xdr:row>13</xdr:row>
      <xdr:rowOff>9525</xdr:rowOff>
    </xdr:from>
    <xdr:to>
      <xdr:col>15</xdr:col>
      <xdr:colOff>342900</xdr:colOff>
      <xdr:row>20</xdr:row>
      <xdr:rowOff>0</xdr:rowOff>
    </xdr:to>
    <xdr:cxnSp macro="">
      <xdr:nvCxnSpPr>
        <xdr:cNvPr id="77849" name="AutoShape 25">
          <a:extLst>
            <a:ext uri="{FF2B5EF4-FFF2-40B4-BE49-F238E27FC236}">
              <a16:creationId xmlns:a16="http://schemas.microsoft.com/office/drawing/2014/main" id="{00000000-0008-0000-2E00-000019300100}"/>
            </a:ext>
          </a:extLst>
        </xdr:cNvPr>
        <xdr:cNvCxnSpPr>
          <a:cxnSpLocks noChangeShapeType="1"/>
          <a:stCxn id="77908" idx="3"/>
          <a:endCxn id="77828" idx="6"/>
        </xdr:cNvCxnSpPr>
      </xdr:nvCxnSpPr>
      <xdr:spPr bwMode="auto">
        <a:xfrm flipV="1">
          <a:off x="4114800" y="2857500"/>
          <a:ext cx="3343275" cy="15240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8</xdr:col>
      <xdr:colOff>0</xdr:colOff>
      <xdr:row>18</xdr:row>
      <xdr:rowOff>104775</xdr:rowOff>
    </xdr:from>
    <xdr:to>
      <xdr:col>15</xdr:col>
      <xdr:colOff>323850</xdr:colOff>
      <xdr:row>33</xdr:row>
      <xdr:rowOff>0</xdr:rowOff>
    </xdr:to>
    <xdr:cxnSp macro="">
      <xdr:nvCxnSpPr>
        <xdr:cNvPr id="77850" name="AutoShape 26">
          <a:extLst>
            <a:ext uri="{FF2B5EF4-FFF2-40B4-BE49-F238E27FC236}">
              <a16:creationId xmlns:a16="http://schemas.microsoft.com/office/drawing/2014/main" id="{00000000-0008-0000-2E00-00001A300100}"/>
            </a:ext>
          </a:extLst>
        </xdr:cNvPr>
        <xdr:cNvCxnSpPr>
          <a:cxnSpLocks noChangeShapeType="1"/>
          <a:stCxn id="77909" idx="3"/>
          <a:endCxn id="77830" idx="6"/>
        </xdr:cNvCxnSpPr>
      </xdr:nvCxnSpPr>
      <xdr:spPr bwMode="auto">
        <a:xfrm flipV="1">
          <a:off x="4114800" y="4048125"/>
          <a:ext cx="3324225" cy="31813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8</xdr:col>
      <xdr:colOff>0</xdr:colOff>
      <xdr:row>23</xdr:row>
      <xdr:rowOff>180975</xdr:rowOff>
    </xdr:from>
    <xdr:to>
      <xdr:col>15</xdr:col>
      <xdr:colOff>352425</xdr:colOff>
      <xdr:row>41</xdr:row>
      <xdr:rowOff>0</xdr:rowOff>
    </xdr:to>
    <xdr:cxnSp macro="">
      <xdr:nvCxnSpPr>
        <xdr:cNvPr id="77851" name="AutoShape 27">
          <a:extLst>
            <a:ext uri="{FF2B5EF4-FFF2-40B4-BE49-F238E27FC236}">
              <a16:creationId xmlns:a16="http://schemas.microsoft.com/office/drawing/2014/main" id="{00000000-0008-0000-2E00-00001B300100}"/>
            </a:ext>
          </a:extLst>
        </xdr:cNvPr>
        <xdr:cNvCxnSpPr>
          <a:cxnSpLocks noChangeShapeType="1"/>
          <a:stCxn id="77910" idx="3"/>
          <a:endCxn id="77829" idx="6"/>
        </xdr:cNvCxnSpPr>
      </xdr:nvCxnSpPr>
      <xdr:spPr bwMode="auto">
        <a:xfrm flipV="1">
          <a:off x="4114800" y="5219700"/>
          <a:ext cx="3352800" cy="37623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4</xdr:col>
      <xdr:colOff>190500</xdr:colOff>
      <xdr:row>25</xdr:row>
      <xdr:rowOff>38100</xdr:rowOff>
    </xdr:from>
    <xdr:to>
      <xdr:col>14</xdr:col>
      <xdr:colOff>333375</xdr:colOff>
      <xdr:row>27</xdr:row>
      <xdr:rowOff>0</xdr:rowOff>
    </xdr:to>
    <xdr:cxnSp macro="">
      <xdr:nvCxnSpPr>
        <xdr:cNvPr id="77853" name="AutoShape 29">
          <a:extLst>
            <a:ext uri="{FF2B5EF4-FFF2-40B4-BE49-F238E27FC236}">
              <a16:creationId xmlns:a16="http://schemas.microsoft.com/office/drawing/2014/main" id="{00000000-0008-0000-2E00-00001D300100}"/>
            </a:ext>
          </a:extLst>
        </xdr:cNvPr>
        <xdr:cNvCxnSpPr>
          <a:cxnSpLocks noChangeShapeType="1"/>
          <a:stCxn id="77914" idx="3"/>
          <a:endCxn id="77833" idx="6"/>
        </xdr:cNvCxnSpPr>
      </xdr:nvCxnSpPr>
      <xdr:spPr bwMode="auto">
        <a:xfrm flipV="1">
          <a:off x="2362200" y="5514975"/>
          <a:ext cx="4657725" cy="4000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4</xdr:col>
      <xdr:colOff>190500</xdr:colOff>
      <xdr:row>26</xdr:row>
      <xdr:rowOff>104775</xdr:rowOff>
    </xdr:from>
    <xdr:to>
      <xdr:col>14</xdr:col>
      <xdr:colOff>314325</xdr:colOff>
      <xdr:row>27</xdr:row>
      <xdr:rowOff>0</xdr:rowOff>
    </xdr:to>
    <xdr:cxnSp macro="">
      <xdr:nvCxnSpPr>
        <xdr:cNvPr id="77854" name="AutoShape 30">
          <a:extLst>
            <a:ext uri="{FF2B5EF4-FFF2-40B4-BE49-F238E27FC236}">
              <a16:creationId xmlns:a16="http://schemas.microsoft.com/office/drawing/2014/main" id="{00000000-0008-0000-2E00-00001E300100}"/>
            </a:ext>
          </a:extLst>
        </xdr:cNvPr>
        <xdr:cNvCxnSpPr>
          <a:cxnSpLocks noChangeShapeType="1"/>
          <a:stCxn id="77914" idx="3"/>
          <a:endCxn id="77832" idx="6"/>
        </xdr:cNvCxnSpPr>
      </xdr:nvCxnSpPr>
      <xdr:spPr bwMode="auto">
        <a:xfrm flipV="1">
          <a:off x="2362200" y="5800725"/>
          <a:ext cx="4638675" cy="1143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18</xdr:col>
      <xdr:colOff>266700</xdr:colOff>
      <xdr:row>3</xdr:row>
      <xdr:rowOff>209550</xdr:rowOff>
    </xdr:from>
    <xdr:to>
      <xdr:col>26</xdr:col>
      <xdr:colOff>0</xdr:colOff>
      <xdr:row>7</xdr:row>
      <xdr:rowOff>66675</xdr:rowOff>
    </xdr:to>
    <xdr:cxnSp macro="">
      <xdr:nvCxnSpPr>
        <xdr:cNvPr id="77855" name="AutoShape 31">
          <a:extLst>
            <a:ext uri="{FF2B5EF4-FFF2-40B4-BE49-F238E27FC236}">
              <a16:creationId xmlns:a16="http://schemas.microsoft.com/office/drawing/2014/main" id="{00000000-0008-0000-2E00-00001F300100}"/>
            </a:ext>
          </a:extLst>
        </xdr:cNvPr>
        <xdr:cNvCxnSpPr>
          <a:cxnSpLocks noChangeShapeType="1"/>
          <a:stCxn id="77844" idx="2"/>
          <a:endCxn id="77921" idx="1"/>
        </xdr:cNvCxnSpPr>
      </xdr:nvCxnSpPr>
      <xdr:spPr bwMode="auto">
        <a:xfrm flipV="1">
          <a:off x="8667750" y="866775"/>
          <a:ext cx="3162300" cy="7334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0</xdr:colOff>
      <xdr:row>7</xdr:row>
      <xdr:rowOff>209550</xdr:rowOff>
    </xdr:from>
    <xdr:to>
      <xdr:col>29</xdr:col>
      <xdr:colOff>238125</xdr:colOff>
      <xdr:row>9</xdr:row>
      <xdr:rowOff>0</xdr:rowOff>
    </xdr:to>
    <xdr:cxnSp macro="">
      <xdr:nvCxnSpPr>
        <xdr:cNvPr id="77856" name="AutoShape 32">
          <a:extLst>
            <a:ext uri="{FF2B5EF4-FFF2-40B4-BE49-F238E27FC236}">
              <a16:creationId xmlns:a16="http://schemas.microsoft.com/office/drawing/2014/main" id="{00000000-0008-0000-2E00-000020300100}"/>
            </a:ext>
          </a:extLst>
        </xdr:cNvPr>
        <xdr:cNvCxnSpPr>
          <a:cxnSpLocks noChangeShapeType="1"/>
          <a:stCxn id="77843" idx="2"/>
          <a:endCxn id="77929" idx="1"/>
        </xdr:cNvCxnSpPr>
      </xdr:nvCxnSpPr>
      <xdr:spPr bwMode="auto">
        <a:xfrm>
          <a:off x="8829675" y="1743075"/>
          <a:ext cx="4752975" cy="2286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15</xdr:col>
      <xdr:colOff>209550</xdr:colOff>
      <xdr:row>10</xdr:row>
      <xdr:rowOff>114300</xdr:rowOff>
    </xdr:from>
    <xdr:to>
      <xdr:col>17</xdr:col>
      <xdr:colOff>123825</xdr:colOff>
      <xdr:row>36</xdr:row>
      <xdr:rowOff>0</xdr:rowOff>
    </xdr:to>
    <xdr:cxnSp macro="">
      <xdr:nvCxnSpPr>
        <xdr:cNvPr id="77857" name="AutoShape 33">
          <a:extLst>
            <a:ext uri="{FF2B5EF4-FFF2-40B4-BE49-F238E27FC236}">
              <a16:creationId xmlns:a16="http://schemas.microsoft.com/office/drawing/2014/main" id="{00000000-0008-0000-2E00-000021300100}"/>
            </a:ext>
          </a:extLst>
        </xdr:cNvPr>
        <xdr:cNvCxnSpPr>
          <a:cxnSpLocks noChangeShapeType="1"/>
          <a:stCxn id="77845" idx="2"/>
          <a:endCxn id="77917" idx="0"/>
        </xdr:cNvCxnSpPr>
      </xdr:nvCxnSpPr>
      <xdr:spPr bwMode="auto">
        <a:xfrm flipH="1">
          <a:off x="7324725" y="2305050"/>
          <a:ext cx="771525" cy="55816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18</xdr:col>
      <xdr:colOff>361950</xdr:colOff>
      <xdr:row>13</xdr:row>
      <xdr:rowOff>28575</xdr:rowOff>
    </xdr:from>
    <xdr:to>
      <xdr:col>29</xdr:col>
      <xdr:colOff>238125</xdr:colOff>
      <xdr:row>18</xdr:row>
      <xdr:rowOff>0</xdr:rowOff>
    </xdr:to>
    <xdr:cxnSp macro="">
      <xdr:nvCxnSpPr>
        <xdr:cNvPr id="77858" name="AutoShape 34">
          <a:extLst>
            <a:ext uri="{FF2B5EF4-FFF2-40B4-BE49-F238E27FC236}">
              <a16:creationId xmlns:a16="http://schemas.microsoft.com/office/drawing/2014/main" id="{00000000-0008-0000-2E00-000022300100}"/>
            </a:ext>
          </a:extLst>
        </xdr:cNvPr>
        <xdr:cNvCxnSpPr>
          <a:cxnSpLocks noChangeShapeType="1"/>
          <a:stCxn id="77841" idx="2"/>
          <a:endCxn id="77922" idx="1"/>
        </xdr:cNvCxnSpPr>
      </xdr:nvCxnSpPr>
      <xdr:spPr bwMode="auto">
        <a:xfrm>
          <a:off x="8763000" y="2876550"/>
          <a:ext cx="4819650" cy="10668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161925</xdr:colOff>
      <xdr:row>13</xdr:row>
      <xdr:rowOff>142875</xdr:rowOff>
    </xdr:from>
    <xdr:to>
      <xdr:col>32</xdr:col>
      <xdr:colOff>247650</xdr:colOff>
      <xdr:row>22</xdr:row>
      <xdr:rowOff>95250</xdr:rowOff>
    </xdr:to>
    <xdr:cxnSp macro="">
      <xdr:nvCxnSpPr>
        <xdr:cNvPr id="77859" name="AutoShape 35">
          <a:extLst>
            <a:ext uri="{FF2B5EF4-FFF2-40B4-BE49-F238E27FC236}">
              <a16:creationId xmlns:a16="http://schemas.microsoft.com/office/drawing/2014/main" id="{00000000-0008-0000-2E00-000023300100}"/>
            </a:ext>
          </a:extLst>
        </xdr:cNvPr>
        <xdr:cNvCxnSpPr>
          <a:cxnSpLocks noChangeShapeType="1"/>
          <a:stCxn id="77842" idx="2"/>
          <a:endCxn id="77927" idx="1"/>
        </xdr:cNvCxnSpPr>
      </xdr:nvCxnSpPr>
      <xdr:spPr bwMode="auto">
        <a:xfrm>
          <a:off x="8991600" y="2990850"/>
          <a:ext cx="6343650" cy="19240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15</xdr:col>
      <xdr:colOff>209550</xdr:colOff>
      <xdr:row>15</xdr:row>
      <xdr:rowOff>171450</xdr:rowOff>
    </xdr:from>
    <xdr:to>
      <xdr:col>17</xdr:col>
      <xdr:colOff>161925</xdr:colOff>
      <xdr:row>36</xdr:row>
      <xdr:rowOff>0</xdr:rowOff>
    </xdr:to>
    <xdr:cxnSp macro="">
      <xdr:nvCxnSpPr>
        <xdr:cNvPr id="77860" name="AutoShape 36">
          <a:extLst>
            <a:ext uri="{FF2B5EF4-FFF2-40B4-BE49-F238E27FC236}">
              <a16:creationId xmlns:a16="http://schemas.microsoft.com/office/drawing/2014/main" id="{00000000-0008-0000-2E00-000024300100}"/>
            </a:ext>
          </a:extLst>
        </xdr:cNvPr>
        <xdr:cNvCxnSpPr>
          <a:cxnSpLocks noChangeShapeType="1"/>
          <a:stCxn id="77839" idx="2"/>
          <a:endCxn id="77917" idx="0"/>
        </xdr:cNvCxnSpPr>
      </xdr:nvCxnSpPr>
      <xdr:spPr bwMode="auto">
        <a:xfrm flipH="1">
          <a:off x="7324725" y="3457575"/>
          <a:ext cx="809625" cy="44291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18</xdr:col>
      <xdr:colOff>371475</xdr:colOff>
      <xdr:row>18</xdr:row>
      <xdr:rowOff>104775</xdr:rowOff>
    </xdr:from>
    <xdr:to>
      <xdr:col>29</xdr:col>
      <xdr:colOff>238125</xdr:colOff>
      <xdr:row>26</xdr:row>
      <xdr:rowOff>152400</xdr:rowOff>
    </xdr:to>
    <xdr:cxnSp macro="">
      <xdr:nvCxnSpPr>
        <xdr:cNvPr id="77861" name="AutoShape 37">
          <a:extLst>
            <a:ext uri="{FF2B5EF4-FFF2-40B4-BE49-F238E27FC236}">
              <a16:creationId xmlns:a16="http://schemas.microsoft.com/office/drawing/2014/main" id="{00000000-0008-0000-2E00-000025300100}"/>
            </a:ext>
          </a:extLst>
        </xdr:cNvPr>
        <xdr:cNvCxnSpPr>
          <a:cxnSpLocks noChangeShapeType="1"/>
          <a:stCxn id="77838" idx="2"/>
          <a:endCxn id="77923" idx="1"/>
        </xdr:cNvCxnSpPr>
      </xdr:nvCxnSpPr>
      <xdr:spPr bwMode="auto">
        <a:xfrm>
          <a:off x="8772525" y="4048125"/>
          <a:ext cx="4810125" cy="18002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17</xdr:col>
      <xdr:colOff>161925</xdr:colOff>
      <xdr:row>21</xdr:row>
      <xdr:rowOff>19050</xdr:rowOff>
    </xdr:from>
    <xdr:to>
      <xdr:col>19</xdr:col>
      <xdr:colOff>247650</xdr:colOff>
      <xdr:row>37</xdr:row>
      <xdr:rowOff>0</xdr:rowOff>
    </xdr:to>
    <xdr:cxnSp macro="">
      <xdr:nvCxnSpPr>
        <xdr:cNvPr id="77862" name="AutoShape 38">
          <a:extLst>
            <a:ext uri="{FF2B5EF4-FFF2-40B4-BE49-F238E27FC236}">
              <a16:creationId xmlns:a16="http://schemas.microsoft.com/office/drawing/2014/main" id="{00000000-0008-0000-2E00-000026300100}"/>
            </a:ext>
          </a:extLst>
        </xdr:cNvPr>
        <xdr:cNvCxnSpPr>
          <a:cxnSpLocks noChangeShapeType="1"/>
          <a:stCxn id="77836" idx="2"/>
          <a:endCxn id="77919" idx="0"/>
        </xdr:cNvCxnSpPr>
      </xdr:nvCxnSpPr>
      <xdr:spPr bwMode="auto">
        <a:xfrm>
          <a:off x="8134350" y="4619625"/>
          <a:ext cx="942975" cy="34861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18</xdr:col>
      <xdr:colOff>361950</xdr:colOff>
      <xdr:row>23</xdr:row>
      <xdr:rowOff>180975</xdr:rowOff>
    </xdr:from>
    <xdr:to>
      <xdr:col>29</xdr:col>
      <xdr:colOff>238125</xdr:colOff>
      <xdr:row>34</xdr:row>
      <xdr:rowOff>152400</xdr:rowOff>
    </xdr:to>
    <xdr:cxnSp macro="">
      <xdr:nvCxnSpPr>
        <xdr:cNvPr id="77863" name="AutoShape 39">
          <a:extLst>
            <a:ext uri="{FF2B5EF4-FFF2-40B4-BE49-F238E27FC236}">
              <a16:creationId xmlns:a16="http://schemas.microsoft.com/office/drawing/2014/main" id="{00000000-0008-0000-2E00-000027300100}"/>
            </a:ext>
          </a:extLst>
        </xdr:cNvPr>
        <xdr:cNvCxnSpPr>
          <a:cxnSpLocks noChangeShapeType="1"/>
          <a:stCxn id="77834" idx="2"/>
          <a:endCxn id="77924" idx="1"/>
        </xdr:cNvCxnSpPr>
      </xdr:nvCxnSpPr>
      <xdr:spPr bwMode="auto">
        <a:xfrm>
          <a:off x="8763000" y="5219700"/>
          <a:ext cx="4819650" cy="23812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17</xdr:col>
      <xdr:colOff>161925</xdr:colOff>
      <xdr:row>26</xdr:row>
      <xdr:rowOff>95250</xdr:rowOff>
    </xdr:from>
    <xdr:to>
      <xdr:col>19</xdr:col>
      <xdr:colOff>247650</xdr:colOff>
      <xdr:row>37</xdr:row>
      <xdr:rowOff>0</xdr:rowOff>
    </xdr:to>
    <xdr:cxnSp macro="">
      <xdr:nvCxnSpPr>
        <xdr:cNvPr id="77864" name="AutoShape 40">
          <a:extLst>
            <a:ext uri="{FF2B5EF4-FFF2-40B4-BE49-F238E27FC236}">
              <a16:creationId xmlns:a16="http://schemas.microsoft.com/office/drawing/2014/main" id="{00000000-0008-0000-2E00-000028300100}"/>
            </a:ext>
          </a:extLst>
        </xdr:cNvPr>
        <xdr:cNvCxnSpPr>
          <a:cxnSpLocks noChangeShapeType="1"/>
          <a:stCxn id="77835" idx="2"/>
          <a:endCxn id="77919" idx="0"/>
        </xdr:cNvCxnSpPr>
      </xdr:nvCxnSpPr>
      <xdr:spPr bwMode="auto">
        <a:xfrm>
          <a:off x="8134350" y="5791200"/>
          <a:ext cx="942975" cy="23145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18</xdr:col>
      <xdr:colOff>371475</xdr:colOff>
      <xdr:row>29</xdr:row>
      <xdr:rowOff>38100</xdr:rowOff>
    </xdr:from>
    <xdr:to>
      <xdr:col>29</xdr:col>
      <xdr:colOff>238125</xdr:colOff>
      <xdr:row>42</xdr:row>
      <xdr:rowOff>152400</xdr:rowOff>
    </xdr:to>
    <xdr:cxnSp macro="">
      <xdr:nvCxnSpPr>
        <xdr:cNvPr id="77865" name="AutoShape 41">
          <a:extLst>
            <a:ext uri="{FF2B5EF4-FFF2-40B4-BE49-F238E27FC236}">
              <a16:creationId xmlns:a16="http://schemas.microsoft.com/office/drawing/2014/main" id="{00000000-0008-0000-2E00-000029300100}"/>
            </a:ext>
          </a:extLst>
        </xdr:cNvPr>
        <xdr:cNvCxnSpPr>
          <a:cxnSpLocks noChangeShapeType="1"/>
          <a:stCxn id="77837" idx="2"/>
          <a:endCxn id="77925" idx="1"/>
        </xdr:cNvCxnSpPr>
      </xdr:nvCxnSpPr>
      <xdr:spPr bwMode="auto">
        <a:xfrm>
          <a:off x="8772525" y="6391275"/>
          <a:ext cx="4810125" cy="29622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15</xdr:col>
      <xdr:colOff>323850</xdr:colOff>
      <xdr:row>29</xdr:row>
      <xdr:rowOff>9525</xdr:rowOff>
    </xdr:from>
    <xdr:to>
      <xdr:col>15</xdr:col>
      <xdr:colOff>381000</xdr:colOff>
      <xdr:row>29</xdr:row>
      <xdr:rowOff>66675</xdr:rowOff>
    </xdr:to>
    <xdr:sp macro="" textlink="">
      <xdr:nvSpPr>
        <xdr:cNvPr id="77877" name="Oval 53">
          <a:extLst>
            <a:ext uri="{FF2B5EF4-FFF2-40B4-BE49-F238E27FC236}">
              <a16:creationId xmlns:a16="http://schemas.microsoft.com/office/drawing/2014/main" id="{00000000-0008-0000-2E00-000035300100}"/>
            </a:ext>
          </a:extLst>
        </xdr:cNvPr>
        <xdr:cNvSpPr>
          <a:spLocks noChangeArrowheads="1"/>
        </xdr:cNvSpPr>
      </xdr:nvSpPr>
      <xdr:spPr bwMode="auto">
        <a:xfrm flipH="1">
          <a:off x="7439025" y="63627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8</xdr:col>
      <xdr:colOff>0</xdr:colOff>
      <xdr:row>29</xdr:row>
      <xdr:rowOff>38100</xdr:rowOff>
    </xdr:from>
    <xdr:to>
      <xdr:col>15</xdr:col>
      <xdr:colOff>323850</xdr:colOff>
      <xdr:row>49</xdr:row>
      <xdr:rowOff>0</xdr:rowOff>
    </xdr:to>
    <xdr:cxnSp macro="">
      <xdr:nvCxnSpPr>
        <xdr:cNvPr id="77878" name="AutoShape 54">
          <a:extLst>
            <a:ext uri="{FF2B5EF4-FFF2-40B4-BE49-F238E27FC236}">
              <a16:creationId xmlns:a16="http://schemas.microsoft.com/office/drawing/2014/main" id="{00000000-0008-0000-2E00-000036300100}"/>
            </a:ext>
          </a:extLst>
        </xdr:cNvPr>
        <xdr:cNvCxnSpPr>
          <a:cxnSpLocks noChangeShapeType="1"/>
          <a:stCxn id="77911" idx="3"/>
          <a:endCxn id="77877" idx="6"/>
        </xdr:cNvCxnSpPr>
      </xdr:nvCxnSpPr>
      <xdr:spPr bwMode="auto">
        <a:xfrm flipV="1">
          <a:off x="4114800" y="6391275"/>
          <a:ext cx="3324225" cy="43434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381000</xdr:colOff>
      <xdr:row>0</xdr:row>
      <xdr:rowOff>9525</xdr:rowOff>
    </xdr:from>
    <xdr:to>
      <xdr:col>24</xdr:col>
      <xdr:colOff>104775</xdr:colOff>
      <xdr:row>3</xdr:row>
      <xdr:rowOff>209550</xdr:rowOff>
    </xdr:to>
    <xdr:grpSp>
      <xdr:nvGrpSpPr>
        <xdr:cNvPr id="77891" name="Group 67">
          <a:extLst>
            <a:ext uri="{FF2B5EF4-FFF2-40B4-BE49-F238E27FC236}">
              <a16:creationId xmlns:a16="http://schemas.microsoft.com/office/drawing/2014/main" id="{00000000-0008-0000-2E00-000043300100}"/>
            </a:ext>
          </a:extLst>
        </xdr:cNvPr>
        <xdr:cNvGrpSpPr>
          <a:grpSpLocks/>
        </xdr:cNvGrpSpPr>
      </xdr:nvGrpSpPr>
      <xdr:grpSpPr bwMode="auto">
        <a:xfrm>
          <a:off x="10134600" y="9525"/>
          <a:ext cx="1019175" cy="885825"/>
          <a:chOff x="1012" y="24"/>
          <a:chExt cx="106" cy="90"/>
        </a:xfrm>
      </xdr:grpSpPr>
      <xdr:sp macro="" textlink="">
        <xdr:nvSpPr>
          <xdr:cNvPr id="77892" name="Line 68">
            <a:extLst>
              <a:ext uri="{FF2B5EF4-FFF2-40B4-BE49-F238E27FC236}">
                <a16:creationId xmlns:a16="http://schemas.microsoft.com/office/drawing/2014/main" id="{00000000-0008-0000-2E00-0000443001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7893" name="Text Box 69">
            <a:extLst>
              <a:ext uri="{FF2B5EF4-FFF2-40B4-BE49-F238E27FC236}">
                <a16:creationId xmlns:a16="http://schemas.microsoft.com/office/drawing/2014/main" id="{00000000-0008-0000-2E00-0000453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+Y</a:t>
            </a:r>
          </a:p>
        </xdr:txBody>
      </xdr:sp>
      <xdr:sp macro="" textlink="">
        <xdr:nvSpPr>
          <xdr:cNvPr id="77894" name="Text Box 70">
            <a:extLst>
              <a:ext uri="{FF2B5EF4-FFF2-40B4-BE49-F238E27FC236}">
                <a16:creationId xmlns:a16="http://schemas.microsoft.com/office/drawing/2014/main" id="{00000000-0008-0000-2E00-0000463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-Y</a:t>
            </a:r>
          </a:p>
        </xdr:txBody>
      </xdr:sp>
      <xdr:sp macro="" textlink="">
        <xdr:nvSpPr>
          <xdr:cNvPr id="77895" name="Line 71">
            <a:extLst>
              <a:ext uri="{FF2B5EF4-FFF2-40B4-BE49-F238E27FC236}">
                <a16:creationId xmlns:a16="http://schemas.microsoft.com/office/drawing/2014/main" id="{00000000-0008-0000-2E00-0000473001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7896" name="Text Box 72">
            <a:extLst>
              <a:ext uri="{FF2B5EF4-FFF2-40B4-BE49-F238E27FC236}">
                <a16:creationId xmlns:a16="http://schemas.microsoft.com/office/drawing/2014/main" id="{00000000-0008-0000-2E00-0000483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+X</a:t>
            </a:r>
          </a:p>
        </xdr:txBody>
      </xdr:sp>
      <xdr:sp macro="" textlink="">
        <xdr:nvSpPr>
          <xdr:cNvPr id="77897" name="Text Box 73">
            <a:extLst>
              <a:ext uri="{FF2B5EF4-FFF2-40B4-BE49-F238E27FC236}">
                <a16:creationId xmlns:a16="http://schemas.microsoft.com/office/drawing/2014/main" id="{00000000-0008-0000-2E00-0000493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-X</a:t>
            </a:r>
          </a:p>
        </xdr:txBody>
      </xdr:sp>
    </xdr:grpSp>
    <xdr:clientData/>
  </xdr:twoCellAnchor>
  <xdr:twoCellAnchor>
    <xdr:from>
      <xdr:col>19</xdr:col>
      <xdr:colOff>9525</xdr:colOff>
      <xdr:row>30</xdr:row>
      <xdr:rowOff>9525</xdr:rowOff>
    </xdr:from>
    <xdr:to>
      <xdr:col>19</xdr:col>
      <xdr:colOff>66675</xdr:colOff>
      <xdr:row>30</xdr:row>
      <xdr:rowOff>66675</xdr:rowOff>
    </xdr:to>
    <xdr:sp macro="" textlink="">
      <xdr:nvSpPr>
        <xdr:cNvPr id="77898" name="Oval 74">
          <a:extLst>
            <a:ext uri="{FF2B5EF4-FFF2-40B4-BE49-F238E27FC236}">
              <a16:creationId xmlns:a16="http://schemas.microsoft.com/office/drawing/2014/main" id="{00000000-0008-0000-2E00-00004A300100}"/>
            </a:ext>
          </a:extLst>
        </xdr:cNvPr>
        <xdr:cNvSpPr>
          <a:spLocks noChangeArrowheads="1"/>
        </xdr:cNvSpPr>
      </xdr:nvSpPr>
      <xdr:spPr bwMode="auto">
        <a:xfrm flipH="1">
          <a:off x="8839200" y="65817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66675</xdr:colOff>
      <xdr:row>30</xdr:row>
      <xdr:rowOff>38100</xdr:rowOff>
    </xdr:from>
    <xdr:to>
      <xdr:col>32</xdr:col>
      <xdr:colOff>247650</xdr:colOff>
      <xdr:row>49</xdr:row>
      <xdr:rowOff>0</xdr:rowOff>
    </xdr:to>
    <xdr:cxnSp macro="">
      <xdr:nvCxnSpPr>
        <xdr:cNvPr id="77899" name="AutoShape 75">
          <a:extLst>
            <a:ext uri="{FF2B5EF4-FFF2-40B4-BE49-F238E27FC236}">
              <a16:creationId xmlns:a16="http://schemas.microsoft.com/office/drawing/2014/main" id="{00000000-0008-0000-2E00-00004B300100}"/>
            </a:ext>
          </a:extLst>
        </xdr:cNvPr>
        <xdr:cNvCxnSpPr>
          <a:cxnSpLocks noChangeShapeType="1"/>
          <a:stCxn id="77898" idx="2"/>
          <a:endCxn id="77926" idx="1"/>
        </xdr:cNvCxnSpPr>
      </xdr:nvCxnSpPr>
      <xdr:spPr bwMode="auto">
        <a:xfrm>
          <a:off x="8896350" y="6610350"/>
          <a:ext cx="6438900" cy="41243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238125</xdr:colOff>
      <xdr:row>9</xdr:row>
      <xdr:rowOff>76200</xdr:rowOff>
    </xdr:from>
    <xdr:to>
      <xdr:col>19</xdr:col>
      <xdr:colOff>295275</xdr:colOff>
      <xdr:row>9</xdr:row>
      <xdr:rowOff>133350</xdr:rowOff>
    </xdr:to>
    <xdr:sp macro="" textlink="">
      <xdr:nvSpPr>
        <xdr:cNvPr id="77902" name="Oval 78">
          <a:extLst>
            <a:ext uri="{FF2B5EF4-FFF2-40B4-BE49-F238E27FC236}">
              <a16:creationId xmlns:a16="http://schemas.microsoft.com/office/drawing/2014/main" id="{00000000-0008-0000-2E00-00004E300100}"/>
            </a:ext>
          </a:extLst>
        </xdr:cNvPr>
        <xdr:cNvSpPr>
          <a:spLocks noChangeArrowheads="1"/>
        </xdr:cNvSpPr>
      </xdr:nvSpPr>
      <xdr:spPr bwMode="auto">
        <a:xfrm flipH="1">
          <a:off x="9067800" y="20478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295275</xdr:colOff>
      <xdr:row>9</xdr:row>
      <xdr:rowOff>104775</xdr:rowOff>
    </xdr:from>
    <xdr:to>
      <xdr:col>32</xdr:col>
      <xdr:colOff>247650</xdr:colOff>
      <xdr:row>13</xdr:row>
      <xdr:rowOff>114300</xdr:rowOff>
    </xdr:to>
    <xdr:cxnSp macro="">
      <xdr:nvCxnSpPr>
        <xdr:cNvPr id="77903" name="AutoShape 79">
          <a:extLst>
            <a:ext uri="{FF2B5EF4-FFF2-40B4-BE49-F238E27FC236}">
              <a16:creationId xmlns:a16="http://schemas.microsoft.com/office/drawing/2014/main" id="{00000000-0008-0000-2E00-00004F300100}"/>
            </a:ext>
          </a:extLst>
        </xdr:cNvPr>
        <xdr:cNvCxnSpPr>
          <a:cxnSpLocks noChangeShapeType="1"/>
          <a:stCxn id="77902" idx="2"/>
          <a:endCxn id="77930" idx="1"/>
        </xdr:cNvCxnSpPr>
      </xdr:nvCxnSpPr>
      <xdr:spPr bwMode="auto">
        <a:xfrm>
          <a:off x="9124950" y="2076450"/>
          <a:ext cx="6210300" cy="8858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4</xdr:col>
      <xdr:colOff>190500</xdr:colOff>
      <xdr:row>8</xdr:row>
      <xdr:rowOff>0</xdr:rowOff>
    </xdr:from>
    <xdr:to>
      <xdr:col>8</xdr:col>
      <xdr:colOff>0</xdr:colOff>
      <xdr:row>16</xdr:row>
      <xdr:rowOff>0</xdr:rowOff>
    </xdr:to>
    <xdr:graphicFrame macro="">
      <xdr:nvGraphicFramePr>
        <xdr:cNvPr id="77905" name="グラフ 81">
          <a:extLst>
            <a:ext uri="{FF2B5EF4-FFF2-40B4-BE49-F238E27FC236}">
              <a16:creationId xmlns:a16="http://schemas.microsoft.com/office/drawing/2014/main" id="{00000000-0008-0000-2E00-0000513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190500</xdr:colOff>
      <xdr:row>16</xdr:row>
      <xdr:rowOff>0</xdr:rowOff>
    </xdr:from>
    <xdr:to>
      <xdr:col>8</xdr:col>
      <xdr:colOff>0</xdr:colOff>
      <xdr:row>24</xdr:row>
      <xdr:rowOff>0</xdr:rowOff>
    </xdr:to>
    <xdr:graphicFrame macro="">
      <xdr:nvGraphicFramePr>
        <xdr:cNvPr id="77908" name="グラフ 84">
          <a:extLst>
            <a:ext uri="{FF2B5EF4-FFF2-40B4-BE49-F238E27FC236}">
              <a16:creationId xmlns:a16="http://schemas.microsoft.com/office/drawing/2014/main" id="{00000000-0008-0000-2E00-0000543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190500</xdr:colOff>
      <xdr:row>29</xdr:row>
      <xdr:rowOff>0</xdr:rowOff>
    </xdr:from>
    <xdr:to>
      <xdr:col>8</xdr:col>
      <xdr:colOff>0</xdr:colOff>
      <xdr:row>37</xdr:row>
      <xdr:rowOff>0</xdr:rowOff>
    </xdr:to>
    <xdr:graphicFrame macro="">
      <xdr:nvGraphicFramePr>
        <xdr:cNvPr id="77909" name="グラフ 85">
          <a:extLst>
            <a:ext uri="{FF2B5EF4-FFF2-40B4-BE49-F238E27FC236}">
              <a16:creationId xmlns:a16="http://schemas.microsoft.com/office/drawing/2014/main" id="{00000000-0008-0000-2E00-0000553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190500</xdr:colOff>
      <xdr:row>37</xdr:row>
      <xdr:rowOff>0</xdr:rowOff>
    </xdr:from>
    <xdr:to>
      <xdr:col>8</xdr:col>
      <xdr:colOff>0</xdr:colOff>
      <xdr:row>45</xdr:row>
      <xdr:rowOff>0</xdr:rowOff>
    </xdr:to>
    <xdr:graphicFrame macro="">
      <xdr:nvGraphicFramePr>
        <xdr:cNvPr id="77910" name="グラフ 86">
          <a:extLst>
            <a:ext uri="{FF2B5EF4-FFF2-40B4-BE49-F238E27FC236}">
              <a16:creationId xmlns:a16="http://schemas.microsoft.com/office/drawing/2014/main" id="{00000000-0008-0000-2E00-0000563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190500</xdr:colOff>
      <xdr:row>45</xdr:row>
      <xdr:rowOff>0</xdr:rowOff>
    </xdr:from>
    <xdr:to>
      <xdr:col>8</xdr:col>
      <xdr:colOff>0</xdr:colOff>
      <xdr:row>53</xdr:row>
      <xdr:rowOff>0</xdr:rowOff>
    </xdr:to>
    <xdr:graphicFrame macro="">
      <xdr:nvGraphicFramePr>
        <xdr:cNvPr id="77911" name="グラフ 87">
          <a:extLst>
            <a:ext uri="{FF2B5EF4-FFF2-40B4-BE49-F238E27FC236}">
              <a16:creationId xmlns:a16="http://schemas.microsoft.com/office/drawing/2014/main" id="{00000000-0008-0000-2E00-0000573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257175</xdr:colOff>
      <xdr:row>4</xdr:row>
      <xdr:rowOff>0</xdr:rowOff>
    </xdr:from>
    <xdr:to>
      <xdr:col>4</xdr:col>
      <xdr:colOff>190500</xdr:colOff>
      <xdr:row>12</xdr:row>
      <xdr:rowOff>0</xdr:rowOff>
    </xdr:to>
    <xdr:graphicFrame macro="">
      <xdr:nvGraphicFramePr>
        <xdr:cNvPr id="77912" name="グラフ 88">
          <a:extLst>
            <a:ext uri="{FF2B5EF4-FFF2-40B4-BE49-F238E27FC236}">
              <a16:creationId xmlns:a16="http://schemas.microsoft.com/office/drawing/2014/main" id="{00000000-0008-0000-2E00-0000583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257175</xdr:colOff>
      <xdr:row>23</xdr:row>
      <xdr:rowOff>0</xdr:rowOff>
    </xdr:from>
    <xdr:to>
      <xdr:col>4</xdr:col>
      <xdr:colOff>190500</xdr:colOff>
      <xdr:row>31</xdr:row>
      <xdr:rowOff>0</xdr:rowOff>
    </xdr:to>
    <xdr:graphicFrame macro="">
      <xdr:nvGraphicFramePr>
        <xdr:cNvPr id="77914" name="グラフ 90">
          <a:extLst>
            <a:ext uri="{FF2B5EF4-FFF2-40B4-BE49-F238E27FC236}">
              <a16:creationId xmlns:a16="http://schemas.microsoft.com/office/drawing/2014/main" id="{00000000-0008-0000-2E00-00005A3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257175</xdr:colOff>
      <xdr:row>31</xdr:row>
      <xdr:rowOff>0</xdr:rowOff>
    </xdr:from>
    <xdr:to>
      <xdr:col>4</xdr:col>
      <xdr:colOff>190500</xdr:colOff>
      <xdr:row>39</xdr:row>
      <xdr:rowOff>0</xdr:rowOff>
    </xdr:to>
    <xdr:graphicFrame macro="">
      <xdr:nvGraphicFramePr>
        <xdr:cNvPr id="77916" name="グラフ 92">
          <a:extLst>
            <a:ext uri="{FF2B5EF4-FFF2-40B4-BE49-F238E27FC236}">
              <a16:creationId xmlns:a16="http://schemas.microsoft.com/office/drawing/2014/main" id="{00000000-0008-0000-2E00-00005C3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190500</xdr:colOff>
      <xdr:row>36</xdr:row>
      <xdr:rowOff>0</xdr:rowOff>
    </xdr:from>
    <xdr:to>
      <xdr:col>17</xdr:col>
      <xdr:colOff>228600</xdr:colOff>
      <xdr:row>44</xdr:row>
      <xdr:rowOff>0</xdr:rowOff>
    </xdr:to>
    <xdr:graphicFrame macro="">
      <xdr:nvGraphicFramePr>
        <xdr:cNvPr id="77917" name="グラフ 93">
          <a:extLst>
            <a:ext uri="{FF2B5EF4-FFF2-40B4-BE49-F238E27FC236}">
              <a16:creationId xmlns:a16="http://schemas.microsoft.com/office/drawing/2014/main" id="{00000000-0008-0000-2E00-00005D3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190500</xdr:colOff>
      <xdr:row>44</xdr:row>
      <xdr:rowOff>0</xdr:rowOff>
    </xdr:from>
    <xdr:to>
      <xdr:col>17</xdr:col>
      <xdr:colOff>228600</xdr:colOff>
      <xdr:row>52</xdr:row>
      <xdr:rowOff>0</xdr:rowOff>
    </xdr:to>
    <xdr:graphicFrame macro="">
      <xdr:nvGraphicFramePr>
        <xdr:cNvPr id="77918" name="グラフ 94">
          <a:extLst>
            <a:ext uri="{FF2B5EF4-FFF2-40B4-BE49-F238E27FC236}">
              <a16:creationId xmlns:a16="http://schemas.microsoft.com/office/drawing/2014/main" id="{00000000-0008-0000-2E00-00005E3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228600</xdr:colOff>
      <xdr:row>37</xdr:row>
      <xdr:rowOff>0</xdr:rowOff>
    </xdr:from>
    <xdr:to>
      <xdr:col>21</xdr:col>
      <xdr:colOff>266700</xdr:colOff>
      <xdr:row>45</xdr:row>
      <xdr:rowOff>0</xdr:rowOff>
    </xdr:to>
    <xdr:graphicFrame macro="">
      <xdr:nvGraphicFramePr>
        <xdr:cNvPr id="77919" name="グラフ 95">
          <a:extLst>
            <a:ext uri="{FF2B5EF4-FFF2-40B4-BE49-F238E27FC236}">
              <a16:creationId xmlns:a16="http://schemas.microsoft.com/office/drawing/2014/main" id="{00000000-0008-0000-2E00-00005F3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17</xdr:col>
      <xdr:colOff>228600</xdr:colOff>
      <xdr:row>45</xdr:row>
      <xdr:rowOff>0</xdr:rowOff>
    </xdr:from>
    <xdr:to>
      <xdr:col>21</xdr:col>
      <xdr:colOff>266700</xdr:colOff>
      <xdr:row>53</xdr:row>
      <xdr:rowOff>0</xdr:rowOff>
    </xdr:to>
    <xdr:graphicFrame macro="">
      <xdr:nvGraphicFramePr>
        <xdr:cNvPr id="77920" name="グラフ 96">
          <a:extLst>
            <a:ext uri="{FF2B5EF4-FFF2-40B4-BE49-F238E27FC236}">
              <a16:creationId xmlns:a16="http://schemas.microsoft.com/office/drawing/2014/main" id="{00000000-0008-0000-2E00-0000603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26</xdr:col>
      <xdr:colOff>0</xdr:colOff>
      <xdr:row>0</xdr:row>
      <xdr:rowOff>0</xdr:rowOff>
    </xdr:from>
    <xdr:to>
      <xdr:col>29</xdr:col>
      <xdr:colOff>238125</xdr:colOff>
      <xdr:row>8</xdr:row>
      <xdr:rowOff>0</xdr:rowOff>
    </xdr:to>
    <xdr:graphicFrame macro="">
      <xdr:nvGraphicFramePr>
        <xdr:cNvPr id="77921" name="グラフ 97">
          <a:extLst>
            <a:ext uri="{FF2B5EF4-FFF2-40B4-BE49-F238E27FC236}">
              <a16:creationId xmlns:a16="http://schemas.microsoft.com/office/drawing/2014/main" id="{00000000-0008-0000-2E00-0000613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29</xdr:col>
      <xdr:colOff>238125</xdr:colOff>
      <xdr:row>14</xdr:row>
      <xdr:rowOff>0</xdr:rowOff>
    </xdr:from>
    <xdr:to>
      <xdr:col>32</xdr:col>
      <xdr:colOff>247650</xdr:colOff>
      <xdr:row>22</xdr:row>
      <xdr:rowOff>0</xdr:rowOff>
    </xdr:to>
    <xdr:graphicFrame macro="">
      <xdr:nvGraphicFramePr>
        <xdr:cNvPr id="77922" name="グラフ 98">
          <a:extLst>
            <a:ext uri="{FF2B5EF4-FFF2-40B4-BE49-F238E27FC236}">
              <a16:creationId xmlns:a16="http://schemas.microsoft.com/office/drawing/2014/main" id="{00000000-0008-0000-2E00-0000623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29</xdr:col>
      <xdr:colOff>238125</xdr:colOff>
      <xdr:row>22</xdr:row>
      <xdr:rowOff>152400</xdr:rowOff>
    </xdr:from>
    <xdr:to>
      <xdr:col>32</xdr:col>
      <xdr:colOff>247650</xdr:colOff>
      <xdr:row>30</xdr:row>
      <xdr:rowOff>152400</xdr:rowOff>
    </xdr:to>
    <xdr:graphicFrame macro="">
      <xdr:nvGraphicFramePr>
        <xdr:cNvPr id="77923" name="グラフ 99">
          <a:extLst>
            <a:ext uri="{FF2B5EF4-FFF2-40B4-BE49-F238E27FC236}">
              <a16:creationId xmlns:a16="http://schemas.microsoft.com/office/drawing/2014/main" id="{00000000-0008-0000-2E00-0000633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238125</xdr:colOff>
      <xdr:row>30</xdr:row>
      <xdr:rowOff>152400</xdr:rowOff>
    </xdr:from>
    <xdr:to>
      <xdr:col>32</xdr:col>
      <xdr:colOff>247650</xdr:colOff>
      <xdr:row>38</xdr:row>
      <xdr:rowOff>152400</xdr:rowOff>
    </xdr:to>
    <xdr:graphicFrame macro="">
      <xdr:nvGraphicFramePr>
        <xdr:cNvPr id="77924" name="グラフ 100">
          <a:extLst>
            <a:ext uri="{FF2B5EF4-FFF2-40B4-BE49-F238E27FC236}">
              <a16:creationId xmlns:a16="http://schemas.microsoft.com/office/drawing/2014/main" id="{00000000-0008-0000-2E00-0000643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238125</xdr:colOff>
      <xdr:row>38</xdr:row>
      <xdr:rowOff>152400</xdr:rowOff>
    </xdr:from>
    <xdr:to>
      <xdr:col>32</xdr:col>
      <xdr:colOff>247650</xdr:colOff>
      <xdr:row>46</xdr:row>
      <xdr:rowOff>152400</xdr:rowOff>
    </xdr:to>
    <xdr:graphicFrame macro="">
      <xdr:nvGraphicFramePr>
        <xdr:cNvPr id="77925" name="グラフ 101">
          <a:extLst>
            <a:ext uri="{FF2B5EF4-FFF2-40B4-BE49-F238E27FC236}">
              <a16:creationId xmlns:a16="http://schemas.microsoft.com/office/drawing/2014/main" id="{00000000-0008-0000-2E00-0000653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32</xdr:col>
      <xdr:colOff>247650</xdr:colOff>
      <xdr:row>45</xdr:row>
      <xdr:rowOff>0</xdr:rowOff>
    </xdr:from>
    <xdr:to>
      <xdr:col>35</xdr:col>
      <xdr:colOff>457200</xdr:colOff>
      <xdr:row>53</xdr:row>
      <xdr:rowOff>0</xdr:rowOff>
    </xdr:to>
    <xdr:graphicFrame macro="">
      <xdr:nvGraphicFramePr>
        <xdr:cNvPr id="77926" name="グラフ 102">
          <a:extLst>
            <a:ext uri="{FF2B5EF4-FFF2-40B4-BE49-F238E27FC236}">
              <a16:creationId xmlns:a16="http://schemas.microsoft.com/office/drawing/2014/main" id="{00000000-0008-0000-2E00-0000663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32</xdr:col>
      <xdr:colOff>247650</xdr:colOff>
      <xdr:row>18</xdr:row>
      <xdr:rowOff>95250</xdr:rowOff>
    </xdr:from>
    <xdr:to>
      <xdr:col>35</xdr:col>
      <xdr:colOff>457200</xdr:colOff>
      <xdr:row>26</xdr:row>
      <xdr:rowOff>95250</xdr:rowOff>
    </xdr:to>
    <xdr:graphicFrame macro="">
      <xdr:nvGraphicFramePr>
        <xdr:cNvPr id="77927" name="グラフ 103">
          <a:extLst>
            <a:ext uri="{FF2B5EF4-FFF2-40B4-BE49-F238E27FC236}">
              <a16:creationId xmlns:a16="http://schemas.microsoft.com/office/drawing/2014/main" id="{00000000-0008-0000-2E00-0000673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29</xdr:col>
      <xdr:colOff>238125</xdr:colOff>
      <xdr:row>5</xdr:row>
      <xdr:rowOff>0</xdr:rowOff>
    </xdr:from>
    <xdr:to>
      <xdr:col>32</xdr:col>
      <xdr:colOff>247650</xdr:colOff>
      <xdr:row>13</xdr:row>
      <xdr:rowOff>0</xdr:rowOff>
    </xdr:to>
    <xdr:graphicFrame macro="">
      <xdr:nvGraphicFramePr>
        <xdr:cNvPr id="77929" name="グラフ 105">
          <a:extLst>
            <a:ext uri="{FF2B5EF4-FFF2-40B4-BE49-F238E27FC236}">
              <a16:creationId xmlns:a16="http://schemas.microsoft.com/office/drawing/2014/main" id="{00000000-0008-0000-2E00-0000693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32</xdr:col>
      <xdr:colOff>247650</xdr:colOff>
      <xdr:row>9</xdr:row>
      <xdr:rowOff>114300</xdr:rowOff>
    </xdr:from>
    <xdr:to>
      <xdr:col>35</xdr:col>
      <xdr:colOff>457200</xdr:colOff>
      <xdr:row>17</xdr:row>
      <xdr:rowOff>114300</xdr:rowOff>
    </xdr:to>
    <xdr:graphicFrame macro="">
      <xdr:nvGraphicFramePr>
        <xdr:cNvPr id="77930" name="グラフ 106">
          <a:extLst>
            <a:ext uri="{FF2B5EF4-FFF2-40B4-BE49-F238E27FC236}">
              <a16:creationId xmlns:a16="http://schemas.microsoft.com/office/drawing/2014/main" id="{00000000-0008-0000-2E00-00006A3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4</xdr:row>
      <xdr:rowOff>152400</xdr:rowOff>
    </xdr:from>
    <xdr:to>
      <xdr:col>23</xdr:col>
      <xdr:colOff>361950</xdr:colOff>
      <xdr:row>23</xdr:row>
      <xdr:rowOff>76200</xdr:rowOff>
    </xdr:to>
    <xdr:pic>
      <xdr:nvPicPr>
        <xdr:cNvPr id="79917" name="Picture 45">
          <a:extLst>
            <a:ext uri="{FF2B5EF4-FFF2-40B4-BE49-F238E27FC236}">
              <a16:creationId xmlns:a16="http://schemas.microsoft.com/office/drawing/2014/main" id="{00000000-0008-0000-2F00-00002D3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0" y="1028700"/>
          <a:ext cx="5857875" cy="408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400050</xdr:colOff>
      <xdr:row>17</xdr:row>
      <xdr:rowOff>114300</xdr:rowOff>
    </xdr:from>
    <xdr:to>
      <xdr:col>17</xdr:col>
      <xdr:colOff>28575</xdr:colOff>
      <xdr:row>17</xdr:row>
      <xdr:rowOff>171450</xdr:rowOff>
    </xdr:to>
    <xdr:sp macro="" textlink="">
      <xdr:nvSpPr>
        <xdr:cNvPr id="79874" name="Oval 2">
          <a:extLst>
            <a:ext uri="{FF2B5EF4-FFF2-40B4-BE49-F238E27FC236}">
              <a16:creationId xmlns:a16="http://schemas.microsoft.com/office/drawing/2014/main" id="{00000000-0008-0000-2F00-000002380100}"/>
            </a:ext>
          </a:extLst>
        </xdr:cNvPr>
        <xdr:cNvSpPr>
          <a:spLocks noChangeArrowheads="1"/>
        </xdr:cNvSpPr>
      </xdr:nvSpPr>
      <xdr:spPr bwMode="auto">
        <a:xfrm flipH="1">
          <a:off x="7943850" y="38385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10</xdr:col>
      <xdr:colOff>381000</xdr:colOff>
      <xdr:row>12</xdr:row>
      <xdr:rowOff>66675</xdr:rowOff>
    </xdr:from>
    <xdr:to>
      <xdr:col>11</xdr:col>
      <xdr:colOff>9525</xdr:colOff>
      <xdr:row>12</xdr:row>
      <xdr:rowOff>123825</xdr:rowOff>
    </xdr:to>
    <xdr:sp macro="" textlink="">
      <xdr:nvSpPr>
        <xdr:cNvPr id="79875" name="Oval 3">
          <a:extLst>
            <a:ext uri="{FF2B5EF4-FFF2-40B4-BE49-F238E27FC236}">
              <a16:creationId xmlns:a16="http://schemas.microsoft.com/office/drawing/2014/main" id="{00000000-0008-0000-2F00-000003380100}"/>
            </a:ext>
          </a:extLst>
        </xdr:cNvPr>
        <xdr:cNvSpPr>
          <a:spLocks noChangeArrowheads="1"/>
        </xdr:cNvSpPr>
      </xdr:nvSpPr>
      <xdr:spPr bwMode="auto">
        <a:xfrm flipH="1">
          <a:off x="5353050" y="26955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238125</xdr:colOff>
      <xdr:row>17</xdr:row>
      <xdr:rowOff>114300</xdr:rowOff>
    </xdr:from>
    <xdr:to>
      <xdr:col>19</xdr:col>
      <xdr:colOff>295275</xdr:colOff>
      <xdr:row>17</xdr:row>
      <xdr:rowOff>171450</xdr:rowOff>
    </xdr:to>
    <xdr:sp macro="" textlink="">
      <xdr:nvSpPr>
        <xdr:cNvPr id="79876" name="Oval 4">
          <a:extLst>
            <a:ext uri="{FF2B5EF4-FFF2-40B4-BE49-F238E27FC236}">
              <a16:creationId xmlns:a16="http://schemas.microsoft.com/office/drawing/2014/main" id="{00000000-0008-0000-2F00-000004380100}"/>
            </a:ext>
          </a:extLst>
        </xdr:cNvPr>
        <xdr:cNvSpPr>
          <a:spLocks noChangeArrowheads="1"/>
        </xdr:cNvSpPr>
      </xdr:nvSpPr>
      <xdr:spPr bwMode="auto">
        <a:xfrm flipH="1">
          <a:off x="9067800" y="38385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228600</xdr:colOff>
      <xdr:row>13</xdr:row>
      <xdr:rowOff>28575</xdr:rowOff>
    </xdr:from>
    <xdr:to>
      <xdr:col>22</xdr:col>
      <xdr:colOff>285750</xdr:colOff>
      <xdr:row>13</xdr:row>
      <xdr:rowOff>85725</xdr:rowOff>
    </xdr:to>
    <xdr:sp macro="" textlink="">
      <xdr:nvSpPr>
        <xdr:cNvPr id="79877" name="Oval 5">
          <a:extLst>
            <a:ext uri="{FF2B5EF4-FFF2-40B4-BE49-F238E27FC236}">
              <a16:creationId xmlns:a16="http://schemas.microsoft.com/office/drawing/2014/main" id="{00000000-0008-0000-2F00-000005380100}"/>
            </a:ext>
          </a:extLst>
        </xdr:cNvPr>
        <xdr:cNvSpPr>
          <a:spLocks noChangeArrowheads="1"/>
        </xdr:cNvSpPr>
      </xdr:nvSpPr>
      <xdr:spPr bwMode="auto">
        <a:xfrm flipH="1">
          <a:off x="10344150" y="28765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21</xdr:col>
      <xdr:colOff>28575</xdr:colOff>
      <xdr:row>10</xdr:row>
      <xdr:rowOff>0</xdr:rowOff>
    </xdr:from>
    <xdr:to>
      <xdr:col>21</xdr:col>
      <xdr:colOff>85725</xdr:colOff>
      <xdr:row>10</xdr:row>
      <xdr:rowOff>57150</xdr:rowOff>
    </xdr:to>
    <xdr:sp macro="" textlink="">
      <xdr:nvSpPr>
        <xdr:cNvPr id="79878" name="Oval 6">
          <a:extLst>
            <a:ext uri="{FF2B5EF4-FFF2-40B4-BE49-F238E27FC236}">
              <a16:creationId xmlns:a16="http://schemas.microsoft.com/office/drawing/2014/main" id="{00000000-0008-0000-2F00-000006380100}"/>
            </a:ext>
          </a:extLst>
        </xdr:cNvPr>
        <xdr:cNvSpPr>
          <a:spLocks noChangeArrowheads="1"/>
        </xdr:cNvSpPr>
      </xdr:nvSpPr>
      <xdr:spPr bwMode="auto">
        <a:xfrm flipH="1">
          <a:off x="9715500" y="21907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180975</xdr:colOff>
      <xdr:row>15</xdr:row>
      <xdr:rowOff>152400</xdr:rowOff>
    </xdr:from>
    <xdr:to>
      <xdr:col>20</xdr:col>
      <xdr:colOff>238125</xdr:colOff>
      <xdr:row>15</xdr:row>
      <xdr:rowOff>209550</xdr:rowOff>
    </xdr:to>
    <xdr:sp macro="" textlink="">
      <xdr:nvSpPr>
        <xdr:cNvPr id="79879" name="Oval 7">
          <a:extLst>
            <a:ext uri="{FF2B5EF4-FFF2-40B4-BE49-F238E27FC236}">
              <a16:creationId xmlns:a16="http://schemas.microsoft.com/office/drawing/2014/main" id="{00000000-0008-0000-2F00-000007380100}"/>
            </a:ext>
          </a:extLst>
        </xdr:cNvPr>
        <xdr:cNvSpPr>
          <a:spLocks noChangeArrowheads="1"/>
        </xdr:cNvSpPr>
      </xdr:nvSpPr>
      <xdr:spPr bwMode="auto">
        <a:xfrm flipH="1">
          <a:off x="9439275" y="34385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19050</xdr:colOff>
      <xdr:row>17</xdr:row>
      <xdr:rowOff>142875</xdr:rowOff>
    </xdr:from>
    <xdr:to>
      <xdr:col>16</xdr:col>
      <xdr:colOff>400050</xdr:colOff>
      <xdr:row>25</xdr:row>
      <xdr:rowOff>0</xdr:rowOff>
    </xdr:to>
    <xdr:cxnSp macro="">
      <xdr:nvCxnSpPr>
        <xdr:cNvPr id="79880" name="AutoShape 8">
          <a:extLst>
            <a:ext uri="{FF2B5EF4-FFF2-40B4-BE49-F238E27FC236}">
              <a16:creationId xmlns:a16="http://schemas.microsoft.com/office/drawing/2014/main" id="{00000000-0008-0000-2F00-000008380100}"/>
            </a:ext>
          </a:extLst>
        </xdr:cNvPr>
        <xdr:cNvCxnSpPr>
          <a:cxnSpLocks noChangeShapeType="1"/>
          <a:stCxn id="79908" idx="0"/>
          <a:endCxn id="79874" idx="6"/>
        </xdr:cNvCxnSpPr>
      </xdr:nvCxnSpPr>
      <xdr:spPr bwMode="auto">
        <a:xfrm flipV="1">
          <a:off x="6276975" y="3867150"/>
          <a:ext cx="1666875" cy="16097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8</xdr:col>
      <xdr:colOff>0</xdr:colOff>
      <xdr:row>12</xdr:row>
      <xdr:rowOff>95250</xdr:rowOff>
    </xdr:from>
    <xdr:to>
      <xdr:col>10</xdr:col>
      <xdr:colOff>381000</xdr:colOff>
      <xdr:row>17</xdr:row>
      <xdr:rowOff>0</xdr:rowOff>
    </xdr:to>
    <xdr:cxnSp macro="">
      <xdr:nvCxnSpPr>
        <xdr:cNvPr id="79881" name="AutoShape 9">
          <a:extLst>
            <a:ext uri="{FF2B5EF4-FFF2-40B4-BE49-F238E27FC236}">
              <a16:creationId xmlns:a16="http://schemas.microsoft.com/office/drawing/2014/main" id="{00000000-0008-0000-2F00-000009380100}"/>
            </a:ext>
          </a:extLst>
        </xdr:cNvPr>
        <xdr:cNvCxnSpPr>
          <a:cxnSpLocks noChangeShapeType="1"/>
          <a:stCxn id="79905" idx="3"/>
          <a:endCxn id="79875" idx="6"/>
        </xdr:cNvCxnSpPr>
      </xdr:nvCxnSpPr>
      <xdr:spPr bwMode="auto">
        <a:xfrm flipV="1">
          <a:off x="4114800" y="2724150"/>
          <a:ext cx="1238250" cy="10001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85725</xdr:colOff>
      <xdr:row>9</xdr:row>
      <xdr:rowOff>0</xdr:rowOff>
    </xdr:from>
    <xdr:to>
      <xdr:col>26</xdr:col>
      <xdr:colOff>0</xdr:colOff>
      <xdr:row>10</xdr:row>
      <xdr:rowOff>28575</xdr:rowOff>
    </xdr:to>
    <xdr:cxnSp macro="">
      <xdr:nvCxnSpPr>
        <xdr:cNvPr id="79882" name="AutoShape 10">
          <a:extLst>
            <a:ext uri="{FF2B5EF4-FFF2-40B4-BE49-F238E27FC236}">
              <a16:creationId xmlns:a16="http://schemas.microsoft.com/office/drawing/2014/main" id="{00000000-0008-0000-2F00-00000A380100}"/>
            </a:ext>
          </a:extLst>
        </xdr:cNvPr>
        <xdr:cNvCxnSpPr>
          <a:cxnSpLocks noChangeShapeType="1"/>
          <a:stCxn id="79878" idx="2"/>
          <a:endCxn id="79910" idx="1"/>
        </xdr:cNvCxnSpPr>
      </xdr:nvCxnSpPr>
      <xdr:spPr bwMode="auto">
        <a:xfrm flipV="1">
          <a:off x="9772650" y="1971675"/>
          <a:ext cx="2057400" cy="2476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285750</xdr:colOff>
      <xdr:row>13</xdr:row>
      <xdr:rowOff>57150</xdr:rowOff>
    </xdr:from>
    <xdr:to>
      <xdr:col>26</xdr:col>
      <xdr:colOff>0</xdr:colOff>
      <xdr:row>17</xdr:row>
      <xdr:rowOff>0</xdr:rowOff>
    </xdr:to>
    <xdr:cxnSp macro="">
      <xdr:nvCxnSpPr>
        <xdr:cNvPr id="79883" name="AutoShape 11">
          <a:extLst>
            <a:ext uri="{FF2B5EF4-FFF2-40B4-BE49-F238E27FC236}">
              <a16:creationId xmlns:a16="http://schemas.microsoft.com/office/drawing/2014/main" id="{00000000-0008-0000-2F00-00000B380100}"/>
            </a:ext>
          </a:extLst>
        </xdr:cNvPr>
        <xdr:cNvCxnSpPr>
          <a:cxnSpLocks noChangeShapeType="1"/>
          <a:stCxn id="79877" idx="2"/>
          <a:endCxn id="79911" idx="1"/>
        </xdr:cNvCxnSpPr>
      </xdr:nvCxnSpPr>
      <xdr:spPr bwMode="auto">
        <a:xfrm>
          <a:off x="10401300" y="2905125"/>
          <a:ext cx="1428750" cy="8191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238125</xdr:colOff>
      <xdr:row>15</xdr:row>
      <xdr:rowOff>180975</xdr:rowOff>
    </xdr:from>
    <xdr:to>
      <xdr:col>26</xdr:col>
      <xdr:colOff>0</xdr:colOff>
      <xdr:row>25</xdr:row>
      <xdr:rowOff>0</xdr:rowOff>
    </xdr:to>
    <xdr:cxnSp macro="">
      <xdr:nvCxnSpPr>
        <xdr:cNvPr id="79884" name="AutoShape 12">
          <a:extLst>
            <a:ext uri="{FF2B5EF4-FFF2-40B4-BE49-F238E27FC236}">
              <a16:creationId xmlns:a16="http://schemas.microsoft.com/office/drawing/2014/main" id="{00000000-0008-0000-2F00-00000C380100}"/>
            </a:ext>
          </a:extLst>
        </xdr:cNvPr>
        <xdr:cNvCxnSpPr>
          <a:cxnSpLocks noChangeShapeType="1"/>
          <a:stCxn id="79879" idx="2"/>
          <a:endCxn id="79912" idx="1"/>
        </xdr:cNvCxnSpPr>
      </xdr:nvCxnSpPr>
      <xdr:spPr bwMode="auto">
        <a:xfrm>
          <a:off x="9496425" y="3467100"/>
          <a:ext cx="2333625" cy="20097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18</xdr:col>
      <xdr:colOff>409575</xdr:colOff>
      <xdr:row>17</xdr:row>
      <xdr:rowOff>142875</xdr:rowOff>
    </xdr:from>
    <xdr:to>
      <xdr:col>19</xdr:col>
      <xdr:colOff>295275</xdr:colOff>
      <xdr:row>25</xdr:row>
      <xdr:rowOff>0</xdr:rowOff>
    </xdr:to>
    <xdr:cxnSp macro="">
      <xdr:nvCxnSpPr>
        <xdr:cNvPr id="79885" name="AutoShape 13">
          <a:extLst>
            <a:ext uri="{FF2B5EF4-FFF2-40B4-BE49-F238E27FC236}">
              <a16:creationId xmlns:a16="http://schemas.microsoft.com/office/drawing/2014/main" id="{00000000-0008-0000-2F00-00000D380100}"/>
            </a:ext>
          </a:extLst>
        </xdr:cNvPr>
        <xdr:cNvCxnSpPr>
          <a:cxnSpLocks noChangeShapeType="1"/>
          <a:stCxn id="79876" idx="2"/>
          <a:endCxn id="79909" idx="0"/>
        </xdr:cNvCxnSpPr>
      </xdr:nvCxnSpPr>
      <xdr:spPr bwMode="auto">
        <a:xfrm flipH="1">
          <a:off x="8810625" y="3867150"/>
          <a:ext cx="314325" cy="16097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76200</xdr:colOff>
      <xdr:row>14</xdr:row>
      <xdr:rowOff>142875</xdr:rowOff>
    </xdr:from>
    <xdr:to>
      <xdr:col>11</xdr:col>
      <xdr:colOff>133350</xdr:colOff>
      <xdr:row>14</xdr:row>
      <xdr:rowOff>200025</xdr:rowOff>
    </xdr:to>
    <xdr:sp macro="" textlink="">
      <xdr:nvSpPr>
        <xdr:cNvPr id="79886" name="Oval 14">
          <a:extLst>
            <a:ext uri="{FF2B5EF4-FFF2-40B4-BE49-F238E27FC236}">
              <a16:creationId xmlns:a16="http://schemas.microsoft.com/office/drawing/2014/main" id="{00000000-0008-0000-2F00-00000E380100}"/>
            </a:ext>
          </a:extLst>
        </xdr:cNvPr>
        <xdr:cNvSpPr>
          <a:spLocks noChangeArrowheads="1"/>
        </xdr:cNvSpPr>
      </xdr:nvSpPr>
      <xdr:spPr bwMode="auto">
        <a:xfrm flipH="1">
          <a:off x="5476875" y="32099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8</xdr:col>
      <xdr:colOff>0</xdr:colOff>
      <xdr:row>14</xdr:row>
      <xdr:rowOff>171450</xdr:rowOff>
    </xdr:from>
    <xdr:to>
      <xdr:col>11</xdr:col>
      <xdr:colOff>76200</xdr:colOff>
      <xdr:row>25</xdr:row>
      <xdr:rowOff>0</xdr:rowOff>
    </xdr:to>
    <xdr:cxnSp macro="">
      <xdr:nvCxnSpPr>
        <xdr:cNvPr id="79887" name="AutoShape 15">
          <a:extLst>
            <a:ext uri="{FF2B5EF4-FFF2-40B4-BE49-F238E27FC236}">
              <a16:creationId xmlns:a16="http://schemas.microsoft.com/office/drawing/2014/main" id="{00000000-0008-0000-2F00-00000F380100}"/>
            </a:ext>
          </a:extLst>
        </xdr:cNvPr>
        <xdr:cNvCxnSpPr>
          <a:cxnSpLocks noChangeShapeType="1"/>
          <a:stCxn id="79906" idx="3"/>
          <a:endCxn id="79886" idx="6"/>
        </xdr:cNvCxnSpPr>
      </xdr:nvCxnSpPr>
      <xdr:spPr bwMode="auto">
        <a:xfrm flipV="1">
          <a:off x="4114800" y="3238500"/>
          <a:ext cx="1362075" cy="22383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12</xdr:col>
      <xdr:colOff>200025</xdr:colOff>
      <xdr:row>17</xdr:row>
      <xdr:rowOff>38100</xdr:rowOff>
    </xdr:from>
    <xdr:to>
      <xdr:col>12</xdr:col>
      <xdr:colOff>257175</xdr:colOff>
      <xdr:row>17</xdr:row>
      <xdr:rowOff>95250</xdr:rowOff>
    </xdr:to>
    <xdr:sp macro="" textlink="">
      <xdr:nvSpPr>
        <xdr:cNvPr id="79888" name="Oval 16">
          <a:extLst>
            <a:ext uri="{FF2B5EF4-FFF2-40B4-BE49-F238E27FC236}">
              <a16:creationId xmlns:a16="http://schemas.microsoft.com/office/drawing/2014/main" id="{00000000-0008-0000-2F00-000010380100}"/>
            </a:ext>
          </a:extLst>
        </xdr:cNvPr>
        <xdr:cNvSpPr>
          <a:spLocks noChangeArrowheads="1"/>
        </xdr:cNvSpPr>
      </xdr:nvSpPr>
      <xdr:spPr bwMode="auto">
        <a:xfrm flipH="1">
          <a:off x="6029325" y="37623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8</xdr:col>
      <xdr:colOff>0</xdr:colOff>
      <xdr:row>17</xdr:row>
      <xdr:rowOff>66675</xdr:rowOff>
    </xdr:from>
    <xdr:to>
      <xdr:col>12</xdr:col>
      <xdr:colOff>200025</xdr:colOff>
      <xdr:row>33</xdr:row>
      <xdr:rowOff>0</xdr:rowOff>
    </xdr:to>
    <xdr:cxnSp macro="">
      <xdr:nvCxnSpPr>
        <xdr:cNvPr id="79889" name="AutoShape 17">
          <a:extLst>
            <a:ext uri="{FF2B5EF4-FFF2-40B4-BE49-F238E27FC236}">
              <a16:creationId xmlns:a16="http://schemas.microsoft.com/office/drawing/2014/main" id="{00000000-0008-0000-2F00-000011380100}"/>
            </a:ext>
          </a:extLst>
        </xdr:cNvPr>
        <xdr:cNvCxnSpPr>
          <a:cxnSpLocks noChangeShapeType="1"/>
          <a:stCxn id="79907" idx="3"/>
          <a:endCxn id="79888" idx="6"/>
        </xdr:cNvCxnSpPr>
      </xdr:nvCxnSpPr>
      <xdr:spPr bwMode="auto">
        <a:xfrm flipV="1">
          <a:off x="4114800" y="3790950"/>
          <a:ext cx="1914525" cy="34385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381000</xdr:colOff>
      <xdr:row>0</xdr:row>
      <xdr:rowOff>9525</xdr:rowOff>
    </xdr:from>
    <xdr:to>
      <xdr:col>24</xdr:col>
      <xdr:colOff>104775</xdr:colOff>
      <xdr:row>3</xdr:row>
      <xdr:rowOff>209550</xdr:rowOff>
    </xdr:to>
    <xdr:grpSp>
      <xdr:nvGrpSpPr>
        <xdr:cNvPr id="79898" name="Group 26">
          <a:extLst>
            <a:ext uri="{FF2B5EF4-FFF2-40B4-BE49-F238E27FC236}">
              <a16:creationId xmlns:a16="http://schemas.microsoft.com/office/drawing/2014/main" id="{00000000-0008-0000-2F00-00001A380100}"/>
            </a:ext>
          </a:extLst>
        </xdr:cNvPr>
        <xdr:cNvGrpSpPr>
          <a:grpSpLocks/>
        </xdr:cNvGrpSpPr>
      </xdr:nvGrpSpPr>
      <xdr:grpSpPr bwMode="auto">
        <a:xfrm>
          <a:off x="10134600" y="9525"/>
          <a:ext cx="1019175" cy="885825"/>
          <a:chOff x="1012" y="24"/>
          <a:chExt cx="106" cy="90"/>
        </a:xfrm>
      </xdr:grpSpPr>
      <xdr:sp macro="" textlink="">
        <xdr:nvSpPr>
          <xdr:cNvPr id="79899" name="Line 27">
            <a:extLst>
              <a:ext uri="{FF2B5EF4-FFF2-40B4-BE49-F238E27FC236}">
                <a16:creationId xmlns:a16="http://schemas.microsoft.com/office/drawing/2014/main" id="{00000000-0008-0000-2F00-00001B3801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9900" name="Text Box 28">
            <a:extLst>
              <a:ext uri="{FF2B5EF4-FFF2-40B4-BE49-F238E27FC236}">
                <a16:creationId xmlns:a16="http://schemas.microsoft.com/office/drawing/2014/main" id="{00000000-0008-0000-2F00-00001C38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+Z</a:t>
            </a:r>
          </a:p>
        </xdr:txBody>
      </xdr:sp>
      <xdr:sp macro="" textlink="">
        <xdr:nvSpPr>
          <xdr:cNvPr id="79901" name="Text Box 29">
            <a:extLst>
              <a:ext uri="{FF2B5EF4-FFF2-40B4-BE49-F238E27FC236}">
                <a16:creationId xmlns:a16="http://schemas.microsoft.com/office/drawing/2014/main" id="{00000000-0008-0000-2F00-00001D38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-Z</a:t>
            </a:r>
          </a:p>
        </xdr:txBody>
      </xdr:sp>
      <xdr:sp macro="" textlink="">
        <xdr:nvSpPr>
          <xdr:cNvPr id="79902" name="Line 30">
            <a:extLst>
              <a:ext uri="{FF2B5EF4-FFF2-40B4-BE49-F238E27FC236}">
                <a16:creationId xmlns:a16="http://schemas.microsoft.com/office/drawing/2014/main" id="{00000000-0008-0000-2F00-00001E3801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9903" name="Text Box 31">
            <a:extLst>
              <a:ext uri="{FF2B5EF4-FFF2-40B4-BE49-F238E27FC236}">
                <a16:creationId xmlns:a16="http://schemas.microsoft.com/office/drawing/2014/main" id="{00000000-0008-0000-2F00-00001F38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-Y</a:t>
            </a:r>
          </a:p>
        </xdr:txBody>
      </xdr:sp>
      <xdr:sp macro="" textlink="">
        <xdr:nvSpPr>
          <xdr:cNvPr id="79904" name="Text Box 32">
            <a:extLst>
              <a:ext uri="{FF2B5EF4-FFF2-40B4-BE49-F238E27FC236}">
                <a16:creationId xmlns:a16="http://schemas.microsoft.com/office/drawing/2014/main" id="{00000000-0008-0000-2F00-00002038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+Y</a:t>
            </a:r>
          </a:p>
        </xdr:txBody>
      </xdr:sp>
    </xdr:grpSp>
    <xdr:clientData/>
  </xdr:twoCellAnchor>
  <xdr:twoCellAnchor>
    <xdr:from>
      <xdr:col>4</xdr:col>
      <xdr:colOff>190500</xdr:colOff>
      <xdr:row>13</xdr:row>
      <xdr:rowOff>0</xdr:rowOff>
    </xdr:from>
    <xdr:to>
      <xdr:col>8</xdr:col>
      <xdr:colOff>0</xdr:colOff>
      <xdr:row>21</xdr:row>
      <xdr:rowOff>0</xdr:rowOff>
    </xdr:to>
    <xdr:graphicFrame macro="">
      <xdr:nvGraphicFramePr>
        <xdr:cNvPr id="79905" name="グラフ 33">
          <a:extLst>
            <a:ext uri="{FF2B5EF4-FFF2-40B4-BE49-F238E27FC236}">
              <a16:creationId xmlns:a16="http://schemas.microsoft.com/office/drawing/2014/main" id="{00000000-0008-0000-2F00-00002138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190500</xdr:colOff>
      <xdr:row>21</xdr:row>
      <xdr:rowOff>0</xdr:rowOff>
    </xdr:from>
    <xdr:to>
      <xdr:col>8</xdr:col>
      <xdr:colOff>0</xdr:colOff>
      <xdr:row>29</xdr:row>
      <xdr:rowOff>0</xdr:rowOff>
    </xdr:to>
    <xdr:graphicFrame macro="">
      <xdr:nvGraphicFramePr>
        <xdr:cNvPr id="79906" name="グラフ 34">
          <a:extLst>
            <a:ext uri="{FF2B5EF4-FFF2-40B4-BE49-F238E27FC236}">
              <a16:creationId xmlns:a16="http://schemas.microsoft.com/office/drawing/2014/main" id="{00000000-0008-0000-2F00-00002238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190500</xdr:colOff>
      <xdr:row>29</xdr:row>
      <xdr:rowOff>0</xdr:rowOff>
    </xdr:from>
    <xdr:to>
      <xdr:col>8</xdr:col>
      <xdr:colOff>0</xdr:colOff>
      <xdr:row>37</xdr:row>
      <xdr:rowOff>0</xdr:rowOff>
    </xdr:to>
    <xdr:graphicFrame macro="">
      <xdr:nvGraphicFramePr>
        <xdr:cNvPr id="79907" name="グラフ 35">
          <a:extLst>
            <a:ext uri="{FF2B5EF4-FFF2-40B4-BE49-F238E27FC236}">
              <a16:creationId xmlns:a16="http://schemas.microsoft.com/office/drawing/2014/main" id="{00000000-0008-0000-2F00-00002338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25</xdr:row>
      <xdr:rowOff>0</xdr:rowOff>
    </xdr:from>
    <xdr:to>
      <xdr:col>15</xdr:col>
      <xdr:colOff>38100</xdr:colOff>
      <xdr:row>33</xdr:row>
      <xdr:rowOff>0</xdr:rowOff>
    </xdr:to>
    <xdr:graphicFrame macro="">
      <xdr:nvGraphicFramePr>
        <xdr:cNvPr id="79908" name="グラフ 36">
          <a:extLst>
            <a:ext uri="{FF2B5EF4-FFF2-40B4-BE49-F238E27FC236}">
              <a16:creationId xmlns:a16="http://schemas.microsoft.com/office/drawing/2014/main" id="{00000000-0008-0000-2F00-00002438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390525</xdr:colOff>
      <xdr:row>25</xdr:row>
      <xdr:rowOff>0</xdr:rowOff>
    </xdr:from>
    <xdr:to>
      <xdr:col>21</xdr:col>
      <xdr:colOff>0</xdr:colOff>
      <xdr:row>33</xdr:row>
      <xdr:rowOff>0</xdr:rowOff>
    </xdr:to>
    <xdr:graphicFrame macro="">
      <xdr:nvGraphicFramePr>
        <xdr:cNvPr id="79909" name="グラフ 37">
          <a:extLst>
            <a:ext uri="{FF2B5EF4-FFF2-40B4-BE49-F238E27FC236}">
              <a16:creationId xmlns:a16="http://schemas.microsoft.com/office/drawing/2014/main" id="{00000000-0008-0000-2F00-00002538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5</xdr:row>
      <xdr:rowOff>0</xdr:rowOff>
    </xdr:from>
    <xdr:to>
      <xdr:col>29</xdr:col>
      <xdr:colOff>238125</xdr:colOff>
      <xdr:row>13</xdr:row>
      <xdr:rowOff>0</xdr:rowOff>
    </xdr:to>
    <xdr:graphicFrame macro="">
      <xdr:nvGraphicFramePr>
        <xdr:cNvPr id="79910" name="グラフ 38">
          <a:extLst>
            <a:ext uri="{FF2B5EF4-FFF2-40B4-BE49-F238E27FC236}">
              <a16:creationId xmlns:a16="http://schemas.microsoft.com/office/drawing/2014/main" id="{00000000-0008-0000-2F00-00002638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0</xdr:colOff>
      <xdr:row>13</xdr:row>
      <xdr:rowOff>0</xdr:rowOff>
    </xdr:from>
    <xdr:to>
      <xdr:col>29</xdr:col>
      <xdr:colOff>238125</xdr:colOff>
      <xdr:row>21</xdr:row>
      <xdr:rowOff>0</xdr:rowOff>
    </xdr:to>
    <xdr:graphicFrame macro="">
      <xdr:nvGraphicFramePr>
        <xdr:cNvPr id="79911" name="グラフ 39">
          <a:extLst>
            <a:ext uri="{FF2B5EF4-FFF2-40B4-BE49-F238E27FC236}">
              <a16:creationId xmlns:a16="http://schemas.microsoft.com/office/drawing/2014/main" id="{00000000-0008-0000-2F00-00002738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0</xdr:colOff>
      <xdr:row>21</xdr:row>
      <xdr:rowOff>0</xdr:rowOff>
    </xdr:from>
    <xdr:to>
      <xdr:col>29</xdr:col>
      <xdr:colOff>238125</xdr:colOff>
      <xdr:row>29</xdr:row>
      <xdr:rowOff>0</xdr:rowOff>
    </xdr:to>
    <xdr:graphicFrame macro="">
      <xdr:nvGraphicFramePr>
        <xdr:cNvPr id="79912" name="グラフ 40">
          <a:extLst>
            <a:ext uri="{FF2B5EF4-FFF2-40B4-BE49-F238E27FC236}">
              <a16:creationId xmlns:a16="http://schemas.microsoft.com/office/drawing/2014/main" id="{00000000-0008-0000-2F00-00002838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390525</xdr:colOff>
      <xdr:row>6</xdr:row>
      <xdr:rowOff>66675</xdr:rowOff>
    </xdr:from>
    <xdr:to>
      <xdr:col>11</xdr:col>
      <xdr:colOff>19050</xdr:colOff>
      <xdr:row>6</xdr:row>
      <xdr:rowOff>123825</xdr:rowOff>
    </xdr:to>
    <xdr:sp macro="" textlink="">
      <xdr:nvSpPr>
        <xdr:cNvPr id="79915" name="Oval 43">
          <a:extLst>
            <a:ext uri="{FF2B5EF4-FFF2-40B4-BE49-F238E27FC236}">
              <a16:creationId xmlns:a16="http://schemas.microsoft.com/office/drawing/2014/main" id="{00000000-0008-0000-2F00-00002B380100}"/>
            </a:ext>
          </a:extLst>
        </xdr:cNvPr>
        <xdr:cNvSpPr>
          <a:spLocks noChangeArrowheads="1"/>
        </xdr:cNvSpPr>
      </xdr:nvSpPr>
      <xdr:spPr bwMode="auto">
        <a:xfrm flipH="1">
          <a:off x="5362575" y="13811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8</xdr:col>
      <xdr:colOff>0</xdr:colOff>
      <xdr:row>6</xdr:row>
      <xdr:rowOff>95250</xdr:rowOff>
    </xdr:from>
    <xdr:to>
      <xdr:col>10</xdr:col>
      <xdr:colOff>390525</xdr:colOff>
      <xdr:row>9</xdr:row>
      <xdr:rowOff>0</xdr:rowOff>
    </xdr:to>
    <xdr:cxnSp macro="">
      <xdr:nvCxnSpPr>
        <xdr:cNvPr id="79916" name="AutoShape 44">
          <a:extLst>
            <a:ext uri="{FF2B5EF4-FFF2-40B4-BE49-F238E27FC236}">
              <a16:creationId xmlns:a16="http://schemas.microsoft.com/office/drawing/2014/main" id="{00000000-0008-0000-2F00-00002C380100}"/>
            </a:ext>
          </a:extLst>
        </xdr:cNvPr>
        <xdr:cNvCxnSpPr>
          <a:cxnSpLocks noChangeShapeType="1"/>
          <a:stCxn id="79914" idx="3"/>
          <a:endCxn id="79915" idx="6"/>
        </xdr:cNvCxnSpPr>
      </xdr:nvCxnSpPr>
      <xdr:spPr bwMode="auto">
        <a:xfrm flipV="1">
          <a:off x="4114800" y="1409700"/>
          <a:ext cx="1247775" cy="5619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4</xdr:col>
      <xdr:colOff>190500</xdr:colOff>
      <xdr:row>5</xdr:row>
      <xdr:rowOff>0</xdr:rowOff>
    </xdr:from>
    <xdr:to>
      <xdr:col>8</xdr:col>
      <xdr:colOff>0</xdr:colOff>
      <xdr:row>13</xdr:row>
      <xdr:rowOff>0</xdr:rowOff>
    </xdr:to>
    <xdr:graphicFrame macro="">
      <xdr:nvGraphicFramePr>
        <xdr:cNvPr id="79914" name="グラフ 42">
          <a:extLst>
            <a:ext uri="{FF2B5EF4-FFF2-40B4-BE49-F238E27FC236}">
              <a16:creationId xmlns:a16="http://schemas.microsoft.com/office/drawing/2014/main" id="{00000000-0008-0000-2F00-00002A38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85725</xdr:colOff>
      <xdr:row>5</xdr:row>
      <xdr:rowOff>9525</xdr:rowOff>
    </xdr:from>
    <xdr:to>
      <xdr:col>23</xdr:col>
      <xdr:colOff>342900</xdr:colOff>
      <xdr:row>23</xdr:row>
      <xdr:rowOff>133350</xdr:rowOff>
    </xdr:to>
    <xdr:pic>
      <xdr:nvPicPr>
        <xdr:cNvPr id="81984" name="Picture 64">
          <a:extLst>
            <a:ext uri="{FF2B5EF4-FFF2-40B4-BE49-F238E27FC236}">
              <a16:creationId xmlns:a16="http://schemas.microsoft.com/office/drawing/2014/main" id="{00000000-0008-0000-3000-00004040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7775" y="1104900"/>
          <a:ext cx="5829300" cy="406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323850</xdr:colOff>
      <xdr:row>9</xdr:row>
      <xdr:rowOff>95250</xdr:rowOff>
    </xdr:from>
    <xdr:to>
      <xdr:col>16</xdr:col>
      <xdr:colOff>381000</xdr:colOff>
      <xdr:row>9</xdr:row>
      <xdr:rowOff>152400</xdr:rowOff>
    </xdr:to>
    <xdr:sp macro="" textlink="">
      <xdr:nvSpPr>
        <xdr:cNvPr id="81927" name="Oval 7">
          <a:extLst>
            <a:ext uri="{FF2B5EF4-FFF2-40B4-BE49-F238E27FC236}">
              <a16:creationId xmlns:a16="http://schemas.microsoft.com/office/drawing/2014/main" id="{00000000-0008-0000-3000-000007400100}"/>
            </a:ext>
          </a:extLst>
        </xdr:cNvPr>
        <xdr:cNvSpPr>
          <a:spLocks noChangeArrowheads="1"/>
        </xdr:cNvSpPr>
      </xdr:nvSpPr>
      <xdr:spPr bwMode="auto">
        <a:xfrm flipH="1">
          <a:off x="7867650" y="20669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381000</xdr:colOff>
      <xdr:row>9</xdr:row>
      <xdr:rowOff>0</xdr:rowOff>
    </xdr:from>
    <xdr:to>
      <xdr:col>26</xdr:col>
      <xdr:colOff>0</xdr:colOff>
      <xdr:row>9</xdr:row>
      <xdr:rowOff>123825</xdr:rowOff>
    </xdr:to>
    <xdr:cxnSp macro="">
      <xdr:nvCxnSpPr>
        <xdr:cNvPr id="81928" name="AutoShape 8">
          <a:extLst>
            <a:ext uri="{FF2B5EF4-FFF2-40B4-BE49-F238E27FC236}">
              <a16:creationId xmlns:a16="http://schemas.microsoft.com/office/drawing/2014/main" id="{00000000-0008-0000-3000-000008400100}"/>
            </a:ext>
          </a:extLst>
        </xdr:cNvPr>
        <xdr:cNvCxnSpPr>
          <a:cxnSpLocks noChangeShapeType="1"/>
          <a:stCxn id="81927" idx="2"/>
          <a:endCxn id="81980" idx="1"/>
        </xdr:cNvCxnSpPr>
      </xdr:nvCxnSpPr>
      <xdr:spPr bwMode="auto">
        <a:xfrm flipV="1">
          <a:off x="7924800" y="1971675"/>
          <a:ext cx="3905250" cy="1238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14</xdr:col>
      <xdr:colOff>371475</xdr:colOff>
      <xdr:row>16</xdr:row>
      <xdr:rowOff>28575</xdr:rowOff>
    </xdr:from>
    <xdr:to>
      <xdr:col>15</xdr:col>
      <xdr:colOff>0</xdr:colOff>
      <xdr:row>16</xdr:row>
      <xdr:rowOff>85725</xdr:rowOff>
    </xdr:to>
    <xdr:sp macro="" textlink="">
      <xdr:nvSpPr>
        <xdr:cNvPr id="81929" name="Oval 9">
          <a:extLst>
            <a:ext uri="{FF2B5EF4-FFF2-40B4-BE49-F238E27FC236}">
              <a16:creationId xmlns:a16="http://schemas.microsoft.com/office/drawing/2014/main" id="{00000000-0008-0000-3000-000009400100}"/>
            </a:ext>
          </a:extLst>
        </xdr:cNvPr>
        <xdr:cNvSpPr>
          <a:spLocks noChangeArrowheads="1"/>
        </xdr:cNvSpPr>
      </xdr:nvSpPr>
      <xdr:spPr bwMode="auto">
        <a:xfrm flipH="1">
          <a:off x="7058025" y="35337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0</xdr:colOff>
      <xdr:row>16</xdr:row>
      <xdr:rowOff>57150</xdr:rowOff>
    </xdr:from>
    <xdr:to>
      <xdr:col>26</xdr:col>
      <xdr:colOff>0</xdr:colOff>
      <xdr:row>25</xdr:row>
      <xdr:rowOff>0</xdr:rowOff>
    </xdr:to>
    <xdr:cxnSp macro="">
      <xdr:nvCxnSpPr>
        <xdr:cNvPr id="81930" name="AutoShape 10">
          <a:extLst>
            <a:ext uri="{FF2B5EF4-FFF2-40B4-BE49-F238E27FC236}">
              <a16:creationId xmlns:a16="http://schemas.microsoft.com/office/drawing/2014/main" id="{00000000-0008-0000-3000-00000A400100}"/>
            </a:ext>
          </a:extLst>
        </xdr:cNvPr>
        <xdr:cNvCxnSpPr>
          <a:cxnSpLocks noChangeShapeType="1"/>
          <a:stCxn id="81929" idx="2"/>
          <a:endCxn id="81982" idx="1"/>
        </xdr:cNvCxnSpPr>
      </xdr:nvCxnSpPr>
      <xdr:spPr bwMode="auto">
        <a:xfrm>
          <a:off x="7115175" y="3562350"/>
          <a:ext cx="4714875" cy="19145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12</xdr:col>
      <xdr:colOff>76200</xdr:colOff>
      <xdr:row>7</xdr:row>
      <xdr:rowOff>38100</xdr:rowOff>
    </xdr:from>
    <xdr:to>
      <xdr:col>12</xdr:col>
      <xdr:colOff>133350</xdr:colOff>
      <xdr:row>7</xdr:row>
      <xdr:rowOff>95250</xdr:rowOff>
    </xdr:to>
    <xdr:sp macro="" textlink="">
      <xdr:nvSpPr>
        <xdr:cNvPr id="81931" name="Oval 11">
          <a:extLst>
            <a:ext uri="{FF2B5EF4-FFF2-40B4-BE49-F238E27FC236}">
              <a16:creationId xmlns:a16="http://schemas.microsoft.com/office/drawing/2014/main" id="{00000000-0008-0000-3000-00000B400100}"/>
            </a:ext>
          </a:extLst>
        </xdr:cNvPr>
        <xdr:cNvSpPr>
          <a:spLocks noChangeArrowheads="1"/>
        </xdr:cNvSpPr>
      </xdr:nvSpPr>
      <xdr:spPr bwMode="auto">
        <a:xfrm flipH="1">
          <a:off x="5905500" y="15716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4</xdr:col>
      <xdr:colOff>209550</xdr:colOff>
      <xdr:row>7</xdr:row>
      <xdr:rowOff>66675</xdr:rowOff>
    </xdr:from>
    <xdr:to>
      <xdr:col>12</xdr:col>
      <xdr:colOff>76200</xdr:colOff>
      <xdr:row>9</xdr:row>
      <xdr:rowOff>0</xdr:rowOff>
    </xdr:to>
    <xdr:cxnSp macro="">
      <xdr:nvCxnSpPr>
        <xdr:cNvPr id="81932" name="AutoShape 12">
          <a:extLst>
            <a:ext uri="{FF2B5EF4-FFF2-40B4-BE49-F238E27FC236}">
              <a16:creationId xmlns:a16="http://schemas.microsoft.com/office/drawing/2014/main" id="{00000000-0008-0000-3000-00000C400100}"/>
            </a:ext>
          </a:extLst>
        </xdr:cNvPr>
        <xdr:cNvCxnSpPr>
          <a:cxnSpLocks noChangeShapeType="1"/>
          <a:stCxn id="81962" idx="3"/>
          <a:endCxn id="81931" idx="6"/>
        </xdr:cNvCxnSpPr>
      </xdr:nvCxnSpPr>
      <xdr:spPr bwMode="auto">
        <a:xfrm flipV="1">
          <a:off x="2381250" y="1600200"/>
          <a:ext cx="3524250" cy="3714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14</xdr:col>
      <xdr:colOff>19050</xdr:colOff>
      <xdr:row>8</xdr:row>
      <xdr:rowOff>66675</xdr:rowOff>
    </xdr:from>
    <xdr:to>
      <xdr:col>14</xdr:col>
      <xdr:colOff>76200</xdr:colOff>
      <xdr:row>8</xdr:row>
      <xdr:rowOff>123825</xdr:rowOff>
    </xdr:to>
    <xdr:sp macro="" textlink="">
      <xdr:nvSpPr>
        <xdr:cNvPr id="81933" name="Oval 13">
          <a:extLst>
            <a:ext uri="{FF2B5EF4-FFF2-40B4-BE49-F238E27FC236}">
              <a16:creationId xmlns:a16="http://schemas.microsoft.com/office/drawing/2014/main" id="{00000000-0008-0000-3000-00000D400100}"/>
            </a:ext>
          </a:extLst>
        </xdr:cNvPr>
        <xdr:cNvSpPr>
          <a:spLocks noChangeArrowheads="1"/>
        </xdr:cNvSpPr>
      </xdr:nvSpPr>
      <xdr:spPr bwMode="auto">
        <a:xfrm flipH="1">
          <a:off x="6705600" y="18192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8</xdr:col>
      <xdr:colOff>19050</xdr:colOff>
      <xdr:row>8</xdr:row>
      <xdr:rowOff>95250</xdr:rowOff>
    </xdr:from>
    <xdr:to>
      <xdr:col>14</xdr:col>
      <xdr:colOff>19050</xdr:colOff>
      <xdr:row>21</xdr:row>
      <xdr:rowOff>0</xdr:rowOff>
    </xdr:to>
    <xdr:cxnSp macro="">
      <xdr:nvCxnSpPr>
        <xdr:cNvPr id="81934" name="AutoShape 14">
          <a:extLst>
            <a:ext uri="{FF2B5EF4-FFF2-40B4-BE49-F238E27FC236}">
              <a16:creationId xmlns:a16="http://schemas.microsoft.com/office/drawing/2014/main" id="{00000000-0008-0000-3000-00000E400100}"/>
            </a:ext>
          </a:extLst>
        </xdr:cNvPr>
        <xdr:cNvCxnSpPr>
          <a:cxnSpLocks noChangeShapeType="1"/>
          <a:stCxn id="81974" idx="3"/>
          <a:endCxn id="81933" idx="6"/>
        </xdr:cNvCxnSpPr>
      </xdr:nvCxnSpPr>
      <xdr:spPr bwMode="auto">
        <a:xfrm flipV="1">
          <a:off x="4133850" y="1847850"/>
          <a:ext cx="2571750" cy="27527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12</xdr:col>
      <xdr:colOff>381000</xdr:colOff>
      <xdr:row>9</xdr:row>
      <xdr:rowOff>47625</xdr:rowOff>
    </xdr:from>
    <xdr:to>
      <xdr:col>13</xdr:col>
      <xdr:colOff>9525</xdr:colOff>
      <xdr:row>9</xdr:row>
      <xdr:rowOff>104775</xdr:rowOff>
    </xdr:to>
    <xdr:sp macro="" textlink="">
      <xdr:nvSpPr>
        <xdr:cNvPr id="81935" name="Oval 15">
          <a:extLst>
            <a:ext uri="{FF2B5EF4-FFF2-40B4-BE49-F238E27FC236}">
              <a16:creationId xmlns:a16="http://schemas.microsoft.com/office/drawing/2014/main" id="{00000000-0008-0000-3000-00000F400100}"/>
            </a:ext>
          </a:extLst>
        </xdr:cNvPr>
        <xdr:cNvSpPr>
          <a:spLocks noChangeArrowheads="1"/>
        </xdr:cNvSpPr>
      </xdr:nvSpPr>
      <xdr:spPr bwMode="auto">
        <a:xfrm flipH="1">
          <a:off x="6210300" y="20193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8</xdr:col>
      <xdr:colOff>19050</xdr:colOff>
      <xdr:row>9</xdr:row>
      <xdr:rowOff>76200</xdr:rowOff>
    </xdr:from>
    <xdr:to>
      <xdr:col>12</xdr:col>
      <xdr:colOff>381000</xdr:colOff>
      <xdr:row>13</xdr:row>
      <xdr:rowOff>0</xdr:rowOff>
    </xdr:to>
    <xdr:cxnSp macro="">
      <xdr:nvCxnSpPr>
        <xdr:cNvPr id="81936" name="AutoShape 16">
          <a:extLst>
            <a:ext uri="{FF2B5EF4-FFF2-40B4-BE49-F238E27FC236}">
              <a16:creationId xmlns:a16="http://schemas.microsoft.com/office/drawing/2014/main" id="{00000000-0008-0000-3000-000010400100}"/>
            </a:ext>
          </a:extLst>
        </xdr:cNvPr>
        <xdr:cNvCxnSpPr>
          <a:cxnSpLocks noChangeShapeType="1"/>
          <a:stCxn id="81973" idx="3"/>
          <a:endCxn id="81935" idx="6"/>
        </xdr:cNvCxnSpPr>
      </xdr:nvCxnSpPr>
      <xdr:spPr bwMode="auto">
        <a:xfrm flipV="1">
          <a:off x="4133850" y="2047875"/>
          <a:ext cx="2076450" cy="8001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381000</xdr:colOff>
      <xdr:row>0</xdr:row>
      <xdr:rowOff>9525</xdr:rowOff>
    </xdr:from>
    <xdr:to>
      <xdr:col>24</xdr:col>
      <xdr:colOff>104775</xdr:colOff>
      <xdr:row>3</xdr:row>
      <xdr:rowOff>209550</xdr:rowOff>
    </xdr:to>
    <xdr:grpSp>
      <xdr:nvGrpSpPr>
        <xdr:cNvPr id="81937" name="Group 17">
          <a:extLst>
            <a:ext uri="{FF2B5EF4-FFF2-40B4-BE49-F238E27FC236}">
              <a16:creationId xmlns:a16="http://schemas.microsoft.com/office/drawing/2014/main" id="{00000000-0008-0000-3000-000011400100}"/>
            </a:ext>
          </a:extLst>
        </xdr:cNvPr>
        <xdr:cNvGrpSpPr>
          <a:grpSpLocks/>
        </xdr:cNvGrpSpPr>
      </xdr:nvGrpSpPr>
      <xdr:grpSpPr bwMode="auto">
        <a:xfrm>
          <a:off x="10134600" y="9525"/>
          <a:ext cx="1019175" cy="885825"/>
          <a:chOff x="1012" y="24"/>
          <a:chExt cx="106" cy="90"/>
        </a:xfrm>
      </xdr:grpSpPr>
      <xdr:sp macro="" textlink="">
        <xdr:nvSpPr>
          <xdr:cNvPr id="81938" name="Line 18">
            <a:extLst>
              <a:ext uri="{FF2B5EF4-FFF2-40B4-BE49-F238E27FC236}">
                <a16:creationId xmlns:a16="http://schemas.microsoft.com/office/drawing/2014/main" id="{00000000-0008-0000-3000-0000124001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1939" name="Text Box 19">
            <a:extLst>
              <a:ext uri="{FF2B5EF4-FFF2-40B4-BE49-F238E27FC236}">
                <a16:creationId xmlns:a16="http://schemas.microsoft.com/office/drawing/2014/main" id="{00000000-0008-0000-3000-0000134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+Z</a:t>
            </a:r>
          </a:p>
        </xdr:txBody>
      </xdr:sp>
      <xdr:sp macro="" textlink="">
        <xdr:nvSpPr>
          <xdr:cNvPr id="81940" name="Text Box 20">
            <a:extLst>
              <a:ext uri="{FF2B5EF4-FFF2-40B4-BE49-F238E27FC236}">
                <a16:creationId xmlns:a16="http://schemas.microsoft.com/office/drawing/2014/main" id="{00000000-0008-0000-3000-0000144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-Z</a:t>
            </a:r>
          </a:p>
        </xdr:txBody>
      </xdr:sp>
      <xdr:sp macro="" textlink="">
        <xdr:nvSpPr>
          <xdr:cNvPr id="81941" name="Line 21">
            <a:extLst>
              <a:ext uri="{FF2B5EF4-FFF2-40B4-BE49-F238E27FC236}">
                <a16:creationId xmlns:a16="http://schemas.microsoft.com/office/drawing/2014/main" id="{00000000-0008-0000-3000-0000154001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1942" name="Text Box 22">
            <a:extLst>
              <a:ext uri="{FF2B5EF4-FFF2-40B4-BE49-F238E27FC236}">
                <a16:creationId xmlns:a16="http://schemas.microsoft.com/office/drawing/2014/main" id="{00000000-0008-0000-3000-0000164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+Y</a:t>
            </a:r>
          </a:p>
        </xdr:txBody>
      </xdr:sp>
      <xdr:sp macro="" textlink="">
        <xdr:nvSpPr>
          <xdr:cNvPr id="81943" name="Text Box 23">
            <a:extLst>
              <a:ext uri="{FF2B5EF4-FFF2-40B4-BE49-F238E27FC236}">
                <a16:creationId xmlns:a16="http://schemas.microsoft.com/office/drawing/2014/main" id="{00000000-0008-0000-3000-0000174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-Y</a:t>
            </a:r>
          </a:p>
        </xdr:txBody>
      </xdr:sp>
    </xdr:grpSp>
    <xdr:clientData/>
  </xdr:twoCellAnchor>
  <xdr:twoCellAnchor>
    <xdr:from>
      <xdr:col>12</xdr:col>
      <xdr:colOff>285750</xdr:colOff>
      <xdr:row>11</xdr:row>
      <xdr:rowOff>190500</xdr:rowOff>
    </xdr:from>
    <xdr:to>
      <xdr:col>12</xdr:col>
      <xdr:colOff>342900</xdr:colOff>
      <xdr:row>12</xdr:row>
      <xdr:rowOff>28575</xdr:rowOff>
    </xdr:to>
    <xdr:sp macro="" textlink="">
      <xdr:nvSpPr>
        <xdr:cNvPr id="81949" name="Oval 29">
          <a:extLst>
            <a:ext uri="{FF2B5EF4-FFF2-40B4-BE49-F238E27FC236}">
              <a16:creationId xmlns:a16="http://schemas.microsoft.com/office/drawing/2014/main" id="{00000000-0008-0000-3000-00001D400100}"/>
            </a:ext>
          </a:extLst>
        </xdr:cNvPr>
        <xdr:cNvSpPr>
          <a:spLocks noChangeArrowheads="1"/>
        </xdr:cNvSpPr>
      </xdr:nvSpPr>
      <xdr:spPr bwMode="auto">
        <a:xfrm flipH="1">
          <a:off x="6115050" y="26003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8</xdr:col>
      <xdr:colOff>19050</xdr:colOff>
      <xdr:row>12</xdr:row>
      <xdr:rowOff>0</xdr:rowOff>
    </xdr:from>
    <xdr:to>
      <xdr:col>12</xdr:col>
      <xdr:colOff>285750</xdr:colOff>
      <xdr:row>29</xdr:row>
      <xdr:rowOff>0</xdr:rowOff>
    </xdr:to>
    <xdr:cxnSp macro="">
      <xdr:nvCxnSpPr>
        <xdr:cNvPr id="81950" name="AutoShape 30">
          <a:extLst>
            <a:ext uri="{FF2B5EF4-FFF2-40B4-BE49-F238E27FC236}">
              <a16:creationId xmlns:a16="http://schemas.microsoft.com/office/drawing/2014/main" id="{00000000-0008-0000-3000-00001E400100}"/>
            </a:ext>
          </a:extLst>
        </xdr:cNvPr>
        <xdr:cNvCxnSpPr>
          <a:cxnSpLocks noChangeShapeType="1"/>
          <a:stCxn id="81975" idx="3"/>
          <a:endCxn id="81949" idx="6"/>
        </xdr:cNvCxnSpPr>
      </xdr:nvCxnSpPr>
      <xdr:spPr bwMode="auto">
        <a:xfrm flipV="1">
          <a:off x="4133850" y="2628900"/>
          <a:ext cx="1981200" cy="37242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12</xdr:col>
      <xdr:colOff>47625</xdr:colOff>
      <xdr:row>18</xdr:row>
      <xdr:rowOff>95250</xdr:rowOff>
    </xdr:from>
    <xdr:to>
      <xdr:col>12</xdr:col>
      <xdr:colOff>104775</xdr:colOff>
      <xdr:row>18</xdr:row>
      <xdr:rowOff>152400</xdr:rowOff>
    </xdr:to>
    <xdr:sp macro="" textlink="">
      <xdr:nvSpPr>
        <xdr:cNvPr id="81951" name="Oval 31">
          <a:extLst>
            <a:ext uri="{FF2B5EF4-FFF2-40B4-BE49-F238E27FC236}">
              <a16:creationId xmlns:a16="http://schemas.microsoft.com/office/drawing/2014/main" id="{00000000-0008-0000-3000-00001F400100}"/>
            </a:ext>
          </a:extLst>
        </xdr:cNvPr>
        <xdr:cNvSpPr>
          <a:spLocks noChangeArrowheads="1"/>
        </xdr:cNvSpPr>
      </xdr:nvSpPr>
      <xdr:spPr bwMode="auto">
        <a:xfrm flipH="1">
          <a:off x="5876925" y="40386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19050</xdr:colOff>
      <xdr:row>18</xdr:row>
      <xdr:rowOff>123825</xdr:rowOff>
    </xdr:from>
    <xdr:to>
      <xdr:col>12</xdr:col>
      <xdr:colOff>47625</xdr:colOff>
      <xdr:row>34</xdr:row>
      <xdr:rowOff>0</xdr:rowOff>
    </xdr:to>
    <xdr:cxnSp macro="">
      <xdr:nvCxnSpPr>
        <xdr:cNvPr id="81952" name="AutoShape 32">
          <a:extLst>
            <a:ext uri="{FF2B5EF4-FFF2-40B4-BE49-F238E27FC236}">
              <a16:creationId xmlns:a16="http://schemas.microsoft.com/office/drawing/2014/main" id="{00000000-0008-0000-3000-000020400100}"/>
            </a:ext>
          </a:extLst>
        </xdr:cNvPr>
        <xdr:cNvCxnSpPr>
          <a:cxnSpLocks noChangeShapeType="1"/>
          <a:stCxn id="81976" idx="0"/>
          <a:endCxn id="81951" idx="6"/>
        </xdr:cNvCxnSpPr>
      </xdr:nvCxnSpPr>
      <xdr:spPr bwMode="auto">
        <a:xfrm flipV="1">
          <a:off x="5419725" y="4067175"/>
          <a:ext cx="457200" cy="33813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361950</xdr:colOff>
      <xdr:row>20</xdr:row>
      <xdr:rowOff>47625</xdr:rowOff>
    </xdr:from>
    <xdr:to>
      <xdr:col>13</xdr:col>
      <xdr:colOff>419100</xdr:colOff>
      <xdr:row>20</xdr:row>
      <xdr:rowOff>104775</xdr:rowOff>
    </xdr:to>
    <xdr:sp macro="" textlink="">
      <xdr:nvSpPr>
        <xdr:cNvPr id="81953" name="Oval 33">
          <a:extLst>
            <a:ext uri="{FF2B5EF4-FFF2-40B4-BE49-F238E27FC236}">
              <a16:creationId xmlns:a16="http://schemas.microsoft.com/office/drawing/2014/main" id="{00000000-0008-0000-3000-000021400100}"/>
            </a:ext>
          </a:extLst>
        </xdr:cNvPr>
        <xdr:cNvSpPr>
          <a:spLocks noChangeArrowheads="1"/>
        </xdr:cNvSpPr>
      </xdr:nvSpPr>
      <xdr:spPr bwMode="auto">
        <a:xfrm flipH="1">
          <a:off x="6619875" y="44291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419100</xdr:colOff>
      <xdr:row>20</xdr:row>
      <xdr:rowOff>76200</xdr:rowOff>
    </xdr:from>
    <xdr:to>
      <xdr:col>19</xdr:col>
      <xdr:colOff>95250</xdr:colOff>
      <xdr:row>34</xdr:row>
      <xdr:rowOff>0</xdr:rowOff>
    </xdr:to>
    <xdr:cxnSp macro="">
      <xdr:nvCxnSpPr>
        <xdr:cNvPr id="81954" name="AutoShape 34">
          <a:extLst>
            <a:ext uri="{FF2B5EF4-FFF2-40B4-BE49-F238E27FC236}">
              <a16:creationId xmlns:a16="http://schemas.microsoft.com/office/drawing/2014/main" id="{00000000-0008-0000-3000-000022400100}"/>
            </a:ext>
          </a:extLst>
        </xdr:cNvPr>
        <xdr:cNvCxnSpPr>
          <a:cxnSpLocks noChangeShapeType="1"/>
          <a:stCxn id="81953" idx="2"/>
          <a:endCxn id="81978" idx="0"/>
        </xdr:cNvCxnSpPr>
      </xdr:nvCxnSpPr>
      <xdr:spPr bwMode="auto">
        <a:xfrm>
          <a:off x="6677025" y="4457700"/>
          <a:ext cx="2247900" cy="29908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85725</xdr:colOff>
      <xdr:row>21</xdr:row>
      <xdr:rowOff>28575</xdr:rowOff>
    </xdr:from>
    <xdr:to>
      <xdr:col>16</xdr:col>
      <xdr:colOff>142875</xdr:colOff>
      <xdr:row>21</xdr:row>
      <xdr:rowOff>85725</xdr:rowOff>
    </xdr:to>
    <xdr:sp macro="" textlink="">
      <xdr:nvSpPr>
        <xdr:cNvPr id="81955" name="Oval 35">
          <a:extLst>
            <a:ext uri="{FF2B5EF4-FFF2-40B4-BE49-F238E27FC236}">
              <a16:creationId xmlns:a16="http://schemas.microsoft.com/office/drawing/2014/main" id="{00000000-0008-0000-3000-000023400100}"/>
            </a:ext>
          </a:extLst>
        </xdr:cNvPr>
        <xdr:cNvSpPr>
          <a:spLocks noChangeArrowheads="1"/>
        </xdr:cNvSpPr>
      </xdr:nvSpPr>
      <xdr:spPr bwMode="auto">
        <a:xfrm flipH="1">
          <a:off x="7629525" y="46291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142875</xdr:colOff>
      <xdr:row>21</xdr:row>
      <xdr:rowOff>57150</xdr:rowOff>
    </xdr:from>
    <xdr:to>
      <xdr:col>24</xdr:col>
      <xdr:colOff>19050</xdr:colOff>
      <xdr:row>34</xdr:row>
      <xdr:rowOff>0</xdr:rowOff>
    </xdr:to>
    <xdr:cxnSp macro="">
      <xdr:nvCxnSpPr>
        <xdr:cNvPr id="81956" name="AutoShape 36">
          <a:extLst>
            <a:ext uri="{FF2B5EF4-FFF2-40B4-BE49-F238E27FC236}">
              <a16:creationId xmlns:a16="http://schemas.microsoft.com/office/drawing/2014/main" id="{00000000-0008-0000-3000-000024400100}"/>
            </a:ext>
          </a:extLst>
        </xdr:cNvPr>
        <xdr:cNvCxnSpPr>
          <a:cxnSpLocks noChangeShapeType="1"/>
          <a:stCxn id="81955" idx="2"/>
          <a:endCxn id="81979" idx="0"/>
        </xdr:cNvCxnSpPr>
      </xdr:nvCxnSpPr>
      <xdr:spPr bwMode="auto">
        <a:xfrm>
          <a:off x="7686675" y="4657725"/>
          <a:ext cx="3305175" cy="27908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371475</xdr:colOff>
      <xdr:row>17</xdr:row>
      <xdr:rowOff>161925</xdr:rowOff>
    </xdr:from>
    <xdr:to>
      <xdr:col>23</xdr:col>
      <xdr:colOff>0</xdr:colOff>
      <xdr:row>18</xdr:row>
      <xdr:rowOff>0</xdr:rowOff>
    </xdr:to>
    <xdr:sp macro="" textlink="">
      <xdr:nvSpPr>
        <xdr:cNvPr id="81957" name="Oval 37">
          <a:extLst>
            <a:ext uri="{FF2B5EF4-FFF2-40B4-BE49-F238E27FC236}">
              <a16:creationId xmlns:a16="http://schemas.microsoft.com/office/drawing/2014/main" id="{00000000-0008-0000-3000-000025400100}"/>
            </a:ext>
          </a:extLst>
        </xdr:cNvPr>
        <xdr:cNvSpPr>
          <a:spLocks noChangeArrowheads="1"/>
        </xdr:cNvSpPr>
      </xdr:nvSpPr>
      <xdr:spPr bwMode="auto">
        <a:xfrm flipH="1">
          <a:off x="10487025" y="388620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0</xdr:colOff>
      <xdr:row>17</xdr:row>
      <xdr:rowOff>0</xdr:rowOff>
    </xdr:from>
    <xdr:to>
      <xdr:col>26</xdr:col>
      <xdr:colOff>0</xdr:colOff>
      <xdr:row>17</xdr:row>
      <xdr:rowOff>190500</xdr:rowOff>
    </xdr:to>
    <xdr:cxnSp macro="">
      <xdr:nvCxnSpPr>
        <xdr:cNvPr id="81958" name="AutoShape 38">
          <a:extLst>
            <a:ext uri="{FF2B5EF4-FFF2-40B4-BE49-F238E27FC236}">
              <a16:creationId xmlns:a16="http://schemas.microsoft.com/office/drawing/2014/main" id="{00000000-0008-0000-3000-000026400100}"/>
            </a:ext>
          </a:extLst>
        </xdr:cNvPr>
        <xdr:cNvCxnSpPr>
          <a:cxnSpLocks noChangeShapeType="1"/>
          <a:stCxn id="81957" idx="2"/>
          <a:endCxn id="81981" idx="1"/>
        </xdr:cNvCxnSpPr>
      </xdr:nvCxnSpPr>
      <xdr:spPr bwMode="auto">
        <a:xfrm flipV="1">
          <a:off x="10544175" y="3724275"/>
          <a:ext cx="1285875" cy="1905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19050</xdr:colOff>
      <xdr:row>19</xdr:row>
      <xdr:rowOff>9525</xdr:rowOff>
    </xdr:from>
    <xdr:to>
      <xdr:col>13</xdr:col>
      <xdr:colOff>76200</xdr:colOff>
      <xdr:row>19</xdr:row>
      <xdr:rowOff>66675</xdr:rowOff>
    </xdr:to>
    <xdr:sp macro="" textlink="">
      <xdr:nvSpPr>
        <xdr:cNvPr id="81960" name="Oval 40">
          <a:extLst>
            <a:ext uri="{FF2B5EF4-FFF2-40B4-BE49-F238E27FC236}">
              <a16:creationId xmlns:a16="http://schemas.microsoft.com/office/drawing/2014/main" id="{00000000-0008-0000-3000-000028400100}"/>
            </a:ext>
          </a:extLst>
        </xdr:cNvPr>
        <xdr:cNvSpPr>
          <a:spLocks noChangeArrowheads="1"/>
        </xdr:cNvSpPr>
      </xdr:nvSpPr>
      <xdr:spPr bwMode="auto">
        <a:xfrm flipH="1">
          <a:off x="6276975" y="41719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19050</xdr:colOff>
      <xdr:row>19</xdr:row>
      <xdr:rowOff>38100</xdr:rowOff>
    </xdr:from>
    <xdr:to>
      <xdr:col>15</xdr:col>
      <xdr:colOff>57150</xdr:colOff>
      <xdr:row>34</xdr:row>
      <xdr:rowOff>0</xdr:rowOff>
    </xdr:to>
    <xdr:cxnSp macro="">
      <xdr:nvCxnSpPr>
        <xdr:cNvPr id="81961" name="AutoShape 41">
          <a:extLst>
            <a:ext uri="{FF2B5EF4-FFF2-40B4-BE49-F238E27FC236}">
              <a16:creationId xmlns:a16="http://schemas.microsoft.com/office/drawing/2014/main" id="{00000000-0008-0000-3000-000029400100}"/>
            </a:ext>
          </a:extLst>
        </xdr:cNvPr>
        <xdr:cNvCxnSpPr>
          <a:cxnSpLocks noChangeShapeType="1"/>
          <a:stCxn id="81977" idx="0"/>
          <a:endCxn id="81960" idx="6"/>
        </xdr:cNvCxnSpPr>
      </xdr:nvCxnSpPr>
      <xdr:spPr bwMode="auto">
        <a:xfrm flipH="1" flipV="1">
          <a:off x="6276975" y="4200525"/>
          <a:ext cx="895350" cy="32480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</xdr:col>
      <xdr:colOff>276225</xdr:colOff>
      <xdr:row>5</xdr:row>
      <xdr:rowOff>0</xdr:rowOff>
    </xdr:from>
    <xdr:to>
      <xdr:col>4</xdr:col>
      <xdr:colOff>209550</xdr:colOff>
      <xdr:row>13</xdr:row>
      <xdr:rowOff>0</xdr:rowOff>
    </xdr:to>
    <xdr:graphicFrame macro="">
      <xdr:nvGraphicFramePr>
        <xdr:cNvPr id="81962" name="グラフ 42">
          <a:extLst>
            <a:ext uri="{FF2B5EF4-FFF2-40B4-BE49-F238E27FC236}">
              <a16:creationId xmlns:a16="http://schemas.microsoft.com/office/drawing/2014/main" id="{00000000-0008-0000-3000-00002A4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209550</xdr:colOff>
      <xdr:row>9</xdr:row>
      <xdr:rowOff>0</xdr:rowOff>
    </xdr:from>
    <xdr:to>
      <xdr:col>8</xdr:col>
      <xdr:colOff>19050</xdr:colOff>
      <xdr:row>17</xdr:row>
      <xdr:rowOff>0</xdr:rowOff>
    </xdr:to>
    <xdr:graphicFrame macro="">
      <xdr:nvGraphicFramePr>
        <xdr:cNvPr id="81973" name="グラフ 53">
          <a:extLst>
            <a:ext uri="{FF2B5EF4-FFF2-40B4-BE49-F238E27FC236}">
              <a16:creationId xmlns:a16="http://schemas.microsoft.com/office/drawing/2014/main" id="{00000000-0008-0000-3000-0000354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209550</xdr:colOff>
      <xdr:row>17</xdr:row>
      <xdr:rowOff>0</xdr:rowOff>
    </xdr:from>
    <xdr:to>
      <xdr:col>8</xdr:col>
      <xdr:colOff>19050</xdr:colOff>
      <xdr:row>25</xdr:row>
      <xdr:rowOff>0</xdr:rowOff>
    </xdr:to>
    <xdr:graphicFrame macro="">
      <xdr:nvGraphicFramePr>
        <xdr:cNvPr id="81974" name="グラフ 54">
          <a:extLst>
            <a:ext uri="{FF2B5EF4-FFF2-40B4-BE49-F238E27FC236}">
              <a16:creationId xmlns:a16="http://schemas.microsoft.com/office/drawing/2014/main" id="{00000000-0008-0000-3000-0000364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209550</xdr:colOff>
      <xdr:row>25</xdr:row>
      <xdr:rowOff>0</xdr:rowOff>
    </xdr:from>
    <xdr:to>
      <xdr:col>8</xdr:col>
      <xdr:colOff>19050</xdr:colOff>
      <xdr:row>33</xdr:row>
      <xdr:rowOff>0</xdr:rowOff>
    </xdr:to>
    <xdr:graphicFrame macro="">
      <xdr:nvGraphicFramePr>
        <xdr:cNvPr id="81975" name="グラフ 55">
          <a:extLst>
            <a:ext uri="{FF2B5EF4-FFF2-40B4-BE49-F238E27FC236}">
              <a16:creationId xmlns:a16="http://schemas.microsoft.com/office/drawing/2014/main" id="{00000000-0008-0000-3000-0000374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34</xdr:row>
      <xdr:rowOff>0</xdr:rowOff>
    </xdr:from>
    <xdr:to>
      <xdr:col>13</xdr:col>
      <xdr:colOff>38100</xdr:colOff>
      <xdr:row>42</xdr:row>
      <xdr:rowOff>0</xdr:rowOff>
    </xdr:to>
    <xdr:graphicFrame macro="">
      <xdr:nvGraphicFramePr>
        <xdr:cNvPr id="81976" name="グラフ 56">
          <a:extLst>
            <a:ext uri="{FF2B5EF4-FFF2-40B4-BE49-F238E27FC236}">
              <a16:creationId xmlns:a16="http://schemas.microsoft.com/office/drawing/2014/main" id="{00000000-0008-0000-3000-0000384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38100</xdr:colOff>
      <xdr:row>34</xdr:row>
      <xdr:rowOff>0</xdr:rowOff>
    </xdr:from>
    <xdr:to>
      <xdr:col>17</xdr:col>
      <xdr:colOff>76200</xdr:colOff>
      <xdr:row>42</xdr:row>
      <xdr:rowOff>0</xdr:rowOff>
    </xdr:to>
    <xdr:graphicFrame macro="">
      <xdr:nvGraphicFramePr>
        <xdr:cNvPr id="81977" name="グラフ 57">
          <a:extLst>
            <a:ext uri="{FF2B5EF4-FFF2-40B4-BE49-F238E27FC236}">
              <a16:creationId xmlns:a16="http://schemas.microsoft.com/office/drawing/2014/main" id="{00000000-0008-0000-3000-0000394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76200</xdr:colOff>
      <xdr:row>34</xdr:row>
      <xdr:rowOff>0</xdr:rowOff>
    </xdr:from>
    <xdr:to>
      <xdr:col>21</xdr:col>
      <xdr:colOff>114300</xdr:colOff>
      <xdr:row>42</xdr:row>
      <xdr:rowOff>0</xdr:rowOff>
    </xdr:to>
    <xdr:graphicFrame macro="">
      <xdr:nvGraphicFramePr>
        <xdr:cNvPr id="81978" name="グラフ 58">
          <a:extLst>
            <a:ext uri="{FF2B5EF4-FFF2-40B4-BE49-F238E27FC236}">
              <a16:creationId xmlns:a16="http://schemas.microsoft.com/office/drawing/2014/main" id="{00000000-0008-0000-3000-00003A4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0</xdr:colOff>
      <xdr:row>34</xdr:row>
      <xdr:rowOff>0</xdr:rowOff>
    </xdr:from>
    <xdr:to>
      <xdr:col>26</xdr:col>
      <xdr:colOff>38100</xdr:colOff>
      <xdr:row>42</xdr:row>
      <xdr:rowOff>0</xdr:rowOff>
    </xdr:to>
    <xdr:graphicFrame macro="">
      <xdr:nvGraphicFramePr>
        <xdr:cNvPr id="81979" name="グラフ 59">
          <a:extLst>
            <a:ext uri="{FF2B5EF4-FFF2-40B4-BE49-F238E27FC236}">
              <a16:creationId xmlns:a16="http://schemas.microsoft.com/office/drawing/2014/main" id="{00000000-0008-0000-3000-00003B4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0</xdr:colOff>
      <xdr:row>5</xdr:row>
      <xdr:rowOff>0</xdr:rowOff>
    </xdr:from>
    <xdr:to>
      <xdr:col>29</xdr:col>
      <xdr:colOff>238125</xdr:colOff>
      <xdr:row>13</xdr:row>
      <xdr:rowOff>0</xdr:rowOff>
    </xdr:to>
    <xdr:graphicFrame macro="">
      <xdr:nvGraphicFramePr>
        <xdr:cNvPr id="81980" name="グラフ 60">
          <a:extLst>
            <a:ext uri="{FF2B5EF4-FFF2-40B4-BE49-F238E27FC236}">
              <a16:creationId xmlns:a16="http://schemas.microsoft.com/office/drawing/2014/main" id="{00000000-0008-0000-3000-00003C4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26</xdr:col>
      <xdr:colOff>0</xdr:colOff>
      <xdr:row>13</xdr:row>
      <xdr:rowOff>0</xdr:rowOff>
    </xdr:from>
    <xdr:to>
      <xdr:col>29</xdr:col>
      <xdr:colOff>238125</xdr:colOff>
      <xdr:row>21</xdr:row>
      <xdr:rowOff>0</xdr:rowOff>
    </xdr:to>
    <xdr:graphicFrame macro="">
      <xdr:nvGraphicFramePr>
        <xdr:cNvPr id="81981" name="グラフ 61">
          <a:extLst>
            <a:ext uri="{FF2B5EF4-FFF2-40B4-BE49-F238E27FC236}">
              <a16:creationId xmlns:a16="http://schemas.microsoft.com/office/drawing/2014/main" id="{00000000-0008-0000-3000-00003D4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0</xdr:colOff>
      <xdr:row>21</xdr:row>
      <xdr:rowOff>0</xdr:rowOff>
    </xdr:from>
    <xdr:to>
      <xdr:col>29</xdr:col>
      <xdr:colOff>238125</xdr:colOff>
      <xdr:row>29</xdr:row>
      <xdr:rowOff>0</xdr:rowOff>
    </xdr:to>
    <xdr:graphicFrame macro="">
      <xdr:nvGraphicFramePr>
        <xdr:cNvPr id="81982" name="グラフ 62">
          <a:extLst>
            <a:ext uri="{FF2B5EF4-FFF2-40B4-BE49-F238E27FC236}">
              <a16:creationId xmlns:a16="http://schemas.microsoft.com/office/drawing/2014/main" id="{00000000-0008-0000-3000-00003E4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190500</xdr:colOff>
      <xdr:row>5</xdr:row>
      <xdr:rowOff>9525</xdr:rowOff>
    </xdr:from>
    <xdr:to>
      <xdr:col>21</xdr:col>
      <xdr:colOff>228600</xdr:colOff>
      <xdr:row>23</xdr:row>
      <xdr:rowOff>104775</xdr:rowOff>
    </xdr:to>
    <xdr:pic>
      <xdr:nvPicPr>
        <xdr:cNvPr id="82976" name="Picture 32">
          <a:extLst>
            <a:ext uri="{FF2B5EF4-FFF2-40B4-BE49-F238E27FC236}">
              <a16:creationId xmlns:a16="http://schemas.microsoft.com/office/drawing/2014/main" id="{00000000-0008-0000-3100-0000204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1104900"/>
          <a:ext cx="3895725" cy="40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419100</xdr:colOff>
      <xdr:row>14</xdr:row>
      <xdr:rowOff>142875</xdr:rowOff>
    </xdr:from>
    <xdr:to>
      <xdr:col>18</xdr:col>
      <xdr:colOff>47625</xdr:colOff>
      <xdr:row>14</xdr:row>
      <xdr:rowOff>200025</xdr:rowOff>
    </xdr:to>
    <xdr:sp macro="" textlink="">
      <xdr:nvSpPr>
        <xdr:cNvPr id="82950" name="Oval 6">
          <a:extLst>
            <a:ext uri="{FF2B5EF4-FFF2-40B4-BE49-F238E27FC236}">
              <a16:creationId xmlns:a16="http://schemas.microsoft.com/office/drawing/2014/main" id="{00000000-0008-0000-3100-000006440100}"/>
            </a:ext>
          </a:extLst>
        </xdr:cNvPr>
        <xdr:cNvSpPr>
          <a:spLocks noChangeArrowheads="1"/>
        </xdr:cNvSpPr>
      </xdr:nvSpPr>
      <xdr:spPr bwMode="auto">
        <a:xfrm flipH="1">
          <a:off x="8391525" y="32099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17</xdr:col>
      <xdr:colOff>419100</xdr:colOff>
      <xdr:row>14</xdr:row>
      <xdr:rowOff>171450</xdr:rowOff>
    </xdr:from>
    <xdr:to>
      <xdr:col>19</xdr:col>
      <xdr:colOff>19050</xdr:colOff>
      <xdr:row>28</xdr:row>
      <xdr:rowOff>0</xdr:rowOff>
    </xdr:to>
    <xdr:cxnSp macro="">
      <xdr:nvCxnSpPr>
        <xdr:cNvPr id="82951" name="AutoShape 7">
          <a:extLst>
            <a:ext uri="{FF2B5EF4-FFF2-40B4-BE49-F238E27FC236}">
              <a16:creationId xmlns:a16="http://schemas.microsoft.com/office/drawing/2014/main" id="{00000000-0008-0000-3100-000007440100}"/>
            </a:ext>
          </a:extLst>
        </xdr:cNvPr>
        <xdr:cNvCxnSpPr>
          <a:cxnSpLocks noChangeShapeType="1"/>
          <a:stCxn id="82968" idx="0"/>
          <a:endCxn id="82950" idx="6"/>
        </xdr:cNvCxnSpPr>
      </xdr:nvCxnSpPr>
      <xdr:spPr bwMode="auto">
        <a:xfrm flipH="1" flipV="1">
          <a:off x="8391525" y="3238500"/>
          <a:ext cx="457200" cy="289560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14</xdr:col>
      <xdr:colOff>238125</xdr:colOff>
      <xdr:row>13</xdr:row>
      <xdr:rowOff>57150</xdr:rowOff>
    </xdr:from>
    <xdr:to>
      <xdr:col>14</xdr:col>
      <xdr:colOff>295275</xdr:colOff>
      <xdr:row>13</xdr:row>
      <xdr:rowOff>114300</xdr:rowOff>
    </xdr:to>
    <xdr:sp macro="" textlink="">
      <xdr:nvSpPr>
        <xdr:cNvPr id="82952" name="Oval 8">
          <a:extLst>
            <a:ext uri="{FF2B5EF4-FFF2-40B4-BE49-F238E27FC236}">
              <a16:creationId xmlns:a16="http://schemas.microsoft.com/office/drawing/2014/main" id="{00000000-0008-0000-3100-000008440100}"/>
            </a:ext>
          </a:extLst>
        </xdr:cNvPr>
        <xdr:cNvSpPr>
          <a:spLocks noChangeArrowheads="1"/>
        </xdr:cNvSpPr>
      </xdr:nvSpPr>
      <xdr:spPr bwMode="auto">
        <a:xfrm flipH="1">
          <a:off x="6924675" y="29051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8</xdr:col>
      <xdr:colOff>0</xdr:colOff>
      <xdr:row>9</xdr:row>
      <xdr:rowOff>0</xdr:rowOff>
    </xdr:from>
    <xdr:to>
      <xdr:col>14</xdr:col>
      <xdr:colOff>238125</xdr:colOff>
      <xdr:row>13</xdr:row>
      <xdr:rowOff>85725</xdr:rowOff>
    </xdr:to>
    <xdr:cxnSp macro="">
      <xdr:nvCxnSpPr>
        <xdr:cNvPr id="82953" name="AutoShape 9">
          <a:extLst>
            <a:ext uri="{FF2B5EF4-FFF2-40B4-BE49-F238E27FC236}">
              <a16:creationId xmlns:a16="http://schemas.microsoft.com/office/drawing/2014/main" id="{00000000-0008-0000-3100-000009440100}"/>
            </a:ext>
          </a:extLst>
        </xdr:cNvPr>
        <xdr:cNvCxnSpPr>
          <a:cxnSpLocks noChangeShapeType="1"/>
          <a:stCxn id="82965" idx="3"/>
          <a:endCxn id="82952" idx="6"/>
        </xdr:cNvCxnSpPr>
      </xdr:nvCxnSpPr>
      <xdr:spPr bwMode="auto">
        <a:xfrm>
          <a:off x="4114800" y="1971675"/>
          <a:ext cx="2809875" cy="9620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152400</xdr:colOff>
      <xdr:row>13</xdr:row>
      <xdr:rowOff>114300</xdr:rowOff>
    </xdr:from>
    <xdr:to>
      <xdr:col>19</xdr:col>
      <xdr:colOff>209550</xdr:colOff>
      <xdr:row>13</xdr:row>
      <xdr:rowOff>171450</xdr:rowOff>
    </xdr:to>
    <xdr:sp macro="" textlink="">
      <xdr:nvSpPr>
        <xdr:cNvPr id="82954" name="Oval 10">
          <a:extLst>
            <a:ext uri="{FF2B5EF4-FFF2-40B4-BE49-F238E27FC236}">
              <a16:creationId xmlns:a16="http://schemas.microsoft.com/office/drawing/2014/main" id="{00000000-0008-0000-3100-00000A440100}"/>
            </a:ext>
          </a:extLst>
        </xdr:cNvPr>
        <xdr:cNvSpPr>
          <a:spLocks noChangeArrowheads="1"/>
        </xdr:cNvSpPr>
      </xdr:nvSpPr>
      <xdr:spPr bwMode="auto">
        <a:xfrm flipH="1">
          <a:off x="8982075" y="29622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209550</xdr:colOff>
      <xdr:row>9</xdr:row>
      <xdr:rowOff>0</xdr:rowOff>
    </xdr:from>
    <xdr:to>
      <xdr:col>26</xdr:col>
      <xdr:colOff>0</xdr:colOff>
      <xdr:row>13</xdr:row>
      <xdr:rowOff>142875</xdr:rowOff>
    </xdr:to>
    <xdr:cxnSp macro="">
      <xdr:nvCxnSpPr>
        <xdr:cNvPr id="82955" name="AutoShape 11">
          <a:extLst>
            <a:ext uri="{FF2B5EF4-FFF2-40B4-BE49-F238E27FC236}">
              <a16:creationId xmlns:a16="http://schemas.microsoft.com/office/drawing/2014/main" id="{00000000-0008-0000-3100-00000B440100}"/>
            </a:ext>
          </a:extLst>
        </xdr:cNvPr>
        <xdr:cNvCxnSpPr>
          <a:cxnSpLocks noChangeShapeType="1"/>
          <a:stCxn id="82954" idx="2"/>
          <a:endCxn id="82966" idx="1"/>
        </xdr:cNvCxnSpPr>
      </xdr:nvCxnSpPr>
      <xdr:spPr bwMode="auto">
        <a:xfrm flipV="1">
          <a:off x="9039225" y="1971675"/>
          <a:ext cx="2790825" cy="10191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85725</xdr:colOff>
      <xdr:row>17</xdr:row>
      <xdr:rowOff>142875</xdr:rowOff>
    </xdr:from>
    <xdr:to>
      <xdr:col>20</xdr:col>
      <xdr:colOff>142875</xdr:colOff>
      <xdr:row>17</xdr:row>
      <xdr:rowOff>200025</xdr:rowOff>
    </xdr:to>
    <xdr:sp macro="" textlink="">
      <xdr:nvSpPr>
        <xdr:cNvPr id="82956" name="Oval 12">
          <a:extLst>
            <a:ext uri="{FF2B5EF4-FFF2-40B4-BE49-F238E27FC236}">
              <a16:creationId xmlns:a16="http://schemas.microsoft.com/office/drawing/2014/main" id="{00000000-0008-0000-3100-00000C440100}"/>
            </a:ext>
          </a:extLst>
        </xdr:cNvPr>
        <xdr:cNvSpPr>
          <a:spLocks noChangeArrowheads="1"/>
        </xdr:cNvSpPr>
      </xdr:nvSpPr>
      <xdr:spPr bwMode="auto">
        <a:xfrm flipH="1">
          <a:off x="9344025" y="3867150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142875</xdr:colOff>
      <xdr:row>17</xdr:row>
      <xdr:rowOff>0</xdr:rowOff>
    </xdr:from>
    <xdr:to>
      <xdr:col>26</xdr:col>
      <xdr:colOff>0</xdr:colOff>
      <xdr:row>17</xdr:row>
      <xdr:rowOff>171450</xdr:rowOff>
    </xdr:to>
    <xdr:cxnSp macro="">
      <xdr:nvCxnSpPr>
        <xdr:cNvPr id="82957" name="AutoShape 13">
          <a:extLst>
            <a:ext uri="{FF2B5EF4-FFF2-40B4-BE49-F238E27FC236}">
              <a16:creationId xmlns:a16="http://schemas.microsoft.com/office/drawing/2014/main" id="{00000000-0008-0000-3100-00000D440100}"/>
            </a:ext>
          </a:extLst>
        </xdr:cNvPr>
        <xdr:cNvCxnSpPr>
          <a:cxnSpLocks noChangeShapeType="1"/>
          <a:stCxn id="82956" idx="2"/>
          <a:endCxn id="82967" idx="1"/>
        </xdr:cNvCxnSpPr>
      </xdr:nvCxnSpPr>
      <xdr:spPr bwMode="auto">
        <a:xfrm flipV="1">
          <a:off x="9401175" y="3724275"/>
          <a:ext cx="2428875" cy="171450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381000</xdr:colOff>
      <xdr:row>0</xdr:row>
      <xdr:rowOff>9525</xdr:rowOff>
    </xdr:from>
    <xdr:to>
      <xdr:col>24</xdr:col>
      <xdr:colOff>104775</xdr:colOff>
      <xdr:row>3</xdr:row>
      <xdr:rowOff>209550</xdr:rowOff>
    </xdr:to>
    <xdr:grpSp>
      <xdr:nvGrpSpPr>
        <xdr:cNvPr id="82958" name="Group 14">
          <a:extLst>
            <a:ext uri="{FF2B5EF4-FFF2-40B4-BE49-F238E27FC236}">
              <a16:creationId xmlns:a16="http://schemas.microsoft.com/office/drawing/2014/main" id="{00000000-0008-0000-3100-00000E440100}"/>
            </a:ext>
          </a:extLst>
        </xdr:cNvPr>
        <xdr:cNvGrpSpPr>
          <a:grpSpLocks/>
        </xdr:cNvGrpSpPr>
      </xdr:nvGrpSpPr>
      <xdr:grpSpPr bwMode="auto">
        <a:xfrm>
          <a:off x="10134600" y="9525"/>
          <a:ext cx="1019175" cy="885825"/>
          <a:chOff x="1012" y="24"/>
          <a:chExt cx="106" cy="90"/>
        </a:xfrm>
      </xdr:grpSpPr>
      <xdr:sp macro="" textlink="">
        <xdr:nvSpPr>
          <xdr:cNvPr id="82959" name="Line 15">
            <a:extLst>
              <a:ext uri="{FF2B5EF4-FFF2-40B4-BE49-F238E27FC236}">
                <a16:creationId xmlns:a16="http://schemas.microsoft.com/office/drawing/2014/main" id="{00000000-0008-0000-3100-00000F4401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2960" name="Text Box 16">
            <a:extLst>
              <a:ext uri="{FF2B5EF4-FFF2-40B4-BE49-F238E27FC236}">
                <a16:creationId xmlns:a16="http://schemas.microsoft.com/office/drawing/2014/main" id="{00000000-0008-0000-3100-00001044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+Z</a:t>
            </a:r>
          </a:p>
        </xdr:txBody>
      </xdr:sp>
      <xdr:sp macro="" textlink="">
        <xdr:nvSpPr>
          <xdr:cNvPr id="82961" name="Text Box 17">
            <a:extLst>
              <a:ext uri="{FF2B5EF4-FFF2-40B4-BE49-F238E27FC236}">
                <a16:creationId xmlns:a16="http://schemas.microsoft.com/office/drawing/2014/main" id="{00000000-0008-0000-3100-00001144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-Z</a:t>
            </a:r>
          </a:p>
        </xdr:txBody>
      </xdr:sp>
      <xdr:sp macro="" textlink="">
        <xdr:nvSpPr>
          <xdr:cNvPr id="82962" name="Line 18">
            <a:extLst>
              <a:ext uri="{FF2B5EF4-FFF2-40B4-BE49-F238E27FC236}">
                <a16:creationId xmlns:a16="http://schemas.microsoft.com/office/drawing/2014/main" id="{00000000-0008-0000-3100-0000124401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2963" name="Text Box 19">
            <a:extLst>
              <a:ext uri="{FF2B5EF4-FFF2-40B4-BE49-F238E27FC236}">
                <a16:creationId xmlns:a16="http://schemas.microsoft.com/office/drawing/2014/main" id="{00000000-0008-0000-3100-00001344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+X</a:t>
            </a:r>
          </a:p>
        </xdr:txBody>
      </xdr:sp>
      <xdr:sp macro="" textlink="">
        <xdr:nvSpPr>
          <xdr:cNvPr id="82964" name="Text Box 20">
            <a:extLst>
              <a:ext uri="{FF2B5EF4-FFF2-40B4-BE49-F238E27FC236}">
                <a16:creationId xmlns:a16="http://schemas.microsoft.com/office/drawing/2014/main" id="{00000000-0008-0000-3100-00001444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-X</a:t>
            </a:r>
          </a:p>
        </xdr:txBody>
      </xdr:sp>
    </xdr:grpSp>
    <xdr:clientData/>
  </xdr:twoCellAnchor>
  <xdr:twoCellAnchor>
    <xdr:from>
      <xdr:col>4</xdr:col>
      <xdr:colOff>190500</xdr:colOff>
      <xdr:row>5</xdr:row>
      <xdr:rowOff>0</xdr:rowOff>
    </xdr:from>
    <xdr:to>
      <xdr:col>8</xdr:col>
      <xdr:colOff>0</xdr:colOff>
      <xdr:row>13</xdr:row>
      <xdr:rowOff>0</xdr:rowOff>
    </xdr:to>
    <xdr:graphicFrame macro="">
      <xdr:nvGraphicFramePr>
        <xdr:cNvPr id="82965" name="グラフ 21">
          <a:extLst>
            <a:ext uri="{FF2B5EF4-FFF2-40B4-BE49-F238E27FC236}">
              <a16:creationId xmlns:a16="http://schemas.microsoft.com/office/drawing/2014/main" id="{00000000-0008-0000-3100-00001544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0</xdr:colOff>
      <xdr:row>5</xdr:row>
      <xdr:rowOff>0</xdr:rowOff>
    </xdr:from>
    <xdr:to>
      <xdr:col>29</xdr:col>
      <xdr:colOff>238125</xdr:colOff>
      <xdr:row>13</xdr:row>
      <xdr:rowOff>0</xdr:rowOff>
    </xdr:to>
    <xdr:graphicFrame macro="">
      <xdr:nvGraphicFramePr>
        <xdr:cNvPr id="82966" name="グラフ 22">
          <a:extLst>
            <a:ext uri="{FF2B5EF4-FFF2-40B4-BE49-F238E27FC236}">
              <a16:creationId xmlns:a16="http://schemas.microsoft.com/office/drawing/2014/main" id="{00000000-0008-0000-3100-00001644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0</xdr:colOff>
      <xdr:row>13</xdr:row>
      <xdr:rowOff>0</xdr:rowOff>
    </xdr:from>
    <xdr:to>
      <xdr:col>29</xdr:col>
      <xdr:colOff>238125</xdr:colOff>
      <xdr:row>21</xdr:row>
      <xdr:rowOff>0</xdr:rowOff>
    </xdr:to>
    <xdr:graphicFrame macro="">
      <xdr:nvGraphicFramePr>
        <xdr:cNvPr id="82967" name="グラフ 23">
          <a:extLst>
            <a:ext uri="{FF2B5EF4-FFF2-40B4-BE49-F238E27FC236}">
              <a16:creationId xmlns:a16="http://schemas.microsoft.com/office/drawing/2014/main" id="{00000000-0008-0000-3100-00001744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28</xdr:row>
      <xdr:rowOff>0</xdr:rowOff>
    </xdr:from>
    <xdr:to>
      <xdr:col>21</xdr:col>
      <xdr:colOff>38100</xdr:colOff>
      <xdr:row>36</xdr:row>
      <xdr:rowOff>0</xdr:rowOff>
    </xdr:to>
    <xdr:graphicFrame macro="">
      <xdr:nvGraphicFramePr>
        <xdr:cNvPr id="82968" name="グラフ 24">
          <a:extLst>
            <a:ext uri="{FF2B5EF4-FFF2-40B4-BE49-F238E27FC236}">
              <a16:creationId xmlns:a16="http://schemas.microsoft.com/office/drawing/2014/main" id="{00000000-0008-0000-3100-00001844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0</xdr:colOff>
      <xdr:row>21</xdr:row>
      <xdr:rowOff>0</xdr:rowOff>
    </xdr:from>
    <xdr:to>
      <xdr:col>29</xdr:col>
      <xdr:colOff>238125</xdr:colOff>
      <xdr:row>29</xdr:row>
      <xdr:rowOff>0</xdr:rowOff>
    </xdr:to>
    <xdr:graphicFrame macro="">
      <xdr:nvGraphicFramePr>
        <xdr:cNvPr id="82972" name="グラフ 28">
          <a:extLst>
            <a:ext uri="{FF2B5EF4-FFF2-40B4-BE49-F238E27FC236}">
              <a16:creationId xmlns:a16="http://schemas.microsoft.com/office/drawing/2014/main" id="{00000000-0008-0000-3100-00001C44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57150</xdr:colOff>
      <xdr:row>21</xdr:row>
      <xdr:rowOff>57150</xdr:rowOff>
    </xdr:from>
    <xdr:to>
      <xdr:col>20</xdr:col>
      <xdr:colOff>114300</xdr:colOff>
      <xdr:row>21</xdr:row>
      <xdr:rowOff>114300</xdr:rowOff>
    </xdr:to>
    <xdr:sp macro="" textlink="">
      <xdr:nvSpPr>
        <xdr:cNvPr id="82974" name="Oval 30">
          <a:extLst>
            <a:ext uri="{FF2B5EF4-FFF2-40B4-BE49-F238E27FC236}">
              <a16:creationId xmlns:a16="http://schemas.microsoft.com/office/drawing/2014/main" id="{00000000-0008-0000-3100-00001E440100}"/>
            </a:ext>
          </a:extLst>
        </xdr:cNvPr>
        <xdr:cNvSpPr>
          <a:spLocks noChangeArrowheads="1"/>
        </xdr:cNvSpPr>
      </xdr:nvSpPr>
      <xdr:spPr bwMode="auto">
        <a:xfrm flipH="1">
          <a:off x="9315450" y="46577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114300</xdr:colOff>
      <xdr:row>21</xdr:row>
      <xdr:rowOff>85725</xdr:rowOff>
    </xdr:from>
    <xdr:to>
      <xdr:col>26</xdr:col>
      <xdr:colOff>0</xdr:colOff>
      <xdr:row>25</xdr:row>
      <xdr:rowOff>0</xdr:rowOff>
    </xdr:to>
    <xdr:cxnSp macro="">
      <xdr:nvCxnSpPr>
        <xdr:cNvPr id="82975" name="AutoShape 31">
          <a:extLst>
            <a:ext uri="{FF2B5EF4-FFF2-40B4-BE49-F238E27FC236}">
              <a16:creationId xmlns:a16="http://schemas.microsoft.com/office/drawing/2014/main" id="{00000000-0008-0000-3100-00001F440100}"/>
            </a:ext>
          </a:extLst>
        </xdr:cNvPr>
        <xdr:cNvCxnSpPr>
          <a:cxnSpLocks noChangeShapeType="1"/>
          <a:stCxn id="82974" idx="2"/>
          <a:endCxn id="82972" idx="1"/>
        </xdr:cNvCxnSpPr>
      </xdr:nvCxnSpPr>
      <xdr:spPr bwMode="auto">
        <a:xfrm>
          <a:off x="9372600" y="4686300"/>
          <a:ext cx="2457450" cy="7905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180975</xdr:colOff>
      <xdr:row>5</xdr:row>
      <xdr:rowOff>0</xdr:rowOff>
    </xdr:from>
    <xdr:to>
      <xdr:col>23</xdr:col>
      <xdr:colOff>247650</xdr:colOff>
      <xdr:row>23</xdr:row>
      <xdr:rowOff>152400</xdr:rowOff>
    </xdr:to>
    <xdr:pic>
      <xdr:nvPicPr>
        <xdr:cNvPr id="84013" name="Picture 45">
          <a:extLst>
            <a:ext uri="{FF2B5EF4-FFF2-40B4-BE49-F238E27FC236}">
              <a16:creationId xmlns:a16="http://schemas.microsoft.com/office/drawing/2014/main" id="{00000000-0008-0000-3200-00002D4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3025" y="1095375"/>
          <a:ext cx="5638800" cy="409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104775</xdr:colOff>
      <xdr:row>15</xdr:row>
      <xdr:rowOff>114300</xdr:rowOff>
    </xdr:from>
    <xdr:to>
      <xdr:col>12</xdr:col>
      <xdr:colOff>161925</xdr:colOff>
      <xdr:row>15</xdr:row>
      <xdr:rowOff>171450</xdr:rowOff>
    </xdr:to>
    <xdr:sp macro="" textlink="">
      <xdr:nvSpPr>
        <xdr:cNvPr id="83978" name="Oval 10">
          <a:extLst>
            <a:ext uri="{FF2B5EF4-FFF2-40B4-BE49-F238E27FC236}">
              <a16:creationId xmlns:a16="http://schemas.microsoft.com/office/drawing/2014/main" id="{00000000-0008-0000-3200-00000A480100}"/>
            </a:ext>
          </a:extLst>
        </xdr:cNvPr>
        <xdr:cNvSpPr>
          <a:spLocks noChangeArrowheads="1"/>
        </xdr:cNvSpPr>
      </xdr:nvSpPr>
      <xdr:spPr bwMode="auto">
        <a:xfrm flipH="1">
          <a:off x="5934075" y="34004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8</xdr:col>
      <xdr:colOff>0</xdr:colOff>
      <xdr:row>15</xdr:row>
      <xdr:rowOff>142875</xdr:rowOff>
    </xdr:from>
    <xdr:to>
      <xdr:col>12</xdr:col>
      <xdr:colOff>104775</xdr:colOff>
      <xdr:row>25</xdr:row>
      <xdr:rowOff>0</xdr:rowOff>
    </xdr:to>
    <xdr:cxnSp macro="">
      <xdr:nvCxnSpPr>
        <xdr:cNvPr id="83979" name="AutoShape 11">
          <a:extLst>
            <a:ext uri="{FF2B5EF4-FFF2-40B4-BE49-F238E27FC236}">
              <a16:creationId xmlns:a16="http://schemas.microsoft.com/office/drawing/2014/main" id="{00000000-0008-0000-3200-00000B480100}"/>
            </a:ext>
          </a:extLst>
        </xdr:cNvPr>
        <xdr:cNvCxnSpPr>
          <a:cxnSpLocks noChangeShapeType="1"/>
          <a:stCxn id="84005" idx="3"/>
          <a:endCxn id="83978" idx="6"/>
        </xdr:cNvCxnSpPr>
      </xdr:nvCxnSpPr>
      <xdr:spPr bwMode="auto">
        <a:xfrm flipV="1">
          <a:off x="4114800" y="3429000"/>
          <a:ext cx="1819275" cy="20478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180975</xdr:colOff>
      <xdr:row>14</xdr:row>
      <xdr:rowOff>161925</xdr:rowOff>
    </xdr:from>
    <xdr:to>
      <xdr:col>16</xdr:col>
      <xdr:colOff>238125</xdr:colOff>
      <xdr:row>15</xdr:row>
      <xdr:rowOff>0</xdr:rowOff>
    </xdr:to>
    <xdr:sp macro="" textlink="">
      <xdr:nvSpPr>
        <xdr:cNvPr id="83980" name="Oval 12">
          <a:extLst>
            <a:ext uri="{FF2B5EF4-FFF2-40B4-BE49-F238E27FC236}">
              <a16:creationId xmlns:a16="http://schemas.microsoft.com/office/drawing/2014/main" id="{00000000-0008-0000-3200-00000C480100}"/>
            </a:ext>
          </a:extLst>
        </xdr:cNvPr>
        <xdr:cNvSpPr>
          <a:spLocks noChangeArrowheads="1"/>
        </xdr:cNvSpPr>
      </xdr:nvSpPr>
      <xdr:spPr bwMode="auto">
        <a:xfrm flipH="1">
          <a:off x="7724775" y="32289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180975</xdr:colOff>
      <xdr:row>14</xdr:row>
      <xdr:rowOff>190500</xdr:rowOff>
    </xdr:from>
    <xdr:to>
      <xdr:col>18</xdr:col>
      <xdr:colOff>57150</xdr:colOff>
      <xdr:row>27</xdr:row>
      <xdr:rowOff>0</xdr:rowOff>
    </xdr:to>
    <xdr:cxnSp macro="">
      <xdr:nvCxnSpPr>
        <xdr:cNvPr id="83981" name="AutoShape 13">
          <a:extLst>
            <a:ext uri="{FF2B5EF4-FFF2-40B4-BE49-F238E27FC236}">
              <a16:creationId xmlns:a16="http://schemas.microsoft.com/office/drawing/2014/main" id="{00000000-0008-0000-3200-00000D480100}"/>
            </a:ext>
          </a:extLst>
        </xdr:cNvPr>
        <xdr:cNvCxnSpPr>
          <a:cxnSpLocks noChangeShapeType="1"/>
          <a:stCxn id="84007" idx="0"/>
          <a:endCxn id="83980" idx="6"/>
        </xdr:cNvCxnSpPr>
      </xdr:nvCxnSpPr>
      <xdr:spPr bwMode="auto">
        <a:xfrm flipH="1" flipV="1">
          <a:off x="7724775" y="3257550"/>
          <a:ext cx="733425" cy="26574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14</xdr:col>
      <xdr:colOff>419100</xdr:colOff>
      <xdr:row>13</xdr:row>
      <xdr:rowOff>133350</xdr:rowOff>
    </xdr:from>
    <xdr:to>
      <xdr:col>15</xdr:col>
      <xdr:colOff>47625</xdr:colOff>
      <xdr:row>13</xdr:row>
      <xdr:rowOff>190500</xdr:rowOff>
    </xdr:to>
    <xdr:sp macro="" textlink="">
      <xdr:nvSpPr>
        <xdr:cNvPr id="83982" name="Oval 14">
          <a:extLst>
            <a:ext uri="{FF2B5EF4-FFF2-40B4-BE49-F238E27FC236}">
              <a16:creationId xmlns:a16="http://schemas.microsoft.com/office/drawing/2014/main" id="{00000000-0008-0000-3200-00000E480100}"/>
            </a:ext>
          </a:extLst>
        </xdr:cNvPr>
        <xdr:cNvSpPr>
          <a:spLocks noChangeArrowheads="1"/>
        </xdr:cNvSpPr>
      </xdr:nvSpPr>
      <xdr:spPr bwMode="auto">
        <a:xfrm flipH="1">
          <a:off x="7105650" y="29813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14</xdr:col>
      <xdr:colOff>19050</xdr:colOff>
      <xdr:row>13</xdr:row>
      <xdr:rowOff>161925</xdr:rowOff>
    </xdr:from>
    <xdr:to>
      <xdr:col>14</xdr:col>
      <xdr:colOff>419100</xdr:colOff>
      <xdr:row>27</xdr:row>
      <xdr:rowOff>0</xdr:rowOff>
    </xdr:to>
    <xdr:cxnSp macro="">
      <xdr:nvCxnSpPr>
        <xdr:cNvPr id="83983" name="AutoShape 15">
          <a:extLst>
            <a:ext uri="{FF2B5EF4-FFF2-40B4-BE49-F238E27FC236}">
              <a16:creationId xmlns:a16="http://schemas.microsoft.com/office/drawing/2014/main" id="{00000000-0008-0000-3200-00000F480100}"/>
            </a:ext>
          </a:extLst>
        </xdr:cNvPr>
        <xdr:cNvCxnSpPr>
          <a:cxnSpLocks noChangeShapeType="1"/>
          <a:stCxn id="84006" idx="0"/>
          <a:endCxn id="83982" idx="6"/>
        </xdr:cNvCxnSpPr>
      </xdr:nvCxnSpPr>
      <xdr:spPr bwMode="auto">
        <a:xfrm flipV="1">
          <a:off x="6705600" y="3009900"/>
          <a:ext cx="400050" cy="29051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12</xdr:col>
      <xdr:colOff>361950</xdr:colOff>
      <xdr:row>12</xdr:row>
      <xdr:rowOff>142875</xdr:rowOff>
    </xdr:from>
    <xdr:to>
      <xdr:col>12</xdr:col>
      <xdr:colOff>419100</xdr:colOff>
      <xdr:row>12</xdr:row>
      <xdr:rowOff>200025</xdr:rowOff>
    </xdr:to>
    <xdr:sp macro="" textlink="">
      <xdr:nvSpPr>
        <xdr:cNvPr id="83984" name="Oval 16">
          <a:extLst>
            <a:ext uri="{FF2B5EF4-FFF2-40B4-BE49-F238E27FC236}">
              <a16:creationId xmlns:a16="http://schemas.microsoft.com/office/drawing/2014/main" id="{00000000-0008-0000-3200-000010480100}"/>
            </a:ext>
          </a:extLst>
        </xdr:cNvPr>
        <xdr:cNvSpPr>
          <a:spLocks noChangeArrowheads="1"/>
        </xdr:cNvSpPr>
      </xdr:nvSpPr>
      <xdr:spPr bwMode="auto">
        <a:xfrm flipH="1">
          <a:off x="6191250" y="27717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8</xdr:col>
      <xdr:colOff>0</xdr:colOff>
      <xdr:row>12</xdr:row>
      <xdr:rowOff>171450</xdr:rowOff>
    </xdr:from>
    <xdr:to>
      <xdr:col>12</xdr:col>
      <xdr:colOff>361950</xdr:colOff>
      <xdr:row>17</xdr:row>
      <xdr:rowOff>0</xdr:rowOff>
    </xdr:to>
    <xdr:cxnSp macro="">
      <xdr:nvCxnSpPr>
        <xdr:cNvPr id="83985" name="AutoShape 17">
          <a:extLst>
            <a:ext uri="{FF2B5EF4-FFF2-40B4-BE49-F238E27FC236}">
              <a16:creationId xmlns:a16="http://schemas.microsoft.com/office/drawing/2014/main" id="{00000000-0008-0000-3200-000011480100}"/>
            </a:ext>
          </a:extLst>
        </xdr:cNvPr>
        <xdr:cNvCxnSpPr>
          <a:cxnSpLocks noChangeShapeType="1"/>
          <a:stCxn id="84004" idx="3"/>
          <a:endCxn id="83984" idx="6"/>
        </xdr:cNvCxnSpPr>
      </xdr:nvCxnSpPr>
      <xdr:spPr bwMode="auto">
        <a:xfrm flipV="1">
          <a:off x="4114800" y="2800350"/>
          <a:ext cx="2076450" cy="9239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14</xdr:col>
      <xdr:colOff>0</xdr:colOff>
      <xdr:row>7</xdr:row>
      <xdr:rowOff>57150</xdr:rowOff>
    </xdr:from>
    <xdr:to>
      <xdr:col>14</xdr:col>
      <xdr:colOff>57150</xdr:colOff>
      <xdr:row>7</xdr:row>
      <xdr:rowOff>114300</xdr:rowOff>
    </xdr:to>
    <xdr:sp macro="" textlink="">
      <xdr:nvSpPr>
        <xdr:cNvPr id="83986" name="Oval 18">
          <a:extLst>
            <a:ext uri="{FF2B5EF4-FFF2-40B4-BE49-F238E27FC236}">
              <a16:creationId xmlns:a16="http://schemas.microsoft.com/office/drawing/2014/main" id="{00000000-0008-0000-3200-000012480100}"/>
            </a:ext>
          </a:extLst>
        </xdr:cNvPr>
        <xdr:cNvSpPr>
          <a:spLocks noChangeArrowheads="1"/>
        </xdr:cNvSpPr>
      </xdr:nvSpPr>
      <xdr:spPr bwMode="auto">
        <a:xfrm flipH="1">
          <a:off x="6686550" y="15906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8</xdr:col>
      <xdr:colOff>0</xdr:colOff>
      <xdr:row>7</xdr:row>
      <xdr:rowOff>85725</xdr:rowOff>
    </xdr:from>
    <xdr:to>
      <xdr:col>14</xdr:col>
      <xdr:colOff>0</xdr:colOff>
      <xdr:row>9</xdr:row>
      <xdr:rowOff>0</xdr:rowOff>
    </xdr:to>
    <xdr:cxnSp macro="">
      <xdr:nvCxnSpPr>
        <xdr:cNvPr id="83987" name="AutoShape 19">
          <a:extLst>
            <a:ext uri="{FF2B5EF4-FFF2-40B4-BE49-F238E27FC236}">
              <a16:creationId xmlns:a16="http://schemas.microsoft.com/office/drawing/2014/main" id="{00000000-0008-0000-3200-000013480100}"/>
            </a:ext>
          </a:extLst>
        </xdr:cNvPr>
        <xdr:cNvCxnSpPr>
          <a:cxnSpLocks noChangeShapeType="1"/>
          <a:stCxn id="84001" idx="3"/>
          <a:endCxn id="83986" idx="6"/>
        </xdr:cNvCxnSpPr>
      </xdr:nvCxnSpPr>
      <xdr:spPr bwMode="auto">
        <a:xfrm flipV="1">
          <a:off x="4114800" y="1619250"/>
          <a:ext cx="2571750" cy="3524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247650</xdr:colOff>
      <xdr:row>17</xdr:row>
      <xdr:rowOff>76200</xdr:rowOff>
    </xdr:from>
    <xdr:to>
      <xdr:col>22</xdr:col>
      <xdr:colOff>304800</xdr:colOff>
      <xdr:row>17</xdr:row>
      <xdr:rowOff>133350</xdr:rowOff>
    </xdr:to>
    <xdr:sp macro="" textlink="">
      <xdr:nvSpPr>
        <xdr:cNvPr id="83988" name="Oval 20">
          <a:extLst>
            <a:ext uri="{FF2B5EF4-FFF2-40B4-BE49-F238E27FC236}">
              <a16:creationId xmlns:a16="http://schemas.microsoft.com/office/drawing/2014/main" id="{00000000-0008-0000-3200-000014480100}"/>
            </a:ext>
          </a:extLst>
        </xdr:cNvPr>
        <xdr:cNvSpPr>
          <a:spLocks noChangeArrowheads="1"/>
        </xdr:cNvSpPr>
      </xdr:nvSpPr>
      <xdr:spPr bwMode="auto">
        <a:xfrm flipH="1">
          <a:off x="10363200" y="380047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22</xdr:col>
      <xdr:colOff>304800</xdr:colOff>
      <xdr:row>17</xdr:row>
      <xdr:rowOff>104775</xdr:rowOff>
    </xdr:from>
    <xdr:to>
      <xdr:col>26</xdr:col>
      <xdr:colOff>0</xdr:colOff>
      <xdr:row>25</xdr:row>
      <xdr:rowOff>0</xdr:rowOff>
    </xdr:to>
    <xdr:cxnSp macro="">
      <xdr:nvCxnSpPr>
        <xdr:cNvPr id="83989" name="AutoShape 21">
          <a:extLst>
            <a:ext uri="{FF2B5EF4-FFF2-40B4-BE49-F238E27FC236}">
              <a16:creationId xmlns:a16="http://schemas.microsoft.com/office/drawing/2014/main" id="{00000000-0008-0000-3200-000015480100}"/>
            </a:ext>
          </a:extLst>
        </xdr:cNvPr>
        <xdr:cNvCxnSpPr>
          <a:cxnSpLocks noChangeShapeType="1"/>
          <a:stCxn id="83988" idx="2"/>
          <a:endCxn id="84010" idx="1"/>
        </xdr:cNvCxnSpPr>
      </xdr:nvCxnSpPr>
      <xdr:spPr bwMode="auto">
        <a:xfrm>
          <a:off x="10420350" y="3829050"/>
          <a:ext cx="1409700" cy="164782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400050</xdr:colOff>
      <xdr:row>14</xdr:row>
      <xdr:rowOff>180975</xdr:rowOff>
    </xdr:from>
    <xdr:to>
      <xdr:col>23</xdr:col>
      <xdr:colOff>28575</xdr:colOff>
      <xdr:row>15</xdr:row>
      <xdr:rowOff>19050</xdr:rowOff>
    </xdr:to>
    <xdr:sp macro="" textlink="">
      <xdr:nvSpPr>
        <xdr:cNvPr id="83990" name="Oval 22">
          <a:extLst>
            <a:ext uri="{FF2B5EF4-FFF2-40B4-BE49-F238E27FC236}">
              <a16:creationId xmlns:a16="http://schemas.microsoft.com/office/drawing/2014/main" id="{00000000-0008-0000-3200-000016480100}"/>
            </a:ext>
          </a:extLst>
        </xdr:cNvPr>
        <xdr:cNvSpPr>
          <a:spLocks noChangeArrowheads="1"/>
        </xdr:cNvSpPr>
      </xdr:nvSpPr>
      <xdr:spPr bwMode="auto">
        <a:xfrm flipH="1">
          <a:off x="10515600" y="32480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23</xdr:col>
      <xdr:colOff>28575</xdr:colOff>
      <xdr:row>14</xdr:row>
      <xdr:rowOff>209550</xdr:rowOff>
    </xdr:from>
    <xdr:to>
      <xdr:col>26</xdr:col>
      <xdr:colOff>0</xdr:colOff>
      <xdr:row>17</xdr:row>
      <xdr:rowOff>0</xdr:rowOff>
    </xdr:to>
    <xdr:cxnSp macro="">
      <xdr:nvCxnSpPr>
        <xdr:cNvPr id="83991" name="AutoShape 23">
          <a:extLst>
            <a:ext uri="{FF2B5EF4-FFF2-40B4-BE49-F238E27FC236}">
              <a16:creationId xmlns:a16="http://schemas.microsoft.com/office/drawing/2014/main" id="{00000000-0008-0000-3200-000017480100}"/>
            </a:ext>
          </a:extLst>
        </xdr:cNvPr>
        <xdr:cNvCxnSpPr>
          <a:cxnSpLocks noChangeShapeType="1"/>
          <a:stCxn id="83990" idx="2"/>
          <a:endCxn id="84009" idx="1"/>
        </xdr:cNvCxnSpPr>
      </xdr:nvCxnSpPr>
      <xdr:spPr bwMode="auto">
        <a:xfrm>
          <a:off x="10572750" y="3276600"/>
          <a:ext cx="1257300" cy="4476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257175</xdr:colOff>
      <xdr:row>7</xdr:row>
      <xdr:rowOff>114300</xdr:rowOff>
    </xdr:from>
    <xdr:to>
      <xdr:col>19</xdr:col>
      <xdr:colOff>314325</xdr:colOff>
      <xdr:row>7</xdr:row>
      <xdr:rowOff>171450</xdr:rowOff>
    </xdr:to>
    <xdr:sp macro="" textlink="">
      <xdr:nvSpPr>
        <xdr:cNvPr id="83992" name="Oval 24">
          <a:extLst>
            <a:ext uri="{FF2B5EF4-FFF2-40B4-BE49-F238E27FC236}">
              <a16:creationId xmlns:a16="http://schemas.microsoft.com/office/drawing/2014/main" id="{00000000-0008-0000-3200-000018480100}"/>
            </a:ext>
          </a:extLst>
        </xdr:cNvPr>
        <xdr:cNvSpPr>
          <a:spLocks noChangeArrowheads="1"/>
        </xdr:cNvSpPr>
      </xdr:nvSpPr>
      <xdr:spPr bwMode="auto">
        <a:xfrm flipH="1">
          <a:off x="9086850" y="1647825"/>
          <a:ext cx="57150" cy="571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19</xdr:col>
      <xdr:colOff>314325</xdr:colOff>
      <xdr:row>7</xdr:row>
      <xdr:rowOff>142875</xdr:rowOff>
    </xdr:from>
    <xdr:to>
      <xdr:col>26</xdr:col>
      <xdr:colOff>0</xdr:colOff>
      <xdr:row>9</xdr:row>
      <xdr:rowOff>0</xdr:rowOff>
    </xdr:to>
    <xdr:cxnSp macro="">
      <xdr:nvCxnSpPr>
        <xdr:cNvPr id="83993" name="AutoShape 25">
          <a:extLst>
            <a:ext uri="{FF2B5EF4-FFF2-40B4-BE49-F238E27FC236}">
              <a16:creationId xmlns:a16="http://schemas.microsoft.com/office/drawing/2014/main" id="{00000000-0008-0000-3200-000019480100}"/>
            </a:ext>
          </a:extLst>
        </xdr:cNvPr>
        <xdr:cNvCxnSpPr>
          <a:cxnSpLocks noChangeShapeType="1"/>
          <a:stCxn id="83992" idx="2"/>
          <a:endCxn id="84008" idx="1"/>
        </xdr:cNvCxnSpPr>
      </xdr:nvCxnSpPr>
      <xdr:spPr bwMode="auto">
        <a:xfrm>
          <a:off x="9144000" y="1676400"/>
          <a:ext cx="2686050" cy="295275"/>
        </a:xfrm>
        <a:prstGeom prst="straightConnector1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 type="oval" w="med" len="med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21</xdr:col>
      <xdr:colOff>381000</xdr:colOff>
      <xdr:row>0</xdr:row>
      <xdr:rowOff>9525</xdr:rowOff>
    </xdr:from>
    <xdr:to>
      <xdr:col>24</xdr:col>
      <xdr:colOff>104775</xdr:colOff>
      <xdr:row>3</xdr:row>
      <xdr:rowOff>209550</xdr:rowOff>
    </xdr:to>
    <xdr:grpSp>
      <xdr:nvGrpSpPr>
        <xdr:cNvPr id="83994" name="Group 26">
          <a:extLst>
            <a:ext uri="{FF2B5EF4-FFF2-40B4-BE49-F238E27FC236}">
              <a16:creationId xmlns:a16="http://schemas.microsoft.com/office/drawing/2014/main" id="{00000000-0008-0000-3200-00001A480100}"/>
            </a:ext>
          </a:extLst>
        </xdr:cNvPr>
        <xdr:cNvGrpSpPr>
          <a:grpSpLocks/>
        </xdr:cNvGrpSpPr>
      </xdr:nvGrpSpPr>
      <xdr:grpSpPr bwMode="auto">
        <a:xfrm>
          <a:off x="10134600" y="9525"/>
          <a:ext cx="1019175" cy="885825"/>
          <a:chOff x="1012" y="24"/>
          <a:chExt cx="106" cy="90"/>
        </a:xfrm>
      </xdr:grpSpPr>
      <xdr:sp macro="" textlink="">
        <xdr:nvSpPr>
          <xdr:cNvPr id="83995" name="Line 27">
            <a:extLst>
              <a:ext uri="{FF2B5EF4-FFF2-40B4-BE49-F238E27FC236}">
                <a16:creationId xmlns:a16="http://schemas.microsoft.com/office/drawing/2014/main" id="{00000000-0008-0000-3200-00001B480100}"/>
              </a:ext>
            </a:extLst>
          </xdr:cNvPr>
          <xdr:cNvSpPr>
            <a:spLocks noChangeShapeType="1"/>
          </xdr:cNvSpPr>
        </xdr:nvSpPr>
        <xdr:spPr bwMode="auto">
          <a:xfrm>
            <a:off x="1065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3996" name="Text Box 28">
            <a:extLst>
              <a:ext uri="{FF2B5EF4-FFF2-40B4-BE49-F238E27FC236}">
                <a16:creationId xmlns:a16="http://schemas.microsoft.com/office/drawing/2014/main" id="{00000000-0008-0000-3200-00001C48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24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+Z</a:t>
            </a:r>
          </a:p>
        </xdr:txBody>
      </xdr:sp>
      <xdr:sp macro="" textlink="">
        <xdr:nvSpPr>
          <xdr:cNvPr id="83997" name="Text Box 29">
            <a:extLst>
              <a:ext uri="{FF2B5EF4-FFF2-40B4-BE49-F238E27FC236}">
                <a16:creationId xmlns:a16="http://schemas.microsoft.com/office/drawing/2014/main" id="{00000000-0008-0000-3200-00001D48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8" y="88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-Z</a:t>
            </a:r>
          </a:p>
        </xdr:txBody>
      </xdr:sp>
      <xdr:sp macro="" textlink="">
        <xdr:nvSpPr>
          <xdr:cNvPr id="83998" name="Line 30">
            <a:extLst>
              <a:ext uri="{FF2B5EF4-FFF2-40B4-BE49-F238E27FC236}">
                <a16:creationId xmlns:a16="http://schemas.microsoft.com/office/drawing/2014/main" id="{00000000-0008-0000-3200-00001E480100}"/>
              </a:ext>
            </a:extLst>
          </xdr:cNvPr>
          <xdr:cNvSpPr>
            <a:spLocks noChangeShapeType="1"/>
          </xdr:cNvSpPr>
        </xdr:nvSpPr>
        <xdr:spPr bwMode="auto">
          <a:xfrm rot="-5400000">
            <a:off x="1064" y="46"/>
            <a:ext cx="0" cy="46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 type="stealth" w="med" len="med"/>
            <a:tailEnd type="stealth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3999" name="Text Box 31">
            <a:extLst>
              <a:ext uri="{FF2B5EF4-FFF2-40B4-BE49-F238E27FC236}">
                <a16:creationId xmlns:a16="http://schemas.microsoft.com/office/drawing/2014/main" id="{00000000-0008-0000-3200-00001F48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84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-X</a:t>
            </a:r>
          </a:p>
        </xdr:txBody>
      </xdr:sp>
      <xdr:sp macro="" textlink="">
        <xdr:nvSpPr>
          <xdr:cNvPr id="84000" name="Text Box 32">
            <a:extLst>
              <a:ext uri="{FF2B5EF4-FFF2-40B4-BE49-F238E27FC236}">
                <a16:creationId xmlns:a16="http://schemas.microsoft.com/office/drawing/2014/main" id="{00000000-0008-0000-3200-00002048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12" y="56"/>
            <a:ext cx="34" cy="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2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+X</a:t>
            </a:r>
          </a:p>
        </xdr:txBody>
      </xdr:sp>
    </xdr:grpSp>
    <xdr:clientData/>
  </xdr:twoCellAnchor>
  <xdr:twoCellAnchor>
    <xdr:from>
      <xdr:col>4</xdr:col>
      <xdr:colOff>190500</xdr:colOff>
      <xdr:row>5</xdr:row>
      <xdr:rowOff>0</xdr:rowOff>
    </xdr:from>
    <xdr:to>
      <xdr:col>8</xdr:col>
      <xdr:colOff>0</xdr:colOff>
      <xdr:row>13</xdr:row>
      <xdr:rowOff>0</xdr:rowOff>
    </xdr:to>
    <xdr:graphicFrame macro="">
      <xdr:nvGraphicFramePr>
        <xdr:cNvPr id="84001" name="グラフ 33">
          <a:extLst>
            <a:ext uri="{FF2B5EF4-FFF2-40B4-BE49-F238E27FC236}">
              <a16:creationId xmlns:a16="http://schemas.microsoft.com/office/drawing/2014/main" id="{00000000-0008-0000-3200-00002148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190500</xdr:colOff>
      <xdr:row>13</xdr:row>
      <xdr:rowOff>0</xdr:rowOff>
    </xdr:from>
    <xdr:to>
      <xdr:col>8</xdr:col>
      <xdr:colOff>0</xdr:colOff>
      <xdr:row>21</xdr:row>
      <xdr:rowOff>0</xdr:rowOff>
    </xdr:to>
    <xdr:graphicFrame macro="">
      <xdr:nvGraphicFramePr>
        <xdr:cNvPr id="84004" name="グラフ 36">
          <a:extLst>
            <a:ext uri="{FF2B5EF4-FFF2-40B4-BE49-F238E27FC236}">
              <a16:creationId xmlns:a16="http://schemas.microsoft.com/office/drawing/2014/main" id="{00000000-0008-0000-3200-00002448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190500</xdr:colOff>
      <xdr:row>21</xdr:row>
      <xdr:rowOff>0</xdr:rowOff>
    </xdr:from>
    <xdr:to>
      <xdr:col>8</xdr:col>
      <xdr:colOff>0</xdr:colOff>
      <xdr:row>29</xdr:row>
      <xdr:rowOff>0</xdr:rowOff>
    </xdr:to>
    <xdr:graphicFrame macro="">
      <xdr:nvGraphicFramePr>
        <xdr:cNvPr id="84005" name="グラフ 37">
          <a:extLst>
            <a:ext uri="{FF2B5EF4-FFF2-40B4-BE49-F238E27FC236}">
              <a16:creationId xmlns:a16="http://schemas.microsoft.com/office/drawing/2014/main" id="{00000000-0008-0000-3200-00002548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27</xdr:row>
      <xdr:rowOff>0</xdr:rowOff>
    </xdr:from>
    <xdr:to>
      <xdr:col>16</xdr:col>
      <xdr:colOff>38100</xdr:colOff>
      <xdr:row>35</xdr:row>
      <xdr:rowOff>0</xdr:rowOff>
    </xdr:to>
    <xdr:graphicFrame macro="">
      <xdr:nvGraphicFramePr>
        <xdr:cNvPr id="84006" name="グラフ 38">
          <a:extLst>
            <a:ext uri="{FF2B5EF4-FFF2-40B4-BE49-F238E27FC236}">
              <a16:creationId xmlns:a16="http://schemas.microsoft.com/office/drawing/2014/main" id="{00000000-0008-0000-3200-00002648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38100</xdr:colOff>
      <xdr:row>27</xdr:row>
      <xdr:rowOff>0</xdr:rowOff>
    </xdr:from>
    <xdr:to>
      <xdr:col>20</xdr:col>
      <xdr:colOff>76200</xdr:colOff>
      <xdr:row>35</xdr:row>
      <xdr:rowOff>0</xdr:rowOff>
    </xdr:to>
    <xdr:graphicFrame macro="">
      <xdr:nvGraphicFramePr>
        <xdr:cNvPr id="84007" name="グラフ 39">
          <a:extLst>
            <a:ext uri="{FF2B5EF4-FFF2-40B4-BE49-F238E27FC236}">
              <a16:creationId xmlns:a16="http://schemas.microsoft.com/office/drawing/2014/main" id="{00000000-0008-0000-3200-00002748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5</xdr:row>
      <xdr:rowOff>0</xdr:rowOff>
    </xdr:from>
    <xdr:to>
      <xdr:col>29</xdr:col>
      <xdr:colOff>238125</xdr:colOff>
      <xdr:row>13</xdr:row>
      <xdr:rowOff>0</xdr:rowOff>
    </xdr:to>
    <xdr:graphicFrame macro="">
      <xdr:nvGraphicFramePr>
        <xdr:cNvPr id="84008" name="グラフ 40">
          <a:extLst>
            <a:ext uri="{FF2B5EF4-FFF2-40B4-BE49-F238E27FC236}">
              <a16:creationId xmlns:a16="http://schemas.microsoft.com/office/drawing/2014/main" id="{00000000-0008-0000-3200-00002848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0</xdr:colOff>
      <xdr:row>13</xdr:row>
      <xdr:rowOff>0</xdr:rowOff>
    </xdr:from>
    <xdr:to>
      <xdr:col>29</xdr:col>
      <xdr:colOff>238125</xdr:colOff>
      <xdr:row>21</xdr:row>
      <xdr:rowOff>0</xdr:rowOff>
    </xdr:to>
    <xdr:graphicFrame macro="">
      <xdr:nvGraphicFramePr>
        <xdr:cNvPr id="84009" name="グラフ 41">
          <a:extLst>
            <a:ext uri="{FF2B5EF4-FFF2-40B4-BE49-F238E27FC236}">
              <a16:creationId xmlns:a16="http://schemas.microsoft.com/office/drawing/2014/main" id="{00000000-0008-0000-3200-00002948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0</xdr:colOff>
      <xdr:row>21</xdr:row>
      <xdr:rowOff>0</xdr:rowOff>
    </xdr:from>
    <xdr:to>
      <xdr:col>29</xdr:col>
      <xdr:colOff>238125</xdr:colOff>
      <xdr:row>29</xdr:row>
      <xdr:rowOff>0</xdr:rowOff>
    </xdr:to>
    <xdr:graphicFrame macro="">
      <xdr:nvGraphicFramePr>
        <xdr:cNvPr id="84010" name="グラフ 42">
          <a:extLst>
            <a:ext uri="{FF2B5EF4-FFF2-40B4-BE49-F238E27FC236}">
              <a16:creationId xmlns:a16="http://schemas.microsoft.com/office/drawing/2014/main" id="{00000000-0008-0000-3200-00002A48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5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transitionEvaluation="1">
    <tabColor theme="3"/>
  </sheetPr>
  <dimension ref="A1:DO463"/>
  <sheetViews>
    <sheetView tabSelected="1" topLeftCell="A136" zoomScale="85" zoomScaleNormal="85" workbookViewId="0">
      <selection activeCell="B174" sqref="B174:B177"/>
    </sheetView>
  </sheetViews>
  <sheetFormatPr baseColWidth="10" defaultColWidth="8.6640625" defaultRowHeight="14"/>
  <cols>
    <col min="1" max="1" width="5.6640625" style="6" customWidth="1"/>
    <col min="2" max="2" width="44.83203125" style="118" customWidth="1"/>
    <col min="3" max="3" width="6.33203125" style="6" customWidth="1"/>
    <col min="4" max="5" width="5.6640625" style="118" customWidth="1"/>
    <col min="6" max="6" width="10.1640625" style="118" customWidth="1"/>
    <col min="7" max="9" width="9.1640625" style="118" customWidth="1"/>
    <col min="10" max="11" width="10.1640625" style="118" customWidth="1"/>
    <col min="12" max="16" width="9.1640625" style="118" customWidth="1"/>
    <col min="17" max="118" width="10.1640625" style="118" customWidth="1"/>
    <col min="119" max="16384" width="8.6640625" style="118"/>
  </cols>
  <sheetData>
    <row r="1" spans="1:119">
      <c r="H1" s="298" t="s">
        <v>115</v>
      </c>
      <c r="I1" s="649"/>
      <c r="J1" s="649"/>
      <c r="K1" s="649"/>
      <c r="L1" s="650"/>
      <c r="M1" s="650"/>
      <c r="N1" s="651"/>
      <c r="O1" s="652"/>
      <c r="Q1" s="643" t="s">
        <v>85</v>
      </c>
      <c r="R1" s="644"/>
      <c r="S1" s="213" t="s">
        <v>87</v>
      </c>
      <c r="T1" s="213" t="s">
        <v>90</v>
      </c>
      <c r="U1" s="213" t="s">
        <v>92</v>
      </c>
      <c r="V1" s="213" t="s">
        <v>94</v>
      </c>
      <c r="W1" s="258" t="s">
        <v>96</v>
      </c>
      <c r="X1" s="577" t="s">
        <v>86</v>
      </c>
      <c r="Y1" s="578"/>
      <c r="Z1" s="574" t="s">
        <v>112</v>
      </c>
      <c r="AA1" s="191" t="s">
        <v>104</v>
      </c>
      <c r="AB1" s="636" t="s">
        <v>105</v>
      </c>
      <c r="AC1" s="636" t="s">
        <v>106</v>
      </c>
      <c r="AD1" s="636" t="s">
        <v>107</v>
      </c>
      <c r="AE1" s="633" t="s">
        <v>108</v>
      </c>
    </row>
    <row r="2" spans="1:119">
      <c r="H2" s="299" t="s">
        <v>38</v>
      </c>
      <c r="I2" s="639"/>
      <c r="J2" s="639"/>
      <c r="K2" s="639"/>
      <c r="L2" s="568"/>
      <c r="M2" s="568"/>
      <c r="N2" s="569"/>
      <c r="O2" s="570"/>
      <c r="P2" s="219"/>
      <c r="Q2" s="645"/>
      <c r="R2" s="646"/>
      <c r="S2" s="308" t="s">
        <v>88</v>
      </c>
      <c r="T2" s="308" t="s">
        <v>91</v>
      </c>
      <c r="U2" s="308" t="s">
        <v>93</v>
      </c>
      <c r="V2" s="308" t="s">
        <v>95</v>
      </c>
      <c r="W2" s="309" t="s">
        <v>97</v>
      </c>
      <c r="X2" s="571" t="s">
        <v>103</v>
      </c>
      <c r="Y2" s="308" t="s">
        <v>100</v>
      </c>
      <c r="Z2" s="575"/>
      <c r="AA2" s="272" t="s">
        <v>109</v>
      </c>
      <c r="AB2" s="637"/>
      <c r="AC2" s="637"/>
      <c r="AD2" s="637"/>
      <c r="AE2" s="634"/>
    </row>
    <row r="3" spans="1:119" ht="15" thickBot="1">
      <c r="H3" s="299" t="s">
        <v>32</v>
      </c>
      <c r="I3" s="639"/>
      <c r="J3" s="639"/>
      <c r="K3" s="639"/>
      <c r="L3" s="568"/>
      <c r="M3" s="568"/>
      <c r="N3" s="569"/>
      <c r="O3" s="570"/>
      <c r="P3" s="219"/>
      <c r="Q3" s="647"/>
      <c r="R3" s="648"/>
      <c r="S3" s="641" t="s">
        <v>89</v>
      </c>
      <c r="T3" s="642"/>
      <c r="U3" s="255" t="s">
        <v>86</v>
      </c>
      <c r="V3" s="255"/>
      <c r="W3" s="310"/>
      <c r="X3" s="572"/>
      <c r="Y3" s="308" t="s">
        <v>101</v>
      </c>
      <c r="Z3" s="575"/>
      <c r="AA3" s="272" t="s">
        <v>110</v>
      </c>
      <c r="AB3" s="637"/>
      <c r="AC3" s="637"/>
      <c r="AD3" s="637"/>
      <c r="AE3" s="634"/>
    </row>
    <row r="4" spans="1:119" ht="15" thickBot="1">
      <c r="H4" s="307" t="s">
        <v>33</v>
      </c>
      <c r="I4" s="640" t="s">
        <v>79</v>
      </c>
      <c r="J4" s="640"/>
      <c r="K4" s="640"/>
      <c r="L4" s="565">
        <v>44611</v>
      </c>
      <c r="M4" s="565"/>
      <c r="N4" s="566"/>
      <c r="O4" s="567"/>
      <c r="P4" s="219"/>
      <c r="Q4" s="152"/>
      <c r="R4" s="152"/>
      <c r="S4" s="152"/>
      <c r="T4" s="152"/>
      <c r="U4" s="152"/>
      <c r="V4" s="152"/>
      <c r="W4" s="152"/>
      <c r="X4" s="573"/>
      <c r="Y4" s="255" t="s">
        <v>102</v>
      </c>
      <c r="Z4" s="576"/>
      <c r="AA4" s="198" t="s">
        <v>111</v>
      </c>
      <c r="AB4" s="638"/>
      <c r="AC4" s="638"/>
      <c r="AD4" s="638"/>
      <c r="AE4" s="635"/>
    </row>
    <row r="5" spans="1:119" ht="13.5" customHeight="1">
      <c r="A5" s="579" t="s">
        <v>134</v>
      </c>
      <c r="B5" s="580"/>
      <c r="C5" s="601" t="s">
        <v>116</v>
      </c>
      <c r="D5" s="595">
        <v>3</v>
      </c>
      <c r="E5" s="611"/>
      <c r="F5" s="624" t="s">
        <v>117</v>
      </c>
      <c r="G5" s="629" t="str">
        <f>K8</f>
        <v>AVE</v>
      </c>
      <c r="H5" s="630"/>
      <c r="I5" s="562" t="s">
        <v>118</v>
      </c>
      <c r="J5" s="626">
        <f>K10</f>
        <v>191</v>
      </c>
      <c r="K5" s="624" t="s">
        <v>119</v>
      </c>
      <c r="L5" s="595" t="str">
        <f>K9</f>
        <v>DC1</v>
      </c>
      <c r="M5" s="596"/>
      <c r="N5" s="596"/>
      <c r="O5" s="597"/>
      <c r="P5" s="180"/>
      <c r="Q5" s="561" t="s">
        <v>77</v>
      </c>
      <c r="R5" s="562"/>
      <c r="S5" s="562"/>
      <c r="T5" s="563"/>
      <c r="U5" s="564" t="s">
        <v>113</v>
      </c>
      <c r="V5" s="564"/>
      <c r="W5" s="564"/>
      <c r="X5" s="564"/>
      <c r="Y5" s="564"/>
      <c r="Z5" s="564"/>
      <c r="AA5" s="564"/>
      <c r="AB5" s="564"/>
    </row>
    <row r="6" spans="1:119" ht="13.5" customHeight="1" thickBot="1">
      <c r="A6" s="581"/>
      <c r="B6" s="582"/>
      <c r="C6" s="602"/>
      <c r="D6" s="598"/>
      <c r="E6" s="612"/>
      <c r="F6" s="625"/>
      <c r="G6" s="631"/>
      <c r="H6" s="632"/>
      <c r="I6" s="628"/>
      <c r="J6" s="627"/>
      <c r="K6" s="625"/>
      <c r="L6" s="598"/>
      <c r="M6" s="599"/>
      <c r="N6" s="599"/>
      <c r="O6" s="600"/>
      <c r="P6" s="180"/>
      <c r="Q6" s="254" t="s">
        <v>75</v>
      </c>
      <c r="R6" s="255" t="s">
        <v>74</v>
      </c>
      <c r="S6" s="255" t="s">
        <v>76</v>
      </c>
      <c r="T6" s="233">
        <v>1</v>
      </c>
      <c r="U6" s="564" t="s">
        <v>114</v>
      </c>
      <c r="V6" s="564"/>
      <c r="W6" s="564"/>
      <c r="X6" s="564"/>
      <c r="Y6" s="564"/>
      <c r="Z6" s="564"/>
      <c r="AA6" s="564"/>
      <c r="AB6" s="564"/>
    </row>
    <row r="7" spans="1:119" ht="13.5" customHeight="1">
      <c r="A7" s="581"/>
      <c r="B7" s="582"/>
      <c r="C7" s="603" t="s">
        <v>120</v>
      </c>
      <c r="D7" s="603"/>
      <c r="E7" s="604"/>
      <c r="F7" s="613" t="s">
        <v>121</v>
      </c>
      <c r="G7" s="614"/>
      <c r="H7" s="614"/>
      <c r="I7" s="615"/>
      <c r="J7" s="324" t="s">
        <v>122</v>
      </c>
      <c r="K7" s="325" t="s">
        <v>123</v>
      </c>
      <c r="L7" s="586" t="s">
        <v>124</v>
      </c>
      <c r="M7" s="587"/>
      <c r="N7" s="587"/>
      <c r="O7" s="588"/>
      <c r="P7" s="180"/>
      <c r="Q7" s="193" t="s">
        <v>4</v>
      </c>
      <c r="R7" s="194">
        <v>0</v>
      </c>
      <c r="S7" s="195">
        <v>4</v>
      </c>
      <c r="T7" s="196">
        <v>2</v>
      </c>
      <c r="U7" s="191">
        <v>3</v>
      </c>
      <c r="V7" s="191">
        <v>4</v>
      </c>
      <c r="W7" s="191">
        <v>5</v>
      </c>
      <c r="X7" s="191">
        <v>6</v>
      </c>
      <c r="Y7" s="191">
        <v>7</v>
      </c>
      <c r="Z7" s="191">
        <v>8</v>
      </c>
      <c r="AA7" s="191">
        <v>9</v>
      </c>
      <c r="AB7" s="191">
        <v>10</v>
      </c>
      <c r="AC7" s="191">
        <v>11</v>
      </c>
      <c r="AD7" s="191">
        <v>12</v>
      </c>
      <c r="AE7" s="191">
        <v>13</v>
      </c>
      <c r="AF7" s="191">
        <v>14</v>
      </c>
      <c r="AG7" s="191">
        <v>15</v>
      </c>
      <c r="AH7" s="191">
        <v>16</v>
      </c>
      <c r="AI7" s="191">
        <v>17</v>
      </c>
      <c r="AJ7" s="191">
        <v>18</v>
      </c>
      <c r="AK7" s="191">
        <v>19</v>
      </c>
      <c r="AL7" s="191">
        <v>20</v>
      </c>
      <c r="AM7" s="191">
        <v>21</v>
      </c>
      <c r="AN7" s="191">
        <v>22</v>
      </c>
      <c r="AO7" s="191">
        <v>23</v>
      </c>
      <c r="AP7" s="191">
        <v>24</v>
      </c>
      <c r="AQ7" s="191">
        <v>25</v>
      </c>
      <c r="AR7" s="191">
        <v>26</v>
      </c>
      <c r="AS7" s="191">
        <v>27</v>
      </c>
      <c r="AT7" s="191">
        <v>28</v>
      </c>
      <c r="AU7" s="191">
        <v>29</v>
      </c>
      <c r="AV7" s="191">
        <v>30</v>
      </c>
      <c r="AW7" s="191">
        <v>31</v>
      </c>
      <c r="AX7" s="191">
        <v>32</v>
      </c>
      <c r="AY7" s="191">
        <v>33</v>
      </c>
      <c r="AZ7" s="191">
        <v>34</v>
      </c>
      <c r="BA7" s="191">
        <v>35</v>
      </c>
      <c r="BB7" s="191">
        <v>36</v>
      </c>
      <c r="BC7" s="191">
        <v>37</v>
      </c>
      <c r="BD7" s="191">
        <v>38</v>
      </c>
      <c r="BE7" s="191">
        <v>39</v>
      </c>
      <c r="BF7" s="191">
        <v>40</v>
      </c>
      <c r="BG7" s="191">
        <v>41</v>
      </c>
      <c r="BH7" s="191">
        <v>42</v>
      </c>
      <c r="BI7" s="191">
        <v>43</v>
      </c>
      <c r="BJ7" s="191">
        <v>44</v>
      </c>
      <c r="BK7" s="191">
        <v>45</v>
      </c>
      <c r="BL7" s="191">
        <v>46</v>
      </c>
      <c r="BM7" s="191">
        <v>47</v>
      </c>
      <c r="BN7" s="191">
        <v>48</v>
      </c>
      <c r="BO7" s="191">
        <v>49</v>
      </c>
      <c r="BP7" s="191">
        <v>50</v>
      </c>
      <c r="BQ7" s="191">
        <v>51</v>
      </c>
      <c r="BR7" s="191">
        <v>52</v>
      </c>
      <c r="BS7" s="191">
        <v>53</v>
      </c>
      <c r="BT7" s="191">
        <v>54</v>
      </c>
      <c r="BU7" s="191">
        <v>55</v>
      </c>
      <c r="BV7" s="191">
        <v>56</v>
      </c>
      <c r="BW7" s="191">
        <v>57</v>
      </c>
      <c r="BX7" s="191">
        <v>58</v>
      </c>
      <c r="BY7" s="191">
        <v>59</v>
      </c>
      <c r="BZ7" s="191">
        <v>60</v>
      </c>
      <c r="CA7" s="191">
        <v>61</v>
      </c>
      <c r="CB7" s="191">
        <v>62</v>
      </c>
      <c r="CC7" s="191">
        <v>63</v>
      </c>
      <c r="CD7" s="191">
        <v>64</v>
      </c>
      <c r="CE7" s="191">
        <v>65</v>
      </c>
      <c r="CF7" s="191">
        <v>66</v>
      </c>
      <c r="CG7" s="191">
        <v>67</v>
      </c>
      <c r="CH7" s="191">
        <v>68</v>
      </c>
      <c r="CI7" s="191">
        <v>69</v>
      </c>
      <c r="CJ7" s="191">
        <v>70</v>
      </c>
      <c r="CK7" s="191">
        <v>71</v>
      </c>
      <c r="CL7" s="191">
        <v>72</v>
      </c>
      <c r="CM7" s="191">
        <v>73</v>
      </c>
      <c r="CN7" s="191">
        <v>74</v>
      </c>
      <c r="CO7" s="191">
        <v>75</v>
      </c>
      <c r="CP7" s="191">
        <v>76</v>
      </c>
      <c r="CQ7" s="191">
        <v>77</v>
      </c>
      <c r="CR7" s="191">
        <v>78</v>
      </c>
      <c r="CS7" s="191">
        <v>79</v>
      </c>
      <c r="CT7" s="191">
        <v>80</v>
      </c>
      <c r="CU7" s="191">
        <v>81</v>
      </c>
      <c r="CV7" s="191">
        <v>82</v>
      </c>
      <c r="CW7" s="191">
        <v>83</v>
      </c>
      <c r="CX7" s="191">
        <v>84</v>
      </c>
      <c r="CY7" s="191">
        <v>85</v>
      </c>
      <c r="CZ7" s="191">
        <v>86</v>
      </c>
      <c r="DA7" s="191">
        <v>87</v>
      </c>
      <c r="DB7" s="191">
        <v>88</v>
      </c>
      <c r="DC7" s="191">
        <v>89</v>
      </c>
      <c r="DD7" s="191">
        <v>90</v>
      </c>
      <c r="DE7" s="191">
        <v>91</v>
      </c>
      <c r="DF7" s="191">
        <v>92</v>
      </c>
      <c r="DG7" s="191">
        <v>93</v>
      </c>
      <c r="DH7" s="191">
        <v>94</v>
      </c>
      <c r="DI7" s="191">
        <v>95</v>
      </c>
      <c r="DJ7" s="191">
        <v>96</v>
      </c>
      <c r="DK7" s="191">
        <v>97</v>
      </c>
      <c r="DL7" s="191">
        <v>98</v>
      </c>
      <c r="DM7" s="191">
        <v>99</v>
      </c>
      <c r="DN7" s="192">
        <v>100</v>
      </c>
    </row>
    <row r="8" spans="1:119" ht="13.5" customHeight="1" thickBot="1">
      <c r="A8" s="583"/>
      <c r="B8" s="584"/>
      <c r="C8" s="609" t="s">
        <v>125</v>
      </c>
      <c r="D8" s="609"/>
      <c r="E8" s="610"/>
      <c r="F8" s="620" t="s">
        <v>126</v>
      </c>
      <c r="G8" s="621"/>
      <c r="H8" s="621"/>
      <c r="I8" s="622"/>
      <c r="J8" s="312" t="s">
        <v>127</v>
      </c>
      <c r="K8" s="313" t="s">
        <v>128</v>
      </c>
      <c r="L8" s="589"/>
      <c r="M8" s="590"/>
      <c r="N8" s="590"/>
      <c r="O8" s="591"/>
      <c r="P8" s="3"/>
      <c r="Q8" s="185" t="s">
        <v>6</v>
      </c>
      <c r="R8" s="185" t="s">
        <v>78</v>
      </c>
      <c r="S8" s="427">
        <v>44611</v>
      </c>
      <c r="T8" s="427">
        <v>44609</v>
      </c>
      <c r="U8" s="186"/>
      <c r="V8" s="186"/>
      <c r="W8" s="186"/>
      <c r="X8" s="186"/>
      <c r="Y8" s="186"/>
      <c r="Z8" s="186"/>
      <c r="AA8" s="186"/>
      <c r="AB8" s="186"/>
      <c r="AC8" s="186"/>
      <c r="AD8" s="186"/>
      <c r="AE8" s="186"/>
      <c r="AF8" s="186"/>
      <c r="AG8" s="186"/>
      <c r="AH8" s="186"/>
      <c r="AI8" s="186"/>
      <c r="AJ8" s="186"/>
      <c r="AK8" s="186"/>
      <c r="AL8" s="186"/>
      <c r="AM8" s="186"/>
      <c r="AN8" s="186"/>
      <c r="AO8" s="186"/>
      <c r="AP8" s="186"/>
      <c r="AQ8" s="186"/>
      <c r="AR8" s="186"/>
      <c r="AS8" s="186"/>
      <c r="AT8" s="186"/>
      <c r="AU8" s="186"/>
      <c r="AV8" s="186"/>
      <c r="AW8" s="186"/>
      <c r="AX8" s="186"/>
      <c r="AY8" s="186"/>
      <c r="AZ8" s="186"/>
      <c r="BA8" s="186"/>
      <c r="BB8" s="186"/>
      <c r="BC8" s="186"/>
      <c r="BD8" s="186"/>
      <c r="BE8" s="186"/>
      <c r="BF8" s="186"/>
      <c r="BG8" s="186"/>
      <c r="BH8" s="186"/>
      <c r="BI8" s="186"/>
      <c r="BJ8" s="186"/>
      <c r="BK8" s="186"/>
      <c r="BL8" s="186"/>
      <c r="BM8" s="186"/>
      <c r="BN8" s="186"/>
      <c r="BO8" s="186"/>
      <c r="BP8" s="186"/>
      <c r="BQ8" s="186"/>
      <c r="BR8" s="186"/>
      <c r="BS8" s="186"/>
      <c r="BT8" s="186"/>
      <c r="BU8" s="186"/>
      <c r="BV8" s="186"/>
      <c r="BW8" s="186"/>
      <c r="BX8" s="186"/>
      <c r="BY8" s="186"/>
      <c r="BZ8" s="186"/>
      <c r="CA8" s="186"/>
      <c r="CB8" s="186"/>
      <c r="CC8" s="186"/>
      <c r="CD8" s="186"/>
      <c r="CE8" s="186"/>
      <c r="CF8" s="186"/>
      <c r="CG8" s="186"/>
      <c r="CH8" s="186"/>
      <c r="CI8" s="186"/>
      <c r="CJ8" s="186"/>
      <c r="CK8" s="186"/>
      <c r="CL8" s="186"/>
      <c r="CM8" s="186"/>
      <c r="CN8" s="186"/>
      <c r="CO8" s="186"/>
      <c r="CP8" s="186"/>
      <c r="CQ8" s="186"/>
      <c r="CR8" s="186"/>
      <c r="CS8" s="186"/>
      <c r="CT8" s="186"/>
      <c r="CU8" s="186"/>
      <c r="CV8" s="186"/>
      <c r="CW8" s="186"/>
      <c r="CX8" s="186"/>
      <c r="CY8" s="186"/>
      <c r="CZ8" s="186"/>
      <c r="DA8" s="186"/>
      <c r="DB8" s="186"/>
      <c r="DC8" s="186"/>
      <c r="DD8" s="186"/>
      <c r="DE8" s="186"/>
      <c r="DF8" s="186"/>
      <c r="DG8" s="186"/>
      <c r="DH8" s="186"/>
      <c r="DI8" s="186"/>
      <c r="DJ8" s="186"/>
      <c r="DK8" s="186"/>
      <c r="DL8" s="186"/>
      <c r="DM8" s="186"/>
      <c r="DN8" s="187"/>
      <c r="DO8" s="4"/>
    </row>
    <row r="9" spans="1:119" ht="13.5" customHeight="1">
      <c r="A9" s="585" t="s">
        <v>129</v>
      </c>
      <c r="B9" s="580"/>
      <c r="C9" s="607" t="s">
        <v>130</v>
      </c>
      <c r="D9" s="607"/>
      <c r="E9" s="608"/>
      <c r="F9" s="618" t="s">
        <v>131</v>
      </c>
      <c r="G9" s="607"/>
      <c r="H9" s="607"/>
      <c r="I9" s="619"/>
      <c r="J9" s="207" t="s">
        <v>142</v>
      </c>
      <c r="K9" s="214" t="str">
        <f>S9</f>
        <v>DC1</v>
      </c>
      <c r="L9" s="589"/>
      <c r="M9" s="590"/>
      <c r="N9" s="590"/>
      <c r="O9" s="591"/>
      <c r="P9" s="180"/>
      <c r="Q9" s="259" t="s">
        <v>37</v>
      </c>
      <c r="R9" s="259" t="s">
        <v>72</v>
      </c>
      <c r="S9" s="428" t="s">
        <v>545</v>
      </c>
      <c r="T9" s="428" t="s">
        <v>687</v>
      </c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188"/>
      <c r="DO9" s="4"/>
    </row>
    <row r="10" spans="1:119" ht="13.5" customHeight="1" thickBot="1">
      <c r="A10" s="583"/>
      <c r="B10" s="584"/>
      <c r="C10" s="605" t="s">
        <v>132</v>
      </c>
      <c r="D10" s="605"/>
      <c r="E10" s="606"/>
      <c r="F10" s="616" t="s">
        <v>133</v>
      </c>
      <c r="G10" s="605"/>
      <c r="H10" s="605"/>
      <c r="I10" s="617"/>
      <c r="J10" s="208" t="s">
        <v>143</v>
      </c>
      <c r="K10" s="215">
        <f>S10</f>
        <v>191</v>
      </c>
      <c r="L10" s="592"/>
      <c r="M10" s="593"/>
      <c r="N10" s="593"/>
      <c r="O10" s="594"/>
      <c r="P10" s="180"/>
      <c r="Q10" s="260" t="s">
        <v>36</v>
      </c>
      <c r="R10" s="260" t="s">
        <v>73</v>
      </c>
      <c r="S10" s="429">
        <v>191</v>
      </c>
      <c r="T10" s="429">
        <v>53</v>
      </c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89"/>
      <c r="DO10" s="12"/>
    </row>
    <row r="11" spans="1:119" ht="13.5" customHeight="1" thickBot="1">
      <c r="A11" s="326" t="s">
        <v>135</v>
      </c>
      <c r="B11" s="327" t="s">
        <v>136</v>
      </c>
      <c r="C11" s="328" t="s">
        <v>120</v>
      </c>
      <c r="D11" s="623" t="s">
        <v>137</v>
      </c>
      <c r="E11" s="623"/>
      <c r="F11" s="328" t="s">
        <v>138</v>
      </c>
      <c r="G11" s="328" t="s">
        <v>139</v>
      </c>
      <c r="H11" s="329" t="s">
        <v>140</v>
      </c>
      <c r="I11" s="330" t="s">
        <v>141</v>
      </c>
      <c r="J11" s="209" t="s">
        <v>549</v>
      </c>
      <c r="K11" s="216" t="s">
        <v>550</v>
      </c>
      <c r="L11" s="306" t="s">
        <v>546</v>
      </c>
      <c r="M11" s="430" t="s">
        <v>547</v>
      </c>
      <c r="N11" s="430"/>
      <c r="O11" s="431" t="s">
        <v>548</v>
      </c>
      <c r="P11" s="180"/>
      <c r="Q11" s="311" t="s">
        <v>5</v>
      </c>
      <c r="R11" s="33" t="s">
        <v>18</v>
      </c>
      <c r="S11" s="16" t="s">
        <v>12</v>
      </c>
      <c r="T11" s="16" t="s">
        <v>12</v>
      </c>
      <c r="U11" s="17" t="str">
        <f t="shared" ref="U11:CF11" si="0">T11</f>
        <v>測定値</v>
      </c>
      <c r="V11" s="17" t="str">
        <f t="shared" si="0"/>
        <v>測定値</v>
      </c>
      <c r="W11" s="17" t="str">
        <f t="shared" si="0"/>
        <v>測定値</v>
      </c>
      <c r="X11" s="17" t="str">
        <f t="shared" si="0"/>
        <v>測定値</v>
      </c>
      <c r="Y11" s="17" t="str">
        <f t="shared" si="0"/>
        <v>測定値</v>
      </c>
      <c r="Z11" s="17" t="str">
        <f t="shared" si="0"/>
        <v>測定値</v>
      </c>
      <c r="AA11" s="17" t="str">
        <f t="shared" si="0"/>
        <v>測定値</v>
      </c>
      <c r="AB11" s="17" t="str">
        <f t="shared" si="0"/>
        <v>測定値</v>
      </c>
      <c r="AC11" s="17" t="str">
        <f t="shared" si="0"/>
        <v>測定値</v>
      </c>
      <c r="AD11" s="17" t="str">
        <f t="shared" si="0"/>
        <v>測定値</v>
      </c>
      <c r="AE11" s="17" t="str">
        <f t="shared" si="0"/>
        <v>測定値</v>
      </c>
      <c r="AF11" s="17" t="str">
        <f t="shared" si="0"/>
        <v>測定値</v>
      </c>
      <c r="AG11" s="17" t="str">
        <f t="shared" si="0"/>
        <v>測定値</v>
      </c>
      <c r="AH11" s="17" t="str">
        <f t="shared" si="0"/>
        <v>測定値</v>
      </c>
      <c r="AI11" s="17" t="str">
        <f t="shared" si="0"/>
        <v>測定値</v>
      </c>
      <c r="AJ11" s="17" t="str">
        <f t="shared" si="0"/>
        <v>測定値</v>
      </c>
      <c r="AK11" s="17" t="str">
        <f t="shared" si="0"/>
        <v>測定値</v>
      </c>
      <c r="AL11" s="17" t="str">
        <f t="shared" si="0"/>
        <v>測定値</v>
      </c>
      <c r="AM11" s="17" t="str">
        <f t="shared" si="0"/>
        <v>測定値</v>
      </c>
      <c r="AN11" s="17" t="str">
        <f t="shared" si="0"/>
        <v>測定値</v>
      </c>
      <c r="AO11" s="17" t="str">
        <f t="shared" si="0"/>
        <v>測定値</v>
      </c>
      <c r="AP11" s="17" t="str">
        <f t="shared" si="0"/>
        <v>測定値</v>
      </c>
      <c r="AQ11" s="17" t="str">
        <f t="shared" si="0"/>
        <v>測定値</v>
      </c>
      <c r="AR11" s="17" t="str">
        <f t="shared" si="0"/>
        <v>測定値</v>
      </c>
      <c r="AS11" s="17" t="str">
        <f t="shared" si="0"/>
        <v>測定値</v>
      </c>
      <c r="AT11" s="17" t="str">
        <f t="shared" si="0"/>
        <v>測定値</v>
      </c>
      <c r="AU11" s="17" t="str">
        <f t="shared" si="0"/>
        <v>測定値</v>
      </c>
      <c r="AV11" s="17" t="str">
        <f t="shared" si="0"/>
        <v>測定値</v>
      </c>
      <c r="AW11" s="17" t="str">
        <f t="shared" si="0"/>
        <v>測定値</v>
      </c>
      <c r="AX11" s="17" t="str">
        <f t="shared" si="0"/>
        <v>測定値</v>
      </c>
      <c r="AY11" s="17" t="str">
        <f t="shared" si="0"/>
        <v>測定値</v>
      </c>
      <c r="AZ11" s="17" t="str">
        <f t="shared" si="0"/>
        <v>測定値</v>
      </c>
      <c r="BA11" s="17" t="str">
        <f t="shared" si="0"/>
        <v>測定値</v>
      </c>
      <c r="BB11" s="17" t="str">
        <f t="shared" si="0"/>
        <v>測定値</v>
      </c>
      <c r="BC11" s="17" t="str">
        <f t="shared" si="0"/>
        <v>測定値</v>
      </c>
      <c r="BD11" s="17" t="str">
        <f t="shared" si="0"/>
        <v>測定値</v>
      </c>
      <c r="BE11" s="17" t="str">
        <f t="shared" si="0"/>
        <v>測定値</v>
      </c>
      <c r="BF11" s="17" t="str">
        <f t="shared" si="0"/>
        <v>測定値</v>
      </c>
      <c r="BG11" s="17" t="str">
        <f t="shared" si="0"/>
        <v>測定値</v>
      </c>
      <c r="BH11" s="17" t="str">
        <f t="shared" si="0"/>
        <v>測定値</v>
      </c>
      <c r="BI11" s="17" t="str">
        <f t="shared" si="0"/>
        <v>測定値</v>
      </c>
      <c r="BJ11" s="17" t="str">
        <f t="shared" si="0"/>
        <v>測定値</v>
      </c>
      <c r="BK11" s="17" t="str">
        <f t="shared" si="0"/>
        <v>測定値</v>
      </c>
      <c r="BL11" s="17" t="str">
        <f t="shared" si="0"/>
        <v>測定値</v>
      </c>
      <c r="BM11" s="17" t="str">
        <f t="shared" si="0"/>
        <v>測定値</v>
      </c>
      <c r="BN11" s="17" t="str">
        <f t="shared" si="0"/>
        <v>測定値</v>
      </c>
      <c r="BO11" s="17" t="str">
        <f t="shared" si="0"/>
        <v>測定値</v>
      </c>
      <c r="BP11" s="17" t="str">
        <f t="shared" si="0"/>
        <v>測定値</v>
      </c>
      <c r="BQ11" s="17" t="str">
        <f t="shared" si="0"/>
        <v>測定値</v>
      </c>
      <c r="BR11" s="17" t="str">
        <f t="shared" si="0"/>
        <v>測定値</v>
      </c>
      <c r="BS11" s="17" t="str">
        <f t="shared" si="0"/>
        <v>測定値</v>
      </c>
      <c r="BT11" s="17" t="str">
        <f t="shared" si="0"/>
        <v>測定値</v>
      </c>
      <c r="BU11" s="17" t="str">
        <f t="shared" si="0"/>
        <v>測定値</v>
      </c>
      <c r="BV11" s="17" t="str">
        <f t="shared" si="0"/>
        <v>測定値</v>
      </c>
      <c r="BW11" s="17" t="str">
        <f t="shared" si="0"/>
        <v>測定値</v>
      </c>
      <c r="BX11" s="17" t="str">
        <f t="shared" si="0"/>
        <v>測定値</v>
      </c>
      <c r="BY11" s="17" t="str">
        <f t="shared" si="0"/>
        <v>測定値</v>
      </c>
      <c r="BZ11" s="17" t="str">
        <f t="shared" si="0"/>
        <v>測定値</v>
      </c>
      <c r="CA11" s="17" t="str">
        <f t="shared" si="0"/>
        <v>測定値</v>
      </c>
      <c r="CB11" s="17" t="str">
        <f t="shared" si="0"/>
        <v>測定値</v>
      </c>
      <c r="CC11" s="17" t="str">
        <f t="shared" si="0"/>
        <v>測定値</v>
      </c>
      <c r="CD11" s="17" t="str">
        <f t="shared" si="0"/>
        <v>測定値</v>
      </c>
      <c r="CE11" s="17" t="str">
        <f t="shared" si="0"/>
        <v>測定値</v>
      </c>
      <c r="CF11" s="17" t="str">
        <f t="shared" si="0"/>
        <v>測定値</v>
      </c>
      <c r="CG11" s="17" t="str">
        <f t="shared" ref="CG11:DN11" si="1">CF11</f>
        <v>測定値</v>
      </c>
      <c r="CH11" s="17" t="str">
        <f t="shared" si="1"/>
        <v>測定値</v>
      </c>
      <c r="CI11" s="17" t="str">
        <f t="shared" si="1"/>
        <v>測定値</v>
      </c>
      <c r="CJ11" s="17" t="str">
        <f t="shared" si="1"/>
        <v>測定値</v>
      </c>
      <c r="CK11" s="17" t="str">
        <f t="shared" si="1"/>
        <v>測定値</v>
      </c>
      <c r="CL11" s="17" t="str">
        <f t="shared" si="1"/>
        <v>測定値</v>
      </c>
      <c r="CM11" s="17" t="str">
        <f t="shared" si="1"/>
        <v>測定値</v>
      </c>
      <c r="CN11" s="17" t="str">
        <f t="shared" si="1"/>
        <v>測定値</v>
      </c>
      <c r="CO11" s="17" t="str">
        <f t="shared" si="1"/>
        <v>測定値</v>
      </c>
      <c r="CP11" s="17" t="str">
        <f t="shared" si="1"/>
        <v>測定値</v>
      </c>
      <c r="CQ11" s="17" t="str">
        <f t="shared" si="1"/>
        <v>測定値</v>
      </c>
      <c r="CR11" s="17" t="str">
        <f t="shared" si="1"/>
        <v>測定値</v>
      </c>
      <c r="CS11" s="17" t="str">
        <f t="shared" si="1"/>
        <v>測定値</v>
      </c>
      <c r="CT11" s="17" t="str">
        <f t="shared" si="1"/>
        <v>測定値</v>
      </c>
      <c r="CU11" s="17" t="str">
        <f t="shared" si="1"/>
        <v>測定値</v>
      </c>
      <c r="CV11" s="17" t="str">
        <f t="shared" si="1"/>
        <v>測定値</v>
      </c>
      <c r="CW11" s="17" t="str">
        <f t="shared" si="1"/>
        <v>測定値</v>
      </c>
      <c r="CX11" s="17" t="str">
        <f t="shared" si="1"/>
        <v>測定値</v>
      </c>
      <c r="CY11" s="17" t="str">
        <f t="shared" si="1"/>
        <v>測定値</v>
      </c>
      <c r="CZ11" s="17" t="str">
        <f t="shared" si="1"/>
        <v>測定値</v>
      </c>
      <c r="DA11" s="17" t="str">
        <f t="shared" si="1"/>
        <v>測定値</v>
      </c>
      <c r="DB11" s="17" t="str">
        <f t="shared" si="1"/>
        <v>測定値</v>
      </c>
      <c r="DC11" s="17" t="str">
        <f t="shared" si="1"/>
        <v>測定値</v>
      </c>
      <c r="DD11" s="17" t="str">
        <f t="shared" si="1"/>
        <v>測定値</v>
      </c>
      <c r="DE11" s="17" t="str">
        <f t="shared" si="1"/>
        <v>測定値</v>
      </c>
      <c r="DF11" s="17" t="str">
        <f t="shared" si="1"/>
        <v>測定値</v>
      </c>
      <c r="DG11" s="17" t="str">
        <f t="shared" si="1"/>
        <v>測定値</v>
      </c>
      <c r="DH11" s="17" t="str">
        <f t="shared" si="1"/>
        <v>測定値</v>
      </c>
      <c r="DI11" s="17" t="str">
        <f t="shared" si="1"/>
        <v>測定値</v>
      </c>
      <c r="DJ11" s="17" t="str">
        <f t="shared" si="1"/>
        <v>測定値</v>
      </c>
      <c r="DK11" s="17" t="str">
        <f t="shared" si="1"/>
        <v>測定値</v>
      </c>
      <c r="DL11" s="17" t="str">
        <f t="shared" si="1"/>
        <v>測定値</v>
      </c>
      <c r="DM11" s="17" t="str">
        <f t="shared" si="1"/>
        <v>測定値</v>
      </c>
      <c r="DN11" s="224" t="str">
        <f t="shared" si="1"/>
        <v>測定値</v>
      </c>
    </row>
    <row r="12" spans="1:119" ht="13.5" customHeight="1">
      <c r="A12" s="358">
        <v>1001</v>
      </c>
      <c r="B12" s="331" t="s">
        <v>369</v>
      </c>
      <c r="C12" s="315">
        <v>1</v>
      </c>
      <c r="D12" s="316" t="s">
        <v>8</v>
      </c>
      <c r="E12" s="316" t="s">
        <v>13</v>
      </c>
      <c r="F12" s="148">
        <v>212.7</v>
      </c>
      <c r="G12" s="204"/>
      <c r="H12" s="408">
        <v>0.05</v>
      </c>
      <c r="I12" s="409">
        <v>-0.05</v>
      </c>
      <c r="J12" s="210">
        <v>212.7</v>
      </c>
      <c r="K12" s="319">
        <v>212.7</v>
      </c>
      <c r="L12" s="204" t="str">
        <f>IF(G12=0,"",IF(J$8=J$7,IF(F12&gt;0,IF(C12=1,G12-ROUND(J12-K12,2),G12-ROUND(K12-J12,2)),IF(C12=1,G12-ROUND(K12-J12,2),G12-ROUND(J12-K12,2))),IF(J$8&lt;&gt;J$7,IF(F12&gt;0,IF(C12=1,ROUND(K12-J12,2),ROUND(J12-K12,2)),IF(C12=1,ROUND(J12-K12,2),ROUND(K12-J12,2))))))</f>
        <v/>
      </c>
      <c r="M12" s="200">
        <f t="shared" ref="M12:M68" si="2">IF(COUNTBLANK(F12)=1,"",IF(C12=0,ROUND(K12-J12,2),IF(C12=1,IF(F12&gt;0,ROUND(K12-J12,2),ROUND(J12-K12,2)),IF(C12=2,IF(F12&gt;0,ROUND(J12-K12,2),ROUND(K12-J12,2))))))</f>
        <v>0</v>
      </c>
      <c r="N12" s="205">
        <v>0</v>
      </c>
      <c r="O12" s="234" t="str">
        <f>IF(AND(H12&gt;=M12,M12&gt;=I12),"OK","NG")</f>
        <v>OK</v>
      </c>
      <c r="P12" s="151"/>
      <c r="Q12" s="229">
        <v>1001</v>
      </c>
      <c r="R12" s="35">
        <f t="shared" ref="R12:R68" si="3">IF(C12=0,F12,IF(F12&gt;0,IF(C12=1,F12+G12,F12-G12),IF(C12=1,F12-G12,F12+G12)))</f>
        <v>212.7</v>
      </c>
      <c r="S12" s="319">
        <v>212.7</v>
      </c>
      <c r="T12" s="319">
        <v>212.7</v>
      </c>
      <c r="U12" s="129"/>
      <c r="V12" s="129"/>
      <c r="W12" s="129"/>
      <c r="X12" s="129"/>
      <c r="Y12" s="129"/>
      <c r="Z12" s="129"/>
      <c r="AA12" s="129"/>
      <c r="AB12" s="129"/>
      <c r="AC12" s="129"/>
      <c r="AD12" s="129"/>
      <c r="AE12" s="129"/>
      <c r="AF12" s="129"/>
      <c r="AG12" s="129"/>
      <c r="AH12" s="129"/>
      <c r="AI12" s="129"/>
      <c r="AJ12" s="129"/>
      <c r="AK12" s="129"/>
      <c r="AL12" s="129"/>
      <c r="AM12" s="129"/>
      <c r="AN12" s="129"/>
      <c r="AO12" s="129"/>
      <c r="AP12" s="129"/>
      <c r="AQ12" s="129"/>
      <c r="AR12" s="129"/>
      <c r="AS12" s="129"/>
      <c r="AT12" s="129"/>
      <c r="AU12" s="129"/>
      <c r="AV12" s="129"/>
      <c r="AW12" s="129"/>
      <c r="AX12" s="129"/>
      <c r="AY12" s="129"/>
      <c r="AZ12" s="129"/>
      <c r="BA12" s="129"/>
      <c r="BB12" s="129"/>
      <c r="BC12" s="129"/>
      <c r="BD12" s="129"/>
      <c r="BE12" s="129"/>
      <c r="BF12" s="129"/>
      <c r="BG12" s="129"/>
      <c r="BH12" s="129"/>
      <c r="BI12" s="129"/>
      <c r="BJ12" s="129"/>
      <c r="BK12" s="129"/>
      <c r="BL12" s="129"/>
      <c r="BM12" s="129"/>
      <c r="BN12" s="129"/>
      <c r="BO12" s="129"/>
      <c r="BP12" s="129"/>
      <c r="BQ12" s="129"/>
      <c r="BR12" s="129"/>
      <c r="BS12" s="129"/>
      <c r="BT12" s="129"/>
      <c r="BU12" s="129"/>
      <c r="BV12" s="129"/>
      <c r="BW12" s="129"/>
      <c r="BX12" s="129"/>
      <c r="BY12" s="129"/>
      <c r="BZ12" s="129"/>
      <c r="CA12" s="129"/>
      <c r="CB12" s="129"/>
      <c r="CC12" s="129"/>
      <c r="CD12" s="129"/>
      <c r="CE12" s="129"/>
      <c r="CF12" s="129"/>
      <c r="CG12" s="129"/>
      <c r="CH12" s="129"/>
      <c r="CI12" s="129"/>
      <c r="CJ12" s="129"/>
      <c r="CK12" s="129"/>
      <c r="CL12" s="129"/>
      <c r="CM12" s="129"/>
      <c r="CN12" s="129"/>
      <c r="CO12" s="129"/>
      <c r="CP12" s="129"/>
      <c r="CQ12" s="129"/>
      <c r="CR12" s="129"/>
      <c r="CS12" s="129"/>
      <c r="CT12" s="129"/>
      <c r="CU12" s="129"/>
      <c r="CV12" s="129"/>
      <c r="CW12" s="129"/>
      <c r="CX12" s="129"/>
      <c r="CY12" s="129"/>
      <c r="CZ12" s="129"/>
      <c r="DA12" s="129"/>
      <c r="DB12" s="129"/>
      <c r="DC12" s="129"/>
      <c r="DD12" s="129"/>
      <c r="DE12" s="129"/>
      <c r="DF12" s="129"/>
      <c r="DG12" s="129"/>
      <c r="DH12" s="129"/>
      <c r="DI12" s="129"/>
      <c r="DJ12" s="129"/>
      <c r="DK12" s="129"/>
      <c r="DL12" s="129"/>
      <c r="DM12" s="129"/>
      <c r="DN12" s="230"/>
    </row>
    <row r="13" spans="1:119" ht="13.5" customHeight="1">
      <c r="A13" s="359">
        <v>1002</v>
      </c>
      <c r="B13" s="332" t="s">
        <v>370</v>
      </c>
      <c r="C13" s="172">
        <v>1</v>
      </c>
      <c r="D13" s="21" t="s">
        <v>8</v>
      </c>
      <c r="E13" s="21" t="s">
        <v>13</v>
      </c>
      <c r="F13" s="136">
        <v>212.7</v>
      </c>
      <c r="G13" s="22"/>
      <c r="H13" s="407">
        <v>0.05</v>
      </c>
      <c r="I13" s="410">
        <v>-0.05</v>
      </c>
      <c r="J13" s="211">
        <v>212.7</v>
      </c>
      <c r="K13" s="320">
        <v>212.7</v>
      </c>
      <c r="L13" s="22" t="str">
        <f t="shared" ref="L13:L68" si="4">IF(G13=0,"",IF(J$8=J$7,IF(F13&gt;0,IF(C13=1,G13-ROUND(J13-K13,2),G13-ROUND(K13-J13,2)),IF(C13=1,G13-ROUND(K13-J13,2),G13-ROUND(J13-K13,2))),IF(J$8&lt;&gt;J$7,IF(F13&gt;0,IF(C13=1,ROUND(K13-J13,2),ROUND(J13-K13,2)),IF(C13=1,ROUND(J13-K13,2),ROUND(K13-J13,2))))))</f>
        <v/>
      </c>
      <c r="M13" s="200">
        <f t="shared" si="2"/>
        <v>0</v>
      </c>
      <c r="N13" s="200">
        <v>0</v>
      </c>
      <c r="O13" s="235" t="str">
        <f t="shared" ref="O13:O68" si="5">IF(AND(H13&gt;=M13,M13&gt;=I13),"OK","NG")</f>
        <v>OK</v>
      </c>
      <c r="P13" s="151"/>
      <c r="Q13" s="130">
        <v>1002</v>
      </c>
      <c r="R13" s="36">
        <f t="shared" si="3"/>
        <v>212.7</v>
      </c>
      <c r="S13" s="320">
        <v>212.7</v>
      </c>
      <c r="T13" s="320">
        <v>212.7</v>
      </c>
      <c r="U13" s="134"/>
      <c r="V13" s="134"/>
      <c r="W13" s="134"/>
      <c r="X13" s="134"/>
      <c r="Y13" s="134"/>
      <c r="Z13" s="134"/>
      <c r="AA13" s="134"/>
      <c r="AB13" s="134"/>
      <c r="AC13" s="134"/>
      <c r="AD13" s="134"/>
      <c r="AE13" s="134"/>
      <c r="AF13" s="134"/>
      <c r="AG13" s="134"/>
      <c r="AH13" s="134"/>
      <c r="AI13" s="134"/>
      <c r="AJ13" s="134"/>
      <c r="AK13" s="134"/>
      <c r="AL13" s="134"/>
      <c r="AM13" s="134"/>
      <c r="AN13" s="134"/>
      <c r="AO13" s="134"/>
      <c r="AP13" s="134"/>
      <c r="AQ13" s="134"/>
      <c r="AR13" s="134"/>
      <c r="AS13" s="134"/>
      <c r="AT13" s="134"/>
      <c r="AU13" s="134"/>
      <c r="AV13" s="134"/>
      <c r="AW13" s="134"/>
      <c r="AX13" s="134"/>
      <c r="AY13" s="134"/>
      <c r="AZ13" s="134"/>
      <c r="BA13" s="134"/>
      <c r="BB13" s="134"/>
      <c r="BC13" s="134"/>
      <c r="BD13" s="134"/>
      <c r="BE13" s="134"/>
      <c r="BF13" s="134"/>
      <c r="BG13" s="134"/>
      <c r="BH13" s="134"/>
      <c r="BI13" s="134"/>
      <c r="BJ13" s="134"/>
      <c r="BK13" s="134"/>
      <c r="BL13" s="134"/>
      <c r="BM13" s="134"/>
      <c r="BN13" s="134"/>
      <c r="BO13" s="134"/>
      <c r="BP13" s="134"/>
      <c r="BQ13" s="134"/>
      <c r="BR13" s="134"/>
      <c r="BS13" s="134"/>
      <c r="BT13" s="134"/>
      <c r="BU13" s="134"/>
      <c r="BV13" s="134"/>
      <c r="BW13" s="134"/>
      <c r="BX13" s="134"/>
      <c r="BY13" s="134"/>
      <c r="BZ13" s="134"/>
      <c r="CA13" s="134"/>
      <c r="CB13" s="134"/>
      <c r="CC13" s="134"/>
      <c r="CD13" s="134"/>
      <c r="CE13" s="134"/>
      <c r="CF13" s="134"/>
      <c r="CG13" s="134"/>
      <c r="CH13" s="134"/>
      <c r="CI13" s="134"/>
      <c r="CJ13" s="134"/>
      <c r="CK13" s="134"/>
      <c r="CL13" s="134"/>
      <c r="CM13" s="134"/>
      <c r="CN13" s="134"/>
      <c r="CO13" s="134"/>
      <c r="CP13" s="134"/>
      <c r="CQ13" s="134"/>
      <c r="CR13" s="134"/>
      <c r="CS13" s="134"/>
      <c r="CT13" s="134"/>
      <c r="CU13" s="134"/>
      <c r="CV13" s="134"/>
      <c r="CW13" s="134"/>
      <c r="CX13" s="134"/>
      <c r="CY13" s="134"/>
      <c r="CZ13" s="134"/>
      <c r="DA13" s="134"/>
      <c r="DB13" s="134"/>
      <c r="DC13" s="134"/>
      <c r="DD13" s="134"/>
      <c r="DE13" s="134"/>
      <c r="DF13" s="134"/>
      <c r="DG13" s="134"/>
      <c r="DH13" s="134"/>
      <c r="DI13" s="134"/>
      <c r="DJ13" s="134"/>
      <c r="DK13" s="134"/>
      <c r="DL13" s="134"/>
      <c r="DM13" s="134"/>
      <c r="DN13" s="221"/>
    </row>
    <row r="14" spans="1:119" ht="13.5" customHeight="1">
      <c r="A14" s="359">
        <v>1003</v>
      </c>
      <c r="B14" s="332" t="s">
        <v>371</v>
      </c>
      <c r="C14" s="172">
        <v>1</v>
      </c>
      <c r="D14" s="21" t="s">
        <v>8</v>
      </c>
      <c r="E14" s="21" t="s">
        <v>13</v>
      </c>
      <c r="F14" s="136">
        <v>212.7</v>
      </c>
      <c r="G14" s="22"/>
      <c r="H14" s="407">
        <v>0.05</v>
      </c>
      <c r="I14" s="410">
        <v>-0.05</v>
      </c>
      <c r="J14" s="211">
        <v>212.7</v>
      </c>
      <c r="K14" s="320">
        <v>212.7</v>
      </c>
      <c r="L14" s="22" t="str">
        <f t="shared" si="4"/>
        <v/>
      </c>
      <c r="M14" s="200">
        <f t="shared" si="2"/>
        <v>0</v>
      </c>
      <c r="N14" s="200">
        <v>0</v>
      </c>
      <c r="O14" s="235" t="str">
        <f t="shared" si="5"/>
        <v>OK</v>
      </c>
      <c r="P14" s="151"/>
      <c r="Q14" s="130">
        <v>1003</v>
      </c>
      <c r="R14" s="36">
        <f t="shared" si="3"/>
        <v>212.7</v>
      </c>
      <c r="S14" s="320">
        <v>212.7</v>
      </c>
      <c r="T14" s="320">
        <v>212.7</v>
      </c>
      <c r="U14" s="134"/>
      <c r="V14" s="134"/>
      <c r="W14" s="134"/>
      <c r="X14" s="134"/>
      <c r="Y14" s="134"/>
      <c r="Z14" s="134"/>
      <c r="AA14" s="134"/>
      <c r="AB14" s="134"/>
      <c r="AC14" s="134"/>
      <c r="AD14" s="134"/>
      <c r="AE14" s="134"/>
      <c r="AF14" s="134"/>
      <c r="AG14" s="134"/>
      <c r="AH14" s="134"/>
      <c r="AI14" s="134"/>
      <c r="AJ14" s="134"/>
      <c r="AK14" s="134"/>
      <c r="AL14" s="134"/>
      <c r="AM14" s="134"/>
      <c r="AN14" s="134"/>
      <c r="AO14" s="134"/>
      <c r="AP14" s="134"/>
      <c r="AQ14" s="134"/>
      <c r="AR14" s="134"/>
      <c r="AS14" s="134"/>
      <c r="AT14" s="134"/>
      <c r="AU14" s="134"/>
      <c r="AV14" s="134"/>
      <c r="AW14" s="134"/>
      <c r="AX14" s="134"/>
      <c r="AY14" s="134"/>
      <c r="AZ14" s="134"/>
      <c r="BA14" s="134"/>
      <c r="BB14" s="134"/>
      <c r="BC14" s="134"/>
      <c r="BD14" s="134"/>
      <c r="BE14" s="134"/>
      <c r="BF14" s="134"/>
      <c r="BG14" s="134"/>
      <c r="BH14" s="134"/>
      <c r="BI14" s="134"/>
      <c r="BJ14" s="134"/>
      <c r="BK14" s="134"/>
      <c r="BL14" s="134"/>
      <c r="BM14" s="134"/>
      <c r="BN14" s="134"/>
      <c r="BO14" s="134"/>
      <c r="BP14" s="134"/>
      <c r="BQ14" s="134"/>
      <c r="BR14" s="134"/>
      <c r="BS14" s="134"/>
      <c r="BT14" s="134"/>
      <c r="BU14" s="134"/>
      <c r="BV14" s="134"/>
      <c r="BW14" s="134"/>
      <c r="BX14" s="134"/>
      <c r="BY14" s="134"/>
      <c r="BZ14" s="134"/>
      <c r="CA14" s="134"/>
      <c r="CB14" s="134"/>
      <c r="CC14" s="134"/>
      <c r="CD14" s="134"/>
      <c r="CE14" s="134"/>
      <c r="CF14" s="134"/>
      <c r="CG14" s="134"/>
      <c r="CH14" s="134"/>
      <c r="CI14" s="134"/>
      <c r="CJ14" s="134"/>
      <c r="CK14" s="134"/>
      <c r="CL14" s="134"/>
      <c r="CM14" s="134"/>
      <c r="CN14" s="134"/>
      <c r="CO14" s="134"/>
      <c r="CP14" s="134"/>
      <c r="CQ14" s="134"/>
      <c r="CR14" s="134"/>
      <c r="CS14" s="134"/>
      <c r="CT14" s="134"/>
      <c r="CU14" s="134"/>
      <c r="CV14" s="134"/>
      <c r="CW14" s="134"/>
      <c r="CX14" s="134"/>
      <c r="CY14" s="134"/>
      <c r="CZ14" s="134"/>
      <c r="DA14" s="134"/>
      <c r="DB14" s="134"/>
      <c r="DC14" s="134"/>
      <c r="DD14" s="134"/>
      <c r="DE14" s="134"/>
      <c r="DF14" s="134"/>
      <c r="DG14" s="134"/>
      <c r="DH14" s="134"/>
      <c r="DI14" s="134"/>
      <c r="DJ14" s="134"/>
      <c r="DK14" s="134"/>
      <c r="DL14" s="134"/>
      <c r="DM14" s="134"/>
      <c r="DN14" s="221"/>
    </row>
    <row r="15" spans="1:119" ht="13.5" customHeight="1">
      <c r="A15" s="359">
        <v>311</v>
      </c>
      <c r="B15" s="332" t="s">
        <v>372</v>
      </c>
      <c r="C15" s="172">
        <v>0</v>
      </c>
      <c r="D15" s="21" t="s">
        <v>9</v>
      </c>
      <c r="E15" s="21" t="s">
        <v>14</v>
      </c>
      <c r="F15" s="136">
        <v>-61</v>
      </c>
      <c r="G15" s="22"/>
      <c r="H15" s="407">
        <v>0.15</v>
      </c>
      <c r="I15" s="410">
        <v>-0.15</v>
      </c>
      <c r="J15" s="211">
        <v>-61</v>
      </c>
      <c r="K15" s="320">
        <v>-61</v>
      </c>
      <c r="L15" s="22" t="str">
        <f t="shared" si="4"/>
        <v/>
      </c>
      <c r="M15" s="200">
        <f>IF(COUNTBLANK(F15)=1,"",IF(C15=0,ROUND(K15-J15,2),IF(C15=1,IF(F15&gt;0,ROUND(J15-K15,2),ROUND(K15-J15,2)),IF(C15=2,IF(F15&gt;0,ROUND(J15-K15,2),ROUND(K15-J15,2))))))</f>
        <v>0</v>
      </c>
      <c r="N15" s="200">
        <v>0</v>
      </c>
      <c r="O15" s="235" t="str">
        <f t="shared" si="5"/>
        <v>OK</v>
      </c>
      <c r="P15" s="151"/>
      <c r="Q15" s="130">
        <v>311</v>
      </c>
      <c r="R15" s="36">
        <f t="shared" si="3"/>
        <v>-61</v>
      </c>
      <c r="S15" s="320">
        <v>-61</v>
      </c>
      <c r="T15" s="320">
        <v>-61</v>
      </c>
      <c r="U15" s="134"/>
      <c r="V15" s="134"/>
      <c r="W15" s="134"/>
      <c r="X15" s="134"/>
      <c r="Y15" s="134"/>
      <c r="Z15" s="134"/>
      <c r="AA15" s="134"/>
      <c r="AB15" s="134"/>
      <c r="AC15" s="134"/>
      <c r="AD15" s="134"/>
      <c r="AE15" s="134"/>
      <c r="AF15" s="134"/>
      <c r="AG15" s="134"/>
      <c r="AH15" s="134"/>
      <c r="AI15" s="134"/>
      <c r="AJ15" s="134"/>
      <c r="AK15" s="134"/>
      <c r="AL15" s="134"/>
      <c r="AM15" s="134"/>
      <c r="AN15" s="134"/>
      <c r="AO15" s="134"/>
      <c r="AP15" s="134"/>
      <c r="AQ15" s="134"/>
      <c r="AR15" s="134"/>
      <c r="AS15" s="134"/>
      <c r="AT15" s="134"/>
      <c r="AU15" s="134"/>
      <c r="AV15" s="134"/>
      <c r="AW15" s="134"/>
      <c r="AX15" s="134"/>
      <c r="AY15" s="134"/>
      <c r="AZ15" s="134"/>
      <c r="BA15" s="134"/>
      <c r="BB15" s="134"/>
      <c r="BC15" s="134"/>
      <c r="BD15" s="134"/>
      <c r="BE15" s="134"/>
      <c r="BF15" s="134"/>
      <c r="BG15" s="134"/>
      <c r="BH15" s="134"/>
      <c r="BI15" s="134"/>
      <c r="BJ15" s="134"/>
      <c r="BK15" s="134"/>
      <c r="BL15" s="134"/>
      <c r="BM15" s="134"/>
      <c r="BN15" s="134"/>
      <c r="BO15" s="134"/>
      <c r="BP15" s="134"/>
      <c r="BQ15" s="134"/>
      <c r="BR15" s="134"/>
      <c r="BS15" s="134"/>
      <c r="BT15" s="134"/>
      <c r="BU15" s="134"/>
      <c r="BV15" s="134"/>
      <c r="BW15" s="134"/>
      <c r="BX15" s="134"/>
      <c r="BY15" s="134"/>
      <c r="BZ15" s="134"/>
      <c r="CA15" s="134"/>
      <c r="CB15" s="134"/>
      <c r="CC15" s="134"/>
      <c r="CD15" s="134"/>
      <c r="CE15" s="134"/>
      <c r="CF15" s="134"/>
      <c r="CG15" s="134"/>
      <c r="CH15" s="134"/>
      <c r="CI15" s="134"/>
      <c r="CJ15" s="134"/>
      <c r="CK15" s="134"/>
      <c r="CL15" s="134"/>
      <c r="CM15" s="134"/>
      <c r="CN15" s="134"/>
      <c r="CO15" s="134"/>
      <c r="CP15" s="134"/>
      <c r="CQ15" s="134"/>
      <c r="CR15" s="134"/>
      <c r="CS15" s="134"/>
      <c r="CT15" s="134"/>
      <c r="CU15" s="134"/>
      <c r="CV15" s="134"/>
      <c r="CW15" s="134"/>
      <c r="CX15" s="134"/>
      <c r="CY15" s="134"/>
      <c r="CZ15" s="134"/>
      <c r="DA15" s="134"/>
      <c r="DB15" s="134"/>
      <c r="DC15" s="134"/>
      <c r="DD15" s="134"/>
      <c r="DE15" s="134"/>
      <c r="DF15" s="134"/>
      <c r="DG15" s="134"/>
      <c r="DH15" s="134"/>
      <c r="DI15" s="134"/>
      <c r="DJ15" s="134"/>
      <c r="DK15" s="134"/>
      <c r="DL15" s="134"/>
      <c r="DM15" s="134"/>
      <c r="DN15" s="221"/>
    </row>
    <row r="16" spans="1:119" ht="13.5" customHeight="1">
      <c r="A16" s="359">
        <v>311</v>
      </c>
      <c r="B16" s="332" t="s">
        <v>373</v>
      </c>
      <c r="C16" s="172">
        <v>0</v>
      </c>
      <c r="D16" s="21" t="s">
        <v>7</v>
      </c>
      <c r="E16" s="21" t="s">
        <v>14</v>
      </c>
      <c r="F16" s="136">
        <v>-120.5</v>
      </c>
      <c r="G16" s="22"/>
      <c r="H16" s="407">
        <v>0.15</v>
      </c>
      <c r="I16" s="410">
        <v>-0.15</v>
      </c>
      <c r="J16" s="211">
        <v>-120.5</v>
      </c>
      <c r="K16" s="320">
        <v>-120.67700000000001</v>
      </c>
      <c r="L16" s="22" t="str">
        <f t="shared" si="4"/>
        <v/>
      </c>
      <c r="M16" s="200">
        <f>IF(COUNTBLANK(F16)=1,"",IF(C16=0,ROUND(K16-J16,2),IF(C16=1,IF(F16&gt;0,ROUND(J16-K16,2),ROUND(K16-J16,2)),IF(C16=2,IF(F16&gt;0,ROUND(J16-K16,2),ROUND(K16-J16,2))))))</f>
        <v>-0.18</v>
      </c>
      <c r="N16" s="200">
        <v>-0.18</v>
      </c>
      <c r="O16" s="235" t="str">
        <f t="shared" si="5"/>
        <v>NG</v>
      </c>
      <c r="P16" s="151"/>
      <c r="Q16" s="130">
        <v>311</v>
      </c>
      <c r="R16" s="36">
        <f t="shared" si="3"/>
        <v>-120.5</v>
      </c>
      <c r="S16" s="320">
        <v>-120.67700000000001</v>
      </c>
      <c r="T16" s="320">
        <v>-120.684</v>
      </c>
      <c r="U16" s="134"/>
      <c r="V16" s="134"/>
      <c r="W16" s="134"/>
      <c r="X16" s="134"/>
      <c r="Y16" s="134"/>
      <c r="Z16" s="134"/>
      <c r="AA16" s="134"/>
      <c r="AB16" s="134"/>
      <c r="AC16" s="134"/>
      <c r="AD16" s="134"/>
      <c r="AE16" s="134"/>
      <c r="AF16" s="134"/>
      <c r="AG16" s="134"/>
      <c r="AH16" s="134"/>
      <c r="AI16" s="134"/>
      <c r="AJ16" s="134"/>
      <c r="AK16" s="134"/>
      <c r="AL16" s="134"/>
      <c r="AM16" s="134"/>
      <c r="AN16" s="134"/>
      <c r="AO16" s="134"/>
      <c r="AP16" s="134"/>
      <c r="AQ16" s="134"/>
      <c r="AR16" s="134"/>
      <c r="AS16" s="134"/>
      <c r="AT16" s="134"/>
      <c r="AU16" s="134"/>
      <c r="AV16" s="134"/>
      <c r="AW16" s="134"/>
      <c r="AX16" s="134"/>
      <c r="AY16" s="134"/>
      <c r="AZ16" s="134"/>
      <c r="BA16" s="134"/>
      <c r="BB16" s="134"/>
      <c r="BC16" s="134"/>
      <c r="BD16" s="134"/>
      <c r="BE16" s="134"/>
      <c r="BF16" s="134"/>
      <c r="BG16" s="134"/>
      <c r="BH16" s="134"/>
      <c r="BI16" s="134"/>
      <c r="BJ16" s="134"/>
      <c r="BK16" s="134"/>
      <c r="BL16" s="134"/>
      <c r="BM16" s="134"/>
      <c r="BN16" s="134"/>
      <c r="BO16" s="134"/>
      <c r="BP16" s="134"/>
      <c r="BQ16" s="134"/>
      <c r="BR16" s="134"/>
      <c r="BS16" s="134"/>
      <c r="BT16" s="134"/>
      <c r="BU16" s="134"/>
      <c r="BV16" s="134"/>
      <c r="BW16" s="134"/>
      <c r="BX16" s="134"/>
      <c r="BY16" s="134"/>
      <c r="BZ16" s="134"/>
      <c r="CA16" s="134"/>
      <c r="CB16" s="134"/>
      <c r="CC16" s="134"/>
      <c r="CD16" s="134"/>
      <c r="CE16" s="134"/>
      <c r="CF16" s="134"/>
      <c r="CG16" s="134"/>
      <c r="CH16" s="134"/>
      <c r="CI16" s="134"/>
      <c r="CJ16" s="134"/>
      <c r="CK16" s="134"/>
      <c r="CL16" s="134"/>
      <c r="CM16" s="134"/>
      <c r="CN16" s="134"/>
      <c r="CO16" s="134"/>
      <c r="CP16" s="134"/>
      <c r="CQ16" s="134"/>
      <c r="CR16" s="134"/>
      <c r="CS16" s="134"/>
      <c r="CT16" s="134"/>
      <c r="CU16" s="134"/>
      <c r="CV16" s="134"/>
      <c r="CW16" s="134"/>
      <c r="CX16" s="134"/>
      <c r="CY16" s="134"/>
      <c r="CZ16" s="134"/>
      <c r="DA16" s="134"/>
      <c r="DB16" s="134"/>
      <c r="DC16" s="134"/>
      <c r="DD16" s="134"/>
      <c r="DE16" s="134"/>
      <c r="DF16" s="134"/>
      <c r="DG16" s="134"/>
      <c r="DH16" s="134"/>
      <c r="DI16" s="134"/>
      <c r="DJ16" s="134"/>
      <c r="DK16" s="134"/>
      <c r="DL16" s="134"/>
      <c r="DM16" s="134"/>
      <c r="DN16" s="221"/>
    </row>
    <row r="17" spans="1:118" ht="13.5" customHeight="1">
      <c r="A17" s="359">
        <v>314</v>
      </c>
      <c r="B17" s="332" t="s">
        <v>374</v>
      </c>
      <c r="C17" s="172">
        <v>0</v>
      </c>
      <c r="D17" s="21" t="s">
        <v>9</v>
      </c>
      <c r="E17" s="21" t="s">
        <v>14</v>
      </c>
      <c r="F17" s="136">
        <v>82</v>
      </c>
      <c r="G17" s="22"/>
      <c r="H17" s="407">
        <v>0.15</v>
      </c>
      <c r="I17" s="410">
        <v>-0.15</v>
      </c>
      <c r="J17" s="211">
        <v>82</v>
      </c>
      <c r="K17" s="320">
        <v>82</v>
      </c>
      <c r="L17" s="22" t="str">
        <f t="shared" si="4"/>
        <v/>
      </c>
      <c r="M17" s="200">
        <f t="shared" si="2"/>
        <v>0</v>
      </c>
      <c r="N17" s="200">
        <v>0</v>
      </c>
      <c r="O17" s="235" t="str">
        <f t="shared" si="5"/>
        <v>OK</v>
      </c>
      <c r="P17" s="151"/>
      <c r="Q17" s="130">
        <v>314</v>
      </c>
      <c r="R17" s="36">
        <f t="shared" si="3"/>
        <v>82</v>
      </c>
      <c r="S17" s="320">
        <v>82</v>
      </c>
      <c r="T17" s="320">
        <v>82</v>
      </c>
      <c r="U17" s="134"/>
      <c r="V17" s="134"/>
      <c r="W17" s="134"/>
      <c r="X17" s="134"/>
      <c r="Y17" s="134"/>
      <c r="Z17" s="134"/>
      <c r="AA17" s="134"/>
      <c r="AB17" s="134"/>
      <c r="AC17" s="134"/>
      <c r="AD17" s="134"/>
      <c r="AE17" s="134"/>
      <c r="AF17" s="134"/>
      <c r="AG17" s="134"/>
      <c r="AH17" s="134"/>
      <c r="AI17" s="134"/>
      <c r="AJ17" s="134"/>
      <c r="AK17" s="134"/>
      <c r="AL17" s="134"/>
      <c r="AM17" s="134"/>
      <c r="AN17" s="134"/>
      <c r="AO17" s="134"/>
      <c r="AP17" s="134"/>
      <c r="AQ17" s="134"/>
      <c r="AR17" s="134"/>
      <c r="AS17" s="134"/>
      <c r="AT17" s="134"/>
      <c r="AU17" s="134"/>
      <c r="AV17" s="134"/>
      <c r="AW17" s="134"/>
      <c r="AX17" s="134"/>
      <c r="AY17" s="134"/>
      <c r="AZ17" s="134"/>
      <c r="BA17" s="134"/>
      <c r="BB17" s="134"/>
      <c r="BC17" s="134"/>
      <c r="BD17" s="134"/>
      <c r="BE17" s="134"/>
      <c r="BF17" s="134"/>
      <c r="BG17" s="134"/>
      <c r="BH17" s="134"/>
      <c r="BI17" s="134"/>
      <c r="BJ17" s="134"/>
      <c r="BK17" s="134"/>
      <c r="BL17" s="134"/>
      <c r="BM17" s="134"/>
      <c r="BN17" s="134"/>
      <c r="BO17" s="134"/>
      <c r="BP17" s="134"/>
      <c r="BQ17" s="134"/>
      <c r="BR17" s="134"/>
      <c r="BS17" s="134"/>
      <c r="BT17" s="134"/>
      <c r="BU17" s="134"/>
      <c r="BV17" s="134"/>
      <c r="BW17" s="134"/>
      <c r="BX17" s="134"/>
      <c r="BY17" s="134"/>
      <c r="BZ17" s="134"/>
      <c r="CA17" s="134"/>
      <c r="CB17" s="134"/>
      <c r="CC17" s="134"/>
      <c r="CD17" s="134"/>
      <c r="CE17" s="134"/>
      <c r="CF17" s="134"/>
      <c r="CG17" s="134"/>
      <c r="CH17" s="134"/>
      <c r="CI17" s="134"/>
      <c r="CJ17" s="134"/>
      <c r="CK17" s="134"/>
      <c r="CL17" s="134"/>
      <c r="CM17" s="134"/>
      <c r="CN17" s="134"/>
      <c r="CO17" s="134"/>
      <c r="CP17" s="134"/>
      <c r="CQ17" s="134"/>
      <c r="CR17" s="134"/>
      <c r="CS17" s="134"/>
      <c r="CT17" s="134"/>
      <c r="CU17" s="134"/>
      <c r="CV17" s="134"/>
      <c r="CW17" s="134"/>
      <c r="CX17" s="134"/>
      <c r="CY17" s="134"/>
      <c r="CZ17" s="134"/>
      <c r="DA17" s="134"/>
      <c r="DB17" s="134"/>
      <c r="DC17" s="134"/>
      <c r="DD17" s="134"/>
      <c r="DE17" s="134"/>
      <c r="DF17" s="134"/>
      <c r="DG17" s="134"/>
      <c r="DH17" s="134"/>
      <c r="DI17" s="134"/>
      <c r="DJ17" s="134"/>
      <c r="DK17" s="134"/>
      <c r="DL17" s="134"/>
      <c r="DM17" s="134"/>
      <c r="DN17" s="221"/>
    </row>
    <row r="18" spans="1:118" ht="13.5" customHeight="1">
      <c r="A18" s="359">
        <v>314</v>
      </c>
      <c r="B18" s="332" t="s">
        <v>375</v>
      </c>
      <c r="C18" s="172">
        <v>0</v>
      </c>
      <c r="D18" s="21" t="s">
        <v>7</v>
      </c>
      <c r="E18" s="21" t="s">
        <v>14</v>
      </c>
      <c r="F18" s="136">
        <v>135</v>
      </c>
      <c r="G18" s="22"/>
      <c r="H18" s="407">
        <v>0.15</v>
      </c>
      <c r="I18" s="410">
        <v>-0.15</v>
      </c>
      <c r="J18" s="211">
        <v>135</v>
      </c>
      <c r="K18" s="320">
        <v>135</v>
      </c>
      <c r="L18" s="22" t="str">
        <f t="shared" si="4"/>
        <v/>
      </c>
      <c r="M18" s="200">
        <f t="shared" si="2"/>
        <v>0</v>
      </c>
      <c r="N18" s="200">
        <v>0</v>
      </c>
      <c r="O18" s="235" t="str">
        <f t="shared" si="5"/>
        <v>OK</v>
      </c>
      <c r="P18" s="151"/>
      <c r="Q18" s="130">
        <v>314</v>
      </c>
      <c r="R18" s="36">
        <f t="shared" si="3"/>
        <v>135</v>
      </c>
      <c r="S18" s="320">
        <v>135</v>
      </c>
      <c r="T18" s="320">
        <v>135</v>
      </c>
      <c r="U18" s="134"/>
      <c r="V18" s="134"/>
      <c r="W18" s="134"/>
      <c r="X18" s="134"/>
      <c r="Y18" s="134"/>
      <c r="Z18" s="134"/>
      <c r="AA18" s="134"/>
      <c r="AB18" s="134"/>
      <c r="AC18" s="134"/>
      <c r="AD18" s="134"/>
      <c r="AE18" s="134"/>
      <c r="AF18" s="134"/>
      <c r="AG18" s="134"/>
      <c r="AH18" s="134"/>
      <c r="AI18" s="134"/>
      <c r="AJ18" s="134"/>
      <c r="AK18" s="134"/>
      <c r="AL18" s="134"/>
      <c r="AM18" s="134"/>
      <c r="AN18" s="134"/>
      <c r="AO18" s="134"/>
      <c r="AP18" s="134"/>
      <c r="AQ18" s="134"/>
      <c r="AR18" s="134"/>
      <c r="AS18" s="134"/>
      <c r="AT18" s="134"/>
      <c r="AU18" s="134"/>
      <c r="AV18" s="134"/>
      <c r="AW18" s="134"/>
      <c r="AX18" s="134"/>
      <c r="AY18" s="134"/>
      <c r="AZ18" s="134"/>
      <c r="BA18" s="134"/>
      <c r="BB18" s="134"/>
      <c r="BC18" s="134"/>
      <c r="BD18" s="134"/>
      <c r="BE18" s="134"/>
      <c r="BF18" s="134"/>
      <c r="BG18" s="134"/>
      <c r="BH18" s="134"/>
      <c r="BI18" s="134"/>
      <c r="BJ18" s="134"/>
      <c r="BK18" s="134"/>
      <c r="BL18" s="134"/>
      <c r="BM18" s="134"/>
      <c r="BN18" s="134"/>
      <c r="BO18" s="134"/>
      <c r="BP18" s="134"/>
      <c r="BQ18" s="134"/>
      <c r="BR18" s="134"/>
      <c r="BS18" s="134"/>
      <c r="BT18" s="134"/>
      <c r="BU18" s="134"/>
      <c r="BV18" s="134"/>
      <c r="BW18" s="134"/>
      <c r="BX18" s="134"/>
      <c r="BY18" s="134"/>
      <c r="BZ18" s="134"/>
      <c r="CA18" s="134"/>
      <c r="CB18" s="134"/>
      <c r="CC18" s="134"/>
      <c r="CD18" s="134"/>
      <c r="CE18" s="134"/>
      <c r="CF18" s="134"/>
      <c r="CG18" s="134"/>
      <c r="CH18" s="134"/>
      <c r="CI18" s="134"/>
      <c r="CJ18" s="134"/>
      <c r="CK18" s="134"/>
      <c r="CL18" s="134"/>
      <c r="CM18" s="134"/>
      <c r="CN18" s="134"/>
      <c r="CO18" s="134"/>
      <c r="CP18" s="134"/>
      <c r="CQ18" s="134"/>
      <c r="CR18" s="134"/>
      <c r="CS18" s="134"/>
      <c r="CT18" s="134"/>
      <c r="CU18" s="134"/>
      <c r="CV18" s="134"/>
      <c r="CW18" s="134"/>
      <c r="CX18" s="134"/>
      <c r="CY18" s="134"/>
      <c r="CZ18" s="134"/>
      <c r="DA18" s="134"/>
      <c r="DB18" s="134"/>
      <c r="DC18" s="134"/>
      <c r="DD18" s="134"/>
      <c r="DE18" s="134"/>
      <c r="DF18" s="134"/>
      <c r="DG18" s="134"/>
      <c r="DH18" s="134"/>
      <c r="DI18" s="134"/>
      <c r="DJ18" s="134"/>
      <c r="DK18" s="134"/>
      <c r="DL18" s="134"/>
      <c r="DM18" s="134"/>
      <c r="DN18" s="221"/>
    </row>
    <row r="19" spans="1:118" ht="13.5" customHeight="1">
      <c r="A19" s="359">
        <v>312</v>
      </c>
      <c r="B19" s="332" t="s">
        <v>479</v>
      </c>
      <c r="C19" s="172">
        <v>0</v>
      </c>
      <c r="D19" s="21" t="s">
        <v>9</v>
      </c>
      <c r="E19" s="21" t="s">
        <v>14</v>
      </c>
      <c r="F19" s="136">
        <v>-60</v>
      </c>
      <c r="G19" s="22"/>
      <c r="H19" s="407">
        <v>0.3</v>
      </c>
      <c r="I19" s="410">
        <v>-0.3</v>
      </c>
      <c r="J19" s="211">
        <v>-60</v>
      </c>
      <c r="K19" s="320">
        <v>-59.942</v>
      </c>
      <c r="L19" s="22" t="str">
        <f t="shared" si="4"/>
        <v/>
      </c>
      <c r="M19" s="200">
        <f>IF(COUNTBLANK(F19)=1,"",IF(C19=0,ROUND(K19-J19,2),IF(C19=1,IF(F19&gt;0,ROUND(J19-K19,2),ROUND(K19-J19,2)),IF(C19=2,IF(F19&gt;0,ROUND(J19-K19,2),ROUND(K19-J19,2))))))</f>
        <v>0.06</v>
      </c>
      <c r="N19" s="200">
        <v>0.06</v>
      </c>
      <c r="O19" s="235" t="str">
        <f t="shared" si="5"/>
        <v>OK</v>
      </c>
      <c r="P19" s="151"/>
      <c r="Q19" s="130">
        <v>312</v>
      </c>
      <c r="R19" s="36">
        <f t="shared" si="3"/>
        <v>-60</v>
      </c>
      <c r="S19" s="320">
        <v>-59.942</v>
      </c>
      <c r="T19" s="320">
        <v>-59.944000000000003</v>
      </c>
      <c r="U19" s="134"/>
      <c r="V19" s="134"/>
      <c r="W19" s="134"/>
      <c r="X19" s="134"/>
      <c r="Y19" s="134"/>
      <c r="Z19" s="134"/>
      <c r="AA19" s="134"/>
      <c r="AB19" s="134"/>
      <c r="AC19" s="134"/>
      <c r="AD19" s="134"/>
      <c r="AE19" s="134"/>
      <c r="AF19" s="134"/>
      <c r="AG19" s="134"/>
      <c r="AH19" s="134"/>
      <c r="AI19" s="134"/>
      <c r="AJ19" s="134"/>
      <c r="AK19" s="134"/>
      <c r="AL19" s="134"/>
      <c r="AM19" s="134"/>
      <c r="AN19" s="134"/>
      <c r="AO19" s="134"/>
      <c r="AP19" s="134"/>
      <c r="AQ19" s="134"/>
      <c r="AR19" s="134"/>
      <c r="AS19" s="134"/>
      <c r="AT19" s="134"/>
      <c r="AU19" s="134"/>
      <c r="AV19" s="134"/>
      <c r="AW19" s="134"/>
      <c r="AX19" s="134"/>
      <c r="AY19" s="134"/>
      <c r="AZ19" s="134"/>
      <c r="BA19" s="134"/>
      <c r="BB19" s="134"/>
      <c r="BC19" s="134"/>
      <c r="BD19" s="134"/>
      <c r="BE19" s="134"/>
      <c r="BF19" s="134"/>
      <c r="BG19" s="134"/>
      <c r="BH19" s="134"/>
      <c r="BI19" s="134"/>
      <c r="BJ19" s="134"/>
      <c r="BK19" s="134"/>
      <c r="BL19" s="134"/>
      <c r="BM19" s="134"/>
      <c r="BN19" s="134"/>
      <c r="BO19" s="134"/>
      <c r="BP19" s="134"/>
      <c r="BQ19" s="134"/>
      <c r="BR19" s="134"/>
      <c r="BS19" s="134"/>
      <c r="BT19" s="134"/>
      <c r="BU19" s="134"/>
      <c r="BV19" s="134"/>
      <c r="BW19" s="134"/>
      <c r="BX19" s="134"/>
      <c r="BY19" s="134"/>
      <c r="BZ19" s="134"/>
      <c r="CA19" s="134"/>
      <c r="CB19" s="134"/>
      <c r="CC19" s="134"/>
      <c r="CD19" s="134"/>
      <c r="CE19" s="134"/>
      <c r="CF19" s="134"/>
      <c r="CG19" s="134"/>
      <c r="CH19" s="134"/>
      <c r="CI19" s="134"/>
      <c r="CJ19" s="134"/>
      <c r="CK19" s="134"/>
      <c r="CL19" s="134"/>
      <c r="CM19" s="134"/>
      <c r="CN19" s="134"/>
      <c r="CO19" s="134"/>
      <c r="CP19" s="134"/>
      <c r="CQ19" s="134"/>
      <c r="CR19" s="134"/>
      <c r="CS19" s="134"/>
      <c r="CT19" s="134"/>
      <c r="CU19" s="134"/>
      <c r="CV19" s="134"/>
      <c r="CW19" s="134"/>
      <c r="CX19" s="134"/>
      <c r="CY19" s="134"/>
      <c r="CZ19" s="134"/>
      <c r="DA19" s="134"/>
      <c r="DB19" s="134"/>
      <c r="DC19" s="134"/>
      <c r="DD19" s="134"/>
      <c r="DE19" s="134"/>
      <c r="DF19" s="134"/>
      <c r="DG19" s="134"/>
      <c r="DH19" s="134"/>
      <c r="DI19" s="134"/>
      <c r="DJ19" s="134"/>
      <c r="DK19" s="134"/>
      <c r="DL19" s="134"/>
      <c r="DM19" s="134"/>
      <c r="DN19" s="221"/>
    </row>
    <row r="20" spans="1:118" ht="13.5" customHeight="1">
      <c r="A20" s="359">
        <v>312</v>
      </c>
      <c r="B20" s="332" t="s">
        <v>376</v>
      </c>
      <c r="C20" s="172">
        <v>0</v>
      </c>
      <c r="D20" s="21" t="s">
        <v>7</v>
      </c>
      <c r="E20" s="21" t="s">
        <v>14</v>
      </c>
      <c r="F20" s="136">
        <v>-101</v>
      </c>
      <c r="G20" s="22"/>
      <c r="H20" s="407">
        <v>0.3</v>
      </c>
      <c r="I20" s="410">
        <v>-0.3</v>
      </c>
      <c r="J20" s="211">
        <v>-101</v>
      </c>
      <c r="K20" s="320">
        <v>-101.15300000000001</v>
      </c>
      <c r="L20" s="22" t="str">
        <f t="shared" si="4"/>
        <v/>
      </c>
      <c r="M20" s="200">
        <f>IF(COUNTBLANK(F20)=1,"",IF(C20=0,ROUND(K20-J20,2),IF(C20=1,IF(F20&gt;0,ROUND(J20-K20,2),ROUND(K20-J20,2)),IF(C20=2,IF(F20&gt;0,ROUND(J20-K20,2),ROUND(K20-J20,2))))))</f>
        <v>-0.15</v>
      </c>
      <c r="N20" s="200">
        <v>-0.15</v>
      </c>
      <c r="O20" s="235" t="str">
        <f t="shared" si="5"/>
        <v>OK</v>
      </c>
      <c r="P20" s="151"/>
      <c r="Q20" s="130">
        <v>312</v>
      </c>
      <c r="R20" s="36">
        <f t="shared" si="3"/>
        <v>-101</v>
      </c>
      <c r="S20" s="320">
        <v>-101.15300000000001</v>
      </c>
      <c r="T20" s="320">
        <v>-101.154</v>
      </c>
      <c r="U20" s="134"/>
      <c r="V20" s="134"/>
      <c r="W20" s="134"/>
      <c r="X20" s="134"/>
      <c r="Y20" s="134"/>
      <c r="Z20" s="134"/>
      <c r="AA20" s="134"/>
      <c r="AB20" s="134"/>
      <c r="AC20" s="134"/>
      <c r="AD20" s="134"/>
      <c r="AE20" s="134"/>
      <c r="AF20" s="134"/>
      <c r="AG20" s="134"/>
      <c r="AH20" s="134"/>
      <c r="AI20" s="134"/>
      <c r="AJ20" s="134"/>
      <c r="AK20" s="134"/>
      <c r="AL20" s="134"/>
      <c r="AM20" s="134"/>
      <c r="AN20" s="134"/>
      <c r="AO20" s="134"/>
      <c r="AP20" s="134"/>
      <c r="AQ20" s="134"/>
      <c r="AR20" s="134"/>
      <c r="AS20" s="134"/>
      <c r="AT20" s="134"/>
      <c r="AU20" s="134"/>
      <c r="AV20" s="134"/>
      <c r="AW20" s="134"/>
      <c r="AX20" s="134"/>
      <c r="AY20" s="134"/>
      <c r="AZ20" s="134"/>
      <c r="BA20" s="134"/>
      <c r="BB20" s="134"/>
      <c r="BC20" s="134"/>
      <c r="BD20" s="134"/>
      <c r="BE20" s="134"/>
      <c r="BF20" s="134"/>
      <c r="BG20" s="134"/>
      <c r="BH20" s="134"/>
      <c r="BI20" s="134"/>
      <c r="BJ20" s="134"/>
      <c r="BK20" s="134"/>
      <c r="BL20" s="134"/>
      <c r="BM20" s="134"/>
      <c r="BN20" s="134"/>
      <c r="BO20" s="134"/>
      <c r="BP20" s="134"/>
      <c r="BQ20" s="134"/>
      <c r="BR20" s="134"/>
      <c r="BS20" s="134"/>
      <c r="BT20" s="134"/>
      <c r="BU20" s="134"/>
      <c r="BV20" s="134"/>
      <c r="BW20" s="134"/>
      <c r="BX20" s="134"/>
      <c r="BY20" s="134"/>
      <c r="BZ20" s="134"/>
      <c r="CA20" s="134"/>
      <c r="CB20" s="134"/>
      <c r="CC20" s="134"/>
      <c r="CD20" s="134"/>
      <c r="CE20" s="134"/>
      <c r="CF20" s="134"/>
      <c r="CG20" s="134"/>
      <c r="CH20" s="134"/>
      <c r="CI20" s="134"/>
      <c r="CJ20" s="134"/>
      <c r="CK20" s="134"/>
      <c r="CL20" s="134"/>
      <c r="CM20" s="134"/>
      <c r="CN20" s="134"/>
      <c r="CO20" s="134"/>
      <c r="CP20" s="134"/>
      <c r="CQ20" s="134"/>
      <c r="CR20" s="134"/>
      <c r="CS20" s="134"/>
      <c r="CT20" s="134"/>
      <c r="CU20" s="134"/>
      <c r="CV20" s="134"/>
      <c r="CW20" s="134"/>
      <c r="CX20" s="134"/>
      <c r="CY20" s="134"/>
      <c r="CZ20" s="134"/>
      <c r="DA20" s="134"/>
      <c r="DB20" s="134"/>
      <c r="DC20" s="134"/>
      <c r="DD20" s="134"/>
      <c r="DE20" s="134"/>
      <c r="DF20" s="134"/>
      <c r="DG20" s="134"/>
      <c r="DH20" s="134"/>
      <c r="DI20" s="134"/>
      <c r="DJ20" s="134"/>
      <c r="DK20" s="134"/>
      <c r="DL20" s="134"/>
      <c r="DM20" s="134"/>
      <c r="DN20" s="221"/>
    </row>
    <row r="21" spans="1:118" ht="13.5" customHeight="1">
      <c r="A21" s="359">
        <v>313</v>
      </c>
      <c r="B21" s="332" t="s">
        <v>480</v>
      </c>
      <c r="C21" s="172">
        <v>0</v>
      </c>
      <c r="D21" s="21" t="s">
        <v>9</v>
      </c>
      <c r="E21" s="21" t="s">
        <v>14</v>
      </c>
      <c r="F21" s="136">
        <v>-60</v>
      </c>
      <c r="G21" s="22"/>
      <c r="H21" s="407">
        <v>0.3</v>
      </c>
      <c r="I21" s="410">
        <v>-0.3</v>
      </c>
      <c r="J21" s="211">
        <v>-60</v>
      </c>
      <c r="K21" s="320">
        <v>-59.908999999999999</v>
      </c>
      <c r="L21" s="22" t="str">
        <f t="shared" si="4"/>
        <v/>
      </c>
      <c r="M21" s="200">
        <f>IF(COUNTBLANK(F21)=1,"",IF(C21=0,ROUND(K21-J21,2),IF(C21=1,IF(F21&gt;0,ROUND(J21-K21,2),ROUND(K21-J21,2)),IF(C21=2,IF(F21&gt;0,ROUND(J21-K21,2),ROUND(K21-J21,2))))))</f>
        <v>0.09</v>
      </c>
      <c r="N21" s="200">
        <v>0.08</v>
      </c>
      <c r="O21" s="235" t="str">
        <f t="shared" si="5"/>
        <v>OK</v>
      </c>
      <c r="P21" s="151"/>
      <c r="Q21" s="130">
        <v>313</v>
      </c>
      <c r="R21" s="36">
        <f t="shared" si="3"/>
        <v>-60</v>
      </c>
      <c r="S21" s="320">
        <v>-59.908999999999999</v>
      </c>
      <c r="T21" s="320">
        <v>-59.920999999999999</v>
      </c>
      <c r="U21" s="134"/>
      <c r="V21" s="134"/>
      <c r="W21" s="134"/>
      <c r="X21" s="134"/>
      <c r="Y21" s="134"/>
      <c r="Z21" s="134"/>
      <c r="AA21" s="134"/>
      <c r="AB21" s="134"/>
      <c r="AC21" s="134"/>
      <c r="AD21" s="134"/>
      <c r="AE21" s="134"/>
      <c r="AF21" s="134"/>
      <c r="AG21" s="134"/>
      <c r="AH21" s="134"/>
      <c r="AI21" s="134"/>
      <c r="AJ21" s="134"/>
      <c r="AK21" s="134"/>
      <c r="AL21" s="134"/>
      <c r="AM21" s="134"/>
      <c r="AN21" s="134"/>
      <c r="AO21" s="134"/>
      <c r="AP21" s="134"/>
      <c r="AQ21" s="134"/>
      <c r="AR21" s="134"/>
      <c r="AS21" s="134"/>
      <c r="AT21" s="134"/>
      <c r="AU21" s="134"/>
      <c r="AV21" s="134"/>
      <c r="AW21" s="134"/>
      <c r="AX21" s="134"/>
      <c r="AY21" s="134"/>
      <c r="AZ21" s="134"/>
      <c r="BA21" s="134"/>
      <c r="BB21" s="134"/>
      <c r="BC21" s="134"/>
      <c r="BD21" s="134"/>
      <c r="BE21" s="134"/>
      <c r="BF21" s="134"/>
      <c r="BG21" s="134"/>
      <c r="BH21" s="134"/>
      <c r="BI21" s="134"/>
      <c r="BJ21" s="134"/>
      <c r="BK21" s="134"/>
      <c r="BL21" s="134"/>
      <c r="BM21" s="134"/>
      <c r="BN21" s="134"/>
      <c r="BO21" s="134"/>
      <c r="BP21" s="134"/>
      <c r="BQ21" s="134"/>
      <c r="BR21" s="134"/>
      <c r="BS21" s="134"/>
      <c r="BT21" s="134"/>
      <c r="BU21" s="134"/>
      <c r="BV21" s="134"/>
      <c r="BW21" s="134"/>
      <c r="BX21" s="134"/>
      <c r="BY21" s="134"/>
      <c r="BZ21" s="134"/>
      <c r="CA21" s="134"/>
      <c r="CB21" s="134"/>
      <c r="CC21" s="134"/>
      <c r="CD21" s="134"/>
      <c r="CE21" s="134"/>
      <c r="CF21" s="134"/>
      <c r="CG21" s="134"/>
      <c r="CH21" s="134"/>
      <c r="CI21" s="134"/>
      <c r="CJ21" s="134"/>
      <c r="CK21" s="134"/>
      <c r="CL21" s="134"/>
      <c r="CM21" s="134"/>
      <c r="CN21" s="134"/>
      <c r="CO21" s="134"/>
      <c r="CP21" s="134"/>
      <c r="CQ21" s="134"/>
      <c r="CR21" s="134"/>
      <c r="CS21" s="134"/>
      <c r="CT21" s="134"/>
      <c r="CU21" s="134"/>
      <c r="CV21" s="134"/>
      <c r="CW21" s="134"/>
      <c r="CX21" s="134"/>
      <c r="CY21" s="134"/>
      <c r="CZ21" s="134"/>
      <c r="DA21" s="134"/>
      <c r="DB21" s="134"/>
      <c r="DC21" s="134"/>
      <c r="DD21" s="134"/>
      <c r="DE21" s="134"/>
      <c r="DF21" s="134"/>
      <c r="DG21" s="134"/>
      <c r="DH21" s="134"/>
      <c r="DI21" s="134"/>
      <c r="DJ21" s="134"/>
      <c r="DK21" s="134"/>
      <c r="DL21" s="134"/>
      <c r="DM21" s="134"/>
      <c r="DN21" s="221"/>
    </row>
    <row r="22" spans="1:118" ht="13.5" customHeight="1">
      <c r="A22" s="359">
        <v>313</v>
      </c>
      <c r="B22" s="332" t="s">
        <v>377</v>
      </c>
      <c r="C22" s="172">
        <v>0</v>
      </c>
      <c r="D22" s="21" t="s">
        <v>7</v>
      </c>
      <c r="E22" s="21" t="s">
        <v>14</v>
      </c>
      <c r="F22" s="136">
        <v>181</v>
      </c>
      <c r="G22" s="22"/>
      <c r="H22" s="407">
        <v>0.3</v>
      </c>
      <c r="I22" s="410">
        <v>-0.3</v>
      </c>
      <c r="J22" s="211">
        <v>181</v>
      </c>
      <c r="K22" s="320">
        <v>180.952</v>
      </c>
      <c r="L22" s="22" t="str">
        <f t="shared" si="4"/>
        <v/>
      </c>
      <c r="M22" s="200">
        <f t="shared" si="2"/>
        <v>-0.05</v>
      </c>
      <c r="N22" s="200">
        <v>-0.02</v>
      </c>
      <c r="O22" s="235" t="str">
        <f t="shared" si="5"/>
        <v>OK</v>
      </c>
      <c r="P22" s="151"/>
      <c r="Q22" s="130">
        <v>313</v>
      </c>
      <c r="R22" s="36">
        <f t="shared" si="3"/>
        <v>181</v>
      </c>
      <c r="S22" s="320">
        <v>180.952</v>
      </c>
      <c r="T22" s="320">
        <v>180.98099999999999</v>
      </c>
      <c r="U22" s="134"/>
      <c r="V22" s="134"/>
      <c r="W22" s="134"/>
      <c r="X22" s="134"/>
      <c r="Y22" s="134"/>
      <c r="Z22" s="134"/>
      <c r="AA22" s="134"/>
      <c r="AB22" s="134"/>
      <c r="AC22" s="134"/>
      <c r="AD22" s="134"/>
      <c r="AE22" s="134"/>
      <c r="AF22" s="134"/>
      <c r="AG22" s="134"/>
      <c r="AH22" s="134"/>
      <c r="AI22" s="134"/>
      <c r="AJ22" s="134"/>
      <c r="AK22" s="134"/>
      <c r="AL22" s="134"/>
      <c r="AM22" s="134"/>
      <c r="AN22" s="134"/>
      <c r="AO22" s="134"/>
      <c r="AP22" s="134"/>
      <c r="AQ22" s="134"/>
      <c r="AR22" s="134"/>
      <c r="AS22" s="134"/>
      <c r="AT22" s="134"/>
      <c r="AU22" s="134"/>
      <c r="AV22" s="134"/>
      <c r="AW22" s="134"/>
      <c r="AX22" s="134"/>
      <c r="AY22" s="134"/>
      <c r="AZ22" s="134"/>
      <c r="BA22" s="134"/>
      <c r="BB22" s="134"/>
      <c r="BC22" s="134"/>
      <c r="BD22" s="134"/>
      <c r="BE22" s="134"/>
      <c r="BF22" s="134"/>
      <c r="BG22" s="134"/>
      <c r="BH22" s="134"/>
      <c r="BI22" s="134"/>
      <c r="BJ22" s="134"/>
      <c r="BK22" s="134"/>
      <c r="BL22" s="134"/>
      <c r="BM22" s="134"/>
      <c r="BN22" s="134"/>
      <c r="BO22" s="134"/>
      <c r="BP22" s="134"/>
      <c r="BQ22" s="134"/>
      <c r="BR22" s="134"/>
      <c r="BS22" s="134"/>
      <c r="BT22" s="134"/>
      <c r="BU22" s="134"/>
      <c r="BV22" s="134"/>
      <c r="BW22" s="134"/>
      <c r="BX22" s="134"/>
      <c r="BY22" s="134"/>
      <c r="BZ22" s="134"/>
      <c r="CA22" s="134"/>
      <c r="CB22" s="134"/>
      <c r="CC22" s="134"/>
      <c r="CD22" s="134"/>
      <c r="CE22" s="134"/>
      <c r="CF22" s="134"/>
      <c r="CG22" s="134"/>
      <c r="CH22" s="134"/>
      <c r="CI22" s="134"/>
      <c r="CJ22" s="134"/>
      <c r="CK22" s="134"/>
      <c r="CL22" s="134"/>
      <c r="CM22" s="134"/>
      <c r="CN22" s="134"/>
      <c r="CO22" s="134"/>
      <c r="CP22" s="134"/>
      <c r="CQ22" s="134"/>
      <c r="CR22" s="134"/>
      <c r="CS22" s="134"/>
      <c r="CT22" s="134"/>
      <c r="CU22" s="134"/>
      <c r="CV22" s="134"/>
      <c r="CW22" s="134"/>
      <c r="CX22" s="134"/>
      <c r="CY22" s="134"/>
      <c r="CZ22" s="134"/>
      <c r="DA22" s="134"/>
      <c r="DB22" s="134"/>
      <c r="DC22" s="134"/>
      <c r="DD22" s="134"/>
      <c r="DE22" s="134"/>
      <c r="DF22" s="134"/>
      <c r="DG22" s="134"/>
      <c r="DH22" s="134"/>
      <c r="DI22" s="134"/>
      <c r="DJ22" s="134"/>
      <c r="DK22" s="134"/>
      <c r="DL22" s="134"/>
      <c r="DM22" s="134"/>
      <c r="DN22" s="221"/>
    </row>
    <row r="23" spans="1:118" ht="13.5" customHeight="1">
      <c r="A23" s="359">
        <v>315</v>
      </c>
      <c r="B23" s="332" t="s">
        <v>481</v>
      </c>
      <c r="C23" s="172">
        <v>0</v>
      </c>
      <c r="D23" s="21" t="s">
        <v>9</v>
      </c>
      <c r="E23" s="21" t="s">
        <v>14</v>
      </c>
      <c r="F23" s="136">
        <v>66.5</v>
      </c>
      <c r="G23" s="22"/>
      <c r="H23" s="411">
        <v>0.5</v>
      </c>
      <c r="I23" s="412">
        <v>-0.5</v>
      </c>
      <c r="J23" s="211">
        <v>66.5</v>
      </c>
      <c r="K23" s="320">
        <v>66.59</v>
      </c>
      <c r="L23" s="22" t="str">
        <f t="shared" si="4"/>
        <v/>
      </c>
      <c r="M23" s="200">
        <f t="shared" si="2"/>
        <v>0.09</v>
      </c>
      <c r="N23" s="200">
        <v>0.09</v>
      </c>
      <c r="O23" s="235" t="str">
        <f t="shared" si="5"/>
        <v>OK</v>
      </c>
      <c r="P23" s="151"/>
      <c r="Q23" s="130">
        <v>315</v>
      </c>
      <c r="R23" s="36">
        <f t="shared" si="3"/>
        <v>66.5</v>
      </c>
      <c r="S23" s="320">
        <v>66.59</v>
      </c>
      <c r="T23" s="320">
        <v>66.594999999999999</v>
      </c>
      <c r="U23" s="134"/>
      <c r="V23" s="134"/>
      <c r="W23" s="134"/>
      <c r="X23" s="134"/>
      <c r="Y23" s="134"/>
      <c r="Z23" s="134"/>
      <c r="AA23" s="134"/>
      <c r="AB23" s="134"/>
      <c r="AC23" s="134"/>
      <c r="AD23" s="134"/>
      <c r="AE23" s="134"/>
      <c r="AF23" s="134"/>
      <c r="AG23" s="134"/>
      <c r="AH23" s="134"/>
      <c r="AI23" s="134"/>
      <c r="AJ23" s="134"/>
      <c r="AK23" s="134"/>
      <c r="AL23" s="134"/>
      <c r="AM23" s="134"/>
      <c r="AN23" s="134"/>
      <c r="AO23" s="134"/>
      <c r="AP23" s="134"/>
      <c r="AQ23" s="134"/>
      <c r="AR23" s="134"/>
      <c r="AS23" s="134"/>
      <c r="AT23" s="134"/>
      <c r="AU23" s="134"/>
      <c r="AV23" s="134"/>
      <c r="AW23" s="134"/>
      <c r="AX23" s="134"/>
      <c r="AY23" s="134"/>
      <c r="AZ23" s="134"/>
      <c r="BA23" s="134"/>
      <c r="BB23" s="134"/>
      <c r="BC23" s="134"/>
      <c r="BD23" s="134"/>
      <c r="BE23" s="134"/>
      <c r="BF23" s="134"/>
      <c r="BG23" s="134"/>
      <c r="BH23" s="134"/>
      <c r="BI23" s="134"/>
      <c r="BJ23" s="134"/>
      <c r="BK23" s="134"/>
      <c r="BL23" s="134"/>
      <c r="BM23" s="134"/>
      <c r="BN23" s="134"/>
      <c r="BO23" s="134"/>
      <c r="BP23" s="134"/>
      <c r="BQ23" s="134"/>
      <c r="BR23" s="134"/>
      <c r="BS23" s="134"/>
      <c r="BT23" s="134"/>
      <c r="BU23" s="134"/>
      <c r="BV23" s="134"/>
      <c r="BW23" s="134"/>
      <c r="BX23" s="134"/>
      <c r="BY23" s="134"/>
      <c r="BZ23" s="134"/>
      <c r="CA23" s="134"/>
      <c r="CB23" s="134"/>
      <c r="CC23" s="134"/>
      <c r="CD23" s="134"/>
      <c r="CE23" s="134"/>
      <c r="CF23" s="134"/>
      <c r="CG23" s="134"/>
      <c r="CH23" s="134"/>
      <c r="CI23" s="134"/>
      <c r="CJ23" s="134"/>
      <c r="CK23" s="134"/>
      <c r="CL23" s="134"/>
      <c r="CM23" s="134"/>
      <c r="CN23" s="134"/>
      <c r="CO23" s="134"/>
      <c r="CP23" s="134"/>
      <c r="CQ23" s="134"/>
      <c r="CR23" s="134"/>
      <c r="CS23" s="134"/>
      <c r="CT23" s="134"/>
      <c r="CU23" s="134"/>
      <c r="CV23" s="134"/>
      <c r="CW23" s="134"/>
      <c r="CX23" s="134"/>
      <c r="CY23" s="134"/>
      <c r="CZ23" s="134"/>
      <c r="DA23" s="134"/>
      <c r="DB23" s="134"/>
      <c r="DC23" s="134"/>
      <c r="DD23" s="134"/>
      <c r="DE23" s="134"/>
      <c r="DF23" s="134"/>
      <c r="DG23" s="134"/>
      <c r="DH23" s="134"/>
      <c r="DI23" s="134"/>
      <c r="DJ23" s="134"/>
      <c r="DK23" s="134"/>
      <c r="DL23" s="134"/>
      <c r="DM23" s="134"/>
      <c r="DN23" s="221"/>
    </row>
    <row r="24" spans="1:118" ht="13.5" customHeight="1">
      <c r="A24" s="359">
        <v>315</v>
      </c>
      <c r="B24" s="332" t="s">
        <v>482</v>
      </c>
      <c r="C24" s="172">
        <v>0</v>
      </c>
      <c r="D24" s="21" t="s">
        <v>7</v>
      </c>
      <c r="E24" s="21" t="s">
        <v>14</v>
      </c>
      <c r="F24" s="136">
        <v>-175.5</v>
      </c>
      <c r="G24" s="22"/>
      <c r="H24" s="411">
        <v>0.5</v>
      </c>
      <c r="I24" s="412">
        <v>-0.3</v>
      </c>
      <c r="J24" s="211">
        <v>-175.5</v>
      </c>
      <c r="K24" s="320">
        <v>-175.66399999999999</v>
      </c>
      <c r="L24" s="22" t="str">
        <f t="shared" si="4"/>
        <v/>
      </c>
      <c r="M24" s="200">
        <f>IF(COUNTBLANK(F24)=1,"",IF(C24=0,ROUND(K24-J24,2),IF(C24=1,IF(F24&gt;0,ROUND(J24-K24,2),ROUND(K24-J24,2)),IF(C24=2,IF(F24&gt;0,ROUND(J24-K24,2),ROUND(K24-J24,2))))))</f>
        <v>-0.16</v>
      </c>
      <c r="N24" s="200">
        <v>-0.19</v>
      </c>
      <c r="O24" s="235" t="str">
        <f t="shared" si="5"/>
        <v>OK</v>
      </c>
      <c r="P24" s="151"/>
      <c r="Q24" s="130">
        <v>315</v>
      </c>
      <c r="R24" s="36">
        <f t="shared" si="3"/>
        <v>-175.5</v>
      </c>
      <c r="S24" s="320">
        <v>-175.66399999999999</v>
      </c>
      <c r="T24" s="320">
        <v>-175.69200000000001</v>
      </c>
      <c r="U24" s="134"/>
      <c r="V24" s="134"/>
      <c r="W24" s="134"/>
      <c r="X24" s="134"/>
      <c r="Y24" s="134"/>
      <c r="Z24" s="134"/>
      <c r="AA24" s="134"/>
      <c r="AB24" s="134"/>
      <c r="AC24" s="134"/>
      <c r="AD24" s="134"/>
      <c r="AE24" s="134"/>
      <c r="AF24" s="134"/>
      <c r="AG24" s="134"/>
      <c r="AH24" s="134"/>
      <c r="AI24" s="134"/>
      <c r="AJ24" s="134"/>
      <c r="AK24" s="134"/>
      <c r="AL24" s="134"/>
      <c r="AM24" s="134"/>
      <c r="AN24" s="134"/>
      <c r="AO24" s="134"/>
      <c r="AP24" s="134"/>
      <c r="AQ24" s="134"/>
      <c r="AR24" s="134"/>
      <c r="AS24" s="134"/>
      <c r="AT24" s="134"/>
      <c r="AU24" s="134"/>
      <c r="AV24" s="134"/>
      <c r="AW24" s="134"/>
      <c r="AX24" s="134"/>
      <c r="AY24" s="134"/>
      <c r="AZ24" s="134"/>
      <c r="BA24" s="134"/>
      <c r="BB24" s="134"/>
      <c r="BC24" s="134"/>
      <c r="BD24" s="134"/>
      <c r="BE24" s="134"/>
      <c r="BF24" s="134"/>
      <c r="BG24" s="134"/>
      <c r="BH24" s="134"/>
      <c r="BI24" s="134"/>
      <c r="BJ24" s="134"/>
      <c r="BK24" s="134"/>
      <c r="BL24" s="134"/>
      <c r="BM24" s="134"/>
      <c r="BN24" s="134"/>
      <c r="BO24" s="134"/>
      <c r="BP24" s="134"/>
      <c r="BQ24" s="134"/>
      <c r="BR24" s="134"/>
      <c r="BS24" s="134"/>
      <c r="BT24" s="134"/>
      <c r="BU24" s="134"/>
      <c r="BV24" s="134"/>
      <c r="BW24" s="134"/>
      <c r="BX24" s="134"/>
      <c r="BY24" s="134"/>
      <c r="BZ24" s="134"/>
      <c r="CA24" s="134"/>
      <c r="CB24" s="134"/>
      <c r="CC24" s="134"/>
      <c r="CD24" s="134"/>
      <c r="CE24" s="134"/>
      <c r="CF24" s="134"/>
      <c r="CG24" s="134"/>
      <c r="CH24" s="134"/>
      <c r="CI24" s="134"/>
      <c r="CJ24" s="134"/>
      <c r="CK24" s="134"/>
      <c r="CL24" s="134"/>
      <c r="CM24" s="134"/>
      <c r="CN24" s="134"/>
      <c r="CO24" s="134"/>
      <c r="CP24" s="134"/>
      <c r="CQ24" s="134"/>
      <c r="CR24" s="134"/>
      <c r="CS24" s="134"/>
      <c r="CT24" s="134"/>
      <c r="CU24" s="134"/>
      <c r="CV24" s="134"/>
      <c r="CW24" s="134"/>
      <c r="CX24" s="134"/>
      <c r="CY24" s="134"/>
      <c r="CZ24" s="134"/>
      <c r="DA24" s="134"/>
      <c r="DB24" s="134"/>
      <c r="DC24" s="134"/>
      <c r="DD24" s="134"/>
      <c r="DE24" s="134"/>
      <c r="DF24" s="134"/>
      <c r="DG24" s="134"/>
      <c r="DH24" s="134"/>
      <c r="DI24" s="134"/>
      <c r="DJ24" s="134"/>
      <c r="DK24" s="134"/>
      <c r="DL24" s="134"/>
      <c r="DM24" s="134"/>
      <c r="DN24" s="221"/>
    </row>
    <row r="25" spans="1:118" ht="13.5" customHeight="1">
      <c r="A25" s="359">
        <v>320</v>
      </c>
      <c r="B25" s="332" t="s">
        <v>188</v>
      </c>
      <c r="C25" s="172">
        <v>0</v>
      </c>
      <c r="D25" s="21" t="s">
        <v>9</v>
      </c>
      <c r="E25" s="21" t="s">
        <v>14</v>
      </c>
      <c r="F25" s="136">
        <v>73</v>
      </c>
      <c r="G25" s="22"/>
      <c r="H25" s="407">
        <v>0.3</v>
      </c>
      <c r="I25" s="410">
        <v>-0.3</v>
      </c>
      <c r="J25" s="211">
        <v>73</v>
      </c>
      <c r="K25" s="320">
        <v>73.048000000000002</v>
      </c>
      <c r="L25" s="22" t="str">
        <f t="shared" si="4"/>
        <v/>
      </c>
      <c r="M25" s="200">
        <f t="shared" si="2"/>
        <v>0.05</v>
      </c>
      <c r="N25" s="200">
        <v>0.03</v>
      </c>
      <c r="O25" s="235" t="str">
        <f t="shared" si="5"/>
        <v>OK</v>
      </c>
      <c r="P25" s="151"/>
      <c r="Q25" s="130">
        <v>320</v>
      </c>
      <c r="R25" s="36">
        <f t="shared" si="3"/>
        <v>73</v>
      </c>
      <c r="S25" s="320">
        <v>73.048000000000002</v>
      </c>
      <c r="T25" s="320">
        <v>73.033000000000001</v>
      </c>
      <c r="U25" s="134"/>
      <c r="V25" s="134"/>
      <c r="W25" s="134"/>
      <c r="X25" s="134"/>
      <c r="Y25" s="134"/>
      <c r="Z25" s="134"/>
      <c r="AA25" s="134"/>
      <c r="AB25" s="134"/>
      <c r="AC25" s="134"/>
      <c r="AD25" s="134"/>
      <c r="AE25" s="134"/>
      <c r="AF25" s="134"/>
      <c r="AG25" s="134"/>
      <c r="AH25" s="134"/>
      <c r="AI25" s="134"/>
      <c r="AJ25" s="134"/>
      <c r="AK25" s="134"/>
      <c r="AL25" s="134"/>
      <c r="AM25" s="134"/>
      <c r="AN25" s="134"/>
      <c r="AO25" s="134"/>
      <c r="AP25" s="134"/>
      <c r="AQ25" s="134"/>
      <c r="AR25" s="134"/>
      <c r="AS25" s="134"/>
      <c r="AT25" s="134"/>
      <c r="AU25" s="134"/>
      <c r="AV25" s="134"/>
      <c r="AW25" s="134"/>
      <c r="AX25" s="134"/>
      <c r="AY25" s="134"/>
      <c r="AZ25" s="134"/>
      <c r="BA25" s="134"/>
      <c r="BB25" s="134"/>
      <c r="BC25" s="134"/>
      <c r="BD25" s="134"/>
      <c r="BE25" s="134"/>
      <c r="BF25" s="134"/>
      <c r="BG25" s="134"/>
      <c r="BH25" s="134"/>
      <c r="BI25" s="134"/>
      <c r="BJ25" s="134"/>
      <c r="BK25" s="134"/>
      <c r="BL25" s="134"/>
      <c r="BM25" s="134"/>
      <c r="BN25" s="134"/>
      <c r="BO25" s="134"/>
      <c r="BP25" s="134"/>
      <c r="BQ25" s="134"/>
      <c r="BR25" s="134"/>
      <c r="BS25" s="134"/>
      <c r="BT25" s="134"/>
      <c r="BU25" s="134"/>
      <c r="BV25" s="134"/>
      <c r="BW25" s="134"/>
      <c r="BX25" s="134"/>
      <c r="BY25" s="134"/>
      <c r="BZ25" s="134"/>
      <c r="CA25" s="134"/>
      <c r="CB25" s="134"/>
      <c r="CC25" s="134"/>
      <c r="CD25" s="134"/>
      <c r="CE25" s="134"/>
      <c r="CF25" s="134"/>
      <c r="CG25" s="134"/>
      <c r="CH25" s="134"/>
      <c r="CI25" s="134"/>
      <c r="CJ25" s="134"/>
      <c r="CK25" s="134"/>
      <c r="CL25" s="134"/>
      <c r="CM25" s="134"/>
      <c r="CN25" s="134"/>
      <c r="CO25" s="134"/>
      <c r="CP25" s="134"/>
      <c r="CQ25" s="134"/>
      <c r="CR25" s="134"/>
      <c r="CS25" s="134"/>
      <c r="CT25" s="134"/>
      <c r="CU25" s="134"/>
      <c r="CV25" s="134"/>
      <c r="CW25" s="134"/>
      <c r="CX25" s="134"/>
      <c r="CY25" s="134"/>
      <c r="CZ25" s="134"/>
      <c r="DA25" s="134"/>
      <c r="DB25" s="134"/>
      <c r="DC25" s="134"/>
      <c r="DD25" s="134"/>
      <c r="DE25" s="134"/>
      <c r="DF25" s="134"/>
      <c r="DG25" s="134"/>
      <c r="DH25" s="134"/>
      <c r="DI25" s="134"/>
      <c r="DJ25" s="134"/>
      <c r="DK25" s="134"/>
      <c r="DL25" s="134"/>
      <c r="DM25" s="134"/>
      <c r="DN25" s="221"/>
    </row>
    <row r="26" spans="1:118" ht="13.5" customHeight="1">
      <c r="A26" s="359">
        <v>320</v>
      </c>
      <c r="B26" s="332" t="s">
        <v>189</v>
      </c>
      <c r="C26" s="172">
        <v>0</v>
      </c>
      <c r="D26" s="21" t="s">
        <v>7</v>
      </c>
      <c r="E26" s="21" t="s">
        <v>14</v>
      </c>
      <c r="F26" s="136">
        <v>72</v>
      </c>
      <c r="G26" s="22"/>
      <c r="H26" s="407">
        <v>0.3</v>
      </c>
      <c r="I26" s="410">
        <v>-0.3</v>
      </c>
      <c r="J26" s="211">
        <v>72</v>
      </c>
      <c r="K26" s="320">
        <v>71.978999999999999</v>
      </c>
      <c r="L26" s="22" t="str">
        <f t="shared" si="4"/>
        <v/>
      </c>
      <c r="M26" s="200">
        <f t="shared" si="2"/>
        <v>-0.02</v>
      </c>
      <c r="N26" s="200">
        <v>-0.02</v>
      </c>
      <c r="O26" s="235" t="str">
        <f t="shared" si="5"/>
        <v>OK</v>
      </c>
      <c r="P26" s="151"/>
      <c r="Q26" s="130">
        <v>320</v>
      </c>
      <c r="R26" s="36">
        <f t="shared" si="3"/>
        <v>72</v>
      </c>
      <c r="S26" s="320">
        <v>71.978999999999999</v>
      </c>
      <c r="T26" s="320">
        <v>71.975999999999999</v>
      </c>
      <c r="U26" s="134"/>
      <c r="V26" s="134"/>
      <c r="W26" s="134"/>
      <c r="X26" s="134"/>
      <c r="Y26" s="134"/>
      <c r="Z26" s="134"/>
      <c r="AA26" s="134"/>
      <c r="AB26" s="134"/>
      <c r="AC26" s="134"/>
      <c r="AD26" s="134"/>
      <c r="AE26" s="134"/>
      <c r="AF26" s="134"/>
      <c r="AG26" s="134"/>
      <c r="AH26" s="134"/>
      <c r="AI26" s="134"/>
      <c r="AJ26" s="134"/>
      <c r="AK26" s="134"/>
      <c r="AL26" s="134"/>
      <c r="AM26" s="134"/>
      <c r="AN26" s="134"/>
      <c r="AO26" s="134"/>
      <c r="AP26" s="134"/>
      <c r="AQ26" s="134"/>
      <c r="AR26" s="134"/>
      <c r="AS26" s="134"/>
      <c r="AT26" s="134"/>
      <c r="AU26" s="134"/>
      <c r="AV26" s="134"/>
      <c r="AW26" s="134"/>
      <c r="AX26" s="134"/>
      <c r="AY26" s="134"/>
      <c r="AZ26" s="134"/>
      <c r="BA26" s="134"/>
      <c r="BB26" s="134"/>
      <c r="BC26" s="134"/>
      <c r="BD26" s="134"/>
      <c r="BE26" s="134"/>
      <c r="BF26" s="134"/>
      <c r="BG26" s="134"/>
      <c r="BH26" s="134"/>
      <c r="BI26" s="134"/>
      <c r="BJ26" s="134"/>
      <c r="BK26" s="134"/>
      <c r="BL26" s="134"/>
      <c r="BM26" s="134"/>
      <c r="BN26" s="134"/>
      <c r="BO26" s="134"/>
      <c r="BP26" s="134"/>
      <c r="BQ26" s="134"/>
      <c r="BR26" s="134"/>
      <c r="BS26" s="134"/>
      <c r="BT26" s="134"/>
      <c r="BU26" s="134"/>
      <c r="BV26" s="134"/>
      <c r="BW26" s="134"/>
      <c r="BX26" s="134"/>
      <c r="BY26" s="134"/>
      <c r="BZ26" s="134"/>
      <c r="CA26" s="134"/>
      <c r="CB26" s="134"/>
      <c r="CC26" s="134"/>
      <c r="CD26" s="134"/>
      <c r="CE26" s="134"/>
      <c r="CF26" s="134"/>
      <c r="CG26" s="134"/>
      <c r="CH26" s="134"/>
      <c r="CI26" s="134"/>
      <c r="CJ26" s="134"/>
      <c r="CK26" s="134"/>
      <c r="CL26" s="134"/>
      <c r="CM26" s="134"/>
      <c r="CN26" s="134"/>
      <c r="CO26" s="134"/>
      <c r="CP26" s="134"/>
      <c r="CQ26" s="134"/>
      <c r="CR26" s="134"/>
      <c r="CS26" s="134"/>
      <c r="CT26" s="134"/>
      <c r="CU26" s="134"/>
      <c r="CV26" s="134"/>
      <c r="CW26" s="134"/>
      <c r="CX26" s="134"/>
      <c r="CY26" s="134"/>
      <c r="CZ26" s="134"/>
      <c r="DA26" s="134"/>
      <c r="DB26" s="134"/>
      <c r="DC26" s="134"/>
      <c r="DD26" s="134"/>
      <c r="DE26" s="134"/>
      <c r="DF26" s="134"/>
      <c r="DG26" s="134"/>
      <c r="DH26" s="134"/>
      <c r="DI26" s="134"/>
      <c r="DJ26" s="134"/>
      <c r="DK26" s="134"/>
      <c r="DL26" s="134"/>
      <c r="DM26" s="134"/>
      <c r="DN26" s="221"/>
    </row>
    <row r="27" spans="1:118" ht="13.5" customHeight="1">
      <c r="A27" s="359">
        <v>351</v>
      </c>
      <c r="B27" s="332" t="s">
        <v>190</v>
      </c>
      <c r="C27" s="172">
        <v>1</v>
      </c>
      <c r="D27" s="21" t="s">
        <v>8</v>
      </c>
      <c r="E27" s="21" t="s">
        <v>13</v>
      </c>
      <c r="F27" s="136">
        <v>213.7</v>
      </c>
      <c r="G27" s="22">
        <v>0.75</v>
      </c>
      <c r="H27" s="407">
        <v>0.5</v>
      </c>
      <c r="I27" s="410">
        <v>-0.2</v>
      </c>
      <c r="J27" s="211">
        <v>214.45</v>
      </c>
      <c r="K27" s="320">
        <v>214.80799999999999</v>
      </c>
      <c r="L27" s="22">
        <f t="shared" si="4"/>
        <v>1.1099999999999999</v>
      </c>
      <c r="M27" s="200">
        <f t="shared" si="2"/>
        <v>0.36</v>
      </c>
      <c r="N27" s="200">
        <v>0.37</v>
      </c>
      <c r="O27" s="235" t="str">
        <f t="shared" si="5"/>
        <v>OK</v>
      </c>
      <c r="P27" s="151"/>
      <c r="Q27" s="130">
        <v>351</v>
      </c>
      <c r="R27" s="36">
        <f t="shared" si="3"/>
        <v>214.45</v>
      </c>
      <c r="S27" s="320">
        <v>214.80799999999999</v>
      </c>
      <c r="T27" s="320">
        <v>214.82400000000001</v>
      </c>
      <c r="U27" s="134"/>
      <c r="V27" s="134"/>
      <c r="W27" s="134"/>
      <c r="X27" s="134"/>
      <c r="Y27" s="134"/>
      <c r="Z27" s="134"/>
      <c r="AA27" s="134"/>
      <c r="AB27" s="134"/>
      <c r="AC27" s="134"/>
      <c r="AD27" s="134"/>
      <c r="AE27" s="134"/>
      <c r="AF27" s="134"/>
      <c r="AG27" s="134"/>
      <c r="AH27" s="134"/>
      <c r="AI27" s="134"/>
      <c r="AJ27" s="134"/>
      <c r="AK27" s="134"/>
      <c r="AL27" s="134"/>
      <c r="AM27" s="134"/>
      <c r="AN27" s="134"/>
      <c r="AO27" s="134"/>
      <c r="AP27" s="134"/>
      <c r="AQ27" s="134"/>
      <c r="AR27" s="134"/>
      <c r="AS27" s="134"/>
      <c r="AT27" s="134"/>
      <c r="AU27" s="134"/>
      <c r="AV27" s="134"/>
      <c r="AW27" s="134"/>
      <c r="AX27" s="134"/>
      <c r="AY27" s="134"/>
      <c r="AZ27" s="134"/>
      <c r="BA27" s="134"/>
      <c r="BB27" s="134"/>
      <c r="BC27" s="134"/>
      <c r="BD27" s="134"/>
      <c r="BE27" s="134"/>
      <c r="BF27" s="134"/>
      <c r="BG27" s="134"/>
      <c r="BH27" s="134"/>
      <c r="BI27" s="134"/>
      <c r="BJ27" s="134"/>
      <c r="BK27" s="134"/>
      <c r="BL27" s="134"/>
      <c r="BM27" s="134"/>
      <c r="BN27" s="134"/>
      <c r="BO27" s="134"/>
      <c r="BP27" s="134"/>
      <c r="BQ27" s="134"/>
      <c r="BR27" s="134"/>
      <c r="BS27" s="134"/>
      <c r="BT27" s="134"/>
      <c r="BU27" s="134"/>
      <c r="BV27" s="134"/>
      <c r="BW27" s="134"/>
      <c r="BX27" s="134"/>
      <c r="BY27" s="134"/>
      <c r="BZ27" s="134"/>
      <c r="CA27" s="134"/>
      <c r="CB27" s="134"/>
      <c r="CC27" s="134"/>
      <c r="CD27" s="134"/>
      <c r="CE27" s="134"/>
      <c r="CF27" s="134"/>
      <c r="CG27" s="134"/>
      <c r="CH27" s="134"/>
      <c r="CI27" s="134"/>
      <c r="CJ27" s="134"/>
      <c r="CK27" s="134"/>
      <c r="CL27" s="134"/>
      <c r="CM27" s="134"/>
      <c r="CN27" s="134"/>
      <c r="CO27" s="134"/>
      <c r="CP27" s="134"/>
      <c r="CQ27" s="134"/>
      <c r="CR27" s="134"/>
      <c r="CS27" s="134"/>
      <c r="CT27" s="134"/>
      <c r="CU27" s="134"/>
      <c r="CV27" s="134"/>
      <c r="CW27" s="134"/>
      <c r="CX27" s="134"/>
      <c r="CY27" s="134"/>
      <c r="CZ27" s="134"/>
      <c r="DA27" s="134"/>
      <c r="DB27" s="134"/>
      <c r="DC27" s="134"/>
      <c r="DD27" s="134"/>
      <c r="DE27" s="134"/>
      <c r="DF27" s="134"/>
      <c r="DG27" s="134"/>
      <c r="DH27" s="134"/>
      <c r="DI27" s="134"/>
      <c r="DJ27" s="134"/>
      <c r="DK27" s="134"/>
      <c r="DL27" s="134"/>
      <c r="DM27" s="134"/>
      <c r="DN27" s="221"/>
    </row>
    <row r="28" spans="1:118" ht="13.5" customHeight="1">
      <c r="A28" s="359">
        <v>352</v>
      </c>
      <c r="B28" s="332" t="s">
        <v>191</v>
      </c>
      <c r="C28" s="172">
        <v>1</v>
      </c>
      <c r="D28" s="21" t="s">
        <v>8</v>
      </c>
      <c r="E28" s="21" t="s">
        <v>13</v>
      </c>
      <c r="F28" s="136">
        <v>213.7</v>
      </c>
      <c r="G28" s="22">
        <v>0.75</v>
      </c>
      <c r="H28" s="407">
        <v>0.5</v>
      </c>
      <c r="I28" s="410">
        <v>-0.2</v>
      </c>
      <c r="J28" s="211">
        <v>214.45</v>
      </c>
      <c r="K28" s="320">
        <v>214.649</v>
      </c>
      <c r="L28" s="22">
        <f t="shared" si="4"/>
        <v>0.95</v>
      </c>
      <c r="M28" s="200">
        <f t="shared" si="2"/>
        <v>0.2</v>
      </c>
      <c r="N28" s="200">
        <v>0.3</v>
      </c>
      <c r="O28" s="235" t="str">
        <f t="shared" si="5"/>
        <v>OK</v>
      </c>
      <c r="P28" s="151"/>
      <c r="Q28" s="130">
        <v>352</v>
      </c>
      <c r="R28" s="36">
        <f t="shared" si="3"/>
        <v>214.45</v>
      </c>
      <c r="S28" s="320">
        <v>214.649</v>
      </c>
      <c r="T28" s="320">
        <v>214.749</v>
      </c>
      <c r="U28" s="134"/>
      <c r="V28" s="134"/>
      <c r="W28" s="134"/>
      <c r="X28" s="134"/>
      <c r="Y28" s="134"/>
      <c r="Z28" s="134"/>
      <c r="AA28" s="134"/>
      <c r="AB28" s="134"/>
      <c r="AC28" s="134"/>
      <c r="AD28" s="134"/>
      <c r="AE28" s="134"/>
      <c r="AF28" s="134"/>
      <c r="AG28" s="134"/>
      <c r="AH28" s="134"/>
      <c r="AI28" s="134"/>
      <c r="AJ28" s="134"/>
      <c r="AK28" s="134"/>
      <c r="AL28" s="134"/>
      <c r="AM28" s="134"/>
      <c r="AN28" s="134"/>
      <c r="AO28" s="134"/>
      <c r="AP28" s="134"/>
      <c r="AQ28" s="134"/>
      <c r="AR28" s="134"/>
      <c r="AS28" s="134"/>
      <c r="AT28" s="134"/>
      <c r="AU28" s="134"/>
      <c r="AV28" s="134"/>
      <c r="AW28" s="134"/>
      <c r="AX28" s="134"/>
      <c r="AY28" s="134"/>
      <c r="AZ28" s="134"/>
      <c r="BA28" s="134"/>
      <c r="BB28" s="134"/>
      <c r="BC28" s="134"/>
      <c r="BD28" s="134"/>
      <c r="BE28" s="134"/>
      <c r="BF28" s="134"/>
      <c r="BG28" s="134"/>
      <c r="BH28" s="134"/>
      <c r="BI28" s="134"/>
      <c r="BJ28" s="134"/>
      <c r="BK28" s="134"/>
      <c r="BL28" s="134"/>
      <c r="BM28" s="134"/>
      <c r="BN28" s="134"/>
      <c r="BO28" s="134"/>
      <c r="BP28" s="134"/>
      <c r="BQ28" s="134"/>
      <c r="BR28" s="134"/>
      <c r="BS28" s="134"/>
      <c r="BT28" s="134"/>
      <c r="BU28" s="134"/>
      <c r="BV28" s="134"/>
      <c r="BW28" s="134"/>
      <c r="BX28" s="134"/>
      <c r="BY28" s="134"/>
      <c r="BZ28" s="134"/>
      <c r="CA28" s="134"/>
      <c r="CB28" s="134"/>
      <c r="CC28" s="134"/>
      <c r="CD28" s="134"/>
      <c r="CE28" s="134"/>
      <c r="CF28" s="134"/>
      <c r="CG28" s="134"/>
      <c r="CH28" s="134"/>
      <c r="CI28" s="134"/>
      <c r="CJ28" s="134"/>
      <c r="CK28" s="134"/>
      <c r="CL28" s="134"/>
      <c r="CM28" s="134"/>
      <c r="CN28" s="134"/>
      <c r="CO28" s="134"/>
      <c r="CP28" s="134"/>
      <c r="CQ28" s="134"/>
      <c r="CR28" s="134"/>
      <c r="CS28" s="134"/>
      <c r="CT28" s="134"/>
      <c r="CU28" s="134"/>
      <c r="CV28" s="134"/>
      <c r="CW28" s="134"/>
      <c r="CX28" s="134"/>
      <c r="CY28" s="134"/>
      <c r="CZ28" s="134"/>
      <c r="DA28" s="134"/>
      <c r="DB28" s="134"/>
      <c r="DC28" s="134"/>
      <c r="DD28" s="134"/>
      <c r="DE28" s="134"/>
      <c r="DF28" s="134"/>
      <c r="DG28" s="134"/>
      <c r="DH28" s="134"/>
      <c r="DI28" s="134"/>
      <c r="DJ28" s="134"/>
      <c r="DK28" s="134"/>
      <c r="DL28" s="134"/>
      <c r="DM28" s="134"/>
      <c r="DN28" s="221"/>
    </row>
    <row r="29" spans="1:118" ht="13.5" customHeight="1">
      <c r="A29" s="359">
        <v>353</v>
      </c>
      <c r="B29" s="332" t="s">
        <v>192</v>
      </c>
      <c r="C29" s="172">
        <v>1</v>
      </c>
      <c r="D29" s="21" t="s">
        <v>8</v>
      </c>
      <c r="E29" s="21" t="s">
        <v>13</v>
      </c>
      <c r="F29" s="136">
        <v>213.7</v>
      </c>
      <c r="G29" s="22">
        <v>0.75</v>
      </c>
      <c r="H29" s="407">
        <v>0.5</v>
      </c>
      <c r="I29" s="410">
        <v>-0.2</v>
      </c>
      <c r="J29" s="211">
        <v>214.45</v>
      </c>
      <c r="K29" s="320">
        <v>214.672</v>
      </c>
      <c r="L29" s="22">
        <f t="shared" si="4"/>
        <v>0.97</v>
      </c>
      <c r="M29" s="200">
        <f t="shared" si="2"/>
        <v>0.22</v>
      </c>
      <c r="N29" s="200">
        <v>0.22</v>
      </c>
      <c r="O29" s="235" t="str">
        <f t="shared" si="5"/>
        <v>OK</v>
      </c>
      <c r="P29" s="151"/>
      <c r="Q29" s="130">
        <v>353</v>
      </c>
      <c r="R29" s="36">
        <f t="shared" si="3"/>
        <v>214.45</v>
      </c>
      <c r="S29" s="320">
        <v>214.672</v>
      </c>
      <c r="T29" s="320">
        <v>214.673</v>
      </c>
      <c r="U29" s="134"/>
      <c r="V29" s="134"/>
      <c r="W29" s="134"/>
      <c r="X29" s="134"/>
      <c r="Y29" s="134"/>
      <c r="Z29" s="134"/>
      <c r="AA29" s="134"/>
      <c r="AB29" s="134"/>
      <c r="AC29" s="134"/>
      <c r="AD29" s="134"/>
      <c r="AE29" s="134"/>
      <c r="AF29" s="134"/>
      <c r="AG29" s="134"/>
      <c r="AH29" s="134"/>
      <c r="AI29" s="134"/>
      <c r="AJ29" s="134"/>
      <c r="AK29" s="134"/>
      <c r="AL29" s="134"/>
      <c r="AM29" s="134"/>
      <c r="AN29" s="134"/>
      <c r="AO29" s="134"/>
      <c r="AP29" s="134"/>
      <c r="AQ29" s="134"/>
      <c r="AR29" s="134"/>
      <c r="AS29" s="134"/>
      <c r="AT29" s="134"/>
      <c r="AU29" s="134"/>
      <c r="AV29" s="134"/>
      <c r="AW29" s="134"/>
      <c r="AX29" s="134"/>
      <c r="AY29" s="134"/>
      <c r="AZ29" s="134"/>
      <c r="BA29" s="134"/>
      <c r="BB29" s="134"/>
      <c r="BC29" s="134"/>
      <c r="BD29" s="134"/>
      <c r="BE29" s="134"/>
      <c r="BF29" s="134"/>
      <c r="BG29" s="134"/>
      <c r="BH29" s="134"/>
      <c r="BI29" s="134"/>
      <c r="BJ29" s="134"/>
      <c r="BK29" s="134"/>
      <c r="BL29" s="134"/>
      <c r="BM29" s="134"/>
      <c r="BN29" s="134"/>
      <c r="BO29" s="134"/>
      <c r="BP29" s="134"/>
      <c r="BQ29" s="134"/>
      <c r="BR29" s="134"/>
      <c r="BS29" s="134"/>
      <c r="BT29" s="134"/>
      <c r="BU29" s="134"/>
      <c r="BV29" s="134"/>
      <c r="BW29" s="134"/>
      <c r="BX29" s="134"/>
      <c r="BY29" s="134"/>
      <c r="BZ29" s="134"/>
      <c r="CA29" s="134"/>
      <c r="CB29" s="134"/>
      <c r="CC29" s="134"/>
      <c r="CD29" s="134"/>
      <c r="CE29" s="134"/>
      <c r="CF29" s="134"/>
      <c r="CG29" s="134"/>
      <c r="CH29" s="134"/>
      <c r="CI29" s="134"/>
      <c r="CJ29" s="134"/>
      <c r="CK29" s="134"/>
      <c r="CL29" s="134"/>
      <c r="CM29" s="134"/>
      <c r="CN29" s="134"/>
      <c r="CO29" s="134"/>
      <c r="CP29" s="134"/>
      <c r="CQ29" s="134"/>
      <c r="CR29" s="134"/>
      <c r="CS29" s="134"/>
      <c r="CT29" s="134"/>
      <c r="CU29" s="134"/>
      <c r="CV29" s="134"/>
      <c r="CW29" s="134"/>
      <c r="CX29" s="134"/>
      <c r="CY29" s="134"/>
      <c r="CZ29" s="134"/>
      <c r="DA29" s="134"/>
      <c r="DB29" s="134"/>
      <c r="DC29" s="134"/>
      <c r="DD29" s="134"/>
      <c r="DE29" s="134"/>
      <c r="DF29" s="134"/>
      <c r="DG29" s="134"/>
      <c r="DH29" s="134"/>
      <c r="DI29" s="134"/>
      <c r="DJ29" s="134"/>
      <c r="DK29" s="134"/>
      <c r="DL29" s="134"/>
      <c r="DM29" s="134"/>
      <c r="DN29" s="221"/>
    </row>
    <row r="30" spans="1:118" ht="13.5" customHeight="1">
      <c r="A30" s="359">
        <v>354</v>
      </c>
      <c r="B30" s="332" t="s">
        <v>193</v>
      </c>
      <c r="C30" s="172">
        <v>1</v>
      </c>
      <c r="D30" s="21" t="s">
        <v>8</v>
      </c>
      <c r="E30" s="21" t="s">
        <v>13</v>
      </c>
      <c r="F30" s="136">
        <v>213.7</v>
      </c>
      <c r="G30" s="22">
        <v>0.75</v>
      </c>
      <c r="H30" s="407">
        <v>0.5</v>
      </c>
      <c r="I30" s="410">
        <v>-0.2</v>
      </c>
      <c r="J30" s="211">
        <v>214.45</v>
      </c>
      <c r="K30" s="320">
        <v>214.64500000000001</v>
      </c>
      <c r="L30" s="22">
        <f t="shared" si="4"/>
        <v>0.95</v>
      </c>
      <c r="M30" s="200">
        <f t="shared" si="2"/>
        <v>0.2</v>
      </c>
      <c r="N30" s="200">
        <v>0.19</v>
      </c>
      <c r="O30" s="235" t="str">
        <f t="shared" si="5"/>
        <v>OK</v>
      </c>
      <c r="P30" s="151"/>
      <c r="Q30" s="130">
        <v>354</v>
      </c>
      <c r="R30" s="36">
        <f t="shared" si="3"/>
        <v>214.45</v>
      </c>
      <c r="S30" s="320">
        <v>214.64500000000001</v>
      </c>
      <c r="T30" s="320">
        <v>214.642</v>
      </c>
      <c r="U30" s="134"/>
      <c r="V30" s="134"/>
      <c r="W30" s="134"/>
      <c r="X30" s="134"/>
      <c r="Y30" s="134"/>
      <c r="Z30" s="134"/>
      <c r="AA30" s="134"/>
      <c r="AB30" s="134"/>
      <c r="AC30" s="134"/>
      <c r="AD30" s="134"/>
      <c r="AE30" s="134"/>
      <c r="AF30" s="134"/>
      <c r="AG30" s="134"/>
      <c r="AH30" s="134"/>
      <c r="AI30" s="134"/>
      <c r="AJ30" s="134"/>
      <c r="AK30" s="134"/>
      <c r="AL30" s="134"/>
      <c r="AM30" s="134"/>
      <c r="AN30" s="134"/>
      <c r="AO30" s="134"/>
      <c r="AP30" s="134"/>
      <c r="AQ30" s="134"/>
      <c r="AR30" s="134"/>
      <c r="AS30" s="134"/>
      <c r="AT30" s="134"/>
      <c r="AU30" s="134"/>
      <c r="AV30" s="134"/>
      <c r="AW30" s="134"/>
      <c r="AX30" s="134"/>
      <c r="AY30" s="134"/>
      <c r="AZ30" s="134"/>
      <c r="BA30" s="134"/>
      <c r="BB30" s="134"/>
      <c r="BC30" s="134"/>
      <c r="BD30" s="134"/>
      <c r="BE30" s="134"/>
      <c r="BF30" s="134"/>
      <c r="BG30" s="134"/>
      <c r="BH30" s="134"/>
      <c r="BI30" s="134"/>
      <c r="BJ30" s="134"/>
      <c r="BK30" s="134"/>
      <c r="BL30" s="134"/>
      <c r="BM30" s="134"/>
      <c r="BN30" s="134"/>
      <c r="BO30" s="134"/>
      <c r="BP30" s="134"/>
      <c r="BQ30" s="134"/>
      <c r="BR30" s="134"/>
      <c r="BS30" s="134"/>
      <c r="BT30" s="134"/>
      <c r="BU30" s="134"/>
      <c r="BV30" s="134"/>
      <c r="BW30" s="134"/>
      <c r="BX30" s="134"/>
      <c r="BY30" s="134"/>
      <c r="BZ30" s="134"/>
      <c r="CA30" s="134"/>
      <c r="CB30" s="134"/>
      <c r="CC30" s="134"/>
      <c r="CD30" s="134"/>
      <c r="CE30" s="134"/>
      <c r="CF30" s="134"/>
      <c r="CG30" s="134"/>
      <c r="CH30" s="134"/>
      <c r="CI30" s="134"/>
      <c r="CJ30" s="134"/>
      <c r="CK30" s="134"/>
      <c r="CL30" s="134"/>
      <c r="CM30" s="134"/>
      <c r="CN30" s="134"/>
      <c r="CO30" s="134"/>
      <c r="CP30" s="134"/>
      <c r="CQ30" s="134"/>
      <c r="CR30" s="134"/>
      <c r="CS30" s="134"/>
      <c r="CT30" s="134"/>
      <c r="CU30" s="134"/>
      <c r="CV30" s="134"/>
      <c r="CW30" s="134"/>
      <c r="CX30" s="134"/>
      <c r="CY30" s="134"/>
      <c r="CZ30" s="134"/>
      <c r="DA30" s="134"/>
      <c r="DB30" s="134"/>
      <c r="DC30" s="134"/>
      <c r="DD30" s="134"/>
      <c r="DE30" s="134"/>
      <c r="DF30" s="134"/>
      <c r="DG30" s="134"/>
      <c r="DH30" s="134"/>
      <c r="DI30" s="134"/>
      <c r="DJ30" s="134"/>
      <c r="DK30" s="134"/>
      <c r="DL30" s="134"/>
      <c r="DM30" s="134"/>
      <c r="DN30" s="221"/>
    </row>
    <row r="31" spans="1:118" ht="13.5" customHeight="1">
      <c r="A31" s="359">
        <v>355</v>
      </c>
      <c r="B31" s="332" t="s">
        <v>194</v>
      </c>
      <c r="C31" s="172">
        <v>1</v>
      </c>
      <c r="D31" s="21" t="s">
        <v>8</v>
      </c>
      <c r="E31" s="21" t="s">
        <v>13</v>
      </c>
      <c r="F31" s="136">
        <v>213.7</v>
      </c>
      <c r="G31" s="22">
        <v>0.75</v>
      </c>
      <c r="H31" s="407">
        <v>0.5</v>
      </c>
      <c r="I31" s="410">
        <v>-0.2</v>
      </c>
      <c r="J31" s="211">
        <v>214.45</v>
      </c>
      <c r="K31" s="320">
        <v>214.71100000000001</v>
      </c>
      <c r="L31" s="22">
        <f t="shared" si="4"/>
        <v>1.01</v>
      </c>
      <c r="M31" s="200">
        <f t="shared" si="2"/>
        <v>0.26</v>
      </c>
      <c r="N31" s="200">
        <v>0.26</v>
      </c>
      <c r="O31" s="235" t="str">
        <f t="shared" si="5"/>
        <v>OK</v>
      </c>
      <c r="P31" s="151"/>
      <c r="Q31" s="130">
        <v>355</v>
      </c>
      <c r="R31" s="36">
        <f t="shared" si="3"/>
        <v>214.45</v>
      </c>
      <c r="S31" s="320">
        <v>214.71100000000001</v>
      </c>
      <c r="T31" s="320">
        <v>214.709</v>
      </c>
      <c r="U31" s="134"/>
      <c r="V31" s="134"/>
      <c r="W31" s="134"/>
      <c r="X31" s="134"/>
      <c r="Y31" s="134"/>
      <c r="Z31" s="134"/>
      <c r="AA31" s="134"/>
      <c r="AB31" s="134"/>
      <c r="AC31" s="134"/>
      <c r="AD31" s="134"/>
      <c r="AE31" s="134"/>
      <c r="AF31" s="134"/>
      <c r="AG31" s="134"/>
      <c r="AH31" s="134"/>
      <c r="AI31" s="134"/>
      <c r="AJ31" s="134"/>
      <c r="AK31" s="134"/>
      <c r="AL31" s="134"/>
      <c r="AM31" s="134"/>
      <c r="AN31" s="134"/>
      <c r="AO31" s="134"/>
      <c r="AP31" s="134"/>
      <c r="AQ31" s="134"/>
      <c r="AR31" s="134"/>
      <c r="AS31" s="134"/>
      <c r="AT31" s="134"/>
      <c r="AU31" s="134"/>
      <c r="AV31" s="134"/>
      <c r="AW31" s="134"/>
      <c r="AX31" s="134"/>
      <c r="AY31" s="134"/>
      <c r="AZ31" s="134"/>
      <c r="BA31" s="134"/>
      <c r="BB31" s="134"/>
      <c r="BC31" s="134"/>
      <c r="BD31" s="134"/>
      <c r="BE31" s="134"/>
      <c r="BF31" s="134"/>
      <c r="BG31" s="134"/>
      <c r="BH31" s="134"/>
      <c r="BI31" s="134"/>
      <c r="BJ31" s="134"/>
      <c r="BK31" s="134"/>
      <c r="BL31" s="134"/>
      <c r="BM31" s="134"/>
      <c r="BN31" s="134"/>
      <c r="BO31" s="134"/>
      <c r="BP31" s="134"/>
      <c r="BQ31" s="134"/>
      <c r="BR31" s="134"/>
      <c r="BS31" s="134"/>
      <c r="BT31" s="134"/>
      <c r="BU31" s="134"/>
      <c r="BV31" s="134"/>
      <c r="BW31" s="134"/>
      <c r="BX31" s="134"/>
      <c r="BY31" s="134"/>
      <c r="BZ31" s="134"/>
      <c r="CA31" s="134"/>
      <c r="CB31" s="134"/>
      <c r="CC31" s="134"/>
      <c r="CD31" s="134"/>
      <c r="CE31" s="134"/>
      <c r="CF31" s="134"/>
      <c r="CG31" s="134"/>
      <c r="CH31" s="134"/>
      <c r="CI31" s="134"/>
      <c r="CJ31" s="134"/>
      <c r="CK31" s="134"/>
      <c r="CL31" s="134"/>
      <c r="CM31" s="134"/>
      <c r="CN31" s="134"/>
      <c r="CO31" s="134"/>
      <c r="CP31" s="134"/>
      <c r="CQ31" s="134"/>
      <c r="CR31" s="134"/>
      <c r="CS31" s="134"/>
      <c r="CT31" s="134"/>
      <c r="CU31" s="134"/>
      <c r="CV31" s="134"/>
      <c r="CW31" s="134"/>
      <c r="CX31" s="134"/>
      <c r="CY31" s="134"/>
      <c r="CZ31" s="134"/>
      <c r="DA31" s="134"/>
      <c r="DB31" s="134"/>
      <c r="DC31" s="134"/>
      <c r="DD31" s="134"/>
      <c r="DE31" s="134"/>
      <c r="DF31" s="134"/>
      <c r="DG31" s="134"/>
      <c r="DH31" s="134"/>
      <c r="DI31" s="134"/>
      <c r="DJ31" s="134"/>
      <c r="DK31" s="134"/>
      <c r="DL31" s="134"/>
      <c r="DM31" s="134"/>
      <c r="DN31" s="221"/>
    </row>
    <row r="32" spans="1:118" ht="13.5" customHeight="1">
      <c r="A32" s="359">
        <v>356</v>
      </c>
      <c r="B32" s="332" t="s">
        <v>195</v>
      </c>
      <c r="C32" s="172">
        <v>1</v>
      </c>
      <c r="D32" s="21" t="s">
        <v>8</v>
      </c>
      <c r="E32" s="21" t="s">
        <v>13</v>
      </c>
      <c r="F32" s="136">
        <v>213.7</v>
      </c>
      <c r="G32" s="22">
        <v>0.75</v>
      </c>
      <c r="H32" s="407">
        <v>0.5</v>
      </c>
      <c r="I32" s="410">
        <v>-0.2</v>
      </c>
      <c r="J32" s="211">
        <v>214.45</v>
      </c>
      <c r="K32" s="320">
        <v>214.45099999999999</v>
      </c>
      <c r="L32" s="22">
        <f t="shared" si="4"/>
        <v>0.75</v>
      </c>
      <c r="M32" s="200">
        <f t="shared" si="2"/>
        <v>0</v>
      </c>
      <c r="N32" s="200">
        <v>0.01</v>
      </c>
      <c r="O32" s="235" t="str">
        <f t="shared" si="5"/>
        <v>OK</v>
      </c>
      <c r="P32" s="151"/>
      <c r="Q32" s="130">
        <v>356</v>
      </c>
      <c r="R32" s="36">
        <f t="shared" si="3"/>
        <v>214.45</v>
      </c>
      <c r="S32" s="320">
        <v>214.45099999999999</v>
      </c>
      <c r="T32" s="320">
        <v>214.46</v>
      </c>
      <c r="U32" s="134"/>
      <c r="V32" s="134"/>
      <c r="W32" s="134"/>
      <c r="X32" s="134"/>
      <c r="Y32" s="134"/>
      <c r="Z32" s="134"/>
      <c r="AA32" s="134"/>
      <c r="AB32" s="134"/>
      <c r="AC32" s="134"/>
      <c r="AD32" s="134"/>
      <c r="AE32" s="134"/>
      <c r="AF32" s="134"/>
      <c r="AG32" s="134"/>
      <c r="AH32" s="134"/>
      <c r="AI32" s="134"/>
      <c r="AJ32" s="134"/>
      <c r="AK32" s="134"/>
      <c r="AL32" s="134"/>
      <c r="AM32" s="134"/>
      <c r="AN32" s="134"/>
      <c r="AO32" s="134"/>
      <c r="AP32" s="134"/>
      <c r="AQ32" s="134"/>
      <c r="AR32" s="134"/>
      <c r="AS32" s="134"/>
      <c r="AT32" s="134"/>
      <c r="AU32" s="134"/>
      <c r="AV32" s="134"/>
      <c r="AW32" s="134"/>
      <c r="AX32" s="134"/>
      <c r="AY32" s="134"/>
      <c r="AZ32" s="134"/>
      <c r="BA32" s="134"/>
      <c r="BB32" s="134"/>
      <c r="BC32" s="134"/>
      <c r="BD32" s="134"/>
      <c r="BE32" s="134"/>
      <c r="BF32" s="134"/>
      <c r="BG32" s="134"/>
      <c r="BH32" s="134"/>
      <c r="BI32" s="134"/>
      <c r="BJ32" s="134"/>
      <c r="BK32" s="134"/>
      <c r="BL32" s="134"/>
      <c r="BM32" s="134"/>
      <c r="BN32" s="134"/>
      <c r="BO32" s="134"/>
      <c r="BP32" s="134"/>
      <c r="BQ32" s="134"/>
      <c r="BR32" s="134"/>
      <c r="BS32" s="134"/>
      <c r="BT32" s="134"/>
      <c r="BU32" s="134"/>
      <c r="BV32" s="134"/>
      <c r="BW32" s="134"/>
      <c r="BX32" s="134"/>
      <c r="BY32" s="134"/>
      <c r="BZ32" s="134"/>
      <c r="CA32" s="134"/>
      <c r="CB32" s="134"/>
      <c r="CC32" s="134"/>
      <c r="CD32" s="134"/>
      <c r="CE32" s="134"/>
      <c r="CF32" s="134"/>
      <c r="CG32" s="134"/>
      <c r="CH32" s="134"/>
      <c r="CI32" s="134"/>
      <c r="CJ32" s="134"/>
      <c r="CK32" s="134"/>
      <c r="CL32" s="134"/>
      <c r="CM32" s="134"/>
      <c r="CN32" s="134"/>
      <c r="CO32" s="134"/>
      <c r="CP32" s="134"/>
      <c r="CQ32" s="134"/>
      <c r="CR32" s="134"/>
      <c r="CS32" s="134"/>
      <c r="CT32" s="134"/>
      <c r="CU32" s="134"/>
      <c r="CV32" s="134"/>
      <c r="CW32" s="134"/>
      <c r="CX32" s="134"/>
      <c r="CY32" s="134"/>
      <c r="CZ32" s="134"/>
      <c r="DA32" s="134"/>
      <c r="DB32" s="134"/>
      <c r="DC32" s="134"/>
      <c r="DD32" s="134"/>
      <c r="DE32" s="134"/>
      <c r="DF32" s="134"/>
      <c r="DG32" s="134"/>
      <c r="DH32" s="134"/>
      <c r="DI32" s="134"/>
      <c r="DJ32" s="134"/>
      <c r="DK32" s="134"/>
      <c r="DL32" s="134"/>
      <c r="DM32" s="134"/>
      <c r="DN32" s="221"/>
    </row>
    <row r="33" spans="1:118" ht="13.5" customHeight="1">
      <c r="A33" s="359">
        <v>357</v>
      </c>
      <c r="B33" s="332" t="s">
        <v>196</v>
      </c>
      <c r="C33" s="172">
        <v>1</v>
      </c>
      <c r="D33" s="21" t="s">
        <v>8</v>
      </c>
      <c r="E33" s="21" t="s">
        <v>13</v>
      </c>
      <c r="F33" s="136">
        <v>213.7</v>
      </c>
      <c r="G33" s="22">
        <v>0.75</v>
      </c>
      <c r="H33" s="407">
        <v>0.5</v>
      </c>
      <c r="I33" s="410">
        <v>-0.2</v>
      </c>
      <c r="J33" s="211">
        <v>214.45</v>
      </c>
      <c r="K33" s="320">
        <v>214.506</v>
      </c>
      <c r="L33" s="22">
        <f t="shared" si="4"/>
        <v>0.81</v>
      </c>
      <c r="M33" s="200">
        <f t="shared" si="2"/>
        <v>0.06</v>
      </c>
      <c r="N33" s="200">
        <v>7.0000000000000007E-2</v>
      </c>
      <c r="O33" s="235" t="str">
        <f t="shared" si="5"/>
        <v>OK</v>
      </c>
      <c r="P33" s="151"/>
      <c r="Q33" s="130">
        <v>357</v>
      </c>
      <c r="R33" s="36">
        <f t="shared" si="3"/>
        <v>214.45</v>
      </c>
      <c r="S33" s="320">
        <v>214.506</v>
      </c>
      <c r="T33" s="320">
        <v>214.518</v>
      </c>
      <c r="U33" s="134"/>
      <c r="V33" s="134"/>
      <c r="W33" s="134"/>
      <c r="X33" s="134"/>
      <c r="Y33" s="134"/>
      <c r="Z33" s="134"/>
      <c r="AA33" s="134"/>
      <c r="AB33" s="134"/>
      <c r="AC33" s="134"/>
      <c r="AD33" s="134"/>
      <c r="AE33" s="134"/>
      <c r="AF33" s="134"/>
      <c r="AG33" s="134"/>
      <c r="AH33" s="134"/>
      <c r="AI33" s="134"/>
      <c r="AJ33" s="134"/>
      <c r="AK33" s="134"/>
      <c r="AL33" s="134"/>
      <c r="AM33" s="134"/>
      <c r="AN33" s="134"/>
      <c r="AO33" s="134"/>
      <c r="AP33" s="134"/>
      <c r="AQ33" s="134"/>
      <c r="AR33" s="134"/>
      <c r="AS33" s="134"/>
      <c r="AT33" s="134"/>
      <c r="AU33" s="134"/>
      <c r="AV33" s="134"/>
      <c r="AW33" s="134"/>
      <c r="AX33" s="134"/>
      <c r="AY33" s="134"/>
      <c r="AZ33" s="134"/>
      <c r="BA33" s="134"/>
      <c r="BB33" s="134"/>
      <c r="BC33" s="134"/>
      <c r="BD33" s="134"/>
      <c r="BE33" s="134"/>
      <c r="BF33" s="134"/>
      <c r="BG33" s="134"/>
      <c r="BH33" s="134"/>
      <c r="BI33" s="134"/>
      <c r="BJ33" s="134"/>
      <c r="BK33" s="134"/>
      <c r="BL33" s="134"/>
      <c r="BM33" s="134"/>
      <c r="BN33" s="134"/>
      <c r="BO33" s="134"/>
      <c r="BP33" s="134"/>
      <c r="BQ33" s="134"/>
      <c r="BR33" s="134"/>
      <c r="BS33" s="134"/>
      <c r="BT33" s="134"/>
      <c r="BU33" s="134"/>
      <c r="BV33" s="134"/>
      <c r="BW33" s="134"/>
      <c r="BX33" s="134"/>
      <c r="BY33" s="134"/>
      <c r="BZ33" s="134"/>
      <c r="CA33" s="134"/>
      <c r="CB33" s="134"/>
      <c r="CC33" s="134"/>
      <c r="CD33" s="134"/>
      <c r="CE33" s="134"/>
      <c r="CF33" s="134"/>
      <c r="CG33" s="134"/>
      <c r="CH33" s="134"/>
      <c r="CI33" s="134"/>
      <c r="CJ33" s="134"/>
      <c r="CK33" s="134"/>
      <c r="CL33" s="134"/>
      <c r="CM33" s="134"/>
      <c r="CN33" s="134"/>
      <c r="CO33" s="134"/>
      <c r="CP33" s="134"/>
      <c r="CQ33" s="134"/>
      <c r="CR33" s="134"/>
      <c r="CS33" s="134"/>
      <c r="CT33" s="134"/>
      <c r="CU33" s="134"/>
      <c r="CV33" s="134"/>
      <c r="CW33" s="134"/>
      <c r="CX33" s="134"/>
      <c r="CY33" s="134"/>
      <c r="CZ33" s="134"/>
      <c r="DA33" s="134"/>
      <c r="DB33" s="134"/>
      <c r="DC33" s="134"/>
      <c r="DD33" s="134"/>
      <c r="DE33" s="134"/>
      <c r="DF33" s="134"/>
      <c r="DG33" s="134"/>
      <c r="DH33" s="134"/>
      <c r="DI33" s="134"/>
      <c r="DJ33" s="134"/>
      <c r="DK33" s="134"/>
      <c r="DL33" s="134"/>
      <c r="DM33" s="134"/>
      <c r="DN33" s="221"/>
    </row>
    <row r="34" spans="1:118" ht="13.5" customHeight="1">
      <c r="A34" s="359">
        <v>358</v>
      </c>
      <c r="B34" s="332" t="s">
        <v>197</v>
      </c>
      <c r="C34" s="172">
        <v>1</v>
      </c>
      <c r="D34" s="21" t="s">
        <v>8</v>
      </c>
      <c r="E34" s="21" t="s">
        <v>13</v>
      </c>
      <c r="F34" s="136">
        <v>213.7</v>
      </c>
      <c r="G34" s="22">
        <v>0.75</v>
      </c>
      <c r="H34" s="407">
        <v>0.5</v>
      </c>
      <c r="I34" s="410">
        <v>-0.2</v>
      </c>
      <c r="J34" s="211">
        <v>214.45</v>
      </c>
      <c r="K34" s="320">
        <v>214.523</v>
      </c>
      <c r="L34" s="22">
        <f t="shared" si="4"/>
        <v>0.82000000000000006</v>
      </c>
      <c r="M34" s="200">
        <f t="shared" si="2"/>
        <v>7.0000000000000007E-2</v>
      </c>
      <c r="N34" s="200">
        <v>7.0000000000000007E-2</v>
      </c>
      <c r="O34" s="235" t="str">
        <f t="shared" si="5"/>
        <v>OK</v>
      </c>
      <c r="P34" s="151"/>
      <c r="Q34" s="130">
        <v>358</v>
      </c>
      <c r="R34" s="36">
        <f t="shared" si="3"/>
        <v>214.45</v>
      </c>
      <c r="S34" s="320">
        <v>214.523</v>
      </c>
      <c r="T34" s="320">
        <v>214.518</v>
      </c>
      <c r="U34" s="134"/>
      <c r="V34" s="134"/>
      <c r="W34" s="134"/>
      <c r="X34" s="134"/>
      <c r="Y34" s="134"/>
      <c r="Z34" s="134"/>
      <c r="AA34" s="134"/>
      <c r="AB34" s="134"/>
      <c r="AC34" s="134"/>
      <c r="AD34" s="134"/>
      <c r="AE34" s="134"/>
      <c r="AF34" s="134"/>
      <c r="AG34" s="134"/>
      <c r="AH34" s="134"/>
      <c r="AI34" s="134"/>
      <c r="AJ34" s="134"/>
      <c r="AK34" s="134"/>
      <c r="AL34" s="134"/>
      <c r="AM34" s="134"/>
      <c r="AN34" s="134"/>
      <c r="AO34" s="134"/>
      <c r="AP34" s="134"/>
      <c r="AQ34" s="134"/>
      <c r="AR34" s="134"/>
      <c r="AS34" s="134"/>
      <c r="AT34" s="134"/>
      <c r="AU34" s="134"/>
      <c r="AV34" s="134"/>
      <c r="AW34" s="134"/>
      <c r="AX34" s="134"/>
      <c r="AY34" s="134"/>
      <c r="AZ34" s="134"/>
      <c r="BA34" s="134"/>
      <c r="BB34" s="134"/>
      <c r="BC34" s="134"/>
      <c r="BD34" s="134"/>
      <c r="BE34" s="134"/>
      <c r="BF34" s="134"/>
      <c r="BG34" s="134"/>
      <c r="BH34" s="134"/>
      <c r="BI34" s="134"/>
      <c r="BJ34" s="134"/>
      <c r="BK34" s="134"/>
      <c r="BL34" s="134"/>
      <c r="BM34" s="134"/>
      <c r="BN34" s="134"/>
      <c r="BO34" s="134"/>
      <c r="BP34" s="134"/>
      <c r="BQ34" s="134"/>
      <c r="BR34" s="134"/>
      <c r="BS34" s="134"/>
      <c r="BT34" s="134"/>
      <c r="BU34" s="134"/>
      <c r="BV34" s="134"/>
      <c r="BW34" s="134"/>
      <c r="BX34" s="134"/>
      <c r="BY34" s="134"/>
      <c r="BZ34" s="134"/>
      <c r="CA34" s="134"/>
      <c r="CB34" s="134"/>
      <c r="CC34" s="134"/>
      <c r="CD34" s="134"/>
      <c r="CE34" s="134"/>
      <c r="CF34" s="134"/>
      <c r="CG34" s="134"/>
      <c r="CH34" s="134"/>
      <c r="CI34" s="134"/>
      <c r="CJ34" s="134"/>
      <c r="CK34" s="134"/>
      <c r="CL34" s="134"/>
      <c r="CM34" s="134"/>
      <c r="CN34" s="134"/>
      <c r="CO34" s="134"/>
      <c r="CP34" s="134"/>
      <c r="CQ34" s="134"/>
      <c r="CR34" s="134"/>
      <c r="CS34" s="134"/>
      <c r="CT34" s="134"/>
      <c r="CU34" s="134"/>
      <c r="CV34" s="134"/>
      <c r="CW34" s="134"/>
      <c r="CX34" s="134"/>
      <c r="CY34" s="134"/>
      <c r="CZ34" s="134"/>
      <c r="DA34" s="134"/>
      <c r="DB34" s="134"/>
      <c r="DC34" s="134"/>
      <c r="DD34" s="134"/>
      <c r="DE34" s="134"/>
      <c r="DF34" s="134"/>
      <c r="DG34" s="134"/>
      <c r="DH34" s="134"/>
      <c r="DI34" s="134"/>
      <c r="DJ34" s="134"/>
      <c r="DK34" s="134"/>
      <c r="DL34" s="134"/>
      <c r="DM34" s="134"/>
      <c r="DN34" s="221"/>
    </row>
    <row r="35" spans="1:118" ht="13.5" customHeight="1">
      <c r="A35" s="359">
        <v>359</v>
      </c>
      <c r="B35" s="332" t="s">
        <v>198</v>
      </c>
      <c r="C35" s="172">
        <v>1</v>
      </c>
      <c r="D35" s="21" t="s">
        <v>8</v>
      </c>
      <c r="E35" s="21" t="s">
        <v>13</v>
      </c>
      <c r="F35" s="136">
        <v>213.7</v>
      </c>
      <c r="G35" s="22">
        <v>0.75</v>
      </c>
      <c r="H35" s="407">
        <v>0.5</v>
      </c>
      <c r="I35" s="410">
        <v>-0.2</v>
      </c>
      <c r="J35" s="211">
        <v>214.45</v>
      </c>
      <c r="K35" s="320">
        <v>214.71100000000001</v>
      </c>
      <c r="L35" s="22">
        <f t="shared" si="4"/>
        <v>1.01</v>
      </c>
      <c r="M35" s="200">
        <f t="shared" si="2"/>
        <v>0.26</v>
      </c>
      <c r="N35" s="200">
        <v>0.26</v>
      </c>
      <c r="O35" s="235" t="str">
        <f t="shared" si="5"/>
        <v>OK</v>
      </c>
      <c r="P35" s="151"/>
      <c r="Q35" s="130">
        <v>359</v>
      </c>
      <c r="R35" s="36">
        <f t="shared" si="3"/>
        <v>214.45</v>
      </c>
      <c r="S35" s="320">
        <v>214.71100000000001</v>
      </c>
      <c r="T35" s="320">
        <v>214.71</v>
      </c>
      <c r="U35" s="134"/>
      <c r="V35" s="134"/>
      <c r="W35" s="134"/>
      <c r="X35" s="134"/>
      <c r="Y35" s="134"/>
      <c r="Z35" s="134"/>
      <c r="AA35" s="134"/>
      <c r="AB35" s="134"/>
      <c r="AC35" s="134"/>
      <c r="AD35" s="134"/>
      <c r="AE35" s="134"/>
      <c r="AF35" s="134"/>
      <c r="AG35" s="134"/>
      <c r="AH35" s="134"/>
      <c r="AI35" s="134"/>
      <c r="AJ35" s="134"/>
      <c r="AK35" s="134"/>
      <c r="AL35" s="134"/>
      <c r="AM35" s="134"/>
      <c r="AN35" s="134"/>
      <c r="AO35" s="134"/>
      <c r="AP35" s="134"/>
      <c r="AQ35" s="134"/>
      <c r="AR35" s="134"/>
      <c r="AS35" s="134"/>
      <c r="AT35" s="134"/>
      <c r="AU35" s="134"/>
      <c r="AV35" s="134"/>
      <c r="AW35" s="134"/>
      <c r="AX35" s="134"/>
      <c r="AY35" s="134"/>
      <c r="AZ35" s="134"/>
      <c r="BA35" s="134"/>
      <c r="BB35" s="134"/>
      <c r="BC35" s="134"/>
      <c r="BD35" s="134"/>
      <c r="BE35" s="134"/>
      <c r="BF35" s="134"/>
      <c r="BG35" s="134"/>
      <c r="BH35" s="134"/>
      <c r="BI35" s="134"/>
      <c r="BJ35" s="134"/>
      <c r="BK35" s="134"/>
      <c r="BL35" s="134"/>
      <c r="BM35" s="134"/>
      <c r="BN35" s="134"/>
      <c r="BO35" s="134"/>
      <c r="BP35" s="134"/>
      <c r="BQ35" s="134"/>
      <c r="BR35" s="134"/>
      <c r="BS35" s="134"/>
      <c r="BT35" s="134"/>
      <c r="BU35" s="134"/>
      <c r="BV35" s="134"/>
      <c r="BW35" s="134"/>
      <c r="BX35" s="134"/>
      <c r="BY35" s="134"/>
      <c r="BZ35" s="134"/>
      <c r="CA35" s="134"/>
      <c r="CB35" s="134"/>
      <c r="CC35" s="134"/>
      <c r="CD35" s="134"/>
      <c r="CE35" s="134"/>
      <c r="CF35" s="134"/>
      <c r="CG35" s="134"/>
      <c r="CH35" s="134"/>
      <c r="CI35" s="134"/>
      <c r="CJ35" s="134"/>
      <c r="CK35" s="134"/>
      <c r="CL35" s="134"/>
      <c r="CM35" s="134"/>
      <c r="CN35" s="134"/>
      <c r="CO35" s="134"/>
      <c r="CP35" s="134"/>
      <c r="CQ35" s="134"/>
      <c r="CR35" s="134"/>
      <c r="CS35" s="134"/>
      <c r="CT35" s="134"/>
      <c r="CU35" s="134"/>
      <c r="CV35" s="134"/>
      <c r="CW35" s="134"/>
      <c r="CX35" s="134"/>
      <c r="CY35" s="134"/>
      <c r="CZ35" s="134"/>
      <c r="DA35" s="134"/>
      <c r="DB35" s="134"/>
      <c r="DC35" s="134"/>
      <c r="DD35" s="134"/>
      <c r="DE35" s="134"/>
      <c r="DF35" s="134"/>
      <c r="DG35" s="134"/>
      <c r="DH35" s="134"/>
      <c r="DI35" s="134"/>
      <c r="DJ35" s="134"/>
      <c r="DK35" s="134"/>
      <c r="DL35" s="134"/>
      <c r="DM35" s="134"/>
      <c r="DN35" s="221"/>
    </row>
    <row r="36" spans="1:118" ht="13.5" customHeight="1">
      <c r="A36" s="359">
        <v>360</v>
      </c>
      <c r="B36" s="332" t="s">
        <v>199</v>
      </c>
      <c r="C36" s="172">
        <v>1</v>
      </c>
      <c r="D36" s="21" t="s">
        <v>8</v>
      </c>
      <c r="E36" s="21" t="s">
        <v>13</v>
      </c>
      <c r="F36" s="136">
        <v>213.7</v>
      </c>
      <c r="G36" s="22">
        <v>0.75</v>
      </c>
      <c r="H36" s="407">
        <v>0.5</v>
      </c>
      <c r="I36" s="410">
        <v>-0.2</v>
      </c>
      <c r="J36" s="211">
        <v>214.45</v>
      </c>
      <c r="K36" s="320">
        <v>214.71700000000001</v>
      </c>
      <c r="L36" s="22">
        <f t="shared" si="4"/>
        <v>1.02</v>
      </c>
      <c r="M36" s="200">
        <f t="shared" si="2"/>
        <v>0.27</v>
      </c>
      <c r="N36" s="200">
        <v>0.27</v>
      </c>
      <c r="O36" s="235" t="str">
        <f t="shared" si="5"/>
        <v>OK</v>
      </c>
      <c r="P36" s="151"/>
      <c r="Q36" s="130">
        <v>360</v>
      </c>
      <c r="R36" s="36">
        <f t="shared" si="3"/>
        <v>214.45</v>
      </c>
      <c r="S36" s="320">
        <v>214.71700000000001</v>
      </c>
      <c r="T36" s="320">
        <v>214.715</v>
      </c>
      <c r="U36" s="134"/>
      <c r="V36" s="134"/>
      <c r="W36" s="134"/>
      <c r="X36" s="134"/>
      <c r="Y36" s="134"/>
      <c r="Z36" s="134"/>
      <c r="AA36" s="134"/>
      <c r="AB36" s="134"/>
      <c r="AC36" s="134"/>
      <c r="AD36" s="134"/>
      <c r="AE36" s="134"/>
      <c r="AF36" s="134"/>
      <c r="AG36" s="134"/>
      <c r="AH36" s="134"/>
      <c r="AI36" s="134"/>
      <c r="AJ36" s="134"/>
      <c r="AK36" s="134"/>
      <c r="AL36" s="134"/>
      <c r="AM36" s="134"/>
      <c r="AN36" s="134"/>
      <c r="AO36" s="134"/>
      <c r="AP36" s="134"/>
      <c r="AQ36" s="134"/>
      <c r="AR36" s="134"/>
      <c r="AS36" s="134"/>
      <c r="AT36" s="134"/>
      <c r="AU36" s="134"/>
      <c r="AV36" s="134"/>
      <c r="AW36" s="134"/>
      <c r="AX36" s="134"/>
      <c r="AY36" s="134"/>
      <c r="AZ36" s="134"/>
      <c r="BA36" s="134"/>
      <c r="BB36" s="134"/>
      <c r="BC36" s="134"/>
      <c r="BD36" s="134"/>
      <c r="BE36" s="134"/>
      <c r="BF36" s="134"/>
      <c r="BG36" s="134"/>
      <c r="BH36" s="134"/>
      <c r="BI36" s="134"/>
      <c r="BJ36" s="134"/>
      <c r="BK36" s="134"/>
      <c r="BL36" s="134"/>
      <c r="BM36" s="134"/>
      <c r="BN36" s="134"/>
      <c r="BO36" s="134"/>
      <c r="BP36" s="134"/>
      <c r="BQ36" s="134"/>
      <c r="BR36" s="134"/>
      <c r="BS36" s="134"/>
      <c r="BT36" s="134"/>
      <c r="BU36" s="134"/>
      <c r="BV36" s="134"/>
      <c r="BW36" s="134"/>
      <c r="BX36" s="134"/>
      <c r="BY36" s="134"/>
      <c r="BZ36" s="134"/>
      <c r="CA36" s="134"/>
      <c r="CB36" s="134"/>
      <c r="CC36" s="134"/>
      <c r="CD36" s="134"/>
      <c r="CE36" s="134"/>
      <c r="CF36" s="134"/>
      <c r="CG36" s="134"/>
      <c r="CH36" s="134"/>
      <c r="CI36" s="134"/>
      <c r="CJ36" s="134"/>
      <c r="CK36" s="134"/>
      <c r="CL36" s="134"/>
      <c r="CM36" s="134"/>
      <c r="CN36" s="134"/>
      <c r="CO36" s="134"/>
      <c r="CP36" s="134"/>
      <c r="CQ36" s="134"/>
      <c r="CR36" s="134"/>
      <c r="CS36" s="134"/>
      <c r="CT36" s="134"/>
      <c r="CU36" s="134"/>
      <c r="CV36" s="134"/>
      <c r="CW36" s="134"/>
      <c r="CX36" s="134"/>
      <c r="CY36" s="134"/>
      <c r="CZ36" s="134"/>
      <c r="DA36" s="134"/>
      <c r="DB36" s="134"/>
      <c r="DC36" s="134"/>
      <c r="DD36" s="134"/>
      <c r="DE36" s="134"/>
      <c r="DF36" s="134"/>
      <c r="DG36" s="134"/>
      <c r="DH36" s="134"/>
      <c r="DI36" s="134"/>
      <c r="DJ36" s="134"/>
      <c r="DK36" s="134"/>
      <c r="DL36" s="134"/>
      <c r="DM36" s="134"/>
      <c r="DN36" s="221"/>
    </row>
    <row r="37" spans="1:118" ht="13.5" customHeight="1">
      <c r="A37" s="359">
        <v>361</v>
      </c>
      <c r="B37" s="332" t="s">
        <v>200</v>
      </c>
      <c r="C37" s="172">
        <v>1</v>
      </c>
      <c r="D37" s="21" t="s">
        <v>8</v>
      </c>
      <c r="E37" s="21" t="s">
        <v>13</v>
      </c>
      <c r="F37" s="136">
        <v>213.7</v>
      </c>
      <c r="G37" s="22">
        <v>0.75</v>
      </c>
      <c r="H37" s="407">
        <v>0.5</v>
      </c>
      <c r="I37" s="410">
        <v>-0.2</v>
      </c>
      <c r="J37" s="211">
        <v>214.45</v>
      </c>
      <c r="K37" s="320">
        <v>214.86799999999999</v>
      </c>
      <c r="L37" s="22">
        <f t="shared" si="4"/>
        <v>1.17</v>
      </c>
      <c r="M37" s="200">
        <f t="shared" si="2"/>
        <v>0.42</v>
      </c>
      <c r="N37" s="200">
        <v>0.45</v>
      </c>
      <c r="O37" s="235" t="str">
        <f t="shared" si="5"/>
        <v>OK</v>
      </c>
      <c r="P37" s="151"/>
      <c r="Q37" s="130">
        <v>361</v>
      </c>
      <c r="R37" s="36">
        <f t="shared" si="3"/>
        <v>214.45</v>
      </c>
      <c r="S37" s="320">
        <v>214.86799999999999</v>
      </c>
      <c r="T37" s="320">
        <v>214.898</v>
      </c>
      <c r="U37" s="134"/>
      <c r="V37" s="134"/>
      <c r="W37" s="134"/>
      <c r="X37" s="134"/>
      <c r="Y37" s="134"/>
      <c r="Z37" s="134"/>
      <c r="AA37" s="134"/>
      <c r="AB37" s="134"/>
      <c r="AC37" s="134"/>
      <c r="AD37" s="134"/>
      <c r="AE37" s="134"/>
      <c r="AF37" s="134"/>
      <c r="AG37" s="134"/>
      <c r="AH37" s="134"/>
      <c r="AI37" s="134"/>
      <c r="AJ37" s="134"/>
      <c r="AK37" s="134"/>
      <c r="AL37" s="134"/>
      <c r="AM37" s="134"/>
      <c r="AN37" s="134"/>
      <c r="AO37" s="134"/>
      <c r="AP37" s="134"/>
      <c r="AQ37" s="134"/>
      <c r="AR37" s="134"/>
      <c r="AS37" s="134"/>
      <c r="AT37" s="134"/>
      <c r="AU37" s="134"/>
      <c r="AV37" s="134"/>
      <c r="AW37" s="134"/>
      <c r="AX37" s="134"/>
      <c r="AY37" s="134"/>
      <c r="AZ37" s="134"/>
      <c r="BA37" s="134"/>
      <c r="BB37" s="134"/>
      <c r="BC37" s="134"/>
      <c r="BD37" s="134"/>
      <c r="BE37" s="134"/>
      <c r="BF37" s="134"/>
      <c r="BG37" s="134"/>
      <c r="BH37" s="134"/>
      <c r="BI37" s="134"/>
      <c r="BJ37" s="134"/>
      <c r="BK37" s="134"/>
      <c r="BL37" s="134"/>
      <c r="BM37" s="134"/>
      <c r="BN37" s="134"/>
      <c r="BO37" s="134"/>
      <c r="BP37" s="134"/>
      <c r="BQ37" s="134"/>
      <c r="BR37" s="134"/>
      <c r="BS37" s="134"/>
      <c r="BT37" s="134"/>
      <c r="BU37" s="134"/>
      <c r="BV37" s="134"/>
      <c r="BW37" s="134"/>
      <c r="BX37" s="134"/>
      <c r="BY37" s="134"/>
      <c r="BZ37" s="134"/>
      <c r="CA37" s="134"/>
      <c r="CB37" s="134"/>
      <c r="CC37" s="134"/>
      <c r="CD37" s="134"/>
      <c r="CE37" s="134"/>
      <c r="CF37" s="134"/>
      <c r="CG37" s="134"/>
      <c r="CH37" s="134"/>
      <c r="CI37" s="134"/>
      <c r="CJ37" s="134"/>
      <c r="CK37" s="134"/>
      <c r="CL37" s="134"/>
      <c r="CM37" s="134"/>
      <c r="CN37" s="134"/>
      <c r="CO37" s="134"/>
      <c r="CP37" s="134"/>
      <c r="CQ37" s="134"/>
      <c r="CR37" s="134"/>
      <c r="CS37" s="134"/>
      <c r="CT37" s="134"/>
      <c r="CU37" s="134"/>
      <c r="CV37" s="134"/>
      <c r="CW37" s="134"/>
      <c r="CX37" s="134"/>
      <c r="CY37" s="134"/>
      <c r="CZ37" s="134"/>
      <c r="DA37" s="134"/>
      <c r="DB37" s="134"/>
      <c r="DC37" s="134"/>
      <c r="DD37" s="134"/>
      <c r="DE37" s="134"/>
      <c r="DF37" s="134"/>
      <c r="DG37" s="134"/>
      <c r="DH37" s="134"/>
      <c r="DI37" s="134"/>
      <c r="DJ37" s="134"/>
      <c r="DK37" s="134"/>
      <c r="DL37" s="134"/>
      <c r="DM37" s="134"/>
      <c r="DN37" s="221"/>
    </row>
    <row r="38" spans="1:118" ht="13.5" customHeight="1">
      <c r="A38" s="359">
        <v>362</v>
      </c>
      <c r="B38" s="332" t="s">
        <v>201</v>
      </c>
      <c r="C38" s="172">
        <v>1</v>
      </c>
      <c r="D38" s="21" t="s">
        <v>8</v>
      </c>
      <c r="E38" s="21" t="s">
        <v>13</v>
      </c>
      <c r="F38" s="136">
        <v>213.7</v>
      </c>
      <c r="G38" s="22">
        <v>0.75</v>
      </c>
      <c r="H38" s="407">
        <v>0.5</v>
      </c>
      <c r="I38" s="410">
        <v>-0.2</v>
      </c>
      <c r="J38" s="211">
        <v>214.45</v>
      </c>
      <c r="K38" s="320">
        <v>214.66399999999999</v>
      </c>
      <c r="L38" s="22">
        <f t="shared" si="4"/>
        <v>0.96</v>
      </c>
      <c r="M38" s="200">
        <f t="shared" si="2"/>
        <v>0.21</v>
      </c>
      <c r="N38" s="200">
        <v>0.23</v>
      </c>
      <c r="O38" s="235" t="str">
        <f t="shared" si="5"/>
        <v>OK</v>
      </c>
      <c r="P38" s="151"/>
      <c r="Q38" s="130">
        <v>362</v>
      </c>
      <c r="R38" s="36">
        <f t="shared" si="3"/>
        <v>214.45</v>
      </c>
      <c r="S38" s="320">
        <v>214.66399999999999</v>
      </c>
      <c r="T38" s="320">
        <v>214.68299999999999</v>
      </c>
      <c r="U38" s="134"/>
      <c r="V38" s="134"/>
      <c r="W38" s="134"/>
      <c r="X38" s="134"/>
      <c r="Y38" s="134"/>
      <c r="Z38" s="134"/>
      <c r="AA38" s="134"/>
      <c r="AB38" s="134"/>
      <c r="AC38" s="134"/>
      <c r="AD38" s="134"/>
      <c r="AE38" s="134"/>
      <c r="AF38" s="134"/>
      <c r="AG38" s="134"/>
      <c r="AH38" s="134"/>
      <c r="AI38" s="134"/>
      <c r="AJ38" s="134"/>
      <c r="AK38" s="134"/>
      <c r="AL38" s="134"/>
      <c r="AM38" s="134"/>
      <c r="AN38" s="134"/>
      <c r="AO38" s="134"/>
      <c r="AP38" s="134"/>
      <c r="AQ38" s="134"/>
      <c r="AR38" s="134"/>
      <c r="AS38" s="134"/>
      <c r="AT38" s="134"/>
      <c r="AU38" s="134"/>
      <c r="AV38" s="134"/>
      <c r="AW38" s="134"/>
      <c r="AX38" s="134"/>
      <c r="AY38" s="134"/>
      <c r="AZ38" s="134"/>
      <c r="BA38" s="134"/>
      <c r="BB38" s="134"/>
      <c r="BC38" s="134"/>
      <c r="BD38" s="134"/>
      <c r="BE38" s="134"/>
      <c r="BF38" s="134"/>
      <c r="BG38" s="134"/>
      <c r="BH38" s="134"/>
      <c r="BI38" s="134"/>
      <c r="BJ38" s="134"/>
      <c r="BK38" s="134"/>
      <c r="BL38" s="134"/>
      <c r="BM38" s="134"/>
      <c r="BN38" s="134"/>
      <c r="BO38" s="134"/>
      <c r="BP38" s="134"/>
      <c r="BQ38" s="134"/>
      <c r="BR38" s="134"/>
      <c r="BS38" s="134"/>
      <c r="BT38" s="134"/>
      <c r="BU38" s="134"/>
      <c r="BV38" s="134"/>
      <c r="BW38" s="134"/>
      <c r="BX38" s="134"/>
      <c r="BY38" s="134"/>
      <c r="BZ38" s="134"/>
      <c r="CA38" s="134"/>
      <c r="CB38" s="134"/>
      <c r="CC38" s="134"/>
      <c r="CD38" s="134"/>
      <c r="CE38" s="134"/>
      <c r="CF38" s="134"/>
      <c r="CG38" s="134"/>
      <c r="CH38" s="134"/>
      <c r="CI38" s="134"/>
      <c r="CJ38" s="134"/>
      <c r="CK38" s="134"/>
      <c r="CL38" s="134"/>
      <c r="CM38" s="134"/>
      <c r="CN38" s="134"/>
      <c r="CO38" s="134"/>
      <c r="CP38" s="134"/>
      <c r="CQ38" s="134"/>
      <c r="CR38" s="134"/>
      <c r="CS38" s="134"/>
      <c r="CT38" s="134"/>
      <c r="CU38" s="134"/>
      <c r="CV38" s="134"/>
      <c r="CW38" s="134"/>
      <c r="CX38" s="134"/>
      <c r="CY38" s="134"/>
      <c r="CZ38" s="134"/>
      <c r="DA38" s="134"/>
      <c r="DB38" s="134"/>
      <c r="DC38" s="134"/>
      <c r="DD38" s="134"/>
      <c r="DE38" s="134"/>
      <c r="DF38" s="134"/>
      <c r="DG38" s="134"/>
      <c r="DH38" s="134"/>
      <c r="DI38" s="134"/>
      <c r="DJ38" s="134"/>
      <c r="DK38" s="134"/>
      <c r="DL38" s="134"/>
      <c r="DM38" s="134"/>
      <c r="DN38" s="221"/>
    </row>
    <row r="39" spans="1:118" ht="13.5" customHeight="1">
      <c r="A39" s="359">
        <v>363</v>
      </c>
      <c r="B39" s="332" t="s">
        <v>202</v>
      </c>
      <c r="C39" s="172">
        <v>1</v>
      </c>
      <c r="D39" s="21" t="s">
        <v>8</v>
      </c>
      <c r="E39" s="21" t="s">
        <v>13</v>
      </c>
      <c r="F39" s="136">
        <v>213.7</v>
      </c>
      <c r="G39" s="22">
        <v>0.75</v>
      </c>
      <c r="H39" s="407">
        <v>0.5</v>
      </c>
      <c r="I39" s="410">
        <v>-0.2</v>
      </c>
      <c r="J39" s="211">
        <v>214.45</v>
      </c>
      <c r="K39" s="320">
        <v>214.61500000000001</v>
      </c>
      <c r="L39" s="22">
        <f t="shared" si="4"/>
        <v>0.92</v>
      </c>
      <c r="M39" s="200">
        <f t="shared" si="2"/>
        <v>0.17</v>
      </c>
      <c r="N39" s="200">
        <v>0.19</v>
      </c>
      <c r="O39" s="235" t="str">
        <f t="shared" si="5"/>
        <v>OK</v>
      </c>
      <c r="P39" s="151"/>
      <c r="Q39" s="130">
        <v>363</v>
      </c>
      <c r="R39" s="36">
        <f t="shared" si="3"/>
        <v>214.45</v>
      </c>
      <c r="S39" s="320">
        <v>214.61500000000001</v>
      </c>
      <c r="T39" s="320">
        <v>214.637</v>
      </c>
      <c r="U39" s="134"/>
      <c r="V39" s="134"/>
      <c r="W39" s="134"/>
      <c r="X39" s="134"/>
      <c r="Y39" s="134"/>
      <c r="Z39" s="134"/>
      <c r="AA39" s="134"/>
      <c r="AB39" s="134"/>
      <c r="AC39" s="134"/>
      <c r="AD39" s="134"/>
      <c r="AE39" s="134"/>
      <c r="AF39" s="134"/>
      <c r="AG39" s="134"/>
      <c r="AH39" s="134"/>
      <c r="AI39" s="134"/>
      <c r="AJ39" s="134"/>
      <c r="AK39" s="134"/>
      <c r="AL39" s="134"/>
      <c r="AM39" s="134"/>
      <c r="AN39" s="134"/>
      <c r="AO39" s="134"/>
      <c r="AP39" s="134"/>
      <c r="AQ39" s="134"/>
      <c r="AR39" s="134"/>
      <c r="AS39" s="134"/>
      <c r="AT39" s="134"/>
      <c r="AU39" s="134"/>
      <c r="AV39" s="134"/>
      <c r="AW39" s="134"/>
      <c r="AX39" s="134"/>
      <c r="AY39" s="134"/>
      <c r="AZ39" s="134"/>
      <c r="BA39" s="134"/>
      <c r="BB39" s="134"/>
      <c r="BC39" s="134"/>
      <c r="BD39" s="134"/>
      <c r="BE39" s="134"/>
      <c r="BF39" s="134"/>
      <c r="BG39" s="134"/>
      <c r="BH39" s="134"/>
      <c r="BI39" s="134"/>
      <c r="BJ39" s="134"/>
      <c r="BK39" s="134"/>
      <c r="BL39" s="134"/>
      <c r="BM39" s="134"/>
      <c r="BN39" s="134"/>
      <c r="BO39" s="134"/>
      <c r="BP39" s="134"/>
      <c r="BQ39" s="134"/>
      <c r="BR39" s="134"/>
      <c r="BS39" s="134"/>
      <c r="BT39" s="134"/>
      <c r="BU39" s="134"/>
      <c r="BV39" s="134"/>
      <c r="BW39" s="134"/>
      <c r="BX39" s="134"/>
      <c r="BY39" s="134"/>
      <c r="BZ39" s="134"/>
      <c r="CA39" s="134"/>
      <c r="CB39" s="134"/>
      <c r="CC39" s="134"/>
      <c r="CD39" s="134"/>
      <c r="CE39" s="134"/>
      <c r="CF39" s="134"/>
      <c r="CG39" s="134"/>
      <c r="CH39" s="134"/>
      <c r="CI39" s="134"/>
      <c r="CJ39" s="134"/>
      <c r="CK39" s="134"/>
      <c r="CL39" s="134"/>
      <c r="CM39" s="134"/>
      <c r="CN39" s="134"/>
      <c r="CO39" s="134"/>
      <c r="CP39" s="134"/>
      <c r="CQ39" s="134"/>
      <c r="CR39" s="134"/>
      <c r="CS39" s="134"/>
      <c r="CT39" s="134"/>
      <c r="CU39" s="134"/>
      <c r="CV39" s="134"/>
      <c r="CW39" s="134"/>
      <c r="CX39" s="134"/>
      <c r="CY39" s="134"/>
      <c r="CZ39" s="134"/>
      <c r="DA39" s="134"/>
      <c r="DB39" s="134"/>
      <c r="DC39" s="134"/>
      <c r="DD39" s="134"/>
      <c r="DE39" s="134"/>
      <c r="DF39" s="134"/>
      <c r="DG39" s="134"/>
      <c r="DH39" s="134"/>
      <c r="DI39" s="134"/>
      <c r="DJ39" s="134"/>
      <c r="DK39" s="134"/>
      <c r="DL39" s="134"/>
      <c r="DM39" s="134"/>
      <c r="DN39" s="221"/>
    </row>
    <row r="40" spans="1:118" ht="13.5" customHeight="1">
      <c r="A40" s="359">
        <v>364</v>
      </c>
      <c r="B40" s="332" t="s">
        <v>203</v>
      </c>
      <c r="C40" s="172">
        <v>1</v>
      </c>
      <c r="D40" s="21" t="s">
        <v>8</v>
      </c>
      <c r="E40" s="21" t="s">
        <v>13</v>
      </c>
      <c r="F40" s="136">
        <v>213.7</v>
      </c>
      <c r="G40" s="22">
        <v>0.75</v>
      </c>
      <c r="H40" s="407">
        <v>0.5</v>
      </c>
      <c r="I40" s="410">
        <v>-0.2</v>
      </c>
      <c r="J40" s="211">
        <v>214.45</v>
      </c>
      <c r="K40" s="320">
        <v>214.50299999999999</v>
      </c>
      <c r="L40" s="22">
        <f t="shared" si="4"/>
        <v>0.8</v>
      </c>
      <c r="M40" s="200">
        <f t="shared" si="2"/>
        <v>0.05</v>
      </c>
      <c r="N40" s="200">
        <v>7.0000000000000007E-2</v>
      </c>
      <c r="O40" s="235" t="str">
        <f t="shared" si="5"/>
        <v>OK</v>
      </c>
      <c r="P40" s="151"/>
      <c r="Q40" s="130">
        <v>364</v>
      </c>
      <c r="R40" s="36">
        <f t="shared" si="3"/>
        <v>214.45</v>
      </c>
      <c r="S40" s="320">
        <v>214.50299999999999</v>
      </c>
      <c r="T40" s="320">
        <v>214.518</v>
      </c>
      <c r="U40" s="134"/>
      <c r="V40" s="134"/>
      <c r="W40" s="134"/>
      <c r="X40" s="134"/>
      <c r="Y40" s="134"/>
      <c r="Z40" s="134"/>
      <c r="AA40" s="134"/>
      <c r="AB40" s="134"/>
      <c r="AC40" s="134"/>
      <c r="AD40" s="134"/>
      <c r="AE40" s="134"/>
      <c r="AF40" s="134"/>
      <c r="AG40" s="134"/>
      <c r="AH40" s="134"/>
      <c r="AI40" s="134"/>
      <c r="AJ40" s="134"/>
      <c r="AK40" s="134"/>
      <c r="AL40" s="134"/>
      <c r="AM40" s="134"/>
      <c r="AN40" s="134"/>
      <c r="AO40" s="134"/>
      <c r="AP40" s="134"/>
      <c r="AQ40" s="134"/>
      <c r="AR40" s="134"/>
      <c r="AS40" s="134"/>
      <c r="AT40" s="134"/>
      <c r="AU40" s="134"/>
      <c r="AV40" s="134"/>
      <c r="AW40" s="134"/>
      <c r="AX40" s="134"/>
      <c r="AY40" s="134"/>
      <c r="AZ40" s="134"/>
      <c r="BA40" s="134"/>
      <c r="BB40" s="134"/>
      <c r="BC40" s="134"/>
      <c r="BD40" s="134"/>
      <c r="BE40" s="134"/>
      <c r="BF40" s="134"/>
      <c r="BG40" s="134"/>
      <c r="BH40" s="134"/>
      <c r="BI40" s="134"/>
      <c r="BJ40" s="134"/>
      <c r="BK40" s="134"/>
      <c r="BL40" s="134"/>
      <c r="BM40" s="134"/>
      <c r="BN40" s="134"/>
      <c r="BO40" s="134"/>
      <c r="BP40" s="134"/>
      <c r="BQ40" s="134"/>
      <c r="BR40" s="134"/>
      <c r="BS40" s="134"/>
      <c r="BT40" s="134"/>
      <c r="BU40" s="134"/>
      <c r="BV40" s="134"/>
      <c r="BW40" s="134"/>
      <c r="BX40" s="134"/>
      <c r="BY40" s="134"/>
      <c r="BZ40" s="134"/>
      <c r="CA40" s="134"/>
      <c r="CB40" s="134"/>
      <c r="CC40" s="134"/>
      <c r="CD40" s="134"/>
      <c r="CE40" s="134"/>
      <c r="CF40" s="134"/>
      <c r="CG40" s="134"/>
      <c r="CH40" s="134"/>
      <c r="CI40" s="134"/>
      <c r="CJ40" s="134"/>
      <c r="CK40" s="134"/>
      <c r="CL40" s="134"/>
      <c r="CM40" s="134"/>
      <c r="CN40" s="134"/>
      <c r="CO40" s="134"/>
      <c r="CP40" s="134"/>
      <c r="CQ40" s="134"/>
      <c r="CR40" s="134"/>
      <c r="CS40" s="134"/>
      <c r="CT40" s="134"/>
      <c r="CU40" s="134"/>
      <c r="CV40" s="134"/>
      <c r="CW40" s="134"/>
      <c r="CX40" s="134"/>
      <c r="CY40" s="134"/>
      <c r="CZ40" s="134"/>
      <c r="DA40" s="134"/>
      <c r="DB40" s="134"/>
      <c r="DC40" s="134"/>
      <c r="DD40" s="134"/>
      <c r="DE40" s="134"/>
      <c r="DF40" s="134"/>
      <c r="DG40" s="134"/>
      <c r="DH40" s="134"/>
      <c r="DI40" s="134"/>
      <c r="DJ40" s="134"/>
      <c r="DK40" s="134"/>
      <c r="DL40" s="134"/>
      <c r="DM40" s="134"/>
      <c r="DN40" s="221"/>
    </row>
    <row r="41" spans="1:118" ht="13.5" customHeight="1">
      <c r="A41" s="359">
        <v>365</v>
      </c>
      <c r="B41" s="332" t="s">
        <v>204</v>
      </c>
      <c r="C41" s="172">
        <v>1</v>
      </c>
      <c r="D41" s="21" t="s">
        <v>8</v>
      </c>
      <c r="E41" s="21" t="s">
        <v>13</v>
      </c>
      <c r="F41" s="136">
        <v>213.7</v>
      </c>
      <c r="G41" s="22">
        <v>0.75</v>
      </c>
      <c r="H41" s="407">
        <v>0.5</v>
      </c>
      <c r="I41" s="410">
        <v>-0.2</v>
      </c>
      <c r="J41" s="211">
        <v>214.45</v>
      </c>
      <c r="K41" s="320">
        <v>214.63</v>
      </c>
      <c r="L41" s="22">
        <f t="shared" si="4"/>
        <v>0.92999999999999994</v>
      </c>
      <c r="M41" s="200">
        <f t="shared" si="2"/>
        <v>0.18</v>
      </c>
      <c r="N41" s="200">
        <v>0.19</v>
      </c>
      <c r="O41" s="235" t="str">
        <f t="shared" si="5"/>
        <v>OK</v>
      </c>
      <c r="P41" s="151"/>
      <c r="Q41" s="130">
        <v>365</v>
      </c>
      <c r="R41" s="36">
        <f t="shared" si="3"/>
        <v>214.45</v>
      </c>
      <c r="S41" s="320">
        <v>214.63</v>
      </c>
      <c r="T41" s="320">
        <v>214.64099999999999</v>
      </c>
      <c r="U41" s="134"/>
      <c r="V41" s="134"/>
      <c r="W41" s="134"/>
      <c r="X41" s="134"/>
      <c r="Y41" s="134"/>
      <c r="Z41" s="134"/>
      <c r="AA41" s="134"/>
      <c r="AB41" s="134"/>
      <c r="AC41" s="134"/>
      <c r="AD41" s="134"/>
      <c r="AE41" s="134"/>
      <c r="AF41" s="134"/>
      <c r="AG41" s="134"/>
      <c r="AH41" s="134"/>
      <c r="AI41" s="134"/>
      <c r="AJ41" s="134"/>
      <c r="AK41" s="134"/>
      <c r="AL41" s="134"/>
      <c r="AM41" s="134"/>
      <c r="AN41" s="134"/>
      <c r="AO41" s="134"/>
      <c r="AP41" s="134"/>
      <c r="AQ41" s="134"/>
      <c r="AR41" s="134"/>
      <c r="AS41" s="134"/>
      <c r="AT41" s="134"/>
      <c r="AU41" s="134"/>
      <c r="AV41" s="134"/>
      <c r="AW41" s="134"/>
      <c r="AX41" s="134"/>
      <c r="AY41" s="134"/>
      <c r="AZ41" s="134"/>
      <c r="BA41" s="134"/>
      <c r="BB41" s="134"/>
      <c r="BC41" s="134"/>
      <c r="BD41" s="134"/>
      <c r="BE41" s="134"/>
      <c r="BF41" s="134"/>
      <c r="BG41" s="134"/>
      <c r="BH41" s="134"/>
      <c r="BI41" s="134"/>
      <c r="BJ41" s="134"/>
      <c r="BK41" s="134"/>
      <c r="BL41" s="134"/>
      <c r="BM41" s="134"/>
      <c r="BN41" s="134"/>
      <c r="BO41" s="134"/>
      <c r="BP41" s="134"/>
      <c r="BQ41" s="134"/>
      <c r="BR41" s="134"/>
      <c r="BS41" s="134"/>
      <c r="BT41" s="134"/>
      <c r="BU41" s="134"/>
      <c r="BV41" s="134"/>
      <c r="BW41" s="134"/>
      <c r="BX41" s="134"/>
      <c r="BY41" s="134"/>
      <c r="BZ41" s="134"/>
      <c r="CA41" s="134"/>
      <c r="CB41" s="134"/>
      <c r="CC41" s="134"/>
      <c r="CD41" s="134"/>
      <c r="CE41" s="134"/>
      <c r="CF41" s="134"/>
      <c r="CG41" s="134"/>
      <c r="CH41" s="134"/>
      <c r="CI41" s="134"/>
      <c r="CJ41" s="134"/>
      <c r="CK41" s="134"/>
      <c r="CL41" s="134"/>
      <c r="CM41" s="134"/>
      <c r="CN41" s="134"/>
      <c r="CO41" s="134"/>
      <c r="CP41" s="134"/>
      <c r="CQ41" s="134"/>
      <c r="CR41" s="134"/>
      <c r="CS41" s="134"/>
      <c r="CT41" s="134"/>
      <c r="CU41" s="134"/>
      <c r="CV41" s="134"/>
      <c r="CW41" s="134"/>
      <c r="CX41" s="134"/>
      <c r="CY41" s="134"/>
      <c r="CZ41" s="134"/>
      <c r="DA41" s="134"/>
      <c r="DB41" s="134"/>
      <c r="DC41" s="134"/>
      <c r="DD41" s="134"/>
      <c r="DE41" s="134"/>
      <c r="DF41" s="134"/>
      <c r="DG41" s="134"/>
      <c r="DH41" s="134"/>
      <c r="DI41" s="134"/>
      <c r="DJ41" s="134"/>
      <c r="DK41" s="134"/>
      <c r="DL41" s="134"/>
      <c r="DM41" s="134"/>
      <c r="DN41" s="221"/>
    </row>
    <row r="42" spans="1:118" ht="13.5" customHeight="1">
      <c r="A42" s="359">
        <v>366</v>
      </c>
      <c r="B42" s="332" t="s">
        <v>205</v>
      </c>
      <c r="C42" s="172">
        <v>1</v>
      </c>
      <c r="D42" s="21" t="s">
        <v>8</v>
      </c>
      <c r="E42" s="21" t="s">
        <v>13</v>
      </c>
      <c r="F42" s="136">
        <v>213.7</v>
      </c>
      <c r="G42" s="22">
        <v>0.75</v>
      </c>
      <c r="H42" s="407">
        <v>0.5</v>
      </c>
      <c r="I42" s="410">
        <v>-0.2</v>
      </c>
      <c r="J42" s="211">
        <v>214.45</v>
      </c>
      <c r="K42" s="320">
        <v>214.547</v>
      </c>
      <c r="L42" s="22">
        <f t="shared" si="4"/>
        <v>0.85</v>
      </c>
      <c r="M42" s="200">
        <f t="shared" si="2"/>
        <v>0.1</v>
      </c>
      <c r="N42" s="200">
        <v>0.11</v>
      </c>
      <c r="O42" s="235" t="str">
        <f t="shared" si="5"/>
        <v>OK</v>
      </c>
      <c r="P42" s="151"/>
      <c r="Q42" s="130">
        <v>366</v>
      </c>
      <c r="R42" s="36">
        <f t="shared" si="3"/>
        <v>214.45</v>
      </c>
      <c r="S42" s="320">
        <v>214.547</v>
      </c>
      <c r="T42" s="320">
        <v>214.559</v>
      </c>
      <c r="U42" s="134"/>
      <c r="V42" s="134"/>
      <c r="W42" s="134"/>
      <c r="X42" s="134"/>
      <c r="Y42" s="134"/>
      <c r="Z42" s="134"/>
      <c r="AA42" s="134"/>
      <c r="AB42" s="134"/>
      <c r="AC42" s="134"/>
      <c r="AD42" s="134"/>
      <c r="AE42" s="134"/>
      <c r="AF42" s="134"/>
      <c r="AG42" s="134"/>
      <c r="AH42" s="134"/>
      <c r="AI42" s="134"/>
      <c r="AJ42" s="134"/>
      <c r="AK42" s="134"/>
      <c r="AL42" s="134"/>
      <c r="AM42" s="134"/>
      <c r="AN42" s="134"/>
      <c r="AO42" s="134"/>
      <c r="AP42" s="134"/>
      <c r="AQ42" s="134"/>
      <c r="AR42" s="134"/>
      <c r="AS42" s="134"/>
      <c r="AT42" s="134"/>
      <c r="AU42" s="134"/>
      <c r="AV42" s="134"/>
      <c r="AW42" s="134"/>
      <c r="AX42" s="134"/>
      <c r="AY42" s="134"/>
      <c r="AZ42" s="134"/>
      <c r="BA42" s="134"/>
      <c r="BB42" s="134"/>
      <c r="BC42" s="134"/>
      <c r="BD42" s="134"/>
      <c r="BE42" s="134"/>
      <c r="BF42" s="134"/>
      <c r="BG42" s="134"/>
      <c r="BH42" s="134"/>
      <c r="BI42" s="134"/>
      <c r="BJ42" s="134"/>
      <c r="BK42" s="134"/>
      <c r="BL42" s="134"/>
      <c r="BM42" s="134"/>
      <c r="BN42" s="134"/>
      <c r="BO42" s="134"/>
      <c r="BP42" s="134"/>
      <c r="BQ42" s="134"/>
      <c r="BR42" s="134"/>
      <c r="BS42" s="134"/>
      <c r="BT42" s="134"/>
      <c r="BU42" s="134"/>
      <c r="BV42" s="134"/>
      <c r="BW42" s="134"/>
      <c r="BX42" s="134"/>
      <c r="BY42" s="134"/>
      <c r="BZ42" s="134"/>
      <c r="CA42" s="134"/>
      <c r="CB42" s="134"/>
      <c r="CC42" s="134"/>
      <c r="CD42" s="134"/>
      <c r="CE42" s="134"/>
      <c r="CF42" s="134"/>
      <c r="CG42" s="134"/>
      <c r="CH42" s="134"/>
      <c r="CI42" s="134"/>
      <c r="CJ42" s="134"/>
      <c r="CK42" s="134"/>
      <c r="CL42" s="134"/>
      <c r="CM42" s="134"/>
      <c r="CN42" s="134"/>
      <c r="CO42" s="134"/>
      <c r="CP42" s="134"/>
      <c r="CQ42" s="134"/>
      <c r="CR42" s="134"/>
      <c r="CS42" s="134"/>
      <c r="CT42" s="134"/>
      <c r="CU42" s="134"/>
      <c r="CV42" s="134"/>
      <c r="CW42" s="134"/>
      <c r="CX42" s="134"/>
      <c r="CY42" s="134"/>
      <c r="CZ42" s="134"/>
      <c r="DA42" s="134"/>
      <c r="DB42" s="134"/>
      <c r="DC42" s="134"/>
      <c r="DD42" s="134"/>
      <c r="DE42" s="134"/>
      <c r="DF42" s="134"/>
      <c r="DG42" s="134"/>
      <c r="DH42" s="134"/>
      <c r="DI42" s="134"/>
      <c r="DJ42" s="134"/>
      <c r="DK42" s="134"/>
      <c r="DL42" s="134"/>
      <c r="DM42" s="134"/>
      <c r="DN42" s="221"/>
    </row>
    <row r="43" spans="1:118" ht="13.5" customHeight="1">
      <c r="A43" s="359">
        <v>367</v>
      </c>
      <c r="B43" s="332" t="s">
        <v>206</v>
      </c>
      <c r="C43" s="172">
        <v>1</v>
      </c>
      <c r="D43" s="21" t="s">
        <v>8</v>
      </c>
      <c r="E43" s="21" t="s">
        <v>13</v>
      </c>
      <c r="F43" s="136">
        <v>213.7</v>
      </c>
      <c r="G43" s="22">
        <v>0.75</v>
      </c>
      <c r="H43" s="407">
        <v>0.5</v>
      </c>
      <c r="I43" s="410">
        <v>-0.2</v>
      </c>
      <c r="J43" s="211">
        <v>214.45</v>
      </c>
      <c r="K43" s="320">
        <v>214.70599999999999</v>
      </c>
      <c r="L43" s="22">
        <f t="shared" si="4"/>
        <v>1.01</v>
      </c>
      <c r="M43" s="200">
        <f t="shared" si="2"/>
        <v>0.26</v>
      </c>
      <c r="N43" s="200">
        <v>0.26</v>
      </c>
      <c r="O43" s="235" t="str">
        <f t="shared" si="5"/>
        <v>OK</v>
      </c>
      <c r="P43" s="151"/>
      <c r="Q43" s="130">
        <v>367</v>
      </c>
      <c r="R43" s="36">
        <f t="shared" si="3"/>
        <v>214.45</v>
      </c>
      <c r="S43" s="320">
        <v>214.70599999999999</v>
      </c>
      <c r="T43" s="320">
        <v>214.70599999999999</v>
      </c>
      <c r="U43" s="134"/>
      <c r="V43" s="134"/>
      <c r="W43" s="134"/>
      <c r="X43" s="134"/>
      <c r="Y43" s="134"/>
      <c r="Z43" s="134"/>
      <c r="AA43" s="134"/>
      <c r="AB43" s="134"/>
      <c r="AC43" s="134"/>
      <c r="AD43" s="134"/>
      <c r="AE43" s="134"/>
      <c r="AF43" s="134"/>
      <c r="AG43" s="134"/>
      <c r="AH43" s="134"/>
      <c r="AI43" s="134"/>
      <c r="AJ43" s="134"/>
      <c r="AK43" s="134"/>
      <c r="AL43" s="134"/>
      <c r="AM43" s="134"/>
      <c r="AN43" s="134"/>
      <c r="AO43" s="134"/>
      <c r="AP43" s="134"/>
      <c r="AQ43" s="134"/>
      <c r="AR43" s="134"/>
      <c r="AS43" s="134"/>
      <c r="AT43" s="134"/>
      <c r="AU43" s="134"/>
      <c r="AV43" s="134"/>
      <c r="AW43" s="134"/>
      <c r="AX43" s="134"/>
      <c r="AY43" s="134"/>
      <c r="AZ43" s="134"/>
      <c r="BA43" s="134"/>
      <c r="BB43" s="134"/>
      <c r="BC43" s="134"/>
      <c r="BD43" s="134"/>
      <c r="BE43" s="134"/>
      <c r="BF43" s="134"/>
      <c r="BG43" s="134"/>
      <c r="BH43" s="134"/>
      <c r="BI43" s="134"/>
      <c r="BJ43" s="134"/>
      <c r="BK43" s="134"/>
      <c r="BL43" s="134"/>
      <c r="BM43" s="134"/>
      <c r="BN43" s="134"/>
      <c r="BO43" s="134"/>
      <c r="BP43" s="134"/>
      <c r="BQ43" s="134"/>
      <c r="BR43" s="134"/>
      <c r="BS43" s="134"/>
      <c r="BT43" s="134"/>
      <c r="BU43" s="134"/>
      <c r="BV43" s="134"/>
      <c r="BW43" s="134"/>
      <c r="BX43" s="134"/>
      <c r="BY43" s="134"/>
      <c r="BZ43" s="134"/>
      <c r="CA43" s="134"/>
      <c r="CB43" s="134"/>
      <c r="CC43" s="134"/>
      <c r="CD43" s="134"/>
      <c r="CE43" s="134"/>
      <c r="CF43" s="134"/>
      <c r="CG43" s="134"/>
      <c r="CH43" s="134"/>
      <c r="CI43" s="134"/>
      <c r="CJ43" s="134"/>
      <c r="CK43" s="134"/>
      <c r="CL43" s="134"/>
      <c r="CM43" s="134"/>
      <c r="CN43" s="134"/>
      <c r="CO43" s="134"/>
      <c r="CP43" s="134"/>
      <c r="CQ43" s="134"/>
      <c r="CR43" s="134"/>
      <c r="CS43" s="134"/>
      <c r="CT43" s="134"/>
      <c r="CU43" s="134"/>
      <c r="CV43" s="134"/>
      <c r="CW43" s="134"/>
      <c r="CX43" s="134"/>
      <c r="CY43" s="134"/>
      <c r="CZ43" s="134"/>
      <c r="DA43" s="134"/>
      <c r="DB43" s="134"/>
      <c r="DC43" s="134"/>
      <c r="DD43" s="134"/>
      <c r="DE43" s="134"/>
      <c r="DF43" s="134"/>
      <c r="DG43" s="134"/>
      <c r="DH43" s="134"/>
      <c r="DI43" s="134"/>
      <c r="DJ43" s="134"/>
      <c r="DK43" s="134"/>
      <c r="DL43" s="134"/>
      <c r="DM43" s="134"/>
      <c r="DN43" s="221"/>
    </row>
    <row r="44" spans="1:118" ht="13.5" customHeight="1">
      <c r="A44" s="359">
        <v>368</v>
      </c>
      <c r="B44" s="332" t="s">
        <v>207</v>
      </c>
      <c r="C44" s="172">
        <v>1</v>
      </c>
      <c r="D44" s="21" t="s">
        <v>8</v>
      </c>
      <c r="E44" s="21" t="s">
        <v>13</v>
      </c>
      <c r="F44" s="136">
        <v>213.7</v>
      </c>
      <c r="G44" s="22">
        <v>0.75</v>
      </c>
      <c r="H44" s="407">
        <v>0.5</v>
      </c>
      <c r="I44" s="410">
        <v>-0.2</v>
      </c>
      <c r="J44" s="211">
        <v>214.45</v>
      </c>
      <c r="K44" s="320">
        <v>214.76</v>
      </c>
      <c r="L44" s="22">
        <f t="shared" si="4"/>
        <v>1.06</v>
      </c>
      <c r="M44" s="200">
        <f t="shared" si="2"/>
        <v>0.31</v>
      </c>
      <c r="N44" s="200">
        <v>0.3</v>
      </c>
      <c r="O44" s="235" t="str">
        <f t="shared" si="5"/>
        <v>OK</v>
      </c>
      <c r="P44" s="151"/>
      <c r="Q44" s="130">
        <v>368</v>
      </c>
      <c r="R44" s="36">
        <f t="shared" si="3"/>
        <v>214.45</v>
      </c>
      <c r="S44" s="320">
        <v>214.76</v>
      </c>
      <c r="T44" s="320">
        <v>214.75399999999999</v>
      </c>
      <c r="U44" s="134"/>
      <c r="V44" s="134"/>
      <c r="W44" s="134"/>
      <c r="X44" s="134"/>
      <c r="Y44" s="134"/>
      <c r="Z44" s="134"/>
      <c r="AA44" s="134"/>
      <c r="AB44" s="134"/>
      <c r="AC44" s="134"/>
      <c r="AD44" s="134"/>
      <c r="AE44" s="134"/>
      <c r="AF44" s="134"/>
      <c r="AG44" s="134"/>
      <c r="AH44" s="134"/>
      <c r="AI44" s="134"/>
      <c r="AJ44" s="134"/>
      <c r="AK44" s="134"/>
      <c r="AL44" s="134"/>
      <c r="AM44" s="134"/>
      <c r="AN44" s="134"/>
      <c r="AO44" s="134"/>
      <c r="AP44" s="134"/>
      <c r="AQ44" s="134"/>
      <c r="AR44" s="134"/>
      <c r="AS44" s="134"/>
      <c r="AT44" s="134"/>
      <c r="AU44" s="134"/>
      <c r="AV44" s="134"/>
      <c r="AW44" s="134"/>
      <c r="AX44" s="134"/>
      <c r="AY44" s="134"/>
      <c r="AZ44" s="134"/>
      <c r="BA44" s="134"/>
      <c r="BB44" s="134"/>
      <c r="BC44" s="134"/>
      <c r="BD44" s="134"/>
      <c r="BE44" s="134"/>
      <c r="BF44" s="134"/>
      <c r="BG44" s="134"/>
      <c r="BH44" s="134"/>
      <c r="BI44" s="134"/>
      <c r="BJ44" s="134"/>
      <c r="BK44" s="134"/>
      <c r="BL44" s="134"/>
      <c r="BM44" s="134"/>
      <c r="BN44" s="134"/>
      <c r="BO44" s="134"/>
      <c r="BP44" s="134"/>
      <c r="BQ44" s="134"/>
      <c r="BR44" s="134"/>
      <c r="BS44" s="134"/>
      <c r="BT44" s="134"/>
      <c r="BU44" s="134"/>
      <c r="BV44" s="134"/>
      <c r="BW44" s="134"/>
      <c r="BX44" s="134"/>
      <c r="BY44" s="134"/>
      <c r="BZ44" s="134"/>
      <c r="CA44" s="134"/>
      <c r="CB44" s="134"/>
      <c r="CC44" s="134"/>
      <c r="CD44" s="134"/>
      <c r="CE44" s="134"/>
      <c r="CF44" s="134"/>
      <c r="CG44" s="134"/>
      <c r="CH44" s="134"/>
      <c r="CI44" s="134"/>
      <c r="CJ44" s="134"/>
      <c r="CK44" s="134"/>
      <c r="CL44" s="134"/>
      <c r="CM44" s="134"/>
      <c r="CN44" s="134"/>
      <c r="CO44" s="134"/>
      <c r="CP44" s="134"/>
      <c r="CQ44" s="134"/>
      <c r="CR44" s="134"/>
      <c r="CS44" s="134"/>
      <c r="CT44" s="134"/>
      <c r="CU44" s="134"/>
      <c r="CV44" s="134"/>
      <c r="CW44" s="134"/>
      <c r="CX44" s="134"/>
      <c r="CY44" s="134"/>
      <c r="CZ44" s="134"/>
      <c r="DA44" s="134"/>
      <c r="DB44" s="134"/>
      <c r="DC44" s="134"/>
      <c r="DD44" s="134"/>
      <c r="DE44" s="134"/>
      <c r="DF44" s="134"/>
      <c r="DG44" s="134"/>
      <c r="DH44" s="134"/>
      <c r="DI44" s="134"/>
      <c r="DJ44" s="134"/>
      <c r="DK44" s="134"/>
      <c r="DL44" s="134"/>
      <c r="DM44" s="134"/>
      <c r="DN44" s="221"/>
    </row>
    <row r="45" spans="1:118" ht="13.5" customHeight="1">
      <c r="A45" s="359">
        <v>369</v>
      </c>
      <c r="B45" s="332" t="s">
        <v>208</v>
      </c>
      <c r="C45" s="172">
        <v>1</v>
      </c>
      <c r="D45" s="21" t="s">
        <v>8</v>
      </c>
      <c r="E45" s="21" t="s">
        <v>13</v>
      </c>
      <c r="F45" s="136">
        <v>213.7</v>
      </c>
      <c r="G45" s="22">
        <v>0.75</v>
      </c>
      <c r="H45" s="407">
        <v>0.5</v>
      </c>
      <c r="I45" s="410">
        <v>-0.2</v>
      </c>
      <c r="J45" s="211">
        <v>214.45</v>
      </c>
      <c r="K45" s="320">
        <v>214.654</v>
      </c>
      <c r="L45" s="22">
        <f t="shared" si="4"/>
        <v>0.95</v>
      </c>
      <c r="M45" s="200">
        <f t="shared" si="2"/>
        <v>0.2</v>
      </c>
      <c r="N45" s="200">
        <v>0.21</v>
      </c>
      <c r="O45" s="235" t="str">
        <f t="shared" si="5"/>
        <v>OK</v>
      </c>
      <c r="P45" s="151"/>
      <c r="Q45" s="130">
        <v>369</v>
      </c>
      <c r="R45" s="36">
        <f t="shared" si="3"/>
        <v>214.45</v>
      </c>
      <c r="S45" s="320">
        <v>214.654</v>
      </c>
      <c r="T45" s="320">
        <v>214.66</v>
      </c>
      <c r="U45" s="134"/>
      <c r="V45" s="134"/>
      <c r="W45" s="134"/>
      <c r="X45" s="134"/>
      <c r="Y45" s="134"/>
      <c r="Z45" s="134"/>
      <c r="AA45" s="134"/>
      <c r="AB45" s="134"/>
      <c r="AC45" s="134"/>
      <c r="AD45" s="134"/>
      <c r="AE45" s="134"/>
      <c r="AF45" s="134"/>
      <c r="AG45" s="134"/>
      <c r="AH45" s="134"/>
      <c r="AI45" s="134"/>
      <c r="AJ45" s="134"/>
      <c r="AK45" s="134"/>
      <c r="AL45" s="134"/>
      <c r="AM45" s="134"/>
      <c r="AN45" s="134"/>
      <c r="AO45" s="134"/>
      <c r="AP45" s="134"/>
      <c r="AQ45" s="134"/>
      <c r="AR45" s="134"/>
      <c r="AS45" s="134"/>
      <c r="AT45" s="134"/>
      <c r="AU45" s="134"/>
      <c r="AV45" s="134"/>
      <c r="AW45" s="134"/>
      <c r="AX45" s="134"/>
      <c r="AY45" s="134"/>
      <c r="AZ45" s="134"/>
      <c r="BA45" s="134"/>
      <c r="BB45" s="134"/>
      <c r="BC45" s="134"/>
      <c r="BD45" s="134"/>
      <c r="BE45" s="134"/>
      <c r="BF45" s="134"/>
      <c r="BG45" s="134"/>
      <c r="BH45" s="134"/>
      <c r="BI45" s="134"/>
      <c r="BJ45" s="134"/>
      <c r="BK45" s="134"/>
      <c r="BL45" s="134"/>
      <c r="BM45" s="134"/>
      <c r="BN45" s="134"/>
      <c r="BO45" s="134"/>
      <c r="BP45" s="134"/>
      <c r="BQ45" s="134"/>
      <c r="BR45" s="134"/>
      <c r="BS45" s="134"/>
      <c r="BT45" s="134"/>
      <c r="BU45" s="134"/>
      <c r="BV45" s="134"/>
      <c r="BW45" s="134"/>
      <c r="BX45" s="134"/>
      <c r="BY45" s="134"/>
      <c r="BZ45" s="134"/>
      <c r="CA45" s="134"/>
      <c r="CB45" s="134"/>
      <c r="CC45" s="134"/>
      <c r="CD45" s="134"/>
      <c r="CE45" s="134"/>
      <c r="CF45" s="134"/>
      <c r="CG45" s="134"/>
      <c r="CH45" s="134"/>
      <c r="CI45" s="134"/>
      <c r="CJ45" s="134"/>
      <c r="CK45" s="134"/>
      <c r="CL45" s="134"/>
      <c r="CM45" s="134"/>
      <c r="CN45" s="134"/>
      <c r="CO45" s="134"/>
      <c r="CP45" s="134"/>
      <c r="CQ45" s="134"/>
      <c r="CR45" s="134"/>
      <c r="CS45" s="134"/>
      <c r="CT45" s="134"/>
      <c r="CU45" s="134"/>
      <c r="CV45" s="134"/>
      <c r="CW45" s="134"/>
      <c r="CX45" s="134"/>
      <c r="CY45" s="134"/>
      <c r="CZ45" s="134"/>
      <c r="DA45" s="134"/>
      <c r="DB45" s="134"/>
      <c r="DC45" s="134"/>
      <c r="DD45" s="134"/>
      <c r="DE45" s="134"/>
      <c r="DF45" s="134"/>
      <c r="DG45" s="134"/>
      <c r="DH45" s="134"/>
      <c r="DI45" s="134"/>
      <c r="DJ45" s="134"/>
      <c r="DK45" s="134"/>
      <c r="DL45" s="134"/>
      <c r="DM45" s="134"/>
      <c r="DN45" s="221"/>
    </row>
    <row r="46" spans="1:118" ht="13.5" customHeight="1">
      <c r="A46" s="359">
        <v>371</v>
      </c>
      <c r="B46" s="332" t="s">
        <v>209</v>
      </c>
      <c r="C46" s="172">
        <v>1</v>
      </c>
      <c r="D46" s="21" t="s">
        <v>8</v>
      </c>
      <c r="E46" s="21" t="s">
        <v>13</v>
      </c>
      <c r="F46" s="136">
        <v>213.7</v>
      </c>
      <c r="G46" s="22">
        <v>0.75</v>
      </c>
      <c r="H46" s="407">
        <v>0.5</v>
      </c>
      <c r="I46" s="410">
        <v>-0.2</v>
      </c>
      <c r="J46" s="211">
        <v>214.45</v>
      </c>
      <c r="K46" s="320">
        <v>214.72800000000001</v>
      </c>
      <c r="L46" s="22">
        <f t="shared" si="4"/>
        <v>1.03</v>
      </c>
      <c r="M46" s="200">
        <f t="shared" si="2"/>
        <v>0.28000000000000003</v>
      </c>
      <c r="N46" s="200">
        <v>0.27</v>
      </c>
      <c r="O46" s="235" t="str">
        <f t="shared" si="5"/>
        <v>OK</v>
      </c>
      <c r="P46" s="151"/>
      <c r="Q46" s="130">
        <v>371</v>
      </c>
      <c r="R46" s="36">
        <f t="shared" si="3"/>
        <v>214.45</v>
      </c>
      <c r="S46" s="320">
        <v>214.72800000000001</v>
      </c>
      <c r="T46" s="320">
        <v>214.71899999999999</v>
      </c>
      <c r="U46" s="134"/>
      <c r="V46" s="134"/>
      <c r="W46" s="134"/>
      <c r="X46" s="134"/>
      <c r="Y46" s="134"/>
      <c r="Z46" s="134"/>
      <c r="AA46" s="134"/>
      <c r="AB46" s="134"/>
      <c r="AC46" s="134"/>
      <c r="AD46" s="134"/>
      <c r="AE46" s="134"/>
      <c r="AF46" s="134"/>
      <c r="AG46" s="134"/>
      <c r="AH46" s="134"/>
      <c r="AI46" s="134"/>
      <c r="AJ46" s="134"/>
      <c r="AK46" s="134"/>
      <c r="AL46" s="134"/>
      <c r="AM46" s="134"/>
      <c r="AN46" s="134"/>
      <c r="AO46" s="134"/>
      <c r="AP46" s="134"/>
      <c r="AQ46" s="134"/>
      <c r="AR46" s="134"/>
      <c r="AS46" s="134"/>
      <c r="AT46" s="134"/>
      <c r="AU46" s="134"/>
      <c r="AV46" s="134"/>
      <c r="AW46" s="134"/>
      <c r="AX46" s="134"/>
      <c r="AY46" s="134"/>
      <c r="AZ46" s="134"/>
      <c r="BA46" s="134"/>
      <c r="BB46" s="134"/>
      <c r="BC46" s="134"/>
      <c r="BD46" s="134"/>
      <c r="BE46" s="134"/>
      <c r="BF46" s="134"/>
      <c r="BG46" s="134"/>
      <c r="BH46" s="134"/>
      <c r="BI46" s="134"/>
      <c r="BJ46" s="134"/>
      <c r="BK46" s="134"/>
      <c r="BL46" s="134"/>
      <c r="BM46" s="134"/>
      <c r="BN46" s="134"/>
      <c r="BO46" s="134"/>
      <c r="BP46" s="134"/>
      <c r="BQ46" s="134"/>
      <c r="BR46" s="134"/>
      <c r="BS46" s="134"/>
      <c r="BT46" s="134"/>
      <c r="BU46" s="134"/>
      <c r="BV46" s="134"/>
      <c r="BW46" s="134"/>
      <c r="BX46" s="134"/>
      <c r="BY46" s="134"/>
      <c r="BZ46" s="134"/>
      <c r="CA46" s="134"/>
      <c r="CB46" s="134"/>
      <c r="CC46" s="134"/>
      <c r="CD46" s="134"/>
      <c r="CE46" s="134"/>
      <c r="CF46" s="134"/>
      <c r="CG46" s="134"/>
      <c r="CH46" s="134"/>
      <c r="CI46" s="134"/>
      <c r="CJ46" s="134"/>
      <c r="CK46" s="134"/>
      <c r="CL46" s="134"/>
      <c r="CM46" s="134"/>
      <c r="CN46" s="134"/>
      <c r="CO46" s="134"/>
      <c r="CP46" s="134"/>
      <c r="CQ46" s="134"/>
      <c r="CR46" s="134"/>
      <c r="CS46" s="134"/>
      <c r="CT46" s="134"/>
      <c r="CU46" s="134"/>
      <c r="CV46" s="134"/>
      <c r="CW46" s="134"/>
      <c r="CX46" s="134"/>
      <c r="CY46" s="134"/>
      <c r="CZ46" s="134"/>
      <c r="DA46" s="134"/>
      <c r="DB46" s="134"/>
      <c r="DC46" s="134"/>
      <c r="DD46" s="134"/>
      <c r="DE46" s="134"/>
      <c r="DF46" s="134"/>
      <c r="DG46" s="134"/>
      <c r="DH46" s="134"/>
      <c r="DI46" s="134"/>
      <c r="DJ46" s="134"/>
      <c r="DK46" s="134"/>
      <c r="DL46" s="134"/>
      <c r="DM46" s="134"/>
      <c r="DN46" s="221"/>
    </row>
    <row r="47" spans="1:118" ht="13.5" customHeight="1">
      <c r="A47" s="359">
        <v>372</v>
      </c>
      <c r="B47" s="332" t="s">
        <v>210</v>
      </c>
      <c r="C47" s="172">
        <v>1</v>
      </c>
      <c r="D47" s="21" t="s">
        <v>8</v>
      </c>
      <c r="E47" s="21" t="s">
        <v>13</v>
      </c>
      <c r="F47" s="136">
        <v>213.7</v>
      </c>
      <c r="G47" s="22">
        <v>0.75</v>
      </c>
      <c r="H47" s="407">
        <v>0.5</v>
      </c>
      <c r="I47" s="410">
        <v>-0.2</v>
      </c>
      <c r="J47" s="211">
        <v>214.45</v>
      </c>
      <c r="K47" s="320">
        <v>214.506</v>
      </c>
      <c r="L47" s="22">
        <f t="shared" si="4"/>
        <v>0.81</v>
      </c>
      <c r="M47" s="200">
        <f t="shared" si="2"/>
        <v>0.06</v>
      </c>
      <c r="N47" s="200">
        <v>0.06</v>
      </c>
      <c r="O47" s="235" t="str">
        <f t="shared" si="5"/>
        <v>OK</v>
      </c>
      <c r="P47" s="151"/>
      <c r="Q47" s="130">
        <v>372</v>
      </c>
      <c r="R47" s="36">
        <f t="shared" si="3"/>
        <v>214.45</v>
      </c>
      <c r="S47" s="320">
        <v>214.506</v>
      </c>
      <c r="T47" s="320">
        <v>214.50899999999999</v>
      </c>
      <c r="U47" s="134"/>
      <c r="V47" s="134"/>
      <c r="W47" s="134"/>
      <c r="X47" s="134"/>
      <c r="Y47" s="134"/>
      <c r="Z47" s="134"/>
      <c r="AA47" s="134"/>
      <c r="AB47" s="134"/>
      <c r="AC47" s="134"/>
      <c r="AD47" s="134"/>
      <c r="AE47" s="134"/>
      <c r="AF47" s="134"/>
      <c r="AG47" s="134"/>
      <c r="AH47" s="134"/>
      <c r="AI47" s="134"/>
      <c r="AJ47" s="134"/>
      <c r="AK47" s="134"/>
      <c r="AL47" s="134"/>
      <c r="AM47" s="134"/>
      <c r="AN47" s="134"/>
      <c r="AO47" s="134"/>
      <c r="AP47" s="134"/>
      <c r="AQ47" s="134"/>
      <c r="AR47" s="134"/>
      <c r="AS47" s="134"/>
      <c r="AT47" s="134"/>
      <c r="AU47" s="134"/>
      <c r="AV47" s="134"/>
      <c r="AW47" s="134"/>
      <c r="AX47" s="134"/>
      <c r="AY47" s="134"/>
      <c r="AZ47" s="134"/>
      <c r="BA47" s="134"/>
      <c r="BB47" s="134"/>
      <c r="BC47" s="134"/>
      <c r="BD47" s="134"/>
      <c r="BE47" s="134"/>
      <c r="BF47" s="134"/>
      <c r="BG47" s="134"/>
      <c r="BH47" s="134"/>
      <c r="BI47" s="134"/>
      <c r="BJ47" s="134"/>
      <c r="BK47" s="134"/>
      <c r="BL47" s="134"/>
      <c r="BM47" s="134"/>
      <c r="BN47" s="134"/>
      <c r="BO47" s="134"/>
      <c r="BP47" s="134"/>
      <c r="BQ47" s="134"/>
      <c r="BR47" s="134"/>
      <c r="BS47" s="134"/>
      <c r="BT47" s="134"/>
      <c r="BU47" s="134"/>
      <c r="BV47" s="134"/>
      <c r="BW47" s="134"/>
      <c r="BX47" s="134"/>
      <c r="BY47" s="134"/>
      <c r="BZ47" s="134"/>
      <c r="CA47" s="134"/>
      <c r="CB47" s="134"/>
      <c r="CC47" s="134"/>
      <c r="CD47" s="134"/>
      <c r="CE47" s="134"/>
      <c r="CF47" s="134"/>
      <c r="CG47" s="134"/>
      <c r="CH47" s="134"/>
      <c r="CI47" s="134"/>
      <c r="CJ47" s="134"/>
      <c r="CK47" s="134"/>
      <c r="CL47" s="134"/>
      <c r="CM47" s="134"/>
      <c r="CN47" s="134"/>
      <c r="CO47" s="134"/>
      <c r="CP47" s="134"/>
      <c r="CQ47" s="134"/>
      <c r="CR47" s="134"/>
      <c r="CS47" s="134"/>
      <c r="CT47" s="134"/>
      <c r="CU47" s="134"/>
      <c r="CV47" s="134"/>
      <c r="CW47" s="134"/>
      <c r="CX47" s="134"/>
      <c r="CY47" s="134"/>
      <c r="CZ47" s="134"/>
      <c r="DA47" s="134"/>
      <c r="DB47" s="134"/>
      <c r="DC47" s="134"/>
      <c r="DD47" s="134"/>
      <c r="DE47" s="134"/>
      <c r="DF47" s="134"/>
      <c r="DG47" s="134"/>
      <c r="DH47" s="134"/>
      <c r="DI47" s="134"/>
      <c r="DJ47" s="134"/>
      <c r="DK47" s="134"/>
      <c r="DL47" s="134"/>
      <c r="DM47" s="134"/>
      <c r="DN47" s="221"/>
    </row>
    <row r="48" spans="1:118" ht="13.5" customHeight="1">
      <c r="A48" s="359">
        <v>373</v>
      </c>
      <c r="B48" s="332" t="s">
        <v>211</v>
      </c>
      <c r="C48" s="172">
        <v>1</v>
      </c>
      <c r="D48" s="21" t="s">
        <v>8</v>
      </c>
      <c r="E48" s="21" t="s">
        <v>13</v>
      </c>
      <c r="F48" s="136">
        <v>213.7</v>
      </c>
      <c r="G48" s="22">
        <v>0.75</v>
      </c>
      <c r="H48" s="407">
        <v>0.5</v>
      </c>
      <c r="I48" s="410">
        <v>-0.2</v>
      </c>
      <c r="J48" s="211">
        <v>214.45</v>
      </c>
      <c r="K48" s="320">
        <v>214.703</v>
      </c>
      <c r="L48" s="22">
        <f t="shared" si="4"/>
        <v>1</v>
      </c>
      <c r="M48" s="200">
        <f t="shared" si="2"/>
        <v>0.25</v>
      </c>
      <c r="N48" s="200">
        <v>0.23</v>
      </c>
      <c r="O48" s="235" t="str">
        <f t="shared" si="5"/>
        <v>OK</v>
      </c>
      <c r="P48" s="151"/>
      <c r="Q48" s="130">
        <v>373</v>
      </c>
      <c r="R48" s="36">
        <f t="shared" si="3"/>
        <v>214.45</v>
      </c>
      <c r="S48" s="320">
        <v>214.703</v>
      </c>
      <c r="T48" s="320">
        <v>214.678</v>
      </c>
      <c r="U48" s="134"/>
      <c r="V48" s="134"/>
      <c r="W48" s="134"/>
      <c r="X48" s="134"/>
      <c r="Y48" s="134"/>
      <c r="Z48" s="134"/>
      <c r="AA48" s="134"/>
      <c r="AB48" s="134"/>
      <c r="AC48" s="134"/>
      <c r="AD48" s="134"/>
      <c r="AE48" s="134"/>
      <c r="AF48" s="134"/>
      <c r="AG48" s="134"/>
      <c r="AH48" s="134"/>
      <c r="AI48" s="134"/>
      <c r="AJ48" s="134"/>
      <c r="AK48" s="134"/>
      <c r="AL48" s="134"/>
      <c r="AM48" s="134"/>
      <c r="AN48" s="134"/>
      <c r="AO48" s="134"/>
      <c r="AP48" s="134"/>
      <c r="AQ48" s="134"/>
      <c r="AR48" s="134"/>
      <c r="AS48" s="134"/>
      <c r="AT48" s="134"/>
      <c r="AU48" s="134"/>
      <c r="AV48" s="134"/>
      <c r="AW48" s="134"/>
      <c r="AX48" s="134"/>
      <c r="AY48" s="134"/>
      <c r="AZ48" s="134"/>
      <c r="BA48" s="134"/>
      <c r="BB48" s="134"/>
      <c r="BC48" s="134"/>
      <c r="BD48" s="134"/>
      <c r="BE48" s="134"/>
      <c r="BF48" s="134"/>
      <c r="BG48" s="134"/>
      <c r="BH48" s="134"/>
      <c r="BI48" s="134"/>
      <c r="BJ48" s="134"/>
      <c r="BK48" s="134"/>
      <c r="BL48" s="134"/>
      <c r="BM48" s="134"/>
      <c r="BN48" s="134"/>
      <c r="BO48" s="134"/>
      <c r="BP48" s="134"/>
      <c r="BQ48" s="134"/>
      <c r="BR48" s="134"/>
      <c r="BS48" s="134"/>
      <c r="BT48" s="134"/>
      <c r="BU48" s="134"/>
      <c r="BV48" s="134"/>
      <c r="BW48" s="134"/>
      <c r="BX48" s="134"/>
      <c r="BY48" s="134"/>
      <c r="BZ48" s="134"/>
      <c r="CA48" s="134"/>
      <c r="CB48" s="134"/>
      <c r="CC48" s="134"/>
      <c r="CD48" s="134"/>
      <c r="CE48" s="134"/>
      <c r="CF48" s="134"/>
      <c r="CG48" s="134"/>
      <c r="CH48" s="134"/>
      <c r="CI48" s="134"/>
      <c r="CJ48" s="134"/>
      <c r="CK48" s="134"/>
      <c r="CL48" s="134"/>
      <c r="CM48" s="134"/>
      <c r="CN48" s="134"/>
      <c r="CO48" s="134"/>
      <c r="CP48" s="134"/>
      <c r="CQ48" s="134"/>
      <c r="CR48" s="134"/>
      <c r="CS48" s="134"/>
      <c r="CT48" s="134"/>
      <c r="CU48" s="134"/>
      <c r="CV48" s="134"/>
      <c r="CW48" s="134"/>
      <c r="CX48" s="134"/>
      <c r="CY48" s="134"/>
      <c r="CZ48" s="134"/>
      <c r="DA48" s="134"/>
      <c r="DB48" s="134"/>
      <c r="DC48" s="134"/>
      <c r="DD48" s="134"/>
      <c r="DE48" s="134"/>
      <c r="DF48" s="134"/>
      <c r="DG48" s="134"/>
      <c r="DH48" s="134"/>
      <c r="DI48" s="134"/>
      <c r="DJ48" s="134"/>
      <c r="DK48" s="134"/>
      <c r="DL48" s="134"/>
      <c r="DM48" s="134"/>
      <c r="DN48" s="221"/>
    </row>
    <row r="49" spans="1:118" ht="13.5" customHeight="1">
      <c r="A49" s="359">
        <v>374</v>
      </c>
      <c r="B49" s="332" t="s">
        <v>212</v>
      </c>
      <c r="C49" s="172">
        <v>1</v>
      </c>
      <c r="D49" s="21" t="s">
        <v>8</v>
      </c>
      <c r="E49" s="21" t="s">
        <v>13</v>
      </c>
      <c r="F49" s="136">
        <v>213.7</v>
      </c>
      <c r="G49" s="22">
        <v>0.75</v>
      </c>
      <c r="H49" s="407">
        <v>0.5</v>
      </c>
      <c r="I49" s="410">
        <v>-0.2</v>
      </c>
      <c r="J49" s="211">
        <v>214.45</v>
      </c>
      <c r="K49" s="320">
        <v>214.57499999999999</v>
      </c>
      <c r="L49" s="22">
        <f t="shared" si="4"/>
        <v>0.88</v>
      </c>
      <c r="M49" s="200">
        <f t="shared" si="2"/>
        <v>0.13</v>
      </c>
      <c r="N49" s="200">
        <v>0.12</v>
      </c>
      <c r="O49" s="235" t="str">
        <f t="shared" si="5"/>
        <v>OK</v>
      </c>
      <c r="P49" s="151"/>
      <c r="Q49" s="130">
        <v>374</v>
      </c>
      <c r="R49" s="36">
        <f t="shared" si="3"/>
        <v>214.45</v>
      </c>
      <c r="S49" s="320">
        <v>214.57499999999999</v>
      </c>
      <c r="T49" s="320">
        <v>214.57</v>
      </c>
      <c r="U49" s="134"/>
      <c r="V49" s="134"/>
      <c r="W49" s="134"/>
      <c r="X49" s="134"/>
      <c r="Y49" s="134"/>
      <c r="Z49" s="134"/>
      <c r="AA49" s="134"/>
      <c r="AB49" s="134"/>
      <c r="AC49" s="134"/>
      <c r="AD49" s="134"/>
      <c r="AE49" s="134"/>
      <c r="AF49" s="134"/>
      <c r="AG49" s="134"/>
      <c r="AH49" s="134"/>
      <c r="AI49" s="134"/>
      <c r="AJ49" s="134"/>
      <c r="AK49" s="134"/>
      <c r="AL49" s="134"/>
      <c r="AM49" s="134"/>
      <c r="AN49" s="134"/>
      <c r="AO49" s="134"/>
      <c r="AP49" s="134"/>
      <c r="AQ49" s="134"/>
      <c r="AR49" s="134"/>
      <c r="AS49" s="134"/>
      <c r="AT49" s="134"/>
      <c r="AU49" s="134"/>
      <c r="AV49" s="134"/>
      <c r="AW49" s="134"/>
      <c r="AX49" s="134"/>
      <c r="AY49" s="134"/>
      <c r="AZ49" s="134"/>
      <c r="BA49" s="134"/>
      <c r="BB49" s="134"/>
      <c r="BC49" s="134"/>
      <c r="BD49" s="134"/>
      <c r="BE49" s="134"/>
      <c r="BF49" s="134"/>
      <c r="BG49" s="134"/>
      <c r="BH49" s="134"/>
      <c r="BI49" s="134"/>
      <c r="BJ49" s="134"/>
      <c r="BK49" s="134"/>
      <c r="BL49" s="134"/>
      <c r="BM49" s="134"/>
      <c r="BN49" s="134"/>
      <c r="BO49" s="134"/>
      <c r="BP49" s="134"/>
      <c r="BQ49" s="134"/>
      <c r="BR49" s="134"/>
      <c r="BS49" s="134"/>
      <c r="BT49" s="134"/>
      <c r="BU49" s="134"/>
      <c r="BV49" s="134"/>
      <c r="BW49" s="134"/>
      <c r="BX49" s="134"/>
      <c r="BY49" s="134"/>
      <c r="BZ49" s="134"/>
      <c r="CA49" s="134"/>
      <c r="CB49" s="134"/>
      <c r="CC49" s="134"/>
      <c r="CD49" s="134"/>
      <c r="CE49" s="134"/>
      <c r="CF49" s="134"/>
      <c r="CG49" s="134"/>
      <c r="CH49" s="134"/>
      <c r="CI49" s="134"/>
      <c r="CJ49" s="134"/>
      <c r="CK49" s="134"/>
      <c r="CL49" s="134"/>
      <c r="CM49" s="134"/>
      <c r="CN49" s="134"/>
      <c r="CO49" s="134"/>
      <c r="CP49" s="134"/>
      <c r="CQ49" s="134"/>
      <c r="CR49" s="134"/>
      <c r="CS49" s="134"/>
      <c r="CT49" s="134"/>
      <c r="CU49" s="134"/>
      <c r="CV49" s="134"/>
      <c r="CW49" s="134"/>
      <c r="CX49" s="134"/>
      <c r="CY49" s="134"/>
      <c r="CZ49" s="134"/>
      <c r="DA49" s="134"/>
      <c r="DB49" s="134"/>
      <c r="DC49" s="134"/>
      <c r="DD49" s="134"/>
      <c r="DE49" s="134"/>
      <c r="DF49" s="134"/>
      <c r="DG49" s="134"/>
      <c r="DH49" s="134"/>
      <c r="DI49" s="134"/>
      <c r="DJ49" s="134"/>
      <c r="DK49" s="134"/>
      <c r="DL49" s="134"/>
      <c r="DM49" s="134"/>
      <c r="DN49" s="221"/>
    </row>
    <row r="50" spans="1:118" ht="13.5" customHeight="1">
      <c r="A50" s="359">
        <v>375</v>
      </c>
      <c r="B50" s="332" t="s">
        <v>213</v>
      </c>
      <c r="C50" s="172">
        <v>1</v>
      </c>
      <c r="D50" s="21" t="s">
        <v>8</v>
      </c>
      <c r="E50" s="21" t="s">
        <v>13</v>
      </c>
      <c r="F50" s="136">
        <v>213.7</v>
      </c>
      <c r="G50" s="22">
        <v>0.75</v>
      </c>
      <c r="H50" s="407">
        <v>0.5</v>
      </c>
      <c r="I50" s="410">
        <v>-0.2</v>
      </c>
      <c r="J50" s="211">
        <v>214.45</v>
      </c>
      <c r="K50" s="320">
        <v>214.535</v>
      </c>
      <c r="L50" s="22">
        <f t="shared" si="4"/>
        <v>0.84</v>
      </c>
      <c r="M50" s="200">
        <f t="shared" si="2"/>
        <v>0.09</v>
      </c>
      <c r="N50" s="200">
        <v>7.0000000000000007E-2</v>
      </c>
      <c r="O50" s="235" t="str">
        <f t="shared" si="5"/>
        <v>OK</v>
      </c>
      <c r="P50" s="151"/>
      <c r="Q50" s="130">
        <v>375</v>
      </c>
      <c r="R50" s="36">
        <f t="shared" si="3"/>
        <v>214.45</v>
      </c>
      <c r="S50" s="320">
        <v>214.535</v>
      </c>
      <c r="T50" s="320">
        <v>214.52099999999999</v>
      </c>
      <c r="U50" s="134"/>
      <c r="V50" s="134"/>
      <c r="W50" s="134"/>
      <c r="X50" s="134"/>
      <c r="Y50" s="134"/>
      <c r="Z50" s="134"/>
      <c r="AA50" s="134"/>
      <c r="AB50" s="134"/>
      <c r="AC50" s="134"/>
      <c r="AD50" s="134"/>
      <c r="AE50" s="134"/>
      <c r="AF50" s="134"/>
      <c r="AG50" s="134"/>
      <c r="AH50" s="134"/>
      <c r="AI50" s="134"/>
      <c r="AJ50" s="134"/>
      <c r="AK50" s="134"/>
      <c r="AL50" s="134"/>
      <c r="AM50" s="134"/>
      <c r="AN50" s="134"/>
      <c r="AO50" s="134"/>
      <c r="AP50" s="134"/>
      <c r="AQ50" s="134"/>
      <c r="AR50" s="134"/>
      <c r="AS50" s="134"/>
      <c r="AT50" s="134"/>
      <c r="AU50" s="134"/>
      <c r="AV50" s="134"/>
      <c r="AW50" s="134"/>
      <c r="AX50" s="134"/>
      <c r="AY50" s="134"/>
      <c r="AZ50" s="134"/>
      <c r="BA50" s="134"/>
      <c r="BB50" s="134"/>
      <c r="BC50" s="134"/>
      <c r="BD50" s="134"/>
      <c r="BE50" s="134"/>
      <c r="BF50" s="134"/>
      <c r="BG50" s="134"/>
      <c r="BH50" s="134"/>
      <c r="BI50" s="134"/>
      <c r="BJ50" s="134"/>
      <c r="BK50" s="134"/>
      <c r="BL50" s="134"/>
      <c r="BM50" s="134"/>
      <c r="BN50" s="134"/>
      <c r="BO50" s="134"/>
      <c r="BP50" s="134"/>
      <c r="BQ50" s="134"/>
      <c r="BR50" s="134"/>
      <c r="BS50" s="134"/>
      <c r="BT50" s="134"/>
      <c r="BU50" s="134"/>
      <c r="BV50" s="134"/>
      <c r="BW50" s="134"/>
      <c r="BX50" s="134"/>
      <c r="BY50" s="134"/>
      <c r="BZ50" s="134"/>
      <c r="CA50" s="134"/>
      <c r="CB50" s="134"/>
      <c r="CC50" s="134"/>
      <c r="CD50" s="134"/>
      <c r="CE50" s="134"/>
      <c r="CF50" s="134"/>
      <c r="CG50" s="134"/>
      <c r="CH50" s="134"/>
      <c r="CI50" s="134"/>
      <c r="CJ50" s="134"/>
      <c r="CK50" s="134"/>
      <c r="CL50" s="134"/>
      <c r="CM50" s="134"/>
      <c r="CN50" s="134"/>
      <c r="CO50" s="134"/>
      <c r="CP50" s="134"/>
      <c r="CQ50" s="134"/>
      <c r="CR50" s="134"/>
      <c r="CS50" s="134"/>
      <c r="CT50" s="134"/>
      <c r="CU50" s="134"/>
      <c r="CV50" s="134"/>
      <c r="CW50" s="134"/>
      <c r="CX50" s="134"/>
      <c r="CY50" s="134"/>
      <c r="CZ50" s="134"/>
      <c r="DA50" s="134"/>
      <c r="DB50" s="134"/>
      <c r="DC50" s="134"/>
      <c r="DD50" s="134"/>
      <c r="DE50" s="134"/>
      <c r="DF50" s="134"/>
      <c r="DG50" s="134"/>
      <c r="DH50" s="134"/>
      <c r="DI50" s="134"/>
      <c r="DJ50" s="134"/>
      <c r="DK50" s="134"/>
      <c r="DL50" s="134"/>
      <c r="DM50" s="134"/>
      <c r="DN50" s="221"/>
    </row>
    <row r="51" spans="1:118" ht="13.5" customHeight="1">
      <c r="A51" s="359">
        <v>376</v>
      </c>
      <c r="B51" s="332" t="s">
        <v>214</v>
      </c>
      <c r="C51" s="172">
        <v>1</v>
      </c>
      <c r="D51" s="21" t="s">
        <v>8</v>
      </c>
      <c r="E51" s="21" t="s">
        <v>13</v>
      </c>
      <c r="F51" s="136">
        <v>213.7</v>
      </c>
      <c r="G51" s="22">
        <v>0.75</v>
      </c>
      <c r="H51" s="407">
        <v>0.5</v>
      </c>
      <c r="I51" s="410">
        <v>-0.2</v>
      </c>
      <c r="J51" s="211">
        <v>214.45</v>
      </c>
      <c r="K51" s="320">
        <v>214.60599999999999</v>
      </c>
      <c r="L51" s="22">
        <f t="shared" si="4"/>
        <v>0.91</v>
      </c>
      <c r="M51" s="200">
        <f t="shared" si="2"/>
        <v>0.16</v>
      </c>
      <c r="N51" s="200">
        <v>0.17</v>
      </c>
      <c r="O51" s="235" t="str">
        <f t="shared" si="5"/>
        <v>OK</v>
      </c>
      <c r="P51" s="151"/>
      <c r="Q51" s="130">
        <v>376</v>
      </c>
      <c r="R51" s="36">
        <f t="shared" si="3"/>
        <v>214.45</v>
      </c>
      <c r="S51" s="320">
        <v>214.60599999999999</v>
      </c>
      <c r="T51" s="320">
        <v>214.62299999999999</v>
      </c>
      <c r="U51" s="134"/>
      <c r="V51" s="134"/>
      <c r="W51" s="134"/>
      <c r="X51" s="134"/>
      <c r="Y51" s="134"/>
      <c r="Z51" s="134"/>
      <c r="AA51" s="134"/>
      <c r="AB51" s="134"/>
      <c r="AC51" s="134"/>
      <c r="AD51" s="134"/>
      <c r="AE51" s="134"/>
      <c r="AF51" s="134"/>
      <c r="AG51" s="134"/>
      <c r="AH51" s="134"/>
      <c r="AI51" s="134"/>
      <c r="AJ51" s="134"/>
      <c r="AK51" s="134"/>
      <c r="AL51" s="134"/>
      <c r="AM51" s="134"/>
      <c r="AN51" s="134"/>
      <c r="AO51" s="134"/>
      <c r="AP51" s="134"/>
      <c r="AQ51" s="134"/>
      <c r="AR51" s="134"/>
      <c r="AS51" s="134"/>
      <c r="AT51" s="134"/>
      <c r="AU51" s="134"/>
      <c r="AV51" s="134"/>
      <c r="AW51" s="134"/>
      <c r="AX51" s="134"/>
      <c r="AY51" s="134"/>
      <c r="AZ51" s="134"/>
      <c r="BA51" s="134"/>
      <c r="BB51" s="134"/>
      <c r="BC51" s="134"/>
      <c r="BD51" s="134"/>
      <c r="BE51" s="134"/>
      <c r="BF51" s="134"/>
      <c r="BG51" s="134"/>
      <c r="BH51" s="134"/>
      <c r="BI51" s="134"/>
      <c r="BJ51" s="134"/>
      <c r="BK51" s="134"/>
      <c r="BL51" s="134"/>
      <c r="BM51" s="134"/>
      <c r="BN51" s="134"/>
      <c r="BO51" s="134"/>
      <c r="BP51" s="134"/>
      <c r="BQ51" s="134"/>
      <c r="BR51" s="134"/>
      <c r="BS51" s="134"/>
      <c r="BT51" s="134"/>
      <c r="BU51" s="134"/>
      <c r="BV51" s="134"/>
      <c r="BW51" s="134"/>
      <c r="BX51" s="134"/>
      <c r="BY51" s="134"/>
      <c r="BZ51" s="134"/>
      <c r="CA51" s="134"/>
      <c r="CB51" s="134"/>
      <c r="CC51" s="134"/>
      <c r="CD51" s="134"/>
      <c r="CE51" s="134"/>
      <c r="CF51" s="134"/>
      <c r="CG51" s="134"/>
      <c r="CH51" s="134"/>
      <c r="CI51" s="134"/>
      <c r="CJ51" s="134"/>
      <c r="CK51" s="134"/>
      <c r="CL51" s="134"/>
      <c r="CM51" s="134"/>
      <c r="CN51" s="134"/>
      <c r="CO51" s="134"/>
      <c r="CP51" s="134"/>
      <c r="CQ51" s="134"/>
      <c r="CR51" s="134"/>
      <c r="CS51" s="134"/>
      <c r="CT51" s="134"/>
      <c r="CU51" s="134"/>
      <c r="CV51" s="134"/>
      <c r="CW51" s="134"/>
      <c r="CX51" s="134"/>
      <c r="CY51" s="134"/>
      <c r="CZ51" s="134"/>
      <c r="DA51" s="134"/>
      <c r="DB51" s="134"/>
      <c r="DC51" s="134"/>
      <c r="DD51" s="134"/>
      <c r="DE51" s="134"/>
      <c r="DF51" s="134"/>
      <c r="DG51" s="134"/>
      <c r="DH51" s="134"/>
      <c r="DI51" s="134"/>
      <c r="DJ51" s="134"/>
      <c r="DK51" s="134"/>
      <c r="DL51" s="134"/>
      <c r="DM51" s="134"/>
      <c r="DN51" s="221"/>
    </row>
    <row r="52" spans="1:118" ht="13.5" customHeight="1">
      <c r="A52" s="359">
        <v>377</v>
      </c>
      <c r="B52" s="332" t="s">
        <v>215</v>
      </c>
      <c r="C52" s="172">
        <v>1</v>
      </c>
      <c r="D52" s="21" t="s">
        <v>8</v>
      </c>
      <c r="E52" s="21" t="s">
        <v>13</v>
      </c>
      <c r="F52" s="136">
        <v>213.7</v>
      </c>
      <c r="G52" s="22">
        <v>0.75</v>
      </c>
      <c r="H52" s="407">
        <v>0.5</v>
      </c>
      <c r="I52" s="410">
        <v>-0.2</v>
      </c>
      <c r="J52" s="211">
        <v>214.45</v>
      </c>
      <c r="K52" s="320">
        <v>214.833</v>
      </c>
      <c r="L52" s="22">
        <f t="shared" si="4"/>
        <v>1.1299999999999999</v>
      </c>
      <c r="M52" s="200">
        <f t="shared" si="2"/>
        <v>0.38</v>
      </c>
      <c r="N52" s="200">
        <v>0.41</v>
      </c>
      <c r="O52" s="235" t="str">
        <f t="shared" si="5"/>
        <v>OK</v>
      </c>
      <c r="P52" s="151"/>
      <c r="Q52" s="130">
        <v>377</v>
      </c>
      <c r="R52" s="36">
        <f t="shared" si="3"/>
        <v>214.45</v>
      </c>
      <c r="S52" s="320">
        <v>214.833</v>
      </c>
      <c r="T52" s="320">
        <v>214.857</v>
      </c>
      <c r="U52" s="134"/>
      <c r="V52" s="134"/>
      <c r="W52" s="134"/>
      <c r="X52" s="134"/>
      <c r="Y52" s="134"/>
      <c r="Z52" s="134"/>
      <c r="AA52" s="134"/>
      <c r="AB52" s="134"/>
      <c r="AC52" s="134"/>
      <c r="AD52" s="134"/>
      <c r="AE52" s="134"/>
      <c r="AF52" s="134"/>
      <c r="AG52" s="134"/>
      <c r="AH52" s="134"/>
      <c r="AI52" s="134"/>
      <c r="AJ52" s="134"/>
      <c r="AK52" s="134"/>
      <c r="AL52" s="134"/>
      <c r="AM52" s="134"/>
      <c r="AN52" s="134"/>
      <c r="AO52" s="134"/>
      <c r="AP52" s="134"/>
      <c r="AQ52" s="134"/>
      <c r="AR52" s="134"/>
      <c r="AS52" s="134"/>
      <c r="AT52" s="134"/>
      <c r="AU52" s="134"/>
      <c r="AV52" s="134"/>
      <c r="AW52" s="134"/>
      <c r="AX52" s="134"/>
      <c r="AY52" s="134"/>
      <c r="AZ52" s="134"/>
      <c r="BA52" s="134"/>
      <c r="BB52" s="134"/>
      <c r="BC52" s="134"/>
      <c r="BD52" s="134"/>
      <c r="BE52" s="134"/>
      <c r="BF52" s="134"/>
      <c r="BG52" s="134"/>
      <c r="BH52" s="134"/>
      <c r="BI52" s="134"/>
      <c r="BJ52" s="134"/>
      <c r="BK52" s="134"/>
      <c r="BL52" s="134"/>
      <c r="BM52" s="134"/>
      <c r="BN52" s="134"/>
      <c r="BO52" s="134"/>
      <c r="BP52" s="134"/>
      <c r="BQ52" s="134"/>
      <c r="BR52" s="134"/>
      <c r="BS52" s="134"/>
      <c r="BT52" s="134"/>
      <c r="BU52" s="134"/>
      <c r="BV52" s="134"/>
      <c r="BW52" s="134"/>
      <c r="BX52" s="134"/>
      <c r="BY52" s="134"/>
      <c r="BZ52" s="134"/>
      <c r="CA52" s="134"/>
      <c r="CB52" s="134"/>
      <c r="CC52" s="134"/>
      <c r="CD52" s="134"/>
      <c r="CE52" s="134"/>
      <c r="CF52" s="134"/>
      <c r="CG52" s="134"/>
      <c r="CH52" s="134"/>
      <c r="CI52" s="134"/>
      <c r="CJ52" s="134"/>
      <c r="CK52" s="134"/>
      <c r="CL52" s="134"/>
      <c r="CM52" s="134"/>
      <c r="CN52" s="134"/>
      <c r="CO52" s="134"/>
      <c r="CP52" s="134"/>
      <c r="CQ52" s="134"/>
      <c r="CR52" s="134"/>
      <c r="CS52" s="134"/>
      <c r="CT52" s="134"/>
      <c r="CU52" s="134"/>
      <c r="CV52" s="134"/>
      <c r="CW52" s="134"/>
      <c r="CX52" s="134"/>
      <c r="CY52" s="134"/>
      <c r="CZ52" s="134"/>
      <c r="DA52" s="134"/>
      <c r="DB52" s="134"/>
      <c r="DC52" s="134"/>
      <c r="DD52" s="134"/>
      <c r="DE52" s="134"/>
      <c r="DF52" s="134"/>
      <c r="DG52" s="134"/>
      <c r="DH52" s="134"/>
      <c r="DI52" s="134"/>
      <c r="DJ52" s="134"/>
      <c r="DK52" s="134"/>
      <c r="DL52" s="134"/>
      <c r="DM52" s="134"/>
      <c r="DN52" s="221"/>
    </row>
    <row r="53" spans="1:118" ht="13.5" customHeight="1">
      <c r="A53" s="359">
        <v>378</v>
      </c>
      <c r="B53" s="332" t="s">
        <v>216</v>
      </c>
      <c r="C53" s="172">
        <v>1</v>
      </c>
      <c r="D53" s="21" t="s">
        <v>8</v>
      </c>
      <c r="E53" s="21" t="s">
        <v>13</v>
      </c>
      <c r="F53" s="136">
        <v>213.7</v>
      </c>
      <c r="G53" s="22">
        <v>0.75</v>
      </c>
      <c r="H53" s="407">
        <v>0.5</v>
      </c>
      <c r="I53" s="410">
        <v>-0.2</v>
      </c>
      <c r="J53" s="211">
        <v>214.45</v>
      </c>
      <c r="K53" s="320">
        <v>214.59200000000001</v>
      </c>
      <c r="L53" s="22">
        <f t="shared" si="4"/>
        <v>0.89</v>
      </c>
      <c r="M53" s="200">
        <f t="shared" si="2"/>
        <v>0.14000000000000001</v>
      </c>
      <c r="N53" s="200">
        <v>0.14000000000000001</v>
      </c>
      <c r="O53" s="235" t="str">
        <f t="shared" si="5"/>
        <v>OK</v>
      </c>
      <c r="P53" s="151"/>
      <c r="Q53" s="130">
        <v>378</v>
      </c>
      <c r="R53" s="36">
        <f t="shared" si="3"/>
        <v>214.45</v>
      </c>
      <c r="S53" s="320">
        <v>214.59200000000001</v>
      </c>
      <c r="T53" s="320">
        <v>214.58799999999999</v>
      </c>
      <c r="U53" s="134"/>
      <c r="V53" s="134"/>
      <c r="W53" s="134"/>
      <c r="X53" s="134"/>
      <c r="Y53" s="134"/>
      <c r="Z53" s="134"/>
      <c r="AA53" s="134"/>
      <c r="AB53" s="134"/>
      <c r="AC53" s="134"/>
      <c r="AD53" s="134"/>
      <c r="AE53" s="134"/>
      <c r="AF53" s="134"/>
      <c r="AG53" s="134"/>
      <c r="AH53" s="134"/>
      <c r="AI53" s="134"/>
      <c r="AJ53" s="134"/>
      <c r="AK53" s="134"/>
      <c r="AL53" s="134"/>
      <c r="AM53" s="134"/>
      <c r="AN53" s="134"/>
      <c r="AO53" s="134"/>
      <c r="AP53" s="134"/>
      <c r="AQ53" s="134"/>
      <c r="AR53" s="134"/>
      <c r="AS53" s="134"/>
      <c r="AT53" s="134"/>
      <c r="AU53" s="134"/>
      <c r="AV53" s="134"/>
      <c r="AW53" s="134"/>
      <c r="AX53" s="134"/>
      <c r="AY53" s="134"/>
      <c r="AZ53" s="134"/>
      <c r="BA53" s="134"/>
      <c r="BB53" s="134"/>
      <c r="BC53" s="134"/>
      <c r="BD53" s="134"/>
      <c r="BE53" s="134"/>
      <c r="BF53" s="134"/>
      <c r="BG53" s="134"/>
      <c r="BH53" s="134"/>
      <c r="BI53" s="134"/>
      <c r="BJ53" s="134"/>
      <c r="BK53" s="134"/>
      <c r="BL53" s="134"/>
      <c r="BM53" s="134"/>
      <c r="BN53" s="134"/>
      <c r="BO53" s="134"/>
      <c r="BP53" s="134"/>
      <c r="BQ53" s="134"/>
      <c r="BR53" s="134"/>
      <c r="BS53" s="134"/>
      <c r="BT53" s="134"/>
      <c r="BU53" s="134"/>
      <c r="BV53" s="134"/>
      <c r="BW53" s="134"/>
      <c r="BX53" s="134"/>
      <c r="BY53" s="134"/>
      <c r="BZ53" s="134"/>
      <c r="CA53" s="134"/>
      <c r="CB53" s="134"/>
      <c r="CC53" s="134"/>
      <c r="CD53" s="134"/>
      <c r="CE53" s="134"/>
      <c r="CF53" s="134"/>
      <c r="CG53" s="134"/>
      <c r="CH53" s="134"/>
      <c r="CI53" s="134"/>
      <c r="CJ53" s="134"/>
      <c r="CK53" s="134"/>
      <c r="CL53" s="134"/>
      <c r="CM53" s="134"/>
      <c r="CN53" s="134"/>
      <c r="CO53" s="134"/>
      <c r="CP53" s="134"/>
      <c r="CQ53" s="134"/>
      <c r="CR53" s="134"/>
      <c r="CS53" s="134"/>
      <c r="CT53" s="134"/>
      <c r="CU53" s="134"/>
      <c r="CV53" s="134"/>
      <c r="CW53" s="134"/>
      <c r="CX53" s="134"/>
      <c r="CY53" s="134"/>
      <c r="CZ53" s="134"/>
      <c r="DA53" s="134"/>
      <c r="DB53" s="134"/>
      <c r="DC53" s="134"/>
      <c r="DD53" s="134"/>
      <c r="DE53" s="134"/>
      <c r="DF53" s="134"/>
      <c r="DG53" s="134"/>
      <c r="DH53" s="134"/>
      <c r="DI53" s="134"/>
      <c r="DJ53" s="134"/>
      <c r="DK53" s="134"/>
      <c r="DL53" s="134"/>
      <c r="DM53" s="134"/>
      <c r="DN53" s="221"/>
    </row>
    <row r="54" spans="1:118" ht="13.5" customHeight="1">
      <c r="A54" s="359">
        <v>379</v>
      </c>
      <c r="B54" s="332" t="s">
        <v>217</v>
      </c>
      <c r="C54" s="172">
        <v>1</v>
      </c>
      <c r="D54" s="21" t="s">
        <v>8</v>
      </c>
      <c r="E54" s="21" t="s">
        <v>13</v>
      </c>
      <c r="F54" s="136">
        <v>213.7</v>
      </c>
      <c r="G54" s="22">
        <v>0.75</v>
      </c>
      <c r="H54" s="407">
        <v>0.5</v>
      </c>
      <c r="I54" s="410">
        <v>-0.2</v>
      </c>
      <c r="J54" s="211">
        <v>214.45</v>
      </c>
      <c r="K54" s="320">
        <v>214.846</v>
      </c>
      <c r="L54" s="22">
        <f t="shared" si="4"/>
        <v>1.1499999999999999</v>
      </c>
      <c r="M54" s="200">
        <f t="shared" si="2"/>
        <v>0.4</v>
      </c>
      <c r="N54" s="200">
        <v>0.38</v>
      </c>
      <c r="O54" s="235" t="str">
        <f t="shared" si="5"/>
        <v>OK</v>
      </c>
      <c r="P54" s="151"/>
      <c r="Q54" s="130">
        <v>379</v>
      </c>
      <c r="R54" s="36">
        <f t="shared" si="3"/>
        <v>214.45</v>
      </c>
      <c r="S54" s="320">
        <v>214.846</v>
      </c>
      <c r="T54" s="320">
        <v>214.83199999999999</v>
      </c>
      <c r="U54" s="134"/>
      <c r="V54" s="134"/>
      <c r="W54" s="134"/>
      <c r="X54" s="134"/>
      <c r="Y54" s="134"/>
      <c r="Z54" s="134"/>
      <c r="AA54" s="134"/>
      <c r="AB54" s="134"/>
      <c r="AC54" s="134"/>
      <c r="AD54" s="134"/>
      <c r="AE54" s="134"/>
      <c r="AF54" s="134"/>
      <c r="AG54" s="134"/>
      <c r="AH54" s="134"/>
      <c r="AI54" s="134"/>
      <c r="AJ54" s="134"/>
      <c r="AK54" s="134"/>
      <c r="AL54" s="134"/>
      <c r="AM54" s="134"/>
      <c r="AN54" s="134"/>
      <c r="AO54" s="134"/>
      <c r="AP54" s="134"/>
      <c r="AQ54" s="134"/>
      <c r="AR54" s="134"/>
      <c r="AS54" s="134"/>
      <c r="AT54" s="134"/>
      <c r="AU54" s="134"/>
      <c r="AV54" s="134"/>
      <c r="AW54" s="134"/>
      <c r="AX54" s="134"/>
      <c r="AY54" s="134"/>
      <c r="AZ54" s="134"/>
      <c r="BA54" s="134"/>
      <c r="BB54" s="134"/>
      <c r="BC54" s="134"/>
      <c r="BD54" s="134"/>
      <c r="BE54" s="134"/>
      <c r="BF54" s="134"/>
      <c r="BG54" s="134"/>
      <c r="BH54" s="134"/>
      <c r="BI54" s="134"/>
      <c r="BJ54" s="134"/>
      <c r="BK54" s="134"/>
      <c r="BL54" s="134"/>
      <c r="BM54" s="134"/>
      <c r="BN54" s="134"/>
      <c r="BO54" s="134"/>
      <c r="BP54" s="134"/>
      <c r="BQ54" s="134"/>
      <c r="BR54" s="134"/>
      <c r="BS54" s="134"/>
      <c r="BT54" s="134"/>
      <c r="BU54" s="134"/>
      <c r="BV54" s="134"/>
      <c r="BW54" s="134"/>
      <c r="BX54" s="134"/>
      <c r="BY54" s="134"/>
      <c r="BZ54" s="134"/>
      <c r="CA54" s="134"/>
      <c r="CB54" s="134"/>
      <c r="CC54" s="134"/>
      <c r="CD54" s="134"/>
      <c r="CE54" s="134"/>
      <c r="CF54" s="134"/>
      <c r="CG54" s="134"/>
      <c r="CH54" s="134"/>
      <c r="CI54" s="134"/>
      <c r="CJ54" s="134"/>
      <c r="CK54" s="134"/>
      <c r="CL54" s="134"/>
      <c r="CM54" s="134"/>
      <c r="CN54" s="134"/>
      <c r="CO54" s="134"/>
      <c r="CP54" s="134"/>
      <c r="CQ54" s="134"/>
      <c r="CR54" s="134"/>
      <c r="CS54" s="134"/>
      <c r="CT54" s="134"/>
      <c r="CU54" s="134"/>
      <c r="CV54" s="134"/>
      <c r="CW54" s="134"/>
      <c r="CX54" s="134"/>
      <c r="CY54" s="134"/>
      <c r="CZ54" s="134"/>
      <c r="DA54" s="134"/>
      <c r="DB54" s="134"/>
      <c r="DC54" s="134"/>
      <c r="DD54" s="134"/>
      <c r="DE54" s="134"/>
      <c r="DF54" s="134"/>
      <c r="DG54" s="134"/>
      <c r="DH54" s="134"/>
      <c r="DI54" s="134"/>
      <c r="DJ54" s="134"/>
      <c r="DK54" s="134"/>
      <c r="DL54" s="134"/>
      <c r="DM54" s="134"/>
      <c r="DN54" s="221"/>
    </row>
    <row r="55" spans="1:118" ht="13.5" customHeight="1">
      <c r="A55" s="359">
        <v>381</v>
      </c>
      <c r="B55" s="332" t="s">
        <v>378</v>
      </c>
      <c r="C55" s="172">
        <v>1</v>
      </c>
      <c r="D55" s="21" t="s">
        <v>8</v>
      </c>
      <c r="E55" s="21" t="s">
        <v>13</v>
      </c>
      <c r="F55" s="136">
        <v>213.7</v>
      </c>
      <c r="G55" s="22">
        <v>0.75</v>
      </c>
      <c r="H55" s="407">
        <v>0.5</v>
      </c>
      <c r="I55" s="410">
        <v>-0.2</v>
      </c>
      <c r="J55" s="211">
        <v>214.45</v>
      </c>
      <c r="K55" s="320">
        <v>214.50700000000001</v>
      </c>
      <c r="L55" s="22">
        <f t="shared" si="4"/>
        <v>0.81</v>
      </c>
      <c r="M55" s="200">
        <f t="shared" si="2"/>
        <v>0.06</v>
      </c>
      <c r="N55" s="200">
        <v>0.06</v>
      </c>
      <c r="O55" s="235" t="str">
        <f t="shared" si="5"/>
        <v>OK</v>
      </c>
      <c r="P55" s="151"/>
      <c r="Q55" s="130">
        <v>381</v>
      </c>
      <c r="R55" s="36">
        <f t="shared" si="3"/>
        <v>214.45</v>
      </c>
      <c r="S55" s="320">
        <v>214.50700000000001</v>
      </c>
      <c r="T55" s="320">
        <v>214.50800000000001</v>
      </c>
      <c r="U55" s="134"/>
      <c r="V55" s="134"/>
      <c r="W55" s="134"/>
      <c r="X55" s="134"/>
      <c r="Y55" s="134"/>
      <c r="Z55" s="134"/>
      <c r="AA55" s="134"/>
      <c r="AB55" s="134"/>
      <c r="AC55" s="134"/>
      <c r="AD55" s="134"/>
      <c r="AE55" s="134"/>
      <c r="AF55" s="134"/>
      <c r="AG55" s="134"/>
      <c r="AH55" s="134"/>
      <c r="AI55" s="134"/>
      <c r="AJ55" s="134"/>
      <c r="AK55" s="134"/>
      <c r="AL55" s="134"/>
      <c r="AM55" s="134"/>
      <c r="AN55" s="134"/>
      <c r="AO55" s="134"/>
      <c r="AP55" s="134"/>
      <c r="AQ55" s="134"/>
      <c r="AR55" s="134"/>
      <c r="AS55" s="134"/>
      <c r="AT55" s="134"/>
      <c r="AU55" s="134"/>
      <c r="AV55" s="134"/>
      <c r="AW55" s="134"/>
      <c r="AX55" s="134"/>
      <c r="AY55" s="134"/>
      <c r="AZ55" s="134"/>
      <c r="BA55" s="134"/>
      <c r="BB55" s="134"/>
      <c r="BC55" s="134"/>
      <c r="BD55" s="134"/>
      <c r="BE55" s="134"/>
      <c r="BF55" s="134"/>
      <c r="BG55" s="134"/>
      <c r="BH55" s="134"/>
      <c r="BI55" s="134"/>
      <c r="BJ55" s="134"/>
      <c r="BK55" s="134"/>
      <c r="BL55" s="134"/>
      <c r="BM55" s="134"/>
      <c r="BN55" s="134"/>
      <c r="BO55" s="134"/>
      <c r="BP55" s="134"/>
      <c r="BQ55" s="134"/>
      <c r="BR55" s="134"/>
      <c r="BS55" s="134"/>
      <c r="BT55" s="134"/>
      <c r="BU55" s="134"/>
      <c r="BV55" s="134"/>
      <c r="BW55" s="134"/>
      <c r="BX55" s="134"/>
      <c r="BY55" s="134"/>
      <c r="BZ55" s="134"/>
      <c r="CA55" s="134"/>
      <c r="CB55" s="134"/>
      <c r="CC55" s="134"/>
      <c r="CD55" s="134"/>
      <c r="CE55" s="134"/>
      <c r="CF55" s="134"/>
      <c r="CG55" s="134"/>
      <c r="CH55" s="134"/>
      <c r="CI55" s="134"/>
      <c r="CJ55" s="134"/>
      <c r="CK55" s="134"/>
      <c r="CL55" s="134"/>
      <c r="CM55" s="134"/>
      <c r="CN55" s="134"/>
      <c r="CO55" s="134"/>
      <c r="CP55" s="134"/>
      <c r="CQ55" s="134"/>
      <c r="CR55" s="134"/>
      <c r="CS55" s="134"/>
      <c r="CT55" s="134"/>
      <c r="CU55" s="134"/>
      <c r="CV55" s="134"/>
      <c r="CW55" s="134"/>
      <c r="CX55" s="134"/>
      <c r="CY55" s="134"/>
      <c r="CZ55" s="134"/>
      <c r="DA55" s="134"/>
      <c r="DB55" s="134"/>
      <c r="DC55" s="134"/>
      <c r="DD55" s="134"/>
      <c r="DE55" s="134"/>
      <c r="DF55" s="134"/>
      <c r="DG55" s="134"/>
      <c r="DH55" s="134"/>
      <c r="DI55" s="134"/>
      <c r="DJ55" s="134"/>
      <c r="DK55" s="134"/>
      <c r="DL55" s="134"/>
      <c r="DM55" s="134"/>
      <c r="DN55" s="221"/>
    </row>
    <row r="56" spans="1:118" ht="13.5" customHeight="1">
      <c r="A56" s="359">
        <v>382</v>
      </c>
      <c r="B56" s="332" t="s">
        <v>379</v>
      </c>
      <c r="C56" s="172">
        <v>1</v>
      </c>
      <c r="D56" s="21" t="s">
        <v>8</v>
      </c>
      <c r="E56" s="21" t="s">
        <v>13</v>
      </c>
      <c r="F56" s="136">
        <v>213.7</v>
      </c>
      <c r="G56" s="22">
        <v>0.75</v>
      </c>
      <c r="H56" s="407">
        <v>0.5</v>
      </c>
      <c r="I56" s="410">
        <v>-0.2</v>
      </c>
      <c r="J56" s="211">
        <v>214.45</v>
      </c>
      <c r="K56" s="320">
        <v>214.42699999999999</v>
      </c>
      <c r="L56" s="22">
        <f t="shared" si="4"/>
        <v>0.73</v>
      </c>
      <c r="M56" s="200">
        <f t="shared" si="2"/>
        <v>-0.02</v>
      </c>
      <c r="N56" s="200">
        <v>-0.02</v>
      </c>
      <c r="O56" s="235" t="str">
        <f t="shared" si="5"/>
        <v>OK</v>
      </c>
      <c r="P56" s="151"/>
      <c r="Q56" s="130">
        <v>382</v>
      </c>
      <c r="R56" s="36">
        <f t="shared" si="3"/>
        <v>214.45</v>
      </c>
      <c r="S56" s="320">
        <v>214.42699999999999</v>
      </c>
      <c r="T56" s="320">
        <v>214.42500000000001</v>
      </c>
      <c r="U56" s="134"/>
      <c r="V56" s="134"/>
      <c r="W56" s="134"/>
      <c r="X56" s="134"/>
      <c r="Y56" s="134"/>
      <c r="Z56" s="134"/>
      <c r="AA56" s="134"/>
      <c r="AB56" s="134"/>
      <c r="AC56" s="134"/>
      <c r="AD56" s="134"/>
      <c r="AE56" s="134"/>
      <c r="AF56" s="134"/>
      <c r="AG56" s="134"/>
      <c r="AH56" s="134"/>
      <c r="AI56" s="134"/>
      <c r="AJ56" s="134"/>
      <c r="AK56" s="134"/>
      <c r="AL56" s="134"/>
      <c r="AM56" s="134"/>
      <c r="AN56" s="134"/>
      <c r="AO56" s="134"/>
      <c r="AP56" s="134"/>
      <c r="AQ56" s="134"/>
      <c r="AR56" s="134"/>
      <c r="AS56" s="134"/>
      <c r="AT56" s="134"/>
      <c r="AU56" s="134"/>
      <c r="AV56" s="134"/>
      <c r="AW56" s="134"/>
      <c r="AX56" s="134"/>
      <c r="AY56" s="134"/>
      <c r="AZ56" s="134"/>
      <c r="BA56" s="134"/>
      <c r="BB56" s="134"/>
      <c r="BC56" s="134"/>
      <c r="BD56" s="134"/>
      <c r="BE56" s="134"/>
      <c r="BF56" s="134"/>
      <c r="BG56" s="134"/>
      <c r="BH56" s="134"/>
      <c r="BI56" s="134"/>
      <c r="BJ56" s="134"/>
      <c r="BK56" s="134"/>
      <c r="BL56" s="134"/>
      <c r="BM56" s="134"/>
      <c r="BN56" s="134"/>
      <c r="BO56" s="134"/>
      <c r="BP56" s="134"/>
      <c r="BQ56" s="134"/>
      <c r="BR56" s="134"/>
      <c r="BS56" s="134"/>
      <c r="BT56" s="134"/>
      <c r="BU56" s="134"/>
      <c r="BV56" s="134"/>
      <c r="BW56" s="134"/>
      <c r="BX56" s="134"/>
      <c r="BY56" s="134"/>
      <c r="BZ56" s="134"/>
      <c r="CA56" s="134"/>
      <c r="CB56" s="134"/>
      <c r="CC56" s="134"/>
      <c r="CD56" s="134"/>
      <c r="CE56" s="134"/>
      <c r="CF56" s="134"/>
      <c r="CG56" s="134"/>
      <c r="CH56" s="134"/>
      <c r="CI56" s="134"/>
      <c r="CJ56" s="134"/>
      <c r="CK56" s="134"/>
      <c r="CL56" s="134"/>
      <c r="CM56" s="134"/>
      <c r="CN56" s="134"/>
      <c r="CO56" s="134"/>
      <c r="CP56" s="134"/>
      <c r="CQ56" s="134"/>
      <c r="CR56" s="134"/>
      <c r="CS56" s="134"/>
      <c r="CT56" s="134"/>
      <c r="CU56" s="134"/>
      <c r="CV56" s="134"/>
      <c r="CW56" s="134"/>
      <c r="CX56" s="134"/>
      <c r="CY56" s="134"/>
      <c r="CZ56" s="134"/>
      <c r="DA56" s="134"/>
      <c r="DB56" s="134"/>
      <c r="DC56" s="134"/>
      <c r="DD56" s="134"/>
      <c r="DE56" s="134"/>
      <c r="DF56" s="134"/>
      <c r="DG56" s="134"/>
      <c r="DH56" s="134"/>
      <c r="DI56" s="134"/>
      <c r="DJ56" s="134"/>
      <c r="DK56" s="134"/>
      <c r="DL56" s="134"/>
      <c r="DM56" s="134"/>
      <c r="DN56" s="221"/>
    </row>
    <row r="57" spans="1:118" ht="13.5" customHeight="1">
      <c r="A57" s="359">
        <v>383</v>
      </c>
      <c r="B57" s="332" t="s">
        <v>483</v>
      </c>
      <c r="C57" s="172">
        <v>1</v>
      </c>
      <c r="D57" s="21" t="s">
        <v>8</v>
      </c>
      <c r="E57" s="21" t="s">
        <v>13</v>
      </c>
      <c r="F57" s="136">
        <v>213.7</v>
      </c>
      <c r="G57" s="22">
        <v>0.75</v>
      </c>
      <c r="H57" s="407">
        <v>0.5</v>
      </c>
      <c r="I57" s="410">
        <v>-0.3</v>
      </c>
      <c r="J57" s="211">
        <v>214.45</v>
      </c>
      <c r="K57" s="320">
        <v>214.404</v>
      </c>
      <c r="L57" s="22">
        <f t="shared" si="4"/>
        <v>0.7</v>
      </c>
      <c r="M57" s="200">
        <f t="shared" si="2"/>
        <v>-0.05</v>
      </c>
      <c r="N57" s="200">
        <v>-7.0000000000000007E-2</v>
      </c>
      <c r="O57" s="235" t="str">
        <f t="shared" si="5"/>
        <v>OK</v>
      </c>
      <c r="P57" s="151"/>
      <c r="Q57" s="130">
        <v>383</v>
      </c>
      <c r="R57" s="36">
        <f t="shared" si="3"/>
        <v>214.45</v>
      </c>
      <c r="S57" s="320">
        <v>214.404</v>
      </c>
      <c r="T57" s="320">
        <v>214.376</v>
      </c>
      <c r="U57" s="134"/>
      <c r="V57" s="134"/>
      <c r="W57" s="134"/>
      <c r="X57" s="134"/>
      <c r="Y57" s="134"/>
      <c r="Z57" s="134"/>
      <c r="AA57" s="134"/>
      <c r="AB57" s="134"/>
      <c r="AC57" s="134"/>
      <c r="AD57" s="134"/>
      <c r="AE57" s="134"/>
      <c r="AF57" s="134"/>
      <c r="AG57" s="134"/>
      <c r="AH57" s="134"/>
      <c r="AI57" s="134"/>
      <c r="AJ57" s="134"/>
      <c r="AK57" s="134"/>
      <c r="AL57" s="134"/>
      <c r="AM57" s="134"/>
      <c r="AN57" s="134"/>
      <c r="AO57" s="134"/>
      <c r="AP57" s="134"/>
      <c r="AQ57" s="134"/>
      <c r="AR57" s="134"/>
      <c r="AS57" s="134"/>
      <c r="AT57" s="134"/>
      <c r="AU57" s="134"/>
      <c r="AV57" s="134"/>
      <c r="AW57" s="134"/>
      <c r="AX57" s="134"/>
      <c r="AY57" s="134"/>
      <c r="AZ57" s="134"/>
      <c r="BA57" s="134"/>
      <c r="BB57" s="134"/>
      <c r="BC57" s="134"/>
      <c r="BD57" s="134"/>
      <c r="BE57" s="134"/>
      <c r="BF57" s="134"/>
      <c r="BG57" s="134"/>
      <c r="BH57" s="134"/>
      <c r="BI57" s="134"/>
      <c r="BJ57" s="134"/>
      <c r="BK57" s="134"/>
      <c r="BL57" s="134"/>
      <c r="BM57" s="134"/>
      <c r="BN57" s="134"/>
      <c r="BO57" s="134"/>
      <c r="BP57" s="134"/>
      <c r="BQ57" s="134"/>
      <c r="BR57" s="134"/>
      <c r="BS57" s="134"/>
      <c r="BT57" s="134"/>
      <c r="BU57" s="134"/>
      <c r="BV57" s="134"/>
      <c r="BW57" s="134"/>
      <c r="BX57" s="134"/>
      <c r="BY57" s="134"/>
      <c r="BZ57" s="134"/>
      <c r="CA57" s="134"/>
      <c r="CB57" s="134"/>
      <c r="CC57" s="134"/>
      <c r="CD57" s="134"/>
      <c r="CE57" s="134"/>
      <c r="CF57" s="134"/>
      <c r="CG57" s="134"/>
      <c r="CH57" s="134"/>
      <c r="CI57" s="134"/>
      <c r="CJ57" s="134"/>
      <c r="CK57" s="134"/>
      <c r="CL57" s="134"/>
      <c r="CM57" s="134"/>
      <c r="CN57" s="134"/>
      <c r="CO57" s="134"/>
      <c r="CP57" s="134"/>
      <c r="CQ57" s="134"/>
      <c r="CR57" s="134"/>
      <c r="CS57" s="134"/>
      <c r="CT57" s="134"/>
      <c r="CU57" s="134"/>
      <c r="CV57" s="134"/>
      <c r="CW57" s="134"/>
      <c r="CX57" s="134"/>
      <c r="CY57" s="134"/>
      <c r="CZ57" s="134"/>
      <c r="DA57" s="134"/>
      <c r="DB57" s="134"/>
      <c r="DC57" s="134"/>
      <c r="DD57" s="134"/>
      <c r="DE57" s="134"/>
      <c r="DF57" s="134"/>
      <c r="DG57" s="134"/>
      <c r="DH57" s="134"/>
      <c r="DI57" s="134"/>
      <c r="DJ57" s="134"/>
      <c r="DK57" s="134"/>
      <c r="DL57" s="134"/>
      <c r="DM57" s="134"/>
      <c r="DN57" s="221"/>
    </row>
    <row r="58" spans="1:118" ht="13.5" customHeight="1">
      <c r="A58" s="359">
        <v>384</v>
      </c>
      <c r="B58" s="332" t="s">
        <v>380</v>
      </c>
      <c r="C58" s="172">
        <v>1</v>
      </c>
      <c r="D58" s="21" t="s">
        <v>8</v>
      </c>
      <c r="E58" s="21" t="s">
        <v>13</v>
      </c>
      <c r="F58" s="136">
        <v>213.7</v>
      </c>
      <c r="G58" s="22">
        <v>0.75</v>
      </c>
      <c r="H58" s="407">
        <v>0.5</v>
      </c>
      <c r="I58" s="410">
        <v>-0.2</v>
      </c>
      <c r="J58" s="211">
        <v>214.45</v>
      </c>
      <c r="K58" s="320">
        <v>214.423</v>
      </c>
      <c r="L58" s="22">
        <f t="shared" si="4"/>
        <v>0.72</v>
      </c>
      <c r="M58" s="200">
        <f t="shared" si="2"/>
        <v>-0.03</v>
      </c>
      <c r="N58" s="200">
        <v>-0.05</v>
      </c>
      <c r="O58" s="235" t="str">
        <f t="shared" si="5"/>
        <v>OK</v>
      </c>
      <c r="P58" s="151"/>
      <c r="Q58" s="130">
        <v>384</v>
      </c>
      <c r="R58" s="36">
        <f t="shared" si="3"/>
        <v>214.45</v>
      </c>
      <c r="S58" s="320">
        <v>214.423</v>
      </c>
      <c r="T58" s="320">
        <v>214.404</v>
      </c>
      <c r="U58" s="134"/>
      <c r="V58" s="134"/>
      <c r="W58" s="134"/>
      <c r="X58" s="134"/>
      <c r="Y58" s="134"/>
      <c r="Z58" s="134"/>
      <c r="AA58" s="134"/>
      <c r="AB58" s="134"/>
      <c r="AC58" s="134"/>
      <c r="AD58" s="134"/>
      <c r="AE58" s="134"/>
      <c r="AF58" s="134"/>
      <c r="AG58" s="134"/>
      <c r="AH58" s="134"/>
      <c r="AI58" s="134"/>
      <c r="AJ58" s="134"/>
      <c r="AK58" s="134"/>
      <c r="AL58" s="134"/>
      <c r="AM58" s="134"/>
      <c r="AN58" s="134"/>
      <c r="AO58" s="134"/>
      <c r="AP58" s="134"/>
      <c r="AQ58" s="134"/>
      <c r="AR58" s="134"/>
      <c r="AS58" s="134"/>
      <c r="AT58" s="134"/>
      <c r="AU58" s="134"/>
      <c r="AV58" s="134"/>
      <c r="AW58" s="134"/>
      <c r="AX58" s="134"/>
      <c r="AY58" s="134"/>
      <c r="AZ58" s="134"/>
      <c r="BA58" s="134"/>
      <c r="BB58" s="134"/>
      <c r="BC58" s="134"/>
      <c r="BD58" s="134"/>
      <c r="BE58" s="134"/>
      <c r="BF58" s="134"/>
      <c r="BG58" s="134"/>
      <c r="BH58" s="134"/>
      <c r="BI58" s="134"/>
      <c r="BJ58" s="134"/>
      <c r="BK58" s="134"/>
      <c r="BL58" s="134"/>
      <c r="BM58" s="134"/>
      <c r="BN58" s="134"/>
      <c r="BO58" s="134"/>
      <c r="BP58" s="134"/>
      <c r="BQ58" s="134"/>
      <c r="BR58" s="134"/>
      <c r="BS58" s="134"/>
      <c r="BT58" s="134"/>
      <c r="BU58" s="134"/>
      <c r="BV58" s="134"/>
      <c r="BW58" s="134"/>
      <c r="BX58" s="134"/>
      <c r="BY58" s="134"/>
      <c r="BZ58" s="134"/>
      <c r="CA58" s="134"/>
      <c r="CB58" s="134"/>
      <c r="CC58" s="134"/>
      <c r="CD58" s="134"/>
      <c r="CE58" s="134"/>
      <c r="CF58" s="134"/>
      <c r="CG58" s="134"/>
      <c r="CH58" s="134"/>
      <c r="CI58" s="134"/>
      <c r="CJ58" s="134"/>
      <c r="CK58" s="134"/>
      <c r="CL58" s="134"/>
      <c r="CM58" s="134"/>
      <c r="CN58" s="134"/>
      <c r="CO58" s="134"/>
      <c r="CP58" s="134"/>
      <c r="CQ58" s="134"/>
      <c r="CR58" s="134"/>
      <c r="CS58" s="134"/>
      <c r="CT58" s="134"/>
      <c r="CU58" s="134"/>
      <c r="CV58" s="134"/>
      <c r="CW58" s="134"/>
      <c r="CX58" s="134"/>
      <c r="CY58" s="134"/>
      <c r="CZ58" s="134"/>
      <c r="DA58" s="134"/>
      <c r="DB58" s="134"/>
      <c r="DC58" s="134"/>
      <c r="DD58" s="134"/>
      <c r="DE58" s="134"/>
      <c r="DF58" s="134"/>
      <c r="DG58" s="134"/>
      <c r="DH58" s="134"/>
      <c r="DI58" s="134"/>
      <c r="DJ58" s="134"/>
      <c r="DK58" s="134"/>
      <c r="DL58" s="134"/>
      <c r="DM58" s="134"/>
      <c r="DN58" s="221"/>
    </row>
    <row r="59" spans="1:118" ht="13.5" customHeight="1">
      <c r="A59" s="359">
        <v>385</v>
      </c>
      <c r="B59" s="332" t="s">
        <v>381</v>
      </c>
      <c r="C59" s="172">
        <v>1</v>
      </c>
      <c r="D59" s="21" t="s">
        <v>8</v>
      </c>
      <c r="E59" s="21" t="s">
        <v>13</v>
      </c>
      <c r="F59" s="136">
        <v>213.7</v>
      </c>
      <c r="G59" s="22">
        <v>0.75</v>
      </c>
      <c r="H59" s="407">
        <v>0.5</v>
      </c>
      <c r="I59" s="410">
        <v>-0.2</v>
      </c>
      <c r="J59" s="211">
        <v>214.45</v>
      </c>
      <c r="K59" s="320">
        <v>214.42400000000001</v>
      </c>
      <c r="L59" s="22">
        <f t="shared" si="4"/>
        <v>0.72</v>
      </c>
      <c r="M59" s="200">
        <f t="shared" si="2"/>
        <v>-0.03</v>
      </c>
      <c r="N59" s="200">
        <v>-0.04</v>
      </c>
      <c r="O59" s="235" t="str">
        <f t="shared" si="5"/>
        <v>OK</v>
      </c>
      <c r="P59" s="151"/>
      <c r="Q59" s="130">
        <v>385</v>
      </c>
      <c r="R59" s="36">
        <f t="shared" si="3"/>
        <v>214.45</v>
      </c>
      <c r="S59" s="320">
        <v>214.42400000000001</v>
      </c>
      <c r="T59" s="320">
        <v>214.405</v>
      </c>
      <c r="U59" s="134"/>
      <c r="V59" s="134"/>
      <c r="W59" s="134"/>
      <c r="X59" s="134"/>
      <c r="Y59" s="134"/>
      <c r="Z59" s="134"/>
      <c r="AA59" s="134"/>
      <c r="AB59" s="134"/>
      <c r="AC59" s="134"/>
      <c r="AD59" s="134"/>
      <c r="AE59" s="134"/>
      <c r="AF59" s="134"/>
      <c r="AG59" s="134"/>
      <c r="AH59" s="134"/>
      <c r="AI59" s="134"/>
      <c r="AJ59" s="134"/>
      <c r="AK59" s="134"/>
      <c r="AL59" s="134"/>
      <c r="AM59" s="134"/>
      <c r="AN59" s="134"/>
      <c r="AO59" s="134"/>
      <c r="AP59" s="134"/>
      <c r="AQ59" s="134"/>
      <c r="AR59" s="134"/>
      <c r="AS59" s="134"/>
      <c r="AT59" s="134"/>
      <c r="AU59" s="134"/>
      <c r="AV59" s="134"/>
      <c r="AW59" s="134"/>
      <c r="AX59" s="134"/>
      <c r="AY59" s="134"/>
      <c r="AZ59" s="134"/>
      <c r="BA59" s="134"/>
      <c r="BB59" s="134"/>
      <c r="BC59" s="134"/>
      <c r="BD59" s="134"/>
      <c r="BE59" s="134"/>
      <c r="BF59" s="134"/>
      <c r="BG59" s="134"/>
      <c r="BH59" s="134"/>
      <c r="BI59" s="134"/>
      <c r="BJ59" s="134"/>
      <c r="BK59" s="134"/>
      <c r="BL59" s="134"/>
      <c r="BM59" s="134"/>
      <c r="BN59" s="134"/>
      <c r="BO59" s="134"/>
      <c r="BP59" s="134"/>
      <c r="BQ59" s="134"/>
      <c r="BR59" s="134"/>
      <c r="BS59" s="134"/>
      <c r="BT59" s="134"/>
      <c r="BU59" s="134"/>
      <c r="BV59" s="134"/>
      <c r="BW59" s="134"/>
      <c r="BX59" s="134"/>
      <c r="BY59" s="134"/>
      <c r="BZ59" s="134"/>
      <c r="CA59" s="134"/>
      <c r="CB59" s="134"/>
      <c r="CC59" s="134"/>
      <c r="CD59" s="134"/>
      <c r="CE59" s="134"/>
      <c r="CF59" s="134"/>
      <c r="CG59" s="134"/>
      <c r="CH59" s="134"/>
      <c r="CI59" s="134"/>
      <c r="CJ59" s="134"/>
      <c r="CK59" s="134"/>
      <c r="CL59" s="134"/>
      <c r="CM59" s="134"/>
      <c r="CN59" s="134"/>
      <c r="CO59" s="134"/>
      <c r="CP59" s="134"/>
      <c r="CQ59" s="134"/>
      <c r="CR59" s="134"/>
      <c r="CS59" s="134"/>
      <c r="CT59" s="134"/>
      <c r="CU59" s="134"/>
      <c r="CV59" s="134"/>
      <c r="CW59" s="134"/>
      <c r="CX59" s="134"/>
      <c r="CY59" s="134"/>
      <c r="CZ59" s="134"/>
      <c r="DA59" s="134"/>
      <c r="DB59" s="134"/>
      <c r="DC59" s="134"/>
      <c r="DD59" s="134"/>
      <c r="DE59" s="134"/>
      <c r="DF59" s="134"/>
      <c r="DG59" s="134"/>
      <c r="DH59" s="134"/>
      <c r="DI59" s="134"/>
      <c r="DJ59" s="134"/>
      <c r="DK59" s="134"/>
      <c r="DL59" s="134"/>
      <c r="DM59" s="134"/>
      <c r="DN59" s="221"/>
    </row>
    <row r="60" spans="1:118" ht="13.5" customHeight="1">
      <c r="A60" s="359">
        <v>386</v>
      </c>
      <c r="B60" s="332" t="s">
        <v>218</v>
      </c>
      <c r="C60" s="172">
        <v>1</v>
      </c>
      <c r="D60" s="21" t="s">
        <v>8</v>
      </c>
      <c r="E60" s="21" t="s">
        <v>13</v>
      </c>
      <c r="F60" s="136">
        <v>213.7</v>
      </c>
      <c r="G60" s="22">
        <v>0.75</v>
      </c>
      <c r="H60" s="407">
        <v>0.5</v>
      </c>
      <c r="I60" s="410">
        <v>-0.2</v>
      </c>
      <c r="J60" s="211">
        <v>214.45</v>
      </c>
      <c r="K60" s="320">
        <v>214.464</v>
      </c>
      <c r="L60" s="22">
        <f t="shared" si="4"/>
        <v>0.76</v>
      </c>
      <c r="M60" s="200">
        <f t="shared" si="2"/>
        <v>0.01</v>
      </c>
      <c r="N60" s="200">
        <v>-0.01</v>
      </c>
      <c r="O60" s="235" t="str">
        <f t="shared" si="5"/>
        <v>OK</v>
      </c>
      <c r="P60" s="151"/>
      <c r="Q60" s="130">
        <v>386</v>
      </c>
      <c r="R60" s="36">
        <f t="shared" si="3"/>
        <v>214.45</v>
      </c>
      <c r="S60" s="320">
        <v>214.464</v>
      </c>
      <c r="T60" s="320">
        <v>214.43700000000001</v>
      </c>
      <c r="U60" s="134"/>
      <c r="V60" s="134"/>
      <c r="W60" s="134"/>
      <c r="X60" s="134"/>
      <c r="Y60" s="134"/>
      <c r="Z60" s="134"/>
      <c r="AA60" s="134"/>
      <c r="AB60" s="134"/>
      <c r="AC60" s="134"/>
      <c r="AD60" s="134"/>
      <c r="AE60" s="134"/>
      <c r="AF60" s="134"/>
      <c r="AG60" s="134"/>
      <c r="AH60" s="134"/>
      <c r="AI60" s="134"/>
      <c r="AJ60" s="134"/>
      <c r="AK60" s="134"/>
      <c r="AL60" s="134"/>
      <c r="AM60" s="134"/>
      <c r="AN60" s="134"/>
      <c r="AO60" s="134"/>
      <c r="AP60" s="134"/>
      <c r="AQ60" s="134"/>
      <c r="AR60" s="134"/>
      <c r="AS60" s="134"/>
      <c r="AT60" s="134"/>
      <c r="AU60" s="134"/>
      <c r="AV60" s="134"/>
      <c r="AW60" s="134"/>
      <c r="AX60" s="134"/>
      <c r="AY60" s="134"/>
      <c r="AZ60" s="134"/>
      <c r="BA60" s="134"/>
      <c r="BB60" s="134"/>
      <c r="BC60" s="134"/>
      <c r="BD60" s="134"/>
      <c r="BE60" s="134"/>
      <c r="BF60" s="134"/>
      <c r="BG60" s="134"/>
      <c r="BH60" s="134"/>
      <c r="BI60" s="134"/>
      <c r="BJ60" s="134"/>
      <c r="BK60" s="134"/>
      <c r="BL60" s="134"/>
      <c r="BM60" s="134"/>
      <c r="BN60" s="134"/>
      <c r="BO60" s="134"/>
      <c r="BP60" s="134"/>
      <c r="BQ60" s="134"/>
      <c r="BR60" s="134"/>
      <c r="BS60" s="134"/>
      <c r="BT60" s="134"/>
      <c r="BU60" s="134"/>
      <c r="BV60" s="134"/>
      <c r="BW60" s="134"/>
      <c r="BX60" s="134"/>
      <c r="BY60" s="134"/>
      <c r="BZ60" s="134"/>
      <c r="CA60" s="134"/>
      <c r="CB60" s="134"/>
      <c r="CC60" s="134"/>
      <c r="CD60" s="134"/>
      <c r="CE60" s="134"/>
      <c r="CF60" s="134"/>
      <c r="CG60" s="134"/>
      <c r="CH60" s="134"/>
      <c r="CI60" s="134"/>
      <c r="CJ60" s="134"/>
      <c r="CK60" s="134"/>
      <c r="CL60" s="134"/>
      <c r="CM60" s="134"/>
      <c r="CN60" s="134"/>
      <c r="CO60" s="134"/>
      <c r="CP60" s="134"/>
      <c r="CQ60" s="134"/>
      <c r="CR60" s="134"/>
      <c r="CS60" s="134"/>
      <c r="CT60" s="134"/>
      <c r="CU60" s="134"/>
      <c r="CV60" s="134"/>
      <c r="CW60" s="134"/>
      <c r="CX60" s="134"/>
      <c r="CY60" s="134"/>
      <c r="CZ60" s="134"/>
      <c r="DA60" s="134"/>
      <c r="DB60" s="134"/>
      <c r="DC60" s="134"/>
      <c r="DD60" s="134"/>
      <c r="DE60" s="134"/>
      <c r="DF60" s="134"/>
      <c r="DG60" s="134"/>
      <c r="DH60" s="134"/>
      <c r="DI60" s="134"/>
      <c r="DJ60" s="134"/>
      <c r="DK60" s="134"/>
      <c r="DL60" s="134"/>
      <c r="DM60" s="134"/>
      <c r="DN60" s="221"/>
    </row>
    <row r="61" spans="1:118" ht="13.5" customHeight="1">
      <c r="A61" s="359">
        <v>387</v>
      </c>
      <c r="B61" s="332" t="s">
        <v>484</v>
      </c>
      <c r="C61" s="172">
        <v>1</v>
      </c>
      <c r="D61" s="21" t="s">
        <v>8</v>
      </c>
      <c r="E61" s="21" t="s">
        <v>13</v>
      </c>
      <c r="F61" s="136">
        <v>213.7</v>
      </c>
      <c r="G61" s="22">
        <v>0.75</v>
      </c>
      <c r="H61" s="407">
        <v>0.5</v>
      </c>
      <c r="I61" s="410">
        <v>-0.2</v>
      </c>
      <c r="J61" s="211">
        <v>214.45</v>
      </c>
      <c r="K61" s="320">
        <v>214.523</v>
      </c>
      <c r="L61" s="22">
        <f t="shared" si="4"/>
        <v>0.82000000000000006</v>
      </c>
      <c r="M61" s="200">
        <f t="shared" si="2"/>
        <v>7.0000000000000007E-2</v>
      </c>
      <c r="N61" s="200">
        <v>0.06</v>
      </c>
      <c r="O61" s="235" t="str">
        <f t="shared" si="5"/>
        <v>OK</v>
      </c>
      <c r="P61" s="151"/>
      <c r="Q61" s="130">
        <v>387</v>
      </c>
      <c r="R61" s="36">
        <f t="shared" si="3"/>
        <v>214.45</v>
      </c>
      <c r="S61" s="320">
        <v>214.523</v>
      </c>
      <c r="T61" s="320">
        <v>214.512</v>
      </c>
      <c r="U61" s="134"/>
      <c r="V61" s="134"/>
      <c r="W61" s="134"/>
      <c r="X61" s="134"/>
      <c r="Y61" s="134"/>
      <c r="Z61" s="134"/>
      <c r="AA61" s="134"/>
      <c r="AB61" s="134"/>
      <c r="AC61" s="134"/>
      <c r="AD61" s="134"/>
      <c r="AE61" s="134"/>
      <c r="AF61" s="134"/>
      <c r="AG61" s="134"/>
      <c r="AH61" s="134"/>
      <c r="AI61" s="134"/>
      <c r="AJ61" s="134"/>
      <c r="AK61" s="134"/>
      <c r="AL61" s="134"/>
      <c r="AM61" s="134"/>
      <c r="AN61" s="134"/>
      <c r="AO61" s="134"/>
      <c r="AP61" s="134"/>
      <c r="AQ61" s="134"/>
      <c r="AR61" s="134"/>
      <c r="AS61" s="134"/>
      <c r="AT61" s="134"/>
      <c r="AU61" s="134"/>
      <c r="AV61" s="134"/>
      <c r="AW61" s="134"/>
      <c r="AX61" s="134"/>
      <c r="AY61" s="134"/>
      <c r="AZ61" s="134"/>
      <c r="BA61" s="134"/>
      <c r="BB61" s="134"/>
      <c r="BC61" s="134"/>
      <c r="BD61" s="134"/>
      <c r="BE61" s="134"/>
      <c r="BF61" s="134"/>
      <c r="BG61" s="134"/>
      <c r="BH61" s="134"/>
      <c r="BI61" s="134"/>
      <c r="BJ61" s="134"/>
      <c r="BK61" s="134"/>
      <c r="BL61" s="134"/>
      <c r="BM61" s="134"/>
      <c r="BN61" s="134"/>
      <c r="BO61" s="134"/>
      <c r="BP61" s="134"/>
      <c r="BQ61" s="134"/>
      <c r="BR61" s="134"/>
      <c r="BS61" s="134"/>
      <c r="BT61" s="134"/>
      <c r="BU61" s="134"/>
      <c r="BV61" s="134"/>
      <c r="BW61" s="134"/>
      <c r="BX61" s="134"/>
      <c r="BY61" s="134"/>
      <c r="BZ61" s="134"/>
      <c r="CA61" s="134"/>
      <c r="CB61" s="134"/>
      <c r="CC61" s="134"/>
      <c r="CD61" s="134"/>
      <c r="CE61" s="134"/>
      <c r="CF61" s="134"/>
      <c r="CG61" s="134"/>
      <c r="CH61" s="134"/>
      <c r="CI61" s="134"/>
      <c r="CJ61" s="134"/>
      <c r="CK61" s="134"/>
      <c r="CL61" s="134"/>
      <c r="CM61" s="134"/>
      <c r="CN61" s="134"/>
      <c r="CO61" s="134"/>
      <c r="CP61" s="134"/>
      <c r="CQ61" s="134"/>
      <c r="CR61" s="134"/>
      <c r="CS61" s="134"/>
      <c r="CT61" s="134"/>
      <c r="CU61" s="134"/>
      <c r="CV61" s="134"/>
      <c r="CW61" s="134"/>
      <c r="CX61" s="134"/>
      <c r="CY61" s="134"/>
      <c r="CZ61" s="134"/>
      <c r="DA61" s="134"/>
      <c r="DB61" s="134"/>
      <c r="DC61" s="134"/>
      <c r="DD61" s="134"/>
      <c r="DE61" s="134"/>
      <c r="DF61" s="134"/>
      <c r="DG61" s="134"/>
      <c r="DH61" s="134"/>
      <c r="DI61" s="134"/>
      <c r="DJ61" s="134"/>
      <c r="DK61" s="134"/>
      <c r="DL61" s="134"/>
      <c r="DM61" s="134"/>
      <c r="DN61" s="221"/>
    </row>
    <row r="62" spans="1:118" ht="13.5" customHeight="1">
      <c r="A62" s="359">
        <v>388</v>
      </c>
      <c r="B62" s="332" t="s">
        <v>382</v>
      </c>
      <c r="C62" s="172">
        <v>1</v>
      </c>
      <c r="D62" s="21" t="s">
        <v>8</v>
      </c>
      <c r="E62" s="21" t="s">
        <v>13</v>
      </c>
      <c r="F62" s="136">
        <v>213.7</v>
      </c>
      <c r="G62" s="22">
        <v>0.75</v>
      </c>
      <c r="H62" s="407">
        <v>0.5</v>
      </c>
      <c r="I62" s="410">
        <v>-0.2</v>
      </c>
      <c r="J62" s="211">
        <v>214.45</v>
      </c>
      <c r="K62" s="320">
        <v>214.602</v>
      </c>
      <c r="L62" s="22">
        <f t="shared" si="4"/>
        <v>0.9</v>
      </c>
      <c r="M62" s="200">
        <f t="shared" si="2"/>
        <v>0.15</v>
      </c>
      <c r="N62" s="200">
        <v>0.14000000000000001</v>
      </c>
      <c r="O62" s="235" t="str">
        <f t="shared" si="5"/>
        <v>OK</v>
      </c>
      <c r="P62" s="151"/>
      <c r="Q62" s="130">
        <v>388</v>
      </c>
      <c r="R62" s="36">
        <f t="shared" si="3"/>
        <v>214.45</v>
      </c>
      <c r="S62" s="320">
        <v>214.602</v>
      </c>
      <c r="T62" s="320">
        <v>214.59100000000001</v>
      </c>
      <c r="U62" s="134"/>
      <c r="V62" s="134"/>
      <c r="W62" s="134"/>
      <c r="X62" s="134"/>
      <c r="Y62" s="134"/>
      <c r="Z62" s="134"/>
      <c r="AA62" s="134"/>
      <c r="AB62" s="134"/>
      <c r="AC62" s="134"/>
      <c r="AD62" s="134"/>
      <c r="AE62" s="134"/>
      <c r="AF62" s="134"/>
      <c r="AG62" s="134"/>
      <c r="AH62" s="134"/>
      <c r="AI62" s="134"/>
      <c r="AJ62" s="134"/>
      <c r="AK62" s="134"/>
      <c r="AL62" s="134"/>
      <c r="AM62" s="134"/>
      <c r="AN62" s="134"/>
      <c r="AO62" s="134"/>
      <c r="AP62" s="134"/>
      <c r="AQ62" s="134"/>
      <c r="AR62" s="134"/>
      <c r="AS62" s="134"/>
      <c r="AT62" s="134"/>
      <c r="AU62" s="134"/>
      <c r="AV62" s="134"/>
      <c r="AW62" s="134"/>
      <c r="AX62" s="134"/>
      <c r="AY62" s="134"/>
      <c r="AZ62" s="134"/>
      <c r="BA62" s="134"/>
      <c r="BB62" s="134"/>
      <c r="BC62" s="134"/>
      <c r="BD62" s="134"/>
      <c r="BE62" s="134"/>
      <c r="BF62" s="134"/>
      <c r="BG62" s="134"/>
      <c r="BH62" s="134"/>
      <c r="BI62" s="134"/>
      <c r="BJ62" s="134"/>
      <c r="BK62" s="134"/>
      <c r="BL62" s="134"/>
      <c r="BM62" s="134"/>
      <c r="BN62" s="134"/>
      <c r="BO62" s="134"/>
      <c r="BP62" s="134"/>
      <c r="BQ62" s="134"/>
      <c r="BR62" s="134"/>
      <c r="BS62" s="134"/>
      <c r="BT62" s="134"/>
      <c r="BU62" s="134"/>
      <c r="BV62" s="134"/>
      <c r="BW62" s="134"/>
      <c r="BX62" s="134"/>
      <c r="BY62" s="134"/>
      <c r="BZ62" s="134"/>
      <c r="CA62" s="134"/>
      <c r="CB62" s="134"/>
      <c r="CC62" s="134"/>
      <c r="CD62" s="134"/>
      <c r="CE62" s="134"/>
      <c r="CF62" s="134"/>
      <c r="CG62" s="134"/>
      <c r="CH62" s="134"/>
      <c r="CI62" s="134"/>
      <c r="CJ62" s="134"/>
      <c r="CK62" s="134"/>
      <c r="CL62" s="134"/>
      <c r="CM62" s="134"/>
      <c r="CN62" s="134"/>
      <c r="CO62" s="134"/>
      <c r="CP62" s="134"/>
      <c r="CQ62" s="134"/>
      <c r="CR62" s="134"/>
      <c r="CS62" s="134"/>
      <c r="CT62" s="134"/>
      <c r="CU62" s="134"/>
      <c r="CV62" s="134"/>
      <c r="CW62" s="134"/>
      <c r="CX62" s="134"/>
      <c r="CY62" s="134"/>
      <c r="CZ62" s="134"/>
      <c r="DA62" s="134"/>
      <c r="DB62" s="134"/>
      <c r="DC62" s="134"/>
      <c r="DD62" s="134"/>
      <c r="DE62" s="134"/>
      <c r="DF62" s="134"/>
      <c r="DG62" s="134"/>
      <c r="DH62" s="134"/>
      <c r="DI62" s="134"/>
      <c r="DJ62" s="134"/>
      <c r="DK62" s="134"/>
      <c r="DL62" s="134"/>
      <c r="DM62" s="134"/>
      <c r="DN62" s="221"/>
    </row>
    <row r="63" spans="1:118" ht="13.5" customHeight="1">
      <c r="A63" s="359">
        <v>389</v>
      </c>
      <c r="B63" s="332" t="s">
        <v>383</v>
      </c>
      <c r="C63" s="172">
        <v>1</v>
      </c>
      <c r="D63" s="21" t="s">
        <v>8</v>
      </c>
      <c r="E63" s="21" t="s">
        <v>13</v>
      </c>
      <c r="F63" s="136">
        <v>213.7</v>
      </c>
      <c r="G63" s="22">
        <v>0.75</v>
      </c>
      <c r="H63" s="407">
        <v>0.5</v>
      </c>
      <c r="I63" s="410">
        <v>-0.2</v>
      </c>
      <c r="J63" s="211">
        <v>214.45</v>
      </c>
      <c r="K63" s="320">
        <v>214.63</v>
      </c>
      <c r="L63" s="22">
        <f t="shared" si="4"/>
        <v>0.92999999999999994</v>
      </c>
      <c r="M63" s="200">
        <f t="shared" si="2"/>
        <v>0.18</v>
      </c>
      <c r="N63" s="200">
        <v>0.17</v>
      </c>
      <c r="O63" s="235" t="str">
        <f t="shared" si="5"/>
        <v>OK</v>
      </c>
      <c r="P63" s="151"/>
      <c r="Q63" s="130">
        <v>389</v>
      </c>
      <c r="R63" s="36">
        <f t="shared" si="3"/>
        <v>214.45</v>
      </c>
      <c r="S63" s="320">
        <v>214.63</v>
      </c>
      <c r="T63" s="320">
        <v>214.62200000000001</v>
      </c>
      <c r="U63" s="134"/>
      <c r="V63" s="134"/>
      <c r="W63" s="134"/>
      <c r="X63" s="134"/>
      <c r="Y63" s="134"/>
      <c r="Z63" s="134"/>
      <c r="AA63" s="134"/>
      <c r="AB63" s="134"/>
      <c r="AC63" s="134"/>
      <c r="AD63" s="134"/>
      <c r="AE63" s="134"/>
      <c r="AF63" s="134"/>
      <c r="AG63" s="134"/>
      <c r="AH63" s="134"/>
      <c r="AI63" s="134"/>
      <c r="AJ63" s="134"/>
      <c r="AK63" s="134"/>
      <c r="AL63" s="134"/>
      <c r="AM63" s="134"/>
      <c r="AN63" s="134"/>
      <c r="AO63" s="134"/>
      <c r="AP63" s="134"/>
      <c r="AQ63" s="134"/>
      <c r="AR63" s="134"/>
      <c r="AS63" s="134"/>
      <c r="AT63" s="134"/>
      <c r="AU63" s="134"/>
      <c r="AV63" s="134"/>
      <c r="AW63" s="134"/>
      <c r="AX63" s="134"/>
      <c r="AY63" s="134"/>
      <c r="AZ63" s="134"/>
      <c r="BA63" s="134"/>
      <c r="BB63" s="134"/>
      <c r="BC63" s="134"/>
      <c r="BD63" s="134"/>
      <c r="BE63" s="134"/>
      <c r="BF63" s="134"/>
      <c r="BG63" s="134"/>
      <c r="BH63" s="134"/>
      <c r="BI63" s="134"/>
      <c r="BJ63" s="134"/>
      <c r="BK63" s="134"/>
      <c r="BL63" s="134"/>
      <c r="BM63" s="134"/>
      <c r="BN63" s="134"/>
      <c r="BO63" s="134"/>
      <c r="BP63" s="134"/>
      <c r="BQ63" s="134"/>
      <c r="BR63" s="134"/>
      <c r="BS63" s="134"/>
      <c r="BT63" s="134"/>
      <c r="BU63" s="134"/>
      <c r="BV63" s="134"/>
      <c r="BW63" s="134"/>
      <c r="BX63" s="134"/>
      <c r="BY63" s="134"/>
      <c r="BZ63" s="134"/>
      <c r="CA63" s="134"/>
      <c r="CB63" s="134"/>
      <c r="CC63" s="134"/>
      <c r="CD63" s="134"/>
      <c r="CE63" s="134"/>
      <c r="CF63" s="134"/>
      <c r="CG63" s="134"/>
      <c r="CH63" s="134"/>
      <c r="CI63" s="134"/>
      <c r="CJ63" s="134"/>
      <c r="CK63" s="134"/>
      <c r="CL63" s="134"/>
      <c r="CM63" s="134"/>
      <c r="CN63" s="134"/>
      <c r="CO63" s="134"/>
      <c r="CP63" s="134"/>
      <c r="CQ63" s="134"/>
      <c r="CR63" s="134"/>
      <c r="CS63" s="134"/>
      <c r="CT63" s="134"/>
      <c r="CU63" s="134"/>
      <c r="CV63" s="134"/>
      <c r="CW63" s="134"/>
      <c r="CX63" s="134"/>
      <c r="CY63" s="134"/>
      <c r="CZ63" s="134"/>
      <c r="DA63" s="134"/>
      <c r="DB63" s="134"/>
      <c r="DC63" s="134"/>
      <c r="DD63" s="134"/>
      <c r="DE63" s="134"/>
      <c r="DF63" s="134"/>
      <c r="DG63" s="134"/>
      <c r="DH63" s="134"/>
      <c r="DI63" s="134"/>
      <c r="DJ63" s="134"/>
      <c r="DK63" s="134"/>
      <c r="DL63" s="134"/>
      <c r="DM63" s="134"/>
      <c r="DN63" s="221"/>
    </row>
    <row r="64" spans="1:118" ht="13.5" customHeight="1" thickBot="1">
      <c r="A64" s="360">
        <v>390</v>
      </c>
      <c r="B64" s="333" t="s">
        <v>384</v>
      </c>
      <c r="C64" s="201">
        <v>1</v>
      </c>
      <c r="D64" s="116" t="s">
        <v>8</v>
      </c>
      <c r="E64" s="116" t="s">
        <v>13</v>
      </c>
      <c r="F64" s="140">
        <v>213.7</v>
      </c>
      <c r="G64" s="202">
        <v>0.75</v>
      </c>
      <c r="H64" s="413">
        <v>0.5</v>
      </c>
      <c r="I64" s="414">
        <v>-0.2</v>
      </c>
      <c r="J64" s="212">
        <v>214.45</v>
      </c>
      <c r="K64" s="321">
        <v>214.624</v>
      </c>
      <c r="L64" s="202">
        <f t="shared" si="4"/>
        <v>0.92</v>
      </c>
      <c r="M64" s="203">
        <f t="shared" si="2"/>
        <v>0.17</v>
      </c>
      <c r="N64" s="203">
        <v>0.15</v>
      </c>
      <c r="O64" s="236" t="str">
        <f t="shared" si="5"/>
        <v>OK</v>
      </c>
      <c r="P64" s="151"/>
      <c r="Q64" s="138">
        <v>390</v>
      </c>
      <c r="R64" s="37">
        <f t="shared" si="3"/>
        <v>214.45</v>
      </c>
      <c r="S64" s="321">
        <v>214.624</v>
      </c>
      <c r="T64" s="321">
        <v>214.60400000000001</v>
      </c>
      <c r="U64" s="150"/>
      <c r="V64" s="150"/>
      <c r="W64" s="150"/>
      <c r="X64" s="150"/>
      <c r="Y64" s="150"/>
      <c r="Z64" s="150"/>
      <c r="AA64" s="150"/>
      <c r="AB64" s="150"/>
      <c r="AC64" s="150"/>
      <c r="AD64" s="150"/>
      <c r="AE64" s="150"/>
      <c r="AF64" s="150"/>
      <c r="AG64" s="150"/>
      <c r="AH64" s="150"/>
      <c r="AI64" s="150"/>
      <c r="AJ64" s="150"/>
      <c r="AK64" s="150"/>
      <c r="AL64" s="150"/>
      <c r="AM64" s="150"/>
      <c r="AN64" s="150"/>
      <c r="AO64" s="150"/>
      <c r="AP64" s="150"/>
      <c r="AQ64" s="150"/>
      <c r="AR64" s="150"/>
      <c r="AS64" s="150"/>
      <c r="AT64" s="150"/>
      <c r="AU64" s="150"/>
      <c r="AV64" s="150"/>
      <c r="AW64" s="150"/>
      <c r="AX64" s="150"/>
      <c r="AY64" s="150"/>
      <c r="AZ64" s="150"/>
      <c r="BA64" s="150"/>
      <c r="BB64" s="150"/>
      <c r="BC64" s="150"/>
      <c r="BD64" s="150"/>
      <c r="BE64" s="150"/>
      <c r="BF64" s="150"/>
      <c r="BG64" s="150"/>
      <c r="BH64" s="150"/>
      <c r="BI64" s="150"/>
      <c r="BJ64" s="150"/>
      <c r="BK64" s="150"/>
      <c r="BL64" s="150"/>
      <c r="BM64" s="150"/>
      <c r="BN64" s="150"/>
      <c r="BO64" s="150"/>
      <c r="BP64" s="150"/>
      <c r="BQ64" s="150"/>
      <c r="BR64" s="150"/>
      <c r="BS64" s="150"/>
      <c r="BT64" s="150"/>
      <c r="BU64" s="150"/>
      <c r="BV64" s="150"/>
      <c r="BW64" s="150"/>
      <c r="BX64" s="150"/>
      <c r="BY64" s="150"/>
      <c r="BZ64" s="150"/>
      <c r="CA64" s="150"/>
      <c r="CB64" s="150"/>
      <c r="CC64" s="150"/>
      <c r="CD64" s="150"/>
      <c r="CE64" s="150"/>
      <c r="CF64" s="150"/>
      <c r="CG64" s="150"/>
      <c r="CH64" s="150"/>
      <c r="CI64" s="150"/>
      <c r="CJ64" s="150"/>
      <c r="CK64" s="150"/>
      <c r="CL64" s="150"/>
      <c r="CM64" s="150"/>
      <c r="CN64" s="150"/>
      <c r="CO64" s="150"/>
      <c r="CP64" s="150"/>
      <c r="CQ64" s="150"/>
      <c r="CR64" s="150"/>
      <c r="CS64" s="150"/>
      <c r="CT64" s="150"/>
      <c r="CU64" s="150"/>
      <c r="CV64" s="150"/>
      <c r="CW64" s="150"/>
      <c r="CX64" s="150"/>
      <c r="CY64" s="150"/>
      <c r="CZ64" s="150"/>
      <c r="DA64" s="150"/>
      <c r="DB64" s="150"/>
      <c r="DC64" s="150"/>
      <c r="DD64" s="150"/>
      <c r="DE64" s="150"/>
      <c r="DF64" s="150"/>
      <c r="DG64" s="150"/>
      <c r="DH64" s="150"/>
      <c r="DI64" s="150"/>
      <c r="DJ64" s="150"/>
      <c r="DK64" s="150"/>
      <c r="DL64" s="150"/>
      <c r="DM64" s="150"/>
      <c r="DN64" s="231"/>
    </row>
    <row r="65" spans="1:118" ht="13.5" customHeight="1">
      <c r="A65" s="358">
        <v>501</v>
      </c>
      <c r="B65" s="331" t="s">
        <v>385</v>
      </c>
      <c r="C65" s="315">
        <v>0</v>
      </c>
      <c r="D65" s="316" t="s">
        <v>9</v>
      </c>
      <c r="E65" s="316" t="s">
        <v>14</v>
      </c>
      <c r="F65" s="148">
        <v>90.5</v>
      </c>
      <c r="G65" s="204"/>
      <c r="H65" s="408">
        <v>0.35</v>
      </c>
      <c r="I65" s="409">
        <v>-0.35</v>
      </c>
      <c r="J65" s="210">
        <v>90.5</v>
      </c>
      <c r="K65" s="319">
        <v>90.435000000000002</v>
      </c>
      <c r="L65" s="204" t="str">
        <f t="shared" si="4"/>
        <v/>
      </c>
      <c r="M65" s="205">
        <f t="shared" si="2"/>
        <v>-0.06</v>
      </c>
      <c r="N65" s="205">
        <v>-0.08</v>
      </c>
      <c r="O65" s="234" t="str">
        <f t="shared" si="5"/>
        <v>OK</v>
      </c>
      <c r="P65" s="151"/>
      <c r="Q65" s="229">
        <v>501</v>
      </c>
      <c r="R65" s="35">
        <f t="shared" si="3"/>
        <v>90.5</v>
      </c>
      <c r="S65" s="319">
        <v>90.435000000000002</v>
      </c>
      <c r="T65" s="319">
        <v>90.421999999999997</v>
      </c>
      <c r="U65" s="129"/>
      <c r="V65" s="129"/>
      <c r="W65" s="129"/>
      <c r="X65" s="129"/>
      <c r="Y65" s="129"/>
      <c r="Z65" s="129"/>
      <c r="AA65" s="129"/>
      <c r="AB65" s="129"/>
      <c r="AC65" s="129"/>
      <c r="AD65" s="129"/>
      <c r="AE65" s="129"/>
      <c r="AF65" s="129"/>
      <c r="AG65" s="129"/>
      <c r="AH65" s="129"/>
      <c r="AI65" s="129"/>
      <c r="AJ65" s="129"/>
      <c r="AK65" s="129"/>
      <c r="AL65" s="129"/>
      <c r="AM65" s="129"/>
      <c r="AN65" s="129"/>
      <c r="AO65" s="129"/>
      <c r="AP65" s="129"/>
      <c r="AQ65" s="129"/>
      <c r="AR65" s="129"/>
      <c r="AS65" s="129"/>
      <c r="AT65" s="129"/>
      <c r="AU65" s="129"/>
      <c r="AV65" s="129"/>
      <c r="AW65" s="129"/>
      <c r="AX65" s="129"/>
      <c r="AY65" s="129"/>
      <c r="AZ65" s="129"/>
      <c r="BA65" s="129"/>
      <c r="BB65" s="129"/>
      <c r="BC65" s="129"/>
      <c r="BD65" s="129"/>
      <c r="BE65" s="129"/>
      <c r="BF65" s="129"/>
      <c r="BG65" s="129"/>
      <c r="BH65" s="129"/>
      <c r="BI65" s="129"/>
      <c r="BJ65" s="129"/>
      <c r="BK65" s="129"/>
      <c r="BL65" s="129"/>
      <c r="BM65" s="129"/>
      <c r="BN65" s="129"/>
      <c r="BO65" s="129"/>
      <c r="BP65" s="129"/>
      <c r="BQ65" s="129"/>
      <c r="BR65" s="129"/>
      <c r="BS65" s="129"/>
      <c r="BT65" s="129"/>
      <c r="BU65" s="129"/>
      <c r="BV65" s="129"/>
      <c r="BW65" s="129"/>
      <c r="BX65" s="129"/>
      <c r="BY65" s="129"/>
      <c r="BZ65" s="129"/>
      <c r="CA65" s="129"/>
      <c r="CB65" s="129"/>
      <c r="CC65" s="129"/>
      <c r="CD65" s="129"/>
      <c r="CE65" s="129"/>
      <c r="CF65" s="129"/>
      <c r="CG65" s="129"/>
      <c r="CH65" s="129"/>
      <c r="CI65" s="129"/>
      <c r="CJ65" s="129"/>
      <c r="CK65" s="129"/>
      <c r="CL65" s="129"/>
      <c r="CM65" s="129"/>
      <c r="CN65" s="129"/>
      <c r="CO65" s="129"/>
      <c r="CP65" s="129"/>
      <c r="CQ65" s="129"/>
      <c r="CR65" s="129"/>
      <c r="CS65" s="129"/>
      <c r="CT65" s="129"/>
      <c r="CU65" s="129"/>
      <c r="CV65" s="129"/>
      <c r="CW65" s="129"/>
      <c r="CX65" s="129"/>
      <c r="CY65" s="129"/>
      <c r="CZ65" s="129"/>
      <c r="DA65" s="129"/>
      <c r="DB65" s="129"/>
      <c r="DC65" s="129"/>
      <c r="DD65" s="129"/>
      <c r="DE65" s="129"/>
      <c r="DF65" s="129"/>
      <c r="DG65" s="129"/>
      <c r="DH65" s="129"/>
      <c r="DI65" s="129"/>
      <c r="DJ65" s="129"/>
      <c r="DK65" s="129"/>
      <c r="DL65" s="129"/>
      <c r="DM65" s="129"/>
      <c r="DN65" s="230"/>
    </row>
    <row r="66" spans="1:118" ht="13.5" customHeight="1">
      <c r="A66" s="359">
        <v>501</v>
      </c>
      <c r="B66" s="332" t="s">
        <v>386</v>
      </c>
      <c r="C66" s="172">
        <v>0</v>
      </c>
      <c r="D66" s="21" t="s">
        <v>8</v>
      </c>
      <c r="E66" s="21" t="s">
        <v>14</v>
      </c>
      <c r="F66" s="136">
        <v>25</v>
      </c>
      <c r="G66" s="22"/>
      <c r="H66" s="407">
        <v>0.35</v>
      </c>
      <c r="I66" s="410">
        <v>-0.35</v>
      </c>
      <c r="J66" s="211">
        <v>25</v>
      </c>
      <c r="K66" s="320">
        <v>24.885000000000002</v>
      </c>
      <c r="L66" s="22" t="str">
        <f t="shared" si="4"/>
        <v/>
      </c>
      <c r="M66" s="200">
        <f t="shared" si="2"/>
        <v>-0.11</v>
      </c>
      <c r="N66" s="200">
        <v>-0.15</v>
      </c>
      <c r="O66" s="235" t="str">
        <f t="shared" si="5"/>
        <v>OK</v>
      </c>
      <c r="P66" s="151"/>
      <c r="Q66" s="130">
        <v>501</v>
      </c>
      <c r="R66" s="36">
        <f t="shared" si="3"/>
        <v>25</v>
      </c>
      <c r="S66" s="320">
        <v>24.885000000000002</v>
      </c>
      <c r="T66" s="320">
        <v>24.847999999999999</v>
      </c>
      <c r="U66" s="134"/>
      <c r="V66" s="134"/>
      <c r="W66" s="134"/>
      <c r="X66" s="134"/>
      <c r="Y66" s="134"/>
      <c r="Z66" s="134"/>
      <c r="AA66" s="134"/>
      <c r="AB66" s="134"/>
      <c r="AC66" s="134"/>
      <c r="AD66" s="134"/>
      <c r="AE66" s="134"/>
      <c r="AF66" s="134"/>
      <c r="AG66" s="134"/>
      <c r="AH66" s="134"/>
      <c r="AI66" s="134"/>
      <c r="AJ66" s="134"/>
      <c r="AK66" s="134"/>
      <c r="AL66" s="134"/>
      <c r="AM66" s="134"/>
      <c r="AN66" s="134"/>
      <c r="AO66" s="134"/>
      <c r="AP66" s="134"/>
      <c r="AQ66" s="134"/>
      <c r="AR66" s="134"/>
      <c r="AS66" s="134"/>
      <c r="AT66" s="134"/>
      <c r="AU66" s="134"/>
      <c r="AV66" s="134"/>
      <c r="AW66" s="134"/>
      <c r="AX66" s="134"/>
      <c r="AY66" s="134"/>
      <c r="AZ66" s="134"/>
      <c r="BA66" s="134"/>
      <c r="BB66" s="134"/>
      <c r="BC66" s="134"/>
      <c r="BD66" s="134"/>
      <c r="BE66" s="134"/>
      <c r="BF66" s="134"/>
      <c r="BG66" s="134"/>
      <c r="BH66" s="134"/>
      <c r="BI66" s="134"/>
      <c r="BJ66" s="134"/>
      <c r="BK66" s="134"/>
      <c r="BL66" s="134"/>
      <c r="BM66" s="134"/>
      <c r="BN66" s="134"/>
      <c r="BO66" s="134"/>
      <c r="BP66" s="134"/>
      <c r="BQ66" s="134"/>
      <c r="BR66" s="134"/>
      <c r="BS66" s="134"/>
      <c r="BT66" s="134"/>
      <c r="BU66" s="134"/>
      <c r="BV66" s="134"/>
      <c r="BW66" s="134"/>
      <c r="BX66" s="134"/>
      <c r="BY66" s="134"/>
      <c r="BZ66" s="134"/>
      <c r="CA66" s="134"/>
      <c r="CB66" s="134"/>
      <c r="CC66" s="134"/>
      <c r="CD66" s="134"/>
      <c r="CE66" s="134"/>
      <c r="CF66" s="134"/>
      <c r="CG66" s="134"/>
      <c r="CH66" s="134"/>
      <c r="CI66" s="134"/>
      <c r="CJ66" s="134"/>
      <c r="CK66" s="134"/>
      <c r="CL66" s="134"/>
      <c r="CM66" s="134"/>
      <c r="CN66" s="134"/>
      <c r="CO66" s="134"/>
      <c r="CP66" s="134"/>
      <c r="CQ66" s="134"/>
      <c r="CR66" s="134"/>
      <c r="CS66" s="134"/>
      <c r="CT66" s="134"/>
      <c r="CU66" s="134"/>
      <c r="CV66" s="134"/>
      <c r="CW66" s="134"/>
      <c r="CX66" s="134"/>
      <c r="CY66" s="134"/>
      <c r="CZ66" s="134"/>
      <c r="DA66" s="134"/>
      <c r="DB66" s="134"/>
      <c r="DC66" s="134"/>
      <c r="DD66" s="134"/>
      <c r="DE66" s="134"/>
      <c r="DF66" s="134"/>
      <c r="DG66" s="134"/>
      <c r="DH66" s="134"/>
      <c r="DI66" s="134"/>
      <c r="DJ66" s="134"/>
      <c r="DK66" s="134"/>
      <c r="DL66" s="134"/>
      <c r="DM66" s="134"/>
      <c r="DN66" s="221"/>
    </row>
    <row r="67" spans="1:118" ht="13.5" customHeight="1">
      <c r="A67" s="359">
        <v>502</v>
      </c>
      <c r="B67" s="332" t="s">
        <v>387</v>
      </c>
      <c r="C67" s="172">
        <v>0</v>
      </c>
      <c r="D67" s="21" t="s">
        <v>9</v>
      </c>
      <c r="E67" s="21" t="s">
        <v>14</v>
      </c>
      <c r="F67" s="136">
        <v>23</v>
      </c>
      <c r="G67" s="22"/>
      <c r="H67" s="407">
        <v>0.35</v>
      </c>
      <c r="I67" s="410">
        <v>-0.35</v>
      </c>
      <c r="J67" s="211">
        <v>23</v>
      </c>
      <c r="K67" s="320">
        <v>22.995999999999999</v>
      </c>
      <c r="L67" s="22" t="str">
        <f t="shared" si="4"/>
        <v/>
      </c>
      <c r="M67" s="200">
        <f t="shared" si="2"/>
        <v>0</v>
      </c>
      <c r="N67" s="200">
        <v>-0.01</v>
      </c>
      <c r="O67" s="235" t="str">
        <f t="shared" si="5"/>
        <v>OK</v>
      </c>
      <c r="P67" s="151"/>
      <c r="Q67" s="130">
        <v>502</v>
      </c>
      <c r="R67" s="36">
        <f t="shared" si="3"/>
        <v>23</v>
      </c>
      <c r="S67" s="320">
        <v>22.995999999999999</v>
      </c>
      <c r="T67" s="320">
        <v>22.988</v>
      </c>
      <c r="U67" s="134"/>
      <c r="V67" s="134"/>
      <c r="W67" s="134"/>
      <c r="X67" s="134"/>
      <c r="Y67" s="134"/>
      <c r="Z67" s="134"/>
      <c r="AA67" s="134"/>
      <c r="AB67" s="134"/>
      <c r="AC67" s="134"/>
      <c r="AD67" s="134"/>
      <c r="AE67" s="134"/>
      <c r="AF67" s="134"/>
      <c r="AG67" s="134"/>
      <c r="AH67" s="134"/>
      <c r="AI67" s="134"/>
      <c r="AJ67" s="134"/>
      <c r="AK67" s="134"/>
      <c r="AL67" s="134"/>
      <c r="AM67" s="134"/>
      <c r="AN67" s="134"/>
      <c r="AO67" s="134"/>
      <c r="AP67" s="134"/>
      <c r="AQ67" s="134"/>
      <c r="AR67" s="134"/>
      <c r="AS67" s="134"/>
      <c r="AT67" s="134"/>
      <c r="AU67" s="134"/>
      <c r="AV67" s="134"/>
      <c r="AW67" s="134"/>
      <c r="AX67" s="134"/>
      <c r="AY67" s="134"/>
      <c r="AZ67" s="134"/>
      <c r="BA67" s="134"/>
      <c r="BB67" s="134"/>
      <c r="BC67" s="134"/>
      <c r="BD67" s="134"/>
      <c r="BE67" s="134"/>
      <c r="BF67" s="134"/>
      <c r="BG67" s="134"/>
      <c r="BH67" s="134"/>
      <c r="BI67" s="134"/>
      <c r="BJ67" s="134"/>
      <c r="BK67" s="134"/>
      <c r="BL67" s="134"/>
      <c r="BM67" s="134"/>
      <c r="BN67" s="134"/>
      <c r="BO67" s="134"/>
      <c r="BP67" s="134"/>
      <c r="BQ67" s="134"/>
      <c r="BR67" s="134"/>
      <c r="BS67" s="134"/>
      <c r="BT67" s="134"/>
      <c r="BU67" s="134"/>
      <c r="BV67" s="134"/>
      <c r="BW67" s="134"/>
      <c r="BX67" s="134"/>
      <c r="BY67" s="134"/>
      <c r="BZ67" s="134"/>
      <c r="CA67" s="134"/>
      <c r="CB67" s="134"/>
      <c r="CC67" s="134"/>
      <c r="CD67" s="134"/>
      <c r="CE67" s="134"/>
      <c r="CF67" s="134"/>
      <c r="CG67" s="134"/>
      <c r="CH67" s="134"/>
      <c r="CI67" s="134"/>
      <c r="CJ67" s="134"/>
      <c r="CK67" s="134"/>
      <c r="CL67" s="134"/>
      <c r="CM67" s="134"/>
      <c r="CN67" s="134"/>
      <c r="CO67" s="134"/>
      <c r="CP67" s="134"/>
      <c r="CQ67" s="134"/>
      <c r="CR67" s="134"/>
      <c r="CS67" s="134"/>
      <c r="CT67" s="134"/>
      <c r="CU67" s="134"/>
      <c r="CV67" s="134"/>
      <c r="CW67" s="134"/>
      <c r="CX67" s="134"/>
      <c r="CY67" s="134"/>
      <c r="CZ67" s="134"/>
      <c r="DA67" s="134"/>
      <c r="DB67" s="134"/>
      <c r="DC67" s="134"/>
      <c r="DD67" s="134"/>
      <c r="DE67" s="134"/>
      <c r="DF67" s="134"/>
      <c r="DG67" s="134"/>
      <c r="DH67" s="134"/>
      <c r="DI67" s="134"/>
      <c r="DJ67" s="134"/>
      <c r="DK67" s="134"/>
      <c r="DL67" s="134"/>
      <c r="DM67" s="134"/>
      <c r="DN67" s="221"/>
    </row>
    <row r="68" spans="1:118" ht="13.5" customHeight="1">
      <c r="A68" s="359">
        <v>502</v>
      </c>
      <c r="B68" s="332" t="s">
        <v>388</v>
      </c>
      <c r="C68" s="172">
        <v>0</v>
      </c>
      <c r="D68" s="21" t="s">
        <v>8</v>
      </c>
      <c r="E68" s="21" t="s">
        <v>14</v>
      </c>
      <c r="F68" s="136">
        <v>71</v>
      </c>
      <c r="G68" s="22"/>
      <c r="H68" s="407">
        <v>0.35</v>
      </c>
      <c r="I68" s="410">
        <v>-0.35</v>
      </c>
      <c r="J68" s="211">
        <v>71</v>
      </c>
      <c r="K68" s="320">
        <v>71.001999999999995</v>
      </c>
      <c r="L68" s="22" t="str">
        <f t="shared" si="4"/>
        <v/>
      </c>
      <c r="M68" s="200">
        <f t="shared" si="2"/>
        <v>0</v>
      </c>
      <c r="N68" s="200">
        <v>-0.02</v>
      </c>
      <c r="O68" s="235" t="str">
        <f t="shared" si="5"/>
        <v>OK</v>
      </c>
      <c r="P68" s="151"/>
      <c r="Q68" s="130">
        <v>502</v>
      </c>
      <c r="R68" s="36">
        <f t="shared" si="3"/>
        <v>71</v>
      </c>
      <c r="S68" s="320">
        <v>71.001999999999995</v>
      </c>
      <c r="T68" s="320">
        <v>70.977999999999994</v>
      </c>
      <c r="U68" s="134"/>
      <c r="V68" s="134"/>
      <c r="W68" s="134"/>
      <c r="X68" s="134"/>
      <c r="Y68" s="134"/>
      <c r="Z68" s="134"/>
      <c r="AA68" s="134"/>
      <c r="AB68" s="134"/>
      <c r="AC68" s="134"/>
      <c r="AD68" s="134"/>
      <c r="AE68" s="134"/>
      <c r="AF68" s="134"/>
      <c r="AG68" s="134"/>
      <c r="AH68" s="134"/>
      <c r="AI68" s="134"/>
      <c r="AJ68" s="134"/>
      <c r="AK68" s="134"/>
      <c r="AL68" s="134"/>
      <c r="AM68" s="134"/>
      <c r="AN68" s="134"/>
      <c r="AO68" s="134"/>
      <c r="AP68" s="134"/>
      <c r="AQ68" s="134"/>
      <c r="AR68" s="134"/>
      <c r="AS68" s="134"/>
      <c r="AT68" s="134"/>
      <c r="AU68" s="134"/>
      <c r="AV68" s="134"/>
      <c r="AW68" s="134"/>
      <c r="AX68" s="134"/>
      <c r="AY68" s="134"/>
      <c r="AZ68" s="134"/>
      <c r="BA68" s="134"/>
      <c r="BB68" s="134"/>
      <c r="BC68" s="134"/>
      <c r="BD68" s="134"/>
      <c r="BE68" s="134"/>
      <c r="BF68" s="134"/>
      <c r="BG68" s="134"/>
      <c r="BH68" s="134"/>
      <c r="BI68" s="134"/>
      <c r="BJ68" s="134"/>
      <c r="BK68" s="134"/>
      <c r="BL68" s="134"/>
      <c r="BM68" s="134"/>
      <c r="BN68" s="134"/>
      <c r="BO68" s="134"/>
      <c r="BP68" s="134"/>
      <c r="BQ68" s="134"/>
      <c r="BR68" s="134"/>
      <c r="BS68" s="134"/>
      <c r="BT68" s="134"/>
      <c r="BU68" s="134"/>
      <c r="BV68" s="134"/>
      <c r="BW68" s="134"/>
      <c r="BX68" s="134"/>
      <c r="BY68" s="134"/>
      <c r="BZ68" s="134"/>
      <c r="CA68" s="134"/>
      <c r="CB68" s="134"/>
      <c r="CC68" s="134"/>
      <c r="CD68" s="134"/>
      <c r="CE68" s="134"/>
      <c r="CF68" s="134"/>
      <c r="CG68" s="134"/>
      <c r="CH68" s="134"/>
      <c r="CI68" s="134"/>
      <c r="CJ68" s="134"/>
      <c r="CK68" s="134"/>
      <c r="CL68" s="134"/>
      <c r="CM68" s="134"/>
      <c r="CN68" s="134"/>
      <c r="CO68" s="134"/>
      <c r="CP68" s="134"/>
      <c r="CQ68" s="134"/>
      <c r="CR68" s="134"/>
      <c r="CS68" s="134"/>
      <c r="CT68" s="134"/>
      <c r="CU68" s="134"/>
      <c r="CV68" s="134"/>
      <c r="CW68" s="134"/>
      <c r="CX68" s="134"/>
      <c r="CY68" s="134"/>
      <c r="CZ68" s="134"/>
      <c r="DA68" s="134"/>
      <c r="DB68" s="134"/>
      <c r="DC68" s="134"/>
      <c r="DD68" s="134"/>
      <c r="DE68" s="134"/>
      <c r="DF68" s="134"/>
      <c r="DG68" s="134"/>
      <c r="DH68" s="134"/>
      <c r="DI68" s="134"/>
      <c r="DJ68" s="134"/>
      <c r="DK68" s="134"/>
      <c r="DL68" s="134"/>
      <c r="DM68" s="134"/>
      <c r="DN68" s="221"/>
    </row>
    <row r="69" spans="1:118" ht="13.5" customHeight="1">
      <c r="A69" s="359">
        <v>503</v>
      </c>
      <c r="B69" s="332" t="s">
        <v>389</v>
      </c>
      <c r="C69" s="172">
        <v>0</v>
      </c>
      <c r="D69" s="21" t="s">
        <v>9</v>
      </c>
      <c r="E69" s="21" t="s">
        <v>14</v>
      </c>
      <c r="F69" s="136">
        <v>65.5</v>
      </c>
      <c r="G69" s="22"/>
      <c r="H69" s="407">
        <v>0.35</v>
      </c>
      <c r="I69" s="410">
        <v>-0.35</v>
      </c>
      <c r="J69" s="211">
        <v>65.5</v>
      </c>
      <c r="K69" s="320">
        <v>65.415999999999997</v>
      </c>
      <c r="L69" s="22" t="str">
        <f t="shared" ref="L69:L156" si="6">IF(G69=0,"",IF(J$8=J$7,IF(F69&gt;0,IF(C69=1,G69-ROUND(J69-K69,2),G69-ROUND(K69-J69,2)),IF(C69=1,G69-ROUND(K69-J69,2),G69-ROUND(J69-K69,2))),IF(J$8&lt;&gt;J$7,IF(F69&gt;0,IF(C69=1,ROUND(K69-J69,2),ROUND(J69-K69,2)),IF(C69=1,ROUND(J69-K69,2),ROUND(K69-J69,2))))))</f>
        <v/>
      </c>
      <c r="M69" s="200">
        <f t="shared" ref="M69:M156" si="7">IF(COUNTBLANK(F69)=1,"",IF(C69=0,ROUND(K69-J69,2),IF(C69=1,IF(F69&gt;0,ROUND(K69-J69,2),ROUND(J69-K69,2)),IF(C69=2,IF(F69&gt;0,ROUND(J69-K69,2),ROUND(K69-J69,2))))))</f>
        <v>-0.08</v>
      </c>
      <c r="N69" s="200">
        <v>-0.08</v>
      </c>
      <c r="O69" s="235" t="str">
        <f t="shared" ref="O69:O156" si="8">IF(AND(H69&gt;=M69,M69&gt;=I69),"OK","NG")</f>
        <v>OK</v>
      </c>
      <c r="P69" s="151"/>
      <c r="Q69" s="130">
        <v>503</v>
      </c>
      <c r="R69" s="36">
        <f t="shared" ref="R69:R155" si="9">IF(C69=0,F69,IF(F69&gt;0,IF(C69=1,F69+G69,F69-G69),IF(C69=1,F69-G69,F69+G69)))</f>
        <v>65.5</v>
      </c>
      <c r="S69" s="320">
        <v>65.415999999999997</v>
      </c>
      <c r="T69" s="320">
        <v>65.421000000000006</v>
      </c>
      <c r="U69" s="134"/>
      <c r="V69" s="134"/>
      <c r="W69" s="134"/>
      <c r="X69" s="134"/>
      <c r="Y69" s="134"/>
      <c r="Z69" s="134"/>
      <c r="AA69" s="134"/>
      <c r="AB69" s="134"/>
      <c r="AC69" s="134"/>
      <c r="AD69" s="134"/>
      <c r="AE69" s="134"/>
      <c r="AF69" s="134"/>
      <c r="AG69" s="134"/>
      <c r="AH69" s="134"/>
      <c r="AI69" s="134"/>
      <c r="AJ69" s="134"/>
      <c r="AK69" s="134"/>
      <c r="AL69" s="134"/>
      <c r="AM69" s="134"/>
      <c r="AN69" s="134"/>
      <c r="AO69" s="134"/>
      <c r="AP69" s="134"/>
      <c r="AQ69" s="134"/>
      <c r="AR69" s="134"/>
      <c r="AS69" s="134"/>
      <c r="AT69" s="134"/>
      <c r="AU69" s="134"/>
      <c r="AV69" s="134"/>
      <c r="AW69" s="134"/>
      <c r="AX69" s="134"/>
      <c r="AY69" s="134"/>
      <c r="AZ69" s="134"/>
      <c r="BA69" s="134"/>
      <c r="BB69" s="134"/>
      <c r="BC69" s="134"/>
      <c r="BD69" s="134"/>
      <c r="BE69" s="134"/>
      <c r="BF69" s="134"/>
      <c r="BG69" s="134"/>
      <c r="BH69" s="134"/>
      <c r="BI69" s="134"/>
      <c r="BJ69" s="134"/>
      <c r="BK69" s="134"/>
      <c r="BL69" s="134"/>
      <c r="BM69" s="134"/>
      <c r="BN69" s="134"/>
      <c r="BO69" s="134"/>
      <c r="BP69" s="134"/>
      <c r="BQ69" s="134"/>
      <c r="BR69" s="134"/>
      <c r="BS69" s="134"/>
      <c r="BT69" s="134"/>
      <c r="BU69" s="134"/>
      <c r="BV69" s="134"/>
      <c r="BW69" s="134"/>
      <c r="BX69" s="134"/>
      <c r="BY69" s="134"/>
      <c r="BZ69" s="134"/>
      <c r="CA69" s="134"/>
      <c r="CB69" s="134"/>
      <c r="CC69" s="134"/>
      <c r="CD69" s="134"/>
      <c r="CE69" s="134"/>
      <c r="CF69" s="134"/>
      <c r="CG69" s="134"/>
      <c r="CH69" s="134"/>
      <c r="CI69" s="134"/>
      <c r="CJ69" s="134"/>
      <c r="CK69" s="134"/>
      <c r="CL69" s="134"/>
      <c r="CM69" s="134"/>
      <c r="CN69" s="134"/>
      <c r="CO69" s="134"/>
      <c r="CP69" s="134"/>
      <c r="CQ69" s="134"/>
      <c r="CR69" s="134"/>
      <c r="CS69" s="134"/>
      <c r="CT69" s="134"/>
      <c r="CU69" s="134"/>
      <c r="CV69" s="134"/>
      <c r="CW69" s="134"/>
      <c r="CX69" s="134"/>
      <c r="CY69" s="134"/>
      <c r="CZ69" s="134"/>
      <c r="DA69" s="134"/>
      <c r="DB69" s="134"/>
      <c r="DC69" s="134"/>
      <c r="DD69" s="134"/>
      <c r="DE69" s="134"/>
      <c r="DF69" s="134"/>
      <c r="DG69" s="134"/>
      <c r="DH69" s="134"/>
      <c r="DI69" s="134"/>
      <c r="DJ69" s="134"/>
      <c r="DK69" s="134"/>
      <c r="DL69" s="134"/>
      <c r="DM69" s="134"/>
      <c r="DN69" s="221"/>
    </row>
    <row r="70" spans="1:118" ht="13.5" customHeight="1">
      <c r="A70" s="359">
        <v>503</v>
      </c>
      <c r="B70" s="332" t="s">
        <v>390</v>
      </c>
      <c r="C70" s="172">
        <v>0</v>
      </c>
      <c r="D70" s="21" t="s">
        <v>8</v>
      </c>
      <c r="E70" s="21" t="s">
        <v>14</v>
      </c>
      <c r="F70" s="136">
        <v>88</v>
      </c>
      <c r="G70" s="22"/>
      <c r="H70" s="407">
        <v>0.35</v>
      </c>
      <c r="I70" s="410">
        <v>-0.35</v>
      </c>
      <c r="J70" s="211">
        <v>88</v>
      </c>
      <c r="K70" s="320">
        <v>87.924999999999997</v>
      </c>
      <c r="L70" s="22" t="str">
        <f t="shared" si="6"/>
        <v/>
      </c>
      <c r="M70" s="200">
        <f t="shared" si="7"/>
        <v>-0.08</v>
      </c>
      <c r="N70" s="200">
        <v>-0.1</v>
      </c>
      <c r="O70" s="235" t="str">
        <f t="shared" si="8"/>
        <v>OK</v>
      </c>
      <c r="P70" s="151"/>
      <c r="Q70" s="130">
        <v>503</v>
      </c>
      <c r="R70" s="36">
        <f t="shared" si="9"/>
        <v>88</v>
      </c>
      <c r="S70" s="320">
        <v>87.924999999999997</v>
      </c>
      <c r="T70" s="320">
        <v>87.899000000000001</v>
      </c>
      <c r="U70" s="134"/>
      <c r="V70" s="134"/>
      <c r="W70" s="134"/>
      <c r="X70" s="134"/>
      <c r="Y70" s="134"/>
      <c r="Z70" s="134"/>
      <c r="AA70" s="134"/>
      <c r="AB70" s="134"/>
      <c r="AC70" s="134"/>
      <c r="AD70" s="134"/>
      <c r="AE70" s="134"/>
      <c r="AF70" s="134"/>
      <c r="AG70" s="134"/>
      <c r="AH70" s="134"/>
      <c r="AI70" s="134"/>
      <c r="AJ70" s="134"/>
      <c r="AK70" s="134"/>
      <c r="AL70" s="134"/>
      <c r="AM70" s="134"/>
      <c r="AN70" s="134"/>
      <c r="AO70" s="134"/>
      <c r="AP70" s="134"/>
      <c r="AQ70" s="134"/>
      <c r="AR70" s="134"/>
      <c r="AS70" s="134"/>
      <c r="AT70" s="134"/>
      <c r="AU70" s="134"/>
      <c r="AV70" s="134"/>
      <c r="AW70" s="134"/>
      <c r="AX70" s="134"/>
      <c r="AY70" s="134"/>
      <c r="AZ70" s="134"/>
      <c r="BA70" s="134"/>
      <c r="BB70" s="134"/>
      <c r="BC70" s="134"/>
      <c r="BD70" s="134"/>
      <c r="BE70" s="134"/>
      <c r="BF70" s="134"/>
      <c r="BG70" s="134"/>
      <c r="BH70" s="134"/>
      <c r="BI70" s="134"/>
      <c r="BJ70" s="134"/>
      <c r="BK70" s="134"/>
      <c r="BL70" s="134"/>
      <c r="BM70" s="134"/>
      <c r="BN70" s="134"/>
      <c r="BO70" s="134"/>
      <c r="BP70" s="134"/>
      <c r="BQ70" s="134"/>
      <c r="BR70" s="134"/>
      <c r="BS70" s="134"/>
      <c r="BT70" s="134"/>
      <c r="BU70" s="134"/>
      <c r="BV70" s="134"/>
      <c r="BW70" s="134"/>
      <c r="BX70" s="134"/>
      <c r="BY70" s="134"/>
      <c r="BZ70" s="134"/>
      <c r="CA70" s="134"/>
      <c r="CB70" s="134"/>
      <c r="CC70" s="134"/>
      <c r="CD70" s="134"/>
      <c r="CE70" s="134"/>
      <c r="CF70" s="134"/>
      <c r="CG70" s="134"/>
      <c r="CH70" s="134"/>
      <c r="CI70" s="134"/>
      <c r="CJ70" s="134"/>
      <c r="CK70" s="134"/>
      <c r="CL70" s="134"/>
      <c r="CM70" s="134"/>
      <c r="CN70" s="134"/>
      <c r="CO70" s="134"/>
      <c r="CP70" s="134"/>
      <c r="CQ70" s="134"/>
      <c r="CR70" s="134"/>
      <c r="CS70" s="134"/>
      <c r="CT70" s="134"/>
      <c r="CU70" s="134"/>
      <c r="CV70" s="134"/>
      <c r="CW70" s="134"/>
      <c r="CX70" s="134"/>
      <c r="CY70" s="134"/>
      <c r="CZ70" s="134"/>
      <c r="DA70" s="134"/>
      <c r="DB70" s="134"/>
      <c r="DC70" s="134"/>
      <c r="DD70" s="134"/>
      <c r="DE70" s="134"/>
      <c r="DF70" s="134"/>
      <c r="DG70" s="134"/>
      <c r="DH70" s="134"/>
      <c r="DI70" s="134"/>
      <c r="DJ70" s="134"/>
      <c r="DK70" s="134"/>
      <c r="DL70" s="134"/>
      <c r="DM70" s="134"/>
      <c r="DN70" s="221"/>
    </row>
    <row r="71" spans="1:118" ht="13.5" customHeight="1">
      <c r="A71" s="359">
        <v>504</v>
      </c>
      <c r="B71" s="332" t="s">
        <v>391</v>
      </c>
      <c r="C71" s="172">
        <v>0</v>
      </c>
      <c r="D71" s="21" t="s">
        <v>9</v>
      </c>
      <c r="E71" s="21" t="s">
        <v>14</v>
      </c>
      <c r="F71" s="136">
        <v>-78.8</v>
      </c>
      <c r="G71" s="22"/>
      <c r="H71" s="407">
        <v>0.35</v>
      </c>
      <c r="I71" s="410">
        <v>-0.35</v>
      </c>
      <c r="J71" s="211">
        <v>-78.8</v>
      </c>
      <c r="K71" s="320">
        <v>-78.792000000000002</v>
      </c>
      <c r="L71" s="22" t="str">
        <f t="shared" si="6"/>
        <v/>
      </c>
      <c r="M71" s="200">
        <f>IF(COUNTBLANK(F71)=1,"",IF(C71=0,ROUND(K71-J71,2),IF(C71=1,IF(F71&gt;0,ROUND(J71-K71,2),ROUND(K71-J71,2)),IF(C71=2,IF(F71&gt;0,ROUND(J71-K71,2),ROUND(K71-J71,2))))))</f>
        <v>0.01</v>
      </c>
      <c r="N71" s="200">
        <v>0</v>
      </c>
      <c r="O71" s="235" t="str">
        <f t="shared" si="8"/>
        <v>OK</v>
      </c>
      <c r="P71" s="151"/>
      <c r="Q71" s="130">
        <v>504</v>
      </c>
      <c r="R71" s="36">
        <f t="shared" si="9"/>
        <v>-78.8</v>
      </c>
      <c r="S71" s="320">
        <v>-78.792000000000002</v>
      </c>
      <c r="T71" s="320">
        <v>-78.801000000000002</v>
      </c>
      <c r="U71" s="134"/>
      <c r="V71" s="134"/>
      <c r="W71" s="134"/>
      <c r="X71" s="134"/>
      <c r="Y71" s="134"/>
      <c r="Z71" s="134"/>
      <c r="AA71" s="134"/>
      <c r="AB71" s="134"/>
      <c r="AC71" s="134"/>
      <c r="AD71" s="134"/>
      <c r="AE71" s="134"/>
      <c r="AF71" s="134"/>
      <c r="AG71" s="134"/>
      <c r="AH71" s="134"/>
      <c r="AI71" s="134"/>
      <c r="AJ71" s="134"/>
      <c r="AK71" s="134"/>
      <c r="AL71" s="134"/>
      <c r="AM71" s="134"/>
      <c r="AN71" s="134"/>
      <c r="AO71" s="134"/>
      <c r="AP71" s="134"/>
      <c r="AQ71" s="134"/>
      <c r="AR71" s="134"/>
      <c r="AS71" s="134"/>
      <c r="AT71" s="134"/>
      <c r="AU71" s="134"/>
      <c r="AV71" s="134"/>
      <c r="AW71" s="134"/>
      <c r="AX71" s="134"/>
      <c r="AY71" s="134"/>
      <c r="AZ71" s="134"/>
      <c r="BA71" s="134"/>
      <c r="BB71" s="134"/>
      <c r="BC71" s="134"/>
      <c r="BD71" s="134"/>
      <c r="BE71" s="134"/>
      <c r="BF71" s="134"/>
      <c r="BG71" s="134"/>
      <c r="BH71" s="134"/>
      <c r="BI71" s="134"/>
      <c r="BJ71" s="134"/>
      <c r="BK71" s="134"/>
      <c r="BL71" s="134"/>
      <c r="BM71" s="134"/>
      <c r="BN71" s="134"/>
      <c r="BO71" s="134"/>
      <c r="BP71" s="134"/>
      <c r="BQ71" s="134"/>
      <c r="BR71" s="134"/>
      <c r="BS71" s="134"/>
      <c r="BT71" s="134"/>
      <c r="BU71" s="134"/>
      <c r="BV71" s="134"/>
      <c r="BW71" s="134"/>
      <c r="BX71" s="134"/>
      <c r="BY71" s="134"/>
      <c r="BZ71" s="134"/>
      <c r="CA71" s="134"/>
      <c r="CB71" s="134"/>
      <c r="CC71" s="134"/>
      <c r="CD71" s="134"/>
      <c r="CE71" s="134"/>
      <c r="CF71" s="134"/>
      <c r="CG71" s="134"/>
      <c r="CH71" s="134"/>
      <c r="CI71" s="134"/>
      <c r="CJ71" s="134"/>
      <c r="CK71" s="134"/>
      <c r="CL71" s="134"/>
      <c r="CM71" s="134"/>
      <c r="CN71" s="134"/>
      <c r="CO71" s="134"/>
      <c r="CP71" s="134"/>
      <c r="CQ71" s="134"/>
      <c r="CR71" s="134"/>
      <c r="CS71" s="134"/>
      <c r="CT71" s="134"/>
      <c r="CU71" s="134"/>
      <c r="CV71" s="134"/>
      <c r="CW71" s="134"/>
      <c r="CX71" s="134"/>
      <c r="CY71" s="134"/>
      <c r="CZ71" s="134"/>
      <c r="DA71" s="134"/>
      <c r="DB71" s="134"/>
      <c r="DC71" s="134"/>
      <c r="DD71" s="134"/>
      <c r="DE71" s="134"/>
      <c r="DF71" s="134"/>
      <c r="DG71" s="134"/>
      <c r="DH71" s="134"/>
      <c r="DI71" s="134"/>
      <c r="DJ71" s="134"/>
      <c r="DK71" s="134"/>
      <c r="DL71" s="134"/>
      <c r="DM71" s="134"/>
      <c r="DN71" s="221"/>
    </row>
    <row r="72" spans="1:118" ht="13.5" customHeight="1">
      <c r="A72" s="359">
        <v>504</v>
      </c>
      <c r="B72" s="332" t="s">
        <v>392</v>
      </c>
      <c r="C72" s="172">
        <v>0</v>
      </c>
      <c r="D72" s="21" t="s">
        <v>8</v>
      </c>
      <c r="E72" s="21" t="s">
        <v>14</v>
      </c>
      <c r="F72" s="136">
        <v>92.5</v>
      </c>
      <c r="G72" s="22"/>
      <c r="H72" s="407">
        <v>0.35</v>
      </c>
      <c r="I72" s="410">
        <v>-0.35</v>
      </c>
      <c r="J72" s="211">
        <v>92.5</v>
      </c>
      <c r="K72" s="320">
        <v>92.396000000000001</v>
      </c>
      <c r="L72" s="22" t="str">
        <f t="shared" si="6"/>
        <v/>
      </c>
      <c r="M72" s="200">
        <f t="shared" si="7"/>
        <v>-0.1</v>
      </c>
      <c r="N72" s="200">
        <v>-0.1</v>
      </c>
      <c r="O72" s="235" t="str">
        <f t="shared" si="8"/>
        <v>OK</v>
      </c>
      <c r="P72" s="151"/>
      <c r="Q72" s="130">
        <v>504</v>
      </c>
      <c r="R72" s="36">
        <f t="shared" si="9"/>
        <v>92.5</v>
      </c>
      <c r="S72" s="320">
        <v>92.396000000000001</v>
      </c>
      <c r="T72" s="320">
        <v>92.403000000000006</v>
      </c>
      <c r="U72" s="134"/>
      <c r="V72" s="134"/>
      <c r="W72" s="134"/>
      <c r="X72" s="134"/>
      <c r="Y72" s="134"/>
      <c r="Z72" s="134"/>
      <c r="AA72" s="134"/>
      <c r="AB72" s="134"/>
      <c r="AC72" s="134"/>
      <c r="AD72" s="134"/>
      <c r="AE72" s="134"/>
      <c r="AF72" s="134"/>
      <c r="AG72" s="134"/>
      <c r="AH72" s="134"/>
      <c r="AI72" s="134"/>
      <c r="AJ72" s="134"/>
      <c r="AK72" s="134"/>
      <c r="AL72" s="134"/>
      <c r="AM72" s="134"/>
      <c r="AN72" s="134"/>
      <c r="AO72" s="134"/>
      <c r="AP72" s="134"/>
      <c r="AQ72" s="134"/>
      <c r="AR72" s="134"/>
      <c r="AS72" s="134"/>
      <c r="AT72" s="134"/>
      <c r="AU72" s="134"/>
      <c r="AV72" s="134"/>
      <c r="AW72" s="134"/>
      <c r="AX72" s="134"/>
      <c r="AY72" s="134"/>
      <c r="AZ72" s="134"/>
      <c r="BA72" s="134"/>
      <c r="BB72" s="134"/>
      <c r="BC72" s="134"/>
      <c r="BD72" s="134"/>
      <c r="BE72" s="134"/>
      <c r="BF72" s="134"/>
      <c r="BG72" s="134"/>
      <c r="BH72" s="134"/>
      <c r="BI72" s="134"/>
      <c r="BJ72" s="134"/>
      <c r="BK72" s="134"/>
      <c r="BL72" s="134"/>
      <c r="BM72" s="134"/>
      <c r="BN72" s="134"/>
      <c r="BO72" s="134"/>
      <c r="BP72" s="134"/>
      <c r="BQ72" s="134"/>
      <c r="BR72" s="134"/>
      <c r="BS72" s="134"/>
      <c r="BT72" s="134"/>
      <c r="BU72" s="134"/>
      <c r="BV72" s="134"/>
      <c r="BW72" s="134"/>
      <c r="BX72" s="134"/>
      <c r="BY72" s="134"/>
      <c r="BZ72" s="134"/>
      <c r="CA72" s="134"/>
      <c r="CB72" s="134"/>
      <c r="CC72" s="134"/>
      <c r="CD72" s="134"/>
      <c r="CE72" s="134"/>
      <c r="CF72" s="134"/>
      <c r="CG72" s="134"/>
      <c r="CH72" s="134"/>
      <c r="CI72" s="134"/>
      <c r="CJ72" s="134"/>
      <c r="CK72" s="134"/>
      <c r="CL72" s="134"/>
      <c r="CM72" s="134"/>
      <c r="CN72" s="134"/>
      <c r="CO72" s="134"/>
      <c r="CP72" s="134"/>
      <c r="CQ72" s="134"/>
      <c r="CR72" s="134"/>
      <c r="CS72" s="134"/>
      <c r="CT72" s="134"/>
      <c r="CU72" s="134"/>
      <c r="CV72" s="134"/>
      <c r="CW72" s="134"/>
      <c r="CX72" s="134"/>
      <c r="CY72" s="134"/>
      <c r="CZ72" s="134"/>
      <c r="DA72" s="134"/>
      <c r="DB72" s="134"/>
      <c r="DC72" s="134"/>
      <c r="DD72" s="134"/>
      <c r="DE72" s="134"/>
      <c r="DF72" s="134"/>
      <c r="DG72" s="134"/>
      <c r="DH72" s="134"/>
      <c r="DI72" s="134"/>
      <c r="DJ72" s="134"/>
      <c r="DK72" s="134"/>
      <c r="DL72" s="134"/>
      <c r="DM72" s="134"/>
      <c r="DN72" s="221"/>
    </row>
    <row r="73" spans="1:118" ht="13.5" customHeight="1">
      <c r="A73" s="359">
        <v>505</v>
      </c>
      <c r="B73" s="332" t="s">
        <v>485</v>
      </c>
      <c r="C73" s="172">
        <v>0</v>
      </c>
      <c r="D73" s="21" t="s">
        <v>9</v>
      </c>
      <c r="E73" s="21" t="s">
        <v>14</v>
      </c>
      <c r="F73" s="136">
        <v>91.5</v>
      </c>
      <c r="G73" s="22"/>
      <c r="H73" s="407">
        <v>0.35</v>
      </c>
      <c r="I73" s="410">
        <v>-0.35</v>
      </c>
      <c r="J73" s="211">
        <v>91.5</v>
      </c>
      <c r="K73" s="320">
        <v>91.441999999999993</v>
      </c>
      <c r="L73" s="22" t="str">
        <f t="shared" si="6"/>
        <v/>
      </c>
      <c r="M73" s="200">
        <f t="shared" si="7"/>
        <v>-0.06</v>
      </c>
      <c r="N73" s="200">
        <v>-0.08</v>
      </c>
      <c r="O73" s="235" t="str">
        <f t="shared" si="8"/>
        <v>OK</v>
      </c>
      <c r="P73" s="151"/>
      <c r="Q73" s="130">
        <v>505</v>
      </c>
      <c r="R73" s="36">
        <f t="shared" si="9"/>
        <v>91.5</v>
      </c>
      <c r="S73" s="320">
        <v>91.441999999999993</v>
      </c>
      <c r="T73" s="320">
        <v>91.423000000000002</v>
      </c>
      <c r="U73" s="134"/>
      <c r="V73" s="134"/>
      <c r="W73" s="134"/>
      <c r="X73" s="134"/>
      <c r="Y73" s="134"/>
      <c r="Z73" s="134"/>
      <c r="AA73" s="134"/>
      <c r="AB73" s="134"/>
      <c r="AC73" s="134"/>
      <c r="AD73" s="134"/>
      <c r="AE73" s="134"/>
      <c r="AF73" s="134"/>
      <c r="AG73" s="134"/>
      <c r="AH73" s="134"/>
      <c r="AI73" s="134"/>
      <c r="AJ73" s="134"/>
      <c r="AK73" s="134"/>
      <c r="AL73" s="134"/>
      <c r="AM73" s="134"/>
      <c r="AN73" s="134"/>
      <c r="AO73" s="134"/>
      <c r="AP73" s="134"/>
      <c r="AQ73" s="134"/>
      <c r="AR73" s="134"/>
      <c r="AS73" s="134"/>
      <c r="AT73" s="134"/>
      <c r="AU73" s="134"/>
      <c r="AV73" s="134"/>
      <c r="AW73" s="134"/>
      <c r="AX73" s="134"/>
      <c r="AY73" s="134"/>
      <c r="AZ73" s="134"/>
      <c r="BA73" s="134"/>
      <c r="BB73" s="134"/>
      <c r="BC73" s="134"/>
      <c r="BD73" s="134"/>
      <c r="BE73" s="134"/>
      <c r="BF73" s="134"/>
      <c r="BG73" s="134"/>
      <c r="BH73" s="134"/>
      <c r="BI73" s="134"/>
      <c r="BJ73" s="134"/>
      <c r="BK73" s="134"/>
      <c r="BL73" s="134"/>
      <c r="BM73" s="134"/>
      <c r="BN73" s="134"/>
      <c r="BO73" s="134"/>
      <c r="BP73" s="134"/>
      <c r="BQ73" s="134"/>
      <c r="BR73" s="134"/>
      <c r="BS73" s="134"/>
      <c r="BT73" s="134"/>
      <c r="BU73" s="134"/>
      <c r="BV73" s="134"/>
      <c r="BW73" s="134"/>
      <c r="BX73" s="134"/>
      <c r="BY73" s="134"/>
      <c r="BZ73" s="134"/>
      <c r="CA73" s="134"/>
      <c r="CB73" s="134"/>
      <c r="CC73" s="134"/>
      <c r="CD73" s="134"/>
      <c r="CE73" s="134"/>
      <c r="CF73" s="134"/>
      <c r="CG73" s="134"/>
      <c r="CH73" s="134"/>
      <c r="CI73" s="134"/>
      <c r="CJ73" s="134"/>
      <c r="CK73" s="134"/>
      <c r="CL73" s="134"/>
      <c r="CM73" s="134"/>
      <c r="CN73" s="134"/>
      <c r="CO73" s="134"/>
      <c r="CP73" s="134"/>
      <c r="CQ73" s="134"/>
      <c r="CR73" s="134"/>
      <c r="CS73" s="134"/>
      <c r="CT73" s="134"/>
      <c r="CU73" s="134"/>
      <c r="CV73" s="134"/>
      <c r="CW73" s="134"/>
      <c r="CX73" s="134"/>
      <c r="CY73" s="134"/>
      <c r="CZ73" s="134"/>
      <c r="DA73" s="134"/>
      <c r="DB73" s="134"/>
      <c r="DC73" s="134"/>
      <c r="DD73" s="134"/>
      <c r="DE73" s="134"/>
      <c r="DF73" s="134"/>
      <c r="DG73" s="134"/>
      <c r="DH73" s="134"/>
      <c r="DI73" s="134"/>
      <c r="DJ73" s="134"/>
      <c r="DK73" s="134"/>
      <c r="DL73" s="134"/>
      <c r="DM73" s="134"/>
      <c r="DN73" s="221"/>
    </row>
    <row r="74" spans="1:118" ht="13.5" customHeight="1">
      <c r="A74" s="359">
        <v>505</v>
      </c>
      <c r="B74" s="332" t="s">
        <v>486</v>
      </c>
      <c r="C74" s="172">
        <v>0</v>
      </c>
      <c r="D74" s="21" t="s">
        <v>8</v>
      </c>
      <c r="E74" s="21" t="s">
        <v>14</v>
      </c>
      <c r="F74" s="136">
        <v>-29</v>
      </c>
      <c r="G74" s="22"/>
      <c r="H74" s="407">
        <v>0.35</v>
      </c>
      <c r="I74" s="410">
        <v>-0.35</v>
      </c>
      <c r="J74" s="211">
        <v>-29</v>
      </c>
      <c r="K74" s="320">
        <v>-29.023</v>
      </c>
      <c r="L74" s="22" t="str">
        <f t="shared" si="6"/>
        <v/>
      </c>
      <c r="M74" s="200">
        <f>IF(COUNTBLANK(F74)=1,"",IF(C74=0,ROUND(K74-J74,2),IF(C74=1,IF(F74&gt;0,ROUND(J74-K74,2),ROUND(K74-J74,2)),IF(C74=2,IF(F74&gt;0,ROUND(J74-K74,2),ROUND(K74-J74,2))))))</f>
        <v>-0.02</v>
      </c>
      <c r="N74" s="200">
        <v>-0.09</v>
      </c>
      <c r="O74" s="235" t="str">
        <f t="shared" si="8"/>
        <v>OK</v>
      </c>
      <c r="P74" s="151"/>
      <c r="Q74" s="130">
        <v>505</v>
      </c>
      <c r="R74" s="36">
        <f t="shared" si="9"/>
        <v>-29</v>
      </c>
      <c r="S74" s="320">
        <v>-29.023</v>
      </c>
      <c r="T74" s="320">
        <v>-29.085000000000001</v>
      </c>
      <c r="U74" s="134"/>
      <c r="V74" s="134"/>
      <c r="W74" s="134"/>
      <c r="X74" s="134"/>
      <c r="Y74" s="134"/>
      <c r="Z74" s="134"/>
      <c r="AA74" s="134"/>
      <c r="AB74" s="134"/>
      <c r="AC74" s="134"/>
      <c r="AD74" s="134"/>
      <c r="AE74" s="134"/>
      <c r="AF74" s="134"/>
      <c r="AG74" s="134"/>
      <c r="AH74" s="134"/>
      <c r="AI74" s="134"/>
      <c r="AJ74" s="134"/>
      <c r="AK74" s="134"/>
      <c r="AL74" s="134"/>
      <c r="AM74" s="134"/>
      <c r="AN74" s="134"/>
      <c r="AO74" s="134"/>
      <c r="AP74" s="134"/>
      <c r="AQ74" s="134"/>
      <c r="AR74" s="134"/>
      <c r="AS74" s="134"/>
      <c r="AT74" s="134"/>
      <c r="AU74" s="134"/>
      <c r="AV74" s="134"/>
      <c r="AW74" s="134"/>
      <c r="AX74" s="134"/>
      <c r="AY74" s="134"/>
      <c r="AZ74" s="134"/>
      <c r="BA74" s="134"/>
      <c r="BB74" s="134"/>
      <c r="BC74" s="134"/>
      <c r="BD74" s="134"/>
      <c r="BE74" s="134"/>
      <c r="BF74" s="134"/>
      <c r="BG74" s="134"/>
      <c r="BH74" s="134"/>
      <c r="BI74" s="134"/>
      <c r="BJ74" s="134"/>
      <c r="BK74" s="134"/>
      <c r="BL74" s="134"/>
      <c r="BM74" s="134"/>
      <c r="BN74" s="134"/>
      <c r="BO74" s="134"/>
      <c r="BP74" s="134"/>
      <c r="BQ74" s="134"/>
      <c r="BR74" s="134"/>
      <c r="BS74" s="134"/>
      <c r="BT74" s="134"/>
      <c r="BU74" s="134"/>
      <c r="BV74" s="134"/>
      <c r="BW74" s="134"/>
      <c r="BX74" s="134"/>
      <c r="BY74" s="134"/>
      <c r="BZ74" s="134"/>
      <c r="CA74" s="134"/>
      <c r="CB74" s="134"/>
      <c r="CC74" s="134"/>
      <c r="CD74" s="134"/>
      <c r="CE74" s="134"/>
      <c r="CF74" s="134"/>
      <c r="CG74" s="134"/>
      <c r="CH74" s="134"/>
      <c r="CI74" s="134"/>
      <c r="CJ74" s="134"/>
      <c r="CK74" s="134"/>
      <c r="CL74" s="134"/>
      <c r="CM74" s="134"/>
      <c r="CN74" s="134"/>
      <c r="CO74" s="134"/>
      <c r="CP74" s="134"/>
      <c r="CQ74" s="134"/>
      <c r="CR74" s="134"/>
      <c r="CS74" s="134"/>
      <c r="CT74" s="134"/>
      <c r="CU74" s="134"/>
      <c r="CV74" s="134"/>
      <c r="CW74" s="134"/>
      <c r="CX74" s="134"/>
      <c r="CY74" s="134"/>
      <c r="CZ74" s="134"/>
      <c r="DA74" s="134"/>
      <c r="DB74" s="134"/>
      <c r="DC74" s="134"/>
      <c r="DD74" s="134"/>
      <c r="DE74" s="134"/>
      <c r="DF74" s="134"/>
      <c r="DG74" s="134"/>
      <c r="DH74" s="134"/>
      <c r="DI74" s="134"/>
      <c r="DJ74" s="134"/>
      <c r="DK74" s="134"/>
      <c r="DL74" s="134"/>
      <c r="DM74" s="134"/>
      <c r="DN74" s="221"/>
    </row>
    <row r="75" spans="1:118" ht="13.5" customHeight="1">
      <c r="A75" s="359" t="s">
        <v>539</v>
      </c>
      <c r="B75" s="332" t="s">
        <v>144</v>
      </c>
      <c r="C75" s="172">
        <v>0</v>
      </c>
      <c r="D75" s="21" t="s">
        <v>9</v>
      </c>
      <c r="E75" s="21" t="s">
        <v>14</v>
      </c>
      <c r="F75" s="136">
        <v>91.5</v>
      </c>
      <c r="G75" s="22"/>
      <c r="H75" s="407">
        <v>0.5</v>
      </c>
      <c r="I75" s="410">
        <v>-0.5</v>
      </c>
      <c r="J75" s="211">
        <v>91.5</v>
      </c>
      <c r="K75" s="320">
        <v>91.325999999999993</v>
      </c>
      <c r="L75" s="22" t="str">
        <f>IF(G75=0,"",IF(J$8=J$7,IF(F75&gt;0,IF(C75=1,G75-ROUND(J75-K75,2),G75-ROUND(K75-J75,2)),IF(C75=1,G75-ROUND(K75-J75,2),G75-ROUND(J75-K75,2))),IF(J$8&lt;&gt;J$7,IF(F75&gt;0,IF(C75=1,ROUND(K75-J75,2),ROUND(J75-K75,2)),IF(C75=1,ROUND(J75-K75,2),ROUND(K75-J75,2))))))</f>
        <v/>
      </c>
      <c r="M75" s="200">
        <f>IF(COUNTBLANK(F75)=1,"",IF(C75=0,ROUND(K75-J75,2),IF(C75=1,IF(F75&gt;0,ROUND(K75-J75,2),ROUND(J75-K75,2)),IF(C75=2,IF(F75&gt;0,ROUND(J75-K75,2),ROUND(K75-J75,2))))))</f>
        <v>-0.17</v>
      </c>
      <c r="N75" s="200">
        <v>-0.19</v>
      </c>
      <c r="O75" s="235" t="str">
        <f>IF(AND(H75&gt;=M75,M75&gt;=I75),"OK","NG")</f>
        <v>OK</v>
      </c>
      <c r="P75" s="151"/>
      <c r="Q75" s="368" t="s">
        <v>539</v>
      </c>
      <c r="R75" s="36">
        <f>IF(C75=0,F75,IF(F75&gt;0,IF(C75=1,F75+G75,F75-G75),IF(C75=1,F75-G75,F75+G75)))</f>
        <v>91.5</v>
      </c>
      <c r="S75" s="320">
        <v>91.325999999999993</v>
      </c>
      <c r="T75" s="320">
        <v>91.314999999999998</v>
      </c>
      <c r="U75" s="134"/>
      <c r="V75" s="134"/>
      <c r="W75" s="134"/>
      <c r="X75" s="134"/>
      <c r="Y75" s="134"/>
      <c r="Z75" s="134"/>
      <c r="AA75" s="134"/>
      <c r="AB75" s="134"/>
      <c r="AC75" s="134"/>
      <c r="AD75" s="134"/>
      <c r="AE75" s="134"/>
      <c r="AF75" s="134"/>
      <c r="AG75" s="134"/>
      <c r="AH75" s="134"/>
      <c r="AI75" s="134"/>
      <c r="AJ75" s="134"/>
      <c r="AK75" s="134"/>
      <c r="AL75" s="134"/>
      <c r="AM75" s="134"/>
      <c r="AN75" s="134"/>
      <c r="AO75" s="134"/>
      <c r="AP75" s="134"/>
      <c r="AQ75" s="134"/>
      <c r="AR75" s="134"/>
      <c r="AS75" s="134"/>
      <c r="AT75" s="134"/>
      <c r="AU75" s="134"/>
      <c r="AV75" s="134"/>
      <c r="AW75" s="134"/>
      <c r="AX75" s="134"/>
      <c r="AY75" s="134"/>
      <c r="AZ75" s="134"/>
      <c r="BA75" s="134"/>
      <c r="BB75" s="134"/>
      <c r="BC75" s="134"/>
      <c r="BD75" s="134"/>
      <c r="BE75" s="134"/>
      <c r="BF75" s="134"/>
      <c r="BG75" s="134"/>
      <c r="BH75" s="134"/>
      <c r="BI75" s="134"/>
      <c r="BJ75" s="134"/>
      <c r="BK75" s="134"/>
      <c r="BL75" s="134"/>
      <c r="BM75" s="134"/>
      <c r="BN75" s="134"/>
      <c r="BO75" s="134"/>
      <c r="BP75" s="134"/>
      <c r="BQ75" s="134"/>
      <c r="BR75" s="134"/>
      <c r="BS75" s="134"/>
      <c r="BT75" s="134"/>
      <c r="BU75" s="134"/>
      <c r="BV75" s="134"/>
      <c r="BW75" s="134"/>
      <c r="BX75" s="134"/>
      <c r="BY75" s="134"/>
      <c r="BZ75" s="134"/>
      <c r="CA75" s="134"/>
      <c r="CB75" s="134"/>
      <c r="CC75" s="134"/>
      <c r="CD75" s="134"/>
      <c r="CE75" s="134"/>
      <c r="CF75" s="134"/>
      <c r="CG75" s="134"/>
      <c r="CH75" s="134"/>
      <c r="CI75" s="134"/>
      <c r="CJ75" s="134"/>
      <c r="CK75" s="134"/>
      <c r="CL75" s="134"/>
      <c r="CM75" s="134"/>
      <c r="CN75" s="134"/>
      <c r="CO75" s="134"/>
      <c r="CP75" s="134"/>
      <c r="CQ75" s="134"/>
      <c r="CR75" s="134"/>
      <c r="CS75" s="134"/>
      <c r="CT75" s="134"/>
      <c r="CU75" s="134"/>
      <c r="CV75" s="134"/>
      <c r="CW75" s="134"/>
      <c r="CX75" s="134"/>
      <c r="CY75" s="134"/>
      <c r="CZ75" s="134"/>
      <c r="DA75" s="134"/>
      <c r="DB75" s="134"/>
      <c r="DC75" s="134"/>
      <c r="DD75" s="134"/>
      <c r="DE75" s="134"/>
      <c r="DF75" s="134"/>
      <c r="DG75" s="134"/>
      <c r="DH75" s="134"/>
      <c r="DI75" s="134"/>
      <c r="DJ75" s="134"/>
      <c r="DK75" s="134"/>
      <c r="DL75" s="134"/>
      <c r="DM75" s="134"/>
      <c r="DN75" s="221"/>
    </row>
    <row r="76" spans="1:118" ht="13.5" customHeight="1">
      <c r="A76" s="359" t="s">
        <v>540</v>
      </c>
      <c r="B76" s="332" t="s">
        <v>144</v>
      </c>
      <c r="C76" s="172">
        <v>0</v>
      </c>
      <c r="D76" s="21" t="s">
        <v>8</v>
      </c>
      <c r="E76" s="21" t="s">
        <v>14</v>
      </c>
      <c r="F76" s="136">
        <v>-29</v>
      </c>
      <c r="G76" s="22"/>
      <c r="H76" s="407">
        <v>0.5</v>
      </c>
      <c r="I76" s="410">
        <v>-0.5</v>
      </c>
      <c r="J76" s="211">
        <v>-29</v>
      </c>
      <c r="K76" s="320">
        <v>-28.914999999999999</v>
      </c>
      <c r="L76" s="22" t="str">
        <f>IF(G76=0,"",IF(J$8=J$7,IF(F76&gt;0,IF(C76=1,G76-ROUND(J76-K76,2),G76-ROUND(K76-J76,2)),IF(C76=1,G76-ROUND(K76-J76,2),G76-ROUND(J76-K76,2))),IF(J$8&lt;&gt;J$7,IF(F76&gt;0,IF(C76=1,ROUND(K76-J76,2),ROUND(J76-K76,2)),IF(C76=1,ROUND(J76-K76,2),ROUND(K76-J76,2))))))</f>
        <v/>
      </c>
      <c r="M76" s="200">
        <f t="shared" ref="M76:M81" si="10">IF(COUNTBLANK(F76)=1,"",IF(C76=0,ROUND(K76-J76,2),IF(C76=1,IF(F76&gt;0,ROUND(J76-K76,2),ROUND(K76-J76,2)),IF(C76=2,IF(F76&gt;0,ROUND(J76-K76,2),ROUND(K76-J76,2))))))</f>
        <v>0.09</v>
      </c>
      <c r="N76" s="200">
        <v>0</v>
      </c>
      <c r="O76" s="235" t="str">
        <f>IF(AND(H76&gt;=M76,M76&gt;=I76),"OK","NG")</f>
        <v>OK</v>
      </c>
      <c r="P76" s="151"/>
      <c r="Q76" s="368" t="s">
        <v>540</v>
      </c>
      <c r="R76" s="36">
        <f>IF(C76=0,F76,IF(F76&gt;0,IF(C76=1,F76+G76,F76-G76),IF(C76=1,F76-G76,F76+G76)))</f>
        <v>-29</v>
      </c>
      <c r="S76" s="320">
        <v>-28.914999999999999</v>
      </c>
      <c r="T76" s="320">
        <v>-28.995999999999999</v>
      </c>
      <c r="U76" s="134"/>
      <c r="V76" s="134"/>
      <c r="W76" s="134"/>
      <c r="X76" s="134"/>
      <c r="Y76" s="134"/>
      <c r="Z76" s="134"/>
      <c r="AA76" s="134"/>
      <c r="AB76" s="134"/>
      <c r="AC76" s="134"/>
      <c r="AD76" s="134"/>
      <c r="AE76" s="134"/>
      <c r="AF76" s="134"/>
      <c r="AG76" s="134"/>
      <c r="AH76" s="134"/>
      <c r="AI76" s="134"/>
      <c r="AJ76" s="134"/>
      <c r="AK76" s="134"/>
      <c r="AL76" s="134"/>
      <c r="AM76" s="134"/>
      <c r="AN76" s="134"/>
      <c r="AO76" s="134"/>
      <c r="AP76" s="134"/>
      <c r="AQ76" s="134"/>
      <c r="AR76" s="134"/>
      <c r="AS76" s="134"/>
      <c r="AT76" s="134"/>
      <c r="AU76" s="134"/>
      <c r="AV76" s="134"/>
      <c r="AW76" s="134"/>
      <c r="AX76" s="134"/>
      <c r="AY76" s="134"/>
      <c r="AZ76" s="134"/>
      <c r="BA76" s="134"/>
      <c r="BB76" s="134"/>
      <c r="BC76" s="134"/>
      <c r="BD76" s="134"/>
      <c r="BE76" s="134"/>
      <c r="BF76" s="134"/>
      <c r="BG76" s="134"/>
      <c r="BH76" s="134"/>
      <c r="BI76" s="134"/>
      <c r="BJ76" s="134"/>
      <c r="BK76" s="134"/>
      <c r="BL76" s="134"/>
      <c r="BM76" s="134"/>
      <c r="BN76" s="134"/>
      <c r="BO76" s="134"/>
      <c r="BP76" s="134"/>
      <c r="BQ76" s="134"/>
      <c r="BR76" s="134"/>
      <c r="BS76" s="134"/>
      <c r="BT76" s="134"/>
      <c r="BU76" s="134"/>
      <c r="BV76" s="134"/>
      <c r="BW76" s="134"/>
      <c r="BX76" s="134"/>
      <c r="BY76" s="134"/>
      <c r="BZ76" s="134"/>
      <c r="CA76" s="134"/>
      <c r="CB76" s="134"/>
      <c r="CC76" s="134"/>
      <c r="CD76" s="134"/>
      <c r="CE76" s="134"/>
      <c r="CF76" s="134"/>
      <c r="CG76" s="134"/>
      <c r="CH76" s="134"/>
      <c r="CI76" s="134"/>
      <c r="CJ76" s="134"/>
      <c r="CK76" s="134"/>
      <c r="CL76" s="134"/>
      <c r="CM76" s="134"/>
      <c r="CN76" s="134"/>
      <c r="CO76" s="134"/>
      <c r="CP76" s="134"/>
      <c r="CQ76" s="134"/>
      <c r="CR76" s="134"/>
      <c r="CS76" s="134"/>
      <c r="CT76" s="134"/>
      <c r="CU76" s="134"/>
      <c r="CV76" s="134"/>
      <c r="CW76" s="134"/>
      <c r="CX76" s="134"/>
      <c r="CY76" s="134"/>
      <c r="CZ76" s="134"/>
      <c r="DA76" s="134"/>
      <c r="DB76" s="134"/>
      <c r="DC76" s="134"/>
      <c r="DD76" s="134"/>
      <c r="DE76" s="134"/>
      <c r="DF76" s="134"/>
      <c r="DG76" s="134"/>
      <c r="DH76" s="134"/>
      <c r="DI76" s="134"/>
      <c r="DJ76" s="134"/>
      <c r="DK76" s="134"/>
      <c r="DL76" s="134"/>
      <c r="DM76" s="134"/>
      <c r="DN76" s="221"/>
    </row>
    <row r="77" spans="1:118" ht="13.5" customHeight="1">
      <c r="A77" s="359">
        <v>551</v>
      </c>
      <c r="B77" s="332" t="s">
        <v>393</v>
      </c>
      <c r="C77" s="172">
        <v>1</v>
      </c>
      <c r="D77" s="21" t="s">
        <v>7</v>
      </c>
      <c r="E77" s="21" t="s">
        <v>13</v>
      </c>
      <c r="F77" s="136">
        <v>-171</v>
      </c>
      <c r="G77" s="22">
        <v>1</v>
      </c>
      <c r="H77" s="407">
        <v>0.3</v>
      </c>
      <c r="I77" s="410">
        <v>-0.5</v>
      </c>
      <c r="J77" s="211">
        <v>-172</v>
      </c>
      <c r="K77" s="320">
        <v>-172.22</v>
      </c>
      <c r="L77" s="22">
        <f t="shared" si="6"/>
        <v>1.22</v>
      </c>
      <c r="M77" s="200">
        <f t="shared" si="10"/>
        <v>-0.22</v>
      </c>
      <c r="N77" s="200">
        <v>-0.25</v>
      </c>
      <c r="O77" s="235" t="str">
        <f t="shared" si="8"/>
        <v>OK</v>
      </c>
      <c r="P77" s="151"/>
      <c r="Q77" s="130">
        <v>551</v>
      </c>
      <c r="R77" s="36">
        <f t="shared" si="9"/>
        <v>-172</v>
      </c>
      <c r="S77" s="320">
        <v>-172.22</v>
      </c>
      <c r="T77" s="320">
        <v>-172.24700000000001</v>
      </c>
      <c r="U77" s="134"/>
      <c r="V77" s="134"/>
      <c r="W77" s="134"/>
      <c r="X77" s="134"/>
      <c r="Y77" s="134"/>
      <c r="Z77" s="134"/>
      <c r="AA77" s="134"/>
      <c r="AB77" s="134"/>
      <c r="AC77" s="134"/>
      <c r="AD77" s="134"/>
      <c r="AE77" s="134"/>
      <c r="AF77" s="134"/>
      <c r="AG77" s="134"/>
      <c r="AH77" s="134"/>
      <c r="AI77" s="134"/>
      <c r="AJ77" s="134"/>
      <c r="AK77" s="134"/>
      <c r="AL77" s="134"/>
      <c r="AM77" s="134"/>
      <c r="AN77" s="134"/>
      <c r="AO77" s="134"/>
      <c r="AP77" s="134"/>
      <c r="AQ77" s="134"/>
      <c r="AR77" s="134"/>
      <c r="AS77" s="134"/>
      <c r="AT77" s="134"/>
      <c r="AU77" s="134"/>
      <c r="AV77" s="134"/>
      <c r="AW77" s="134"/>
      <c r="AX77" s="134"/>
      <c r="AY77" s="134"/>
      <c r="AZ77" s="134"/>
      <c r="BA77" s="134"/>
      <c r="BB77" s="134"/>
      <c r="BC77" s="134"/>
      <c r="BD77" s="134"/>
      <c r="BE77" s="134"/>
      <c r="BF77" s="134"/>
      <c r="BG77" s="134"/>
      <c r="BH77" s="134"/>
      <c r="BI77" s="134"/>
      <c r="BJ77" s="134"/>
      <c r="BK77" s="134"/>
      <c r="BL77" s="134"/>
      <c r="BM77" s="134"/>
      <c r="BN77" s="134"/>
      <c r="BO77" s="134"/>
      <c r="BP77" s="134"/>
      <c r="BQ77" s="134"/>
      <c r="BR77" s="134"/>
      <c r="BS77" s="134"/>
      <c r="BT77" s="134"/>
      <c r="BU77" s="134"/>
      <c r="BV77" s="134"/>
      <c r="BW77" s="134"/>
      <c r="BX77" s="134"/>
      <c r="BY77" s="134"/>
      <c r="BZ77" s="134"/>
      <c r="CA77" s="134"/>
      <c r="CB77" s="134"/>
      <c r="CC77" s="134"/>
      <c r="CD77" s="134"/>
      <c r="CE77" s="134"/>
      <c r="CF77" s="134"/>
      <c r="CG77" s="134"/>
      <c r="CH77" s="134"/>
      <c r="CI77" s="134"/>
      <c r="CJ77" s="134"/>
      <c r="CK77" s="134"/>
      <c r="CL77" s="134"/>
      <c r="CM77" s="134"/>
      <c r="CN77" s="134"/>
      <c r="CO77" s="134"/>
      <c r="CP77" s="134"/>
      <c r="CQ77" s="134"/>
      <c r="CR77" s="134"/>
      <c r="CS77" s="134"/>
      <c r="CT77" s="134"/>
      <c r="CU77" s="134"/>
      <c r="CV77" s="134"/>
      <c r="CW77" s="134"/>
      <c r="CX77" s="134"/>
      <c r="CY77" s="134"/>
      <c r="CZ77" s="134"/>
      <c r="DA77" s="134"/>
      <c r="DB77" s="134"/>
      <c r="DC77" s="134"/>
      <c r="DD77" s="134"/>
      <c r="DE77" s="134"/>
      <c r="DF77" s="134"/>
      <c r="DG77" s="134"/>
      <c r="DH77" s="134"/>
      <c r="DI77" s="134"/>
      <c r="DJ77" s="134"/>
      <c r="DK77" s="134"/>
      <c r="DL77" s="134"/>
      <c r="DM77" s="134"/>
      <c r="DN77" s="221"/>
    </row>
    <row r="78" spans="1:118" ht="13.5" customHeight="1">
      <c r="A78" s="361">
        <v>552</v>
      </c>
      <c r="B78" s="332" t="s">
        <v>487</v>
      </c>
      <c r="C78" s="172">
        <v>1</v>
      </c>
      <c r="D78" s="21" t="s">
        <v>7</v>
      </c>
      <c r="E78" s="21" t="s">
        <v>13</v>
      </c>
      <c r="F78" s="136">
        <v>-175</v>
      </c>
      <c r="G78" s="22">
        <v>1</v>
      </c>
      <c r="H78" s="407">
        <v>0.3</v>
      </c>
      <c r="I78" s="410">
        <v>-0.5</v>
      </c>
      <c r="J78" s="211">
        <v>-176</v>
      </c>
      <c r="K78" s="320">
        <v>-176.119</v>
      </c>
      <c r="L78" s="22">
        <f t="shared" si="6"/>
        <v>1.1200000000000001</v>
      </c>
      <c r="M78" s="200">
        <f t="shared" si="10"/>
        <v>-0.12</v>
      </c>
      <c r="N78" s="200">
        <v>-0.15</v>
      </c>
      <c r="O78" s="235" t="str">
        <f t="shared" si="8"/>
        <v>OK</v>
      </c>
      <c r="P78" s="151"/>
      <c r="Q78" s="145">
        <v>552</v>
      </c>
      <c r="R78" s="36">
        <f t="shared" si="9"/>
        <v>-176</v>
      </c>
      <c r="S78" s="320">
        <v>-176.119</v>
      </c>
      <c r="T78" s="320">
        <v>-176.15199999999999</v>
      </c>
      <c r="U78" s="134"/>
      <c r="V78" s="134"/>
      <c r="W78" s="134"/>
      <c r="X78" s="134"/>
      <c r="Y78" s="134"/>
      <c r="Z78" s="134"/>
      <c r="AA78" s="134"/>
      <c r="AB78" s="134"/>
      <c r="AC78" s="134"/>
      <c r="AD78" s="134"/>
      <c r="AE78" s="134"/>
      <c r="AF78" s="134"/>
      <c r="AG78" s="134"/>
      <c r="AH78" s="134"/>
      <c r="AI78" s="134"/>
      <c r="AJ78" s="134"/>
      <c r="AK78" s="134"/>
      <c r="AL78" s="134"/>
      <c r="AM78" s="134"/>
      <c r="AN78" s="134"/>
      <c r="AO78" s="134"/>
      <c r="AP78" s="134"/>
      <c r="AQ78" s="134"/>
      <c r="AR78" s="134"/>
      <c r="AS78" s="134"/>
      <c r="AT78" s="134"/>
      <c r="AU78" s="134"/>
      <c r="AV78" s="134"/>
      <c r="AW78" s="134"/>
      <c r="AX78" s="134"/>
      <c r="AY78" s="134"/>
      <c r="AZ78" s="134"/>
      <c r="BA78" s="134"/>
      <c r="BB78" s="134"/>
      <c r="BC78" s="134"/>
      <c r="BD78" s="134"/>
      <c r="BE78" s="134"/>
      <c r="BF78" s="134"/>
      <c r="BG78" s="134"/>
      <c r="BH78" s="134"/>
      <c r="BI78" s="134"/>
      <c r="BJ78" s="134"/>
      <c r="BK78" s="134"/>
      <c r="BL78" s="134"/>
      <c r="BM78" s="134"/>
      <c r="BN78" s="134"/>
      <c r="BO78" s="134"/>
      <c r="BP78" s="134"/>
      <c r="BQ78" s="134"/>
      <c r="BR78" s="134"/>
      <c r="BS78" s="134"/>
      <c r="BT78" s="134"/>
      <c r="BU78" s="134"/>
      <c r="BV78" s="134"/>
      <c r="BW78" s="134"/>
      <c r="BX78" s="134"/>
      <c r="BY78" s="134"/>
      <c r="BZ78" s="134"/>
      <c r="CA78" s="134"/>
      <c r="CB78" s="134"/>
      <c r="CC78" s="134"/>
      <c r="CD78" s="134"/>
      <c r="CE78" s="134"/>
      <c r="CF78" s="134"/>
      <c r="CG78" s="134"/>
      <c r="CH78" s="134"/>
      <c r="CI78" s="134"/>
      <c r="CJ78" s="134"/>
      <c r="CK78" s="134"/>
      <c r="CL78" s="134"/>
      <c r="CM78" s="134"/>
      <c r="CN78" s="134"/>
      <c r="CO78" s="134"/>
      <c r="CP78" s="134"/>
      <c r="CQ78" s="134"/>
      <c r="CR78" s="134"/>
      <c r="CS78" s="134"/>
      <c r="CT78" s="134"/>
      <c r="CU78" s="134"/>
      <c r="CV78" s="134"/>
      <c r="CW78" s="134"/>
      <c r="CX78" s="134"/>
      <c r="CY78" s="134"/>
      <c r="CZ78" s="134"/>
      <c r="DA78" s="134"/>
      <c r="DB78" s="134"/>
      <c r="DC78" s="134"/>
      <c r="DD78" s="134"/>
      <c r="DE78" s="134"/>
      <c r="DF78" s="134"/>
      <c r="DG78" s="134"/>
      <c r="DH78" s="134"/>
      <c r="DI78" s="134"/>
      <c r="DJ78" s="134"/>
      <c r="DK78" s="134"/>
      <c r="DL78" s="134"/>
      <c r="DM78" s="134"/>
      <c r="DN78" s="221"/>
    </row>
    <row r="79" spans="1:118" ht="13.5" customHeight="1">
      <c r="A79" s="359">
        <v>553</v>
      </c>
      <c r="B79" s="332" t="s">
        <v>219</v>
      </c>
      <c r="C79" s="172">
        <v>1</v>
      </c>
      <c r="D79" s="21" t="s">
        <v>7</v>
      </c>
      <c r="E79" s="21" t="s">
        <v>13</v>
      </c>
      <c r="F79" s="136">
        <v>-189</v>
      </c>
      <c r="G79" s="22">
        <v>1</v>
      </c>
      <c r="H79" s="407">
        <v>0.3</v>
      </c>
      <c r="I79" s="410">
        <v>-0.5</v>
      </c>
      <c r="J79" s="211">
        <v>-190</v>
      </c>
      <c r="K79" s="320">
        <v>-190.21799999999999</v>
      </c>
      <c r="L79" s="22">
        <f t="shared" si="6"/>
        <v>1.22</v>
      </c>
      <c r="M79" s="200">
        <f t="shared" si="10"/>
        <v>-0.22</v>
      </c>
      <c r="N79" s="200">
        <v>-0.25</v>
      </c>
      <c r="O79" s="235" t="str">
        <f t="shared" si="8"/>
        <v>OK</v>
      </c>
      <c r="P79" s="151"/>
      <c r="Q79" s="130">
        <v>553</v>
      </c>
      <c r="R79" s="36">
        <f t="shared" si="9"/>
        <v>-190</v>
      </c>
      <c r="S79" s="320">
        <v>-190.21799999999999</v>
      </c>
      <c r="T79" s="320">
        <v>-190.25</v>
      </c>
      <c r="U79" s="134"/>
      <c r="V79" s="134"/>
      <c r="W79" s="134"/>
      <c r="X79" s="134"/>
      <c r="Y79" s="134"/>
      <c r="Z79" s="134"/>
      <c r="AA79" s="134"/>
      <c r="AB79" s="134"/>
      <c r="AC79" s="134"/>
      <c r="AD79" s="134"/>
      <c r="AE79" s="134"/>
      <c r="AF79" s="134"/>
      <c r="AG79" s="134"/>
      <c r="AH79" s="134"/>
      <c r="AI79" s="134"/>
      <c r="AJ79" s="134"/>
      <c r="AK79" s="134"/>
      <c r="AL79" s="134"/>
      <c r="AM79" s="134"/>
      <c r="AN79" s="134"/>
      <c r="AO79" s="134"/>
      <c r="AP79" s="134"/>
      <c r="AQ79" s="134"/>
      <c r="AR79" s="134"/>
      <c r="AS79" s="134"/>
      <c r="AT79" s="134"/>
      <c r="AU79" s="134"/>
      <c r="AV79" s="134"/>
      <c r="AW79" s="134"/>
      <c r="AX79" s="134"/>
      <c r="AY79" s="134"/>
      <c r="AZ79" s="134"/>
      <c r="BA79" s="134"/>
      <c r="BB79" s="134"/>
      <c r="BC79" s="134"/>
      <c r="BD79" s="134"/>
      <c r="BE79" s="134"/>
      <c r="BF79" s="134"/>
      <c r="BG79" s="134"/>
      <c r="BH79" s="134"/>
      <c r="BI79" s="134"/>
      <c r="BJ79" s="134"/>
      <c r="BK79" s="134"/>
      <c r="BL79" s="134"/>
      <c r="BM79" s="134"/>
      <c r="BN79" s="134"/>
      <c r="BO79" s="134"/>
      <c r="BP79" s="134"/>
      <c r="BQ79" s="134"/>
      <c r="BR79" s="134"/>
      <c r="BS79" s="134"/>
      <c r="BT79" s="134"/>
      <c r="BU79" s="134"/>
      <c r="BV79" s="134"/>
      <c r="BW79" s="134"/>
      <c r="BX79" s="134"/>
      <c r="BY79" s="134"/>
      <c r="BZ79" s="134"/>
      <c r="CA79" s="134"/>
      <c r="CB79" s="134"/>
      <c r="CC79" s="134"/>
      <c r="CD79" s="134"/>
      <c r="CE79" s="134"/>
      <c r="CF79" s="134"/>
      <c r="CG79" s="134"/>
      <c r="CH79" s="134"/>
      <c r="CI79" s="134"/>
      <c r="CJ79" s="134"/>
      <c r="CK79" s="134"/>
      <c r="CL79" s="134"/>
      <c r="CM79" s="134"/>
      <c r="CN79" s="134"/>
      <c r="CO79" s="134"/>
      <c r="CP79" s="134"/>
      <c r="CQ79" s="134"/>
      <c r="CR79" s="134"/>
      <c r="CS79" s="134"/>
      <c r="CT79" s="134"/>
      <c r="CU79" s="134"/>
      <c r="CV79" s="134"/>
      <c r="CW79" s="134"/>
      <c r="CX79" s="134"/>
      <c r="CY79" s="134"/>
      <c r="CZ79" s="134"/>
      <c r="DA79" s="134"/>
      <c r="DB79" s="134"/>
      <c r="DC79" s="134"/>
      <c r="DD79" s="134"/>
      <c r="DE79" s="134"/>
      <c r="DF79" s="134"/>
      <c r="DG79" s="134"/>
      <c r="DH79" s="134"/>
      <c r="DI79" s="134"/>
      <c r="DJ79" s="134"/>
      <c r="DK79" s="134"/>
      <c r="DL79" s="134"/>
      <c r="DM79" s="134"/>
      <c r="DN79" s="221"/>
    </row>
    <row r="80" spans="1:118" ht="13.5" customHeight="1">
      <c r="A80" s="359">
        <v>554</v>
      </c>
      <c r="B80" s="332" t="s">
        <v>394</v>
      </c>
      <c r="C80" s="172">
        <v>1</v>
      </c>
      <c r="D80" s="21" t="s">
        <v>7</v>
      </c>
      <c r="E80" s="21" t="s">
        <v>13</v>
      </c>
      <c r="F80" s="136">
        <v>-189</v>
      </c>
      <c r="G80" s="22">
        <v>1</v>
      </c>
      <c r="H80" s="407">
        <v>0.3</v>
      </c>
      <c r="I80" s="410">
        <v>-0.5</v>
      </c>
      <c r="J80" s="211">
        <v>-190</v>
      </c>
      <c r="K80" s="320">
        <v>-190.18799999999999</v>
      </c>
      <c r="L80" s="22">
        <f t="shared" si="6"/>
        <v>1.19</v>
      </c>
      <c r="M80" s="200">
        <f t="shared" si="10"/>
        <v>-0.19</v>
      </c>
      <c r="N80" s="200">
        <v>-0.22</v>
      </c>
      <c r="O80" s="235" t="str">
        <f t="shared" si="8"/>
        <v>OK</v>
      </c>
      <c r="P80" s="151"/>
      <c r="Q80" s="130">
        <v>554</v>
      </c>
      <c r="R80" s="36">
        <f t="shared" si="9"/>
        <v>-190</v>
      </c>
      <c r="S80" s="320">
        <v>-190.18799999999999</v>
      </c>
      <c r="T80" s="320">
        <v>-190.22300000000001</v>
      </c>
      <c r="U80" s="134"/>
      <c r="V80" s="134"/>
      <c r="W80" s="134"/>
      <c r="X80" s="134"/>
      <c r="Y80" s="134"/>
      <c r="Z80" s="134"/>
      <c r="AA80" s="134"/>
      <c r="AB80" s="134"/>
      <c r="AC80" s="134"/>
      <c r="AD80" s="134"/>
      <c r="AE80" s="134"/>
      <c r="AF80" s="134"/>
      <c r="AG80" s="134"/>
      <c r="AH80" s="134"/>
      <c r="AI80" s="134"/>
      <c r="AJ80" s="134"/>
      <c r="AK80" s="134"/>
      <c r="AL80" s="134"/>
      <c r="AM80" s="134"/>
      <c r="AN80" s="134"/>
      <c r="AO80" s="134"/>
      <c r="AP80" s="134"/>
      <c r="AQ80" s="134"/>
      <c r="AR80" s="134"/>
      <c r="AS80" s="134"/>
      <c r="AT80" s="134"/>
      <c r="AU80" s="134"/>
      <c r="AV80" s="134"/>
      <c r="AW80" s="134"/>
      <c r="AX80" s="134"/>
      <c r="AY80" s="134"/>
      <c r="AZ80" s="134"/>
      <c r="BA80" s="134"/>
      <c r="BB80" s="134"/>
      <c r="BC80" s="134"/>
      <c r="BD80" s="134"/>
      <c r="BE80" s="134"/>
      <c r="BF80" s="134"/>
      <c r="BG80" s="134"/>
      <c r="BH80" s="134"/>
      <c r="BI80" s="134"/>
      <c r="BJ80" s="134"/>
      <c r="BK80" s="134"/>
      <c r="BL80" s="134"/>
      <c r="BM80" s="134"/>
      <c r="BN80" s="134"/>
      <c r="BO80" s="134"/>
      <c r="BP80" s="134"/>
      <c r="BQ80" s="134"/>
      <c r="BR80" s="134"/>
      <c r="BS80" s="134"/>
      <c r="BT80" s="134"/>
      <c r="BU80" s="134"/>
      <c r="BV80" s="134"/>
      <c r="BW80" s="134"/>
      <c r="BX80" s="134"/>
      <c r="BY80" s="134"/>
      <c r="BZ80" s="134"/>
      <c r="CA80" s="134"/>
      <c r="CB80" s="134"/>
      <c r="CC80" s="134"/>
      <c r="CD80" s="134"/>
      <c r="CE80" s="134"/>
      <c r="CF80" s="134"/>
      <c r="CG80" s="134"/>
      <c r="CH80" s="134"/>
      <c r="CI80" s="134"/>
      <c r="CJ80" s="134"/>
      <c r="CK80" s="134"/>
      <c r="CL80" s="134"/>
      <c r="CM80" s="134"/>
      <c r="CN80" s="134"/>
      <c r="CO80" s="134"/>
      <c r="CP80" s="134"/>
      <c r="CQ80" s="134"/>
      <c r="CR80" s="134"/>
      <c r="CS80" s="134"/>
      <c r="CT80" s="134"/>
      <c r="CU80" s="134"/>
      <c r="CV80" s="134"/>
      <c r="CW80" s="134"/>
      <c r="CX80" s="134"/>
      <c r="CY80" s="134"/>
      <c r="CZ80" s="134"/>
      <c r="DA80" s="134"/>
      <c r="DB80" s="134"/>
      <c r="DC80" s="134"/>
      <c r="DD80" s="134"/>
      <c r="DE80" s="134"/>
      <c r="DF80" s="134"/>
      <c r="DG80" s="134"/>
      <c r="DH80" s="134"/>
      <c r="DI80" s="134"/>
      <c r="DJ80" s="134"/>
      <c r="DK80" s="134"/>
      <c r="DL80" s="134"/>
      <c r="DM80" s="134"/>
      <c r="DN80" s="221"/>
    </row>
    <row r="81" spans="1:118" ht="13.5" customHeight="1">
      <c r="A81" s="359">
        <v>555</v>
      </c>
      <c r="B81" s="332" t="s">
        <v>488</v>
      </c>
      <c r="C81" s="172">
        <v>1</v>
      </c>
      <c r="D81" s="21" t="s">
        <v>7</v>
      </c>
      <c r="E81" s="21" t="s">
        <v>13</v>
      </c>
      <c r="F81" s="136">
        <v>-189</v>
      </c>
      <c r="G81" s="22">
        <v>1</v>
      </c>
      <c r="H81" s="407">
        <v>0.3</v>
      </c>
      <c r="I81" s="410">
        <v>-0.5</v>
      </c>
      <c r="J81" s="211">
        <v>-190</v>
      </c>
      <c r="K81" s="320">
        <v>-190.155</v>
      </c>
      <c r="L81" s="22">
        <f t="shared" si="6"/>
        <v>1.1599999999999999</v>
      </c>
      <c r="M81" s="200">
        <f t="shared" si="10"/>
        <v>-0.16</v>
      </c>
      <c r="N81" s="200">
        <v>-0.19</v>
      </c>
      <c r="O81" s="235" t="str">
        <f t="shared" si="8"/>
        <v>OK</v>
      </c>
      <c r="P81" s="151"/>
      <c r="Q81" s="130">
        <v>555</v>
      </c>
      <c r="R81" s="36">
        <f t="shared" si="9"/>
        <v>-190</v>
      </c>
      <c r="S81" s="320">
        <v>-190.155</v>
      </c>
      <c r="T81" s="320">
        <v>-190.19300000000001</v>
      </c>
      <c r="U81" s="134"/>
      <c r="V81" s="134"/>
      <c r="W81" s="134"/>
      <c r="X81" s="134"/>
      <c r="Y81" s="134"/>
      <c r="Z81" s="134"/>
      <c r="AA81" s="134"/>
      <c r="AB81" s="134"/>
      <c r="AC81" s="134"/>
      <c r="AD81" s="134"/>
      <c r="AE81" s="134"/>
      <c r="AF81" s="134"/>
      <c r="AG81" s="134"/>
      <c r="AH81" s="134"/>
      <c r="AI81" s="134"/>
      <c r="AJ81" s="134"/>
      <c r="AK81" s="134"/>
      <c r="AL81" s="134"/>
      <c r="AM81" s="134"/>
      <c r="AN81" s="134"/>
      <c r="AO81" s="134"/>
      <c r="AP81" s="134"/>
      <c r="AQ81" s="134"/>
      <c r="AR81" s="134"/>
      <c r="AS81" s="134"/>
      <c r="AT81" s="134"/>
      <c r="AU81" s="134"/>
      <c r="AV81" s="134"/>
      <c r="AW81" s="134"/>
      <c r="AX81" s="134"/>
      <c r="AY81" s="134"/>
      <c r="AZ81" s="134"/>
      <c r="BA81" s="134"/>
      <c r="BB81" s="134"/>
      <c r="BC81" s="134"/>
      <c r="BD81" s="134"/>
      <c r="BE81" s="134"/>
      <c r="BF81" s="134"/>
      <c r="BG81" s="134"/>
      <c r="BH81" s="134"/>
      <c r="BI81" s="134"/>
      <c r="BJ81" s="134"/>
      <c r="BK81" s="134"/>
      <c r="BL81" s="134"/>
      <c r="BM81" s="134"/>
      <c r="BN81" s="134"/>
      <c r="BO81" s="134"/>
      <c r="BP81" s="134"/>
      <c r="BQ81" s="134"/>
      <c r="BR81" s="134"/>
      <c r="BS81" s="134"/>
      <c r="BT81" s="134"/>
      <c r="BU81" s="134"/>
      <c r="BV81" s="134"/>
      <c r="BW81" s="134"/>
      <c r="BX81" s="134"/>
      <c r="BY81" s="134"/>
      <c r="BZ81" s="134"/>
      <c r="CA81" s="134"/>
      <c r="CB81" s="134"/>
      <c r="CC81" s="134"/>
      <c r="CD81" s="134"/>
      <c r="CE81" s="134"/>
      <c r="CF81" s="134"/>
      <c r="CG81" s="134"/>
      <c r="CH81" s="134"/>
      <c r="CI81" s="134"/>
      <c r="CJ81" s="134"/>
      <c r="CK81" s="134"/>
      <c r="CL81" s="134"/>
      <c r="CM81" s="134"/>
      <c r="CN81" s="134"/>
      <c r="CO81" s="134"/>
      <c r="CP81" s="134"/>
      <c r="CQ81" s="134"/>
      <c r="CR81" s="134"/>
      <c r="CS81" s="134"/>
      <c r="CT81" s="134"/>
      <c r="CU81" s="134"/>
      <c r="CV81" s="134"/>
      <c r="CW81" s="134"/>
      <c r="CX81" s="134"/>
      <c r="CY81" s="134"/>
      <c r="CZ81" s="134"/>
      <c r="DA81" s="134"/>
      <c r="DB81" s="134"/>
      <c r="DC81" s="134"/>
      <c r="DD81" s="134"/>
      <c r="DE81" s="134"/>
      <c r="DF81" s="134"/>
      <c r="DG81" s="134"/>
      <c r="DH81" s="134"/>
      <c r="DI81" s="134"/>
      <c r="DJ81" s="134"/>
      <c r="DK81" s="134"/>
      <c r="DL81" s="134"/>
      <c r="DM81" s="134"/>
      <c r="DN81" s="221"/>
    </row>
    <row r="82" spans="1:118" ht="13.5" customHeight="1">
      <c r="A82" s="361">
        <v>556</v>
      </c>
      <c r="B82" s="332" t="s">
        <v>220</v>
      </c>
      <c r="C82" s="172">
        <v>1</v>
      </c>
      <c r="D82" s="21" t="s">
        <v>7</v>
      </c>
      <c r="E82" s="21" t="s">
        <v>13</v>
      </c>
      <c r="F82" s="136">
        <v>-189</v>
      </c>
      <c r="G82" s="22">
        <v>1</v>
      </c>
      <c r="H82" s="407">
        <v>0.3</v>
      </c>
      <c r="I82" s="410">
        <v>-0.5</v>
      </c>
      <c r="J82" s="211">
        <v>-190</v>
      </c>
      <c r="K82" s="320">
        <v>-190.22</v>
      </c>
      <c r="L82" s="22">
        <f t="shared" si="6"/>
        <v>1.22</v>
      </c>
      <c r="M82" s="200">
        <f t="shared" ref="M82:M108" si="11">IF(COUNTBLANK(F82)=1,"",IF(C82=0,ROUND(K82-J82,2),IF(C82=1,IF(F82&gt;0,ROUND(J82-K82,2),ROUND(K82-J82,2)),IF(C82=2,IF(F82&gt;0,ROUND(J82-K82,2),ROUND(K82-J82,2))))))</f>
        <v>-0.22</v>
      </c>
      <c r="N82" s="200">
        <v>-0.23</v>
      </c>
      <c r="O82" s="235" t="str">
        <f t="shared" si="8"/>
        <v>OK</v>
      </c>
      <c r="P82" s="151"/>
      <c r="Q82" s="145">
        <v>556</v>
      </c>
      <c r="R82" s="36">
        <f t="shared" si="9"/>
        <v>-190</v>
      </c>
      <c r="S82" s="320">
        <v>-190.22</v>
      </c>
      <c r="T82" s="320">
        <v>-190.232</v>
      </c>
      <c r="U82" s="134"/>
      <c r="V82" s="134"/>
      <c r="W82" s="134"/>
      <c r="X82" s="134"/>
      <c r="Y82" s="134"/>
      <c r="Z82" s="134"/>
      <c r="AA82" s="134"/>
      <c r="AB82" s="134"/>
      <c r="AC82" s="134"/>
      <c r="AD82" s="134"/>
      <c r="AE82" s="134"/>
      <c r="AF82" s="134"/>
      <c r="AG82" s="134"/>
      <c r="AH82" s="134"/>
      <c r="AI82" s="134"/>
      <c r="AJ82" s="134"/>
      <c r="AK82" s="134"/>
      <c r="AL82" s="134"/>
      <c r="AM82" s="134"/>
      <c r="AN82" s="134"/>
      <c r="AO82" s="134"/>
      <c r="AP82" s="134"/>
      <c r="AQ82" s="134"/>
      <c r="AR82" s="134"/>
      <c r="AS82" s="134"/>
      <c r="AT82" s="134"/>
      <c r="AU82" s="134"/>
      <c r="AV82" s="134"/>
      <c r="AW82" s="134"/>
      <c r="AX82" s="134"/>
      <c r="AY82" s="134"/>
      <c r="AZ82" s="134"/>
      <c r="BA82" s="134"/>
      <c r="BB82" s="134"/>
      <c r="BC82" s="134"/>
      <c r="BD82" s="134"/>
      <c r="BE82" s="134"/>
      <c r="BF82" s="134"/>
      <c r="BG82" s="134"/>
      <c r="BH82" s="134"/>
      <c r="BI82" s="134"/>
      <c r="BJ82" s="134"/>
      <c r="BK82" s="134"/>
      <c r="BL82" s="134"/>
      <c r="BM82" s="134"/>
      <c r="BN82" s="134"/>
      <c r="BO82" s="134"/>
      <c r="BP82" s="134"/>
      <c r="BQ82" s="134"/>
      <c r="BR82" s="134"/>
      <c r="BS82" s="134"/>
      <c r="BT82" s="134"/>
      <c r="BU82" s="134"/>
      <c r="BV82" s="134"/>
      <c r="BW82" s="134"/>
      <c r="BX82" s="134"/>
      <c r="BY82" s="134"/>
      <c r="BZ82" s="134"/>
      <c r="CA82" s="134"/>
      <c r="CB82" s="134"/>
      <c r="CC82" s="134"/>
      <c r="CD82" s="134"/>
      <c r="CE82" s="134"/>
      <c r="CF82" s="134"/>
      <c r="CG82" s="134"/>
      <c r="CH82" s="134"/>
      <c r="CI82" s="134"/>
      <c r="CJ82" s="134"/>
      <c r="CK82" s="134"/>
      <c r="CL82" s="134"/>
      <c r="CM82" s="134"/>
      <c r="CN82" s="134"/>
      <c r="CO82" s="134"/>
      <c r="CP82" s="134"/>
      <c r="CQ82" s="134"/>
      <c r="CR82" s="134"/>
      <c r="CS82" s="134"/>
      <c r="CT82" s="134"/>
      <c r="CU82" s="134"/>
      <c r="CV82" s="134"/>
      <c r="CW82" s="134"/>
      <c r="CX82" s="134"/>
      <c r="CY82" s="134"/>
      <c r="CZ82" s="134"/>
      <c r="DA82" s="134"/>
      <c r="DB82" s="134"/>
      <c r="DC82" s="134"/>
      <c r="DD82" s="134"/>
      <c r="DE82" s="134"/>
      <c r="DF82" s="134"/>
      <c r="DG82" s="134"/>
      <c r="DH82" s="134"/>
      <c r="DI82" s="134"/>
      <c r="DJ82" s="134"/>
      <c r="DK82" s="134"/>
      <c r="DL82" s="134"/>
      <c r="DM82" s="134"/>
      <c r="DN82" s="221"/>
    </row>
    <row r="83" spans="1:118" ht="13.5" customHeight="1">
      <c r="A83" s="361">
        <v>557</v>
      </c>
      <c r="B83" s="332" t="s">
        <v>221</v>
      </c>
      <c r="C83" s="172">
        <v>1</v>
      </c>
      <c r="D83" s="21" t="s">
        <v>7</v>
      </c>
      <c r="E83" s="21" t="s">
        <v>13</v>
      </c>
      <c r="F83" s="136">
        <v>-189</v>
      </c>
      <c r="G83" s="22">
        <v>1</v>
      </c>
      <c r="H83" s="407">
        <v>0.3</v>
      </c>
      <c r="I83" s="410">
        <v>-0.5</v>
      </c>
      <c r="J83" s="211">
        <v>-190</v>
      </c>
      <c r="K83" s="320">
        <v>-190.23699999999999</v>
      </c>
      <c r="L83" s="22">
        <f t="shared" si="6"/>
        <v>1.24</v>
      </c>
      <c r="M83" s="200">
        <f t="shared" si="11"/>
        <v>-0.24</v>
      </c>
      <c r="N83" s="200">
        <v>-0.27</v>
      </c>
      <c r="O83" s="235" t="str">
        <f t="shared" si="8"/>
        <v>OK</v>
      </c>
      <c r="P83" s="151"/>
      <c r="Q83" s="145">
        <v>557</v>
      </c>
      <c r="R83" s="36">
        <f t="shared" si="9"/>
        <v>-190</v>
      </c>
      <c r="S83" s="320">
        <v>-190.23699999999999</v>
      </c>
      <c r="T83" s="320">
        <v>-190.27099999999999</v>
      </c>
      <c r="U83" s="134"/>
      <c r="V83" s="134"/>
      <c r="W83" s="134"/>
      <c r="X83" s="134"/>
      <c r="Y83" s="134"/>
      <c r="Z83" s="134"/>
      <c r="AA83" s="134"/>
      <c r="AB83" s="134"/>
      <c r="AC83" s="134"/>
      <c r="AD83" s="134"/>
      <c r="AE83" s="134"/>
      <c r="AF83" s="134"/>
      <c r="AG83" s="134"/>
      <c r="AH83" s="134"/>
      <c r="AI83" s="134"/>
      <c r="AJ83" s="134"/>
      <c r="AK83" s="134"/>
      <c r="AL83" s="134"/>
      <c r="AM83" s="134"/>
      <c r="AN83" s="134"/>
      <c r="AO83" s="134"/>
      <c r="AP83" s="134"/>
      <c r="AQ83" s="134"/>
      <c r="AR83" s="134"/>
      <c r="AS83" s="134"/>
      <c r="AT83" s="134"/>
      <c r="AU83" s="134"/>
      <c r="AV83" s="134"/>
      <c r="AW83" s="134"/>
      <c r="AX83" s="134"/>
      <c r="AY83" s="134"/>
      <c r="AZ83" s="134"/>
      <c r="BA83" s="134"/>
      <c r="BB83" s="134"/>
      <c r="BC83" s="134"/>
      <c r="BD83" s="134"/>
      <c r="BE83" s="134"/>
      <c r="BF83" s="134"/>
      <c r="BG83" s="134"/>
      <c r="BH83" s="134"/>
      <c r="BI83" s="134"/>
      <c r="BJ83" s="134"/>
      <c r="BK83" s="134"/>
      <c r="BL83" s="134"/>
      <c r="BM83" s="134"/>
      <c r="BN83" s="134"/>
      <c r="BO83" s="134"/>
      <c r="BP83" s="134"/>
      <c r="BQ83" s="134"/>
      <c r="BR83" s="134"/>
      <c r="BS83" s="134"/>
      <c r="BT83" s="134"/>
      <c r="BU83" s="134"/>
      <c r="BV83" s="134"/>
      <c r="BW83" s="134"/>
      <c r="BX83" s="134"/>
      <c r="BY83" s="134"/>
      <c r="BZ83" s="134"/>
      <c r="CA83" s="134"/>
      <c r="CB83" s="134"/>
      <c r="CC83" s="134"/>
      <c r="CD83" s="134"/>
      <c r="CE83" s="134"/>
      <c r="CF83" s="134"/>
      <c r="CG83" s="134"/>
      <c r="CH83" s="134"/>
      <c r="CI83" s="134"/>
      <c r="CJ83" s="134"/>
      <c r="CK83" s="134"/>
      <c r="CL83" s="134"/>
      <c r="CM83" s="134"/>
      <c r="CN83" s="134"/>
      <c r="CO83" s="134"/>
      <c r="CP83" s="134"/>
      <c r="CQ83" s="134"/>
      <c r="CR83" s="134"/>
      <c r="CS83" s="134"/>
      <c r="CT83" s="134"/>
      <c r="CU83" s="134"/>
      <c r="CV83" s="134"/>
      <c r="CW83" s="134"/>
      <c r="CX83" s="134"/>
      <c r="CY83" s="134"/>
      <c r="CZ83" s="134"/>
      <c r="DA83" s="134"/>
      <c r="DB83" s="134"/>
      <c r="DC83" s="134"/>
      <c r="DD83" s="134"/>
      <c r="DE83" s="134"/>
      <c r="DF83" s="134"/>
      <c r="DG83" s="134"/>
      <c r="DH83" s="134"/>
      <c r="DI83" s="134"/>
      <c r="DJ83" s="134"/>
      <c r="DK83" s="134"/>
      <c r="DL83" s="134"/>
      <c r="DM83" s="134"/>
      <c r="DN83" s="221"/>
    </row>
    <row r="84" spans="1:118" ht="13.5" customHeight="1">
      <c r="A84" s="361">
        <v>558</v>
      </c>
      <c r="B84" s="332" t="s">
        <v>222</v>
      </c>
      <c r="C84" s="172">
        <v>1</v>
      </c>
      <c r="D84" s="21" t="s">
        <v>7</v>
      </c>
      <c r="E84" s="21" t="s">
        <v>13</v>
      </c>
      <c r="F84" s="136">
        <v>-189</v>
      </c>
      <c r="G84" s="22">
        <v>1</v>
      </c>
      <c r="H84" s="407">
        <v>0.3</v>
      </c>
      <c r="I84" s="410">
        <v>-0.5</v>
      </c>
      <c r="J84" s="211">
        <v>-190</v>
      </c>
      <c r="K84" s="320">
        <v>-190.17</v>
      </c>
      <c r="L84" s="22">
        <f t="shared" si="6"/>
        <v>1.17</v>
      </c>
      <c r="M84" s="200">
        <f t="shared" si="11"/>
        <v>-0.17</v>
      </c>
      <c r="N84" s="200">
        <v>-0.22</v>
      </c>
      <c r="O84" s="235" t="str">
        <f t="shared" si="8"/>
        <v>OK</v>
      </c>
      <c r="P84" s="151"/>
      <c r="Q84" s="145">
        <v>558</v>
      </c>
      <c r="R84" s="36">
        <f t="shared" si="9"/>
        <v>-190</v>
      </c>
      <c r="S84" s="320">
        <v>-190.17</v>
      </c>
      <c r="T84" s="320">
        <v>-190.215</v>
      </c>
      <c r="U84" s="134"/>
      <c r="V84" s="134"/>
      <c r="W84" s="134"/>
      <c r="X84" s="134"/>
      <c r="Y84" s="134"/>
      <c r="Z84" s="134"/>
      <c r="AA84" s="134"/>
      <c r="AB84" s="134"/>
      <c r="AC84" s="134"/>
      <c r="AD84" s="134"/>
      <c r="AE84" s="134"/>
      <c r="AF84" s="134"/>
      <c r="AG84" s="134"/>
      <c r="AH84" s="134"/>
      <c r="AI84" s="134"/>
      <c r="AJ84" s="134"/>
      <c r="AK84" s="134"/>
      <c r="AL84" s="134"/>
      <c r="AM84" s="134"/>
      <c r="AN84" s="134"/>
      <c r="AO84" s="134"/>
      <c r="AP84" s="134"/>
      <c r="AQ84" s="134"/>
      <c r="AR84" s="134"/>
      <c r="AS84" s="134"/>
      <c r="AT84" s="134"/>
      <c r="AU84" s="134"/>
      <c r="AV84" s="134"/>
      <c r="AW84" s="134"/>
      <c r="AX84" s="134"/>
      <c r="AY84" s="134"/>
      <c r="AZ84" s="134"/>
      <c r="BA84" s="134"/>
      <c r="BB84" s="134"/>
      <c r="BC84" s="134"/>
      <c r="BD84" s="134"/>
      <c r="BE84" s="134"/>
      <c r="BF84" s="134"/>
      <c r="BG84" s="134"/>
      <c r="BH84" s="134"/>
      <c r="BI84" s="134"/>
      <c r="BJ84" s="134"/>
      <c r="BK84" s="134"/>
      <c r="BL84" s="134"/>
      <c r="BM84" s="134"/>
      <c r="BN84" s="134"/>
      <c r="BO84" s="134"/>
      <c r="BP84" s="134"/>
      <c r="BQ84" s="134"/>
      <c r="BR84" s="134"/>
      <c r="BS84" s="134"/>
      <c r="BT84" s="134"/>
      <c r="BU84" s="134"/>
      <c r="BV84" s="134"/>
      <c r="BW84" s="134"/>
      <c r="BX84" s="134"/>
      <c r="BY84" s="134"/>
      <c r="BZ84" s="134"/>
      <c r="CA84" s="134"/>
      <c r="CB84" s="134"/>
      <c r="CC84" s="134"/>
      <c r="CD84" s="134"/>
      <c r="CE84" s="134"/>
      <c r="CF84" s="134"/>
      <c r="CG84" s="134"/>
      <c r="CH84" s="134"/>
      <c r="CI84" s="134"/>
      <c r="CJ84" s="134"/>
      <c r="CK84" s="134"/>
      <c r="CL84" s="134"/>
      <c r="CM84" s="134"/>
      <c r="CN84" s="134"/>
      <c r="CO84" s="134"/>
      <c r="CP84" s="134"/>
      <c r="CQ84" s="134"/>
      <c r="CR84" s="134"/>
      <c r="CS84" s="134"/>
      <c r="CT84" s="134"/>
      <c r="CU84" s="134"/>
      <c r="CV84" s="134"/>
      <c r="CW84" s="134"/>
      <c r="CX84" s="134"/>
      <c r="CY84" s="134"/>
      <c r="CZ84" s="134"/>
      <c r="DA84" s="134"/>
      <c r="DB84" s="134"/>
      <c r="DC84" s="134"/>
      <c r="DD84" s="134"/>
      <c r="DE84" s="134"/>
      <c r="DF84" s="134"/>
      <c r="DG84" s="134"/>
      <c r="DH84" s="134"/>
      <c r="DI84" s="134"/>
      <c r="DJ84" s="134"/>
      <c r="DK84" s="134"/>
      <c r="DL84" s="134"/>
      <c r="DM84" s="134"/>
      <c r="DN84" s="221"/>
    </row>
    <row r="85" spans="1:118" ht="13.5" customHeight="1">
      <c r="A85" s="361">
        <v>559</v>
      </c>
      <c r="B85" s="332" t="s">
        <v>223</v>
      </c>
      <c r="C85" s="172">
        <v>1</v>
      </c>
      <c r="D85" s="21" t="s">
        <v>7</v>
      </c>
      <c r="E85" s="21" t="s">
        <v>13</v>
      </c>
      <c r="F85" s="136">
        <v>-189</v>
      </c>
      <c r="G85" s="22">
        <v>1</v>
      </c>
      <c r="H85" s="407">
        <v>0.3</v>
      </c>
      <c r="I85" s="410">
        <v>-0.5</v>
      </c>
      <c r="J85" s="211">
        <v>-190</v>
      </c>
      <c r="K85" s="320">
        <v>-190.126</v>
      </c>
      <c r="L85" s="22">
        <f t="shared" si="6"/>
        <v>1.1299999999999999</v>
      </c>
      <c r="M85" s="200">
        <f t="shared" si="11"/>
        <v>-0.13</v>
      </c>
      <c r="N85" s="200">
        <v>-0.17</v>
      </c>
      <c r="O85" s="235" t="str">
        <f t="shared" si="8"/>
        <v>OK</v>
      </c>
      <c r="P85" s="151"/>
      <c r="Q85" s="145">
        <v>559</v>
      </c>
      <c r="R85" s="36">
        <f t="shared" si="9"/>
        <v>-190</v>
      </c>
      <c r="S85" s="320">
        <v>-190.126</v>
      </c>
      <c r="T85" s="320">
        <v>-190.16800000000001</v>
      </c>
      <c r="U85" s="134"/>
      <c r="V85" s="134"/>
      <c r="W85" s="134"/>
      <c r="X85" s="134"/>
      <c r="Y85" s="134"/>
      <c r="Z85" s="134"/>
      <c r="AA85" s="134"/>
      <c r="AB85" s="134"/>
      <c r="AC85" s="134"/>
      <c r="AD85" s="134"/>
      <c r="AE85" s="134"/>
      <c r="AF85" s="134"/>
      <c r="AG85" s="134"/>
      <c r="AH85" s="134"/>
      <c r="AI85" s="134"/>
      <c r="AJ85" s="134"/>
      <c r="AK85" s="134"/>
      <c r="AL85" s="134"/>
      <c r="AM85" s="134"/>
      <c r="AN85" s="134"/>
      <c r="AO85" s="134"/>
      <c r="AP85" s="134"/>
      <c r="AQ85" s="134"/>
      <c r="AR85" s="134"/>
      <c r="AS85" s="134"/>
      <c r="AT85" s="134"/>
      <c r="AU85" s="134"/>
      <c r="AV85" s="134"/>
      <c r="AW85" s="134"/>
      <c r="AX85" s="134"/>
      <c r="AY85" s="134"/>
      <c r="AZ85" s="134"/>
      <c r="BA85" s="134"/>
      <c r="BB85" s="134"/>
      <c r="BC85" s="134"/>
      <c r="BD85" s="134"/>
      <c r="BE85" s="134"/>
      <c r="BF85" s="134"/>
      <c r="BG85" s="134"/>
      <c r="BH85" s="134"/>
      <c r="BI85" s="134"/>
      <c r="BJ85" s="134"/>
      <c r="BK85" s="134"/>
      <c r="BL85" s="134"/>
      <c r="BM85" s="134"/>
      <c r="BN85" s="134"/>
      <c r="BO85" s="134"/>
      <c r="BP85" s="134"/>
      <c r="BQ85" s="134"/>
      <c r="BR85" s="134"/>
      <c r="BS85" s="134"/>
      <c r="BT85" s="134"/>
      <c r="BU85" s="134"/>
      <c r="BV85" s="134"/>
      <c r="BW85" s="134"/>
      <c r="BX85" s="134"/>
      <c r="BY85" s="134"/>
      <c r="BZ85" s="134"/>
      <c r="CA85" s="134"/>
      <c r="CB85" s="134"/>
      <c r="CC85" s="134"/>
      <c r="CD85" s="134"/>
      <c r="CE85" s="134"/>
      <c r="CF85" s="134"/>
      <c r="CG85" s="134"/>
      <c r="CH85" s="134"/>
      <c r="CI85" s="134"/>
      <c r="CJ85" s="134"/>
      <c r="CK85" s="134"/>
      <c r="CL85" s="134"/>
      <c r="CM85" s="134"/>
      <c r="CN85" s="134"/>
      <c r="CO85" s="134"/>
      <c r="CP85" s="134"/>
      <c r="CQ85" s="134"/>
      <c r="CR85" s="134"/>
      <c r="CS85" s="134"/>
      <c r="CT85" s="134"/>
      <c r="CU85" s="134"/>
      <c r="CV85" s="134"/>
      <c r="CW85" s="134"/>
      <c r="CX85" s="134"/>
      <c r="CY85" s="134"/>
      <c r="CZ85" s="134"/>
      <c r="DA85" s="134"/>
      <c r="DB85" s="134"/>
      <c r="DC85" s="134"/>
      <c r="DD85" s="134"/>
      <c r="DE85" s="134"/>
      <c r="DF85" s="134"/>
      <c r="DG85" s="134"/>
      <c r="DH85" s="134"/>
      <c r="DI85" s="134"/>
      <c r="DJ85" s="134"/>
      <c r="DK85" s="134"/>
      <c r="DL85" s="134"/>
      <c r="DM85" s="134"/>
      <c r="DN85" s="221"/>
    </row>
    <row r="86" spans="1:118" ht="13.5" customHeight="1">
      <c r="A86" s="361">
        <v>560</v>
      </c>
      <c r="B86" s="332" t="s">
        <v>224</v>
      </c>
      <c r="C86" s="172">
        <v>1</v>
      </c>
      <c r="D86" s="21" t="s">
        <v>7</v>
      </c>
      <c r="E86" s="21" t="s">
        <v>13</v>
      </c>
      <c r="F86" s="136">
        <v>-189</v>
      </c>
      <c r="G86" s="22">
        <v>1</v>
      </c>
      <c r="H86" s="407">
        <v>0.3</v>
      </c>
      <c r="I86" s="410">
        <v>-0.5</v>
      </c>
      <c r="J86" s="211">
        <v>-190</v>
      </c>
      <c r="K86" s="320">
        <v>-190.14500000000001</v>
      </c>
      <c r="L86" s="22">
        <f t="shared" si="6"/>
        <v>1.1499999999999999</v>
      </c>
      <c r="M86" s="200">
        <f t="shared" si="11"/>
        <v>-0.15</v>
      </c>
      <c r="N86" s="200">
        <v>-0.19</v>
      </c>
      <c r="O86" s="235" t="str">
        <f t="shared" si="8"/>
        <v>OK</v>
      </c>
      <c r="P86" s="151"/>
      <c r="Q86" s="145">
        <v>560</v>
      </c>
      <c r="R86" s="36">
        <f t="shared" si="9"/>
        <v>-190</v>
      </c>
      <c r="S86" s="320">
        <v>-190.14500000000001</v>
      </c>
      <c r="T86" s="320">
        <v>-190.18600000000001</v>
      </c>
      <c r="U86" s="134"/>
      <c r="V86" s="134"/>
      <c r="W86" s="134"/>
      <c r="X86" s="134"/>
      <c r="Y86" s="134"/>
      <c r="Z86" s="134"/>
      <c r="AA86" s="134"/>
      <c r="AB86" s="134"/>
      <c r="AC86" s="134"/>
      <c r="AD86" s="134"/>
      <c r="AE86" s="134"/>
      <c r="AF86" s="134"/>
      <c r="AG86" s="134"/>
      <c r="AH86" s="134"/>
      <c r="AI86" s="134"/>
      <c r="AJ86" s="134"/>
      <c r="AK86" s="134"/>
      <c r="AL86" s="134"/>
      <c r="AM86" s="134"/>
      <c r="AN86" s="134"/>
      <c r="AO86" s="134"/>
      <c r="AP86" s="134"/>
      <c r="AQ86" s="134"/>
      <c r="AR86" s="134"/>
      <c r="AS86" s="134"/>
      <c r="AT86" s="134"/>
      <c r="AU86" s="134"/>
      <c r="AV86" s="134"/>
      <c r="AW86" s="134"/>
      <c r="AX86" s="134"/>
      <c r="AY86" s="134"/>
      <c r="AZ86" s="134"/>
      <c r="BA86" s="134"/>
      <c r="BB86" s="134"/>
      <c r="BC86" s="134"/>
      <c r="BD86" s="134"/>
      <c r="BE86" s="134"/>
      <c r="BF86" s="134"/>
      <c r="BG86" s="134"/>
      <c r="BH86" s="134"/>
      <c r="BI86" s="134"/>
      <c r="BJ86" s="134"/>
      <c r="BK86" s="134"/>
      <c r="BL86" s="134"/>
      <c r="BM86" s="134"/>
      <c r="BN86" s="134"/>
      <c r="BO86" s="134"/>
      <c r="BP86" s="134"/>
      <c r="BQ86" s="134"/>
      <c r="BR86" s="134"/>
      <c r="BS86" s="134"/>
      <c r="BT86" s="134"/>
      <c r="BU86" s="134"/>
      <c r="BV86" s="134"/>
      <c r="BW86" s="134"/>
      <c r="BX86" s="134"/>
      <c r="BY86" s="134"/>
      <c r="BZ86" s="134"/>
      <c r="CA86" s="134"/>
      <c r="CB86" s="134"/>
      <c r="CC86" s="134"/>
      <c r="CD86" s="134"/>
      <c r="CE86" s="134"/>
      <c r="CF86" s="134"/>
      <c r="CG86" s="134"/>
      <c r="CH86" s="134"/>
      <c r="CI86" s="134"/>
      <c r="CJ86" s="134"/>
      <c r="CK86" s="134"/>
      <c r="CL86" s="134"/>
      <c r="CM86" s="134"/>
      <c r="CN86" s="134"/>
      <c r="CO86" s="134"/>
      <c r="CP86" s="134"/>
      <c r="CQ86" s="134"/>
      <c r="CR86" s="134"/>
      <c r="CS86" s="134"/>
      <c r="CT86" s="134"/>
      <c r="CU86" s="134"/>
      <c r="CV86" s="134"/>
      <c r="CW86" s="134"/>
      <c r="CX86" s="134"/>
      <c r="CY86" s="134"/>
      <c r="CZ86" s="134"/>
      <c r="DA86" s="134"/>
      <c r="DB86" s="134"/>
      <c r="DC86" s="134"/>
      <c r="DD86" s="134"/>
      <c r="DE86" s="134"/>
      <c r="DF86" s="134"/>
      <c r="DG86" s="134"/>
      <c r="DH86" s="134"/>
      <c r="DI86" s="134"/>
      <c r="DJ86" s="134"/>
      <c r="DK86" s="134"/>
      <c r="DL86" s="134"/>
      <c r="DM86" s="134"/>
      <c r="DN86" s="221"/>
    </row>
    <row r="87" spans="1:118" ht="13.5" customHeight="1">
      <c r="A87" s="359">
        <v>562</v>
      </c>
      <c r="B87" s="332" t="s">
        <v>225</v>
      </c>
      <c r="C87" s="172">
        <v>1</v>
      </c>
      <c r="D87" s="21" t="s">
        <v>7</v>
      </c>
      <c r="E87" s="21" t="s">
        <v>13</v>
      </c>
      <c r="F87" s="136">
        <v>-189</v>
      </c>
      <c r="G87" s="22">
        <v>1</v>
      </c>
      <c r="H87" s="407">
        <v>0.3</v>
      </c>
      <c r="I87" s="410">
        <v>-0.5</v>
      </c>
      <c r="J87" s="211">
        <v>-190</v>
      </c>
      <c r="K87" s="320">
        <v>-190.322</v>
      </c>
      <c r="L87" s="22">
        <f t="shared" si="6"/>
        <v>1.32</v>
      </c>
      <c r="M87" s="200">
        <f>IF(COUNTBLANK(F87)=1,"",IF(C87=0,ROUND(K87-J87,2),IF(C87=1,IF(F87&gt;0,ROUND(J87-K87,2),ROUND(K87-J87,2)),IF(C87=2,IF(F87&gt;0,ROUND(J87-K87,2),ROUND(K87-J87,2))))))</f>
        <v>-0.32</v>
      </c>
      <c r="N87" s="200">
        <v>-0.35</v>
      </c>
      <c r="O87" s="235" t="str">
        <f t="shared" si="8"/>
        <v>OK</v>
      </c>
      <c r="P87" s="151"/>
      <c r="Q87" s="130">
        <v>562</v>
      </c>
      <c r="R87" s="36">
        <f t="shared" si="9"/>
        <v>-190</v>
      </c>
      <c r="S87" s="320">
        <v>-190.322</v>
      </c>
      <c r="T87" s="320">
        <v>-190.34899999999999</v>
      </c>
      <c r="U87" s="134"/>
      <c r="V87" s="134"/>
      <c r="W87" s="134"/>
      <c r="X87" s="134"/>
      <c r="Y87" s="134"/>
      <c r="Z87" s="134"/>
      <c r="AA87" s="134"/>
      <c r="AB87" s="134"/>
      <c r="AC87" s="134"/>
      <c r="AD87" s="134"/>
      <c r="AE87" s="134"/>
      <c r="AF87" s="134"/>
      <c r="AG87" s="134"/>
      <c r="AH87" s="134"/>
      <c r="AI87" s="134"/>
      <c r="AJ87" s="134"/>
      <c r="AK87" s="134"/>
      <c r="AL87" s="134"/>
      <c r="AM87" s="134"/>
      <c r="AN87" s="134"/>
      <c r="AO87" s="134"/>
      <c r="AP87" s="134"/>
      <c r="AQ87" s="134"/>
      <c r="AR87" s="134"/>
      <c r="AS87" s="134"/>
      <c r="AT87" s="134"/>
      <c r="AU87" s="134"/>
      <c r="AV87" s="134"/>
      <c r="AW87" s="134"/>
      <c r="AX87" s="134"/>
      <c r="AY87" s="134"/>
      <c r="AZ87" s="134"/>
      <c r="BA87" s="134"/>
      <c r="BB87" s="134"/>
      <c r="BC87" s="134"/>
      <c r="BD87" s="134"/>
      <c r="BE87" s="134"/>
      <c r="BF87" s="134"/>
      <c r="BG87" s="134"/>
      <c r="BH87" s="134"/>
      <c r="BI87" s="134"/>
      <c r="BJ87" s="134"/>
      <c r="BK87" s="134"/>
      <c r="BL87" s="134"/>
      <c r="BM87" s="134"/>
      <c r="BN87" s="134"/>
      <c r="BO87" s="134"/>
      <c r="BP87" s="134"/>
      <c r="BQ87" s="134"/>
      <c r="BR87" s="134"/>
      <c r="BS87" s="134"/>
      <c r="BT87" s="134"/>
      <c r="BU87" s="134"/>
      <c r="BV87" s="134"/>
      <c r="BW87" s="134"/>
      <c r="BX87" s="134"/>
      <c r="BY87" s="134"/>
      <c r="BZ87" s="134"/>
      <c r="CA87" s="134"/>
      <c r="CB87" s="134"/>
      <c r="CC87" s="134"/>
      <c r="CD87" s="134"/>
      <c r="CE87" s="134"/>
      <c r="CF87" s="134"/>
      <c r="CG87" s="134"/>
      <c r="CH87" s="134"/>
      <c r="CI87" s="134"/>
      <c r="CJ87" s="134"/>
      <c r="CK87" s="134"/>
      <c r="CL87" s="134"/>
      <c r="CM87" s="134"/>
      <c r="CN87" s="134"/>
      <c r="CO87" s="134"/>
      <c r="CP87" s="134"/>
      <c r="CQ87" s="134"/>
      <c r="CR87" s="134"/>
      <c r="CS87" s="134"/>
      <c r="CT87" s="134"/>
      <c r="CU87" s="134"/>
      <c r="CV87" s="134"/>
      <c r="CW87" s="134"/>
      <c r="CX87" s="134"/>
      <c r="CY87" s="134"/>
      <c r="CZ87" s="134"/>
      <c r="DA87" s="134"/>
      <c r="DB87" s="134"/>
      <c r="DC87" s="134"/>
      <c r="DD87" s="134"/>
      <c r="DE87" s="134"/>
      <c r="DF87" s="134"/>
      <c r="DG87" s="134"/>
      <c r="DH87" s="134"/>
      <c r="DI87" s="134"/>
      <c r="DJ87" s="134"/>
      <c r="DK87" s="134"/>
      <c r="DL87" s="134"/>
      <c r="DM87" s="134"/>
      <c r="DN87" s="221"/>
    </row>
    <row r="88" spans="1:118" ht="13.5" customHeight="1">
      <c r="A88" s="359">
        <v>563</v>
      </c>
      <c r="B88" s="332" t="s">
        <v>226</v>
      </c>
      <c r="C88" s="172">
        <v>1</v>
      </c>
      <c r="D88" s="21" t="s">
        <v>7</v>
      </c>
      <c r="E88" s="21" t="s">
        <v>13</v>
      </c>
      <c r="F88" s="136">
        <v>-189</v>
      </c>
      <c r="G88" s="22">
        <v>1</v>
      </c>
      <c r="H88" s="407">
        <v>0.3</v>
      </c>
      <c r="I88" s="410">
        <v>-0.5</v>
      </c>
      <c r="J88" s="211">
        <v>-190</v>
      </c>
      <c r="K88" s="320">
        <v>-190.24799999999999</v>
      </c>
      <c r="L88" s="22">
        <f t="shared" si="6"/>
        <v>1.25</v>
      </c>
      <c r="M88" s="200">
        <f t="shared" si="11"/>
        <v>-0.25</v>
      </c>
      <c r="N88" s="200">
        <v>-0.28000000000000003</v>
      </c>
      <c r="O88" s="235" t="str">
        <f t="shared" si="8"/>
        <v>OK</v>
      </c>
      <c r="P88" s="151"/>
      <c r="Q88" s="130">
        <v>563</v>
      </c>
      <c r="R88" s="36">
        <f t="shared" si="9"/>
        <v>-190</v>
      </c>
      <c r="S88" s="320">
        <v>-190.24799999999999</v>
      </c>
      <c r="T88" s="320">
        <v>-190.27500000000001</v>
      </c>
      <c r="U88" s="134"/>
      <c r="V88" s="134"/>
      <c r="W88" s="134"/>
      <c r="X88" s="134"/>
      <c r="Y88" s="134"/>
      <c r="Z88" s="134"/>
      <c r="AA88" s="134"/>
      <c r="AB88" s="134"/>
      <c r="AC88" s="134"/>
      <c r="AD88" s="134"/>
      <c r="AE88" s="134"/>
      <c r="AF88" s="134"/>
      <c r="AG88" s="134"/>
      <c r="AH88" s="134"/>
      <c r="AI88" s="134"/>
      <c r="AJ88" s="134"/>
      <c r="AK88" s="134"/>
      <c r="AL88" s="134"/>
      <c r="AM88" s="134"/>
      <c r="AN88" s="134"/>
      <c r="AO88" s="134"/>
      <c r="AP88" s="134"/>
      <c r="AQ88" s="134"/>
      <c r="AR88" s="134"/>
      <c r="AS88" s="134"/>
      <c r="AT88" s="134"/>
      <c r="AU88" s="134"/>
      <c r="AV88" s="134"/>
      <c r="AW88" s="134"/>
      <c r="AX88" s="134"/>
      <c r="AY88" s="134"/>
      <c r="AZ88" s="134"/>
      <c r="BA88" s="134"/>
      <c r="BB88" s="134"/>
      <c r="BC88" s="134"/>
      <c r="BD88" s="134"/>
      <c r="BE88" s="134"/>
      <c r="BF88" s="134"/>
      <c r="BG88" s="134"/>
      <c r="BH88" s="134"/>
      <c r="BI88" s="134"/>
      <c r="BJ88" s="134"/>
      <c r="BK88" s="134"/>
      <c r="BL88" s="134"/>
      <c r="BM88" s="134"/>
      <c r="BN88" s="134"/>
      <c r="BO88" s="134"/>
      <c r="BP88" s="134"/>
      <c r="BQ88" s="134"/>
      <c r="BR88" s="134"/>
      <c r="BS88" s="134"/>
      <c r="BT88" s="134"/>
      <c r="BU88" s="134"/>
      <c r="BV88" s="134"/>
      <c r="BW88" s="134"/>
      <c r="BX88" s="134"/>
      <c r="BY88" s="134"/>
      <c r="BZ88" s="134"/>
      <c r="CA88" s="134"/>
      <c r="CB88" s="134"/>
      <c r="CC88" s="134"/>
      <c r="CD88" s="134"/>
      <c r="CE88" s="134"/>
      <c r="CF88" s="134"/>
      <c r="CG88" s="134"/>
      <c r="CH88" s="134"/>
      <c r="CI88" s="134"/>
      <c r="CJ88" s="134"/>
      <c r="CK88" s="134"/>
      <c r="CL88" s="134"/>
      <c r="CM88" s="134"/>
      <c r="CN88" s="134"/>
      <c r="CO88" s="134"/>
      <c r="CP88" s="134"/>
      <c r="CQ88" s="134"/>
      <c r="CR88" s="134"/>
      <c r="CS88" s="134"/>
      <c r="CT88" s="134"/>
      <c r="CU88" s="134"/>
      <c r="CV88" s="134"/>
      <c r="CW88" s="134"/>
      <c r="CX88" s="134"/>
      <c r="CY88" s="134"/>
      <c r="CZ88" s="134"/>
      <c r="DA88" s="134"/>
      <c r="DB88" s="134"/>
      <c r="DC88" s="134"/>
      <c r="DD88" s="134"/>
      <c r="DE88" s="134"/>
      <c r="DF88" s="134"/>
      <c r="DG88" s="134"/>
      <c r="DH88" s="134"/>
      <c r="DI88" s="134"/>
      <c r="DJ88" s="134"/>
      <c r="DK88" s="134"/>
      <c r="DL88" s="134"/>
      <c r="DM88" s="134"/>
      <c r="DN88" s="221"/>
    </row>
    <row r="89" spans="1:118" ht="13.5" customHeight="1">
      <c r="A89" s="359">
        <v>564</v>
      </c>
      <c r="B89" s="332" t="s">
        <v>227</v>
      </c>
      <c r="C89" s="172">
        <v>1</v>
      </c>
      <c r="D89" s="21" t="s">
        <v>7</v>
      </c>
      <c r="E89" s="21" t="s">
        <v>13</v>
      </c>
      <c r="F89" s="136">
        <v>-189</v>
      </c>
      <c r="G89" s="22">
        <v>1</v>
      </c>
      <c r="H89" s="407">
        <v>0.3</v>
      </c>
      <c r="I89" s="410">
        <v>-0.5</v>
      </c>
      <c r="J89" s="211">
        <v>-190</v>
      </c>
      <c r="K89" s="320">
        <v>-190.267</v>
      </c>
      <c r="L89" s="22">
        <f t="shared" si="6"/>
        <v>1.27</v>
      </c>
      <c r="M89" s="200">
        <f t="shared" si="11"/>
        <v>-0.27</v>
      </c>
      <c r="N89" s="200">
        <v>-0.28999999999999998</v>
      </c>
      <c r="O89" s="235" t="str">
        <f t="shared" si="8"/>
        <v>OK</v>
      </c>
      <c r="P89" s="151"/>
      <c r="Q89" s="130">
        <v>564</v>
      </c>
      <c r="R89" s="36">
        <f t="shared" si="9"/>
        <v>-190</v>
      </c>
      <c r="S89" s="320">
        <v>-190.267</v>
      </c>
      <c r="T89" s="320">
        <v>-190.29300000000001</v>
      </c>
      <c r="U89" s="134"/>
      <c r="V89" s="134"/>
      <c r="W89" s="134"/>
      <c r="X89" s="134"/>
      <c r="Y89" s="134"/>
      <c r="Z89" s="134"/>
      <c r="AA89" s="134"/>
      <c r="AB89" s="134"/>
      <c r="AC89" s="134"/>
      <c r="AD89" s="134"/>
      <c r="AE89" s="134"/>
      <c r="AF89" s="134"/>
      <c r="AG89" s="134"/>
      <c r="AH89" s="134"/>
      <c r="AI89" s="134"/>
      <c r="AJ89" s="134"/>
      <c r="AK89" s="134"/>
      <c r="AL89" s="134"/>
      <c r="AM89" s="134"/>
      <c r="AN89" s="134"/>
      <c r="AO89" s="134"/>
      <c r="AP89" s="134"/>
      <c r="AQ89" s="134"/>
      <c r="AR89" s="134"/>
      <c r="AS89" s="134"/>
      <c r="AT89" s="134"/>
      <c r="AU89" s="134"/>
      <c r="AV89" s="134"/>
      <c r="AW89" s="134"/>
      <c r="AX89" s="134"/>
      <c r="AY89" s="134"/>
      <c r="AZ89" s="134"/>
      <c r="BA89" s="134"/>
      <c r="BB89" s="134"/>
      <c r="BC89" s="134"/>
      <c r="BD89" s="134"/>
      <c r="BE89" s="134"/>
      <c r="BF89" s="134"/>
      <c r="BG89" s="134"/>
      <c r="BH89" s="134"/>
      <c r="BI89" s="134"/>
      <c r="BJ89" s="134"/>
      <c r="BK89" s="134"/>
      <c r="BL89" s="134"/>
      <c r="BM89" s="134"/>
      <c r="BN89" s="134"/>
      <c r="BO89" s="134"/>
      <c r="BP89" s="134"/>
      <c r="BQ89" s="134"/>
      <c r="BR89" s="134"/>
      <c r="BS89" s="134"/>
      <c r="BT89" s="134"/>
      <c r="BU89" s="134"/>
      <c r="BV89" s="134"/>
      <c r="BW89" s="134"/>
      <c r="BX89" s="134"/>
      <c r="BY89" s="134"/>
      <c r="BZ89" s="134"/>
      <c r="CA89" s="134"/>
      <c r="CB89" s="134"/>
      <c r="CC89" s="134"/>
      <c r="CD89" s="134"/>
      <c r="CE89" s="134"/>
      <c r="CF89" s="134"/>
      <c r="CG89" s="134"/>
      <c r="CH89" s="134"/>
      <c r="CI89" s="134"/>
      <c r="CJ89" s="134"/>
      <c r="CK89" s="134"/>
      <c r="CL89" s="134"/>
      <c r="CM89" s="134"/>
      <c r="CN89" s="134"/>
      <c r="CO89" s="134"/>
      <c r="CP89" s="134"/>
      <c r="CQ89" s="134"/>
      <c r="CR89" s="134"/>
      <c r="CS89" s="134"/>
      <c r="CT89" s="134"/>
      <c r="CU89" s="134"/>
      <c r="CV89" s="134"/>
      <c r="CW89" s="134"/>
      <c r="CX89" s="134"/>
      <c r="CY89" s="134"/>
      <c r="CZ89" s="134"/>
      <c r="DA89" s="134"/>
      <c r="DB89" s="134"/>
      <c r="DC89" s="134"/>
      <c r="DD89" s="134"/>
      <c r="DE89" s="134"/>
      <c r="DF89" s="134"/>
      <c r="DG89" s="134"/>
      <c r="DH89" s="134"/>
      <c r="DI89" s="134"/>
      <c r="DJ89" s="134"/>
      <c r="DK89" s="134"/>
      <c r="DL89" s="134"/>
      <c r="DM89" s="134"/>
      <c r="DN89" s="221"/>
    </row>
    <row r="90" spans="1:118" ht="13.5" customHeight="1">
      <c r="A90" s="361">
        <v>565</v>
      </c>
      <c r="B90" s="332" t="s">
        <v>228</v>
      </c>
      <c r="C90" s="172">
        <v>1</v>
      </c>
      <c r="D90" s="21" t="s">
        <v>7</v>
      </c>
      <c r="E90" s="21" t="s">
        <v>13</v>
      </c>
      <c r="F90" s="136">
        <v>-189</v>
      </c>
      <c r="G90" s="22">
        <v>1</v>
      </c>
      <c r="H90" s="407">
        <v>0.3</v>
      </c>
      <c r="I90" s="410">
        <v>-0.5</v>
      </c>
      <c r="J90" s="211">
        <v>-190</v>
      </c>
      <c r="K90" s="320">
        <v>-190.01300000000001</v>
      </c>
      <c r="L90" s="22">
        <f t="shared" si="6"/>
        <v>1.01</v>
      </c>
      <c r="M90" s="200">
        <f t="shared" si="11"/>
        <v>-0.01</v>
      </c>
      <c r="N90" s="200">
        <v>-0.04</v>
      </c>
      <c r="O90" s="235" t="str">
        <f t="shared" si="8"/>
        <v>OK</v>
      </c>
      <c r="P90" s="151"/>
      <c r="Q90" s="145">
        <v>565</v>
      </c>
      <c r="R90" s="36">
        <f t="shared" si="9"/>
        <v>-190</v>
      </c>
      <c r="S90" s="320">
        <v>-190.01300000000001</v>
      </c>
      <c r="T90" s="320">
        <v>-190.03899999999999</v>
      </c>
      <c r="U90" s="134"/>
      <c r="V90" s="134"/>
      <c r="W90" s="134"/>
      <c r="X90" s="134"/>
      <c r="Y90" s="134"/>
      <c r="Z90" s="134"/>
      <c r="AA90" s="134"/>
      <c r="AB90" s="134"/>
      <c r="AC90" s="134"/>
      <c r="AD90" s="134"/>
      <c r="AE90" s="134"/>
      <c r="AF90" s="134"/>
      <c r="AG90" s="134"/>
      <c r="AH90" s="134"/>
      <c r="AI90" s="134"/>
      <c r="AJ90" s="134"/>
      <c r="AK90" s="134"/>
      <c r="AL90" s="134"/>
      <c r="AM90" s="134"/>
      <c r="AN90" s="134"/>
      <c r="AO90" s="134"/>
      <c r="AP90" s="134"/>
      <c r="AQ90" s="134"/>
      <c r="AR90" s="134"/>
      <c r="AS90" s="134"/>
      <c r="AT90" s="134"/>
      <c r="AU90" s="134"/>
      <c r="AV90" s="134"/>
      <c r="AW90" s="134"/>
      <c r="AX90" s="134"/>
      <c r="AY90" s="134"/>
      <c r="AZ90" s="134"/>
      <c r="BA90" s="134"/>
      <c r="BB90" s="134"/>
      <c r="BC90" s="134"/>
      <c r="BD90" s="134"/>
      <c r="BE90" s="134"/>
      <c r="BF90" s="134"/>
      <c r="BG90" s="134"/>
      <c r="BH90" s="134"/>
      <c r="BI90" s="134"/>
      <c r="BJ90" s="134"/>
      <c r="BK90" s="134"/>
      <c r="BL90" s="134"/>
      <c r="BM90" s="134"/>
      <c r="BN90" s="134"/>
      <c r="BO90" s="134"/>
      <c r="BP90" s="134"/>
      <c r="BQ90" s="134"/>
      <c r="BR90" s="134"/>
      <c r="BS90" s="134"/>
      <c r="BT90" s="134"/>
      <c r="BU90" s="134"/>
      <c r="BV90" s="134"/>
      <c r="BW90" s="134"/>
      <c r="BX90" s="134"/>
      <c r="BY90" s="134"/>
      <c r="BZ90" s="134"/>
      <c r="CA90" s="134"/>
      <c r="CB90" s="134"/>
      <c r="CC90" s="134"/>
      <c r="CD90" s="134"/>
      <c r="CE90" s="134"/>
      <c r="CF90" s="134"/>
      <c r="CG90" s="134"/>
      <c r="CH90" s="134"/>
      <c r="CI90" s="134"/>
      <c r="CJ90" s="134"/>
      <c r="CK90" s="134"/>
      <c r="CL90" s="134"/>
      <c r="CM90" s="134"/>
      <c r="CN90" s="134"/>
      <c r="CO90" s="134"/>
      <c r="CP90" s="134"/>
      <c r="CQ90" s="134"/>
      <c r="CR90" s="134"/>
      <c r="CS90" s="134"/>
      <c r="CT90" s="134"/>
      <c r="CU90" s="134"/>
      <c r="CV90" s="134"/>
      <c r="CW90" s="134"/>
      <c r="CX90" s="134"/>
      <c r="CY90" s="134"/>
      <c r="CZ90" s="134"/>
      <c r="DA90" s="134"/>
      <c r="DB90" s="134"/>
      <c r="DC90" s="134"/>
      <c r="DD90" s="134"/>
      <c r="DE90" s="134"/>
      <c r="DF90" s="134"/>
      <c r="DG90" s="134"/>
      <c r="DH90" s="134"/>
      <c r="DI90" s="134"/>
      <c r="DJ90" s="134"/>
      <c r="DK90" s="134"/>
      <c r="DL90" s="134"/>
      <c r="DM90" s="134"/>
      <c r="DN90" s="221"/>
    </row>
    <row r="91" spans="1:118" ht="13.5" customHeight="1">
      <c r="A91" s="361">
        <v>566</v>
      </c>
      <c r="B91" s="332" t="s">
        <v>229</v>
      </c>
      <c r="C91" s="172">
        <v>1</v>
      </c>
      <c r="D91" s="21" t="s">
        <v>7</v>
      </c>
      <c r="E91" s="21" t="s">
        <v>13</v>
      </c>
      <c r="F91" s="136">
        <v>-189</v>
      </c>
      <c r="G91" s="22">
        <v>1</v>
      </c>
      <c r="H91" s="407">
        <v>0.3</v>
      </c>
      <c r="I91" s="410">
        <v>-0.5</v>
      </c>
      <c r="J91" s="211">
        <v>-190</v>
      </c>
      <c r="K91" s="320">
        <v>-190.02500000000001</v>
      </c>
      <c r="L91" s="22">
        <f t="shared" si="6"/>
        <v>1.03</v>
      </c>
      <c r="M91" s="200">
        <f t="shared" si="11"/>
        <v>-0.03</v>
      </c>
      <c r="N91" s="200">
        <v>-0.04</v>
      </c>
      <c r="O91" s="235" t="str">
        <f t="shared" si="8"/>
        <v>OK</v>
      </c>
      <c r="P91" s="151"/>
      <c r="Q91" s="145">
        <v>566</v>
      </c>
      <c r="R91" s="36">
        <f t="shared" si="9"/>
        <v>-190</v>
      </c>
      <c r="S91" s="320">
        <v>-190.02500000000001</v>
      </c>
      <c r="T91" s="320">
        <v>-190.03899999999999</v>
      </c>
      <c r="U91" s="134"/>
      <c r="V91" s="134"/>
      <c r="W91" s="134"/>
      <c r="X91" s="134"/>
      <c r="Y91" s="134"/>
      <c r="Z91" s="134"/>
      <c r="AA91" s="134"/>
      <c r="AB91" s="134"/>
      <c r="AC91" s="134"/>
      <c r="AD91" s="134"/>
      <c r="AE91" s="134"/>
      <c r="AF91" s="134"/>
      <c r="AG91" s="134"/>
      <c r="AH91" s="134"/>
      <c r="AI91" s="134"/>
      <c r="AJ91" s="134"/>
      <c r="AK91" s="134"/>
      <c r="AL91" s="134"/>
      <c r="AM91" s="134"/>
      <c r="AN91" s="134"/>
      <c r="AO91" s="134"/>
      <c r="AP91" s="134"/>
      <c r="AQ91" s="134"/>
      <c r="AR91" s="134"/>
      <c r="AS91" s="134"/>
      <c r="AT91" s="134"/>
      <c r="AU91" s="134"/>
      <c r="AV91" s="134"/>
      <c r="AW91" s="134"/>
      <c r="AX91" s="134"/>
      <c r="AY91" s="134"/>
      <c r="AZ91" s="134"/>
      <c r="BA91" s="134"/>
      <c r="BB91" s="134"/>
      <c r="BC91" s="134"/>
      <c r="BD91" s="134"/>
      <c r="BE91" s="134"/>
      <c r="BF91" s="134"/>
      <c r="BG91" s="134"/>
      <c r="BH91" s="134"/>
      <c r="BI91" s="134"/>
      <c r="BJ91" s="134"/>
      <c r="BK91" s="134"/>
      <c r="BL91" s="134"/>
      <c r="BM91" s="134"/>
      <c r="BN91" s="134"/>
      <c r="BO91" s="134"/>
      <c r="BP91" s="134"/>
      <c r="BQ91" s="134"/>
      <c r="BR91" s="134"/>
      <c r="BS91" s="134"/>
      <c r="BT91" s="134"/>
      <c r="BU91" s="134"/>
      <c r="BV91" s="134"/>
      <c r="BW91" s="134"/>
      <c r="BX91" s="134"/>
      <c r="BY91" s="134"/>
      <c r="BZ91" s="134"/>
      <c r="CA91" s="134"/>
      <c r="CB91" s="134"/>
      <c r="CC91" s="134"/>
      <c r="CD91" s="134"/>
      <c r="CE91" s="134"/>
      <c r="CF91" s="134"/>
      <c r="CG91" s="134"/>
      <c r="CH91" s="134"/>
      <c r="CI91" s="134"/>
      <c r="CJ91" s="134"/>
      <c r="CK91" s="134"/>
      <c r="CL91" s="134"/>
      <c r="CM91" s="134"/>
      <c r="CN91" s="134"/>
      <c r="CO91" s="134"/>
      <c r="CP91" s="134"/>
      <c r="CQ91" s="134"/>
      <c r="CR91" s="134"/>
      <c r="CS91" s="134"/>
      <c r="CT91" s="134"/>
      <c r="CU91" s="134"/>
      <c r="CV91" s="134"/>
      <c r="CW91" s="134"/>
      <c r="CX91" s="134"/>
      <c r="CY91" s="134"/>
      <c r="CZ91" s="134"/>
      <c r="DA91" s="134"/>
      <c r="DB91" s="134"/>
      <c r="DC91" s="134"/>
      <c r="DD91" s="134"/>
      <c r="DE91" s="134"/>
      <c r="DF91" s="134"/>
      <c r="DG91" s="134"/>
      <c r="DH91" s="134"/>
      <c r="DI91" s="134"/>
      <c r="DJ91" s="134"/>
      <c r="DK91" s="134"/>
      <c r="DL91" s="134"/>
      <c r="DM91" s="134"/>
      <c r="DN91" s="221"/>
    </row>
    <row r="92" spans="1:118" ht="13.5" customHeight="1">
      <c r="A92" s="361">
        <v>567</v>
      </c>
      <c r="B92" s="332" t="s">
        <v>395</v>
      </c>
      <c r="C92" s="172">
        <v>1</v>
      </c>
      <c r="D92" s="21" t="s">
        <v>7</v>
      </c>
      <c r="E92" s="21" t="s">
        <v>13</v>
      </c>
      <c r="F92" s="136">
        <v>-189</v>
      </c>
      <c r="G92" s="22">
        <v>1</v>
      </c>
      <c r="H92" s="407">
        <v>0.3</v>
      </c>
      <c r="I92" s="410">
        <v>-0.5</v>
      </c>
      <c r="J92" s="211">
        <v>-190</v>
      </c>
      <c r="K92" s="320">
        <v>-190.14599999999999</v>
      </c>
      <c r="L92" s="22">
        <f t="shared" si="6"/>
        <v>1.1499999999999999</v>
      </c>
      <c r="M92" s="200">
        <f t="shared" si="11"/>
        <v>-0.15</v>
      </c>
      <c r="N92" s="200">
        <v>-0.18</v>
      </c>
      <c r="O92" s="235" t="str">
        <f t="shared" si="8"/>
        <v>OK</v>
      </c>
      <c r="P92" s="151"/>
      <c r="Q92" s="145">
        <v>567</v>
      </c>
      <c r="R92" s="36">
        <f t="shared" si="9"/>
        <v>-190</v>
      </c>
      <c r="S92" s="320">
        <v>-190.14599999999999</v>
      </c>
      <c r="T92" s="320">
        <v>-190.18199999999999</v>
      </c>
      <c r="U92" s="134"/>
      <c r="V92" s="134"/>
      <c r="W92" s="134"/>
      <c r="X92" s="134"/>
      <c r="Y92" s="134"/>
      <c r="Z92" s="134"/>
      <c r="AA92" s="134"/>
      <c r="AB92" s="134"/>
      <c r="AC92" s="134"/>
      <c r="AD92" s="134"/>
      <c r="AE92" s="134"/>
      <c r="AF92" s="134"/>
      <c r="AG92" s="134"/>
      <c r="AH92" s="134"/>
      <c r="AI92" s="134"/>
      <c r="AJ92" s="134"/>
      <c r="AK92" s="134"/>
      <c r="AL92" s="134"/>
      <c r="AM92" s="134"/>
      <c r="AN92" s="134"/>
      <c r="AO92" s="134"/>
      <c r="AP92" s="134"/>
      <c r="AQ92" s="134"/>
      <c r="AR92" s="134"/>
      <c r="AS92" s="134"/>
      <c r="AT92" s="134"/>
      <c r="AU92" s="134"/>
      <c r="AV92" s="134"/>
      <c r="AW92" s="134"/>
      <c r="AX92" s="134"/>
      <c r="AY92" s="134"/>
      <c r="AZ92" s="134"/>
      <c r="BA92" s="134"/>
      <c r="BB92" s="134"/>
      <c r="BC92" s="134"/>
      <c r="BD92" s="134"/>
      <c r="BE92" s="134"/>
      <c r="BF92" s="134"/>
      <c r="BG92" s="134"/>
      <c r="BH92" s="134"/>
      <c r="BI92" s="134"/>
      <c r="BJ92" s="134"/>
      <c r="BK92" s="134"/>
      <c r="BL92" s="134"/>
      <c r="BM92" s="134"/>
      <c r="BN92" s="134"/>
      <c r="BO92" s="134"/>
      <c r="BP92" s="134"/>
      <c r="BQ92" s="134"/>
      <c r="BR92" s="134"/>
      <c r="BS92" s="134"/>
      <c r="BT92" s="134"/>
      <c r="BU92" s="134"/>
      <c r="BV92" s="134"/>
      <c r="BW92" s="134"/>
      <c r="BX92" s="134"/>
      <c r="BY92" s="134"/>
      <c r="BZ92" s="134"/>
      <c r="CA92" s="134"/>
      <c r="CB92" s="134"/>
      <c r="CC92" s="134"/>
      <c r="CD92" s="134"/>
      <c r="CE92" s="134"/>
      <c r="CF92" s="134"/>
      <c r="CG92" s="134"/>
      <c r="CH92" s="134"/>
      <c r="CI92" s="134"/>
      <c r="CJ92" s="134"/>
      <c r="CK92" s="134"/>
      <c r="CL92" s="134"/>
      <c r="CM92" s="134"/>
      <c r="CN92" s="134"/>
      <c r="CO92" s="134"/>
      <c r="CP92" s="134"/>
      <c r="CQ92" s="134"/>
      <c r="CR92" s="134"/>
      <c r="CS92" s="134"/>
      <c r="CT92" s="134"/>
      <c r="CU92" s="134"/>
      <c r="CV92" s="134"/>
      <c r="CW92" s="134"/>
      <c r="CX92" s="134"/>
      <c r="CY92" s="134"/>
      <c r="CZ92" s="134"/>
      <c r="DA92" s="134"/>
      <c r="DB92" s="134"/>
      <c r="DC92" s="134"/>
      <c r="DD92" s="134"/>
      <c r="DE92" s="134"/>
      <c r="DF92" s="134"/>
      <c r="DG92" s="134"/>
      <c r="DH92" s="134"/>
      <c r="DI92" s="134"/>
      <c r="DJ92" s="134"/>
      <c r="DK92" s="134"/>
      <c r="DL92" s="134"/>
      <c r="DM92" s="134"/>
      <c r="DN92" s="221"/>
    </row>
    <row r="93" spans="1:118" ht="13.5" customHeight="1">
      <c r="A93" s="361">
        <v>568</v>
      </c>
      <c r="B93" s="332" t="s">
        <v>396</v>
      </c>
      <c r="C93" s="172">
        <v>1</v>
      </c>
      <c r="D93" s="21" t="s">
        <v>7</v>
      </c>
      <c r="E93" s="21" t="s">
        <v>13</v>
      </c>
      <c r="F93" s="136">
        <v>-189</v>
      </c>
      <c r="G93" s="22">
        <v>1</v>
      </c>
      <c r="H93" s="407">
        <v>0.3</v>
      </c>
      <c r="I93" s="410">
        <v>-0.5</v>
      </c>
      <c r="J93" s="211">
        <v>-190</v>
      </c>
      <c r="K93" s="320">
        <v>-190.14099999999999</v>
      </c>
      <c r="L93" s="22">
        <f t="shared" si="6"/>
        <v>1.1400000000000001</v>
      </c>
      <c r="M93" s="200">
        <f t="shared" si="11"/>
        <v>-0.14000000000000001</v>
      </c>
      <c r="N93" s="200">
        <v>-0.18</v>
      </c>
      <c r="O93" s="235" t="str">
        <f t="shared" si="8"/>
        <v>OK</v>
      </c>
      <c r="P93" s="151"/>
      <c r="Q93" s="145">
        <v>568</v>
      </c>
      <c r="R93" s="36">
        <f t="shared" si="9"/>
        <v>-190</v>
      </c>
      <c r="S93" s="320">
        <v>-190.14099999999999</v>
      </c>
      <c r="T93" s="320">
        <v>-190.18100000000001</v>
      </c>
      <c r="U93" s="134"/>
      <c r="V93" s="134"/>
      <c r="W93" s="134"/>
      <c r="X93" s="134"/>
      <c r="Y93" s="134"/>
      <c r="Z93" s="134"/>
      <c r="AA93" s="134"/>
      <c r="AB93" s="134"/>
      <c r="AC93" s="134"/>
      <c r="AD93" s="134"/>
      <c r="AE93" s="134"/>
      <c r="AF93" s="134"/>
      <c r="AG93" s="134"/>
      <c r="AH93" s="134"/>
      <c r="AI93" s="134"/>
      <c r="AJ93" s="134"/>
      <c r="AK93" s="134"/>
      <c r="AL93" s="134"/>
      <c r="AM93" s="134"/>
      <c r="AN93" s="134"/>
      <c r="AO93" s="134"/>
      <c r="AP93" s="134"/>
      <c r="AQ93" s="134"/>
      <c r="AR93" s="134"/>
      <c r="AS93" s="134"/>
      <c r="AT93" s="134"/>
      <c r="AU93" s="134"/>
      <c r="AV93" s="134"/>
      <c r="AW93" s="134"/>
      <c r="AX93" s="134"/>
      <c r="AY93" s="134"/>
      <c r="AZ93" s="134"/>
      <c r="BA93" s="134"/>
      <c r="BB93" s="134"/>
      <c r="BC93" s="134"/>
      <c r="BD93" s="134"/>
      <c r="BE93" s="134"/>
      <c r="BF93" s="134"/>
      <c r="BG93" s="134"/>
      <c r="BH93" s="134"/>
      <c r="BI93" s="134"/>
      <c r="BJ93" s="134"/>
      <c r="BK93" s="134"/>
      <c r="BL93" s="134"/>
      <c r="BM93" s="134"/>
      <c r="BN93" s="134"/>
      <c r="BO93" s="134"/>
      <c r="BP93" s="134"/>
      <c r="BQ93" s="134"/>
      <c r="BR93" s="134"/>
      <c r="BS93" s="134"/>
      <c r="BT93" s="134"/>
      <c r="BU93" s="134"/>
      <c r="BV93" s="134"/>
      <c r="BW93" s="134"/>
      <c r="BX93" s="134"/>
      <c r="BY93" s="134"/>
      <c r="BZ93" s="134"/>
      <c r="CA93" s="134"/>
      <c r="CB93" s="134"/>
      <c r="CC93" s="134"/>
      <c r="CD93" s="134"/>
      <c r="CE93" s="134"/>
      <c r="CF93" s="134"/>
      <c r="CG93" s="134"/>
      <c r="CH93" s="134"/>
      <c r="CI93" s="134"/>
      <c r="CJ93" s="134"/>
      <c r="CK93" s="134"/>
      <c r="CL93" s="134"/>
      <c r="CM93" s="134"/>
      <c r="CN93" s="134"/>
      <c r="CO93" s="134"/>
      <c r="CP93" s="134"/>
      <c r="CQ93" s="134"/>
      <c r="CR93" s="134"/>
      <c r="CS93" s="134"/>
      <c r="CT93" s="134"/>
      <c r="CU93" s="134"/>
      <c r="CV93" s="134"/>
      <c r="CW93" s="134"/>
      <c r="CX93" s="134"/>
      <c r="CY93" s="134"/>
      <c r="CZ93" s="134"/>
      <c r="DA93" s="134"/>
      <c r="DB93" s="134"/>
      <c r="DC93" s="134"/>
      <c r="DD93" s="134"/>
      <c r="DE93" s="134"/>
      <c r="DF93" s="134"/>
      <c r="DG93" s="134"/>
      <c r="DH93" s="134"/>
      <c r="DI93" s="134"/>
      <c r="DJ93" s="134"/>
      <c r="DK93" s="134"/>
      <c r="DL93" s="134"/>
      <c r="DM93" s="134"/>
      <c r="DN93" s="221"/>
    </row>
    <row r="94" spans="1:118" ht="13.5" customHeight="1">
      <c r="A94" s="361">
        <v>569</v>
      </c>
      <c r="B94" s="332" t="s">
        <v>489</v>
      </c>
      <c r="C94" s="172">
        <v>1</v>
      </c>
      <c r="D94" s="21" t="s">
        <v>7</v>
      </c>
      <c r="E94" s="21" t="s">
        <v>13</v>
      </c>
      <c r="F94" s="136">
        <v>-189</v>
      </c>
      <c r="G94" s="22">
        <v>1</v>
      </c>
      <c r="H94" s="407">
        <v>0.3</v>
      </c>
      <c r="I94" s="410">
        <v>-0.5</v>
      </c>
      <c r="J94" s="211">
        <v>-190</v>
      </c>
      <c r="K94" s="320">
        <v>-190.13200000000001</v>
      </c>
      <c r="L94" s="22">
        <f t="shared" si="6"/>
        <v>1.1299999999999999</v>
      </c>
      <c r="M94" s="200">
        <f t="shared" si="11"/>
        <v>-0.13</v>
      </c>
      <c r="N94" s="200">
        <v>-0.17</v>
      </c>
      <c r="O94" s="235" t="str">
        <f t="shared" si="8"/>
        <v>OK</v>
      </c>
      <c r="P94" s="151"/>
      <c r="Q94" s="145">
        <v>569</v>
      </c>
      <c r="R94" s="36">
        <f t="shared" si="9"/>
        <v>-190</v>
      </c>
      <c r="S94" s="320">
        <v>-190.13200000000001</v>
      </c>
      <c r="T94" s="320">
        <v>-190.166</v>
      </c>
      <c r="U94" s="134"/>
      <c r="V94" s="134"/>
      <c r="W94" s="134"/>
      <c r="X94" s="134"/>
      <c r="Y94" s="134"/>
      <c r="Z94" s="134"/>
      <c r="AA94" s="134"/>
      <c r="AB94" s="134"/>
      <c r="AC94" s="134"/>
      <c r="AD94" s="134"/>
      <c r="AE94" s="134"/>
      <c r="AF94" s="134"/>
      <c r="AG94" s="134"/>
      <c r="AH94" s="134"/>
      <c r="AI94" s="134"/>
      <c r="AJ94" s="134"/>
      <c r="AK94" s="134"/>
      <c r="AL94" s="134"/>
      <c r="AM94" s="134"/>
      <c r="AN94" s="134"/>
      <c r="AO94" s="134"/>
      <c r="AP94" s="134"/>
      <c r="AQ94" s="134"/>
      <c r="AR94" s="134"/>
      <c r="AS94" s="134"/>
      <c r="AT94" s="134"/>
      <c r="AU94" s="134"/>
      <c r="AV94" s="134"/>
      <c r="AW94" s="134"/>
      <c r="AX94" s="134"/>
      <c r="AY94" s="134"/>
      <c r="AZ94" s="134"/>
      <c r="BA94" s="134"/>
      <c r="BB94" s="134"/>
      <c r="BC94" s="134"/>
      <c r="BD94" s="134"/>
      <c r="BE94" s="134"/>
      <c r="BF94" s="134"/>
      <c r="BG94" s="134"/>
      <c r="BH94" s="134"/>
      <c r="BI94" s="134"/>
      <c r="BJ94" s="134"/>
      <c r="BK94" s="134"/>
      <c r="BL94" s="134"/>
      <c r="BM94" s="134"/>
      <c r="BN94" s="134"/>
      <c r="BO94" s="134"/>
      <c r="BP94" s="134"/>
      <c r="BQ94" s="134"/>
      <c r="BR94" s="134"/>
      <c r="BS94" s="134"/>
      <c r="BT94" s="134"/>
      <c r="BU94" s="134"/>
      <c r="BV94" s="134"/>
      <c r="BW94" s="134"/>
      <c r="BX94" s="134"/>
      <c r="BY94" s="134"/>
      <c r="BZ94" s="134"/>
      <c r="CA94" s="134"/>
      <c r="CB94" s="134"/>
      <c r="CC94" s="134"/>
      <c r="CD94" s="134"/>
      <c r="CE94" s="134"/>
      <c r="CF94" s="134"/>
      <c r="CG94" s="134"/>
      <c r="CH94" s="134"/>
      <c r="CI94" s="134"/>
      <c r="CJ94" s="134"/>
      <c r="CK94" s="134"/>
      <c r="CL94" s="134"/>
      <c r="CM94" s="134"/>
      <c r="CN94" s="134"/>
      <c r="CO94" s="134"/>
      <c r="CP94" s="134"/>
      <c r="CQ94" s="134"/>
      <c r="CR94" s="134"/>
      <c r="CS94" s="134"/>
      <c r="CT94" s="134"/>
      <c r="CU94" s="134"/>
      <c r="CV94" s="134"/>
      <c r="CW94" s="134"/>
      <c r="CX94" s="134"/>
      <c r="CY94" s="134"/>
      <c r="CZ94" s="134"/>
      <c r="DA94" s="134"/>
      <c r="DB94" s="134"/>
      <c r="DC94" s="134"/>
      <c r="DD94" s="134"/>
      <c r="DE94" s="134"/>
      <c r="DF94" s="134"/>
      <c r="DG94" s="134"/>
      <c r="DH94" s="134"/>
      <c r="DI94" s="134"/>
      <c r="DJ94" s="134"/>
      <c r="DK94" s="134"/>
      <c r="DL94" s="134"/>
      <c r="DM94" s="134"/>
      <c r="DN94" s="221"/>
    </row>
    <row r="95" spans="1:118" ht="13.5" customHeight="1">
      <c r="A95" s="359">
        <v>570</v>
      </c>
      <c r="B95" s="332" t="s">
        <v>397</v>
      </c>
      <c r="C95" s="172">
        <v>1</v>
      </c>
      <c r="D95" s="21" t="s">
        <v>7</v>
      </c>
      <c r="E95" s="21" t="s">
        <v>13</v>
      </c>
      <c r="F95" s="136">
        <v>-171.5</v>
      </c>
      <c r="G95" s="22"/>
      <c r="H95" s="407">
        <v>0.3</v>
      </c>
      <c r="I95" s="410">
        <v>-0.5</v>
      </c>
      <c r="J95" s="211">
        <v>-171.5</v>
      </c>
      <c r="K95" s="320">
        <v>-171.637</v>
      </c>
      <c r="L95" s="22" t="str">
        <f t="shared" si="6"/>
        <v/>
      </c>
      <c r="M95" s="200">
        <f t="shared" si="11"/>
        <v>-0.14000000000000001</v>
      </c>
      <c r="N95" s="200">
        <v>-0.17</v>
      </c>
      <c r="O95" s="235" t="str">
        <f t="shared" si="8"/>
        <v>OK</v>
      </c>
      <c r="P95" s="151"/>
      <c r="Q95" s="130">
        <v>570</v>
      </c>
      <c r="R95" s="36">
        <f t="shared" si="9"/>
        <v>-171.5</v>
      </c>
      <c r="S95" s="320">
        <v>-171.637</v>
      </c>
      <c r="T95" s="320">
        <v>-171.67400000000001</v>
      </c>
      <c r="U95" s="134"/>
      <c r="V95" s="134"/>
      <c r="W95" s="134"/>
      <c r="X95" s="134"/>
      <c r="Y95" s="134"/>
      <c r="Z95" s="134"/>
      <c r="AA95" s="134"/>
      <c r="AB95" s="134"/>
      <c r="AC95" s="134"/>
      <c r="AD95" s="134"/>
      <c r="AE95" s="134"/>
      <c r="AF95" s="134"/>
      <c r="AG95" s="134"/>
      <c r="AH95" s="134"/>
      <c r="AI95" s="134"/>
      <c r="AJ95" s="134"/>
      <c r="AK95" s="134"/>
      <c r="AL95" s="134"/>
      <c r="AM95" s="134"/>
      <c r="AN95" s="134"/>
      <c r="AO95" s="134"/>
      <c r="AP95" s="134"/>
      <c r="AQ95" s="134"/>
      <c r="AR95" s="134"/>
      <c r="AS95" s="134"/>
      <c r="AT95" s="134"/>
      <c r="AU95" s="134"/>
      <c r="AV95" s="134"/>
      <c r="AW95" s="134"/>
      <c r="AX95" s="134"/>
      <c r="AY95" s="134"/>
      <c r="AZ95" s="134"/>
      <c r="BA95" s="134"/>
      <c r="BB95" s="134"/>
      <c r="BC95" s="134"/>
      <c r="BD95" s="134"/>
      <c r="BE95" s="134"/>
      <c r="BF95" s="134"/>
      <c r="BG95" s="134"/>
      <c r="BH95" s="134"/>
      <c r="BI95" s="134"/>
      <c r="BJ95" s="134"/>
      <c r="BK95" s="134"/>
      <c r="BL95" s="134"/>
      <c r="BM95" s="134"/>
      <c r="BN95" s="134"/>
      <c r="BO95" s="134"/>
      <c r="BP95" s="134"/>
      <c r="BQ95" s="134"/>
      <c r="BR95" s="134"/>
      <c r="BS95" s="134"/>
      <c r="BT95" s="134"/>
      <c r="BU95" s="134"/>
      <c r="BV95" s="134"/>
      <c r="BW95" s="134"/>
      <c r="BX95" s="134"/>
      <c r="BY95" s="134"/>
      <c r="BZ95" s="134"/>
      <c r="CA95" s="134"/>
      <c r="CB95" s="134"/>
      <c r="CC95" s="134"/>
      <c r="CD95" s="134"/>
      <c r="CE95" s="134"/>
      <c r="CF95" s="134"/>
      <c r="CG95" s="134"/>
      <c r="CH95" s="134"/>
      <c r="CI95" s="134"/>
      <c r="CJ95" s="134"/>
      <c r="CK95" s="134"/>
      <c r="CL95" s="134"/>
      <c r="CM95" s="134"/>
      <c r="CN95" s="134"/>
      <c r="CO95" s="134"/>
      <c r="CP95" s="134"/>
      <c r="CQ95" s="134"/>
      <c r="CR95" s="134"/>
      <c r="CS95" s="134"/>
      <c r="CT95" s="134"/>
      <c r="CU95" s="134"/>
      <c r="CV95" s="134"/>
      <c r="CW95" s="134"/>
      <c r="CX95" s="134"/>
      <c r="CY95" s="134"/>
      <c r="CZ95" s="134"/>
      <c r="DA95" s="134"/>
      <c r="DB95" s="134"/>
      <c r="DC95" s="134"/>
      <c r="DD95" s="134"/>
      <c r="DE95" s="134"/>
      <c r="DF95" s="134"/>
      <c r="DG95" s="134"/>
      <c r="DH95" s="134"/>
      <c r="DI95" s="134"/>
      <c r="DJ95" s="134"/>
      <c r="DK95" s="134"/>
      <c r="DL95" s="134"/>
      <c r="DM95" s="134"/>
      <c r="DN95" s="221"/>
    </row>
    <row r="96" spans="1:118" ht="13.5" customHeight="1">
      <c r="A96" s="359">
        <v>571</v>
      </c>
      <c r="B96" s="332" t="s">
        <v>398</v>
      </c>
      <c r="C96" s="172">
        <v>1</v>
      </c>
      <c r="D96" s="21" t="s">
        <v>7</v>
      </c>
      <c r="E96" s="21" t="s">
        <v>13</v>
      </c>
      <c r="F96" s="136">
        <v>-171</v>
      </c>
      <c r="G96" s="22">
        <v>1</v>
      </c>
      <c r="H96" s="407">
        <v>0.3</v>
      </c>
      <c r="I96" s="410">
        <v>-0.5</v>
      </c>
      <c r="J96" s="211">
        <v>-172</v>
      </c>
      <c r="K96" s="320">
        <v>-171.958</v>
      </c>
      <c r="L96" s="22">
        <f t="shared" si="6"/>
        <v>0.96</v>
      </c>
      <c r="M96" s="200">
        <f t="shared" si="11"/>
        <v>0.04</v>
      </c>
      <c r="N96" s="200">
        <v>0.03</v>
      </c>
      <c r="O96" s="235" t="str">
        <f t="shared" si="8"/>
        <v>OK</v>
      </c>
      <c r="P96" s="151"/>
      <c r="Q96" s="130">
        <v>571</v>
      </c>
      <c r="R96" s="36">
        <f t="shared" si="9"/>
        <v>-172</v>
      </c>
      <c r="S96" s="320">
        <v>-171.958</v>
      </c>
      <c r="T96" s="320">
        <v>-171.96799999999999</v>
      </c>
      <c r="U96" s="134"/>
      <c r="V96" s="134"/>
      <c r="W96" s="134"/>
      <c r="X96" s="134"/>
      <c r="Y96" s="134"/>
      <c r="Z96" s="134"/>
      <c r="AA96" s="134"/>
      <c r="AB96" s="134"/>
      <c r="AC96" s="134"/>
      <c r="AD96" s="134"/>
      <c r="AE96" s="134"/>
      <c r="AF96" s="134"/>
      <c r="AG96" s="134"/>
      <c r="AH96" s="134"/>
      <c r="AI96" s="134"/>
      <c r="AJ96" s="134"/>
      <c r="AK96" s="134"/>
      <c r="AL96" s="134"/>
      <c r="AM96" s="134"/>
      <c r="AN96" s="134"/>
      <c r="AO96" s="134"/>
      <c r="AP96" s="134"/>
      <c r="AQ96" s="134"/>
      <c r="AR96" s="134"/>
      <c r="AS96" s="134"/>
      <c r="AT96" s="134"/>
      <c r="AU96" s="134"/>
      <c r="AV96" s="134"/>
      <c r="AW96" s="134"/>
      <c r="AX96" s="134"/>
      <c r="AY96" s="134"/>
      <c r="AZ96" s="134"/>
      <c r="BA96" s="134"/>
      <c r="BB96" s="134"/>
      <c r="BC96" s="134"/>
      <c r="BD96" s="134"/>
      <c r="BE96" s="134"/>
      <c r="BF96" s="134"/>
      <c r="BG96" s="134"/>
      <c r="BH96" s="134"/>
      <c r="BI96" s="134"/>
      <c r="BJ96" s="134"/>
      <c r="BK96" s="134"/>
      <c r="BL96" s="134"/>
      <c r="BM96" s="134"/>
      <c r="BN96" s="134"/>
      <c r="BO96" s="134"/>
      <c r="BP96" s="134"/>
      <c r="BQ96" s="134"/>
      <c r="BR96" s="134"/>
      <c r="BS96" s="134"/>
      <c r="BT96" s="134"/>
      <c r="BU96" s="134"/>
      <c r="BV96" s="134"/>
      <c r="BW96" s="134"/>
      <c r="BX96" s="134"/>
      <c r="BY96" s="134"/>
      <c r="BZ96" s="134"/>
      <c r="CA96" s="134"/>
      <c r="CB96" s="134"/>
      <c r="CC96" s="134"/>
      <c r="CD96" s="134"/>
      <c r="CE96" s="134"/>
      <c r="CF96" s="134"/>
      <c r="CG96" s="134"/>
      <c r="CH96" s="134"/>
      <c r="CI96" s="134"/>
      <c r="CJ96" s="134"/>
      <c r="CK96" s="134"/>
      <c r="CL96" s="134"/>
      <c r="CM96" s="134"/>
      <c r="CN96" s="134"/>
      <c r="CO96" s="134"/>
      <c r="CP96" s="134"/>
      <c r="CQ96" s="134"/>
      <c r="CR96" s="134"/>
      <c r="CS96" s="134"/>
      <c r="CT96" s="134"/>
      <c r="CU96" s="134"/>
      <c r="CV96" s="134"/>
      <c r="CW96" s="134"/>
      <c r="CX96" s="134"/>
      <c r="CY96" s="134"/>
      <c r="CZ96" s="134"/>
      <c r="DA96" s="134"/>
      <c r="DB96" s="134"/>
      <c r="DC96" s="134"/>
      <c r="DD96" s="134"/>
      <c r="DE96" s="134"/>
      <c r="DF96" s="134"/>
      <c r="DG96" s="134"/>
      <c r="DH96" s="134"/>
      <c r="DI96" s="134"/>
      <c r="DJ96" s="134"/>
      <c r="DK96" s="134"/>
      <c r="DL96" s="134"/>
      <c r="DM96" s="134"/>
      <c r="DN96" s="221"/>
    </row>
    <row r="97" spans="1:118" ht="13.5" customHeight="1">
      <c r="A97" s="359">
        <v>572</v>
      </c>
      <c r="B97" s="332" t="s">
        <v>399</v>
      </c>
      <c r="C97" s="172">
        <v>1</v>
      </c>
      <c r="D97" s="21" t="s">
        <v>7</v>
      </c>
      <c r="E97" s="21" t="s">
        <v>13</v>
      </c>
      <c r="F97" s="136">
        <v>-171</v>
      </c>
      <c r="G97" s="22">
        <v>1</v>
      </c>
      <c r="H97" s="407">
        <v>0.3</v>
      </c>
      <c r="I97" s="410">
        <v>-0.5</v>
      </c>
      <c r="J97" s="211">
        <v>-172</v>
      </c>
      <c r="K97" s="320">
        <v>-172.113</v>
      </c>
      <c r="L97" s="22">
        <f t="shared" si="6"/>
        <v>1.1100000000000001</v>
      </c>
      <c r="M97" s="200">
        <f t="shared" si="11"/>
        <v>-0.11</v>
      </c>
      <c r="N97" s="200">
        <v>-0.13</v>
      </c>
      <c r="O97" s="235" t="str">
        <f t="shared" si="8"/>
        <v>OK</v>
      </c>
      <c r="P97" s="151"/>
      <c r="Q97" s="130">
        <v>572</v>
      </c>
      <c r="R97" s="36">
        <f t="shared" si="9"/>
        <v>-172</v>
      </c>
      <c r="S97" s="320">
        <v>-172.113</v>
      </c>
      <c r="T97" s="320">
        <v>-172.12899999999999</v>
      </c>
      <c r="U97" s="134"/>
      <c r="V97" s="134"/>
      <c r="W97" s="134"/>
      <c r="X97" s="134"/>
      <c r="Y97" s="134"/>
      <c r="Z97" s="134"/>
      <c r="AA97" s="134"/>
      <c r="AB97" s="134"/>
      <c r="AC97" s="134"/>
      <c r="AD97" s="134"/>
      <c r="AE97" s="134"/>
      <c r="AF97" s="134"/>
      <c r="AG97" s="134"/>
      <c r="AH97" s="134"/>
      <c r="AI97" s="134"/>
      <c r="AJ97" s="134"/>
      <c r="AK97" s="134"/>
      <c r="AL97" s="134"/>
      <c r="AM97" s="134"/>
      <c r="AN97" s="134"/>
      <c r="AO97" s="134"/>
      <c r="AP97" s="134"/>
      <c r="AQ97" s="134"/>
      <c r="AR97" s="134"/>
      <c r="AS97" s="134"/>
      <c r="AT97" s="134"/>
      <c r="AU97" s="134"/>
      <c r="AV97" s="134"/>
      <c r="AW97" s="134"/>
      <c r="AX97" s="134"/>
      <c r="AY97" s="134"/>
      <c r="AZ97" s="134"/>
      <c r="BA97" s="134"/>
      <c r="BB97" s="134"/>
      <c r="BC97" s="134"/>
      <c r="BD97" s="134"/>
      <c r="BE97" s="134"/>
      <c r="BF97" s="134"/>
      <c r="BG97" s="134"/>
      <c r="BH97" s="134"/>
      <c r="BI97" s="134"/>
      <c r="BJ97" s="134"/>
      <c r="BK97" s="134"/>
      <c r="BL97" s="134"/>
      <c r="BM97" s="134"/>
      <c r="BN97" s="134"/>
      <c r="BO97" s="134"/>
      <c r="BP97" s="134"/>
      <c r="BQ97" s="134"/>
      <c r="BR97" s="134"/>
      <c r="BS97" s="134"/>
      <c r="BT97" s="134"/>
      <c r="BU97" s="134"/>
      <c r="BV97" s="134"/>
      <c r="BW97" s="134"/>
      <c r="BX97" s="134"/>
      <c r="BY97" s="134"/>
      <c r="BZ97" s="134"/>
      <c r="CA97" s="134"/>
      <c r="CB97" s="134"/>
      <c r="CC97" s="134"/>
      <c r="CD97" s="134"/>
      <c r="CE97" s="134"/>
      <c r="CF97" s="134"/>
      <c r="CG97" s="134"/>
      <c r="CH97" s="134"/>
      <c r="CI97" s="134"/>
      <c r="CJ97" s="134"/>
      <c r="CK97" s="134"/>
      <c r="CL97" s="134"/>
      <c r="CM97" s="134"/>
      <c r="CN97" s="134"/>
      <c r="CO97" s="134"/>
      <c r="CP97" s="134"/>
      <c r="CQ97" s="134"/>
      <c r="CR97" s="134"/>
      <c r="CS97" s="134"/>
      <c r="CT97" s="134"/>
      <c r="CU97" s="134"/>
      <c r="CV97" s="134"/>
      <c r="CW97" s="134"/>
      <c r="CX97" s="134"/>
      <c r="CY97" s="134"/>
      <c r="CZ97" s="134"/>
      <c r="DA97" s="134"/>
      <c r="DB97" s="134"/>
      <c r="DC97" s="134"/>
      <c r="DD97" s="134"/>
      <c r="DE97" s="134"/>
      <c r="DF97" s="134"/>
      <c r="DG97" s="134"/>
      <c r="DH97" s="134"/>
      <c r="DI97" s="134"/>
      <c r="DJ97" s="134"/>
      <c r="DK97" s="134"/>
      <c r="DL97" s="134"/>
      <c r="DM97" s="134"/>
      <c r="DN97" s="221"/>
    </row>
    <row r="98" spans="1:118" ht="13.5" customHeight="1">
      <c r="A98" s="359">
        <v>573</v>
      </c>
      <c r="B98" s="332" t="s">
        <v>490</v>
      </c>
      <c r="C98" s="172">
        <v>1</v>
      </c>
      <c r="D98" s="21" t="s">
        <v>7</v>
      </c>
      <c r="E98" s="21" t="s">
        <v>13</v>
      </c>
      <c r="F98" s="136">
        <v>-171</v>
      </c>
      <c r="G98" s="22">
        <v>1</v>
      </c>
      <c r="H98" s="407">
        <v>0.3</v>
      </c>
      <c r="I98" s="410">
        <v>-0.5</v>
      </c>
      <c r="J98" s="211">
        <v>-172</v>
      </c>
      <c r="K98" s="320">
        <v>-172.083</v>
      </c>
      <c r="L98" s="22">
        <f t="shared" si="6"/>
        <v>1.08</v>
      </c>
      <c r="M98" s="200">
        <f t="shared" si="11"/>
        <v>-0.08</v>
      </c>
      <c r="N98" s="200">
        <v>-0.11</v>
      </c>
      <c r="O98" s="235" t="str">
        <f t="shared" si="8"/>
        <v>OK</v>
      </c>
      <c r="P98" s="151"/>
      <c r="Q98" s="130">
        <v>573</v>
      </c>
      <c r="R98" s="36">
        <f t="shared" si="9"/>
        <v>-172</v>
      </c>
      <c r="S98" s="320">
        <v>-172.083</v>
      </c>
      <c r="T98" s="320">
        <v>-172.10599999999999</v>
      </c>
      <c r="U98" s="134"/>
      <c r="V98" s="134"/>
      <c r="W98" s="134"/>
      <c r="X98" s="134"/>
      <c r="Y98" s="134"/>
      <c r="Z98" s="134"/>
      <c r="AA98" s="134"/>
      <c r="AB98" s="134"/>
      <c r="AC98" s="134"/>
      <c r="AD98" s="134"/>
      <c r="AE98" s="134"/>
      <c r="AF98" s="134"/>
      <c r="AG98" s="134"/>
      <c r="AH98" s="134"/>
      <c r="AI98" s="134"/>
      <c r="AJ98" s="134"/>
      <c r="AK98" s="134"/>
      <c r="AL98" s="134"/>
      <c r="AM98" s="134"/>
      <c r="AN98" s="134"/>
      <c r="AO98" s="134"/>
      <c r="AP98" s="134"/>
      <c r="AQ98" s="134"/>
      <c r="AR98" s="134"/>
      <c r="AS98" s="134"/>
      <c r="AT98" s="134"/>
      <c r="AU98" s="134"/>
      <c r="AV98" s="134"/>
      <c r="AW98" s="134"/>
      <c r="AX98" s="134"/>
      <c r="AY98" s="134"/>
      <c r="AZ98" s="134"/>
      <c r="BA98" s="134"/>
      <c r="BB98" s="134"/>
      <c r="BC98" s="134"/>
      <c r="BD98" s="134"/>
      <c r="BE98" s="134"/>
      <c r="BF98" s="134"/>
      <c r="BG98" s="134"/>
      <c r="BH98" s="134"/>
      <c r="BI98" s="134"/>
      <c r="BJ98" s="134"/>
      <c r="BK98" s="134"/>
      <c r="BL98" s="134"/>
      <c r="BM98" s="134"/>
      <c r="BN98" s="134"/>
      <c r="BO98" s="134"/>
      <c r="BP98" s="134"/>
      <c r="BQ98" s="134"/>
      <c r="BR98" s="134"/>
      <c r="BS98" s="134"/>
      <c r="BT98" s="134"/>
      <c r="BU98" s="134"/>
      <c r="BV98" s="134"/>
      <c r="BW98" s="134"/>
      <c r="BX98" s="134"/>
      <c r="BY98" s="134"/>
      <c r="BZ98" s="134"/>
      <c r="CA98" s="134"/>
      <c r="CB98" s="134"/>
      <c r="CC98" s="134"/>
      <c r="CD98" s="134"/>
      <c r="CE98" s="134"/>
      <c r="CF98" s="134"/>
      <c r="CG98" s="134"/>
      <c r="CH98" s="134"/>
      <c r="CI98" s="134"/>
      <c r="CJ98" s="134"/>
      <c r="CK98" s="134"/>
      <c r="CL98" s="134"/>
      <c r="CM98" s="134"/>
      <c r="CN98" s="134"/>
      <c r="CO98" s="134"/>
      <c r="CP98" s="134"/>
      <c r="CQ98" s="134"/>
      <c r="CR98" s="134"/>
      <c r="CS98" s="134"/>
      <c r="CT98" s="134"/>
      <c r="CU98" s="134"/>
      <c r="CV98" s="134"/>
      <c r="CW98" s="134"/>
      <c r="CX98" s="134"/>
      <c r="CY98" s="134"/>
      <c r="CZ98" s="134"/>
      <c r="DA98" s="134"/>
      <c r="DB98" s="134"/>
      <c r="DC98" s="134"/>
      <c r="DD98" s="134"/>
      <c r="DE98" s="134"/>
      <c r="DF98" s="134"/>
      <c r="DG98" s="134"/>
      <c r="DH98" s="134"/>
      <c r="DI98" s="134"/>
      <c r="DJ98" s="134"/>
      <c r="DK98" s="134"/>
      <c r="DL98" s="134"/>
      <c r="DM98" s="134"/>
      <c r="DN98" s="221"/>
    </row>
    <row r="99" spans="1:118" ht="13.5" customHeight="1">
      <c r="A99" s="359">
        <v>574</v>
      </c>
      <c r="B99" s="332" t="s">
        <v>400</v>
      </c>
      <c r="C99" s="172">
        <v>1</v>
      </c>
      <c r="D99" s="21" t="s">
        <v>7</v>
      </c>
      <c r="E99" s="21" t="s">
        <v>13</v>
      </c>
      <c r="F99" s="136">
        <v>-171</v>
      </c>
      <c r="G99" s="22">
        <v>1</v>
      </c>
      <c r="H99" s="407">
        <v>0.3</v>
      </c>
      <c r="I99" s="410">
        <v>-0.5</v>
      </c>
      <c r="J99" s="211">
        <v>-172</v>
      </c>
      <c r="K99" s="320">
        <v>-172.137</v>
      </c>
      <c r="L99" s="22">
        <f t="shared" si="6"/>
        <v>1.1400000000000001</v>
      </c>
      <c r="M99" s="200">
        <f t="shared" si="11"/>
        <v>-0.14000000000000001</v>
      </c>
      <c r="N99" s="200">
        <v>-0.17</v>
      </c>
      <c r="O99" s="235" t="str">
        <f t="shared" si="8"/>
        <v>OK</v>
      </c>
      <c r="P99" s="151"/>
      <c r="Q99" s="130">
        <v>574</v>
      </c>
      <c r="R99" s="36">
        <f t="shared" si="9"/>
        <v>-172</v>
      </c>
      <c r="S99" s="320">
        <v>-172.137</v>
      </c>
      <c r="T99" s="320">
        <v>-172.16900000000001</v>
      </c>
      <c r="U99" s="134"/>
      <c r="V99" s="134"/>
      <c r="W99" s="134"/>
      <c r="X99" s="134"/>
      <c r="Y99" s="134"/>
      <c r="Z99" s="134"/>
      <c r="AA99" s="134"/>
      <c r="AB99" s="134"/>
      <c r="AC99" s="134"/>
      <c r="AD99" s="134"/>
      <c r="AE99" s="134"/>
      <c r="AF99" s="134"/>
      <c r="AG99" s="134"/>
      <c r="AH99" s="134"/>
      <c r="AI99" s="134"/>
      <c r="AJ99" s="134"/>
      <c r="AK99" s="134"/>
      <c r="AL99" s="134"/>
      <c r="AM99" s="134"/>
      <c r="AN99" s="134"/>
      <c r="AO99" s="134"/>
      <c r="AP99" s="134"/>
      <c r="AQ99" s="134"/>
      <c r="AR99" s="134"/>
      <c r="AS99" s="134"/>
      <c r="AT99" s="134"/>
      <c r="AU99" s="134"/>
      <c r="AV99" s="134"/>
      <c r="AW99" s="134"/>
      <c r="AX99" s="134"/>
      <c r="AY99" s="134"/>
      <c r="AZ99" s="134"/>
      <c r="BA99" s="134"/>
      <c r="BB99" s="134"/>
      <c r="BC99" s="134"/>
      <c r="BD99" s="134"/>
      <c r="BE99" s="134"/>
      <c r="BF99" s="134"/>
      <c r="BG99" s="134"/>
      <c r="BH99" s="134"/>
      <c r="BI99" s="134"/>
      <c r="BJ99" s="134"/>
      <c r="BK99" s="134"/>
      <c r="BL99" s="134"/>
      <c r="BM99" s="134"/>
      <c r="BN99" s="134"/>
      <c r="BO99" s="134"/>
      <c r="BP99" s="134"/>
      <c r="BQ99" s="134"/>
      <c r="BR99" s="134"/>
      <c r="BS99" s="134"/>
      <c r="BT99" s="134"/>
      <c r="BU99" s="134"/>
      <c r="BV99" s="134"/>
      <c r="BW99" s="134"/>
      <c r="BX99" s="134"/>
      <c r="BY99" s="134"/>
      <c r="BZ99" s="134"/>
      <c r="CA99" s="134"/>
      <c r="CB99" s="134"/>
      <c r="CC99" s="134"/>
      <c r="CD99" s="134"/>
      <c r="CE99" s="134"/>
      <c r="CF99" s="134"/>
      <c r="CG99" s="134"/>
      <c r="CH99" s="134"/>
      <c r="CI99" s="134"/>
      <c r="CJ99" s="134"/>
      <c r="CK99" s="134"/>
      <c r="CL99" s="134"/>
      <c r="CM99" s="134"/>
      <c r="CN99" s="134"/>
      <c r="CO99" s="134"/>
      <c r="CP99" s="134"/>
      <c r="CQ99" s="134"/>
      <c r="CR99" s="134"/>
      <c r="CS99" s="134"/>
      <c r="CT99" s="134"/>
      <c r="CU99" s="134"/>
      <c r="CV99" s="134"/>
      <c r="CW99" s="134"/>
      <c r="CX99" s="134"/>
      <c r="CY99" s="134"/>
      <c r="CZ99" s="134"/>
      <c r="DA99" s="134"/>
      <c r="DB99" s="134"/>
      <c r="DC99" s="134"/>
      <c r="DD99" s="134"/>
      <c r="DE99" s="134"/>
      <c r="DF99" s="134"/>
      <c r="DG99" s="134"/>
      <c r="DH99" s="134"/>
      <c r="DI99" s="134"/>
      <c r="DJ99" s="134"/>
      <c r="DK99" s="134"/>
      <c r="DL99" s="134"/>
      <c r="DM99" s="134"/>
      <c r="DN99" s="221"/>
    </row>
    <row r="100" spans="1:118" ht="13.5" customHeight="1">
      <c r="A100" s="361">
        <v>576</v>
      </c>
      <c r="B100" s="332" t="s">
        <v>491</v>
      </c>
      <c r="C100" s="172">
        <v>1</v>
      </c>
      <c r="D100" s="21" t="s">
        <v>7</v>
      </c>
      <c r="E100" s="21" t="s">
        <v>13</v>
      </c>
      <c r="F100" s="136">
        <v>-171</v>
      </c>
      <c r="G100" s="22">
        <v>1</v>
      </c>
      <c r="H100" s="407">
        <v>0.3</v>
      </c>
      <c r="I100" s="410">
        <v>-0.5</v>
      </c>
      <c r="J100" s="211">
        <v>-172</v>
      </c>
      <c r="K100" s="320">
        <v>-172.27199999999999</v>
      </c>
      <c r="L100" s="22">
        <f t="shared" si="6"/>
        <v>1.27</v>
      </c>
      <c r="M100" s="200">
        <f t="shared" si="11"/>
        <v>-0.27</v>
      </c>
      <c r="N100" s="200">
        <v>-0.3</v>
      </c>
      <c r="O100" s="235" t="str">
        <f t="shared" si="8"/>
        <v>OK</v>
      </c>
      <c r="P100" s="151"/>
      <c r="Q100" s="145">
        <v>576</v>
      </c>
      <c r="R100" s="36">
        <f t="shared" si="9"/>
        <v>-172</v>
      </c>
      <c r="S100" s="320">
        <v>-172.27199999999999</v>
      </c>
      <c r="T100" s="320">
        <v>-172.3</v>
      </c>
      <c r="U100" s="134"/>
      <c r="V100" s="134"/>
      <c r="W100" s="134"/>
      <c r="X100" s="134"/>
      <c r="Y100" s="134"/>
      <c r="Z100" s="134"/>
      <c r="AA100" s="134"/>
      <c r="AB100" s="134"/>
      <c r="AC100" s="134"/>
      <c r="AD100" s="134"/>
      <c r="AE100" s="134"/>
      <c r="AF100" s="134"/>
      <c r="AG100" s="134"/>
      <c r="AH100" s="134"/>
      <c r="AI100" s="134"/>
      <c r="AJ100" s="134"/>
      <c r="AK100" s="134"/>
      <c r="AL100" s="134"/>
      <c r="AM100" s="134"/>
      <c r="AN100" s="134"/>
      <c r="AO100" s="134"/>
      <c r="AP100" s="134"/>
      <c r="AQ100" s="134"/>
      <c r="AR100" s="134"/>
      <c r="AS100" s="134"/>
      <c r="AT100" s="134"/>
      <c r="AU100" s="134"/>
      <c r="AV100" s="134"/>
      <c r="AW100" s="134"/>
      <c r="AX100" s="134"/>
      <c r="AY100" s="134"/>
      <c r="AZ100" s="134"/>
      <c r="BA100" s="134"/>
      <c r="BB100" s="134"/>
      <c r="BC100" s="134"/>
      <c r="BD100" s="134"/>
      <c r="BE100" s="134"/>
      <c r="BF100" s="134"/>
      <c r="BG100" s="134"/>
      <c r="BH100" s="134"/>
      <c r="BI100" s="134"/>
      <c r="BJ100" s="134"/>
      <c r="BK100" s="134"/>
      <c r="BL100" s="134"/>
      <c r="BM100" s="134"/>
      <c r="BN100" s="134"/>
      <c r="BO100" s="134"/>
      <c r="BP100" s="134"/>
      <c r="BQ100" s="134"/>
      <c r="BR100" s="134"/>
      <c r="BS100" s="134"/>
      <c r="BT100" s="134"/>
      <c r="BU100" s="134"/>
      <c r="BV100" s="134"/>
      <c r="BW100" s="134"/>
      <c r="BX100" s="134"/>
      <c r="BY100" s="134"/>
      <c r="BZ100" s="134"/>
      <c r="CA100" s="134"/>
      <c r="CB100" s="134"/>
      <c r="CC100" s="134"/>
      <c r="CD100" s="134"/>
      <c r="CE100" s="134"/>
      <c r="CF100" s="134"/>
      <c r="CG100" s="134"/>
      <c r="CH100" s="134"/>
      <c r="CI100" s="134"/>
      <c r="CJ100" s="134"/>
      <c r="CK100" s="134"/>
      <c r="CL100" s="134"/>
      <c r="CM100" s="134"/>
      <c r="CN100" s="134"/>
      <c r="CO100" s="134"/>
      <c r="CP100" s="134"/>
      <c r="CQ100" s="134"/>
      <c r="CR100" s="134"/>
      <c r="CS100" s="134"/>
      <c r="CT100" s="134"/>
      <c r="CU100" s="134"/>
      <c r="CV100" s="134"/>
      <c r="CW100" s="134"/>
      <c r="CX100" s="134"/>
      <c r="CY100" s="134"/>
      <c r="CZ100" s="134"/>
      <c r="DA100" s="134"/>
      <c r="DB100" s="134"/>
      <c r="DC100" s="134"/>
      <c r="DD100" s="134"/>
      <c r="DE100" s="134"/>
      <c r="DF100" s="134"/>
      <c r="DG100" s="134"/>
      <c r="DH100" s="134"/>
      <c r="DI100" s="134"/>
      <c r="DJ100" s="134"/>
      <c r="DK100" s="134"/>
      <c r="DL100" s="134"/>
      <c r="DM100" s="134"/>
      <c r="DN100" s="221"/>
    </row>
    <row r="101" spans="1:118" ht="13.5" customHeight="1">
      <c r="A101" s="359">
        <v>577</v>
      </c>
      <c r="B101" s="332" t="s">
        <v>401</v>
      </c>
      <c r="C101" s="172">
        <v>1</v>
      </c>
      <c r="D101" s="21" t="s">
        <v>7</v>
      </c>
      <c r="E101" s="21" t="s">
        <v>13</v>
      </c>
      <c r="F101" s="136">
        <v>-171</v>
      </c>
      <c r="G101" s="22">
        <v>1</v>
      </c>
      <c r="H101" s="407">
        <v>0.3</v>
      </c>
      <c r="I101" s="410">
        <v>-0.5</v>
      </c>
      <c r="J101" s="211">
        <v>-172</v>
      </c>
      <c r="K101" s="320">
        <v>-172.10900000000001</v>
      </c>
      <c r="L101" s="22">
        <f t="shared" si="6"/>
        <v>1.1100000000000001</v>
      </c>
      <c r="M101" s="200">
        <f t="shared" si="11"/>
        <v>-0.11</v>
      </c>
      <c r="N101" s="200">
        <v>-0.12</v>
      </c>
      <c r="O101" s="235" t="str">
        <f t="shared" si="8"/>
        <v>OK</v>
      </c>
      <c r="P101" s="151"/>
      <c r="Q101" s="130">
        <v>577</v>
      </c>
      <c r="R101" s="36">
        <f t="shared" si="9"/>
        <v>-172</v>
      </c>
      <c r="S101" s="320">
        <v>-172.10900000000001</v>
      </c>
      <c r="T101" s="320">
        <v>-172.12200000000001</v>
      </c>
      <c r="U101" s="134"/>
      <c r="V101" s="134"/>
      <c r="W101" s="134"/>
      <c r="X101" s="134"/>
      <c r="Y101" s="134"/>
      <c r="Z101" s="134"/>
      <c r="AA101" s="134"/>
      <c r="AB101" s="134"/>
      <c r="AC101" s="134"/>
      <c r="AD101" s="134"/>
      <c r="AE101" s="134"/>
      <c r="AF101" s="134"/>
      <c r="AG101" s="134"/>
      <c r="AH101" s="134"/>
      <c r="AI101" s="134"/>
      <c r="AJ101" s="134"/>
      <c r="AK101" s="134"/>
      <c r="AL101" s="134"/>
      <c r="AM101" s="134"/>
      <c r="AN101" s="134"/>
      <c r="AO101" s="134"/>
      <c r="AP101" s="134"/>
      <c r="AQ101" s="134"/>
      <c r="AR101" s="134"/>
      <c r="AS101" s="134"/>
      <c r="AT101" s="134"/>
      <c r="AU101" s="134"/>
      <c r="AV101" s="134"/>
      <c r="AW101" s="134"/>
      <c r="AX101" s="134"/>
      <c r="AY101" s="134"/>
      <c r="AZ101" s="134"/>
      <c r="BA101" s="134"/>
      <c r="BB101" s="134"/>
      <c r="BC101" s="134"/>
      <c r="BD101" s="134"/>
      <c r="BE101" s="134"/>
      <c r="BF101" s="134"/>
      <c r="BG101" s="134"/>
      <c r="BH101" s="134"/>
      <c r="BI101" s="134"/>
      <c r="BJ101" s="134"/>
      <c r="BK101" s="134"/>
      <c r="BL101" s="134"/>
      <c r="BM101" s="134"/>
      <c r="BN101" s="134"/>
      <c r="BO101" s="134"/>
      <c r="BP101" s="134"/>
      <c r="BQ101" s="134"/>
      <c r="BR101" s="134"/>
      <c r="BS101" s="134"/>
      <c r="BT101" s="134"/>
      <c r="BU101" s="134"/>
      <c r="BV101" s="134"/>
      <c r="BW101" s="134"/>
      <c r="BX101" s="134"/>
      <c r="BY101" s="134"/>
      <c r="BZ101" s="134"/>
      <c r="CA101" s="134"/>
      <c r="CB101" s="134"/>
      <c r="CC101" s="134"/>
      <c r="CD101" s="134"/>
      <c r="CE101" s="134"/>
      <c r="CF101" s="134"/>
      <c r="CG101" s="134"/>
      <c r="CH101" s="134"/>
      <c r="CI101" s="134"/>
      <c r="CJ101" s="134"/>
      <c r="CK101" s="134"/>
      <c r="CL101" s="134"/>
      <c r="CM101" s="134"/>
      <c r="CN101" s="134"/>
      <c r="CO101" s="134"/>
      <c r="CP101" s="134"/>
      <c r="CQ101" s="134"/>
      <c r="CR101" s="134"/>
      <c r="CS101" s="134"/>
      <c r="CT101" s="134"/>
      <c r="CU101" s="134"/>
      <c r="CV101" s="134"/>
      <c r="CW101" s="134"/>
      <c r="CX101" s="134"/>
      <c r="CY101" s="134"/>
      <c r="CZ101" s="134"/>
      <c r="DA101" s="134"/>
      <c r="DB101" s="134"/>
      <c r="DC101" s="134"/>
      <c r="DD101" s="134"/>
      <c r="DE101" s="134"/>
      <c r="DF101" s="134"/>
      <c r="DG101" s="134"/>
      <c r="DH101" s="134"/>
      <c r="DI101" s="134"/>
      <c r="DJ101" s="134"/>
      <c r="DK101" s="134"/>
      <c r="DL101" s="134"/>
      <c r="DM101" s="134"/>
      <c r="DN101" s="221"/>
    </row>
    <row r="102" spans="1:118" ht="13.5" customHeight="1">
      <c r="A102" s="363">
        <v>575</v>
      </c>
      <c r="B102" s="348" t="s">
        <v>402</v>
      </c>
      <c r="C102" s="349">
        <v>1</v>
      </c>
      <c r="D102" s="276" t="s">
        <v>7</v>
      </c>
      <c r="E102" s="276" t="s">
        <v>13</v>
      </c>
      <c r="F102" s="277">
        <v>-171</v>
      </c>
      <c r="G102" s="278">
        <v>1</v>
      </c>
      <c r="H102" s="415">
        <v>0.3</v>
      </c>
      <c r="I102" s="416">
        <v>-0.5</v>
      </c>
      <c r="J102" s="350">
        <v>-172</v>
      </c>
      <c r="K102" s="353">
        <v>-172.15600000000001</v>
      </c>
      <c r="L102" s="278">
        <f t="shared" si="6"/>
        <v>1.1599999999999999</v>
      </c>
      <c r="M102" s="200">
        <f t="shared" si="11"/>
        <v>-0.16</v>
      </c>
      <c r="N102" s="351">
        <v>-0.19</v>
      </c>
      <c r="O102" s="352" t="str">
        <f t="shared" si="8"/>
        <v>OK</v>
      </c>
      <c r="P102" s="151"/>
      <c r="Q102" s="275">
        <v>575</v>
      </c>
      <c r="R102" s="296">
        <f t="shared" si="9"/>
        <v>-172</v>
      </c>
      <c r="S102" s="353">
        <v>-172.15600000000001</v>
      </c>
      <c r="T102" s="353">
        <v>-172.185</v>
      </c>
      <c r="U102" s="354"/>
      <c r="V102" s="354"/>
      <c r="W102" s="354"/>
      <c r="X102" s="354"/>
      <c r="Y102" s="354"/>
      <c r="Z102" s="354"/>
      <c r="AA102" s="354"/>
      <c r="AB102" s="354"/>
      <c r="AC102" s="354"/>
      <c r="AD102" s="354"/>
      <c r="AE102" s="354"/>
      <c r="AF102" s="354"/>
      <c r="AG102" s="354"/>
      <c r="AH102" s="354"/>
      <c r="AI102" s="354"/>
      <c r="AJ102" s="354"/>
      <c r="AK102" s="354"/>
      <c r="AL102" s="354"/>
      <c r="AM102" s="354"/>
      <c r="AN102" s="354"/>
      <c r="AO102" s="354"/>
      <c r="AP102" s="354"/>
      <c r="AQ102" s="354"/>
      <c r="AR102" s="354"/>
      <c r="AS102" s="354"/>
      <c r="AT102" s="354"/>
      <c r="AU102" s="354"/>
      <c r="AV102" s="354"/>
      <c r="AW102" s="354"/>
      <c r="AX102" s="354"/>
      <c r="AY102" s="354"/>
      <c r="AZ102" s="354"/>
      <c r="BA102" s="354"/>
      <c r="BB102" s="354"/>
      <c r="BC102" s="354"/>
      <c r="BD102" s="354"/>
      <c r="BE102" s="354"/>
      <c r="BF102" s="354"/>
      <c r="BG102" s="354"/>
      <c r="BH102" s="354"/>
      <c r="BI102" s="354"/>
      <c r="BJ102" s="354"/>
      <c r="BK102" s="354"/>
      <c r="BL102" s="354"/>
      <c r="BM102" s="354"/>
      <c r="BN102" s="354"/>
      <c r="BO102" s="354"/>
      <c r="BP102" s="354"/>
      <c r="BQ102" s="354"/>
      <c r="BR102" s="354"/>
      <c r="BS102" s="354"/>
      <c r="BT102" s="354"/>
      <c r="BU102" s="354"/>
      <c r="BV102" s="354"/>
      <c r="BW102" s="354"/>
      <c r="BX102" s="354"/>
      <c r="BY102" s="354"/>
      <c r="BZ102" s="354"/>
      <c r="CA102" s="354"/>
      <c r="CB102" s="354"/>
      <c r="CC102" s="354"/>
      <c r="CD102" s="354"/>
      <c r="CE102" s="354"/>
      <c r="CF102" s="354"/>
      <c r="CG102" s="354"/>
      <c r="CH102" s="354"/>
      <c r="CI102" s="354"/>
      <c r="CJ102" s="354"/>
      <c r="CK102" s="354"/>
      <c r="CL102" s="354"/>
      <c r="CM102" s="354"/>
      <c r="CN102" s="354"/>
      <c r="CO102" s="354"/>
      <c r="CP102" s="354"/>
      <c r="CQ102" s="354"/>
      <c r="CR102" s="354"/>
      <c r="CS102" s="354"/>
      <c r="CT102" s="354"/>
      <c r="CU102" s="354"/>
      <c r="CV102" s="354"/>
      <c r="CW102" s="354"/>
      <c r="CX102" s="354"/>
      <c r="CY102" s="354"/>
      <c r="CZ102" s="354"/>
      <c r="DA102" s="354"/>
      <c r="DB102" s="354"/>
      <c r="DC102" s="354"/>
      <c r="DD102" s="354"/>
      <c r="DE102" s="354"/>
      <c r="DF102" s="354"/>
      <c r="DG102" s="354"/>
      <c r="DH102" s="354"/>
      <c r="DI102" s="354"/>
      <c r="DJ102" s="354"/>
      <c r="DK102" s="354"/>
      <c r="DL102" s="354"/>
      <c r="DM102" s="354"/>
      <c r="DN102" s="355"/>
    </row>
    <row r="103" spans="1:118" ht="13.5" customHeight="1">
      <c r="A103" s="363">
        <v>578</v>
      </c>
      <c r="B103" s="366" t="s">
        <v>145</v>
      </c>
      <c r="C103" s="172">
        <v>1</v>
      </c>
      <c r="D103" s="21" t="s">
        <v>7</v>
      </c>
      <c r="E103" s="21" t="s">
        <v>13</v>
      </c>
      <c r="F103" s="277">
        <v>-175</v>
      </c>
      <c r="G103" s="278">
        <v>1</v>
      </c>
      <c r="H103" s="415">
        <v>0.5</v>
      </c>
      <c r="I103" s="416">
        <v>-1.5</v>
      </c>
      <c r="J103" s="350">
        <f>F103-1</f>
        <v>-176</v>
      </c>
      <c r="K103" s="320">
        <v>-177.155</v>
      </c>
      <c r="L103" s="278">
        <f t="shared" ref="L103:L111" si="12">IF(G103=0,"",IF(J$8=J$7,IF(F103&gt;0,IF(C103=1,G103-ROUND(J103-K103,2),G103-ROUND(K103-J103,2)),IF(C103=1,G103-ROUND(K103-J103,2),G103-ROUND(J103-K103,2))),IF(J$8&lt;&gt;J$7,IF(F103&gt;0,IF(C103=1,ROUND(K103-J103,2),ROUND(J103-K103,2)),IF(C103=1,ROUND(J103-K103,2),ROUND(K103-J103,2))))))</f>
        <v>2.16</v>
      </c>
      <c r="M103" s="200">
        <f t="shared" si="11"/>
        <v>-1.1599999999999999</v>
      </c>
      <c r="N103" s="351">
        <v>-1.19</v>
      </c>
      <c r="O103" s="352" t="str">
        <f t="shared" ref="O103:O111" si="13">IF(AND(H103&gt;=M103,M103&gt;=I103),"OK","NG")</f>
        <v>OK</v>
      </c>
      <c r="P103" s="356"/>
      <c r="Q103" s="275">
        <v>578</v>
      </c>
      <c r="R103" s="296">
        <v>-176</v>
      </c>
      <c r="S103" s="320">
        <v>-177.155</v>
      </c>
      <c r="T103" s="320">
        <v>-177.19200000000001</v>
      </c>
      <c r="U103" s="134"/>
      <c r="V103" s="134"/>
      <c r="W103" s="134"/>
      <c r="X103" s="134"/>
      <c r="Y103" s="134"/>
      <c r="Z103" s="134"/>
      <c r="AA103" s="134"/>
      <c r="AB103" s="134"/>
      <c r="AC103" s="134"/>
      <c r="AD103" s="134"/>
      <c r="AE103" s="134"/>
      <c r="AF103" s="134"/>
      <c r="AG103" s="134"/>
      <c r="AH103" s="134"/>
      <c r="AI103" s="134"/>
      <c r="AJ103" s="134"/>
      <c r="AK103" s="134"/>
      <c r="AL103" s="134"/>
      <c r="AM103" s="134"/>
      <c r="AN103" s="134"/>
      <c r="AO103" s="134"/>
      <c r="AP103" s="134"/>
      <c r="AQ103" s="134"/>
      <c r="AR103" s="134"/>
      <c r="AS103" s="134"/>
      <c r="AT103" s="134"/>
      <c r="AU103" s="134"/>
      <c r="AV103" s="134"/>
      <c r="AW103" s="134"/>
      <c r="AX103" s="134"/>
      <c r="AY103" s="134"/>
      <c r="AZ103" s="134"/>
      <c r="BA103" s="134"/>
      <c r="BB103" s="134"/>
      <c r="BC103" s="134"/>
      <c r="BD103" s="134"/>
      <c r="BE103" s="134"/>
      <c r="BF103" s="134"/>
      <c r="BG103" s="134"/>
      <c r="BH103" s="134"/>
      <c r="BI103" s="134"/>
      <c r="BJ103" s="134"/>
      <c r="BK103" s="134"/>
      <c r="BL103" s="134"/>
      <c r="BM103" s="134"/>
      <c r="BN103" s="134"/>
      <c r="BO103" s="134"/>
      <c r="BP103" s="134"/>
      <c r="BQ103" s="134"/>
      <c r="BR103" s="134"/>
      <c r="BS103" s="134"/>
      <c r="BT103" s="134"/>
      <c r="BU103" s="134"/>
      <c r="BV103" s="134"/>
      <c r="BW103" s="134"/>
      <c r="BX103" s="134"/>
      <c r="BY103" s="134"/>
      <c r="BZ103" s="134"/>
      <c r="CA103" s="134"/>
      <c r="CB103" s="134"/>
      <c r="CC103" s="134"/>
      <c r="CD103" s="134"/>
      <c r="CE103" s="134"/>
      <c r="CF103" s="134"/>
      <c r="CG103" s="134"/>
      <c r="CH103" s="134"/>
      <c r="CI103" s="134"/>
      <c r="CJ103" s="134"/>
      <c r="CK103" s="134"/>
      <c r="CL103" s="134"/>
      <c r="CM103" s="134"/>
      <c r="CN103" s="134"/>
      <c r="CO103" s="134"/>
      <c r="CP103" s="134"/>
      <c r="CQ103" s="134"/>
      <c r="CR103" s="134"/>
      <c r="CS103" s="134"/>
      <c r="CT103" s="134"/>
      <c r="CU103" s="134"/>
      <c r="CV103" s="134"/>
      <c r="CW103" s="134"/>
      <c r="CX103" s="134"/>
      <c r="CY103" s="134"/>
      <c r="CZ103" s="134"/>
      <c r="DA103" s="134"/>
      <c r="DB103" s="134"/>
      <c r="DC103" s="134"/>
      <c r="DD103" s="134"/>
      <c r="DE103" s="134"/>
      <c r="DF103" s="134"/>
      <c r="DG103" s="134"/>
      <c r="DH103" s="134"/>
      <c r="DI103" s="134"/>
      <c r="DJ103" s="134"/>
      <c r="DK103" s="134"/>
      <c r="DL103" s="134"/>
      <c r="DM103" s="134"/>
      <c r="DN103" s="221"/>
    </row>
    <row r="104" spans="1:118" ht="13.5" customHeight="1">
      <c r="A104" s="362">
        <v>579</v>
      </c>
      <c r="B104" s="367" t="s">
        <v>146</v>
      </c>
      <c r="C104" s="349">
        <v>1</v>
      </c>
      <c r="D104" s="276" t="s">
        <v>7</v>
      </c>
      <c r="E104" s="276" t="s">
        <v>13</v>
      </c>
      <c r="F104" s="277">
        <v>-175</v>
      </c>
      <c r="G104" s="278">
        <v>1</v>
      </c>
      <c r="H104" s="415">
        <v>0.5</v>
      </c>
      <c r="I104" s="416">
        <v>-1.5</v>
      </c>
      <c r="J104" s="350">
        <f t="shared" ref="J104:J105" si="14">F104-1</f>
        <v>-176</v>
      </c>
      <c r="K104" s="320">
        <v>-176.16900000000001</v>
      </c>
      <c r="L104" s="278">
        <f t="shared" si="12"/>
        <v>1.17</v>
      </c>
      <c r="M104" s="200">
        <f t="shared" si="11"/>
        <v>-0.17</v>
      </c>
      <c r="N104" s="351">
        <v>-0.21</v>
      </c>
      <c r="O104" s="352" t="str">
        <f t="shared" si="13"/>
        <v>OK</v>
      </c>
      <c r="P104" s="151"/>
      <c r="Q104" s="275">
        <v>579</v>
      </c>
      <c r="R104" s="335">
        <v>-176</v>
      </c>
      <c r="S104" s="320">
        <v>-176.16900000000001</v>
      </c>
      <c r="T104" s="320">
        <v>-176.20599999999999</v>
      </c>
      <c r="U104" s="134"/>
      <c r="V104" s="134"/>
      <c r="W104" s="134"/>
      <c r="X104" s="134"/>
      <c r="Y104" s="134"/>
      <c r="Z104" s="134"/>
      <c r="AA104" s="134"/>
      <c r="AB104" s="134"/>
      <c r="AC104" s="134"/>
      <c r="AD104" s="134"/>
      <c r="AE104" s="134"/>
      <c r="AF104" s="134"/>
      <c r="AG104" s="134"/>
      <c r="AH104" s="134"/>
      <c r="AI104" s="134"/>
      <c r="AJ104" s="134"/>
      <c r="AK104" s="134"/>
      <c r="AL104" s="134"/>
      <c r="AM104" s="134"/>
      <c r="AN104" s="134"/>
      <c r="AO104" s="134"/>
      <c r="AP104" s="134"/>
      <c r="AQ104" s="134"/>
      <c r="AR104" s="134"/>
      <c r="AS104" s="134"/>
      <c r="AT104" s="134"/>
      <c r="AU104" s="134"/>
      <c r="AV104" s="134"/>
      <c r="AW104" s="134"/>
      <c r="AX104" s="134"/>
      <c r="AY104" s="134"/>
      <c r="AZ104" s="134"/>
      <c r="BA104" s="134"/>
      <c r="BB104" s="134"/>
      <c r="BC104" s="134"/>
      <c r="BD104" s="134"/>
      <c r="BE104" s="134"/>
      <c r="BF104" s="134"/>
      <c r="BG104" s="134"/>
      <c r="BH104" s="134"/>
      <c r="BI104" s="134"/>
      <c r="BJ104" s="134"/>
      <c r="BK104" s="134"/>
      <c r="BL104" s="134"/>
      <c r="BM104" s="134"/>
      <c r="BN104" s="134"/>
      <c r="BO104" s="134"/>
      <c r="BP104" s="134"/>
      <c r="BQ104" s="134"/>
      <c r="BR104" s="134"/>
      <c r="BS104" s="134"/>
      <c r="BT104" s="134"/>
      <c r="BU104" s="134"/>
      <c r="BV104" s="134"/>
      <c r="BW104" s="134"/>
      <c r="BX104" s="134"/>
      <c r="BY104" s="134"/>
      <c r="BZ104" s="134"/>
      <c r="CA104" s="134"/>
      <c r="CB104" s="134"/>
      <c r="CC104" s="134"/>
      <c r="CD104" s="134"/>
      <c r="CE104" s="134"/>
      <c r="CF104" s="134"/>
      <c r="CG104" s="134"/>
      <c r="CH104" s="134"/>
      <c r="CI104" s="134"/>
      <c r="CJ104" s="134"/>
      <c r="CK104" s="134"/>
      <c r="CL104" s="134"/>
      <c r="CM104" s="134"/>
      <c r="CN104" s="134"/>
      <c r="CO104" s="134"/>
      <c r="CP104" s="134"/>
      <c r="CQ104" s="134"/>
      <c r="CR104" s="134"/>
      <c r="CS104" s="134"/>
      <c r="CT104" s="134"/>
      <c r="CU104" s="134"/>
      <c r="CV104" s="134"/>
      <c r="CW104" s="134"/>
      <c r="CX104" s="134"/>
      <c r="CY104" s="134"/>
      <c r="CZ104" s="134"/>
      <c r="DA104" s="134"/>
      <c r="DB104" s="134"/>
      <c r="DC104" s="134"/>
      <c r="DD104" s="134"/>
      <c r="DE104" s="134"/>
      <c r="DF104" s="134"/>
      <c r="DG104" s="134"/>
      <c r="DH104" s="134"/>
      <c r="DI104" s="134"/>
      <c r="DJ104" s="134"/>
      <c r="DK104" s="134"/>
      <c r="DL104" s="134"/>
      <c r="DM104" s="134"/>
      <c r="DN104" s="221"/>
    </row>
    <row r="105" spans="1:118" ht="13.5" customHeight="1">
      <c r="A105" s="363">
        <v>580</v>
      </c>
      <c r="B105" s="367" t="s">
        <v>147</v>
      </c>
      <c r="C105" s="172">
        <v>1</v>
      </c>
      <c r="D105" s="21" t="s">
        <v>7</v>
      </c>
      <c r="E105" s="21" t="s">
        <v>13</v>
      </c>
      <c r="F105" s="277">
        <v>-175</v>
      </c>
      <c r="G105" s="278">
        <v>1</v>
      </c>
      <c r="H105" s="415">
        <v>0.5</v>
      </c>
      <c r="I105" s="416">
        <v>-1.5</v>
      </c>
      <c r="J105" s="350">
        <f t="shared" si="14"/>
        <v>-176</v>
      </c>
      <c r="K105" s="320">
        <v>-176.16399999999999</v>
      </c>
      <c r="L105" s="278">
        <f t="shared" si="12"/>
        <v>1.1599999999999999</v>
      </c>
      <c r="M105" s="200">
        <f t="shared" si="11"/>
        <v>-0.16</v>
      </c>
      <c r="N105" s="351">
        <v>-0.21</v>
      </c>
      <c r="O105" s="352" t="str">
        <f t="shared" si="13"/>
        <v>OK</v>
      </c>
      <c r="P105" s="151"/>
      <c r="Q105" s="275">
        <v>580</v>
      </c>
      <c r="R105" s="335">
        <v>-176</v>
      </c>
      <c r="S105" s="320">
        <v>-176.16399999999999</v>
      </c>
      <c r="T105" s="320">
        <v>-176.208</v>
      </c>
      <c r="U105" s="134"/>
      <c r="V105" s="134"/>
      <c r="W105" s="134"/>
      <c r="X105" s="134"/>
      <c r="Y105" s="134"/>
      <c r="Z105" s="134"/>
      <c r="AA105" s="134"/>
      <c r="AB105" s="134"/>
      <c r="AC105" s="134"/>
      <c r="AD105" s="134"/>
      <c r="AE105" s="134"/>
      <c r="AF105" s="134"/>
      <c r="AG105" s="134"/>
      <c r="AH105" s="134"/>
      <c r="AI105" s="134"/>
      <c r="AJ105" s="134"/>
      <c r="AK105" s="134"/>
      <c r="AL105" s="134"/>
      <c r="AM105" s="134"/>
      <c r="AN105" s="134"/>
      <c r="AO105" s="134"/>
      <c r="AP105" s="134"/>
      <c r="AQ105" s="134"/>
      <c r="AR105" s="134"/>
      <c r="AS105" s="134"/>
      <c r="AT105" s="134"/>
      <c r="AU105" s="134"/>
      <c r="AV105" s="134"/>
      <c r="AW105" s="134"/>
      <c r="AX105" s="134"/>
      <c r="AY105" s="134"/>
      <c r="AZ105" s="134"/>
      <c r="BA105" s="134"/>
      <c r="BB105" s="134"/>
      <c r="BC105" s="134"/>
      <c r="BD105" s="134"/>
      <c r="BE105" s="134"/>
      <c r="BF105" s="134"/>
      <c r="BG105" s="134"/>
      <c r="BH105" s="134"/>
      <c r="BI105" s="134"/>
      <c r="BJ105" s="134"/>
      <c r="BK105" s="134"/>
      <c r="BL105" s="134"/>
      <c r="BM105" s="134"/>
      <c r="BN105" s="134"/>
      <c r="BO105" s="134"/>
      <c r="BP105" s="134"/>
      <c r="BQ105" s="134"/>
      <c r="BR105" s="134"/>
      <c r="BS105" s="134"/>
      <c r="BT105" s="134"/>
      <c r="BU105" s="134"/>
      <c r="BV105" s="134"/>
      <c r="BW105" s="134"/>
      <c r="BX105" s="134"/>
      <c r="BY105" s="134"/>
      <c r="BZ105" s="134"/>
      <c r="CA105" s="134"/>
      <c r="CB105" s="134"/>
      <c r="CC105" s="134"/>
      <c r="CD105" s="134"/>
      <c r="CE105" s="134"/>
      <c r="CF105" s="134"/>
      <c r="CG105" s="134"/>
      <c r="CH105" s="134"/>
      <c r="CI105" s="134"/>
      <c r="CJ105" s="134"/>
      <c r="CK105" s="134"/>
      <c r="CL105" s="134"/>
      <c r="CM105" s="134"/>
      <c r="CN105" s="134"/>
      <c r="CO105" s="134"/>
      <c r="CP105" s="134"/>
      <c r="CQ105" s="134"/>
      <c r="CR105" s="134"/>
      <c r="CS105" s="134"/>
      <c r="CT105" s="134"/>
      <c r="CU105" s="134"/>
      <c r="CV105" s="134"/>
      <c r="CW105" s="134"/>
      <c r="CX105" s="134"/>
      <c r="CY105" s="134"/>
      <c r="CZ105" s="134"/>
      <c r="DA105" s="134"/>
      <c r="DB105" s="134"/>
      <c r="DC105" s="134"/>
      <c r="DD105" s="134"/>
      <c r="DE105" s="134"/>
      <c r="DF105" s="134"/>
      <c r="DG105" s="134"/>
      <c r="DH105" s="134"/>
      <c r="DI105" s="134"/>
      <c r="DJ105" s="134"/>
      <c r="DK105" s="134"/>
      <c r="DL105" s="134"/>
      <c r="DM105" s="134"/>
      <c r="DN105" s="221"/>
    </row>
    <row r="106" spans="1:118" ht="13.5" customHeight="1">
      <c r="A106" s="362">
        <v>581</v>
      </c>
      <c r="B106" s="367" t="s">
        <v>148</v>
      </c>
      <c r="C106" s="349">
        <v>1</v>
      </c>
      <c r="D106" s="276" t="s">
        <v>7</v>
      </c>
      <c r="E106" s="276" t="s">
        <v>13</v>
      </c>
      <c r="F106" s="277">
        <v>-176.33</v>
      </c>
      <c r="G106" s="278">
        <v>1</v>
      </c>
      <c r="H106" s="415">
        <v>0.5</v>
      </c>
      <c r="I106" s="416">
        <v>-1.5</v>
      </c>
      <c r="J106" s="350">
        <v>-176.33</v>
      </c>
      <c r="K106" s="320">
        <v>-176.553</v>
      </c>
      <c r="L106" s="278">
        <f t="shared" si="12"/>
        <v>1.22</v>
      </c>
      <c r="M106" s="200">
        <f t="shared" si="11"/>
        <v>-0.22</v>
      </c>
      <c r="N106" s="351">
        <v>-0.26</v>
      </c>
      <c r="O106" s="352" t="str">
        <f t="shared" si="13"/>
        <v>OK</v>
      </c>
      <c r="P106" s="151"/>
      <c r="Q106" s="275">
        <v>581</v>
      </c>
      <c r="R106" s="335">
        <v>-177.33</v>
      </c>
      <c r="S106" s="320">
        <v>-176.553</v>
      </c>
      <c r="T106" s="320">
        <v>-176.595</v>
      </c>
      <c r="U106" s="134"/>
      <c r="V106" s="134"/>
      <c r="W106" s="134"/>
      <c r="X106" s="134"/>
      <c r="Y106" s="134"/>
      <c r="Z106" s="134"/>
      <c r="AA106" s="134"/>
      <c r="AB106" s="134"/>
      <c r="AC106" s="134"/>
      <c r="AD106" s="134"/>
      <c r="AE106" s="134"/>
      <c r="AF106" s="134"/>
      <c r="AG106" s="134"/>
      <c r="AH106" s="134"/>
      <c r="AI106" s="134"/>
      <c r="AJ106" s="134"/>
      <c r="AK106" s="134"/>
      <c r="AL106" s="134"/>
      <c r="AM106" s="134"/>
      <c r="AN106" s="134"/>
      <c r="AO106" s="134"/>
      <c r="AP106" s="134"/>
      <c r="AQ106" s="134"/>
      <c r="AR106" s="134"/>
      <c r="AS106" s="134"/>
      <c r="AT106" s="134"/>
      <c r="AU106" s="134"/>
      <c r="AV106" s="134"/>
      <c r="AW106" s="134"/>
      <c r="AX106" s="134"/>
      <c r="AY106" s="134"/>
      <c r="AZ106" s="134"/>
      <c r="BA106" s="134"/>
      <c r="BB106" s="134"/>
      <c r="BC106" s="134"/>
      <c r="BD106" s="134"/>
      <c r="BE106" s="134"/>
      <c r="BF106" s="134"/>
      <c r="BG106" s="134"/>
      <c r="BH106" s="134"/>
      <c r="BI106" s="134"/>
      <c r="BJ106" s="134"/>
      <c r="BK106" s="134"/>
      <c r="BL106" s="134"/>
      <c r="BM106" s="134"/>
      <c r="BN106" s="134"/>
      <c r="BO106" s="134"/>
      <c r="BP106" s="134"/>
      <c r="BQ106" s="134"/>
      <c r="BR106" s="134"/>
      <c r="BS106" s="134"/>
      <c r="BT106" s="134"/>
      <c r="BU106" s="134"/>
      <c r="BV106" s="134"/>
      <c r="BW106" s="134"/>
      <c r="BX106" s="134"/>
      <c r="BY106" s="134"/>
      <c r="BZ106" s="134"/>
      <c r="CA106" s="134"/>
      <c r="CB106" s="134"/>
      <c r="CC106" s="134"/>
      <c r="CD106" s="134"/>
      <c r="CE106" s="134"/>
      <c r="CF106" s="134"/>
      <c r="CG106" s="134"/>
      <c r="CH106" s="134"/>
      <c r="CI106" s="134"/>
      <c r="CJ106" s="134"/>
      <c r="CK106" s="134"/>
      <c r="CL106" s="134"/>
      <c r="CM106" s="134"/>
      <c r="CN106" s="134"/>
      <c r="CO106" s="134"/>
      <c r="CP106" s="134"/>
      <c r="CQ106" s="134"/>
      <c r="CR106" s="134"/>
      <c r="CS106" s="134"/>
      <c r="CT106" s="134"/>
      <c r="CU106" s="134"/>
      <c r="CV106" s="134"/>
      <c r="CW106" s="134"/>
      <c r="CX106" s="134"/>
      <c r="CY106" s="134"/>
      <c r="CZ106" s="134"/>
      <c r="DA106" s="134"/>
      <c r="DB106" s="134"/>
      <c r="DC106" s="134"/>
      <c r="DD106" s="134"/>
      <c r="DE106" s="134"/>
      <c r="DF106" s="134"/>
      <c r="DG106" s="134"/>
      <c r="DH106" s="134"/>
      <c r="DI106" s="134"/>
      <c r="DJ106" s="134"/>
      <c r="DK106" s="134"/>
      <c r="DL106" s="134"/>
      <c r="DM106" s="134"/>
      <c r="DN106" s="221"/>
    </row>
    <row r="107" spans="1:118" ht="13.5" customHeight="1">
      <c r="A107" s="363">
        <v>582</v>
      </c>
      <c r="B107" s="367" t="s">
        <v>149</v>
      </c>
      <c r="C107" s="172">
        <v>1</v>
      </c>
      <c r="D107" s="21" t="s">
        <v>7</v>
      </c>
      <c r="E107" s="21" t="s">
        <v>13</v>
      </c>
      <c r="F107" s="277">
        <v>-176.7</v>
      </c>
      <c r="G107" s="278">
        <v>1</v>
      </c>
      <c r="H107" s="415">
        <v>0.5</v>
      </c>
      <c r="I107" s="416">
        <v>-1.5</v>
      </c>
      <c r="J107" s="350">
        <v>-176.7</v>
      </c>
      <c r="K107" s="320">
        <v>-177.00399999999999</v>
      </c>
      <c r="L107" s="278">
        <f t="shared" si="12"/>
        <v>1.3</v>
      </c>
      <c r="M107" s="200">
        <f t="shared" si="11"/>
        <v>-0.3</v>
      </c>
      <c r="N107" s="351">
        <v>-0.34</v>
      </c>
      <c r="O107" s="352" t="str">
        <f t="shared" si="13"/>
        <v>OK</v>
      </c>
      <c r="P107" s="151"/>
      <c r="Q107" s="275">
        <v>582</v>
      </c>
      <c r="R107" s="335">
        <v>-177.7</v>
      </c>
      <c r="S107" s="320">
        <v>-177.00399999999999</v>
      </c>
      <c r="T107" s="320">
        <v>-177.03800000000001</v>
      </c>
      <c r="U107" s="134"/>
      <c r="V107" s="134"/>
      <c r="W107" s="134"/>
      <c r="X107" s="134"/>
      <c r="Y107" s="134"/>
      <c r="Z107" s="134"/>
      <c r="AA107" s="134"/>
      <c r="AB107" s="134"/>
      <c r="AC107" s="134"/>
      <c r="AD107" s="134"/>
      <c r="AE107" s="134"/>
      <c r="AF107" s="134"/>
      <c r="AG107" s="134"/>
      <c r="AH107" s="134"/>
      <c r="AI107" s="134"/>
      <c r="AJ107" s="134"/>
      <c r="AK107" s="134"/>
      <c r="AL107" s="134"/>
      <c r="AM107" s="134"/>
      <c r="AN107" s="134"/>
      <c r="AO107" s="134"/>
      <c r="AP107" s="134"/>
      <c r="AQ107" s="134"/>
      <c r="AR107" s="134"/>
      <c r="AS107" s="134"/>
      <c r="AT107" s="134"/>
      <c r="AU107" s="134"/>
      <c r="AV107" s="134"/>
      <c r="AW107" s="134"/>
      <c r="AX107" s="134"/>
      <c r="AY107" s="134"/>
      <c r="AZ107" s="134"/>
      <c r="BA107" s="134"/>
      <c r="BB107" s="134"/>
      <c r="BC107" s="134"/>
      <c r="BD107" s="134"/>
      <c r="BE107" s="134"/>
      <c r="BF107" s="134"/>
      <c r="BG107" s="134"/>
      <c r="BH107" s="134"/>
      <c r="BI107" s="134"/>
      <c r="BJ107" s="134"/>
      <c r="BK107" s="134"/>
      <c r="BL107" s="134"/>
      <c r="BM107" s="134"/>
      <c r="BN107" s="134"/>
      <c r="BO107" s="134"/>
      <c r="BP107" s="134"/>
      <c r="BQ107" s="134"/>
      <c r="BR107" s="134"/>
      <c r="BS107" s="134"/>
      <c r="BT107" s="134"/>
      <c r="BU107" s="134"/>
      <c r="BV107" s="134"/>
      <c r="BW107" s="134"/>
      <c r="BX107" s="134"/>
      <c r="BY107" s="134"/>
      <c r="BZ107" s="134"/>
      <c r="CA107" s="134"/>
      <c r="CB107" s="134"/>
      <c r="CC107" s="134"/>
      <c r="CD107" s="134"/>
      <c r="CE107" s="134"/>
      <c r="CF107" s="134"/>
      <c r="CG107" s="134"/>
      <c r="CH107" s="134"/>
      <c r="CI107" s="134"/>
      <c r="CJ107" s="134"/>
      <c r="CK107" s="134"/>
      <c r="CL107" s="134"/>
      <c r="CM107" s="134"/>
      <c r="CN107" s="134"/>
      <c r="CO107" s="134"/>
      <c r="CP107" s="134"/>
      <c r="CQ107" s="134"/>
      <c r="CR107" s="134"/>
      <c r="CS107" s="134"/>
      <c r="CT107" s="134"/>
      <c r="CU107" s="134"/>
      <c r="CV107" s="134"/>
      <c r="CW107" s="134"/>
      <c r="CX107" s="134"/>
      <c r="CY107" s="134"/>
      <c r="CZ107" s="134"/>
      <c r="DA107" s="134"/>
      <c r="DB107" s="134"/>
      <c r="DC107" s="134"/>
      <c r="DD107" s="134"/>
      <c r="DE107" s="134"/>
      <c r="DF107" s="134"/>
      <c r="DG107" s="134"/>
      <c r="DH107" s="134"/>
      <c r="DI107" s="134"/>
      <c r="DJ107" s="134"/>
      <c r="DK107" s="134"/>
      <c r="DL107" s="134"/>
      <c r="DM107" s="134"/>
      <c r="DN107" s="221"/>
    </row>
    <row r="108" spans="1:118" ht="13.5" customHeight="1">
      <c r="A108" s="362">
        <v>583</v>
      </c>
      <c r="B108" s="367" t="s">
        <v>150</v>
      </c>
      <c r="C108" s="349">
        <v>1</v>
      </c>
      <c r="D108" s="276" t="s">
        <v>7</v>
      </c>
      <c r="E108" s="276" t="s">
        <v>13</v>
      </c>
      <c r="F108" s="277">
        <v>-187</v>
      </c>
      <c r="G108" s="278">
        <v>1</v>
      </c>
      <c r="H108" s="415">
        <v>0.5</v>
      </c>
      <c r="I108" s="416">
        <v>-1.5</v>
      </c>
      <c r="J108" s="350">
        <v>-187</v>
      </c>
      <c r="K108" s="320">
        <v>-187.06200000000001</v>
      </c>
      <c r="L108" s="278">
        <f t="shared" si="12"/>
        <v>1.06</v>
      </c>
      <c r="M108" s="200">
        <f t="shared" si="11"/>
        <v>-0.06</v>
      </c>
      <c r="N108" s="351">
        <v>-0.1</v>
      </c>
      <c r="O108" s="352" t="str">
        <f t="shared" si="13"/>
        <v>OK</v>
      </c>
      <c r="P108" s="151"/>
      <c r="Q108" s="275">
        <v>583</v>
      </c>
      <c r="R108" s="335">
        <v>-188</v>
      </c>
      <c r="S108" s="320">
        <v>-187.06200000000001</v>
      </c>
      <c r="T108" s="320">
        <v>-187.10400000000001</v>
      </c>
      <c r="U108" s="134"/>
      <c r="V108" s="134"/>
      <c r="W108" s="134"/>
      <c r="X108" s="134"/>
      <c r="Y108" s="134"/>
      <c r="Z108" s="134"/>
      <c r="AA108" s="134"/>
      <c r="AB108" s="134"/>
      <c r="AC108" s="134"/>
      <c r="AD108" s="134"/>
      <c r="AE108" s="134"/>
      <c r="AF108" s="134"/>
      <c r="AG108" s="134"/>
      <c r="AH108" s="134"/>
      <c r="AI108" s="134"/>
      <c r="AJ108" s="134"/>
      <c r="AK108" s="134"/>
      <c r="AL108" s="134"/>
      <c r="AM108" s="134"/>
      <c r="AN108" s="134"/>
      <c r="AO108" s="134"/>
      <c r="AP108" s="134"/>
      <c r="AQ108" s="134"/>
      <c r="AR108" s="134"/>
      <c r="AS108" s="134"/>
      <c r="AT108" s="134"/>
      <c r="AU108" s="134"/>
      <c r="AV108" s="134"/>
      <c r="AW108" s="134"/>
      <c r="AX108" s="134"/>
      <c r="AY108" s="134"/>
      <c r="AZ108" s="134"/>
      <c r="BA108" s="134"/>
      <c r="BB108" s="134"/>
      <c r="BC108" s="134"/>
      <c r="BD108" s="134"/>
      <c r="BE108" s="134"/>
      <c r="BF108" s="134"/>
      <c r="BG108" s="134"/>
      <c r="BH108" s="134"/>
      <c r="BI108" s="134"/>
      <c r="BJ108" s="134"/>
      <c r="BK108" s="134"/>
      <c r="BL108" s="134"/>
      <c r="BM108" s="134"/>
      <c r="BN108" s="134"/>
      <c r="BO108" s="134"/>
      <c r="BP108" s="134"/>
      <c r="BQ108" s="134"/>
      <c r="BR108" s="134"/>
      <c r="BS108" s="134"/>
      <c r="BT108" s="134"/>
      <c r="BU108" s="134"/>
      <c r="BV108" s="134"/>
      <c r="BW108" s="134"/>
      <c r="BX108" s="134"/>
      <c r="BY108" s="134"/>
      <c r="BZ108" s="134"/>
      <c r="CA108" s="134"/>
      <c r="CB108" s="134"/>
      <c r="CC108" s="134"/>
      <c r="CD108" s="134"/>
      <c r="CE108" s="134"/>
      <c r="CF108" s="134"/>
      <c r="CG108" s="134"/>
      <c r="CH108" s="134"/>
      <c r="CI108" s="134"/>
      <c r="CJ108" s="134"/>
      <c r="CK108" s="134"/>
      <c r="CL108" s="134"/>
      <c r="CM108" s="134"/>
      <c r="CN108" s="134"/>
      <c r="CO108" s="134"/>
      <c r="CP108" s="134"/>
      <c r="CQ108" s="134"/>
      <c r="CR108" s="134"/>
      <c r="CS108" s="134"/>
      <c r="CT108" s="134"/>
      <c r="CU108" s="134"/>
      <c r="CV108" s="134"/>
      <c r="CW108" s="134"/>
      <c r="CX108" s="134"/>
      <c r="CY108" s="134"/>
      <c r="CZ108" s="134"/>
      <c r="DA108" s="134"/>
      <c r="DB108" s="134"/>
      <c r="DC108" s="134"/>
      <c r="DD108" s="134"/>
      <c r="DE108" s="134"/>
      <c r="DF108" s="134"/>
      <c r="DG108" s="134"/>
      <c r="DH108" s="134"/>
      <c r="DI108" s="134"/>
      <c r="DJ108" s="134"/>
      <c r="DK108" s="134"/>
      <c r="DL108" s="134"/>
      <c r="DM108" s="134"/>
      <c r="DN108" s="221"/>
    </row>
    <row r="109" spans="1:118" ht="13.5" customHeight="1">
      <c r="A109" s="363">
        <v>584</v>
      </c>
      <c r="B109" s="367" t="s">
        <v>151</v>
      </c>
      <c r="C109" s="172">
        <v>1</v>
      </c>
      <c r="D109" s="21" t="s">
        <v>7</v>
      </c>
      <c r="E109" s="21" t="s">
        <v>13</v>
      </c>
      <c r="F109" s="277">
        <v>26.4</v>
      </c>
      <c r="G109" s="278">
        <v>1</v>
      </c>
      <c r="H109" s="415">
        <v>0.5</v>
      </c>
      <c r="I109" s="416">
        <v>-1</v>
      </c>
      <c r="J109" s="350">
        <v>26.4</v>
      </c>
      <c r="K109" s="320">
        <v>26.414000000000001</v>
      </c>
      <c r="L109" s="278">
        <f t="shared" si="12"/>
        <v>1.01</v>
      </c>
      <c r="M109" s="351">
        <f t="shared" ref="M109:M111" si="15">IF(COUNTBLANK(F109)=1,"",IF(C109=0,ROUND(K109-J109,2),IF(C109=1,IF(F109&gt;0,ROUND(K109-J109,2),ROUND(J109-K109,2)),IF(C109=2,IF(F109&gt;0,ROUND(J109-K109,2),ROUND(K109-J109,2))))))</f>
        <v>0.01</v>
      </c>
      <c r="N109" s="351">
        <v>0.01</v>
      </c>
      <c r="O109" s="352" t="str">
        <f t="shared" si="13"/>
        <v>OK</v>
      </c>
      <c r="P109" s="151"/>
      <c r="Q109" s="275">
        <v>584</v>
      </c>
      <c r="R109" s="335">
        <v>25.4</v>
      </c>
      <c r="S109" s="320">
        <v>26.414000000000001</v>
      </c>
      <c r="T109" s="320">
        <v>26.41</v>
      </c>
      <c r="U109" s="134"/>
      <c r="V109" s="134"/>
      <c r="W109" s="134"/>
      <c r="X109" s="134"/>
      <c r="Y109" s="134"/>
      <c r="Z109" s="134"/>
      <c r="AA109" s="134"/>
      <c r="AB109" s="134"/>
      <c r="AC109" s="134"/>
      <c r="AD109" s="134"/>
      <c r="AE109" s="134"/>
      <c r="AF109" s="134"/>
      <c r="AG109" s="134"/>
      <c r="AH109" s="134"/>
      <c r="AI109" s="134"/>
      <c r="AJ109" s="134"/>
      <c r="AK109" s="134"/>
      <c r="AL109" s="134"/>
      <c r="AM109" s="134"/>
      <c r="AN109" s="134"/>
      <c r="AO109" s="134"/>
      <c r="AP109" s="134"/>
      <c r="AQ109" s="134"/>
      <c r="AR109" s="134"/>
      <c r="AS109" s="134"/>
      <c r="AT109" s="134"/>
      <c r="AU109" s="134"/>
      <c r="AV109" s="134"/>
      <c r="AW109" s="134"/>
      <c r="AX109" s="134"/>
      <c r="AY109" s="134"/>
      <c r="AZ109" s="134"/>
      <c r="BA109" s="134"/>
      <c r="BB109" s="134"/>
      <c r="BC109" s="134"/>
      <c r="BD109" s="134"/>
      <c r="BE109" s="134"/>
      <c r="BF109" s="134"/>
      <c r="BG109" s="134"/>
      <c r="BH109" s="134"/>
      <c r="BI109" s="134"/>
      <c r="BJ109" s="134"/>
      <c r="BK109" s="134"/>
      <c r="BL109" s="134"/>
      <c r="BM109" s="134"/>
      <c r="BN109" s="134"/>
      <c r="BO109" s="134"/>
      <c r="BP109" s="134"/>
      <c r="BQ109" s="134"/>
      <c r="BR109" s="134"/>
      <c r="BS109" s="134"/>
      <c r="BT109" s="134"/>
      <c r="BU109" s="134"/>
      <c r="BV109" s="134"/>
      <c r="BW109" s="134"/>
      <c r="BX109" s="134"/>
      <c r="BY109" s="134"/>
      <c r="BZ109" s="134"/>
      <c r="CA109" s="134"/>
      <c r="CB109" s="134"/>
      <c r="CC109" s="134"/>
      <c r="CD109" s="134"/>
      <c r="CE109" s="134"/>
      <c r="CF109" s="134"/>
      <c r="CG109" s="134"/>
      <c r="CH109" s="134"/>
      <c r="CI109" s="134"/>
      <c r="CJ109" s="134"/>
      <c r="CK109" s="134"/>
      <c r="CL109" s="134"/>
      <c r="CM109" s="134"/>
      <c r="CN109" s="134"/>
      <c r="CO109" s="134"/>
      <c r="CP109" s="134"/>
      <c r="CQ109" s="134"/>
      <c r="CR109" s="134"/>
      <c r="CS109" s="134"/>
      <c r="CT109" s="134"/>
      <c r="CU109" s="134"/>
      <c r="CV109" s="134"/>
      <c r="CW109" s="134"/>
      <c r="CX109" s="134"/>
      <c r="CY109" s="134"/>
      <c r="CZ109" s="134"/>
      <c r="DA109" s="134"/>
      <c r="DB109" s="134"/>
      <c r="DC109" s="134"/>
      <c r="DD109" s="134"/>
      <c r="DE109" s="134"/>
      <c r="DF109" s="134"/>
      <c r="DG109" s="134"/>
      <c r="DH109" s="134"/>
      <c r="DI109" s="134"/>
      <c r="DJ109" s="134"/>
      <c r="DK109" s="134"/>
      <c r="DL109" s="134"/>
      <c r="DM109" s="134"/>
      <c r="DN109" s="221"/>
    </row>
    <row r="110" spans="1:118" ht="13.5" customHeight="1">
      <c r="A110" s="362">
        <v>585</v>
      </c>
      <c r="B110" s="367" t="s">
        <v>152</v>
      </c>
      <c r="C110" s="349">
        <v>1</v>
      </c>
      <c r="D110" s="276" t="s">
        <v>7</v>
      </c>
      <c r="E110" s="276" t="s">
        <v>13</v>
      </c>
      <c r="F110" s="277">
        <v>86.65</v>
      </c>
      <c r="G110" s="278">
        <v>1</v>
      </c>
      <c r="H110" s="415">
        <v>0.5</v>
      </c>
      <c r="I110" s="416">
        <v>-1</v>
      </c>
      <c r="J110" s="350">
        <v>86.65</v>
      </c>
      <c r="K110" s="320">
        <v>86.346000000000004</v>
      </c>
      <c r="L110" s="278">
        <f t="shared" si="12"/>
        <v>0.7</v>
      </c>
      <c r="M110" s="351">
        <f t="shared" si="15"/>
        <v>-0.3</v>
      </c>
      <c r="N110" s="351">
        <v>-0.33</v>
      </c>
      <c r="O110" s="352" t="str">
        <f t="shared" si="13"/>
        <v>OK</v>
      </c>
      <c r="P110" s="151"/>
      <c r="Q110" s="275">
        <v>585</v>
      </c>
      <c r="R110" s="335">
        <v>85.65</v>
      </c>
      <c r="S110" s="320">
        <v>86.346000000000004</v>
      </c>
      <c r="T110" s="320">
        <v>86.32</v>
      </c>
      <c r="U110" s="134"/>
      <c r="V110" s="134"/>
      <c r="W110" s="134"/>
      <c r="X110" s="134"/>
      <c r="Y110" s="134"/>
      <c r="Z110" s="134"/>
      <c r="AA110" s="134"/>
      <c r="AB110" s="134"/>
      <c r="AC110" s="134"/>
      <c r="AD110" s="134"/>
      <c r="AE110" s="134"/>
      <c r="AF110" s="134"/>
      <c r="AG110" s="134"/>
      <c r="AH110" s="134"/>
      <c r="AI110" s="134"/>
      <c r="AJ110" s="134"/>
      <c r="AK110" s="134"/>
      <c r="AL110" s="134"/>
      <c r="AM110" s="134"/>
      <c r="AN110" s="134"/>
      <c r="AO110" s="134"/>
      <c r="AP110" s="134"/>
      <c r="AQ110" s="134"/>
      <c r="AR110" s="134"/>
      <c r="AS110" s="134"/>
      <c r="AT110" s="134"/>
      <c r="AU110" s="134"/>
      <c r="AV110" s="134"/>
      <c r="AW110" s="134"/>
      <c r="AX110" s="134"/>
      <c r="AY110" s="134"/>
      <c r="AZ110" s="134"/>
      <c r="BA110" s="134"/>
      <c r="BB110" s="134"/>
      <c r="BC110" s="134"/>
      <c r="BD110" s="134"/>
      <c r="BE110" s="134"/>
      <c r="BF110" s="134"/>
      <c r="BG110" s="134"/>
      <c r="BH110" s="134"/>
      <c r="BI110" s="134"/>
      <c r="BJ110" s="134"/>
      <c r="BK110" s="134"/>
      <c r="BL110" s="134"/>
      <c r="BM110" s="134"/>
      <c r="BN110" s="134"/>
      <c r="BO110" s="134"/>
      <c r="BP110" s="134"/>
      <c r="BQ110" s="134"/>
      <c r="BR110" s="134"/>
      <c r="BS110" s="134"/>
      <c r="BT110" s="134"/>
      <c r="BU110" s="134"/>
      <c r="BV110" s="134"/>
      <c r="BW110" s="134"/>
      <c r="BX110" s="134"/>
      <c r="BY110" s="134"/>
      <c r="BZ110" s="134"/>
      <c r="CA110" s="134"/>
      <c r="CB110" s="134"/>
      <c r="CC110" s="134"/>
      <c r="CD110" s="134"/>
      <c r="CE110" s="134"/>
      <c r="CF110" s="134"/>
      <c r="CG110" s="134"/>
      <c r="CH110" s="134"/>
      <c r="CI110" s="134"/>
      <c r="CJ110" s="134"/>
      <c r="CK110" s="134"/>
      <c r="CL110" s="134"/>
      <c r="CM110" s="134"/>
      <c r="CN110" s="134"/>
      <c r="CO110" s="134"/>
      <c r="CP110" s="134"/>
      <c r="CQ110" s="134"/>
      <c r="CR110" s="134"/>
      <c r="CS110" s="134"/>
      <c r="CT110" s="134"/>
      <c r="CU110" s="134"/>
      <c r="CV110" s="134"/>
      <c r="CW110" s="134"/>
      <c r="CX110" s="134"/>
      <c r="CY110" s="134"/>
      <c r="CZ110" s="134"/>
      <c r="DA110" s="134"/>
      <c r="DB110" s="134"/>
      <c r="DC110" s="134"/>
      <c r="DD110" s="134"/>
      <c r="DE110" s="134"/>
      <c r="DF110" s="134"/>
      <c r="DG110" s="134"/>
      <c r="DH110" s="134"/>
      <c r="DI110" s="134"/>
      <c r="DJ110" s="134"/>
      <c r="DK110" s="134"/>
      <c r="DL110" s="134"/>
      <c r="DM110" s="134"/>
      <c r="DN110" s="221"/>
    </row>
    <row r="111" spans="1:118" ht="13.5" customHeight="1" thickBot="1">
      <c r="A111" s="362">
        <v>586</v>
      </c>
      <c r="B111" s="367" t="s">
        <v>153</v>
      </c>
      <c r="C111" s="336">
        <v>1</v>
      </c>
      <c r="D111" s="337" t="s">
        <v>541</v>
      </c>
      <c r="E111" s="337" t="s">
        <v>542</v>
      </c>
      <c r="F111" s="277">
        <v>38.6</v>
      </c>
      <c r="G111" s="278">
        <v>1</v>
      </c>
      <c r="H111" s="415">
        <v>0.5</v>
      </c>
      <c r="I111" s="416">
        <v>-1</v>
      </c>
      <c r="J111" s="350">
        <v>38.6</v>
      </c>
      <c r="K111" s="321">
        <v>39.234999999999999</v>
      </c>
      <c r="L111" s="202">
        <f t="shared" si="12"/>
        <v>1.63</v>
      </c>
      <c r="M111" s="218">
        <f t="shared" si="15"/>
        <v>0.63</v>
      </c>
      <c r="N111" s="351">
        <v>0.64</v>
      </c>
      <c r="O111" s="352" t="str">
        <f t="shared" si="13"/>
        <v>NG</v>
      </c>
      <c r="P111" s="151"/>
      <c r="Q111" s="275">
        <v>586</v>
      </c>
      <c r="R111" s="335">
        <v>37.6</v>
      </c>
      <c r="S111" s="321">
        <v>39.234999999999999</v>
      </c>
      <c r="T111" s="321">
        <v>39.235999999999997</v>
      </c>
      <c r="U111" s="150"/>
      <c r="V111" s="150"/>
      <c r="W111" s="150"/>
      <c r="X111" s="150"/>
      <c r="Y111" s="150"/>
      <c r="Z111" s="150"/>
      <c r="AA111" s="150"/>
      <c r="AB111" s="150"/>
      <c r="AC111" s="150"/>
      <c r="AD111" s="150"/>
      <c r="AE111" s="150"/>
      <c r="AF111" s="150"/>
      <c r="AG111" s="150"/>
      <c r="AH111" s="150"/>
      <c r="AI111" s="150"/>
      <c r="AJ111" s="150"/>
      <c r="AK111" s="150"/>
      <c r="AL111" s="150"/>
      <c r="AM111" s="150"/>
      <c r="AN111" s="150"/>
      <c r="AO111" s="150"/>
      <c r="AP111" s="150"/>
      <c r="AQ111" s="150"/>
      <c r="AR111" s="150"/>
      <c r="AS111" s="150"/>
      <c r="AT111" s="150"/>
      <c r="AU111" s="150"/>
      <c r="AV111" s="150"/>
      <c r="AW111" s="150"/>
      <c r="AX111" s="150"/>
      <c r="AY111" s="150"/>
      <c r="AZ111" s="150"/>
      <c r="BA111" s="150"/>
      <c r="BB111" s="150"/>
      <c r="BC111" s="150"/>
      <c r="BD111" s="150"/>
      <c r="BE111" s="150"/>
      <c r="BF111" s="150"/>
      <c r="BG111" s="150"/>
      <c r="BH111" s="150"/>
      <c r="BI111" s="150"/>
      <c r="BJ111" s="150"/>
      <c r="BK111" s="150"/>
      <c r="BL111" s="150"/>
      <c r="BM111" s="150"/>
      <c r="BN111" s="150"/>
      <c r="BO111" s="150"/>
      <c r="BP111" s="150"/>
      <c r="BQ111" s="150"/>
      <c r="BR111" s="150"/>
      <c r="BS111" s="150"/>
      <c r="BT111" s="150"/>
      <c r="BU111" s="150"/>
      <c r="BV111" s="150"/>
      <c r="BW111" s="150"/>
      <c r="BX111" s="150"/>
      <c r="BY111" s="150"/>
      <c r="BZ111" s="150"/>
      <c r="CA111" s="150"/>
      <c r="CB111" s="150"/>
      <c r="CC111" s="150"/>
      <c r="CD111" s="150"/>
      <c r="CE111" s="150"/>
      <c r="CF111" s="150"/>
      <c r="CG111" s="150"/>
      <c r="CH111" s="150"/>
      <c r="CI111" s="150"/>
      <c r="CJ111" s="150"/>
      <c r="CK111" s="150"/>
      <c r="CL111" s="150"/>
      <c r="CM111" s="150"/>
      <c r="CN111" s="150"/>
      <c r="CO111" s="150"/>
      <c r="CP111" s="150"/>
      <c r="CQ111" s="150"/>
      <c r="CR111" s="150"/>
      <c r="CS111" s="150"/>
      <c r="CT111" s="150"/>
      <c r="CU111" s="150"/>
      <c r="CV111" s="150"/>
      <c r="CW111" s="150"/>
      <c r="CX111" s="150"/>
      <c r="CY111" s="150"/>
      <c r="CZ111" s="150"/>
      <c r="DA111" s="150"/>
      <c r="DB111" s="150"/>
      <c r="DC111" s="150"/>
      <c r="DD111" s="150"/>
      <c r="DE111" s="150"/>
      <c r="DF111" s="150"/>
      <c r="DG111" s="150"/>
      <c r="DH111" s="150"/>
      <c r="DI111" s="150"/>
      <c r="DJ111" s="150"/>
      <c r="DK111" s="150"/>
      <c r="DL111" s="150"/>
      <c r="DM111" s="150"/>
      <c r="DN111" s="231"/>
    </row>
    <row r="112" spans="1:118" ht="13.5" customHeight="1">
      <c r="A112" s="364">
        <v>1</v>
      </c>
      <c r="B112" s="340" t="s">
        <v>403</v>
      </c>
      <c r="C112" s="342">
        <v>0</v>
      </c>
      <c r="D112" s="343" t="s">
        <v>7</v>
      </c>
      <c r="E112" s="343" t="s">
        <v>14</v>
      </c>
      <c r="F112" s="262">
        <v>-146.5</v>
      </c>
      <c r="G112" s="282"/>
      <c r="H112" s="417">
        <v>0.3</v>
      </c>
      <c r="I112" s="418">
        <v>-0.3</v>
      </c>
      <c r="J112" s="344">
        <v>-146.5</v>
      </c>
      <c r="K112" s="433">
        <v>-146.631</v>
      </c>
      <c r="L112" s="204" t="str">
        <f t="shared" si="6"/>
        <v/>
      </c>
      <c r="M112" s="205">
        <f t="shared" ref="M112" si="16">IF(COUNTBLANK(F112)=1,"",IF(C112=0,ROUND(K112-J112,2),IF(C112=1,IF(F112&gt;0,ROUND(J112-K112,2),ROUND(K112-J112,2)),IF(C112=2,IF(F112&gt;0,ROUND(J112-K112,2),ROUND(K112-J112,2))))))</f>
        <v>-0.13</v>
      </c>
      <c r="N112" s="205">
        <v>-0.16</v>
      </c>
      <c r="O112" s="346" t="str">
        <f t="shared" si="8"/>
        <v>OK</v>
      </c>
      <c r="P112" s="347"/>
      <c r="Q112" s="229">
        <v>1</v>
      </c>
      <c r="R112" s="35">
        <f t="shared" si="9"/>
        <v>-146.5</v>
      </c>
      <c r="S112" s="319">
        <v>-146.631</v>
      </c>
      <c r="T112" s="319">
        <v>-146.65899999999999</v>
      </c>
      <c r="U112" s="129"/>
      <c r="V112" s="129"/>
      <c r="W112" s="129"/>
      <c r="X112" s="129"/>
      <c r="Y112" s="129"/>
      <c r="Z112" s="129"/>
      <c r="AA112" s="129"/>
      <c r="AB112" s="129"/>
      <c r="AC112" s="129"/>
      <c r="AD112" s="129"/>
      <c r="AE112" s="129"/>
      <c r="AF112" s="129"/>
      <c r="AG112" s="129"/>
      <c r="AH112" s="129"/>
      <c r="AI112" s="129"/>
      <c r="AJ112" s="129"/>
      <c r="AK112" s="129"/>
      <c r="AL112" s="129"/>
      <c r="AM112" s="129"/>
      <c r="AN112" s="129"/>
      <c r="AO112" s="129"/>
      <c r="AP112" s="129"/>
      <c r="AQ112" s="129"/>
      <c r="AR112" s="129"/>
      <c r="AS112" s="129"/>
      <c r="AT112" s="129"/>
      <c r="AU112" s="129"/>
      <c r="AV112" s="129"/>
      <c r="AW112" s="129"/>
      <c r="AX112" s="129"/>
      <c r="AY112" s="129"/>
      <c r="AZ112" s="129"/>
      <c r="BA112" s="129"/>
      <c r="BB112" s="129"/>
      <c r="BC112" s="129"/>
      <c r="BD112" s="129"/>
      <c r="BE112" s="129"/>
      <c r="BF112" s="129"/>
      <c r="BG112" s="129"/>
      <c r="BH112" s="129"/>
      <c r="BI112" s="129"/>
      <c r="BJ112" s="129"/>
      <c r="BK112" s="129"/>
      <c r="BL112" s="129"/>
      <c r="BM112" s="129"/>
      <c r="BN112" s="129"/>
      <c r="BO112" s="129"/>
      <c r="BP112" s="129"/>
      <c r="BQ112" s="129"/>
      <c r="BR112" s="129"/>
      <c r="BS112" s="129"/>
      <c r="BT112" s="129"/>
      <c r="BU112" s="129"/>
      <c r="BV112" s="129"/>
      <c r="BW112" s="129"/>
      <c r="BX112" s="129"/>
      <c r="BY112" s="129"/>
      <c r="BZ112" s="129"/>
      <c r="CA112" s="129"/>
      <c r="CB112" s="129"/>
      <c r="CC112" s="129"/>
      <c r="CD112" s="129"/>
      <c r="CE112" s="129"/>
      <c r="CF112" s="129"/>
      <c r="CG112" s="129"/>
      <c r="CH112" s="129"/>
      <c r="CI112" s="129"/>
      <c r="CJ112" s="129"/>
      <c r="CK112" s="129"/>
      <c r="CL112" s="129"/>
      <c r="CM112" s="129"/>
      <c r="CN112" s="129"/>
      <c r="CO112" s="129"/>
      <c r="CP112" s="129"/>
      <c r="CQ112" s="129"/>
      <c r="CR112" s="129"/>
      <c r="CS112" s="129"/>
      <c r="CT112" s="129"/>
      <c r="CU112" s="129"/>
      <c r="CV112" s="129"/>
      <c r="CW112" s="129"/>
      <c r="CX112" s="129"/>
      <c r="CY112" s="129"/>
      <c r="CZ112" s="129"/>
      <c r="DA112" s="129"/>
      <c r="DB112" s="129"/>
      <c r="DC112" s="129"/>
      <c r="DD112" s="129"/>
      <c r="DE112" s="129"/>
      <c r="DF112" s="129"/>
      <c r="DG112" s="129"/>
      <c r="DH112" s="129"/>
      <c r="DI112" s="129"/>
      <c r="DJ112" s="129"/>
      <c r="DK112" s="129"/>
      <c r="DL112" s="129"/>
      <c r="DM112" s="129"/>
      <c r="DN112" s="230"/>
    </row>
    <row r="113" spans="1:118" ht="13.5" customHeight="1">
      <c r="A113" s="359">
        <v>1</v>
      </c>
      <c r="B113" s="332" t="s">
        <v>404</v>
      </c>
      <c r="C113" s="349">
        <v>0</v>
      </c>
      <c r="D113" s="276" t="s">
        <v>8</v>
      </c>
      <c r="E113" s="276" t="s">
        <v>14</v>
      </c>
      <c r="F113" s="277">
        <v>16</v>
      </c>
      <c r="G113" s="278"/>
      <c r="H113" s="415">
        <v>0.3</v>
      </c>
      <c r="I113" s="416">
        <v>-0.3</v>
      </c>
      <c r="J113" s="350">
        <v>16</v>
      </c>
      <c r="K113" s="353">
        <v>16.068999999999999</v>
      </c>
      <c r="L113" s="22" t="str">
        <f t="shared" si="6"/>
        <v/>
      </c>
      <c r="M113" s="200">
        <f t="shared" si="7"/>
        <v>7.0000000000000007E-2</v>
      </c>
      <c r="N113" s="200">
        <v>0.03</v>
      </c>
      <c r="O113" s="235" t="str">
        <f t="shared" si="8"/>
        <v>OK</v>
      </c>
      <c r="P113" s="151"/>
      <c r="Q113" s="130">
        <v>1</v>
      </c>
      <c r="R113" s="36">
        <f t="shared" si="9"/>
        <v>16</v>
      </c>
      <c r="S113" s="320">
        <v>16.068999999999999</v>
      </c>
      <c r="T113" s="320">
        <v>16.033999999999999</v>
      </c>
      <c r="U113" s="134"/>
      <c r="V113" s="134"/>
      <c r="W113" s="134"/>
      <c r="X113" s="134"/>
      <c r="Y113" s="134"/>
      <c r="Z113" s="134"/>
      <c r="AA113" s="134"/>
      <c r="AB113" s="134"/>
      <c r="AC113" s="134"/>
      <c r="AD113" s="134"/>
      <c r="AE113" s="134"/>
      <c r="AF113" s="134"/>
      <c r="AG113" s="134"/>
      <c r="AH113" s="134"/>
      <c r="AI113" s="134"/>
      <c r="AJ113" s="134"/>
      <c r="AK113" s="134"/>
      <c r="AL113" s="134"/>
      <c r="AM113" s="134"/>
      <c r="AN113" s="134"/>
      <c r="AO113" s="134"/>
      <c r="AP113" s="134"/>
      <c r="AQ113" s="134"/>
      <c r="AR113" s="134"/>
      <c r="AS113" s="134"/>
      <c r="AT113" s="134"/>
      <c r="AU113" s="134"/>
      <c r="AV113" s="134"/>
      <c r="AW113" s="134"/>
      <c r="AX113" s="134"/>
      <c r="AY113" s="134"/>
      <c r="AZ113" s="134"/>
      <c r="BA113" s="134"/>
      <c r="BB113" s="134"/>
      <c r="BC113" s="134"/>
      <c r="BD113" s="134"/>
      <c r="BE113" s="134"/>
      <c r="BF113" s="134"/>
      <c r="BG113" s="134"/>
      <c r="BH113" s="134"/>
      <c r="BI113" s="134"/>
      <c r="BJ113" s="134"/>
      <c r="BK113" s="134"/>
      <c r="BL113" s="134"/>
      <c r="BM113" s="134"/>
      <c r="BN113" s="134"/>
      <c r="BO113" s="134"/>
      <c r="BP113" s="134"/>
      <c r="BQ113" s="134"/>
      <c r="BR113" s="134"/>
      <c r="BS113" s="134"/>
      <c r="BT113" s="134"/>
      <c r="BU113" s="134"/>
      <c r="BV113" s="134"/>
      <c r="BW113" s="134"/>
      <c r="BX113" s="134"/>
      <c r="BY113" s="134"/>
      <c r="BZ113" s="134"/>
      <c r="CA113" s="134"/>
      <c r="CB113" s="134"/>
      <c r="CC113" s="134"/>
      <c r="CD113" s="134"/>
      <c r="CE113" s="134"/>
      <c r="CF113" s="134"/>
      <c r="CG113" s="134"/>
      <c r="CH113" s="134"/>
      <c r="CI113" s="134"/>
      <c r="CJ113" s="134"/>
      <c r="CK113" s="134"/>
      <c r="CL113" s="134"/>
      <c r="CM113" s="134"/>
      <c r="CN113" s="134"/>
      <c r="CO113" s="134"/>
      <c r="CP113" s="134"/>
      <c r="CQ113" s="134"/>
      <c r="CR113" s="134"/>
      <c r="CS113" s="134"/>
      <c r="CT113" s="134"/>
      <c r="CU113" s="134"/>
      <c r="CV113" s="134"/>
      <c r="CW113" s="134"/>
      <c r="CX113" s="134"/>
      <c r="CY113" s="134"/>
      <c r="CZ113" s="134"/>
      <c r="DA113" s="134"/>
      <c r="DB113" s="134"/>
      <c r="DC113" s="134"/>
      <c r="DD113" s="134"/>
      <c r="DE113" s="134"/>
      <c r="DF113" s="134"/>
      <c r="DG113" s="134"/>
      <c r="DH113" s="134"/>
      <c r="DI113" s="134"/>
      <c r="DJ113" s="134"/>
      <c r="DK113" s="134"/>
      <c r="DL113" s="134"/>
      <c r="DM113" s="134"/>
      <c r="DN113" s="221"/>
    </row>
    <row r="114" spans="1:118" ht="13.5" customHeight="1">
      <c r="A114" s="432" t="s">
        <v>551</v>
      </c>
      <c r="B114" s="367" t="s">
        <v>154</v>
      </c>
      <c r="C114" s="172"/>
      <c r="D114" s="21"/>
      <c r="E114" s="21"/>
      <c r="F114" s="136"/>
      <c r="G114" s="22"/>
      <c r="H114" s="407">
        <v>0.5</v>
      </c>
      <c r="I114" s="410">
        <v>-0.5</v>
      </c>
      <c r="J114" s="211"/>
      <c r="K114" s="320"/>
      <c r="L114" s="22"/>
      <c r="M114" s="200"/>
      <c r="N114" s="200"/>
      <c r="O114" s="235"/>
      <c r="P114" s="151"/>
      <c r="Q114" s="432" t="s">
        <v>551</v>
      </c>
      <c r="R114" s="36"/>
      <c r="S114" s="320">
        <v>-146.691</v>
      </c>
      <c r="T114" s="320">
        <v>-146.71</v>
      </c>
      <c r="U114" s="134"/>
      <c r="V114" s="134"/>
      <c r="W114" s="134"/>
      <c r="X114" s="134"/>
      <c r="Y114" s="134"/>
      <c r="Z114" s="134"/>
      <c r="AA114" s="134"/>
      <c r="AB114" s="134"/>
      <c r="AC114" s="134"/>
      <c r="AD114" s="134"/>
      <c r="AE114" s="134"/>
      <c r="AF114" s="134"/>
      <c r="AG114" s="134"/>
      <c r="AH114" s="134"/>
      <c r="AI114" s="134"/>
      <c r="AJ114" s="134"/>
      <c r="AK114" s="134"/>
      <c r="AL114" s="134"/>
      <c r="AM114" s="134"/>
      <c r="AN114" s="134"/>
      <c r="AO114" s="134"/>
      <c r="AP114" s="134"/>
      <c r="AQ114" s="134"/>
      <c r="AR114" s="134"/>
      <c r="AS114" s="134"/>
      <c r="AT114" s="134"/>
      <c r="AU114" s="134"/>
      <c r="AV114" s="134"/>
      <c r="AW114" s="134"/>
      <c r="AX114" s="134"/>
      <c r="AY114" s="134"/>
      <c r="AZ114" s="134"/>
      <c r="BA114" s="134"/>
      <c r="BB114" s="134"/>
      <c r="BC114" s="134"/>
      <c r="BD114" s="134"/>
      <c r="BE114" s="134"/>
      <c r="BF114" s="134"/>
      <c r="BG114" s="134"/>
      <c r="BH114" s="134"/>
      <c r="BI114" s="134"/>
      <c r="BJ114" s="134"/>
      <c r="BK114" s="134"/>
      <c r="BL114" s="134"/>
      <c r="BM114" s="134"/>
      <c r="BN114" s="134"/>
      <c r="BO114" s="134"/>
      <c r="BP114" s="134"/>
      <c r="BQ114" s="134"/>
      <c r="BR114" s="134"/>
      <c r="BS114" s="134"/>
      <c r="BT114" s="134"/>
      <c r="BU114" s="134"/>
      <c r="BV114" s="134"/>
      <c r="BW114" s="134"/>
      <c r="BX114" s="134"/>
      <c r="BY114" s="134"/>
      <c r="BZ114" s="134"/>
      <c r="CA114" s="134"/>
      <c r="CB114" s="134"/>
      <c r="CC114" s="134"/>
      <c r="CD114" s="134"/>
      <c r="CE114" s="134"/>
      <c r="CF114" s="134"/>
      <c r="CG114" s="134"/>
      <c r="CH114" s="134"/>
      <c r="CI114" s="134"/>
      <c r="CJ114" s="134"/>
      <c r="CK114" s="134"/>
      <c r="CL114" s="134"/>
      <c r="CM114" s="134"/>
      <c r="CN114" s="134"/>
      <c r="CO114" s="134"/>
      <c r="CP114" s="134"/>
      <c r="CQ114" s="134"/>
      <c r="CR114" s="134"/>
      <c r="CS114" s="134"/>
      <c r="CT114" s="134"/>
      <c r="CU114" s="134"/>
      <c r="CV114" s="134"/>
      <c r="CW114" s="134"/>
      <c r="CX114" s="134"/>
      <c r="CY114" s="134"/>
      <c r="CZ114" s="134"/>
      <c r="DA114" s="134"/>
      <c r="DB114" s="134"/>
      <c r="DC114" s="134"/>
      <c r="DD114" s="134"/>
      <c r="DE114" s="134"/>
      <c r="DF114" s="134"/>
      <c r="DG114" s="134"/>
      <c r="DH114" s="134"/>
      <c r="DI114" s="134"/>
      <c r="DJ114" s="134"/>
      <c r="DK114" s="134"/>
      <c r="DL114" s="134"/>
      <c r="DM114" s="134"/>
      <c r="DN114" s="221"/>
    </row>
    <row r="115" spans="1:118" ht="13.5" customHeight="1">
      <c r="A115" s="432" t="s">
        <v>551</v>
      </c>
      <c r="B115" s="367" t="s">
        <v>154</v>
      </c>
      <c r="C115" s="172"/>
      <c r="D115" s="21"/>
      <c r="E115" s="21"/>
      <c r="F115" s="136"/>
      <c r="G115" s="22"/>
      <c r="H115" s="407">
        <v>0.5</v>
      </c>
      <c r="I115" s="410">
        <v>-0.5</v>
      </c>
      <c r="J115" s="211"/>
      <c r="K115" s="320"/>
      <c r="L115" s="22"/>
      <c r="M115" s="200"/>
      <c r="N115" s="200"/>
      <c r="O115" s="235"/>
      <c r="P115" s="151"/>
      <c r="Q115" s="432" t="s">
        <v>551</v>
      </c>
      <c r="R115" s="36"/>
      <c r="S115" s="320">
        <v>16.106000000000002</v>
      </c>
      <c r="T115" s="320">
        <v>16.059999999999999</v>
      </c>
      <c r="U115" s="134"/>
      <c r="V115" s="134"/>
      <c r="W115" s="134"/>
      <c r="X115" s="134"/>
      <c r="Y115" s="134"/>
      <c r="Z115" s="134"/>
      <c r="AA115" s="134"/>
      <c r="AB115" s="134"/>
      <c r="AC115" s="134"/>
      <c r="AD115" s="134"/>
      <c r="AE115" s="134"/>
      <c r="AF115" s="134"/>
      <c r="AG115" s="134"/>
      <c r="AH115" s="134"/>
      <c r="AI115" s="134"/>
      <c r="AJ115" s="134"/>
      <c r="AK115" s="134"/>
      <c r="AL115" s="134"/>
      <c r="AM115" s="134"/>
      <c r="AN115" s="134"/>
      <c r="AO115" s="134"/>
      <c r="AP115" s="134"/>
      <c r="AQ115" s="134"/>
      <c r="AR115" s="134"/>
      <c r="AS115" s="134"/>
      <c r="AT115" s="134"/>
      <c r="AU115" s="134"/>
      <c r="AV115" s="134"/>
      <c r="AW115" s="134"/>
      <c r="AX115" s="134"/>
      <c r="AY115" s="134"/>
      <c r="AZ115" s="134"/>
      <c r="BA115" s="134"/>
      <c r="BB115" s="134"/>
      <c r="BC115" s="134"/>
      <c r="BD115" s="134"/>
      <c r="BE115" s="134"/>
      <c r="BF115" s="134"/>
      <c r="BG115" s="134"/>
      <c r="BH115" s="134"/>
      <c r="BI115" s="134"/>
      <c r="BJ115" s="134"/>
      <c r="BK115" s="134"/>
      <c r="BL115" s="134"/>
      <c r="BM115" s="134"/>
      <c r="BN115" s="134"/>
      <c r="BO115" s="134"/>
      <c r="BP115" s="134"/>
      <c r="BQ115" s="134"/>
      <c r="BR115" s="134"/>
      <c r="BS115" s="134"/>
      <c r="BT115" s="134"/>
      <c r="BU115" s="134"/>
      <c r="BV115" s="134"/>
      <c r="BW115" s="134"/>
      <c r="BX115" s="134"/>
      <c r="BY115" s="134"/>
      <c r="BZ115" s="134"/>
      <c r="CA115" s="134"/>
      <c r="CB115" s="134"/>
      <c r="CC115" s="134"/>
      <c r="CD115" s="134"/>
      <c r="CE115" s="134"/>
      <c r="CF115" s="134"/>
      <c r="CG115" s="134"/>
      <c r="CH115" s="134"/>
      <c r="CI115" s="134"/>
      <c r="CJ115" s="134"/>
      <c r="CK115" s="134"/>
      <c r="CL115" s="134"/>
      <c r="CM115" s="134"/>
      <c r="CN115" s="134"/>
      <c r="CO115" s="134"/>
      <c r="CP115" s="134"/>
      <c r="CQ115" s="134"/>
      <c r="CR115" s="134"/>
      <c r="CS115" s="134"/>
      <c r="CT115" s="134"/>
      <c r="CU115" s="134"/>
      <c r="CV115" s="134"/>
      <c r="CW115" s="134"/>
      <c r="CX115" s="134"/>
      <c r="CY115" s="134"/>
      <c r="CZ115" s="134"/>
      <c r="DA115" s="134"/>
      <c r="DB115" s="134"/>
      <c r="DC115" s="134"/>
      <c r="DD115" s="134"/>
      <c r="DE115" s="134"/>
      <c r="DF115" s="134"/>
      <c r="DG115" s="134"/>
      <c r="DH115" s="134"/>
      <c r="DI115" s="134"/>
      <c r="DJ115" s="134"/>
      <c r="DK115" s="134"/>
      <c r="DL115" s="134"/>
      <c r="DM115" s="134"/>
      <c r="DN115" s="221"/>
    </row>
    <row r="116" spans="1:118" ht="13.5" customHeight="1">
      <c r="A116" s="359">
        <v>2</v>
      </c>
      <c r="B116" s="332" t="s">
        <v>405</v>
      </c>
      <c r="C116" s="172">
        <v>0</v>
      </c>
      <c r="D116" s="21" t="s">
        <v>7</v>
      </c>
      <c r="E116" s="21" t="s">
        <v>14</v>
      </c>
      <c r="F116" s="136">
        <v>-119.5</v>
      </c>
      <c r="G116" s="22"/>
      <c r="H116" s="407">
        <v>0.3</v>
      </c>
      <c r="I116" s="410">
        <v>-0.3</v>
      </c>
      <c r="J116" s="211">
        <v>-119.5</v>
      </c>
      <c r="K116" s="320">
        <v>-119.66800000000001</v>
      </c>
      <c r="L116" s="22" t="str">
        <f t="shared" si="6"/>
        <v/>
      </c>
      <c r="M116" s="200">
        <f t="shared" ref="M116" si="17">IF(COUNTBLANK(F116)=1,"",IF(C116=0,ROUND(K116-J116,2),IF(C116=1,IF(F116&gt;0,ROUND(J116-K116,2),ROUND(K116-J116,2)),IF(C116=2,IF(F116&gt;0,ROUND(J116-K116,2),ROUND(K116-J116,2))))))</f>
        <v>-0.17</v>
      </c>
      <c r="N116" s="200">
        <v>-0.19</v>
      </c>
      <c r="O116" s="235" t="str">
        <f t="shared" si="8"/>
        <v>OK</v>
      </c>
      <c r="P116" s="151"/>
      <c r="Q116" s="130">
        <v>2</v>
      </c>
      <c r="R116" s="36">
        <f t="shared" si="9"/>
        <v>-119.5</v>
      </c>
      <c r="S116" s="320">
        <v>-119.66800000000001</v>
      </c>
      <c r="T116" s="320">
        <v>-119.69199999999999</v>
      </c>
      <c r="U116" s="134"/>
      <c r="V116" s="134"/>
      <c r="W116" s="134"/>
      <c r="X116" s="134"/>
      <c r="Y116" s="134"/>
      <c r="Z116" s="134"/>
      <c r="AA116" s="134"/>
      <c r="AB116" s="134"/>
      <c r="AC116" s="134"/>
      <c r="AD116" s="134"/>
      <c r="AE116" s="134"/>
      <c r="AF116" s="134"/>
      <c r="AG116" s="134"/>
      <c r="AH116" s="134"/>
      <c r="AI116" s="134"/>
      <c r="AJ116" s="134"/>
      <c r="AK116" s="134"/>
      <c r="AL116" s="134"/>
      <c r="AM116" s="134"/>
      <c r="AN116" s="134"/>
      <c r="AO116" s="134"/>
      <c r="AP116" s="134"/>
      <c r="AQ116" s="134"/>
      <c r="AR116" s="134"/>
      <c r="AS116" s="134"/>
      <c r="AT116" s="134"/>
      <c r="AU116" s="134"/>
      <c r="AV116" s="134"/>
      <c r="AW116" s="134"/>
      <c r="AX116" s="134"/>
      <c r="AY116" s="134"/>
      <c r="AZ116" s="134"/>
      <c r="BA116" s="134"/>
      <c r="BB116" s="134"/>
      <c r="BC116" s="134"/>
      <c r="BD116" s="134"/>
      <c r="BE116" s="134"/>
      <c r="BF116" s="134"/>
      <c r="BG116" s="134"/>
      <c r="BH116" s="134"/>
      <c r="BI116" s="134"/>
      <c r="BJ116" s="134"/>
      <c r="BK116" s="134"/>
      <c r="BL116" s="134"/>
      <c r="BM116" s="134"/>
      <c r="BN116" s="134"/>
      <c r="BO116" s="134"/>
      <c r="BP116" s="134"/>
      <c r="BQ116" s="134"/>
      <c r="BR116" s="134"/>
      <c r="BS116" s="134"/>
      <c r="BT116" s="134"/>
      <c r="BU116" s="134"/>
      <c r="BV116" s="134"/>
      <c r="BW116" s="134"/>
      <c r="BX116" s="134"/>
      <c r="BY116" s="134"/>
      <c r="BZ116" s="134"/>
      <c r="CA116" s="134"/>
      <c r="CB116" s="134"/>
      <c r="CC116" s="134"/>
      <c r="CD116" s="134"/>
      <c r="CE116" s="134"/>
      <c r="CF116" s="134"/>
      <c r="CG116" s="134"/>
      <c r="CH116" s="134"/>
      <c r="CI116" s="134"/>
      <c r="CJ116" s="134"/>
      <c r="CK116" s="134"/>
      <c r="CL116" s="134"/>
      <c r="CM116" s="134"/>
      <c r="CN116" s="134"/>
      <c r="CO116" s="134"/>
      <c r="CP116" s="134"/>
      <c r="CQ116" s="134"/>
      <c r="CR116" s="134"/>
      <c r="CS116" s="134"/>
      <c r="CT116" s="134"/>
      <c r="CU116" s="134"/>
      <c r="CV116" s="134"/>
      <c r="CW116" s="134"/>
      <c r="CX116" s="134"/>
      <c r="CY116" s="134"/>
      <c r="CZ116" s="134"/>
      <c r="DA116" s="134"/>
      <c r="DB116" s="134"/>
      <c r="DC116" s="134"/>
      <c r="DD116" s="134"/>
      <c r="DE116" s="134"/>
      <c r="DF116" s="134"/>
      <c r="DG116" s="134"/>
      <c r="DH116" s="134"/>
      <c r="DI116" s="134"/>
      <c r="DJ116" s="134"/>
      <c r="DK116" s="134"/>
      <c r="DL116" s="134"/>
      <c r="DM116" s="134"/>
      <c r="DN116" s="221"/>
    </row>
    <row r="117" spans="1:118" ht="13.5" customHeight="1">
      <c r="A117" s="359">
        <v>2</v>
      </c>
      <c r="B117" s="332" t="s">
        <v>406</v>
      </c>
      <c r="C117" s="172">
        <v>0</v>
      </c>
      <c r="D117" s="21" t="s">
        <v>8</v>
      </c>
      <c r="E117" s="21" t="s">
        <v>14</v>
      </c>
      <c r="F117" s="136">
        <v>7</v>
      </c>
      <c r="G117" s="22"/>
      <c r="H117" s="407">
        <v>0.3</v>
      </c>
      <c r="I117" s="410">
        <v>-0.3</v>
      </c>
      <c r="J117" s="211">
        <v>7</v>
      </c>
      <c r="K117" s="320">
        <v>7.0279999999999996</v>
      </c>
      <c r="L117" s="22" t="str">
        <f t="shared" si="6"/>
        <v/>
      </c>
      <c r="M117" s="200">
        <f t="shared" si="7"/>
        <v>0.03</v>
      </c>
      <c r="N117" s="200">
        <v>0</v>
      </c>
      <c r="O117" s="235" t="str">
        <f t="shared" si="8"/>
        <v>OK</v>
      </c>
      <c r="P117" s="151"/>
      <c r="Q117" s="130">
        <v>2</v>
      </c>
      <c r="R117" s="36">
        <f t="shared" si="9"/>
        <v>7</v>
      </c>
      <c r="S117" s="320">
        <v>7.0279999999999996</v>
      </c>
      <c r="T117" s="320">
        <v>7</v>
      </c>
      <c r="U117" s="134"/>
      <c r="V117" s="134"/>
      <c r="W117" s="134"/>
      <c r="X117" s="134"/>
      <c r="Y117" s="134"/>
      <c r="Z117" s="134"/>
      <c r="AA117" s="134"/>
      <c r="AB117" s="134"/>
      <c r="AC117" s="134"/>
      <c r="AD117" s="134"/>
      <c r="AE117" s="134"/>
      <c r="AF117" s="134"/>
      <c r="AG117" s="134"/>
      <c r="AH117" s="134"/>
      <c r="AI117" s="134"/>
      <c r="AJ117" s="134"/>
      <c r="AK117" s="134"/>
      <c r="AL117" s="134"/>
      <c r="AM117" s="134"/>
      <c r="AN117" s="134"/>
      <c r="AO117" s="134"/>
      <c r="AP117" s="134"/>
      <c r="AQ117" s="134"/>
      <c r="AR117" s="134"/>
      <c r="AS117" s="134"/>
      <c r="AT117" s="134"/>
      <c r="AU117" s="134"/>
      <c r="AV117" s="134"/>
      <c r="AW117" s="134"/>
      <c r="AX117" s="134"/>
      <c r="AY117" s="134"/>
      <c r="AZ117" s="134"/>
      <c r="BA117" s="134"/>
      <c r="BB117" s="134"/>
      <c r="BC117" s="134"/>
      <c r="BD117" s="134"/>
      <c r="BE117" s="134"/>
      <c r="BF117" s="134"/>
      <c r="BG117" s="134"/>
      <c r="BH117" s="134"/>
      <c r="BI117" s="134"/>
      <c r="BJ117" s="134"/>
      <c r="BK117" s="134"/>
      <c r="BL117" s="134"/>
      <c r="BM117" s="134"/>
      <c r="BN117" s="134"/>
      <c r="BO117" s="134"/>
      <c r="BP117" s="134"/>
      <c r="BQ117" s="134"/>
      <c r="BR117" s="134"/>
      <c r="BS117" s="134"/>
      <c r="BT117" s="134"/>
      <c r="BU117" s="134"/>
      <c r="BV117" s="134"/>
      <c r="BW117" s="134"/>
      <c r="BX117" s="134"/>
      <c r="BY117" s="134"/>
      <c r="BZ117" s="134"/>
      <c r="CA117" s="134"/>
      <c r="CB117" s="134"/>
      <c r="CC117" s="134"/>
      <c r="CD117" s="134"/>
      <c r="CE117" s="134"/>
      <c r="CF117" s="134"/>
      <c r="CG117" s="134"/>
      <c r="CH117" s="134"/>
      <c r="CI117" s="134"/>
      <c r="CJ117" s="134"/>
      <c r="CK117" s="134"/>
      <c r="CL117" s="134"/>
      <c r="CM117" s="134"/>
      <c r="CN117" s="134"/>
      <c r="CO117" s="134"/>
      <c r="CP117" s="134"/>
      <c r="CQ117" s="134"/>
      <c r="CR117" s="134"/>
      <c r="CS117" s="134"/>
      <c r="CT117" s="134"/>
      <c r="CU117" s="134"/>
      <c r="CV117" s="134"/>
      <c r="CW117" s="134"/>
      <c r="CX117" s="134"/>
      <c r="CY117" s="134"/>
      <c r="CZ117" s="134"/>
      <c r="DA117" s="134"/>
      <c r="DB117" s="134"/>
      <c r="DC117" s="134"/>
      <c r="DD117" s="134"/>
      <c r="DE117" s="134"/>
      <c r="DF117" s="134"/>
      <c r="DG117" s="134"/>
      <c r="DH117" s="134"/>
      <c r="DI117" s="134"/>
      <c r="DJ117" s="134"/>
      <c r="DK117" s="134"/>
      <c r="DL117" s="134"/>
      <c r="DM117" s="134"/>
      <c r="DN117" s="221"/>
    </row>
    <row r="118" spans="1:118" ht="13.5" customHeight="1">
      <c r="A118" s="359">
        <v>3</v>
      </c>
      <c r="B118" s="332" t="s">
        <v>407</v>
      </c>
      <c r="C118" s="172">
        <v>0</v>
      </c>
      <c r="D118" s="21" t="s">
        <v>7</v>
      </c>
      <c r="E118" s="21" t="s">
        <v>14</v>
      </c>
      <c r="F118" s="136">
        <v>-93.2</v>
      </c>
      <c r="G118" s="22"/>
      <c r="H118" s="407">
        <v>0.3</v>
      </c>
      <c r="I118" s="410">
        <v>-0.3</v>
      </c>
      <c r="J118" s="211">
        <v>-93.2</v>
      </c>
      <c r="K118" s="320">
        <v>-93.355000000000004</v>
      </c>
      <c r="L118" s="22" t="str">
        <f t="shared" si="6"/>
        <v/>
      </c>
      <c r="M118" s="200">
        <f t="shared" ref="M118:M119" si="18">IF(COUNTBLANK(F118)=1,"",IF(C118=0,ROUND(K118-J118,2),IF(C118=1,IF(F118&gt;0,ROUND(J118-K118,2),ROUND(K118-J118,2)),IF(C118=2,IF(F118&gt;0,ROUND(J118-K118,2),ROUND(K118-J118,2))))))</f>
        <v>-0.16</v>
      </c>
      <c r="N118" s="200">
        <v>-0.24</v>
      </c>
      <c r="O118" s="235" t="str">
        <f t="shared" si="8"/>
        <v>OK</v>
      </c>
      <c r="P118" s="151"/>
      <c r="Q118" s="130">
        <v>3</v>
      </c>
      <c r="R118" s="36">
        <f t="shared" si="9"/>
        <v>-93.2</v>
      </c>
      <c r="S118" s="320">
        <v>-93.355000000000004</v>
      </c>
      <c r="T118" s="320">
        <v>-93.436999999999998</v>
      </c>
      <c r="U118" s="134"/>
      <c r="V118" s="134"/>
      <c r="W118" s="134"/>
      <c r="X118" s="134"/>
      <c r="Y118" s="134"/>
      <c r="Z118" s="134"/>
      <c r="AA118" s="134"/>
      <c r="AB118" s="134"/>
      <c r="AC118" s="134"/>
      <c r="AD118" s="134"/>
      <c r="AE118" s="134"/>
      <c r="AF118" s="134"/>
      <c r="AG118" s="134"/>
      <c r="AH118" s="134"/>
      <c r="AI118" s="134"/>
      <c r="AJ118" s="134"/>
      <c r="AK118" s="134"/>
      <c r="AL118" s="134"/>
      <c r="AM118" s="134"/>
      <c r="AN118" s="134"/>
      <c r="AO118" s="134"/>
      <c r="AP118" s="134"/>
      <c r="AQ118" s="134"/>
      <c r="AR118" s="134"/>
      <c r="AS118" s="134"/>
      <c r="AT118" s="134"/>
      <c r="AU118" s="134"/>
      <c r="AV118" s="134"/>
      <c r="AW118" s="134"/>
      <c r="AX118" s="134"/>
      <c r="AY118" s="134"/>
      <c r="AZ118" s="134"/>
      <c r="BA118" s="134"/>
      <c r="BB118" s="134"/>
      <c r="BC118" s="134"/>
      <c r="BD118" s="134"/>
      <c r="BE118" s="134"/>
      <c r="BF118" s="134"/>
      <c r="BG118" s="134"/>
      <c r="BH118" s="134"/>
      <c r="BI118" s="134"/>
      <c r="BJ118" s="134"/>
      <c r="BK118" s="134"/>
      <c r="BL118" s="134"/>
      <c r="BM118" s="134"/>
      <c r="BN118" s="134"/>
      <c r="BO118" s="134"/>
      <c r="BP118" s="134"/>
      <c r="BQ118" s="134"/>
      <c r="BR118" s="134"/>
      <c r="BS118" s="134"/>
      <c r="BT118" s="134"/>
      <c r="BU118" s="134"/>
      <c r="BV118" s="134"/>
      <c r="BW118" s="134"/>
      <c r="BX118" s="134"/>
      <c r="BY118" s="134"/>
      <c r="BZ118" s="134"/>
      <c r="CA118" s="134"/>
      <c r="CB118" s="134"/>
      <c r="CC118" s="134"/>
      <c r="CD118" s="134"/>
      <c r="CE118" s="134"/>
      <c r="CF118" s="134"/>
      <c r="CG118" s="134"/>
      <c r="CH118" s="134"/>
      <c r="CI118" s="134"/>
      <c r="CJ118" s="134"/>
      <c r="CK118" s="134"/>
      <c r="CL118" s="134"/>
      <c r="CM118" s="134"/>
      <c r="CN118" s="134"/>
      <c r="CO118" s="134"/>
      <c r="CP118" s="134"/>
      <c r="CQ118" s="134"/>
      <c r="CR118" s="134"/>
      <c r="CS118" s="134"/>
      <c r="CT118" s="134"/>
      <c r="CU118" s="134"/>
      <c r="CV118" s="134"/>
      <c r="CW118" s="134"/>
      <c r="CX118" s="134"/>
      <c r="CY118" s="134"/>
      <c r="CZ118" s="134"/>
      <c r="DA118" s="134"/>
      <c r="DB118" s="134"/>
      <c r="DC118" s="134"/>
      <c r="DD118" s="134"/>
      <c r="DE118" s="134"/>
      <c r="DF118" s="134"/>
      <c r="DG118" s="134"/>
      <c r="DH118" s="134"/>
      <c r="DI118" s="134"/>
      <c r="DJ118" s="134"/>
      <c r="DK118" s="134"/>
      <c r="DL118" s="134"/>
      <c r="DM118" s="134"/>
      <c r="DN118" s="221"/>
    </row>
    <row r="119" spans="1:118" ht="13.5" customHeight="1">
      <c r="A119" s="359">
        <v>3</v>
      </c>
      <c r="B119" s="332" t="s">
        <v>408</v>
      </c>
      <c r="C119" s="172">
        <v>0</v>
      </c>
      <c r="D119" s="21" t="s">
        <v>8</v>
      </c>
      <c r="E119" s="21" t="s">
        <v>14</v>
      </c>
      <c r="F119" s="136">
        <v>-11.4</v>
      </c>
      <c r="G119" s="22"/>
      <c r="H119" s="407">
        <v>0.3</v>
      </c>
      <c r="I119" s="410">
        <v>-0.3</v>
      </c>
      <c r="J119" s="211">
        <v>-11.4</v>
      </c>
      <c r="K119" s="320">
        <v>-11.391</v>
      </c>
      <c r="L119" s="22" t="str">
        <f t="shared" si="6"/>
        <v/>
      </c>
      <c r="M119" s="200">
        <f t="shared" si="18"/>
        <v>0.01</v>
      </c>
      <c r="N119" s="200">
        <v>0</v>
      </c>
      <c r="O119" s="235" t="str">
        <f t="shared" si="8"/>
        <v>OK</v>
      </c>
      <c r="P119" s="151"/>
      <c r="Q119" s="130">
        <v>3</v>
      </c>
      <c r="R119" s="36">
        <f t="shared" si="9"/>
        <v>-11.4</v>
      </c>
      <c r="S119" s="320">
        <v>-11.391</v>
      </c>
      <c r="T119" s="320">
        <v>-11.403</v>
      </c>
      <c r="U119" s="134"/>
      <c r="V119" s="134"/>
      <c r="W119" s="134"/>
      <c r="X119" s="134"/>
      <c r="Y119" s="134"/>
      <c r="Z119" s="134"/>
      <c r="AA119" s="134"/>
      <c r="AB119" s="134"/>
      <c r="AC119" s="134"/>
      <c r="AD119" s="134"/>
      <c r="AE119" s="134"/>
      <c r="AF119" s="134"/>
      <c r="AG119" s="134"/>
      <c r="AH119" s="134"/>
      <c r="AI119" s="134"/>
      <c r="AJ119" s="134"/>
      <c r="AK119" s="134"/>
      <c r="AL119" s="134"/>
      <c r="AM119" s="134"/>
      <c r="AN119" s="134"/>
      <c r="AO119" s="134"/>
      <c r="AP119" s="134"/>
      <c r="AQ119" s="134"/>
      <c r="AR119" s="134"/>
      <c r="AS119" s="134"/>
      <c r="AT119" s="134"/>
      <c r="AU119" s="134"/>
      <c r="AV119" s="134"/>
      <c r="AW119" s="134"/>
      <c r="AX119" s="134"/>
      <c r="AY119" s="134"/>
      <c r="AZ119" s="134"/>
      <c r="BA119" s="134"/>
      <c r="BB119" s="134"/>
      <c r="BC119" s="134"/>
      <c r="BD119" s="134"/>
      <c r="BE119" s="134"/>
      <c r="BF119" s="134"/>
      <c r="BG119" s="134"/>
      <c r="BH119" s="134"/>
      <c r="BI119" s="134"/>
      <c r="BJ119" s="134"/>
      <c r="BK119" s="134"/>
      <c r="BL119" s="134"/>
      <c r="BM119" s="134"/>
      <c r="BN119" s="134"/>
      <c r="BO119" s="134"/>
      <c r="BP119" s="134"/>
      <c r="BQ119" s="134"/>
      <c r="BR119" s="134"/>
      <c r="BS119" s="134"/>
      <c r="BT119" s="134"/>
      <c r="BU119" s="134"/>
      <c r="BV119" s="134"/>
      <c r="BW119" s="134"/>
      <c r="BX119" s="134"/>
      <c r="BY119" s="134"/>
      <c r="BZ119" s="134"/>
      <c r="CA119" s="134"/>
      <c r="CB119" s="134"/>
      <c r="CC119" s="134"/>
      <c r="CD119" s="134"/>
      <c r="CE119" s="134"/>
      <c r="CF119" s="134"/>
      <c r="CG119" s="134"/>
      <c r="CH119" s="134"/>
      <c r="CI119" s="134"/>
      <c r="CJ119" s="134"/>
      <c r="CK119" s="134"/>
      <c r="CL119" s="134"/>
      <c r="CM119" s="134"/>
      <c r="CN119" s="134"/>
      <c r="CO119" s="134"/>
      <c r="CP119" s="134"/>
      <c r="CQ119" s="134"/>
      <c r="CR119" s="134"/>
      <c r="CS119" s="134"/>
      <c r="CT119" s="134"/>
      <c r="CU119" s="134"/>
      <c r="CV119" s="134"/>
      <c r="CW119" s="134"/>
      <c r="CX119" s="134"/>
      <c r="CY119" s="134"/>
      <c r="CZ119" s="134"/>
      <c r="DA119" s="134"/>
      <c r="DB119" s="134"/>
      <c r="DC119" s="134"/>
      <c r="DD119" s="134"/>
      <c r="DE119" s="134"/>
      <c r="DF119" s="134"/>
      <c r="DG119" s="134"/>
      <c r="DH119" s="134"/>
      <c r="DI119" s="134"/>
      <c r="DJ119" s="134"/>
      <c r="DK119" s="134"/>
      <c r="DL119" s="134"/>
      <c r="DM119" s="134"/>
      <c r="DN119" s="221"/>
    </row>
    <row r="120" spans="1:118" ht="13.5" customHeight="1">
      <c r="A120" s="359" t="s">
        <v>552</v>
      </c>
      <c r="B120" s="367" t="s">
        <v>155</v>
      </c>
      <c r="C120" s="172"/>
      <c r="D120" s="21"/>
      <c r="E120" s="21"/>
      <c r="F120" s="136"/>
      <c r="G120" s="22"/>
      <c r="H120" s="407">
        <v>0.5</v>
      </c>
      <c r="I120" s="410">
        <v>-0.5</v>
      </c>
      <c r="J120" s="211"/>
      <c r="K120" s="320">
        <v>-93.379000000000005</v>
      </c>
      <c r="L120" s="22"/>
      <c r="M120" s="200"/>
      <c r="N120" s="200"/>
      <c r="O120" s="235"/>
      <c r="P120" s="151"/>
      <c r="Q120" s="130"/>
      <c r="R120" s="36"/>
      <c r="S120" s="320">
        <v>-93.379000000000005</v>
      </c>
      <c r="T120" s="320">
        <v>-93.45</v>
      </c>
      <c r="U120" s="134"/>
      <c r="V120" s="134"/>
      <c r="W120" s="134"/>
      <c r="X120" s="134"/>
      <c r="Y120" s="134"/>
      <c r="Z120" s="134"/>
      <c r="AA120" s="134"/>
      <c r="AB120" s="134"/>
      <c r="AC120" s="134"/>
      <c r="AD120" s="134"/>
      <c r="AE120" s="134"/>
      <c r="AF120" s="134"/>
      <c r="AG120" s="134"/>
      <c r="AH120" s="134"/>
      <c r="AI120" s="134"/>
      <c r="AJ120" s="134"/>
      <c r="AK120" s="134"/>
      <c r="AL120" s="134"/>
      <c r="AM120" s="134"/>
      <c r="AN120" s="134"/>
      <c r="AO120" s="134"/>
      <c r="AP120" s="134"/>
      <c r="AQ120" s="134"/>
      <c r="AR120" s="134"/>
      <c r="AS120" s="134"/>
      <c r="AT120" s="134"/>
      <c r="AU120" s="134"/>
      <c r="AV120" s="134"/>
      <c r="AW120" s="134"/>
      <c r="AX120" s="134"/>
      <c r="AY120" s="134"/>
      <c r="AZ120" s="134"/>
      <c r="BA120" s="134"/>
      <c r="BB120" s="134"/>
      <c r="BC120" s="134"/>
      <c r="BD120" s="134"/>
      <c r="BE120" s="134"/>
      <c r="BF120" s="134"/>
      <c r="BG120" s="134"/>
      <c r="BH120" s="134"/>
      <c r="BI120" s="134"/>
      <c r="BJ120" s="134"/>
      <c r="BK120" s="134"/>
      <c r="BL120" s="134"/>
      <c r="BM120" s="134"/>
      <c r="BN120" s="134"/>
      <c r="BO120" s="134"/>
      <c r="BP120" s="134"/>
      <c r="BQ120" s="134"/>
      <c r="BR120" s="134"/>
      <c r="BS120" s="134"/>
      <c r="BT120" s="134"/>
      <c r="BU120" s="134"/>
      <c r="BV120" s="134"/>
      <c r="BW120" s="134"/>
      <c r="BX120" s="134"/>
      <c r="BY120" s="134"/>
      <c r="BZ120" s="134"/>
      <c r="CA120" s="134"/>
      <c r="CB120" s="134"/>
      <c r="CC120" s="134"/>
      <c r="CD120" s="134"/>
      <c r="CE120" s="134"/>
      <c r="CF120" s="134"/>
      <c r="CG120" s="134"/>
      <c r="CH120" s="134"/>
      <c r="CI120" s="134"/>
      <c r="CJ120" s="134"/>
      <c r="CK120" s="134"/>
      <c r="CL120" s="134"/>
      <c r="CM120" s="134"/>
      <c r="CN120" s="134"/>
      <c r="CO120" s="134"/>
      <c r="CP120" s="134"/>
      <c r="CQ120" s="134"/>
      <c r="CR120" s="134"/>
      <c r="CS120" s="134"/>
      <c r="CT120" s="134"/>
      <c r="CU120" s="134"/>
      <c r="CV120" s="134"/>
      <c r="CW120" s="134"/>
      <c r="CX120" s="134"/>
      <c r="CY120" s="134"/>
      <c r="CZ120" s="134"/>
      <c r="DA120" s="134"/>
      <c r="DB120" s="134"/>
      <c r="DC120" s="134"/>
      <c r="DD120" s="134"/>
      <c r="DE120" s="134"/>
      <c r="DF120" s="134"/>
      <c r="DG120" s="134"/>
      <c r="DH120" s="134"/>
      <c r="DI120" s="134"/>
      <c r="DJ120" s="134"/>
      <c r="DK120" s="134"/>
      <c r="DL120" s="134"/>
      <c r="DM120" s="134"/>
      <c r="DN120" s="221"/>
    </row>
    <row r="121" spans="1:118" ht="13.5" customHeight="1">
      <c r="A121" s="359" t="s">
        <v>552</v>
      </c>
      <c r="B121" s="367" t="s">
        <v>155</v>
      </c>
      <c r="C121" s="172"/>
      <c r="D121" s="21"/>
      <c r="E121" s="21"/>
      <c r="F121" s="136"/>
      <c r="G121" s="22"/>
      <c r="H121" s="407">
        <v>0.5</v>
      </c>
      <c r="I121" s="410">
        <v>-0.5</v>
      </c>
      <c r="J121" s="211"/>
      <c r="K121" s="320">
        <v>-11.260999999999999</v>
      </c>
      <c r="L121" s="22"/>
      <c r="M121" s="200"/>
      <c r="N121" s="200"/>
      <c r="O121" s="235"/>
      <c r="P121" s="151"/>
      <c r="Q121" s="130"/>
      <c r="R121" s="36"/>
      <c r="S121" s="320">
        <v>-11.260999999999999</v>
      </c>
      <c r="T121" s="320">
        <v>-11.262</v>
      </c>
      <c r="U121" s="134"/>
      <c r="V121" s="134"/>
      <c r="W121" s="134"/>
      <c r="X121" s="134"/>
      <c r="Y121" s="134"/>
      <c r="Z121" s="134"/>
      <c r="AA121" s="134"/>
      <c r="AB121" s="134"/>
      <c r="AC121" s="134"/>
      <c r="AD121" s="134"/>
      <c r="AE121" s="134"/>
      <c r="AF121" s="134"/>
      <c r="AG121" s="134"/>
      <c r="AH121" s="134"/>
      <c r="AI121" s="134"/>
      <c r="AJ121" s="134"/>
      <c r="AK121" s="134"/>
      <c r="AL121" s="134"/>
      <c r="AM121" s="134"/>
      <c r="AN121" s="134"/>
      <c r="AO121" s="134"/>
      <c r="AP121" s="134"/>
      <c r="AQ121" s="134"/>
      <c r="AR121" s="134"/>
      <c r="AS121" s="134"/>
      <c r="AT121" s="134"/>
      <c r="AU121" s="134"/>
      <c r="AV121" s="134"/>
      <c r="AW121" s="134"/>
      <c r="AX121" s="134"/>
      <c r="AY121" s="134"/>
      <c r="AZ121" s="134"/>
      <c r="BA121" s="134"/>
      <c r="BB121" s="134"/>
      <c r="BC121" s="134"/>
      <c r="BD121" s="134"/>
      <c r="BE121" s="134"/>
      <c r="BF121" s="134"/>
      <c r="BG121" s="134"/>
      <c r="BH121" s="134"/>
      <c r="BI121" s="134"/>
      <c r="BJ121" s="134"/>
      <c r="BK121" s="134"/>
      <c r="BL121" s="134"/>
      <c r="BM121" s="134"/>
      <c r="BN121" s="134"/>
      <c r="BO121" s="134"/>
      <c r="BP121" s="134"/>
      <c r="BQ121" s="134"/>
      <c r="BR121" s="134"/>
      <c r="BS121" s="134"/>
      <c r="BT121" s="134"/>
      <c r="BU121" s="134"/>
      <c r="BV121" s="134"/>
      <c r="BW121" s="134"/>
      <c r="BX121" s="134"/>
      <c r="BY121" s="134"/>
      <c r="BZ121" s="134"/>
      <c r="CA121" s="134"/>
      <c r="CB121" s="134"/>
      <c r="CC121" s="134"/>
      <c r="CD121" s="134"/>
      <c r="CE121" s="134"/>
      <c r="CF121" s="134"/>
      <c r="CG121" s="134"/>
      <c r="CH121" s="134"/>
      <c r="CI121" s="134"/>
      <c r="CJ121" s="134"/>
      <c r="CK121" s="134"/>
      <c r="CL121" s="134"/>
      <c r="CM121" s="134"/>
      <c r="CN121" s="134"/>
      <c r="CO121" s="134"/>
      <c r="CP121" s="134"/>
      <c r="CQ121" s="134"/>
      <c r="CR121" s="134"/>
      <c r="CS121" s="134"/>
      <c r="CT121" s="134"/>
      <c r="CU121" s="134"/>
      <c r="CV121" s="134"/>
      <c r="CW121" s="134"/>
      <c r="CX121" s="134"/>
      <c r="CY121" s="134"/>
      <c r="CZ121" s="134"/>
      <c r="DA121" s="134"/>
      <c r="DB121" s="134"/>
      <c r="DC121" s="134"/>
      <c r="DD121" s="134"/>
      <c r="DE121" s="134"/>
      <c r="DF121" s="134"/>
      <c r="DG121" s="134"/>
      <c r="DH121" s="134"/>
      <c r="DI121" s="134"/>
      <c r="DJ121" s="134"/>
      <c r="DK121" s="134"/>
      <c r="DL121" s="134"/>
      <c r="DM121" s="134"/>
      <c r="DN121" s="221"/>
    </row>
    <row r="122" spans="1:118" ht="13.5" customHeight="1">
      <c r="A122" s="359">
        <v>4</v>
      </c>
      <c r="B122" s="332" t="s">
        <v>409</v>
      </c>
      <c r="C122" s="172">
        <v>0</v>
      </c>
      <c r="D122" s="21" t="s">
        <v>7</v>
      </c>
      <c r="E122" s="21" t="s">
        <v>14</v>
      </c>
      <c r="F122" s="136">
        <v>-63</v>
      </c>
      <c r="G122" s="22"/>
      <c r="H122" s="407">
        <v>0.3</v>
      </c>
      <c r="I122" s="410">
        <v>-0.3</v>
      </c>
      <c r="J122" s="211">
        <v>-63</v>
      </c>
      <c r="K122" s="320">
        <v>-63.192999999999998</v>
      </c>
      <c r="L122" s="22" t="str">
        <f t="shared" si="6"/>
        <v/>
      </c>
      <c r="M122" s="200">
        <f t="shared" ref="M122" si="19">IF(COUNTBLANK(F122)=1,"",IF(C122=0,ROUND(K122-J122,2),IF(C122=1,IF(F122&gt;0,ROUND(J122-K122,2),ROUND(K122-J122,2)),IF(C122=2,IF(F122&gt;0,ROUND(J122-K122,2),ROUND(K122-J122,2))))))</f>
        <v>-0.19</v>
      </c>
      <c r="N122" s="200">
        <v>-0.19</v>
      </c>
      <c r="O122" s="235" t="str">
        <f t="shared" si="8"/>
        <v>OK</v>
      </c>
      <c r="P122" s="151"/>
      <c r="Q122" s="130">
        <v>4</v>
      </c>
      <c r="R122" s="36">
        <f t="shared" si="9"/>
        <v>-63</v>
      </c>
      <c r="S122" s="320">
        <v>-63.192999999999998</v>
      </c>
      <c r="T122" s="320">
        <v>-63.192999999999998</v>
      </c>
      <c r="U122" s="134"/>
      <c r="V122" s="134"/>
      <c r="W122" s="134"/>
      <c r="X122" s="134"/>
      <c r="Y122" s="134"/>
      <c r="Z122" s="134"/>
      <c r="AA122" s="134"/>
      <c r="AB122" s="134"/>
      <c r="AC122" s="134"/>
      <c r="AD122" s="134"/>
      <c r="AE122" s="134"/>
      <c r="AF122" s="134"/>
      <c r="AG122" s="134"/>
      <c r="AH122" s="134"/>
      <c r="AI122" s="134"/>
      <c r="AJ122" s="134"/>
      <c r="AK122" s="134"/>
      <c r="AL122" s="134"/>
      <c r="AM122" s="134"/>
      <c r="AN122" s="134"/>
      <c r="AO122" s="134"/>
      <c r="AP122" s="134"/>
      <c r="AQ122" s="134"/>
      <c r="AR122" s="134"/>
      <c r="AS122" s="134"/>
      <c r="AT122" s="134"/>
      <c r="AU122" s="134"/>
      <c r="AV122" s="134"/>
      <c r="AW122" s="134"/>
      <c r="AX122" s="134"/>
      <c r="AY122" s="134"/>
      <c r="AZ122" s="134"/>
      <c r="BA122" s="134"/>
      <c r="BB122" s="134"/>
      <c r="BC122" s="134"/>
      <c r="BD122" s="134"/>
      <c r="BE122" s="134"/>
      <c r="BF122" s="134"/>
      <c r="BG122" s="134"/>
      <c r="BH122" s="134"/>
      <c r="BI122" s="134"/>
      <c r="BJ122" s="134"/>
      <c r="BK122" s="134"/>
      <c r="BL122" s="134"/>
      <c r="BM122" s="134"/>
      <c r="BN122" s="134"/>
      <c r="BO122" s="134"/>
      <c r="BP122" s="134"/>
      <c r="BQ122" s="134"/>
      <c r="BR122" s="134"/>
      <c r="BS122" s="134"/>
      <c r="BT122" s="134"/>
      <c r="BU122" s="134"/>
      <c r="BV122" s="134"/>
      <c r="BW122" s="134"/>
      <c r="BX122" s="134"/>
      <c r="BY122" s="134"/>
      <c r="BZ122" s="134"/>
      <c r="CA122" s="134"/>
      <c r="CB122" s="134"/>
      <c r="CC122" s="134"/>
      <c r="CD122" s="134"/>
      <c r="CE122" s="134"/>
      <c r="CF122" s="134"/>
      <c r="CG122" s="134"/>
      <c r="CH122" s="134"/>
      <c r="CI122" s="134"/>
      <c r="CJ122" s="134"/>
      <c r="CK122" s="134"/>
      <c r="CL122" s="134"/>
      <c r="CM122" s="134"/>
      <c r="CN122" s="134"/>
      <c r="CO122" s="134"/>
      <c r="CP122" s="134"/>
      <c r="CQ122" s="134"/>
      <c r="CR122" s="134"/>
      <c r="CS122" s="134"/>
      <c r="CT122" s="134"/>
      <c r="CU122" s="134"/>
      <c r="CV122" s="134"/>
      <c r="CW122" s="134"/>
      <c r="CX122" s="134"/>
      <c r="CY122" s="134"/>
      <c r="CZ122" s="134"/>
      <c r="DA122" s="134"/>
      <c r="DB122" s="134"/>
      <c r="DC122" s="134"/>
      <c r="DD122" s="134"/>
      <c r="DE122" s="134"/>
      <c r="DF122" s="134"/>
      <c r="DG122" s="134"/>
      <c r="DH122" s="134"/>
      <c r="DI122" s="134"/>
      <c r="DJ122" s="134"/>
      <c r="DK122" s="134"/>
      <c r="DL122" s="134"/>
      <c r="DM122" s="134"/>
      <c r="DN122" s="221"/>
    </row>
    <row r="123" spans="1:118" ht="13.5" customHeight="1">
      <c r="A123" s="359">
        <v>4</v>
      </c>
      <c r="B123" s="332" t="s">
        <v>410</v>
      </c>
      <c r="C123" s="172">
        <v>0</v>
      </c>
      <c r="D123" s="21" t="s">
        <v>8</v>
      </c>
      <c r="E123" s="21" t="s">
        <v>14</v>
      </c>
      <c r="F123" s="136">
        <v>50.4</v>
      </c>
      <c r="G123" s="22"/>
      <c r="H123" s="407">
        <v>0.3</v>
      </c>
      <c r="I123" s="410">
        <v>-0.3</v>
      </c>
      <c r="J123" s="211">
        <v>50.4</v>
      </c>
      <c r="K123" s="320">
        <v>50.524999999999999</v>
      </c>
      <c r="L123" s="22" t="str">
        <f t="shared" si="6"/>
        <v/>
      </c>
      <c r="M123" s="200">
        <f t="shared" si="7"/>
        <v>0.13</v>
      </c>
      <c r="N123" s="200">
        <v>0.11</v>
      </c>
      <c r="O123" s="235" t="str">
        <f t="shared" si="8"/>
        <v>OK</v>
      </c>
      <c r="P123" s="151"/>
      <c r="Q123" s="130">
        <v>4</v>
      </c>
      <c r="R123" s="36">
        <f t="shared" si="9"/>
        <v>50.4</v>
      </c>
      <c r="S123" s="320">
        <v>50.524999999999999</v>
      </c>
      <c r="T123" s="320">
        <v>50.509</v>
      </c>
      <c r="U123" s="134"/>
      <c r="V123" s="134"/>
      <c r="W123" s="134"/>
      <c r="X123" s="134"/>
      <c r="Y123" s="134"/>
      <c r="Z123" s="134"/>
      <c r="AA123" s="134"/>
      <c r="AB123" s="134"/>
      <c r="AC123" s="134"/>
      <c r="AD123" s="134"/>
      <c r="AE123" s="134"/>
      <c r="AF123" s="134"/>
      <c r="AG123" s="134"/>
      <c r="AH123" s="134"/>
      <c r="AI123" s="134"/>
      <c r="AJ123" s="134"/>
      <c r="AK123" s="134"/>
      <c r="AL123" s="134"/>
      <c r="AM123" s="134"/>
      <c r="AN123" s="134"/>
      <c r="AO123" s="134"/>
      <c r="AP123" s="134"/>
      <c r="AQ123" s="134"/>
      <c r="AR123" s="134"/>
      <c r="AS123" s="134"/>
      <c r="AT123" s="134"/>
      <c r="AU123" s="134"/>
      <c r="AV123" s="134"/>
      <c r="AW123" s="134"/>
      <c r="AX123" s="134"/>
      <c r="AY123" s="134"/>
      <c r="AZ123" s="134"/>
      <c r="BA123" s="134"/>
      <c r="BB123" s="134"/>
      <c r="BC123" s="134"/>
      <c r="BD123" s="134"/>
      <c r="BE123" s="134"/>
      <c r="BF123" s="134"/>
      <c r="BG123" s="134"/>
      <c r="BH123" s="134"/>
      <c r="BI123" s="134"/>
      <c r="BJ123" s="134"/>
      <c r="BK123" s="134"/>
      <c r="BL123" s="134"/>
      <c r="BM123" s="134"/>
      <c r="BN123" s="134"/>
      <c r="BO123" s="134"/>
      <c r="BP123" s="134"/>
      <c r="BQ123" s="134"/>
      <c r="BR123" s="134"/>
      <c r="BS123" s="134"/>
      <c r="BT123" s="134"/>
      <c r="BU123" s="134"/>
      <c r="BV123" s="134"/>
      <c r="BW123" s="134"/>
      <c r="BX123" s="134"/>
      <c r="BY123" s="134"/>
      <c r="BZ123" s="134"/>
      <c r="CA123" s="134"/>
      <c r="CB123" s="134"/>
      <c r="CC123" s="134"/>
      <c r="CD123" s="134"/>
      <c r="CE123" s="134"/>
      <c r="CF123" s="134"/>
      <c r="CG123" s="134"/>
      <c r="CH123" s="134"/>
      <c r="CI123" s="134"/>
      <c r="CJ123" s="134"/>
      <c r="CK123" s="134"/>
      <c r="CL123" s="134"/>
      <c r="CM123" s="134"/>
      <c r="CN123" s="134"/>
      <c r="CO123" s="134"/>
      <c r="CP123" s="134"/>
      <c r="CQ123" s="134"/>
      <c r="CR123" s="134"/>
      <c r="CS123" s="134"/>
      <c r="CT123" s="134"/>
      <c r="CU123" s="134"/>
      <c r="CV123" s="134"/>
      <c r="CW123" s="134"/>
      <c r="CX123" s="134"/>
      <c r="CY123" s="134"/>
      <c r="CZ123" s="134"/>
      <c r="DA123" s="134"/>
      <c r="DB123" s="134"/>
      <c r="DC123" s="134"/>
      <c r="DD123" s="134"/>
      <c r="DE123" s="134"/>
      <c r="DF123" s="134"/>
      <c r="DG123" s="134"/>
      <c r="DH123" s="134"/>
      <c r="DI123" s="134"/>
      <c r="DJ123" s="134"/>
      <c r="DK123" s="134"/>
      <c r="DL123" s="134"/>
      <c r="DM123" s="134"/>
      <c r="DN123" s="221"/>
    </row>
    <row r="124" spans="1:118" ht="13.5" customHeight="1">
      <c r="A124" s="359" t="s">
        <v>554</v>
      </c>
      <c r="B124" s="367" t="s">
        <v>156</v>
      </c>
      <c r="C124" s="172"/>
      <c r="D124" s="21"/>
      <c r="E124" s="21"/>
      <c r="F124" s="136"/>
      <c r="G124" s="22"/>
      <c r="H124" s="407">
        <v>0.5</v>
      </c>
      <c r="I124" s="410">
        <v>-0.5</v>
      </c>
      <c r="J124" s="211"/>
      <c r="K124" s="320">
        <v>-63.222999999999999</v>
      </c>
      <c r="L124" s="22"/>
      <c r="M124" s="200"/>
      <c r="N124" s="200"/>
      <c r="O124" s="235"/>
      <c r="P124" s="151"/>
      <c r="Q124" s="130"/>
      <c r="R124" s="36"/>
      <c r="S124" s="320">
        <v>-63.222999999999999</v>
      </c>
      <c r="T124" s="320">
        <v>-63.222000000000001</v>
      </c>
      <c r="U124" s="134"/>
      <c r="V124" s="134"/>
      <c r="W124" s="134"/>
      <c r="X124" s="134"/>
      <c r="Y124" s="134"/>
      <c r="Z124" s="134"/>
      <c r="AA124" s="134"/>
      <c r="AB124" s="134"/>
      <c r="AC124" s="134"/>
      <c r="AD124" s="134"/>
      <c r="AE124" s="134"/>
      <c r="AF124" s="134"/>
      <c r="AG124" s="134"/>
      <c r="AH124" s="134"/>
      <c r="AI124" s="134"/>
      <c r="AJ124" s="134"/>
      <c r="AK124" s="134"/>
      <c r="AL124" s="134"/>
      <c r="AM124" s="134"/>
      <c r="AN124" s="134"/>
      <c r="AO124" s="134"/>
      <c r="AP124" s="134"/>
      <c r="AQ124" s="134"/>
      <c r="AR124" s="134"/>
      <c r="AS124" s="134"/>
      <c r="AT124" s="134"/>
      <c r="AU124" s="134"/>
      <c r="AV124" s="134"/>
      <c r="AW124" s="134"/>
      <c r="AX124" s="134"/>
      <c r="AY124" s="134"/>
      <c r="AZ124" s="134"/>
      <c r="BA124" s="134"/>
      <c r="BB124" s="134"/>
      <c r="BC124" s="134"/>
      <c r="BD124" s="134"/>
      <c r="BE124" s="134"/>
      <c r="BF124" s="134"/>
      <c r="BG124" s="134"/>
      <c r="BH124" s="134"/>
      <c r="BI124" s="134"/>
      <c r="BJ124" s="134"/>
      <c r="BK124" s="134"/>
      <c r="BL124" s="134"/>
      <c r="BM124" s="134"/>
      <c r="BN124" s="134"/>
      <c r="BO124" s="134"/>
      <c r="BP124" s="134"/>
      <c r="BQ124" s="134"/>
      <c r="BR124" s="134"/>
      <c r="BS124" s="134"/>
      <c r="BT124" s="134"/>
      <c r="BU124" s="134"/>
      <c r="BV124" s="134"/>
      <c r="BW124" s="134"/>
      <c r="BX124" s="134"/>
      <c r="BY124" s="134"/>
      <c r="BZ124" s="134"/>
      <c r="CA124" s="134"/>
      <c r="CB124" s="134"/>
      <c r="CC124" s="134"/>
      <c r="CD124" s="134"/>
      <c r="CE124" s="134"/>
      <c r="CF124" s="134"/>
      <c r="CG124" s="134"/>
      <c r="CH124" s="134"/>
      <c r="CI124" s="134"/>
      <c r="CJ124" s="134"/>
      <c r="CK124" s="134"/>
      <c r="CL124" s="134"/>
      <c r="CM124" s="134"/>
      <c r="CN124" s="134"/>
      <c r="CO124" s="134"/>
      <c r="CP124" s="134"/>
      <c r="CQ124" s="134"/>
      <c r="CR124" s="134"/>
      <c r="CS124" s="134"/>
      <c r="CT124" s="134"/>
      <c r="CU124" s="134"/>
      <c r="CV124" s="134"/>
      <c r="CW124" s="134"/>
      <c r="CX124" s="134"/>
      <c r="CY124" s="134"/>
      <c r="CZ124" s="134"/>
      <c r="DA124" s="134"/>
      <c r="DB124" s="134"/>
      <c r="DC124" s="134"/>
      <c r="DD124" s="134"/>
      <c r="DE124" s="134"/>
      <c r="DF124" s="134"/>
      <c r="DG124" s="134"/>
      <c r="DH124" s="134"/>
      <c r="DI124" s="134"/>
      <c r="DJ124" s="134"/>
      <c r="DK124" s="134"/>
      <c r="DL124" s="134"/>
      <c r="DM124" s="134"/>
      <c r="DN124" s="221"/>
    </row>
    <row r="125" spans="1:118" ht="13.5" customHeight="1">
      <c r="A125" s="359" t="s">
        <v>553</v>
      </c>
      <c r="B125" s="367" t="s">
        <v>156</v>
      </c>
      <c r="C125" s="172"/>
      <c r="D125" s="21"/>
      <c r="E125" s="21"/>
      <c r="F125" s="136"/>
      <c r="G125" s="22"/>
      <c r="H125" s="407">
        <v>0.5</v>
      </c>
      <c r="I125" s="410">
        <v>-0.5</v>
      </c>
      <c r="J125" s="211"/>
      <c r="K125" s="320">
        <v>50.572000000000003</v>
      </c>
      <c r="L125" s="22"/>
      <c r="M125" s="200"/>
      <c r="N125" s="200"/>
      <c r="O125" s="235"/>
      <c r="P125" s="151"/>
      <c r="Q125" s="130"/>
      <c r="R125" s="36"/>
      <c r="S125" s="320">
        <v>50.572000000000003</v>
      </c>
      <c r="T125" s="320">
        <v>50.591999999999999</v>
      </c>
      <c r="U125" s="134"/>
      <c r="V125" s="134"/>
      <c r="W125" s="134"/>
      <c r="X125" s="134"/>
      <c r="Y125" s="134"/>
      <c r="Z125" s="134"/>
      <c r="AA125" s="134"/>
      <c r="AB125" s="134"/>
      <c r="AC125" s="134"/>
      <c r="AD125" s="134"/>
      <c r="AE125" s="134"/>
      <c r="AF125" s="134"/>
      <c r="AG125" s="134"/>
      <c r="AH125" s="134"/>
      <c r="AI125" s="134"/>
      <c r="AJ125" s="134"/>
      <c r="AK125" s="134"/>
      <c r="AL125" s="134"/>
      <c r="AM125" s="134"/>
      <c r="AN125" s="134"/>
      <c r="AO125" s="134"/>
      <c r="AP125" s="134"/>
      <c r="AQ125" s="134"/>
      <c r="AR125" s="134"/>
      <c r="AS125" s="134"/>
      <c r="AT125" s="134"/>
      <c r="AU125" s="134"/>
      <c r="AV125" s="134"/>
      <c r="AW125" s="134"/>
      <c r="AX125" s="134"/>
      <c r="AY125" s="134"/>
      <c r="AZ125" s="134"/>
      <c r="BA125" s="134"/>
      <c r="BB125" s="134"/>
      <c r="BC125" s="134"/>
      <c r="BD125" s="134"/>
      <c r="BE125" s="134"/>
      <c r="BF125" s="134"/>
      <c r="BG125" s="134"/>
      <c r="BH125" s="134"/>
      <c r="BI125" s="134"/>
      <c r="BJ125" s="134"/>
      <c r="BK125" s="134"/>
      <c r="BL125" s="134"/>
      <c r="BM125" s="134"/>
      <c r="BN125" s="134"/>
      <c r="BO125" s="134"/>
      <c r="BP125" s="134"/>
      <c r="BQ125" s="134"/>
      <c r="BR125" s="134"/>
      <c r="BS125" s="134"/>
      <c r="BT125" s="134"/>
      <c r="BU125" s="134"/>
      <c r="BV125" s="134"/>
      <c r="BW125" s="134"/>
      <c r="BX125" s="134"/>
      <c r="BY125" s="134"/>
      <c r="BZ125" s="134"/>
      <c r="CA125" s="134"/>
      <c r="CB125" s="134"/>
      <c r="CC125" s="134"/>
      <c r="CD125" s="134"/>
      <c r="CE125" s="134"/>
      <c r="CF125" s="134"/>
      <c r="CG125" s="134"/>
      <c r="CH125" s="134"/>
      <c r="CI125" s="134"/>
      <c r="CJ125" s="134"/>
      <c r="CK125" s="134"/>
      <c r="CL125" s="134"/>
      <c r="CM125" s="134"/>
      <c r="CN125" s="134"/>
      <c r="CO125" s="134"/>
      <c r="CP125" s="134"/>
      <c r="CQ125" s="134"/>
      <c r="CR125" s="134"/>
      <c r="CS125" s="134"/>
      <c r="CT125" s="134"/>
      <c r="CU125" s="134"/>
      <c r="CV125" s="134"/>
      <c r="CW125" s="134"/>
      <c r="CX125" s="134"/>
      <c r="CY125" s="134"/>
      <c r="CZ125" s="134"/>
      <c r="DA125" s="134"/>
      <c r="DB125" s="134"/>
      <c r="DC125" s="134"/>
      <c r="DD125" s="134"/>
      <c r="DE125" s="134"/>
      <c r="DF125" s="134"/>
      <c r="DG125" s="134"/>
      <c r="DH125" s="134"/>
      <c r="DI125" s="134"/>
      <c r="DJ125" s="134"/>
      <c r="DK125" s="134"/>
      <c r="DL125" s="134"/>
      <c r="DM125" s="134"/>
      <c r="DN125" s="221"/>
    </row>
    <row r="126" spans="1:118" ht="13.5" customHeight="1">
      <c r="A126" s="359">
        <v>5</v>
      </c>
      <c r="B126" s="332" t="s">
        <v>492</v>
      </c>
      <c r="C126" s="172">
        <v>0</v>
      </c>
      <c r="D126" s="21" t="s">
        <v>7</v>
      </c>
      <c r="E126" s="21" t="s">
        <v>14</v>
      </c>
      <c r="F126" s="136">
        <v>-23</v>
      </c>
      <c r="G126" s="22"/>
      <c r="H126" s="407">
        <v>0.3</v>
      </c>
      <c r="I126" s="410">
        <v>-0.3</v>
      </c>
      <c r="J126" s="211">
        <v>-23</v>
      </c>
      <c r="K126" s="320">
        <v>-22.989000000000001</v>
      </c>
      <c r="L126" s="22" t="str">
        <f t="shared" si="6"/>
        <v/>
      </c>
      <c r="M126" s="200">
        <f t="shared" ref="M126:M127" si="20">IF(COUNTBLANK(F126)=1,"",IF(C126=0,ROUND(K126-J126,2),IF(C126=1,IF(F126&gt;0,ROUND(J126-K126,2),ROUND(K126-J126,2)),IF(C126=2,IF(F126&gt;0,ROUND(J126-K126,2),ROUND(K126-J126,2))))))</f>
        <v>0.01</v>
      </c>
      <c r="N126" s="200">
        <v>0.01</v>
      </c>
      <c r="O126" s="235" t="str">
        <f t="shared" si="8"/>
        <v>OK</v>
      </c>
      <c r="P126" s="151"/>
      <c r="Q126" s="130">
        <v>5</v>
      </c>
      <c r="R126" s="36">
        <f t="shared" si="9"/>
        <v>-23</v>
      </c>
      <c r="S126" s="320">
        <v>-22.989000000000001</v>
      </c>
      <c r="T126" s="320">
        <v>-22.989000000000001</v>
      </c>
      <c r="U126" s="134"/>
      <c r="V126" s="134"/>
      <c r="W126" s="134"/>
      <c r="X126" s="134"/>
      <c r="Y126" s="134"/>
      <c r="Z126" s="134"/>
      <c r="AA126" s="134"/>
      <c r="AB126" s="134"/>
      <c r="AC126" s="134"/>
      <c r="AD126" s="134"/>
      <c r="AE126" s="134"/>
      <c r="AF126" s="134"/>
      <c r="AG126" s="134"/>
      <c r="AH126" s="134"/>
      <c r="AI126" s="134"/>
      <c r="AJ126" s="134"/>
      <c r="AK126" s="134"/>
      <c r="AL126" s="134"/>
      <c r="AM126" s="134"/>
      <c r="AN126" s="134"/>
      <c r="AO126" s="134"/>
      <c r="AP126" s="134"/>
      <c r="AQ126" s="134"/>
      <c r="AR126" s="134"/>
      <c r="AS126" s="134"/>
      <c r="AT126" s="134"/>
      <c r="AU126" s="134"/>
      <c r="AV126" s="134"/>
      <c r="AW126" s="134"/>
      <c r="AX126" s="134"/>
      <c r="AY126" s="134"/>
      <c r="AZ126" s="134"/>
      <c r="BA126" s="134"/>
      <c r="BB126" s="134"/>
      <c r="BC126" s="134"/>
      <c r="BD126" s="134"/>
      <c r="BE126" s="134"/>
      <c r="BF126" s="134"/>
      <c r="BG126" s="134"/>
      <c r="BH126" s="134"/>
      <c r="BI126" s="134"/>
      <c r="BJ126" s="134"/>
      <c r="BK126" s="134"/>
      <c r="BL126" s="134"/>
      <c r="BM126" s="134"/>
      <c r="BN126" s="134"/>
      <c r="BO126" s="134"/>
      <c r="BP126" s="134"/>
      <c r="BQ126" s="134"/>
      <c r="BR126" s="134"/>
      <c r="BS126" s="134"/>
      <c r="BT126" s="134"/>
      <c r="BU126" s="134"/>
      <c r="BV126" s="134"/>
      <c r="BW126" s="134"/>
      <c r="BX126" s="134"/>
      <c r="BY126" s="134"/>
      <c r="BZ126" s="134"/>
      <c r="CA126" s="134"/>
      <c r="CB126" s="134"/>
      <c r="CC126" s="134"/>
      <c r="CD126" s="134"/>
      <c r="CE126" s="134"/>
      <c r="CF126" s="134"/>
      <c r="CG126" s="134"/>
      <c r="CH126" s="134"/>
      <c r="CI126" s="134"/>
      <c r="CJ126" s="134"/>
      <c r="CK126" s="134"/>
      <c r="CL126" s="134"/>
      <c r="CM126" s="134"/>
      <c r="CN126" s="134"/>
      <c r="CO126" s="134"/>
      <c r="CP126" s="134"/>
      <c r="CQ126" s="134"/>
      <c r="CR126" s="134"/>
      <c r="CS126" s="134"/>
      <c r="CT126" s="134"/>
      <c r="CU126" s="134"/>
      <c r="CV126" s="134"/>
      <c r="CW126" s="134"/>
      <c r="CX126" s="134"/>
      <c r="CY126" s="134"/>
      <c r="CZ126" s="134"/>
      <c r="DA126" s="134"/>
      <c r="DB126" s="134"/>
      <c r="DC126" s="134"/>
      <c r="DD126" s="134"/>
      <c r="DE126" s="134"/>
      <c r="DF126" s="134"/>
      <c r="DG126" s="134"/>
      <c r="DH126" s="134"/>
      <c r="DI126" s="134"/>
      <c r="DJ126" s="134"/>
      <c r="DK126" s="134"/>
      <c r="DL126" s="134"/>
      <c r="DM126" s="134"/>
      <c r="DN126" s="221"/>
    </row>
    <row r="127" spans="1:118" ht="13.5" customHeight="1">
      <c r="A127" s="359">
        <v>5</v>
      </c>
      <c r="B127" s="332" t="s">
        <v>493</v>
      </c>
      <c r="C127" s="172">
        <v>0</v>
      </c>
      <c r="D127" s="21" t="s">
        <v>8</v>
      </c>
      <c r="E127" s="21" t="s">
        <v>14</v>
      </c>
      <c r="F127" s="136">
        <v>-25</v>
      </c>
      <c r="G127" s="22"/>
      <c r="H127" s="407">
        <v>0.3</v>
      </c>
      <c r="I127" s="410">
        <v>-0.3</v>
      </c>
      <c r="J127" s="211">
        <v>-25</v>
      </c>
      <c r="K127" s="320">
        <v>-25.06</v>
      </c>
      <c r="L127" s="22" t="str">
        <f t="shared" si="6"/>
        <v/>
      </c>
      <c r="M127" s="200">
        <f t="shared" si="20"/>
        <v>-0.06</v>
      </c>
      <c r="N127" s="200">
        <v>-0.09</v>
      </c>
      <c r="O127" s="235" t="str">
        <f t="shared" si="8"/>
        <v>OK</v>
      </c>
      <c r="P127" s="151"/>
      <c r="Q127" s="130">
        <v>5</v>
      </c>
      <c r="R127" s="36">
        <f t="shared" si="9"/>
        <v>-25</v>
      </c>
      <c r="S127" s="320">
        <v>-25.06</v>
      </c>
      <c r="T127" s="320">
        <v>-25.087</v>
      </c>
      <c r="U127" s="134"/>
      <c r="V127" s="134"/>
      <c r="W127" s="134"/>
      <c r="X127" s="134"/>
      <c r="Y127" s="134"/>
      <c r="Z127" s="134"/>
      <c r="AA127" s="134"/>
      <c r="AB127" s="134"/>
      <c r="AC127" s="134"/>
      <c r="AD127" s="134"/>
      <c r="AE127" s="134"/>
      <c r="AF127" s="134"/>
      <c r="AG127" s="134"/>
      <c r="AH127" s="134"/>
      <c r="AI127" s="134"/>
      <c r="AJ127" s="134"/>
      <c r="AK127" s="134"/>
      <c r="AL127" s="134"/>
      <c r="AM127" s="134"/>
      <c r="AN127" s="134"/>
      <c r="AO127" s="134"/>
      <c r="AP127" s="134"/>
      <c r="AQ127" s="134"/>
      <c r="AR127" s="134"/>
      <c r="AS127" s="134"/>
      <c r="AT127" s="134"/>
      <c r="AU127" s="134"/>
      <c r="AV127" s="134"/>
      <c r="AW127" s="134"/>
      <c r="AX127" s="134"/>
      <c r="AY127" s="134"/>
      <c r="AZ127" s="134"/>
      <c r="BA127" s="134"/>
      <c r="BB127" s="134"/>
      <c r="BC127" s="134"/>
      <c r="BD127" s="134"/>
      <c r="BE127" s="134"/>
      <c r="BF127" s="134"/>
      <c r="BG127" s="134"/>
      <c r="BH127" s="134"/>
      <c r="BI127" s="134"/>
      <c r="BJ127" s="134"/>
      <c r="BK127" s="134"/>
      <c r="BL127" s="134"/>
      <c r="BM127" s="134"/>
      <c r="BN127" s="134"/>
      <c r="BO127" s="134"/>
      <c r="BP127" s="134"/>
      <c r="BQ127" s="134"/>
      <c r="BR127" s="134"/>
      <c r="BS127" s="134"/>
      <c r="BT127" s="134"/>
      <c r="BU127" s="134"/>
      <c r="BV127" s="134"/>
      <c r="BW127" s="134"/>
      <c r="BX127" s="134"/>
      <c r="BY127" s="134"/>
      <c r="BZ127" s="134"/>
      <c r="CA127" s="134"/>
      <c r="CB127" s="134"/>
      <c r="CC127" s="134"/>
      <c r="CD127" s="134"/>
      <c r="CE127" s="134"/>
      <c r="CF127" s="134"/>
      <c r="CG127" s="134"/>
      <c r="CH127" s="134"/>
      <c r="CI127" s="134"/>
      <c r="CJ127" s="134"/>
      <c r="CK127" s="134"/>
      <c r="CL127" s="134"/>
      <c r="CM127" s="134"/>
      <c r="CN127" s="134"/>
      <c r="CO127" s="134"/>
      <c r="CP127" s="134"/>
      <c r="CQ127" s="134"/>
      <c r="CR127" s="134"/>
      <c r="CS127" s="134"/>
      <c r="CT127" s="134"/>
      <c r="CU127" s="134"/>
      <c r="CV127" s="134"/>
      <c r="CW127" s="134"/>
      <c r="CX127" s="134"/>
      <c r="CY127" s="134"/>
      <c r="CZ127" s="134"/>
      <c r="DA127" s="134"/>
      <c r="DB127" s="134"/>
      <c r="DC127" s="134"/>
      <c r="DD127" s="134"/>
      <c r="DE127" s="134"/>
      <c r="DF127" s="134"/>
      <c r="DG127" s="134"/>
      <c r="DH127" s="134"/>
      <c r="DI127" s="134"/>
      <c r="DJ127" s="134"/>
      <c r="DK127" s="134"/>
      <c r="DL127" s="134"/>
      <c r="DM127" s="134"/>
      <c r="DN127" s="221"/>
    </row>
    <row r="128" spans="1:118" ht="13.5" customHeight="1">
      <c r="A128" s="359"/>
      <c r="B128" s="367" t="s">
        <v>157</v>
      </c>
      <c r="C128" s="172"/>
      <c r="D128" s="21"/>
      <c r="E128" s="21"/>
      <c r="F128" s="136"/>
      <c r="G128" s="22"/>
      <c r="H128" s="407">
        <v>0.5</v>
      </c>
      <c r="I128" s="410">
        <v>-0.5</v>
      </c>
      <c r="J128" s="211"/>
      <c r="K128" s="320">
        <v>-22.940999999999999</v>
      </c>
      <c r="L128" s="22"/>
      <c r="M128" s="200"/>
      <c r="N128" s="200"/>
      <c r="O128" s="235"/>
      <c r="P128" s="151"/>
      <c r="Q128" s="130"/>
      <c r="R128" s="36"/>
      <c r="S128" s="320">
        <v>-22.940999999999999</v>
      </c>
      <c r="T128" s="320">
        <v>-22.939</v>
      </c>
      <c r="U128" s="134"/>
      <c r="V128" s="134"/>
      <c r="W128" s="134"/>
      <c r="X128" s="134"/>
      <c r="Y128" s="134"/>
      <c r="Z128" s="134"/>
      <c r="AA128" s="134"/>
      <c r="AB128" s="134"/>
      <c r="AC128" s="134"/>
      <c r="AD128" s="134"/>
      <c r="AE128" s="134"/>
      <c r="AF128" s="134"/>
      <c r="AG128" s="134"/>
      <c r="AH128" s="134"/>
      <c r="AI128" s="134"/>
      <c r="AJ128" s="134"/>
      <c r="AK128" s="134"/>
      <c r="AL128" s="134"/>
      <c r="AM128" s="134"/>
      <c r="AN128" s="134"/>
      <c r="AO128" s="134"/>
      <c r="AP128" s="134"/>
      <c r="AQ128" s="134"/>
      <c r="AR128" s="134"/>
      <c r="AS128" s="134"/>
      <c r="AT128" s="134"/>
      <c r="AU128" s="134"/>
      <c r="AV128" s="134"/>
      <c r="AW128" s="134"/>
      <c r="AX128" s="134"/>
      <c r="AY128" s="134"/>
      <c r="AZ128" s="134"/>
      <c r="BA128" s="134"/>
      <c r="BB128" s="134"/>
      <c r="BC128" s="134"/>
      <c r="BD128" s="134"/>
      <c r="BE128" s="134"/>
      <c r="BF128" s="134"/>
      <c r="BG128" s="134"/>
      <c r="BH128" s="134"/>
      <c r="BI128" s="134"/>
      <c r="BJ128" s="134"/>
      <c r="BK128" s="134"/>
      <c r="BL128" s="134"/>
      <c r="BM128" s="134"/>
      <c r="BN128" s="134"/>
      <c r="BO128" s="134"/>
      <c r="BP128" s="134"/>
      <c r="BQ128" s="134"/>
      <c r="BR128" s="134"/>
      <c r="BS128" s="134"/>
      <c r="BT128" s="134"/>
      <c r="BU128" s="134"/>
      <c r="BV128" s="134"/>
      <c r="BW128" s="134"/>
      <c r="BX128" s="134"/>
      <c r="BY128" s="134"/>
      <c r="BZ128" s="134"/>
      <c r="CA128" s="134"/>
      <c r="CB128" s="134"/>
      <c r="CC128" s="134"/>
      <c r="CD128" s="134"/>
      <c r="CE128" s="134"/>
      <c r="CF128" s="134"/>
      <c r="CG128" s="134"/>
      <c r="CH128" s="134"/>
      <c r="CI128" s="134"/>
      <c r="CJ128" s="134"/>
      <c r="CK128" s="134"/>
      <c r="CL128" s="134"/>
      <c r="CM128" s="134"/>
      <c r="CN128" s="134"/>
      <c r="CO128" s="134"/>
      <c r="CP128" s="134"/>
      <c r="CQ128" s="134"/>
      <c r="CR128" s="134"/>
      <c r="CS128" s="134"/>
      <c r="CT128" s="134"/>
      <c r="CU128" s="134"/>
      <c r="CV128" s="134"/>
      <c r="CW128" s="134"/>
      <c r="CX128" s="134"/>
      <c r="CY128" s="134"/>
      <c r="CZ128" s="134"/>
      <c r="DA128" s="134"/>
      <c r="DB128" s="134"/>
      <c r="DC128" s="134"/>
      <c r="DD128" s="134"/>
      <c r="DE128" s="134"/>
      <c r="DF128" s="134"/>
      <c r="DG128" s="134"/>
      <c r="DH128" s="134"/>
      <c r="DI128" s="134"/>
      <c r="DJ128" s="134"/>
      <c r="DK128" s="134"/>
      <c r="DL128" s="134"/>
      <c r="DM128" s="134"/>
      <c r="DN128" s="221"/>
    </row>
    <row r="129" spans="1:118" ht="13.5" customHeight="1">
      <c r="A129" s="359"/>
      <c r="B129" s="367" t="s">
        <v>157</v>
      </c>
      <c r="C129" s="172"/>
      <c r="D129" s="21"/>
      <c r="E129" s="21"/>
      <c r="F129" s="136"/>
      <c r="G129" s="22"/>
      <c r="H129" s="407">
        <v>0.5</v>
      </c>
      <c r="I129" s="410">
        <v>-0.5</v>
      </c>
      <c r="J129" s="211"/>
      <c r="K129" s="320">
        <v>-24.934999999999999</v>
      </c>
      <c r="L129" s="22"/>
      <c r="M129" s="200"/>
      <c r="N129" s="200"/>
      <c r="O129" s="235"/>
      <c r="P129" s="151"/>
      <c r="Q129" s="130"/>
      <c r="R129" s="36"/>
      <c r="S129" s="320">
        <v>-24.934999999999999</v>
      </c>
      <c r="T129" s="320">
        <v>-25.015999999999998</v>
      </c>
      <c r="U129" s="134"/>
      <c r="V129" s="134"/>
      <c r="W129" s="134"/>
      <c r="X129" s="134"/>
      <c r="Y129" s="134"/>
      <c r="Z129" s="134"/>
      <c r="AA129" s="134"/>
      <c r="AB129" s="134"/>
      <c r="AC129" s="134"/>
      <c r="AD129" s="134"/>
      <c r="AE129" s="134"/>
      <c r="AF129" s="134"/>
      <c r="AG129" s="134"/>
      <c r="AH129" s="134"/>
      <c r="AI129" s="134"/>
      <c r="AJ129" s="134"/>
      <c r="AK129" s="134"/>
      <c r="AL129" s="134"/>
      <c r="AM129" s="134"/>
      <c r="AN129" s="134"/>
      <c r="AO129" s="134"/>
      <c r="AP129" s="134"/>
      <c r="AQ129" s="134"/>
      <c r="AR129" s="134"/>
      <c r="AS129" s="134"/>
      <c r="AT129" s="134"/>
      <c r="AU129" s="134"/>
      <c r="AV129" s="134"/>
      <c r="AW129" s="134"/>
      <c r="AX129" s="134"/>
      <c r="AY129" s="134"/>
      <c r="AZ129" s="134"/>
      <c r="BA129" s="134"/>
      <c r="BB129" s="134"/>
      <c r="BC129" s="134"/>
      <c r="BD129" s="134"/>
      <c r="BE129" s="134"/>
      <c r="BF129" s="134"/>
      <c r="BG129" s="134"/>
      <c r="BH129" s="134"/>
      <c r="BI129" s="134"/>
      <c r="BJ129" s="134"/>
      <c r="BK129" s="134"/>
      <c r="BL129" s="134"/>
      <c r="BM129" s="134"/>
      <c r="BN129" s="134"/>
      <c r="BO129" s="134"/>
      <c r="BP129" s="134"/>
      <c r="BQ129" s="134"/>
      <c r="BR129" s="134"/>
      <c r="BS129" s="134"/>
      <c r="BT129" s="134"/>
      <c r="BU129" s="134"/>
      <c r="BV129" s="134"/>
      <c r="BW129" s="134"/>
      <c r="BX129" s="134"/>
      <c r="BY129" s="134"/>
      <c r="BZ129" s="134"/>
      <c r="CA129" s="134"/>
      <c r="CB129" s="134"/>
      <c r="CC129" s="134"/>
      <c r="CD129" s="134"/>
      <c r="CE129" s="134"/>
      <c r="CF129" s="134"/>
      <c r="CG129" s="134"/>
      <c r="CH129" s="134"/>
      <c r="CI129" s="134"/>
      <c r="CJ129" s="134"/>
      <c r="CK129" s="134"/>
      <c r="CL129" s="134"/>
      <c r="CM129" s="134"/>
      <c r="CN129" s="134"/>
      <c r="CO129" s="134"/>
      <c r="CP129" s="134"/>
      <c r="CQ129" s="134"/>
      <c r="CR129" s="134"/>
      <c r="CS129" s="134"/>
      <c r="CT129" s="134"/>
      <c r="CU129" s="134"/>
      <c r="CV129" s="134"/>
      <c r="CW129" s="134"/>
      <c r="CX129" s="134"/>
      <c r="CY129" s="134"/>
      <c r="CZ129" s="134"/>
      <c r="DA129" s="134"/>
      <c r="DB129" s="134"/>
      <c r="DC129" s="134"/>
      <c r="DD129" s="134"/>
      <c r="DE129" s="134"/>
      <c r="DF129" s="134"/>
      <c r="DG129" s="134"/>
      <c r="DH129" s="134"/>
      <c r="DI129" s="134"/>
      <c r="DJ129" s="134"/>
      <c r="DK129" s="134"/>
      <c r="DL129" s="134"/>
      <c r="DM129" s="134"/>
      <c r="DN129" s="221"/>
    </row>
    <row r="130" spans="1:118" ht="13.5" customHeight="1">
      <c r="A130" s="359">
        <v>6</v>
      </c>
      <c r="B130" s="332" t="s">
        <v>411</v>
      </c>
      <c r="C130" s="172">
        <v>0</v>
      </c>
      <c r="D130" s="21" t="s">
        <v>7</v>
      </c>
      <c r="E130" s="21" t="s">
        <v>14</v>
      </c>
      <c r="F130" s="136">
        <v>-145.5</v>
      </c>
      <c r="G130" s="22"/>
      <c r="H130" s="407">
        <v>0.3</v>
      </c>
      <c r="I130" s="410">
        <v>-0.3</v>
      </c>
      <c r="J130" s="211">
        <v>-145.5</v>
      </c>
      <c r="K130" s="320">
        <v>-145.786</v>
      </c>
      <c r="L130" s="22" t="str">
        <f t="shared" si="6"/>
        <v/>
      </c>
      <c r="M130" s="200">
        <f t="shared" ref="M130" si="21">IF(COUNTBLANK(F130)=1,"",IF(C130=0,ROUND(K130-J130,2),IF(C130=1,IF(F130&gt;0,ROUND(J130-K130,2),ROUND(K130-J130,2)),IF(C130=2,IF(F130&gt;0,ROUND(J130-K130,2),ROUND(K130-J130,2))))))</f>
        <v>-0.28999999999999998</v>
      </c>
      <c r="N130" s="200">
        <v>-0.28999999999999998</v>
      </c>
      <c r="O130" s="235" t="str">
        <f t="shared" si="8"/>
        <v>OK</v>
      </c>
      <c r="P130" s="151"/>
      <c r="Q130" s="130">
        <v>6</v>
      </c>
      <c r="R130" s="36">
        <f t="shared" si="9"/>
        <v>-145.5</v>
      </c>
      <c r="S130" s="320">
        <v>-145.786</v>
      </c>
      <c r="T130" s="320">
        <v>-145.79499999999999</v>
      </c>
      <c r="U130" s="134"/>
      <c r="V130" s="134"/>
      <c r="W130" s="134"/>
      <c r="X130" s="134"/>
      <c r="Y130" s="134"/>
      <c r="Z130" s="134"/>
      <c r="AA130" s="134"/>
      <c r="AB130" s="134"/>
      <c r="AC130" s="134"/>
      <c r="AD130" s="134"/>
      <c r="AE130" s="134"/>
      <c r="AF130" s="134"/>
      <c r="AG130" s="134"/>
      <c r="AH130" s="134"/>
      <c r="AI130" s="134"/>
      <c r="AJ130" s="134"/>
      <c r="AK130" s="134"/>
      <c r="AL130" s="134"/>
      <c r="AM130" s="134"/>
      <c r="AN130" s="134"/>
      <c r="AO130" s="134"/>
      <c r="AP130" s="134"/>
      <c r="AQ130" s="134"/>
      <c r="AR130" s="134"/>
      <c r="AS130" s="134"/>
      <c r="AT130" s="134"/>
      <c r="AU130" s="134"/>
      <c r="AV130" s="134"/>
      <c r="AW130" s="134"/>
      <c r="AX130" s="134"/>
      <c r="AY130" s="134"/>
      <c r="AZ130" s="134"/>
      <c r="BA130" s="134"/>
      <c r="BB130" s="134"/>
      <c r="BC130" s="134"/>
      <c r="BD130" s="134"/>
      <c r="BE130" s="134"/>
      <c r="BF130" s="134"/>
      <c r="BG130" s="134"/>
      <c r="BH130" s="134"/>
      <c r="BI130" s="134"/>
      <c r="BJ130" s="134"/>
      <c r="BK130" s="134"/>
      <c r="BL130" s="134"/>
      <c r="BM130" s="134"/>
      <c r="BN130" s="134"/>
      <c r="BO130" s="134"/>
      <c r="BP130" s="134"/>
      <c r="BQ130" s="134"/>
      <c r="BR130" s="134"/>
      <c r="BS130" s="134"/>
      <c r="BT130" s="134"/>
      <c r="BU130" s="134"/>
      <c r="BV130" s="134"/>
      <c r="BW130" s="134"/>
      <c r="BX130" s="134"/>
      <c r="BY130" s="134"/>
      <c r="BZ130" s="134"/>
      <c r="CA130" s="134"/>
      <c r="CB130" s="134"/>
      <c r="CC130" s="134"/>
      <c r="CD130" s="134"/>
      <c r="CE130" s="134"/>
      <c r="CF130" s="134"/>
      <c r="CG130" s="134"/>
      <c r="CH130" s="134"/>
      <c r="CI130" s="134"/>
      <c r="CJ130" s="134"/>
      <c r="CK130" s="134"/>
      <c r="CL130" s="134"/>
      <c r="CM130" s="134"/>
      <c r="CN130" s="134"/>
      <c r="CO130" s="134"/>
      <c r="CP130" s="134"/>
      <c r="CQ130" s="134"/>
      <c r="CR130" s="134"/>
      <c r="CS130" s="134"/>
      <c r="CT130" s="134"/>
      <c r="CU130" s="134"/>
      <c r="CV130" s="134"/>
      <c r="CW130" s="134"/>
      <c r="CX130" s="134"/>
      <c r="CY130" s="134"/>
      <c r="CZ130" s="134"/>
      <c r="DA130" s="134"/>
      <c r="DB130" s="134"/>
      <c r="DC130" s="134"/>
      <c r="DD130" s="134"/>
      <c r="DE130" s="134"/>
      <c r="DF130" s="134"/>
      <c r="DG130" s="134"/>
      <c r="DH130" s="134"/>
      <c r="DI130" s="134"/>
      <c r="DJ130" s="134"/>
      <c r="DK130" s="134"/>
      <c r="DL130" s="134"/>
      <c r="DM130" s="134"/>
      <c r="DN130" s="221"/>
    </row>
    <row r="131" spans="1:118" ht="13.5" customHeight="1">
      <c r="A131" s="359">
        <v>6</v>
      </c>
      <c r="B131" s="332" t="s">
        <v>494</v>
      </c>
      <c r="C131" s="172">
        <v>0</v>
      </c>
      <c r="D131" s="21" t="s">
        <v>8</v>
      </c>
      <c r="E131" s="21" t="s">
        <v>14</v>
      </c>
      <c r="F131" s="136">
        <v>185</v>
      </c>
      <c r="G131" s="22"/>
      <c r="H131" s="407">
        <v>0.3</v>
      </c>
      <c r="I131" s="410">
        <v>-0.3</v>
      </c>
      <c r="J131" s="211">
        <v>185</v>
      </c>
      <c r="K131" s="320">
        <v>185.2</v>
      </c>
      <c r="L131" s="22" t="str">
        <f t="shared" si="6"/>
        <v/>
      </c>
      <c r="M131" s="200">
        <f t="shared" si="7"/>
        <v>0.2</v>
      </c>
      <c r="N131" s="200">
        <v>0.19</v>
      </c>
      <c r="O131" s="235" t="str">
        <f t="shared" si="8"/>
        <v>OK</v>
      </c>
      <c r="P131" s="151"/>
      <c r="Q131" s="130">
        <v>6</v>
      </c>
      <c r="R131" s="36">
        <f t="shared" si="9"/>
        <v>185</v>
      </c>
      <c r="S131" s="320">
        <v>185.2</v>
      </c>
      <c r="T131" s="320">
        <v>185.191</v>
      </c>
      <c r="U131" s="134"/>
      <c r="V131" s="134"/>
      <c r="W131" s="134"/>
      <c r="X131" s="134"/>
      <c r="Y131" s="134"/>
      <c r="Z131" s="134"/>
      <c r="AA131" s="134"/>
      <c r="AB131" s="134"/>
      <c r="AC131" s="134"/>
      <c r="AD131" s="134"/>
      <c r="AE131" s="134"/>
      <c r="AF131" s="134"/>
      <c r="AG131" s="134"/>
      <c r="AH131" s="134"/>
      <c r="AI131" s="134"/>
      <c r="AJ131" s="134"/>
      <c r="AK131" s="134"/>
      <c r="AL131" s="134"/>
      <c r="AM131" s="134"/>
      <c r="AN131" s="134"/>
      <c r="AO131" s="134"/>
      <c r="AP131" s="134"/>
      <c r="AQ131" s="134"/>
      <c r="AR131" s="134"/>
      <c r="AS131" s="134"/>
      <c r="AT131" s="134"/>
      <c r="AU131" s="134"/>
      <c r="AV131" s="134"/>
      <c r="AW131" s="134"/>
      <c r="AX131" s="134"/>
      <c r="AY131" s="134"/>
      <c r="AZ131" s="134"/>
      <c r="BA131" s="134"/>
      <c r="BB131" s="134"/>
      <c r="BC131" s="134"/>
      <c r="BD131" s="134"/>
      <c r="BE131" s="134"/>
      <c r="BF131" s="134"/>
      <c r="BG131" s="134"/>
      <c r="BH131" s="134"/>
      <c r="BI131" s="134"/>
      <c r="BJ131" s="134"/>
      <c r="BK131" s="134"/>
      <c r="BL131" s="134"/>
      <c r="BM131" s="134"/>
      <c r="BN131" s="134"/>
      <c r="BO131" s="134"/>
      <c r="BP131" s="134"/>
      <c r="BQ131" s="134"/>
      <c r="BR131" s="134"/>
      <c r="BS131" s="134"/>
      <c r="BT131" s="134"/>
      <c r="BU131" s="134"/>
      <c r="BV131" s="134"/>
      <c r="BW131" s="134"/>
      <c r="BX131" s="134"/>
      <c r="BY131" s="134"/>
      <c r="BZ131" s="134"/>
      <c r="CA131" s="134"/>
      <c r="CB131" s="134"/>
      <c r="CC131" s="134"/>
      <c r="CD131" s="134"/>
      <c r="CE131" s="134"/>
      <c r="CF131" s="134"/>
      <c r="CG131" s="134"/>
      <c r="CH131" s="134"/>
      <c r="CI131" s="134"/>
      <c r="CJ131" s="134"/>
      <c r="CK131" s="134"/>
      <c r="CL131" s="134"/>
      <c r="CM131" s="134"/>
      <c r="CN131" s="134"/>
      <c r="CO131" s="134"/>
      <c r="CP131" s="134"/>
      <c r="CQ131" s="134"/>
      <c r="CR131" s="134"/>
      <c r="CS131" s="134"/>
      <c r="CT131" s="134"/>
      <c r="CU131" s="134"/>
      <c r="CV131" s="134"/>
      <c r="CW131" s="134"/>
      <c r="CX131" s="134"/>
      <c r="CY131" s="134"/>
      <c r="CZ131" s="134"/>
      <c r="DA131" s="134"/>
      <c r="DB131" s="134"/>
      <c r="DC131" s="134"/>
      <c r="DD131" s="134"/>
      <c r="DE131" s="134"/>
      <c r="DF131" s="134"/>
      <c r="DG131" s="134"/>
      <c r="DH131" s="134"/>
      <c r="DI131" s="134"/>
      <c r="DJ131" s="134"/>
      <c r="DK131" s="134"/>
      <c r="DL131" s="134"/>
      <c r="DM131" s="134"/>
      <c r="DN131" s="221"/>
    </row>
    <row r="132" spans="1:118" ht="13.5" customHeight="1">
      <c r="A132" s="359"/>
      <c r="B132" s="367" t="s">
        <v>158</v>
      </c>
      <c r="C132" s="172"/>
      <c r="D132" s="21"/>
      <c r="E132" s="21"/>
      <c r="F132" s="136"/>
      <c r="G132" s="22"/>
      <c r="H132" s="407">
        <v>0.5</v>
      </c>
      <c r="I132" s="410">
        <v>-0.5</v>
      </c>
      <c r="J132" s="211"/>
      <c r="K132" s="320">
        <v>-145.85300000000001</v>
      </c>
      <c r="L132" s="22"/>
      <c r="M132" s="200"/>
      <c r="N132" s="200"/>
      <c r="O132" s="235"/>
      <c r="P132" s="151"/>
      <c r="Q132" s="130"/>
      <c r="R132" s="36"/>
      <c r="S132" s="320">
        <v>-145.85300000000001</v>
      </c>
      <c r="T132" s="320">
        <v>-145.876</v>
      </c>
      <c r="U132" s="134"/>
      <c r="V132" s="134"/>
      <c r="W132" s="134"/>
      <c r="X132" s="134"/>
      <c r="Y132" s="134"/>
      <c r="Z132" s="134"/>
      <c r="AA132" s="134"/>
      <c r="AB132" s="134"/>
      <c r="AC132" s="134"/>
      <c r="AD132" s="134"/>
      <c r="AE132" s="134"/>
      <c r="AF132" s="134"/>
      <c r="AG132" s="134"/>
      <c r="AH132" s="134"/>
      <c r="AI132" s="134"/>
      <c r="AJ132" s="134"/>
      <c r="AK132" s="134"/>
      <c r="AL132" s="134"/>
      <c r="AM132" s="134"/>
      <c r="AN132" s="134"/>
      <c r="AO132" s="134"/>
      <c r="AP132" s="134"/>
      <c r="AQ132" s="134"/>
      <c r="AR132" s="134"/>
      <c r="AS132" s="134"/>
      <c r="AT132" s="134"/>
      <c r="AU132" s="134"/>
      <c r="AV132" s="134"/>
      <c r="AW132" s="134"/>
      <c r="AX132" s="134"/>
      <c r="AY132" s="134"/>
      <c r="AZ132" s="134"/>
      <c r="BA132" s="134"/>
      <c r="BB132" s="134"/>
      <c r="BC132" s="134"/>
      <c r="BD132" s="134"/>
      <c r="BE132" s="134"/>
      <c r="BF132" s="134"/>
      <c r="BG132" s="134"/>
      <c r="BH132" s="134"/>
      <c r="BI132" s="134"/>
      <c r="BJ132" s="134"/>
      <c r="BK132" s="134"/>
      <c r="BL132" s="134"/>
      <c r="BM132" s="134"/>
      <c r="BN132" s="134"/>
      <c r="BO132" s="134"/>
      <c r="BP132" s="134"/>
      <c r="BQ132" s="134"/>
      <c r="BR132" s="134"/>
      <c r="BS132" s="134"/>
      <c r="BT132" s="134"/>
      <c r="BU132" s="134"/>
      <c r="BV132" s="134"/>
      <c r="BW132" s="134"/>
      <c r="BX132" s="134"/>
      <c r="BY132" s="134"/>
      <c r="BZ132" s="134"/>
      <c r="CA132" s="134"/>
      <c r="CB132" s="134"/>
      <c r="CC132" s="134"/>
      <c r="CD132" s="134"/>
      <c r="CE132" s="134"/>
      <c r="CF132" s="134"/>
      <c r="CG132" s="134"/>
      <c r="CH132" s="134"/>
      <c r="CI132" s="134"/>
      <c r="CJ132" s="134"/>
      <c r="CK132" s="134"/>
      <c r="CL132" s="134"/>
      <c r="CM132" s="134"/>
      <c r="CN132" s="134"/>
      <c r="CO132" s="134"/>
      <c r="CP132" s="134"/>
      <c r="CQ132" s="134"/>
      <c r="CR132" s="134"/>
      <c r="CS132" s="134"/>
      <c r="CT132" s="134"/>
      <c r="CU132" s="134"/>
      <c r="CV132" s="134"/>
      <c r="CW132" s="134"/>
      <c r="CX132" s="134"/>
      <c r="CY132" s="134"/>
      <c r="CZ132" s="134"/>
      <c r="DA132" s="134"/>
      <c r="DB132" s="134"/>
      <c r="DC132" s="134"/>
      <c r="DD132" s="134"/>
      <c r="DE132" s="134"/>
      <c r="DF132" s="134"/>
      <c r="DG132" s="134"/>
      <c r="DH132" s="134"/>
      <c r="DI132" s="134"/>
      <c r="DJ132" s="134"/>
      <c r="DK132" s="134"/>
      <c r="DL132" s="134"/>
      <c r="DM132" s="134"/>
      <c r="DN132" s="221"/>
    </row>
    <row r="133" spans="1:118" ht="13.5" customHeight="1">
      <c r="A133" s="359"/>
      <c r="B133" s="367" t="s">
        <v>158</v>
      </c>
      <c r="C133" s="172"/>
      <c r="D133" s="21"/>
      <c r="E133" s="21"/>
      <c r="F133" s="136"/>
      <c r="G133" s="22"/>
      <c r="H133" s="407">
        <v>0.5</v>
      </c>
      <c r="I133" s="410">
        <v>-0.5</v>
      </c>
      <c r="J133" s="211"/>
      <c r="K133" s="320">
        <v>185.292</v>
      </c>
      <c r="L133" s="22"/>
      <c r="M133" s="200"/>
      <c r="N133" s="200"/>
      <c r="O133" s="235"/>
      <c r="P133" s="151"/>
      <c r="Q133" s="130"/>
      <c r="R133" s="36"/>
      <c r="S133" s="320">
        <v>185.292</v>
      </c>
      <c r="T133" s="320">
        <v>185.28100000000001</v>
      </c>
      <c r="U133" s="134"/>
      <c r="V133" s="134"/>
      <c r="W133" s="134"/>
      <c r="X133" s="134"/>
      <c r="Y133" s="134"/>
      <c r="Z133" s="134"/>
      <c r="AA133" s="134"/>
      <c r="AB133" s="134"/>
      <c r="AC133" s="134"/>
      <c r="AD133" s="134"/>
      <c r="AE133" s="134"/>
      <c r="AF133" s="134"/>
      <c r="AG133" s="134"/>
      <c r="AH133" s="134"/>
      <c r="AI133" s="134"/>
      <c r="AJ133" s="134"/>
      <c r="AK133" s="134"/>
      <c r="AL133" s="134"/>
      <c r="AM133" s="134"/>
      <c r="AN133" s="134"/>
      <c r="AO133" s="134"/>
      <c r="AP133" s="134"/>
      <c r="AQ133" s="134"/>
      <c r="AR133" s="134"/>
      <c r="AS133" s="134"/>
      <c r="AT133" s="134"/>
      <c r="AU133" s="134"/>
      <c r="AV133" s="134"/>
      <c r="AW133" s="134"/>
      <c r="AX133" s="134"/>
      <c r="AY133" s="134"/>
      <c r="AZ133" s="134"/>
      <c r="BA133" s="134"/>
      <c r="BB133" s="134"/>
      <c r="BC133" s="134"/>
      <c r="BD133" s="134"/>
      <c r="BE133" s="134"/>
      <c r="BF133" s="134"/>
      <c r="BG133" s="134"/>
      <c r="BH133" s="134"/>
      <c r="BI133" s="134"/>
      <c r="BJ133" s="134"/>
      <c r="BK133" s="134"/>
      <c r="BL133" s="134"/>
      <c r="BM133" s="134"/>
      <c r="BN133" s="134"/>
      <c r="BO133" s="134"/>
      <c r="BP133" s="134"/>
      <c r="BQ133" s="134"/>
      <c r="BR133" s="134"/>
      <c r="BS133" s="134"/>
      <c r="BT133" s="134"/>
      <c r="BU133" s="134"/>
      <c r="BV133" s="134"/>
      <c r="BW133" s="134"/>
      <c r="BX133" s="134"/>
      <c r="BY133" s="134"/>
      <c r="BZ133" s="134"/>
      <c r="CA133" s="134"/>
      <c r="CB133" s="134"/>
      <c r="CC133" s="134"/>
      <c r="CD133" s="134"/>
      <c r="CE133" s="134"/>
      <c r="CF133" s="134"/>
      <c r="CG133" s="134"/>
      <c r="CH133" s="134"/>
      <c r="CI133" s="134"/>
      <c r="CJ133" s="134"/>
      <c r="CK133" s="134"/>
      <c r="CL133" s="134"/>
      <c r="CM133" s="134"/>
      <c r="CN133" s="134"/>
      <c r="CO133" s="134"/>
      <c r="CP133" s="134"/>
      <c r="CQ133" s="134"/>
      <c r="CR133" s="134"/>
      <c r="CS133" s="134"/>
      <c r="CT133" s="134"/>
      <c r="CU133" s="134"/>
      <c r="CV133" s="134"/>
      <c r="CW133" s="134"/>
      <c r="CX133" s="134"/>
      <c r="CY133" s="134"/>
      <c r="CZ133" s="134"/>
      <c r="DA133" s="134"/>
      <c r="DB133" s="134"/>
      <c r="DC133" s="134"/>
      <c r="DD133" s="134"/>
      <c r="DE133" s="134"/>
      <c r="DF133" s="134"/>
      <c r="DG133" s="134"/>
      <c r="DH133" s="134"/>
      <c r="DI133" s="134"/>
      <c r="DJ133" s="134"/>
      <c r="DK133" s="134"/>
      <c r="DL133" s="134"/>
      <c r="DM133" s="134"/>
      <c r="DN133" s="221"/>
    </row>
    <row r="134" spans="1:118" ht="13.5" customHeight="1">
      <c r="A134" s="359">
        <v>7</v>
      </c>
      <c r="B134" s="332" t="s">
        <v>412</v>
      </c>
      <c r="C134" s="172">
        <v>0</v>
      </c>
      <c r="D134" s="21" t="s">
        <v>7</v>
      </c>
      <c r="E134" s="21" t="s">
        <v>14</v>
      </c>
      <c r="F134" s="136">
        <v>-130.5</v>
      </c>
      <c r="G134" s="22"/>
      <c r="H134" s="407">
        <v>0.3</v>
      </c>
      <c r="I134" s="410">
        <v>-0.3</v>
      </c>
      <c r="J134" s="211">
        <v>-130.5</v>
      </c>
      <c r="K134" s="320">
        <v>-130.74799999999999</v>
      </c>
      <c r="L134" s="22" t="str">
        <f t="shared" si="6"/>
        <v/>
      </c>
      <c r="M134" s="200">
        <f t="shared" ref="M134" si="22">IF(COUNTBLANK(F134)=1,"",IF(C134=0,ROUND(K134-J134,2),IF(C134=1,IF(F134&gt;0,ROUND(J134-K134,2),ROUND(K134-J134,2)),IF(C134=2,IF(F134&gt;0,ROUND(J134-K134,2),ROUND(K134-J134,2))))))</f>
        <v>-0.25</v>
      </c>
      <c r="N134" s="200">
        <v>-0.25</v>
      </c>
      <c r="O134" s="235" t="str">
        <f t="shared" si="8"/>
        <v>OK</v>
      </c>
      <c r="P134" s="151"/>
      <c r="Q134" s="130">
        <v>7</v>
      </c>
      <c r="R134" s="36">
        <f t="shared" si="9"/>
        <v>-130.5</v>
      </c>
      <c r="S134" s="320">
        <v>-130.74799999999999</v>
      </c>
      <c r="T134" s="320">
        <v>-130.75200000000001</v>
      </c>
      <c r="U134" s="134"/>
      <c r="V134" s="134"/>
      <c r="W134" s="134"/>
      <c r="X134" s="134"/>
      <c r="Y134" s="134"/>
      <c r="Z134" s="134"/>
      <c r="AA134" s="134"/>
      <c r="AB134" s="134"/>
      <c r="AC134" s="134"/>
      <c r="AD134" s="134"/>
      <c r="AE134" s="134"/>
      <c r="AF134" s="134"/>
      <c r="AG134" s="134"/>
      <c r="AH134" s="134"/>
      <c r="AI134" s="134"/>
      <c r="AJ134" s="134"/>
      <c r="AK134" s="134"/>
      <c r="AL134" s="134"/>
      <c r="AM134" s="134"/>
      <c r="AN134" s="134"/>
      <c r="AO134" s="134"/>
      <c r="AP134" s="134"/>
      <c r="AQ134" s="134"/>
      <c r="AR134" s="134"/>
      <c r="AS134" s="134"/>
      <c r="AT134" s="134"/>
      <c r="AU134" s="134"/>
      <c r="AV134" s="134"/>
      <c r="AW134" s="134"/>
      <c r="AX134" s="134"/>
      <c r="AY134" s="134"/>
      <c r="AZ134" s="134"/>
      <c r="BA134" s="134"/>
      <c r="BB134" s="134"/>
      <c r="BC134" s="134"/>
      <c r="BD134" s="134"/>
      <c r="BE134" s="134"/>
      <c r="BF134" s="134"/>
      <c r="BG134" s="134"/>
      <c r="BH134" s="134"/>
      <c r="BI134" s="134"/>
      <c r="BJ134" s="134"/>
      <c r="BK134" s="134"/>
      <c r="BL134" s="134"/>
      <c r="BM134" s="134"/>
      <c r="BN134" s="134"/>
      <c r="BO134" s="134"/>
      <c r="BP134" s="134"/>
      <c r="BQ134" s="134"/>
      <c r="BR134" s="134"/>
      <c r="BS134" s="134"/>
      <c r="BT134" s="134"/>
      <c r="BU134" s="134"/>
      <c r="BV134" s="134"/>
      <c r="BW134" s="134"/>
      <c r="BX134" s="134"/>
      <c r="BY134" s="134"/>
      <c r="BZ134" s="134"/>
      <c r="CA134" s="134"/>
      <c r="CB134" s="134"/>
      <c r="CC134" s="134"/>
      <c r="CD134" s="134"/>
      <c r="CE134" s="134"/>
      <c r="CF134" s="134"/>
      <c r="CG134" s="134"/>
      <c r="CH134" s="134"/>
      <c r="CI134" s="134"/>
      <c r="CJ134" s="134"/>
      <c r="CK134" s="134"/>
      <c r="CL134" s="134"/>
      <c r="CM134" s="134"/>
      <c r="CN134" s="134"/>
      <c r="CO134" s="134"/>
      <c r="CP134" s="134"/>
      <c r="CQ134" s="134"/>
      <c r="CR134" s="134"/>
      <c r="CS134" s="134"/>
      <c r="CT134" s="134"/>
      <c r="CU134" s="134"/>
      <c r="CV134" s="134"/>
      <c r="CW134" s="134"/>
      <c r="CX134" s="134"/>
      <c r="CY134" s="134"/>
      <c r="CZ134" s="134"/>
      <c r="DA134" s="134"/>
      <c r="DB134" s="134"/>
      <c r="DC134" s="134"/>
      <c r="DD134" s="134"/>
      <c r="DE134" s="134"/>
      <c r="DF134" s="134"/>
      <c r="DG134" s="134"/>
      <c r="DH134" s="134"/>
      <c r="DI134" s="134"/>
      <c r="DJ134" s="134"/>
      <c r="DK134" s="134"/>
      <c r="DL134" s="134"/>
      <c r="DM134" s="134"/>
      <c r="DN134" s="221"/>
    </row>
    <row r="135" spans="1:118" ht="13.5" customHeight="1">
      <c r="A135" s="359">
        <v>7</v>
      </c>
      <c r="B135" s="332" t="s">
        <v>495</v>
      </c>
      <c r="C135" s="172">
        <v>0</v>
      </c>
      <c r="D135" s="21" t="s">
        <v>8</v>
      </c>
      <c r="E135" s="21" t="s">
        <v>14</v>
      </c>
      <c r="F135" s="136">
        <v>115</v>
      </c>
      <c r="G135" s="22"/>
      <c r="H135" s="407">
        <v>0.3</v>
      </c>
      <c r="I135" s="410">
        <v>-0.3</v>
      </c>
      <c r="J135" s="211">
        <v>115</v>
      </c>
      <c r="K135" s="320">
        <v>115.247</v>
      </c>
      <c r="L135" s="22" t="str">
        <f t="shared" si="6"/>
        <v/>
      </c>
      <c r="M135" s="200">
        <f t="shared" si="7"/>
        <v>0.25</v>
      </c>
      <c r="N135" s="200">
        <v>0.24</v>
      </c>
      <c r="O135" s="235" t="str">
        <f t="shared" si="8"/>
        <v>OK</v>
      </c>
      <c r="P135" s="151"/>
      <c r="Q135" s="130">
        <v>7</v>
      </c>
      <c r="R135" s="36">
        <f t="shared" si="9"/>
        <v>115</v>
      </c>
      <c r="S135" s="320">
        <v>115.247</v>
      </c>
      <c r="T135" s="320">
        <v>115.24299999999999</v>
      </c>
      <c r="U135" s="134"/>
      <c r="V135" s="134"/>
      <c r="W135" s="134"/>
      <c r="X135" s="134"/>
      <c r="Y135" s="134"/>
      <c r="Z135" s="134"/>
      <c r="AA135" s="134"/>
      <c r="AB135" s="134"/>
      <c r="AC135" s="134"/>
      <c r="AD135" s="134"/>
      <c r="AE135" s="134"/>
      <c r="AF135" s="134"/>
      <c r="AG135" s="134"/>
      <c r="AH135" s="134"/>
      <c r="AI135" s="134"/>
      <c r="AJ135" s="134"/>
      <c r="AK135" s="134"/>
      <c r="AL135" s="134"/>
      <c r="AM135" s="134"/>
      <c r="AN135" s="134"/>
      <c r="AO135" s="134"/>
      <c r="AP135" s="134"/>
      <c r="AQ135" s="134"/>
      <c r="AR135" s="134"/>
      <c r="AS135" s="134"/>
      <c r="AT135" s="134"/>
      <c r="AU135" s="134"/>
      <c r="AV135" s="134"/>
      <c r="AW135" s="134"/>
      <c r="AX135" s="134"/>
      <c r="AY135" s="134"/>
      <c r="AZ135" s="134"/>
      <c r="BA135" s="134"/>
      <c r="BB135" s="134"/>
      <c r="BC135" s="134"/>
      <c r="BD135" s="134"/>
      <c r="BE135" s="134"/>
      <c r="BF135" s="134"/>
      <c r="BG135" s="134"/>
      <c r="BH135" s="134"/>
      <c r="BI135" s="134"/>
      <c r="BJ135" s="134"/>
      <c r="BK135" s="134"/>
      <c r="BL135" s="134"/>
      <c r="BM135" s="134"/>
      <c r="BN135" s="134"/>
      <c r="BO135" s="134"/>
      <c r="BP135" s="134"/>
      <c r="BQ135" s="134"/>
      <c r="BR135" s="134"/>
      <c r="BS135" s="134"/>
      <c r="BT135" s="134"/>
      <c r="BU135" s="134"/>
      <c r="BV135" s="134"/>
      <c r="BW135" s="134"/>
      <c r="BX135" s="134"/>
      <c r="BY135" s="134"/>
      <c r="BZ135" s="134"/>
      <c r="CA135" s="134"/>
      <c r="CB135" s="134"/>
      <c r="CC135" s="134"/>
      <c r="CD135" s="134"/>
      <c r="CE135" s="134"/>
      <c r="CF135" s="134"/>
      <c r="CG135" s="134"/>
      <c r="CH135" s="134"/>
      <c r="CI135" s="134"/>
      <c r="CJ135" s="134"/>
      <c r="CK135" s="134"/>
      <c r="CL135" s="134"/>
      <c r="CM135" s="134"/>
      <c r="CN135" s="134"/>
      <c r="CO135" s="134"/>
      <c r="CP135" s="134"/>
      <c r="CQ135" s="134"/>
      <c r="CR135" s="134"/>
      <c r="CS135" s="134"/>
      <c r="CT135" s="134"/>
      <c r="CU135" s="134"/>
      <c r="CV135" s="134"/>
      <c r="CW135" s="134"/>
      <c r="CX135" s="134"/>
      <c r="CY135" s="134"/>
      <c r="CZ135" s="134"/>
      <c r="DA135" s="134"/>
      <c r="DB135" s="134"/>
      <c r="DC135" s="134"/>
      <c r="DD135" s="134"/>
      <c r="DE135" s="134"/>
      <c r="DF135" s="134"/>
      <c r="DG135" s="134"/>
      <c r="DH135" s="134"/>
      <c r="DI135" s="134"/>
      <c r="DJ135" s="134"/>
      <c r="DK135" s="134"/>
      <c r="DL135" s="134"/>
      <c r="DM135" s="134"/>
      <c r="DN135" s="221"/>
    </row>
    <row r="136" spans="1:118" ht="13.5" customHeight="1">
      <c r="A136" s="359"/>
      <c r="B136" s="367" t="s">
        <v>159</v>
      </c>
      <c r="C136" s="172"/>
      <c r="D136" s="21"/>
      <c r="E136" s="21"/>
      <c r="F136" s="136"/>
      <c r="G136" s="22"/>
      <c r="H136" s="407">
        <v>0.5</v>
      </c>
      <c r="I136" s="410">
        <v>-0.5</v>
      </c>
      <c r="J136" s="211"/>
      <c r="K136" s="320">
        <v>-130.78</v>
      </c>
      <c r="L136" s="22"/>
      <c r="M136" s="200"/>
      <c r="N136" s="200"/>
      <c r="O136" s="235"/>
      <c r="P136" s="151"/>
      <c r="Q136" s="130"/>
      <c r="R136" s="36"/>
      <c r="S136" s="320">
        <v>-130.78</v>
      </c>
      <c r="T136" s="320">
        <v>-130.78399999999999</v>
      </c>
      <c r="U136" s="134"/>
      <c r="V136" s="134"/>
      <c r="W136" s="134"/>
      <c r="X136" s="134"/>
      <c r="Y136" s="134"/>
      <c r="Z136" s="134"/>
      <c r="AA136" s="134"/>
      <c r="AB136" s="134"/>
      <c r="AC136" s="134"/>
      <c r="AD136" s="134"/>
      <c r="AE136" s="134"/>
      <c r="AF136" s="134"/>
      <c r="AG136" s="134"/>
      <c r="AH136" s="134"/>
      <c r="AI136" s="134"/>
      <c r="AJ136" s="134"/>
      <c r="AK136" s="134"/>
      <c r="AL136" s="134"/>
      <c r="AM136" s="134"/>
      <c r="AN136" s="134"/>
      <c r="AO136" s="134"/>
      <c r="AP136" s="134"/>
      <c r="AQ136" s="134"/>
      <c r="AR136" s="134"/>
      <c r="AS136" s="134"/>
      <c r="AT136" s="134"/>
      <c r="AU136" s="134"/>
      <c r="AV136" s="134"/>
      <c r="AW136" s="134"/>
      <c r="AX136" s="134"/>
      <c r="AY136" s="134"/>
      <c r="AZ136" s="134"/>
      <c r="BA136" s="134"/>
      <c r="BB136" s="134"/>
      <c r="BC136" s="134"/>
      <c r="BD136" s="134"/>
      <c r="BE136" s="134"/>
      <c r="BF136" s="134"/>
      <c r="BG136" s="134"/>
      <c r="BH136" s="134"/>
      <c r="BI136" s="134"/>
      <c r="BJ136" s="134"/>
      <c r="BK136" s="134"/>
      <c r="BL136" s="134"/>
      <c r="BM136" s="134"/>
      <c r="BN136" s="134"/>
      <c r="BO136" s="134"/>
      <c r="BP136" s="134"/>
      <c r="BQ136" s="134"/>
      <c r="BR136" s="134"/>
      <c r="BS136" s="134"/>
      <c r="BT136" s="134"/>
      <c r="BU136" s="134"/>
      <c r="BV136" s="134"/>
      <c r="BW136" s="134"/>
      <c r="BX136" s="134"/>
      <c r="BY136" s="134"/>
      <c r="BZ136" s="134"/>
      <c r="CA136" s="134"/>
      <c r="CB136" s="134"/>
      <c r="CC136" s="134"/>
      <c r="CD136" s="134"/>
      <c r="CE136" s="134"/>
      <c r="CF136" s="134"/>
      <c r="CG136" s="134"/>
      <c r="CH136" s="134"/>
      <c r="CI136" s="134"/>
      <c r="CJ136" s="134"/>
      <c r="CK136" s="134"/>
      <c r="CL136" s="134"/>
      <c r="CM136" s="134"/>
      <c r="CN136" s="134"/>
      <c r="CO136" s="134"/>
      <c r="CP136" s="134"/>
      <c r="CQ136" s="134"/>
      <c r="CR136" s="134"/>
      <c r="CS136" s="134"/>
      <c r="CT136" s="134"/>
      <c r="CU136" s="134"/>
      <c r="CV136" s="134"/>
      <c r="CW136" s="134"/>
      <c r="CX136" s="134"/>
      <c r="CY136" s="134"/>
      <c r="CZ136" s="134"/>
      <c r="DA136" s="134"/>
      <c r="DB136" s="134"/>
      <c r="DC136" s="134"/>
      <c r="DD136" s="134"/>
      <c r="DE136" s="134"/>
      <c r="DF136" s="134"/>
      <c r="DG136" s="134"/>
      <c r="DH136" s="134"/>
      <c r="DI136" s="134"/>
      <c r="DJ136" s="134"/>
      <c r="DK136" s="134"/>
      <c r="DL136" s="134"/>
      <c r="DM136" s="134"/>
      <c r="DN136" s="221"/>
    </row>
    <row r="137" spans="1:118" ht="13.5" customHeight="1">
      <c r="A137" s="359"/>
      <c r="B137" s="367" t="s">
        <v>159</v>
      </c>
      <c r="C137" s="172"/>
      <c r="D137" s="21"/>
      <c r="E137" s="21"/>
      <c r="F137" s="136"/>
      <c r="G137" s="22"/>
      <c r="H137" s="407">
        <v>0.5</v>
      </c>
      <c r="I137" s="410">
        <v>-0.5</v>
      </c>
      <c r="J137" s="211"/>
      <c r="K137" s="320">
        <v>115.18899999999999</v>
      </c>
      <c r="L137" s="22"/>
      <c r="M137" s="200"/>
      <c r="N137" s="200"/>
      <c r="O137" s="235"/>
      <c r="P137" s="151"/>
      <c r="Q137" s="130"/>
      <c r="R137" s="36"/>
      <c r="S137" s="320">
        <v>115.18899999999999</v>
      </c>
      <c r="T137" s="320">
        <v>115.18899999999999</v>
      </c>
      <c r="U137" s="134"/>
      <c r="V137" s="134"/>
      <c r="W137" s="134"/>
      <c r="X137" s="134"/>
      <c r="Y137" s="134"/>
      <c r="Z137" s="134"/>
      <c r="AA137" s="134"/>
      <c r="AB137" s="134"/>
      <c r="AC137" s="134"/>
      <c r="AD137" s="134"/>
      <c r="AE137" s="134"/>
      <c r="AF137" s="134"/>
      <c r="AG137" s="134"/>
      <c r="AH137" s="134"/>
      <c r="AI137" s="134"/>
      <c r="AJ137" s="134"/>
      <c r="AK137" s="134"/>
      <c r="AL137" s="134"/>
      <c r="AM137" s="134"/>
      <c r="AN137" s="134"/>
      <c r="AO137" s="134"/>
      <c r="AP137" s="134"/>
      <c r="AQ137" s="134"/>
      <c r="AR137" s="134"/>
      <c r="AS137" s="134"/>
      <c r="AT137" s="134"/>
      <c r="AU137" s="134"/>
      <c r="AV137" s="134"/>
      <c r="AW137" s="134"/>
      <c r="AX137" s="134"/>
      <c r="AY137" s="134"/>
      <c r="AZ137" s="134"/>
      <c r="BA137" s="134"/>
      <c r="BB137" s="134"/>
      <c r="BC137" s="134"/>
      <c r="BD137" s="134"/>
      <c r="BE137" s="134"/>
      <c r="BF137" s="134"/>
      <c r="BG137" s="134"/>
      <c r="BH137" s="134"/>
      <c r="BI137" s="134"/>
      <c r="BJ137" s="134"/>
      <c r="BK137" s="134"/>
      <c r="BL137" s="134"/>
      <c r="BM137" s="134"/>
      <c r="BN137" s="134"/>
      <c r="BO137" s="134"/>
      <c r="BP137" s="134"/>
      <c r="BQ137" s="134"/>
      <c r="BR137" s="134"/>
      <c r="BS137" s="134"/>
      <c r="BT137" s="134"/>
      <c r="BU137" s="134"/>
      <c r="BV137" s="134"/>
      <c r="BW137" s="134"/>
      <c r="BX137" s="134"/>
      <c r="BY137" s="134"/>
      <c r="BZ137" s="134"/>
      <c r="CA137" s="134"/>
      <c r="CB137" s="134"/>
      <c r="CC137" s="134"/>
      <c r="CD137" s="134"/>
      <c r="CE137" s="134"/>
      <c r="CF137" s="134"/>
      <c r="CG137" s="134"/>
      <c r="CH137" s="134"/>
      <c r="CI137" s="134"/>
      <c r="CJ137" s="134"/>
      <c r="CK137" s="134"/>
      <c r="CL137" s="134"/>
      <c r="CM137" s="134"/>
      <c r="CN137" s="134"/>
      <c r="CO137" s="134"/>
      <c r="CP137" s="134"/>
      <c r="CQ137" s="134"/>
      <c r="CR137" s="134"/>
      <c r="CS137" s="134"/>
      <c r="CT137" s="134"/>
      <c r="CU137" s="134"/>
      <c r="CV137" s="134"/>
      <c r="CW137" s="134"/>
      <c r="CX137" s="134"/>
      <c r="CY137" s="134"/>
      <c r="CZ137" s="134"/>
      <c r="DA137" s="134"/>
      <c r="DB137" s="134"/>
      <c r="DC137" s="134"/>
      <c r="DD137" s="134"/>
      <c r="DE137" s="134"/>
      <c r="DF137" s="134"/>
      <c r="DG137" s="134"/>
      <c r="DH137" s="134"/>
      <c r="DI137" s="134"/>
      <c r="DJ137" s="134"/>
      <c r="DK137" s="134"/>
      <c r="DL137" s="134"/>
      <c r="DM137" s="134"/>
      <c r="DN137" s="221"/>
    </row>
    <row r="138" spans="1:118" ht="13.5" customHeight="1">
      <c r="A138" s="359">
        <v>8</v>
      </c>
      <c r="B138" s="332" t="s">
        <v>413</v>
      </c>
      <c r="C138" s="172">
        <v>0</v>
      </c>
      <c r="D138" s="21" t="s">
        <v>7</v>
      </c>
      <c r="E138" s="21" t="s">
        <v>14</v>
      </c>
      <c r="F138" s="136">
        <v>-90</v>
      </c>
      <c r="G138" s="22"/>
      <c r="H138" s="407">
        <v>0.3</v>
      </c>
      <c r="I138" s="410">
        <v>-0.3</v>
      </c>
      <c r="J138" s="211">
        <v>-90</v>
      </c>
      <c r="K138" s="320">
        <v>-90.213999999999999</v>
      </c>
      <c r="L138" s="22" t="str">
        <f t="shared" si="6"/>
        <v/>
      </c>
      <c r="M138" s="200">
        <f t="shared" ref="M138" si="23">IF(COUNTBLANK(F138)=1,"",IF(C138=0,ROUND(K138-J138,2),IF(C138=1,IF(F138&gt;0,ROUND(J138-K138,2),ROUND(K138-J138,2)),IF(C138=2,IF(F138&gt;0,ROUND(J138-K138,2),ROUND(K138-J138,2))))))</f>
        <v>-0.21</v>
      </c>
      <c r="N138" s="200">
        <v>-0.22</v>
      </c>
      <c r="O138" s="235" t="str">
        <f t="shared" si="8"/>
        <v>OK</v>
      </c>
      <c r="P138" s="151"/>
      <c r="Q138" s="130">
        <v>8</v>
      </c>
      <c r="R138" s="36">
        <f t="shared" si="9"/>
        <v>-90</v>
      </c>
      <c r="S138" s="320">
        <v>-90.213999999999999</v>
      </c>
      <c r="T138" s="320">
        <v>-90.216999999999999</v>
      </c>
      <c r="U138" s="134"/>
      <c r="V138" s="134"/>
      <c r="W138" s="134"/>
      <c r="X138" s="134"/>
      <c r="Y138" s="134"/>
      <c r="Z138" s="134"/>
      <c r="AA138" s="134"/>
      <c r="AB138" s="134"/>
      <c r="AC138" s="134"/>
      <c r="AD138" s="134"/>
      <c r="AE138" s="134"/>
      <c r="AF138" s="134"/>
      <c r="AG138" s="134"/>
      <c r="AH138" s="134"/>
      <c r="AI138" s="134"/>
      <c r="AJ138" s="134"/>
      <c r="AK138" s="134"/>
      <c r="AL138" s="134"/>
      <c r="AM138" s="134"/>
      <c r="AN138" s="134"/>
      <c r="AO138" s="134"/>
      <c r="AP138" s="134"/>
      <c r="AQ138" s="134"/>
      <c r="AR138" s="134"/>
      <c r="AS138" s="134"/>
      <c r="AT138" s="134"/>
      <c r="AU138" s="134"/>
      <c r="AV138" s="134"/>
      <c r="AW138" s="134"/>
      <c r="AX138" s="134"/>
      <c r="AY138" s="134"/>
      <c r="AZ138" s="134"/>
      <c r="BA138" s="134"/>
      <c r="BB138" s="134"/>
      <c r="BC138" s="134"/>
      <c r="BD138" s="134"/>
      <c r="BE138" s="134"/>
      <c r="BF138" s="134"/>
      <c r="BG138" s="134"/>
      <c r="BH138" s="134"/>
      <c r="BI138" s="134"/>
      <c r="BJ138" s="134"/>
      <c r="BK138" s="134"/>
      <c r="BL138" s="134"/>
      <c r="BM138" s="134"/>
      <c r="BN138" s="134"/>
      <c r="BO138" s="134"/>
      <c r="BP138" s="134"/>
      <c r="BQ138" s="134"/>
      <c r="BR138" s="134"/>
      <c r="BS138" s="134"/>
      <c r="BT138" s="134"/>
      <c r="BU138" s="134"/>
      <c r="BV138" s="134"/>
      <c r="BW138" s="134"/>
      <c r="BX138" s="134"/>
      <c r="BY138" s="134"/>
      <c r="BZ138" s="134"/>
      <c r="CA138" s="134"/>
      <c r="CB138" s="134"/>
      <c r="CC138" s="134"/>
      <c r="CD138" s="134"/>
      <c r="CE138" s="134"/>
      <c r="CF138" s="134"/>
      <c r="CG138" s="134"/>
      <c r="CH138" s="134"/>
      <c r="CI138" s="134"/>
      <c r="CJ138" s="134"/>
      <c r="CK138" s="134"/>
      <c r="CL138" s="134"/>
      <c r="CM138" s="134"/>
      <c r="CN138" s="134"/>
      <c r="CO138" s="134"/>
      <c r="CP138" s="134"/>
      <c r="CQ138" s="134"/>
      <c r="CR138" s="134"/>
      <c r="CS138" s="134"/>
      <c r="CT138" s="134"/>
      <c r="CU138" s="134"/>
      <c r="CV138" s="134"/>
      <c r="CW138" s="134"/>
      <c r="CX138" s="134"/>
      <c r="CY138" s="134"/>
      <c r="CZ138" s="134"/>
      <c r="DA138" s="134"/>
      <c r="DB138" s="134"/>
      <c r="DC138" s="134"/>
      <c r="DD138" s="134"/>
      <c r="DE138" s="134"/>
      <c r="DF138" s="134"/>
      <c r="DG138" s="134"/>
      <c r="DH138" s="134"/>
      <c r="DI138" s="134"/>
      <c r="DJ138" s="134"/>
      <c r="DK138" s="134"/>
      <c r="DL138" s="134"/>
      <c r="DM138" s="134"/>
      <c r="DN138" s="221"/>
    </row>
    <row r="139" spans="1:118" ht="13.5" customHeight="1">
      <c r="A139" s="359">
        <v>8</v>
      </c>
      <c r="B139" s="332" t="s">
        <v>414</v>
      </c>
      <c r="C139" s="172">
        <v>0</v>
      </c>
      <c r="D139" s="21" t="s">
        <v>9</v>
      </c>
      <c r="E139" s="21" t="s">
        <v>14</v>
      </c>
      <c r="F139" s="136">
        <v>168</v>
      </c>
      <c r="G139" s="22"/>
      <c r="H139" s="407">
        <v>0.3</v>
      </c>
      <c r="I139" s="410">
        <v>-0.3</v>
      </c>
      <c r="J139" s="211">
        <v>168</v>
      </c>
      <c r="K139" s="320">
        <v>168.19499999999999</v>
      </c>
      <c r="L139" s="22" t="str">
        <f t="shared" si="6"/>
        <v/>
      </c>
      <c r="M139" s="200">
        <f t="shared" si="7"/>
        <v>0.19</v>
      </c>
      <c r="N139" s="200">
        <v>0.18</v>
      </c>
      <c r="O139" s="235" t="str">
        <f t="shared" si="8"/>
        <v>OK</v>
      </c>
      <c r="P139" s="151"/>
      <c r="Q139" s="130">
        <v>8</v>
      </c>
      <c r="R139" s="36">
        <f t="shared" si="9"/>
        <v>168</v>
      </c>
      <c r="S139" s="320">
        <v>168.19499999999999</v>
      </c>
      <c r="T139" s="320">
        <v>168.18</v>
      </c>
      <c r="U139" s="134"/>
      <c r="V139" s="134"/>
      <c r="W139" s="134"/>
      <c r="X139" s="134"/>
      <c r="Y139" s="134"/>
      <c r="Z139" s="134"/>
      <c r="AA139" s="134"/>
      <c r="AB139" s="134"/>
      <c r="AC139" s="134"/>
      <c r="AD139" s="134"/>
      <c r="AE139" s="134"/>
      <c r="AF139" s="134"/>
      <c r="AG139" s="134"/>
      <c r="AH139" s="134"/>
      <c r="AI139" s="134"/>
      <c r="AJ139" s="134"/>
      <c r="AK139" s="134"/>
      <c r="AL139" s="134"/>
      <c r="AM139" s="134"/>
      <c r="AN139" s="134"/>
      <c r="AO139" s="134"/>
      <c r="AP139" s="134"/>
      <c r="AQ139" s="134"/>
      <c r="AR139" s="134"/>
      <c r="AS139" s="134"/>
      <c r="AT139" s="134"/>
      <c r="AU139" s="134"/>
      <c r="AV139" s="134"/>
      <c r="AW139" s="134"/>
      <c r="AX139" s="134"/>
      <c r="AY139" s="134"/>
      <c r="AZ139" s="134"/>
      <c r="BA139" s="134"/>
      <c r="BB139" s="134"/>
      <c r="BC139" s="134"/>
      <c r="BD139" s="134"/>
      <c r="BE139" s="134"/>
      <c r="BF139" s="134"/>
      <c r="BG139" s="134"/>
      <c r="BH139" s="134"/>
      <c r="BI139" s="134"/>
      <c r="BJ139" s="134"/>
      <c r="BK139" s="134"/>
      <c r="BL139" s="134"/>
      <c r="BM139" s="134"/>
      <c r="BN139" s="134"/>
      <c r="BO139" s="134"/>
      <c r="BP139" s="134"/>
      <c r="BQ139" s="134"/>
      <c r="BR139" s="134"/>
      <c r="BS139" s="134"/>
      <c r="BT139" s="134"/>
      <c r="BU139" s="134"/>
      <c r="BV139" s="134"/>
      <c r="BW139" s="134"/>
      <c r="BX139" s="134"/>
      <c r="BY139" s="134"/>
      <c r="BZ139" s="134"/>
      <c r="CA139" s="134"/>
      <c r="CB139" s="134"/>
      <c r="CC139" s="134"/>
      <c r="CD139" s="134"/>
      <c r="CE139" s="134"/>
      <c r="CF139" s="134"/>
      <c r="CG139" s="134"/>
      <c r="CH139" s="134"/>
      <c r="CI139" s="134"/>
      <c r="CJ139" s="134"/>
      <c r="CK139" s="134"/>
      <c r="CL139" s="134"/>
      <c r="CM139" s="134"/>
      <c r="CN139" s="134"/>
      <c r="CO139" s="134"/>
      <c r="CP139" s="134"/>
      <c r="CQ139" s="134"/>
      <c r="CR139" s="134"/>
      <c r="CS139" s="134"/>
      <c r="CT139" s="134"/>
      <c r="CU139" s="134"/>
      <c r="CV139" s="134"/>
      <c r="CW139" s="134"/>
      <c r="CX139" s="134"/>
      <c r="CY139" s="134"/>
      <c r="CZ139" s="134"/>
      <c r="DA139" s="134"/>
      <c r="DB139" s="134"/>
      <c r="DC139" s="134"/>
      <c r="DD139" s="134"/>
      <c r="DE139" s="134"/>
      <c r="DF139" s="134"/>
      <c r="DG139" s="134"/>
      <c r="DH139" s="134"/>
      <c r="DI139" s="134"/>
      <c r="DJ139" s="134"/>
      <c r="DK139" s="134"/>
      <c r="DL139" s="134"/>
      <c r="DM139" s="134"/>
      <c r="DN139" s="221"/>
    </row>
    <row r="140" spans="1:118" ht="13.5" customHeight="1">
      <c r="A140" s="359"/>
      <c r="B140" s="367" t="s">
        <v>160</v>
      </c>
      <c r="C140" s="172"/>
      <c r="D140" s="21"/>
      <c r="E140" s="21"/>
      <c r="F140" s="136"/>
      <c r="G140" s="22"/>
      <c r="H140" s="407">
        <v>0.5</v>
      </c>
      <c r="I140" s="410">
        <v>-0.5</v>
      </c>
      <c r="J140" s="211"/>
      <c r="K140" s="320">
        <v>-90.161000000000001</v>
      </c>
      <c r="L140" s="22"/>
      <c r="M140" s="200"/>
      <c r="N140" s="200"/>
      <c r="O140" s="235"/>
      <c r="P140" s="151"/>
      <c r="Q140" s="130"/>
      <c r="R140" s="36"/>
      <c r="S140" s="320">
        <v>-90.161000000000001</v>
      </c>
      <c r="T140" s="320">
        <v>-90.162000000000006</v>
      </c>
      <c r="U140" s="134"/>
      <c r="V140" s="134"/>
      <c r="W140" s="134"/>
      <c r="X140" s="134"/>
      <c r="Y140" s="134"/>
      <c r="Z140" s="134"/>
      <c r="AA140" s="134"/>
      <c r="AB140" s="134"/>
      <c r="AC140" s="134"/>
      <c r="AD140" s="134"/>
      <c r="AE140" s="134"/>
      <c r="AF140" s="134"/>
      <c r="AG140" s="134"/>
      <c r="AH140" s="134"/>
      <c r="AI140" s="134"/>
      <c r="AJ140" s="134"/>
      <c r="AK140" s="134"/>
      <c r="AL140" s="134"/>
      <c r="AM140" s="134"/>
      <c r="AN140" s="134"/>
      <c r="AO140" s="134"/>
      <c r="AP140" s="134"/>
      <c r="AQ140" s="134"/>
      <c r="AR140" s="134"/>
      <c r="AS140" s="134"/>
      <c r="AT140" s="134"/>
      <c r="AU140" s="134"/>
      <c r="AV140" s="134"/>
      <c r="AW140" s="134"/>
      <c r="AX140" s="134"/>
      <c r="AY140" s="134"/>
      <c r="AZ140" s="134"/>
      <c r="BA140" s="134"/>
      <c r="BB140" s="134"/>
      <c r="BC140" s="134"/>
      <c r="BD140" s="134"/>
      <c r="BE140" s="134"/>
      <c r="BF140" s="134"/>
      <c r="BG140" s="134"/>
      <c r="BH140" s="134"/>
      <c r="BI140" s="134"/>
      <c r="BJ140" s="134"/>
      <c r="BK140" s="134"/>
      <c r="BL140" s="134"/>
      <c r="BM140" s="134"/>
      <c r="BN140" s="134"/>
      <c r="BO140" s="134"/>
      <c r="BP140" s="134"/>
      <c r="BQ140" s="134"/>
      <c r="BR140" s="134"/>
      <c r="BS140" s="134"/>
      <c r="BT140" s="134"/>
      <c r="BU140" s="134"/>
      <c r="BV140" s="134"/>
      <c r="BW140" s="134"/>
      <c r="BX140" s="134"/>
      <c r="BY140" s="134"/>
      <c r="BZ140" s="134"/>
      <c r="CA140" s="134"/>
      <c r="CB140" s="134"/>
      <c r="CC140" s="134"/>
      <c r="CD140" s="134"/>
      <c r="CE140" s="134"/>
      <c r="CF140" s="134"/>
      <c r="CG140" s="134"/>
      <c r="CH140" s="134"/>
      <c r="CI140" s="134"/>
      <c r="CJ140" s="134"/>
      <c r="CK140" s="134"/>
      <c r="CL140" s="134"/>
      <c r="CM140" s="134"/>
      <c r="CN140" s="134"/>
      <c r="CO140" s="134"/>
      <c r="CP140" s="134"/>
      <c r="CQ140" s="134"/>
      <c r="CR140" s="134"/>
      <c r="CS140" s="134"/>
      <c r="CT140" s="134"/>
      <c r="CU140" s="134"/>
      <c r="CV140" s="134"/>
      <c r="CW140" s="134"/>
      <c r="CX140" s="134"/>
      <c r="CY140" s="134"/>
      <c r="CZ140" s="134"/>
      <c r="DA140" s="134"/>
      <c r="DB140" s="134"/>
      <c r="DC140" s="134"/>
      <c r="DD140" s="134"/>
      <c r="DE140" s="134"/>
      <c r="DF140" s="134"/>
      <c r="DG140" s="134"/>
      <c r="DH140" s="134"/>
      <c r="DI140" s="134"/>
      <c r="DJ140" s="134"/>
      <c r="DK140" s="134"/>
      <c r="DL140" s="134"/>
      <c r="DM140" s="134"/>
      <c r="DN140" s="221"/>
    </row>
    <row r="141" spans="1:118" ht="13.5" customHeight="1">
      <c r="A141" s="359"/>
      <c r="B141" s="367" t="s">
        <v>160</v>
      </c>
      <c r="C141" s="172"/>
      <c r="D141" s="21"/>
      <c r="E141" s="21"/>
      <c r="F141" s="136"/>
      <c r="G141" s="22"/>
      <c r="H141" s="407">
        <v>0.5</v>
      </c>
      <c r="I141" s="410">
        <v>-0.5</v>
      </c>
      <c r="J141" s="211"/>
      <c r="K141" s="320">
        <v>168.262</v>
      </c>
      <c r="L141" s="22"/>
      <c r="M141" s="200"/>
      <c r="N141" s="200"/>
      <c r="O141" s="235"/>
      <c r="P141" s="151"/>
      <c r="Q141" s="130"/>
      <c r="R141" s="36"/>
      <c r="S141" s="320">
        <v>168.262</v>
      </c>
      <c r="T141" s="320">
        <v>168.255</v>
      </c>
      <c r="U141" s="134"/>
      <c r="V141" s="134"/>
      <c r="W141" s="134"/>
      <c r="X141" s="134"/>
      <c r="Y141" s="134"/>
      <c r="Z141" s="134"/>
      <c r="AA141" s="134"/>
      <c r="AB141" s="134"/>
      <c r="AC141" s="134"/>
      <c r="AD141" s="134"/>
      <c r="AE141" s="134"/>
      <c r="AF141" s="134"/>
      <c r="AG141" s="134"/>
      <c r="AH141" s="134"/>
      <c r="AI141" s="134"/>
      <c r="AJ141" s="134"/>
      <c r="AK141" s="134"/>
      <c r="AL141" s="134"/>
      <c r="AM141" s="134"/>
      <c r="AN141" s="134"/>
      <c r="AO141" s="134"/>
      <c r="AP141" s="134"/>
      <c r="AQ141" s="134"/>
      <c r="AR141" s="134"/>
      <c r="AS141" s="134"/>
      <c r="AT141" s="134"/>
      <c r="AU141" s="134"/>
      <c r="AV141" s="134"/>
      <c r="AW141" s="134"/>
      <c r="AX141" s="134"/>
      <c r="AY141" s="134"/>
      <c r="AZ141" s="134"/>
      <c r="BA141" s="134"/>
      <c r="BB141" s="134"/>
      <c r="BC141" s="134"/>
      <c r="BD141" s="134"/>
      <c r="BE141" s="134"/>
      <c r="BF141" s="134"/>
      <c r="BG141" s="134"/>
      <c r="BH141" s="134"/>
      <c r="BI141" s="134"/>
      <c r="BJ141" s="134"/>
      <c r="BK141" s="134"/>
      <c r="BL141" s="134"/>
      <c r="BM141" s="134"/>
      <c r="BN141" s="134"/>
      <c r="BO141" s="134"/>
      <c r="BP141" s="134"/>
      <c r="BQ141" s="134"/>
      <c r="BR141" s="134"/>
      <c r="BS141" s="134"/>
      <c r="BT141" s="134"/>
      <c r="BU141" s="134"/>
      <c r="BV141" s="134"/>
      <c r="BW141" s="134"/>
      <c r="BX141" s="134"/>
      <c r="BY141" s="134"/>
      <c r="BZ141" s="134"/>
      <c r="CA141" s="134"/>
      <c r="CB141" s="134"/>
      <c r="CC141" s="134"/>
      <c r="CD141" s="134"/>
      <c r="CE141" s="134"/>
      <c r="CF141" s="134"/>
      <c r="CG141" s="134"/>
      <c r="CH141" s="134"/>
      <c r="CI141" s="134"/>
      <c r="CJ141" s="134"/>
      <c r="CK141" s="134"/>
      <c r="CL141" s="134"/>
      <c r="CM141" s="134"/>
      <c r="CN141" s="134"/>
      <c r="CO141" s="134"/>
      <c r="CP141" s="134"/>
      <c r="CQ141" s="134"/>
      <c r="CR141" s="134"/>
      <c r="CS141" s="134"/>
      <c r="CT141" s="134"/>
      <c r="CU141" s="134"/>
      <c r="CV141" s="134"/>
      <c r="CW141" s="134"/>
      <c r="CX141" s="134"/>
      <c r="CY141" s="134"/>
      <c r="CZ141" s="134"/>
      <c r="DA141" s="134"/>
      <c r="DB141" s="134"/>
      <c r="DC141" s="134"/>
      <c r="DD141" s="134"/>
      <c r="DE141" s="134"/>
      <c r="DF141" s="134"/>
      <c r="DG141" s="134"/>
      <c r="DH141" s="134"/>
      <c r="DI141" s="134"/>
      <c r="DJ141" s="134"/>
      <c r="DK141" s="134"/>
      <c r="DL141" s="134"/>
      <c r="DM141" s="134"/>
      <c r="DN141" s="221"/>
    </row>
    <row r="142" spans="1:118" ht="13.5" customHeight="1">
      <c r="A142" s="359">
        <v>9</v>
      </c>
      <c r="B142" s="332" t="s">
        <v>415</v>
      </c>
      <c r="C142" s="172">
        <v>0</v>
      </c>
      <c r="D142" s="21" t="s">
        <v>7</v>
      </c>
      <c r="E142" s="21" t="s">
        <v>14</v>
      </c>
      <c r="F142" s="136">
        <v>-6.5</v>
      </c>
      <c r="G142" s="22"/>
      <c r="H142" s="407">
        <v>0.3</v>
      </c>
      <c r="I142" s="410">
        <v>-0.3</v>
      </c>
      <c r="J142" s="211">
        <v>-6.5</v>
      </c>
      <c r="K142" s="320">
        <v>-6.6020000000000003</v>
      </c>
      <c r="L142" s="22" t="str">
        <f t="shared" si="6"/>
        <v/>
      </c>
      <c r="M142" s="200">
        <f t="shared" ref="M142" si="24">IF(COUNTBLANK(F142)=1,"",IF(C142=0,ROUND(K142-J142,2),IF(C142=1,IF(F142&gt;0,ROUND(J142-K142,2),ROUND(K142-J142,2)),IF(C142=2,IF(F142&gt;0,ROUND(J142-K142,2),ROUND(K142-J142,2))))))</f>
        <v>-0.1</v>
      </c>
      <c r="N142" s="200">
        <v>-0.11</v>
      </c>
      <c r="O142" s="235" t="str">
        <f t="shared" si="8"/>
        <v>OK</v>
      </c>
      <c r="P142" s="151"/>
      <c r="Q142" s="130">
        <v>9</v>
      </c>
      <c r="R142" s="36">
        <f t="shared" si="9"/>
        <v>-6.5</v>
      </c>
      <c r="S142" s="320">
        <v>-6.6020000000000003</v>
      </c>
      <c r="T142" s="320">
        <v>-6.61</v>
      </c>
      <c r="U142" s="134"/>
      <c r="V142" s="134"/>
      <c r="W142" s="134"/>
      <c r="X142" s="134"/>
      <c r="Y142" s="134"/>
      <c r="Z142" s="134"/>
      <c r="AA142" s="134"/>
      <c r="AB142" s="134"/>
      <c r="AC142" s="134"/>
      <c r="AD142" s="134"/>
      <c r="AE142" s="134"/>
      <c r="AF142" s="134"/>
      <c r="AG142" s="134"/>
      <c r="AH142" s="134"/>
      <c r="AI142" s="134"/>
      <c r="AJ142" s="134"/>
      <c r="AK142" s="134"/>
      <c r="AL142" s="134"/>
      <c r="AM142" s="134"/>
      <c r="AN142" s="134"/>
      <c r="AO142" s="134"/>
      <c r="AP142" s="134"/>
      <c r="AQ142" s="134"/>
      <c r="AR142" s="134"/>
      <c r="AS142" s="134"/>
      <c r="AT142" s="134"/>
      <c r="AU142" s="134"/>
      <c r="AV142" s="134"/>
      <c r="AW142" s="134"/>
      <c r="AX142" s="134"/>
      <c r="AY142" s="134"/>
      <c r="AZ142" s="134"/>
      <c r="BA142" s="134"/>
      <c r="BB142" s="134"/>
      <c r="BC142" s="134"/>
      <c r="BD142" s="134"/>
      <c r="BE142" s="134"/>
      <c r="BF142" s="134"/>
      <c r="BG142" s="134"/>
      <c r="BH142" s="134"/>
      <c r="BI142" s="134"/>
      <c r="BJ142" s="134"/>
      <c r="BK142" s="134"/>
      <c r="BL142" s="134"/>
      <c r="BM142" s="134"/>
      <c r="BN142" s="134"/>
      <c r="BO142" s="134"/>
      <c r="BP142" s="134"/>
      <c r="BQ142" s="134"/>
      <c r="BR142" s="134"/>
      <c r="BS142" s="134"/>
      <c r="BT142" s="134"/>
      <c r="BU142" s="134"/>
      <c r="BV142" s="134"/>
      <c r="BW142" s="134"/>
      <c r="BX142" s="134"/>
      <c r="BY142" s="134"/>
      <c r="BZ142" s="134"/>
      <c r="CA142" s="134"/>
      <c r="CB142" s="134"/>
      <c r="CC142" s="134"/>
      <c r="CD142" s="134"/>
      <c r="CE142" s="134"/>
      <c r="CF142" s="134"/>
      <c r="CG142" s="134"/>
      <c r="CH142" s="134"/>
      <c r="CI142" s="134"/>
      <c r="CJ142" s="134"/>
      <c r="CK142" s="134"/>
      <c r="CL142" s="134"/>
      <c r="CM142" s="134"/>
      <c r="CN142" s="134"/>
      <c r="CO142" s="134"/>
      <c r="CP142" s="134"/>
      <c r="CQ142" s="134"/>
      <c r="CR142" s="134"/>
      <c r="CS142" s="134"/>
      <c r="CT142" s="134"/>
      <c r="CU142" s="134"/>
      <c r="CV142" s="134"/>
      <c r="CW142" s="134"/>
      <c r="CX142" s="134"/>
      <c r="CY142" s="134"/>
      <c r="CZ142" s="134"/>
      <c r="DA142" s="134"/>
      <c r="DB142" s="134"/>
      <c r="DC142" s="134"/>
      <c r="DD142" s="134"/>
      <c r="DE142" s="134"/>
      <c r="DF142" s="134"/>
      <c r="DG142" s="134"/>
      <c r="DH142" s="134"/>
      <c r="DI142" s="134"/>
      <c r="DJ142" s="134"/>
      <c r="DK142" s="134"/>
      <c r="DL142" s="134"/>
      <c r="DM142" s="134"/>
      <c r="DN142" s="221"/>
    </row>
    <row r="143" spans="1:118" ht="13.5" customHeight="1">
      <c r="A143" s="359">
        <v>9</v>
      </c>
      <c r="B143" s="332" t="s">
        <v>416</v>
      </c>
      <c r="C143" s="172">
        <v>0</v>
      </c>
      <c r="D143" s="21" t="s">
        <v>8</v>
      </c>
      <c r="E143" s="21" t="s">
        <v>14</v>
      </c>
      <c r="F143" s="136">
        <v>151.5</v>
      </c>
      <c r="G143" s="22"/>
      <c r="H143" s="407">
        <v>0.3</v>
      </c>
      <c r="I143" s="410">
        <v>-0.3</v>
      </c>
      <c r="J143" s="211">
        <v>151.5</v>
      </c>
      <c r="K143" s="320">
        <v>151.69300000000001</v>
      </c>
      <c r="L143" s="22" t="str">
        <f t="shared" si="6"/>
        <v/>
      </c>
      <c r="M143" s="200">
        <f t="shared" si="7"/>
        <v>0.19</v>
      </c>
      <c r="N143" s="200">
        <v>0.18</v>
      </c>
      <c r="O143" s="235" t="str">
        <f t="shared" si="8"/>
        <v>OK</v>
      </c>
      <c r="P143" s="151"/>
      <c r="Q143" s="130">
        <v>9</v>
      </c>
      <c r="R143" s="36">
        <f t="shared" si="9"/>
        <v>151.5</v>
      </c>
      <c r="S143" s="320">
        <v>151.69300000000001</v>
      </c>
      <c r="T143" s="320">
        <v>151.67500000000001</v>
      </c>
      <c r="U143" s="134"/>
      <c r="V143" s="134"/>
      <c r="W143" s="134"/>
      <c r="X143" s="134"/>
      <c r="Y143" s="134"/>
      <c r="Z143" s="134"/>
      <c r="AA143" s="134"/>
      <c r="AB143" s="134"/>
      <c r="AC143" s="134"/>
      <c r="AD143" s="134"/>
      <c r="AE143" s="134"/>
      <c r="AF143" s="134"/>
      <c r="AG143" s="134"/>
      <c r="AH143" s="134"/>
      <c r="AI143" s="134"/>
      <c r="AJ143" s="134"/>
      <c r="AK143" s="134"/>
      <c r="AL143" s="134"/>
      <c r="AM143" s="134"/>
      <c r="AN143" s="134"/>
      <c r="AO143" s="134"/>
      <c r="AP143" s="134"/>
      <c r="AQ143" s="134"/>
      <c r="AR143" s="134"/>
      <c r="AS143" s="134"/>
      <c r="AT143" s="134"/>
      <c r="AU143" s="134"/>
      <c r="AV143" s="134"/>
      <c r="AW143" s="134"/>
      <c r="AX143" s="134"/>
      <c r="AY143" s="134"/>
      <c r="AZ143" s="134"/>
      <c r="BA143" s="134"/>
      <c r="BB143" s="134"/>
      <c r="BC143" s="134"/>
      <c r="BD143" s="134"/>
      <c r="BE143" s="134"/>
      <c r="BF143" s="134"/>
      <c r="BG143" s="134"/>
      <c r="BH143" s="134"/>
      <c r="BI143" s="134"/>
      <c r="BJ143" s="134"/>
      <c r="BK143" s="134"/>
      <c r="BL143" s="134"/>
      <c r="BM143" s="134"/>
      <c r="BN143" s="134"/>
      <c r="BO143" s="134"/>
      <c r="BP143" s="134"/>
      <c r="BQ143" s="134"/>
      <c r="BR143" s="134"/>
      <c r="BS143" s="134"/>
      <c r="BT143" s="134"/>
      <c r="BU143" s="134"/>
      <c r="BV143" s="134"/>
      <c r="BW143" s="134"/>
      <c r="BX143" s="134"/>
      <c r="BY143" s="134"/>
      <c r="BZ143" s="134"/>
      <c r="CA143" s="134"/>
      <c r="CB143" s="134"/>
      <c r="CC143" s="134"/>
      <c r="CD143" s="134"/>
      <c r="CE143" s="134"/>
      <c r="CF143" s="134"/>
      <c r="CG143" s="134"/>
      <c r="CH143" s="134"/>
      <c r="CI143" s="134"/>
      <c r="CJ143" s="134"/>
      <c r="CK143" s="134"/>
      <c r="CL143" s="134"/>
      <c r="CM143" s="134"/>
      <c r="CN143" s="134"/>
      <c r="CO143" s="134"/>
      <c r="CP143" s="134"/>
      <c r="CQ143" s="134"/>
      <c r="CR143" s="134"/>
      <c r="CS143" s="134"/>
      <c r="CT143" s="134"/>
      <c r="CU143" s="134"/>
      <c r="CV143" s="134"/>
      <c r="CW143" s="134"/>
      <c r="CX143" s="134"/>
      <c r="CY143" s="134"/>
      <c r="CZ143" s="134"/>
      <c r="DA143" s="134"/>
      <c r="DB143" s="134"/>
      <c r="DC143" s="134"/>
      <c r="DD143" s="134"/>
      <c r="DE143" s="134"/>
      <c r="DF143" s="134"/>
      <c r="DG143" s="134"/>
      <c r="DH143" s="134"/>
      <c r="DI143" s="134"/>
      <c r="DJ143" s="134"/>
      <c r="DK143" s="134"/>
      <c r="DL143" s="134"/>
      <c r="DM143" s="134"/>
      <c r="DN143" s="221"/>
    </row>
    <row r="144" spans="1:118" ht="13.5" customHeight="1">
      <c r="A144" s="359"/>
      <c r="B144" s="367" t="s">
        <v>161</v>
      </c>
      <c r="C144" s="172"/>
      <c r="D144" s="21"/>
      <c r="E144" s="21"/>
      <c r="F144" s="136"/>
      <c r="G144" s="22"/>
      <c r="H144" s="407">
        <v>0.5</v>
      </c>
      <c r="I144" s="410">
        <v>-0.5</v>
      </c>
      <c r="J144" s="211"/>
      <c r="K144" s="320">
        <v>-6.6349999999999998</v>
      </c>
      <c r="L144" s="22"/>
      <c r="M144" s="200"/>
      <c r="N144" s="200"/>
      <c r="O144" s="235"/>
      <c r="P144" s="151"/>
      <c r="Q144" s="130"/>
      <c r="R144" s="36"/>
      <c r="S144" s="320">
        <v>-6.6349999999999998</v>
      </c>
      <c r="T144" s="320">
        <v>-6.6390000000000002</v>
      </c>
      <c r="U144" s="134"/>
      <c r="V144" s="134"/>
      <c r="W144" s="134"/>
      <c r="X144" s="134"/>
      <c r="Y144" s="134"/>
      <c r="Z144" s="134"/>
      <c r="AA144" s="134"/>
      <c r="AB144" s="134"/>
      <c r="AC144" s="134"/>
      <c r="AD144" s="134"/>
      <c r="AE144" s="134"/>
      <c r="AF144" s="134"/>
      <c r="AG144" s="134"/>
      <c r="AH144" s="134"/>
      <c r="AI144" s="134"/>
      <c r="AJ144" s="134"/>
      <c r="AK144" s="134"/>
      <c r="AL144" s="134"/>
      <c r="AM144" s="134"/>
      <c r="AN144" s="134"/>
      <c r="AO144" s="134"/>
      <c r="AP144" s="134"/>
      <c r="AQ144" s="134"/>
      <c r="AR144" s="134"/>
      <c r="AS144" s="134"/>
      <c r="AT144" s="134"/>
      <c r="AU144" s="134"/>
      <c r="AV144" s="134"/>
      <c r="AW144" s="134"/>
      <c r="AX144" s="134"/>
      <c r="AY144" s="134"/>
      <c r="AZ144" s="134"/>
      <c r="BA144" s="134"/>
      <c r="BB144" s="134"/>
      <c r="BC144" s="134"/>
      <c r="BD144" s="134"/>
      <c r="BE144" s="134"/>
      <c r="BF144" s="134"/>
      <c r="BG144" s="134"/>
      <c r="BH144" s="134"/>
      <c r="BI144" s="134"/>
      <c r="BJ144" s="134"/>
      <c r="BK144" s="134"/>
      <c r="BL144" s="134"/>
      <c r="BM144" s="134"/>
      <c r="BN144" s="134"/>
      <c r="BO144" s="134"/>
      <c r="BP144" s="134"/>
      <c r="BQ144" s="134"/>
      <c r="BR144" s="134"/>
      <c r="BS144" s="134"/>
      <c r="BT144" s="134"/>
      <c r="BU144" s="134"/>
      <c r="BV144" s="134"/>
      <c r="BW144" s="134"/>
      <c r="BX144" s="134"/>
      <c r="BY144" s="134"/>
      <c r="BZ144" s="134"/>
      <c r="CA144" s="134"/>
      <c r="CB144" s="134"/>
      <c r="CC144" s="134"/>
      <c r="CD144" s="134"/>
      <c r="CE144" s="134"/>
      <c r="CF144" s="134"/>
      <c r="CG144" s="134"/>
      <c r="CH144" s="134"/>
      <c r="CI144" s="134"/>
      <c r="CJ144" s="134"/>
      <c r="CK144" s="134"/>
      <c r="CL144" s="134"/>
      <c r="CM144" s="134"/>
      <c r="CN144" s="134"/>
      <c r="CO144" s="134"/>
      <c r="CP144" s="134"/>
      <c r="CQ144" s="134"/>
      <c r="CR144" s="134"/>
      <c r="CS144" s="134"/>
      <c r="CT144" s="134"/>
      <c r="CU144" s="134"/>
      <c r="CV144" s="134"/>
      <c r="CW144" s="134"/>
      <c r="CX144" s="134"/>
      <c r="CY144" s="134"/>
      <c r="CZ144" s="134"/>
      <c r="DA144" s="134"/>
      <c r="DB144" s="134"/>
      <c r="DC144" s="134"/>
      <c r="DD144" s="134"/>
      <c r="DE144" s="134"/>
      <c r="DF144" s="134"/>
      <c r="DG144" s="134"/>
      <c r="DH144" s="134"/>
      <c r="DI144" s="134"/>
      <c r="DJ144" s="134"/>
      <c r="DK144" s="134"/>
      <c r="DL144" s="134"/>
      <c r="DM144" s="134"/>
      <c r="DN144" s="221"/>
    </row>
    <row r="145" spans="1:118" ht="13.5" customHeight="1">
      <c r="A145" s="359"/>
      <c r="B145" s="367" t="s">
        <v>161</v>
      </c>
      <c r="C145" s="172"/>
      <c r="D145" s="21"/>
      <c r="E145" s="21"/>
      <c r="F145" s="136"/>
      <c r="G145" s="22"/>
      <c r="H145" s="407">
        <v>0.5</v>
      </c>
      <c r="I145" s="410">
        <v>-0.5</v>
      </c>
      <c r="J145" s="211"/>
      <c r="K145" s="320">
        <v>151.71</v>
      </c>
      <c r="L145" s="22"/>
      <c r="M145" s="200"/>
      <c r="N145" s="200"/>
      <c r="O145" s="235"/>
      <c r="P145" s="151"/>
      <c r="Q145" s="130"/>
      <c r="R145" s="36"/>
      <c r="S145" s="320">
        <v>151.71</v>
      </c>
      <c r="T145" s="320">
        <v>151.69499999999999</v>
      </c>
      <c r="U145" s="134"/>
      <c r="V145" s="134"/>
      <c r="W145" s="134"/>
      <c r="X145" s="134"/>
      <c r="Y145" s="134"/>
      <c r="Z145" s="134"/>
      <c r="AA145" s="134"/>
      <c r="AB145" s="134"/>
      <c r="AC145" s="134"/>
      <c r="AD145" s="134"/>
      <c r="AE145" s="134"/>
      <c r="AF145" s="134"/>
      <c r="AG145" s="134"/>
      <c r="AH145" s="134"/>
      <c r="AI145" s="134"/>
      <c r="AJ145" s="134"/>
      <c r="AK145" s="134"/>
      <c r="AL145" s="134"/>
      <c r="AM145" s="134"/>
      <c r="AN145" s="134"/>
      <c r="AO145" s="134"/>
      <c r="AP145" s="134"/>
      <c r="AQ145" s="134"/>
      <c r="AR145" s="134"/>
      <c r="AS145" s="134"/>
      <c r="AT145" s="134"/>
      <c r="AU145" s="134"/>
      <c r="AV145" s="134"/>
      <c r="AW145" s="134"/>
      <c r="AX145" s="134"/>
      <c r="AY145" s="134"/>
      <c r="AZ145" s="134"/>
      <c r="BA145" s="134"/>
      <c r="BB145" s="134"/>
      <c r="BC145" s="134"/>
      <c r="BD145" s="134"/>
      <c r="BE145" s="134"/>
      <c r="BF145" s="134"/>
      <c r="BG145" s="134"/>
      <c r="BH145" s="134"/>
      <c r="BI145" s="134"/>
      <c r="BJ145" s="134"/>
      <c r="BK145" s="134"/>
      <c r="BL145" s="134"/>
      <c r="BM145" s="134"/>
      <c r="BN145" s="134"/>
      <c r="BO145" s="134"/>
      <c r="BP145" s="134"/>
      <c r="BQ145" s="134"/>
      <c r="BR145" s="134"/>
      <c r="BS145" s="134"/>
      <c r="BT145" s="134"/>
      <c r="BU145" s="134"/>
      <c r="BV145" s="134"/>
      <c r="BW145" s="134"/>
      <c r="BX145" s="134"/>
      <c r="BY145" s="134"/>
      <c r="BZ145" s="134"/>
      <c r="CA145" s="134"/>
      <c r="CB145" s="134"/>
      <c r="CC145" s="134"/>
      <c r="CD145" s="134"/>
      <c r="CE145" s="134"/>
      <c r="CF145" s="134"/>
      <c r="CG145" s="134"/>
      <c r="CH145" s="134"/>
      <c r="CI145" s="134"/>
      <c r="CJ145" s="134"/>
      <c r="CK145" s="134"/>
      <c r="CL145" s="134"/>
      <c r="CM145" s="134"/>
      <c r="CN145" s="134"/>
      <c r="CO145" s="134"/>
      <c r="CP145" s="134"/>
      <c r="CQ145" s="134"/>
      <c r="CR145" s="134"/>
      <c r="CS145" s="134"/>
      <c r="CT145" s="134"/>
      <c r="CU145" s="134"/>
      <c r="CV145" s="134"/>
      <c r="CW145" s="134"/>
      <c r="CX145" s="134"/>
      <c r="CY145" s="134"/>
      <c r="CZ145" s="134"/>
      <c r="DA145" s="134"/>
      <c r="DB145" s="134"/>
      <c r="DC145" s="134"/>
      <c r="DD145" s="134"/>
      <c r="DE145" s="134"/>
      <c r="DF145" s="134"/>
      <c r="DG145" s="134"/>
      <c r="DH145" s="134"/>
      <c r="DI145" s="134"/>
      <c r="DJ145" s="134"/>
      <c r="DK145" s="134"/>
      <c r="DL145" s="134"/>
      <c r="DM145" s="134"/>
      <c r="DN145" s="221"/>
    </row>
    <row r="146" spans="1:118" ht="13.5" customHeight="1">
      <c r="A146" s="359">
        <v>12</v>
      </c>
      <c r="B146" s="332" t="s">
        <v>417</v>
      </c>
      <c r="C146" s="172">
        <v>0</v>
      </c>
      <c r="D146" s="21" t="s">
        <v>7</v>
      </c>
      <c r="E146" s="21" t="s">
        <v>14</v>
      </c>
      <c r="F146" s="136">
        <v>174</v>
      </c>
      <c r="G146" s="22"/>
      <c r="H146" s="407">
        <v>0.3</v>
      </c>
      <c r="I146" s="410">
        <v>-0.3</v>
      </c>
      <c r="J146" s="211">
        <v>174</v>
      </c>
      <c r="K146" s="320">
        <v>173.97800000000001</v>
      </c>
      <c r="L146" s="22" t="str">
        <f t="shared" si="6"/>
        <v/>
      </c>
      <c r="M146" s="200">
        <f t="shared" si="7"/>
        <v>-0.02</v>
      </c>
      <c r="N146" s="200">
        <v>-0.03</v>
      </c>
      <c r="O146" s="235" t="str">
        <f t="shared" si="8"/>
        <v>OK</v>
      </c>
      <c r="P146" s="151"/>
      <c r="Q146" s="130">
        <v>12</v>
      </c>
      <c r="R146" s="36">
        <f t="shared" si="9"/>
        <v>174</v>
      </c>
      <c r="S146" s="320">
        <v>173.97800000000001</v>
      </c>
      <c r="T146" s="320">
        <v>173.97499999999999</v>
      </c>
      <c r="U146" s="134"/>
      <c r="V146" s="134"/>
      <c r="W146" s="134"/>
      <c r="X146" s="134"/>
      <c r="Y146" s="134"/>
      <c r="Z146" s="134"/>
      <c r="AA146" s="134"/>
      <c r="AB146" s="134"/>
      <c r="AC146" s="134"/>
      <c r="AD146" s="134"/>
      <c r="AE146" s="134"/>
      <c r="AF146" s="134"/>
      <c r="AG146" s="134"/>
      <c r="AH146" s="134"/>
      <c r="AI146" s="134"/>
      <c r="AJ146" s="134"/>
      <c r="AK146" s="134"/>
      <c r="AL146" s="134"/>
      <c r="AM146" s="134"/>
      <c r="AN146" s="134"/>
      <c r="AO146" s="134"/>
      <c r="AP146" s="134"/>
      <c r="AQ146" s="134"/>
      <c r="AR146" s="134"/>
      <c r="AS146" s="134"/>
      <c r="AT146" s="134"/>
      <c r="AU146" s="134"/>
      <c r="AV146" s="134"/>
      <c r="AW146" s="134"/>
      <c r="AX146" s="134"/>
      <c r="AY146" s="134"/>
      <c r="AZ146" s="134"/>
      <c r="BA146" s="134"/>
      <c r="BB146" s="134"/>
      <c r="BC146" s="134"/>
      <c r="BD146" s="134"/>
      <c r="BE146" s="134"/>
      <c r="BF146" s="134"/>
      <c r="BG146" s="134"/>
      <c r="BH146" s="134"/>
      <c r="BI146" s="134"/>
      <c r="BJ146" s="134"/>
      <c r="BK146" s="134"/>
      <c r="BL146" s="134"/>
      <c r="BM146" s="134"/>
      <c r="BN146" s="134"/>
      <c r="BO146" s="134"/>
      <c r="BP146" s="134"/>
      <c r="BQ146" s="134"/>
      <c r="BR146" s="134"/>
      <c r="BS146" s="134"/>
      <c r="BT146" s="134"/>
      <c r="BU146" s="134"/>
      <c r="BV146" s="134"/>
      <c r="BW146" s="134"/>
      <c r="BX146" s="134"/>
      <c r="BY146" s="134"/>
      <c r="BZ146" s="134"/>
      <c r="CA146" s="134"/>
      <c r="CB146" s="134"/>
      <c r="CC146" s="134"/>
      <c r="CD146" s="134"/>
      <c r="CE146" s="134"/>
      <c r="CF146" s="134"/>
      <c r="CG146" s="134"/>
      <c r="CH146" s="134"/>
      <c r="CI146" s="134"/>
      <c r="CJ146" s="134"/>
      <c r="CK146" s="134"/>
      <c r="CL146" s="134"/>
      <c r="CM146" s="134"/>
      <c r="CN146" s="134"/>
      <c r="CO146" s="134"/>
      <c r="CP146" s="134"/>
      <c r="CQ146" s="134"/>
      <c r="CR146" s="134"/>
      <c r="CS146" s="134"/>
      <c r="CT146" s="134"/>
      <c r="CU146" s="134"/>
      <c r="CV146" s="134"/>
      <c r="CW146" s="134"/>
      <c r="CX146" s="134"/>
      <c r="CY146" s="134"/>
      <c r="CZ146" s="134"/>
      <c r="DA146" s="134"/>
      <c r="DB146" s="134"/>
      <c r="DC146" s="134"/>
      <c r="DD146" s="134"/>
      <c r="DE146" s="134"/>
      <c r="DF146" s="134"/>
      <c r="DG146" s="134"/>
      <c r="DH146" s="134"/>
      <c r="DI146" s="134"/>
      <c r="DJ146" s="134"/>
      <c r="DK146" s="134"/>
      <c r="DL146" s="134"/>
      <c r="DM146" s="134"/>
      <c r="DN146" s="221"/>
    </row>
    <row r="147" spans="1:118" ht="13.5" customHeight="1">
      <c r="A147" s="359">
        <v>12</v>
      </c>
      <c r="B147" s="332" t="s">
        <v>496</v>
      </c>
      <c r="C147" s="172">
        <v>0</v>
      </c>
      <c r="D147" s="21" t="s">
        <v>8</v>
      </c>
      <c r="E147" s="21" t="s">
        <v>14</v>
      </c>
      <c r="F147" s="136">
        <v>26</v>
      </c>
      <c r="G147" s="22"/>
      <c r="H147" s="407">
        <v>0.3</v>
      </c>
      <c r="I147" s="410">
        <v>-0.3</v>
      </c>
      <c r="J147" s="211">
        <v>26</v>
      </c>
      <c r="K147" s="320">
        <v>26.242999999999999</v>
      </c>
      <c r="L147" s="22" t="str">
        <f t="shared" si="6"/>
        <v/>
      </c>
      <c r="M147" s="200">
        <f t="shared" si="7"/>
        <v>0.24</v>
      </c>
      <c r="N147" s="200">
        <v>0.18</v>
      </c>
      <c r="O147" s="235" t="str">
        <f t="shared" si="8"/>
        <v>OK</v>
      </c>
      <c r="P147" s="151"/>
      <c r="Q147" s="130">
        <v>12</v>
      </c>
      <c r="R147" s="36">
        <f t="shared" si="9"/>
        <v>26</v>
      </c>
      <c r="S147" s="320">
        <v>26.242999999999999</v>
      </c>
      <c r="T147" s="320">
        <v>26.175000000000001</v>
      </c>
      <c r="U147" s="134"/>
      <c r="V147" s="134"/>
      <c r="W147" s="134"/>
      <c r="X147" s="134"/>
      <c r="Y147" s="134"/>
      <c r="Z147" s="134"/>
      <c r="AA147" s="134"/>
      <c r="AB147" s="134"/>
      <c r="AC147" s="134"/>
      <c r="AD147" s="134"/>
      <c r="AE147" s="134"/>
      <c r="AF147" s="134"/>
      <c r="AG147" s="134"/>
      <c r="AH147" s="134"/>
      <c r="AI147" s="134"/>
      <c r="AJ147" s="134"/>
      <c r="AK147" s="134"/>
      <c r="AL147" s="134"/>
      <c r="AM147" s="134"/>
      <c r="AN147" s="134"/>
      <c r="AO147" s="134"/>
      <c r="AP147" s="134"/>
      <c r="AQ147" s="134"/>
      <c r="AR147" s="134"/>
      <c r="AS147" s="134"/>
      <c r="AT147" s="134"/>
      <c r="AU147" s="134"/>
      <c r="AV147" s="134"/>
      <c r="AW147" s="134"/>
      <c r="AX147" s="134"/>
      <c r="AY147" s="134"/>
      <c r="AZ147" s="134"/>
      <c r="BA147" s="134"/>
      <c r="BB147" s="134"/>
      <c r="BC147" s="134"/>
      <c r="BD147" s="134"/>
      <c r="BE147" s="134"/>
      <c r="BF147" s="134"/>
      <c r="BG147" s="134"/>
      <c r="BH147" s="134"/>
      <c r="BI147" s="134"/>
      <c r="BJ147" s="134"/>
      <c r="BK147" s="134"/>
      <c r="BL147" s="134"/>
      <c r="BM147" s="134"/>
      <c r="BN147" s="134"/>
      <c r="BO147" s="134"/>
      <c r="BP147" s="134"/>
      <c r="BQ147" s="134"/>
      <c r="BR147" s="134"/>
      <c r="BS147" s="134"/>
      <c r="BT147" s="134"/>
      <c r="BU147" s="134"/>
      <c r="BV147" s="134"/>
      <c r="BW147" s="134"/>
      <c r="BX147" s="134"/>
      <c r="BY147" s="134"/>
      <c r="BZ147" s="134"/>
      <c r="CA147" s="134"/>
      <c r="CB147" s="134"/>
      <c r="CC147" s="134"/>
      <c r="CD147" s="134"/>
      <c r="CE147" s="134"/>
      <c r="CF147" s="134"/>
      <c r="CG147" s="134"/>
      <c r="CH147" s="134"/>
      <c r="CI147" s="134"/>
      <c r="CJ147" s="134"/>
      <c r="CK147" s="134"/>
      <c r="CL147" s="134"/>
      <c r="CM147" s="134"/>
      <c r="CN147" s="134"/>
      <c r="CO147" s="134"/>
      <c r="CP147" s="134"/>
      <c r="CQ147" s="134"/>
      <c r="CR147" s="134"/>
      <c r="CS147" s="134"/>
      <c r="CT147" s="134"/>
      <c r="CU147" s="134"/>
      <c r="CV147" s="134"/>
      <c r="CW147" s="134"/>
      <c r="CX147" s="134"/>
      <c r="CY147" s="134"/>
      <c r="CZ147" s="134"/>
      <c r="DA147" s="134"/>
      <c r="DB147" s="134"/>
      <c r="DC147" s="134"/>
      <c r="DD147" s="134"/>
      <c r="DE147" s="134"/>
      <c r="DF147" s="134"/>
      <c r="DG147" s="134"/>
      <c r="DH147" s="134"/>
      <c r="DI147" s="134"/>
      <c r="DJ147" s="134"/>
      <c r="DK147" s="134"/>
      <c r="DL147" s="134"/>
      <c r="DM147" s="134"/>
      <c r="DN147" s="221"/>
    </row>
    <row r="148" spans="1:118" ht="13.5" customHeight="1">
      <c r="A148" s="359">
        <v>13</v>
      </c>
      <c r="B148" s="332" t="s">
        <v>230</v>
      </c>
      <c r="C148" s="172">
        <v>0</v>
      </c>
      <c r="D148" s="21" t="s">
        <v>7</v>
      </c>
      <c r="E148" s="21" t="s">
        <v>14</v>
      </c>
      <c r="F148" s="136">
        <v>-124.5</v>
      </c>
      <c r="G148" s="22"/>
      <c r="H148" s="407">
        <v>0.35</v>
      </c>
      <c r="I148" s="410">
        <v>-0.35</v>
      </c>
      <c r="J148" s="211">
        <v>-124.5</v>
      </c>
      <c r="K148" s="320">
        <v>-124.718</v>
      </c>
      <c r="L148" s="22" t="str">
        <f t="shared" si="6"/>
        <v/>
      </c>
      <c r="M148" s="200">
        <f t="shared" ref="M148" si="25">IF(COUNTBLANK(F148)=1,"",IF(C148=0,ROUND(K148-J148,2),IF(C148=1,IF(F148&gt;0,ROUND(J148-K148,2),ROUND(K148-J148,2)),IF(C148=2,IF(F148&gt;0,ROUND(J148-K148,2),ROUND(K148-J148,2))))))</f>
        <v>-0.22</v>
      </c>
      <c r="N148" s="200">
        <v>-0.22</v>
      </c>
      <c r="O148" s="235" t="str">
        <f t="shared" si="8"/>
        <v>OK</v>
      </c>
      <c r="P148" s="151"/>
      <c r="Q148" s="130">
        <v>13</v>
      </c>
      <c r="R148" s="36">
        <f t="shared" si="9"/>
        <v>-124.5</v>
      </c>
      <c r="S148" s="320">
        <v>-124.718</v>
      </c>
      <c r="T148" s="320">
        <v>-124.72199999999999</v>
      </c>
      <c r="U148" s="134"/>
      <c r="V148" s="134"/>
      <c r="W148" s="134"/>
      <c r="X148" s="134"/>
      <c r="Y148" s="134"/>
      <c r="Z148" s="134"/>
      <c r="AA148" s="134"/>
      <c r="AB148" s="134"/>
      <c r="AC148" s="134"/>
      <c r="AD148" s="134"/>
      <c r="AE148" s="134"/>
      <c r="AF148" s="134"/>
      <c r="AG148" s="134"/>
      <c r="AH148" s="134"/>
      <c r="AI148" s="134"/>
      <c r="AJ148" s="134"/>
      <c r="AK148" s="134"/>
      <c r="AL148" s="134"/>
      <c r="AM148" s="134"/>
      <c r="AN148" s="134"/>
      <c r="AO148" s="134"/>
      <c r="AP148" s="134"/>
      <c r="AQ148" s="134"/>
      <c r="AR148" s="134"/>
      <c r="AS148" s="134"/>
      <c r="AT148" s="134"/>
      <c r="AU148" s="134"/>
      <c r="AV148" s="134"/>
      <c r="AW148" s="134"/>
      <c r="AX148" s="134"/>
      <c r="AY148" s="134"/>
      <c r="AZ148" s="134"/>
      <c r="BA148" s="134"/>
      <c r="BB148" s="134"/>
      <c r="BC148" s="134"/>
      <c r="BD148" s="134"/>
      <c r="BE148" s="134"/>
      <c r="BF148" s="134"/>
      <c r="BG148" s="134"/>
      <c r="BH148" s="134"/>
      <c r="BI148" s="134"/>
      <c r="BJ148" s="134"/>
      <c r="BK148" s="134"/>
      <c r="BL148" s="134"/>
      <c r="BM148" s="134"/>
      <c r="BN148" s="134"/>
      <c r="BO148" s="134"/>
      <c r="BP148" s="134"/>
      <c r="BQ148" s="134"/>
      <c r="BR148" s="134"/>
      <c r="BS148" s="134"/>
      <c r="BT148" s="134"/>
      <c r="BU148" s="134"/>
      <c r="BV148" s="134"/>
      <c r="BW148" s="134"/>
      <c r="BX148" s="134"/>
      <c r="BY148" s="134"/>
      <c r="BZ148" s="134"/>
      <c r="CA148" s="134"/>
      <c r="CB148" s="134"/>
      <c r="CC148" s="134"/>
      <c r="CD148" s="134"/>
      <c r="CE148" s="134"/>
      <c r="CF148" s="134"/>
      <c r="CG148" s="134"/>
      <c r="CH148" s="134"/>
      <c r="CI148" s="134"/>
      <c r="CJ148" s="134"/>
      <c r="CK148" s="134"/>
      <c r="CL148" s="134"/>
      <c r="CM148" s="134"/>
      <c r="CN148" s="134"/>
      <c r="CO148" s="134"/>
      <c r="CP148" s="134"/>
      <c r="CQ148" s="134"/>
      <c r="CR148" s="134"/>
      <c r="CS148" s="134"/>
      <c r="CT148" s="134"/>
      <c r="CU148" s="134"/>
      <c r="CV148" s="134"/>
      <c r="CW148" s="134"/>
      <c r="CX148" s="134"/>
      <c r="CY148" s="134"/>
      <c r="CZ148" s="134"/>
      <c r="DA148" s="134"/>
      <c r="DB148" s="134"/>
      <c r="DC148" s="134"/>
      <c r="DD148" s="134"/>
      <c r="DE148" s="134"/>
      <c r="DF148" s="134"/>
      <c r="DG148" s="134"/>
      <c r="DH148" s="134"/>
      <c r="DI148" s="134"/>
      <c r="DJ148" s="134"/>
      <c r="DK148" s="134"/>
      <c r="DL148" s="134"/>
      <c r="DM148" s="134"/>
      <c r="DN148" s="221"/>
    </row>
    <row r="149" spans="1:118" ht="13.5" customHeight="1">
      <c r="A149" s="359">
        <v>13</v>
      </c>
      <c r="B149" s="332" t="s">
        <v>231</v>
      </c>
      <c r="C149" s="172">
        <v>0</v>
      </c>
      <c r="D149" s="21" t="s">
        <v>8</v>
      </c>
      <c r="E149" s="21" t="s">
        <v>14</v>
      </c>
      <c r="F149" s="136">
        <v>155</v>
      </c>
      <c r="G149" s="22"/>
      <c r="H149" s="407">
        <v>0.35</v>
      </c>
      <c r="I149" s="410">
        <v>-0.35</v>
      </c>
      <c r="J149" s="211">
        <v>155</v>
      </c>
      <c r="K149" s="320">
        <v>155.19900000000001</v>
      </c>
      <c r="L149" s="22" t="str">
        <f t="shared" si="6"/>
        <v/>
      </c>
      <c r="M149" s="200">
        <f t="shared" si="7"/>
        <v>0.2</v>
      </c>
      <c r="N149" s="200">
        <v>0.19</v>
      </c>
      <c r="O149" s="235" t="str">
        <f t="shared" si="8"/>
        <v>OK</v>
      </c>
      <c r="P149" s="151"/>
      <c r="Q149" s="130">
        <v>13</v>
      </c>
      <c r="R149" s="36">
        <f t="shared" si="9"/>
        <v>155</v>
      </c>
      <c r="S149" s="320">
        <v>155.19900000000001</v>
      </c>
      <c r="T149" s="320">
        <v>155.18700000000001</v>
      </c>
      <c r="U149" s="134"/>
      <c r="V149" s="134"/>
      <c r="W149" s="134"/>
      <c r="X149" s="134"/>
      <c r="Y149" s="134"/>
      <c r="Z149" s="134"/>
      <c r="AA149" s="134"/>
      <c r="AB149" s="134"/>
      <c r="AC149" s="134"/>
      <c r="AD149" s="134"/>
      <c r="AE149" s="134"/>
      <c r="AF149" s="134"/>
      <c r="AG149" s="134"/>
      <c r="AH149" s="134"/>
      <c r="AI149" s="134"/>
      <c r="AJ149" s="134"/>
      <c r="AK149" s="134"/>
      <c r="AL149" s="134"/>
      <c r="AM149" s="134"/>
      <c r="AN149" s="134"/>
      <c r="AO149" s="134"/>
      <c r="AP149" s="134"/>
      <c r="AQ149" s="134"/>
      <c r="AR149" s="134"/>
      <c r="AS149" s="134"/>
      <c r="AT149" s="134"/>
      <c r="AU149" s="134"/>
      <c r="AV149" s="134"/>
      <c r="AW149" s="134"/>
      <c r="AX149" s="134"/>
      <c r="AY149" s="134"/>
      <c r="AZ149" s="134"/>
      <c r="BA149" s="134"/>
      <c r="BB149" s="134"/>
      <c r="BC149" s="134"/>
      <c r="BD149" s="134"/>
      <c r="BE149" s="134"/>
      <c r="BF149" s="134"/>
      <c r="BG149" s="134"/>
      <c r="BH149" s="134"/>
      <c r="BI149" s="134"/>
      <c r="BJ149" s="134"/>
      <c r="BK149" s="134"/>
      <c r="BL149" s="134"/>
      <c r="BM149" s="134"/>
      <c r="BN149" s="134"/>
      <c r="BO149" s="134"/>
      <c r="BP149" s="134"/>
      <c r="BQ149" s="134"/>
      <c r="BR149" s="134"/>
      <c r="BS149" s="134"/>
      <c r="BT149" s="134"/>
      <c r="BU149" s="134"/>
      <c r="BV149" s="134"/>
      <c r="BW149" s="134"/>
      <c r="BX149" s="134"/>
      <c r="BY149" s="134"/>
      <c r="BZ149" s="134"/>
      <c r="CA149" s="134"/>
      <c r="CB149" s="134"/>
      <c r="CC149" s="134"/>
      <c r="CD149" s="134"/>
      <c r="CE149" s="134"/>
      <c r="CF149" s="134"/>
      <c r="CG149" s="134"/>
      <c r="CH149" s="134"/>
      <c r="CI149" s="134"/>
      <c r="CJ149" s="134"/>
      <c r="CK149" s="134"/>
      <c r="CL149" s="134"/>
      <c r="CM149" s="134"/>
      <c r="CN149" s="134"/>
      <c r="CO149" s="134"/>
      <c r="CP149" s="134"/>
      <c r="CQ149" s="134"/>
      <c r="CR149" s="134"/>
      <c r="CS149" s="134"/>
      <c r="CT149" s="134"/>
      <c r="CU149" s="134"/>
      <c r="CV149" s="134"/>
      <c r="CW149" s="134"/>
      <c r="CX149" s="134"/>
      <c r="CY149" s="134"/>
      <c r="CZ149" s="134"/>
      <c r="DA149" s="134"/>
      <c r="DB149" s="134"/>
      <c r="DC149" s="134"/>
      <c r="DD149" s="134"/>
      <c r="DE149" s="134"/>
      <c r="DF149" s="134"/>
      <c r="DG149" s="134"/>
      <c r="DH149" s="134"/>
      <c r="DI149" s="134"/>
      <c r="DJ149" s="134"/>
      <c r="DK149" s="134"/>
      <c r="DL149" s="134"/>
      <c r="DM149" s="134"/>
      <c r="DN149" s="221"/>
    </row>
    <row r="150" spans="1:118" ht="13.5" customHeight="1">
      <c r="A150" s="359">
        <v>51</v>
      </c>
      <c r="B150" s="332" t="s">
        <v>497</v>
      </c>
      <c r="C150" s="172">
        <v>1</v>
      </c>
      <c r="D150" s="21" t="s">
        <v>9</v>
      </c>
      <c r="E150" s="21" t="s">
        <v>13</v>
      </c>
      <c r="F150" s="136">
        <v>124.5</v>
      </c>
      <c r="G150" s="22">
        <v>1</v>
      </c>
      <c r="H150" s="407">
        <v>0.7</v>
      </c>
      <c r="I150" s="410">
        <v>-0.3</v>
      </c>
      <c r="J150" s="211">
        <v>125.5</v>
      </c>
      <c r="K150" s="320">
        <v>125.759</v>
      </c>
      <c r="L150" s="22">
        <f t="shared" si="6"/>
        <v>1.26</v>
      </c>
      <c r="M150" s="200">
        <f t="shared" si="7"/>
        <v>0.26</v>
      </c>
      <c r="N150" s="200">
        <v>0.23</v>
      </c>
      <c r="O150" s="235" t="str">
        <f t="shared" si="8"/>
        <v>OK</v>
      </c>
      <c r="P150" s="151"/>
      <c r="Q150" s="130">
        <v>51</v>
      </c>
      <c r="R150" s="36">
        <f t="shared" si="9"/>
        <v>125.5</v>
      </c>
      <c r="S150" s="320">
        <v>125.759</v>
      </c>
      <c r="T150" s="320">
        <v>125.729</v>
      </c>
      <c r="U150" s="134"/>
      <c r="V150" s="134"/>
      <c r="W150" s="134"/>
      <c r="X150" s="134"/>
      <c r="Y150" s="134"/>
      <c r="Z150" s="134"/>
      <c r="AA150" s="134"/>
      <c r="AB150" s="134"/>
      <c r="AC150" s="134"/>
      <c r="AD150" s="134"/>
      <c r="AE150" s="134"/>
      <c r="AF150" s="134"/>
      <c r="AG150" s="134"/>
      <c r="AH150" s="134"/>
      <c r="AI150" s="134"/>
      <c r="AJ150" s="134"/>
      <c r="AK150" s="134"/>
      <c r="AL150" s="134"/>
      <c r="AM150" s="134"/>
      <c r="AN150" s="134"/>
      <c r="AO150" s="134"/>
      <c r="AP150" s="134"/>
      <c r="AQ150" s="134"/>
      <c r="AR150" s="134"/>
      <c r="AS150" s="134"/>
      <c r="AT150" s="134"/>
      <c r="AU150" s="134"/>
      <c r="AV150" s="134"/>
      <c r="AW150" s="134"/>
      <c r="AX150" s="134"/>
      <c r="AY150" s="134"/>
      <c r="AZ150" s="134"/>
      <c r="BA150" s="134"/>
      <c r="BB150" s="134"/>
      <c r="BC150" s="134"/>
      <c r="BD150" s="134"/>
      <c r="BE150" s="134"/>
      <c r="BF150" s="134"/>
      <c r="BG150" s="134"/>
      <c r="BH150" s="134"/>
      <c r="BI150" s="134"/>
      <c r="BJ150" s="134"/>
      <c r="BK150" s="134"/>
      <c r="BL150" s="134"/>
      <c r="BM150" s="134"/>
      <c r="BN150" s="134"/>
      <c r="BO150" s="134"/>
      <c r="BP150" s="134"/>
      <c r="BQ150" s="134"/>
      <c r="BR150" s="134"/>
      <c r="BS150" s="134"/>
      <c r="BT150" s="134"/>
      <c r="BU150" s="134"/>
      <c r="BV150" s="134"/>
      <c r="BW150" s="134"/>
      <c r="BX150" s="134"/>
      <c r="BY150" s="134"/>
      <c r="BZ150" s="134"/>
      <c r="CA150" s="134"/>
      <c r="CB150" s="134"/>
      <c r="CC150" s="134"/>
      <c r="CD150" s="134"/>
      <c r="CE150" s="134"/>
      <c r="CF150" s="134"/>
      <c r="CG150" s="134"/>
      <c r="CH150" s="134"/>
      <c r="CI150" s="134"/>
      <c r="CJ150" s="134"/>
      <c r="CK150" s="134"/>
      <c r="CL150" s="134"/>
      <c r="CM150" s="134"/>
      <c r="CN150" s="134"/>
      <c r="CO150" s="134"/>
      <c r="CP150" s="134"/>
      <c r="CQ150" s="134"/>
      <c r="CR150" s="134"/>
      <c r="CS150" s="134"/>
      <c r="CT150" s="134"/>
      <c r="CU150" s="134"/>
      <c r="CV150" s="134"/>
      <c r="CW150" s="134"/>
      <c r="CX150" s="134"/>
      <c r="CY150" s="134"/>
      <c r="CZ150" s="134"/>
      <c r="DA150" s="134"/>
      <c r="DB150" s="134"/>
      <c r="DC150" s="134"/>
      <c r="DD150" s="134"/>
      <c r="DE150" s="134"/>
      <c r="DF150" s="134"/>
      <c r="DG150" s="134"/>
      <c r="DH150" s="134"/>
      <c r="DI150" s="134"/>
      <c r="DJ150" s="134"/>
      <c r="DK150" s="134"/>
      <c r="DL150" s="134"/>
      <c r="DM150" s="134"/>
      <c r="DN150" s="221"/>
    </row>
    <row r="151" spans="1:118" ht="13.5" customHeight="1">
      <c r="A151" s="359">
        <v>52</v>
      </c>
      <c r="B151" s="332" t="s">
        <v>418</v>
      </c>
      <c r="C151" s="172">
        <v>1</v>
      </c>
      <c r="D151" s="21" t="s">
        <v>9</v>
      </c>
      <c r="E151" s="21" t="s">
        <v>13</v>
      </c>
      <c r="F151" s="136">
        <v>122.5</v>
      </c>
      <c r="G151" s="22"/>
      <c r="H151" s="407">
        <v>0.7</v>
      </c>
      <c r="I151" s="410">
        <v>-0.3</v>
      </c>
      <c r="J151" s="211">
        <v>122.5</v>
      </c>
      <c r="K151" s="320">
        <v>122.63500000000001</v>
      </c>
      <c r="L151" s="22" t="str">
        <f t="shared" si="6"/>
        <v/>
      </c>
      <c r="M151" s="200">
        <f t="shared" si="7"/>
        <v>0.14000000000000001</v>
      </c>
      <c r="N151" s="200">
        <v>0.08</v>
      </c>
      <c r="O151" s="235" t="str">
        <f t="shared" si="8"/>
        <v>OK</v>
      </c>
      <c r="P151" s="151"/>
      <c r="Q151" s="130">
        <v>52</v>
      </c>
      <c r="R151" s="36">
        <f t="shared" si="9"/>
        <v>122.5</v>
      </c>
      <c r="S151" s="320">
        <v>122.63500000000001</v>
      </c>
      <c r="T151" s="320">
        <v>122.57599999999999</v>
      </c>
      <c r="U151" s="134"/>
      <c r="V151" s="134"/>
      <c r="W151" s="134"/>
      <c r="X151" s="134"/>
      <c r="Y151" s="134"/>
      <c r="Z151" s="134"/>
      <c r="AA151" s="134"/>
      <c r="AB151" s="134"/>
      <c r="AC151" s="134"/>
      <c r="AD151" s="134"/>
      <c r="AE151" s="134"/>
      <c r="AF151" s="134"/>
      <c r="AG151" s="134"/>
      <c r="AH151" s="134"/>
      <c r="AI151" s="134"/>
      <c r="AJ151" s="134"/>
      <c r="AK151" s="134"/>
      <c r="AL151" s="134"/>
      <c r="AM151" s="134"/>
      <c r="AN151" s="134"/>
      <c r="AO151" s="134"/>
      <c r="AP151" s="134"/>
      <c r="AQ151" s="134"/>
      <c r="AR151" s="134"/>
      <c r="AS151" s="134"/>
      <c r="AT151" s="134"/>
      <c r="AU151" s="134"/>
      <c r="AV151" s="134"/>
      <c r="AW151" s="134"/>
      <c r="AX151" s="134"/>
      <c r="AY151" s="134"/>
      <c r="AZ151" s="134"/>
      <c r="BA151" s="134"/>
      <c r="BB151" s="134"/>
      <c r="BC151" s="134"/>
      <c r="BD151" s="134"/>
      <c r="BE151" s="134"/>
      <c r="BF151" s="134"/>
      <c r="BG151" s="134"/>
      <c r="BH151" s="134"/>
      <c r="BI151" s="134"/>
      <c r="BJ151" s="134"/>
      <c r="BK151" s="134"/>
      <c r="BL151" s="134"/>
      <c r="BM151" s="134"/>
      <c r="BN151" s="134"/>
      <c r="BO151" s="134"/>
      <c r="BP151" s="134"/>
      <c r="BQ151" s="134"/>
      <c r="BR151" s="134"/>
      <c r="BS151" s="134"/>
      <c r="BT151" s="134"/>
      <c r="BU151" s="134"/>
      <c r="BV151" s="134"/>
      <c r="BW151" s="134"/>
      <c r="BX151" s="134"/>
      <c r="BY151" s="134"/>
      <c r="BZ151" s="134"/>
      <c r="CA151" s="134"/>
      <c r="CB151" s="134"/>
      <c r="CC151" s="134"/>
      <c r="CD151" s="134"/>
      <c r="CE151" s="134"/>
      <c r="CF151" s="134"/>
      <c r="CG151" s="134"/>
      <c r="CH151" s="134"/>
      <c r="CI151" s="134"/>
      <c r="CJ151" s="134"/>
      <c r="CK151" s="134"/>
      <c r="CL151" s="134"/>
      <c r="CM151" s="134"/>
      <c r="CN151" s="134"/>
      <c r="CO151" s="134"/>
      <c r="CP151" s="134"/>
      <c r="CQ151" s="134"/>
      <c r="CR151" s="134"/>
      <c r="CS151" s="134"/>
      <c r="CT151" s="134"/>
      <c r="CU151" s="134"/>
      <c r="CV151" s="134"/>
      <c r="CW151" s="134"/>
      <c r="CX151" s="134"/>
      <c r="CY151" s="134"/>
      <c r="CZ151" s="134"/>
      <c r="DA151" s="134"/>
      <c r="DB151" s="134"/>
      <c r="DC151" s="134"/>
      <c r="DD151" s="134"/>
      <c r="DE151" s="134"/>
      <c r="DF151" s="134"/>
      <c r="DG151" s="134"/>
      <c r="DH151" s="134"/>
      <c r="DI151" s="134"/>
      <c r="DJ151" s="134"/>
      <c r="DK151" s="134"/>
      <c r="DL151" s="134"/>
      <c r="DM151" s="134"/>
      <c r="DN151" s="221"/>
    </row>
    <row r="152" spans="1:118" ht="13.5" customHeight="1">
      <c r="A152" s="359">
        <v>53</v>
      </c>
      <c r="B152" s="332" t="s">
        <v>498</v>
      </c>
      <c r="C152" s="172">
        <v>1</v>
      </c>
      <c r="D152" s="21" t="s">
        <v>9</v>
      </c>
      <c r="E152" s="21" t="s">
        <v>13</v>
      </c>
      <c r="F152" s="136">
        <v>124.8</v>
      </c>
      <c r="G152" s="22">
        <v>1</v>
      </c>
      <c r="H152" s="407">
        <v>0.7</v>
      </c>
      <c r="I152" s="410">
        <v>-0.3</v>
      </c>
      <c r="J152" s="211">
        <v>125.8</v>
      </c>
      <c r="K152" s="320">
        <v>125.872</v>
      </c>
      <c r="L152" s="22">
        <f t="shared" si="6"/>
        <v>1.07</v>
      </c>
      <c r="M152" s="200">
        <f t="shared" si="7"/>
        <v>7.0000000000000007E-2</v>
      </c>
      <c r="N152" s="200">
        <v>-0.01</v>
      </c>
      <c r="O152" s="235" t="str">
        <f t="shared" si="8"/>
        <v>OK</v>
      </c>
      <c r="P152" s="151"/>
      <c r="Q152" s="130">
        <v>53</v>
      </c>
      <c r="R152" s="36">
        <f t="shared" si="9"/>
        <v>125.8</v>
      </c>
      <c r="S152" s="320">
        <v>125.872</v>
      </c>
      <c r="T152" s="320">
        <v>125.78700000000001</v>
      </c>
      <c r="U152" s="134"/>
      <c r="V152" s="134"/>
      <c r="W152" s="134"/>
      <c r="X152" s="134"/>
      <c r="Y152" s="134"/>
      <c r="Z152" s="134"/>
      <c r="AA152" s="134"/>
      <c r="AB152" s="134"/>
      <c r="AC152" s="134"/>
      <c r="AD152" s="134"/>
      <c r="AE152" s="134"/>
      <c r="AF152" s="134"/>
      <c r="AG152" s="134"/>
      <c r="AH152" s="134"/>
      <c r="AI152" s="134"/>
      <c r="AJ152" s="134"/>
      <c r="AK152" s="134"/>
      <c r="AL152" s="134"/>
      <c r="AM152" s="134"/>
      <c r="AN152" s="134"/>
      <c r="AO152" s="134"/>
      <c r="AP152" s="134"/>
      <c r="AQ152" s="134"/>
      <c r="AR152" s="134"/>
      <c r="AS152" s="134"/>
      <c r="AT152" s="134"/>
      <c r="AU152" s="134"/>
      <c r="AV152" s="134"/>
      <c r="AW152" s="134"/>
      <c r="AX152" s="134"/>
      <c r="AY152" s="134"/>
      <c r="AZ152" s="134"/>
      <c r="BA152" s="134"/>
      <c r="BB152" s="134"/>
      <c r="BC152" s="134"/>
      <c r="BD152" s="134"/>
      <c r="BE152" s="134"/>
      <c r="BF152" s="134"/>
      <c r="BG152" s="134"/>
      <c r="BH152" s="134"/>
      <c r="BI152" s="134"/>
      <c r="BJ152" s="134"/>
      <c r="BK152" s="134"/>
      <c r="BL152" s="134"/>
      <c r="BM152" s="134"/>
      <c r="BN152" s="134"/>
      <c r="BO152" s="134"/>
      <c r="BP152" s="134"/>
      <c r="BQ152" s="134"/>
      <c r="BR152" s="134"/>
      <c r="BS152" s="134"/>
      <c r="BT152" s="134"/>
      <c r="BU152" s="134"/>
      <c r="BV152" s="134"/>
      <c r="BW152" s="134"/>
      <c r="BX152" s="134"/>
      <c r="BY152" s="134"/>
      <c r="BZ152" s="134"/>
      <c r="CA152" s="134"/>
      <c r="CB152" s="134"/>
      <c r="CC152" s="134"/>
      <c r="CD152" s="134"/>
      <c r="CE152" s="134"/>
      <c r="CF152" s="134"/>
      <c r="CG152" s="134"/>
      <c r="CH152" s="134"/>
      <c r="CI152" s="134"/>
      <c r="CJ152" s="134"/>
      <c r="CK152" s="134"/>
      <c r="CL152" s="134"/>
      <c r="CM152" s="134"/>
      <c r="CN152" s="134"/>
      <c r="CO152" s="134"/>
      <c r="CP152" s="134"/>
      <c r="CQ152" s="134"/>
      <c r="CR152" s="134"/>
      <c r="CS152" s="134"/>
      <c r="CT152" s="134"/>
      <c r="CU152" s="134"/>
      <c r="CV152" s="134"/>
      <c r="CW152" s="134"/>
      <c r="CX152" s="134"/>
      <c r="CY152" s="134"/>
      <c r="CZ152" s="134"/>
      <c r="DA152" s="134"/>
      <c r="DB152" s="134"/>
      <c r="DC152" s="134"/>
      <c r="DD152" s="134"/>
      <c r="DE152" s="134"/>
      <c r="DF152" s="134"/>
      <c r="DG152" s="134"/>
      <c r="DH152" s="134"/>
      <c r="DI152" s="134"/>
      <c r="DJ152" s="134"/>
      <c r="DK152" s="134"/>
      <c r="DL152" s="134"/>
      <c r="DM152" s="134"/>
      <c r="DN152" s="221"/>
    </row>
    <row r="153" spans="1:118" ht="13.5" customHeight="1">
      <c r="A153" s="359">
        <v>54</v>
      </c>
      <c r="B153" s="332" t="s">
        <v>419</v>
      </c>
      <c r="C153" s="172">
        <v>1</v>
      </c>
      <c r="D153" s="21" t="s">
        <v>9</v>
      </c>
      <c r="E153" s="21" t="s">
        <v>13</v>
      </c>
      <c r="F153" s="136">
        <v>124.5</v>
      </c>
      <c r="G153" s="22">
        <v>1</v>
      </c>
      <c r="H153" s="407">
        <v>0.7</v>
      </c>
      <c r="I153" s="410">
        <v>-0.3</v>
      </c>
      <c r="J153" s="211">
        <v>125.5</v>
      </c>
      <c r="K153" s="320">
        <v>126.03</v>
      </c>
      <c r="L153" s="22">
        <f t="shared" si="6"/>
        <v>1.53</v>
      </c>
      <c r="M153" s="200">
        <f t="shared" si="7"/>
        <v>0.53</v>
      </c>
      <c r="N153" s="200">
        <v>0.49</v>
      </c>
      <c r="O153" s="235" t="str">
        <f t="shared" si="8"/>
        <v>OK</v>
      </c>
      <c r="P153" s="151"/>
      <c r="Q153" s="130">
        <v>54</v>
      </c>
      <c r="R153" s="36">
        <f t="shared" si="9"/>
        <v>125.5</v>
      </c>
      <c r="S153" s="320">
        <v>126.03</v>
      </c>
      <c r="T153" s="320">
        <v>125.98699999999999</v>
      </c>
      <c r="U153" s="134"/>
      <c r="V153" s="134"/>
      <c r="W153" s="134"/>
      <c r="X153" s="134"/>
      <c r="Y153" s="134"/>
      <c r="Z153" s="134"/>
      <c r="AA153" s="134"/>
      <c r="AB153" s="134"/>
      <c r="AC153" s="134"/>
      <c r="AD153" s="134"/>
      <c r="AE153" s="134"/>
      <c r="AF153" s="134"/>
      <c r="AG153" s="134"/>
      <c r="AH153" s="134"/>
      <c r="AI153" s="134"/>
      <c r="AJ153" s="134"/>
      <c r="AK153" s="134"/>
      <c r="AL153" s="134"/>
      <c r="AM153" s="134"/>
      <c r="AN153" s="134"/>
      <c r="AO153" s="134"/>
      <c r="AP153" s="134"/>
      <c r="AQ153" s="134"/>
      <c r="AR153" s="134"/>
      <c r="AS153" s="134"/>
      <c r="AT153" s="134"/>
      <c r="AU153" s="134"/>
      <c r="AV153" s="134"/>
      <c r="AW153" s="134"/>
      <c r="AX153" s="134"/>
      <c r="AY153" s="134"/>
      <c r="AZ153" s="134"/>
      <c r="BA153" s="134"/>
      <c r="BB153" s="134"/>
      <c r="BC153" s="134"/>
      <c r="BD153" s="134"/>
      <c r="BE153" s="134"/>
      <c r="BF153" s="134"/>
      <c r="BG153" s="134"/>
      <c r="BH153" s="134"/>
      <c r="BI153" s="134"/>
      <c r="BJ153" s="134"/>
      <c r="BK153" s="134"/>
      <c r="BL153" s="134"/>
      <c r="BM153" s="134"/>
      <c r="BN153" s="134"/>
      <c r="BO153" s="134"/>
      <c r="BP153" s="134"/>
      <c r="BQ153" s="134"/>
      <c r="BR153" s="134"/>
      <c r="BS153" s="134"/>
      <c r="BT153" s="134"/>
      <c r="BU153" s="134"/>
      <c r="BV153" s="134"/>
      <c r="BW153" s="134"/>
      <c r="BX153" s="134"/>
      <c r="BY153" s="134"/>
      <c r="BZ153" s="134"/>
      <c r="CA153" s="134"/>
      <c r="CB153" s="134"/>
      <c r="CC153" s="134"/>
      <c r="CD153" s="134"/>
      <c r="CE153" s="134"/>
      <c r="CF153" s="134"/>
      <c r="CG153" s="134"/>
      <c r="CH153" s="134"/>
      <c r="CI153" s="134"/>
      <c r="CJ153" s="134"/>
      <c r="CK153" s="134"/>
      <c r="CL153" s="134"/>
      <c r="CM153" s="134"/>
      <c r="CN153" s="134"/>
      <c r="CO153" s="134"/>
      <c r="CP153" s="134"/>
      <c r="CQ153" s="134"/>
      <c r="CR153" s="134"/>
      <c r="CS153" s="134"/>
      <c r="CT153" s="134"/>
      <c r="CU153" s="134"/>
      <c r="CV153" s="134"/>
      <c r="CW153" s="134"/>
      <c r="CX153" s="134"/>
      <c r="CY153" s="134"/>
      <c r="CZ153" s="134"/>
      <c r="DA153" s="134"/>
      <c r="DB153" s="134"/>
      <c r="DC153" s="134"/>
      <c r="DD153" s="134"/>
      <c r="DE153" s="134"/>
      <c r="DF153" s="134"/>
      <c r="DG153" s="134"/>
      <c r="DH153" s="134"/>
      <c r="DI153" s="134"/>
      <c r="DJ153" s="134"/>
      <c r="DK153" s="134"/>
      <c r="DL153" s="134"/>
      <c r="DM153" s="134"/>
      <c r="DN153" s="221"/>
    </row>
    <row r="154" spans="1:118" ht="13.5" customHeight="1">
      <c r="A154" s="359">
        <v>55</v>
      </c>
      <c r="B154" s="332" t="s">
        <v>420</v>
      </c>
      <c r="C154" s="172">
        <v>1</v>
      </c>
      <c r="D154" s="21" t="s">
        <v>9</v>
      </c>
      <c r="E154" s="21" t="s">
        <v>13</v>
      </c>
      <c r="F154" s="136">
        <v>123.5</v>
      </c>
      <c r="G154" s="22">
        <v>1</v>
      </c>
      <c r="H154" s="407">
        <v>0.7</v>
      </c>
      <c r="I154" s="410">
        <v>-0.3</v>
      </c>
      <c r="J154" s="211">
        <v>124.5</v>
      </c>
      <c r="K154" s="320">
        <v>124.651</v>
      </c>
      <c r="L154" s="22">
        <f t="shared" si="6"/>
        <v>1.1499999999999999</v>
      </c>
      <c r="M154" s="200">
        <f t="shared" si="7"/>
        <v>0.15</v>
      </c>
      <c r="N154" s="200">
        <v>0.12</v>
      </c>
      <c r="O154" s="235" t="str">
        <f t="shared" si="8"/>
        <v>OK</v>
      </c>
      <c r="P154" s="151"/>
      <c r="Q154" s="130">
        <v>55</v>
      </c>
      <c r="R154" s="36">
        <f t="shared" si="9"/>
        <v>124.5</v>
      </c>
      <c r="S154" s="320">
        <v>124.651</v>
      </c>
      <c r="T154" s="320">
        <v>124.61799999999999</v>
      </c>
      <c r="U154" s="134"/>
      <c r="V154" s="134"/>
      <c r="W154" s="134"/>
      <c r="X154" s="134"/>
      <c r="Y154" s="134"/>
      <c r="Z154" s="134"/>
      <c r="AA154" s="134"/>
      <c r="AB154" s="134"/>
      <c r="AC154" s="134"/>
      <c r="AD154" s="134"/>
      <c r="AE154" s="134"/>
      <c r="AF154" s="134"/>
      <c r="AG154" s="134"/>
      <c r="AH154" s="134"/>
      <c r="AI154" s="134"/>
      <c r="AJ154" s="134"/>
      <c r="AK154" s="134"/>
      <c r="AL154" s="134"/>
      <c r="AM154" s="134"/>
      <c r="AN154" s="134"/>
      <c r="AO154" s="134"/>
      <c r="AP154" s="134"/>
      <c r="AQ154" s="134"/>
      <c r="AR154" s="134"/>
      <c r="AS154" s="134"/>
      <c r="AT154" s="134"/>
      <c r="AU154" s="134"/>
      <c r="AV154" s="134"/>
      <c r="AW154" s="134"/>
      <c r="AX154" s="134"/>
      <c r="AY154" s="134"/>
      <c r="AZ154" s="134"/>
      <c r="BA154" s="134"/>
      <c r="BB154" s="134"/>
      <c r="BC154" s="134"/>
      <c r="BD154" s="134"/>
      <c r="BE154" s="134"/>
      <c r="BF154" s="134"/>
      <c r="BG154" s="134"/>
      <c r="BH154" s="134"/>
      <c r="BI154" s="134"/>
      <c r="BJ154" s="134"/>
      <c r="BK154" s="134"/>
      <c r="BL154" s="134"/>
      <c r="BM154" s="134"/>
      <c r="BN154" s="134"/>
      <c r="BO154" s="134"/>
      <c r="BP154" s="134"/>
      <c r="BQ154" s="134"/>
      <c r="BR154" s="134"/>
      <c r="BS154" s="134"/>
      <c r="BT154" s="134"/>
      <c r="BU154" s="134"/>
      <c r="BV154" s="134"/>
      <c r="BW154" s="134"/>
      <c r="BX154" s="134"/>
      <c r="BY154" s="134"/>
      <c r="BZ154" s="134"/>
      <c r="CA154" s="134"/>
      <c r="CB154" s="134"/>
      <c r="CC154" s="134"/>
      <c r="CD154" s="134"/>
      <c r="CE154" s="134"/>
      <c r="CF154" s="134"/>
      <c r="CG154" s="134"/>
      <c r="CH154" s="134"/>
      <c r="CI154" s="134"/>
      <c r="CJ154" s="134"/>
      <c r="CK154" s="134"/>
      <c r="CL154" s="134"/>
      <c r="CM154" s="134"/>
      <c r="CN154" s="134"/>
      <c r="CO154" s="134"/>
      <c r="CP154" s="134"/>
      <c r="CQ154" s="134"/>
      <c r="CR154" s="134"/>
      <c r="CS154" s="134"/>
      <c r="CT154" s="134"/>
      <c r="CU154" s="134"/>
      <c r="CV154" s="134"/>
      <c r="CW154" s="134"/>
      <c r="CX154" s="134"/>
      <c r="CY154" s="134"/>
      <c r="CZ154" s="134"/>
      <c r="DA154" s="134"/>
      <c r="DB154" s="134"/>
      <c r="DC154" s="134"/>
      <c r="DD154" s="134"/>
      <c r="DE154" s="134"/>
      <c r="DF154" s="134"/>
      <c r="DG154" s="134"/>
      <c r="DH154" s="134"/>
      <c r="DI154" s="134"/>
      <c r="DJ154" s="134"/>
      <c r="DK154" s="134"/>
      <c r="DL154" s="134"/>
      <c r="DM154" s="134"/>
      <c r="DN154" s="221"/>
    </row>
    <row r="155" spans="1:118" ht="13.5" customHeight="1">
      <c r="A155" s="359">
        <v>56</v>
      </c>
      <c r="B155" s="332" t="s">
        <v>232</v>
      </c>
      <c r="C155" s="172">
        <v>1</v>
      </c>
      <c r="D155" s="21" t="s">
        <v>9</v>
      </c>
      <c r="E155" s="21" t="s">
        <v>13</v>
      </c>
      <c r="F155" s="136">
        <v>91</v>
      </c>
      <c r="G155" s="22">
        <v>0.75</v>
      </c>
      <c r="H155" s="407">
        <v>0.7</v>
      </c>
      <c r="I155" s="410">
        <v>-0.2</v>
      </c>
      <c r="J155" s="211">
        <v>91.75</v>
      </c>
      <c r="K155" s="320">
        <v>92.61</v>
      </c>
      <c r="L155" s="22">
        <f t="shared" si="6"/>
        <v>1.6099999999999999</v>
      </c>
      <c r="M155" s="200">
        <f t="shared" si="7"/>
        <v>0.86</v>
      </c>
      <c r="N155" s="200">
        <v>0.87</v>
      </c>
      <c r="O155" s="235" t="str">
        <f t="shared" si="8"/>
        <v>NG</v>
      </c>
      <c r="P155" s="151"/>
      <c r="Q155" s="130">
        <v>56</v>
      </c>
      <c r="R155" s="36">
        <f t="shared" si="9"/>
        <v>91.75</v>
      </c>
      <c r="S155" s="320">
        <v>92.61</v>
      </c>
      <c r="T155" s="320">
        <v>92.623000000000005</v>
      </c>
      <c r="U155" s="134"/>
      <c r="V155" s="134"/>
      <c r="W155" s="134"/>
      <c r="X155" s="134"/>
      <c r="Y155" s="134"/>
      <c r="Z155" s="134"/>
      <c r="AA155" s="134"/>
      <c r="AB155" s="134"/>
      <c r="AC155" s="134"/>
      <c r="AD155" s="134"/>
      <c r="AE155" s="134"/>
      <c r="AF155" s="134"/>
      <c r="AG155" s="134"/>
      <c r="AH155" s="134"/>
      <c r="AI155" s="134"/>
      <c r="AJ155" s="134"/>
      <c r="AK155" s="134"/>
      <c r="AL155" s="134"/>
      <c r="AM155" s="134"/>
      <c r="AN155" s="134"/>
      <c r="AO155" s="134"/>
      <c r="AP155" s="134"/>
      <c r="AQ155" s="134"/>
      <c r="AR155" s="134"/>
      <c r="AS155" s="134"/>
      <c r="AT155" s="134"/>
      <c r="AU155" s="134"/>
      <c r="AV155" s="134"/>
      <c r="AW155" s="134"/>
      <c r="AX155" s="134"/>
      <c r="AY155" s="134"/>
      <c r="AZ155" s="134"/>
      <c r="BA155" s="134"/>
      <c r="BB155" s="134"/>
      <c r="BC155" s="134"/>
      <c r="BD155" s="134"/>
      <c r="BE155" s="134"/>
      <c r="BF155" s="134"/>
      <c r="BG155" s="134"/>
      <c r="BH155" s="134"/>
      <c r="BI155" s="134"/>
      <c r="BJ155" s="134"/>
      <c r="BK155" s="134"/>
      <c r="BL155" s="134"/>
      <c r="BM155" s="134"/>
      <c r="BN155" s="134"/>
      <c r="BO155" s="134"/>
      <c r="BP155" s="134"/>
      <c r="BQ155" s="134"/>
      <c r="BR155" s="134"/>
      <c r="BS155" s="134"/>
      <c r="BT155" s="134"/>
      <c r="BU155" s="134"/>
      <c r="BV155" s="134"/>
      <c r="BW155" s="134"/>
      <c r="BX155" s="134"/>
      <c r="BY155" s="134"/>
      <c r="BZ155" s="134"/>
      <c r="CA155" s="134"/>
      <c r="CB155" s="134"/>
      <c r="CC155" s="134"/>
      <c r="CD155" s="134"/>
      <c r="CE155" s="134"/>
      <c r="CF155" s="134"/>
      <c r="CG155" s="134"/>
      <c r="CH155" s="134"/>
      <c r="CI155" s="134"/>
      <c r="CJ155" s="134"/>
      <c r="CK155" s="134"/>
      <c r="CL155" s="134"/>
      <c r="CM155" s="134"/>
      <c r="CN155" s="134"/>
      <c r="CO155" s="134"/>
      <c r="CP155" s="134"/>
      <c r="CQ155" s="134"/>
      <c r="CR155" s="134"/>
      <c r="CS155" s="134"/>
      <c r="CT155" s="134"/>
      <c r="CU155" s="134"/>
      <c r="CV155" s="134"/>
      <c r="CW155" s="134"/>
      <c r="CX155" s="134"/>
      <c r="CY155" s="134"/>
      <c r="CZ155" s="134"/>
      <c r="DA155" s="134"/>
      <c r="DB155" s="134"/>
      <c r="DC155" s="134"/>
      <c r="DD155" s="134"/>
      <c r="DE155" s="134"/>
      <c r="DF155" s="134"/>
      <c r="DG155" s="134"/>
      <c r="DH155" s="134"/>
      <c r="DI155" s="134"/>
      <c r="DJ155" s="134"/>
      <c r="DK155" s="134"/>
      <c r="DL155" s="134"/>
      <c r="DM155" s="134"/>
      <c r="DN155" s="221"/>
    </row>
    <row r="156" spans="1:118" ht="13.5" customHeight="1">
      <c r="A156" s="359">
        <v>57</v>
      </c>
      <c r="B156" s="332" t="s">
        <v>499</v>
      </c>
      <c r="C156" s="172">
        <v>1</v>
      </c>
      <c r="D156" s="21" t="s">
        <v>9</v>
      </c>
      <c r="E156" s="21" t="s">
        <v>13</v>
      </c>
      <c r="F156" s="136">
        <v>91</v>
      </c>
      <c r="G156" s="22">
        <v>0.75</v>
      </c>
      <c r="H156" s="407">
        <v>0.7</v>
      </c>
      <c r="I156" s="410">
        <v>-0.2</v>
      </c>
      <c r="J156" s="211">
        <v>91.75</v>
      </c>
      <c r="K156" s="320">
        <v>92.317999999999998</v>
      </c>
      <c r="L156" s="22">
        <f t="shared" si="6"/>
        <v>1.3199999999999998</v>
      </c>
      <c r="M156" s="200">
        <f t="shared" si="7"/>
        <v>0.56999999999999995</v>
      </c>
      <c r="N156" s="200">
        <v>0.59</v>
      </c>
      <c r="O156" s="235" t="str">
        <f t="shared" si="8"/>
        <v>OK</v>
      </c>
      <c r="P156" s="151"/>
      <c r="Q156" s="130">
        <v>57</v>
      </c>
      <c r="R156" s="36">
        <f t="shared" ref="R156:R255" si="26">IF(C156=0,F156,IF(F156&gt;0,IF(C156=1,F156+G156,F156-G156),IF(C156=1,F156-G156,F156+G156)))</f>
        <v>91.75</v>
      </c>
      <c r="S156" s="320">
        <v>92.317999999999998</v>
      </c>
      <c r="T156" s="320">
        <v>92.344999999999999</v>
      </c>
      <c r="U156" s="134"/>
      <c r="V156" s="134"/>
      <c r="W156" s="134"/>
      <c r="X156" s="134"/>
      <c r="Y156" s="134"/>
      <c r="Z156" s="134"/>
      <c r="AA156" s="134"/>
      <c r="AB156" s="134"/>
      <c r="AC156" s="134"/>
      <c r="AD156" s="134"/>
      <c r="AE156" s="134"/>
      <c r="AF156" s="134"/>
      <c r="AG156" s="134"/>
      <c r="AH156" s="134"/>
      <c r="AI156" s="134"/>
      <c r="AJ156" s="134"/>
      <c r="AK156" s="134"/>
      <c r="AL156" s="134"/>
      <c r="AM156" s="134"/>
      <c r="AN156" s="134"/>
      <c r="AO156" s="134"/>
      <c r="AP156" s="134"/>
      <c r="AQ156" s="134"/>
      <c r="AR156" s="134"/>
      <c r="AS156" s="134"/>
      <c r="AT156" s="134"/>
      <c r="AU156" s="134"/>
      <c r="AV156" s="134"/>
      <c r="AW156" s="134"/>
      <c r="AX156" s="134"/>
      <c r="AY156" s="134"/>
      <c r="AZ156" s="134"/>
      <c r="BA156" s="134"/>
      <c r="BB156" s="134"/>
      <c r="BC156" s="134"/>
      <c r="BD156" s="134"/>
      <c r="BE156" s="134"/>
      <c r="BF156" s="134"/>
      <c r="BG156" s="134"/>
      <c r="BH156" s="134"/>
      <c r="BI156" s="134"/>
      <c r="BJ156" s="134"/>
      <c r="BK156" s="134"/>
      <c r="BL156" s="134"/>
      <c r="BM156" s="134"/>
      <c r="BN156" s="134"/>
      <c r="BO156" s="134"/>
      <c r="BP156" s="134"/>
      <c r="BQ156" s="134"/>
      <c r="BR156" s="134"/>
      <c r="BS156" s="134"/>
      <c r="BT156" s="134"/>
      <c r="BU156" s="134"/>
      <c r="BV156" s="134"/>
      <c r="BW156" s="134"/>
      <c r="BX156" s="134"/>
      <c r="BY156" s="134"/>
      <c r="BZ156" s="134"/>
      <c r="CA156" s="134"/>
      <c r="CB156" s="134"/>
      <c r="CC156" s="134"/>
      <c r="CD156" s="134"/>
      <c r="CE156" s="134"/>
      <c r="CF156" s="134"/>
      <c r="CG156" s="134"/>
      <c r="CH156" s="134"/>
      <c r="CI156" s="134"/>
      <c r="CJ156" s="134"/>
      <c r="CK156" s="134"/>
      <c r="CL156" s="134"/>
      <c r="CM156" s="134"/>
      <c r="CN156" s="134"/>
      <c r="CO156" s="134"/>
      <c r="CP156" s="134"/>
      <c r="CQ156" s="134"/>
      <c r="CR156" s="134"/>
      <c r="CS156" s="134"/>
      <c r="CT156" s="134"/>
      <c r="CU156" s="134"/>
      <c r="CV156" s="134"/>
      <c r="CW156" s="134"/>
      <c r="CX156" s="134"/>
      <c r="CY156" s="134"/>
      <c r="CZ156" s="134"/>
      <c r="DA156" s="134"/>
      <c r="DB156" s="134"/>
      <c r="DC156" s="134"/>
      <c r="DD156" s="134"/>
      <c r="DE156" s="134"/>
      <c r="DF156" s="134"/>
      <c r="DG156" s="134"/>
      <c r="DH156" s="134"/>
      <c r="DI156" s="134"/>
      <c r="DJ156" s="134"/>
      <c r="DK156" s="134"/>
      <c r="DL156" s="134"/>
      <c r="DM156" s="134"/>
      <c r="DN156" s="221"/>
    </row>
    <row r="157" spans="1:118" ht="13.5" customHeight="1">
      <c r="A157" s="359">
        <v>58</v>
      </c>
      <c r="B157" s="332" t="s">
        <v>500</v>
      </c>
      <c r="C157" s="172">
        <v>1</v>
      </c>
      <c r="D157" s="21" t="s">
        <v>9</v>
      </c>
      <c r="E157" s="21" t="s">
        <v>13</v>
      </c>
      <c r="F157" s="136">
        <v>91</v>
      </c>
      <c r="G157" s="22">
        <v>0.75</v>
      </c>
      <c r="H157" s="407">
        <v>0.7</v>
      </c>
      <c r="I157" s="410">
        <v>-0.2</v>
      </c>
      <c r="J157" s="211">
        <v>91.75</v>
      </c>
      <c r="K157" s="320">
        <v>92.561999999999998</v>
      </c>
      <c r="L157" s="22">
        <f t="shared" ref="L157:L173" si="27">IF(G157=0,"",IF(J$8=J$7,IF(F157&gt;0,IF(C157=1,G157-ROUND(J157-K157,2),G157-ROUND(K157-J157,2)),IF(C157=1,G157-ROUND(K157-J157,2),G157-ROUND(J157-K157,2))),IF(J$8&lt;&gt;J$7,IF(F157&gt;0,IF(C157=1,ROUND(K157-J157,2),ROUND(J157-K157,2)),IF(C157=1,ROUND(J157-K157,2),ROUND(K157-J157,2))))))</f>
        <v>1.56</v>
      </c>
      <c r="M157" s="200">
        <f t="shared" ref="M157:M256" si="28">IF(COUNTBLANK(F157)=1,"",IF(C157=0,ROUND(K157-J157,2),IF(C157=1,IF(F157&gt;0,ROUND(K157-J157,2),ROUND(J157-K157,2)),IF(C157=2,IF(F157&gt;0,ROUND(J157-K157,2),ROUND(K157-J157,2))))))</f>
        <v>0.81</v>
      </c>
      <c r="N157" s="200">
        <v>0.82</v>
      </c>
      <c r="O157" s="235" t="str">
        <f t="shared" ref="O157:O256" si="29">IF(AND(H157&gt;=M157,M157&gt;=I157),"OK","NG")</f>
        <v>NG</v>
      </c>
      <c r="P157" s="151"/>
      <c r="Q157" s="130">
        <v>58</v>
      </c>
      <c r="R157" s="36">
        <f t="shared" si="26"/>
        <v>91.75</v>
      </c>
      <c r="S157" s="320">
        <v>92.561999999999998</v>
      </c>
      <c r="T157" s="320">
        <v>92.573999999999998</v>
      </c>
      <c r="U157" s="134"/>
      <c r="V157" s="134"/>
      <c r="W157" s="134"/>
      <c r="X157" s="134"/>
      <c r="Y157" s="134"/>
      <c r="Z157" s="134"/>
      <c r="AA157" s="134"/>
      <c r="AB157" s="134"/>
      <c r="AC157" s="134"/>
      <c r="AD157" s="134"/>
      <c r="AE157" s="134"/>
      <c r="AF157" s="134"/>
      <c r="AG157" s="134"/>
      <c r="AH157" s="134"/>
      <c r="AI157" s="134"/>
      <c r="AJ157" s="134"/>
      <c r="AK157" s="134"/>
      <c r="AL157" s="134"/>
      <c r="AM157" s="134"/>
      <c r="AN157" s="134"/>
      <c r="AO157" s="134"/>
      <c r="AP157" s="134"/>
      <c r="AQ157" s="134"/>
      <c r="AR157" s="134"/>
      <c r="AS157" s="134"/>
      <c r="AT157" s="134"/>
      <c r="AU157" s="134"/>
      <c r="AV157" s="134"/>
      <c r="AW157" s="134"/>
      <c r="AX157" s="134"/>
      <c r="AY157" s="134"/>
      <c r="AZ157" s="134"/>
      <c r="BA157" s="134"/>
      <c r="BB157" s="134"/>
      <c r="BC157" s="134"/>
      <c r="BD157" s="134"/>
      <c r="BE157" s="134"/>
      <c r="BF157" s="134"/>
      <c r="BG157" s="134"/>
      <c r="BH157" s="134"/>
      <c r="BI157" s="134"/>
      <c r="BJ157" s="134"/>
      <c r="BK157" s="134"/>
      <c r="BL157" s="134"/>
      <c r="BM157" s="134"/>
      <c r="BN157" s="134"/>
      <c r="BO157" s="134"/>
      <c r="BP157" s="134"/>
      <c r="BQ157" s="134"/>
      <c r="BR157" s="134"/>
      <c r="BS157" s="134"/>
      <c r="BT157" s="134"/>
      <c r="BU157" s="134"/>
      <c r="BV157" s="134"/>
      <c r="BW157" s="134"/>
      <c r="BX157" s="134"/>
      <c r="BY157" s="134"/>
      <c r="BZ157" s="134"/>
      <c r="CA157" s="134"/>
      <c r="CB157" s="134"/>
      <c r="CC157" s="134"/>
      <c r="CD157" s="134"/>
      <c r="CE157" s="134"/>
      <c r="CF157" s="134"/>
      <c r="CG157" s="134"/>
      <c r="CH157" s="134"/>
      <c r="CI157" s="134"/>
      <c r="CJ157" s="134"/>
      <c r="CK157" s="134"/>
      <c r="CL157" s="134"/>
      <c r="CM157" s="134"/>
      <c r="CN157" s="134"/>
      <c r="CO157" s="134"/>
      <c r="CP157" s="134"/>
      <c r="CQ157" s="134"/>
      <c r="CR157" s="134"/>
      <c r="CS157" s="134"/>
      <c r="CT157" s="134"/>
      <c r="CU157" s="134"/>
      <c r="CV157" s="134"/>
      <c r="CW157" s="134"/>
      <c r="CX157" s="134"/>
      <c r="CY157" s="134"/>
      <c r="CZ157" s="134"/>
      <c r="DA157" s="134"/>
      <c r="DB157" s="134"/>
      <c r="DC157" s="134"/>
      <c r="DD157" s="134"/>
      <c r="DE157" s="134"/>
      <c r="DF157" s="134"/>
      <c r="DG157" s="134"/>
      <c r="DH157" s="134"/>
      <c r="DI157" s="134"/>
      <c r="DJ157" s="134"/>
      <c r="DK157" s="134"/>
      <c r="DL157" s="134"/>
      <c r="DM157" s="134"/>
      <c r="DN157" s="221"/>
    </row>
    <row r="158" spans="1:118" ht="13.5" customHeight="1">
      <c r="A158" s="359">
        <v>59</v>
      </c>
      <c r="B158" s="332" t="s">
        <v>421</v>
      </c>
      <c r="C158" s="172">
        <v>1</v>
      </c>
      <c r="D158" s="21" t="s">
        <v>9</v>
      </c>
      <c r="E158" s="21" t="s">
        <v>13</v>
      </c>
      <c r="F158" s="136">
        <v>90.5</v>
      </c>
      <c r="G158" s="22">
        <v>1</v>
      </c>
      <c r="H158" s="407">
        <v>0.7</v>
      </c>
      <c r="I158" s="410">
        <v>-0.2</v>
      </c>
      <c r="J158" s="211">
        <v>91.5</v>
      </c>
      <c r="K158" s="320">
        <v>92.144000000000005</v>
      </c>
      <c r="L158" s="22">
        <f t="shared" si="27"/>
        <v>1.6400000000000001</v>
      </c>
      <c r="M158" s="200">
        <f t="shared" si="28"/>
        <v>0.64</v>
      </c>
      <c r="N158" s="200">
        <v>0.64</v>
      </c>
      <c r="O158" s="235" t="str">
        <f t="shared" si="29"/>
        <v>OK</v>
      </c>
      <c r="P158" s="151"/>
      <c r="Q158" s="130">
        <v>59</v>
      </c>
      <c r="R158" s="36">
        <f t="shared" si="26"/>
        <v>91.5</v>
      </c>
      <c r="S158" s="320">
        <v>92.144000000000005</v>
      </c>
      <c r="T158" s="320">
        <v>92.137</v>
      </c>
      <c r="U158" s="134"/>
      <c r="V158" s="134"/>
      <c r="W158" s="134"/>
      <c r="X158" s="134"/>
      <c r="Y158" s="134"/>
      <c r="Z158" s="134"/>
      <c r="AA158" s="134"/>
      <c r="AB158" s="134"/>
      <c r="AC158" s="134"/>
      <c r="AD158" s="134"/>
      <c r="AE158" s="134"/>
      <c r="AF158" s="134"/>
      <c r="AG158" s="134"/>
      <c r="AH158" s="134"/>
      <c r="AI158" s="134"/>
      <c r="AJ158" s="134"/>
      <c r="AK158" s="134"/>
      <c r="AL158" s="134"/>
      <c r="AM158" s="134"/>
      <c r="AN158" s="134"/>
      <c r="AO158" s="134"/>
      <c r="AP158" s="134"/>
      <c r="AQ158" s="134"/>
      <c r="AR158" s="134"/>
      <c r="AS158" s="134"/>
      <c r="AT158" s="134"/>
      <c r="AU158" s="134"/>
      <c r="AV158" s="134"/>
      <c r="AW158" s="134"/>
      <c r="AX158" s="134"/>
      <c r="AY158" s="134"/>
      <c r="AZ158" s="134"/>
      <c r="BA158" s="134"/>
      <c r="BB158" s="134"/>
      <c r="BC158" s="134"/>
      <c r="BD158" s="134"/>
      <c r="BE158" s="134"/>
      <c r="BF158" s="134"/>
      <c r="BG158" s="134"/>
      <c r="BH158" s="134"/>
      <c r="BI158" s="134"/>
      <c r="BJ158" s="134"/>
      <c r="BK158" s="134"/>
      <c r="BL158" s="134"/>
      <c r="BM158" s="134"/>
      <c r="BN158" s="134"/>
      <c r="BO158" s="134"/>
      <c r="BP158" s="134"/>
      <c r="BQ158" s="134"/>
      <c r="BR158" s="134"/>
      <c r="BS158" s="134"/>
      <c r="BT158" s="134"/>
      <c r="BU158" s="134"/>
      <c r="BV158" s="134"/>
      <c r="BW158" s="134"/>
      <c r="BX158" s="134"/>
      <c r="BY158" s="134"/>
      <c r="BZ158" s="134"/>
      <c r="CA158" s="134"/>
      <c r="CB158" s="134"/>
      <c r="CC158" s="134"/>
      <c r="CD158" s="134"/>
      <c r="CE158" s="134"/>
      <c r="CF158" s="134"/>
      <c r="CG158" s="134"/>
      <c r="CH158" s="134"/>
      <c r="CI158" s="134"/>
      <c r="CJ158" s="134"/>
      <c r="CK158" s="134"/>
      <c r="CL158" s="134"/>
      <c r="CM158" s="134"/>
      <c r="CN158" s="134"/>
      <c r="CO158" s="134"/>
      <c r="CP158" s="134"/>
      <c r="CQ158" s="134"/>
      <c r="CR158" s="134"/>
      <c r="CS158" s="134"/>
      <c r="CT158" s="134"/>
      <c r="CU158" s="134"/>
      <c r="CV158" s="134"/>
      <c r="CW158" s="134"/>
      <c r="CX158" s="134"/>
      <c r="CY158" s="134"/>
      <c r="CZ158" s="134"/>
      <c r="DA158" s="134"/>
      <c r="DB158" s="134"/>
      <c r="DC158" s="134"/>
      <c r="DD158" s="134"/>
      <c r="DE158" s="134"/>
      <c r="DF158" s="134"/>
      <c r="DG158" s="134"/>
      <c r="DH158" s="134"/>
      <c r="DI158" s="134"/>
      <c r="DJ158" s="134"/>
      <c r="DK158" s="134"/>
      <c r="DL158" s="134"/>
      <c r="DM158" s="134"/>
      <c r="DN158" s="221"/>
    </row>
    <row r="159" spans="1:118" ht="13.5" customHeight="1">
      <c r="A159" s="359">
        <v>60</v>
      </c>
      <c r="B159" s="332" t="s">
        <v>501</v>
      </c>
      <c r="C159" s="172">
        <v>1</v>
      </c>
      <c r="D159" s="21" t="s">
        <v>9</v>
      </c>
      <c r="E159" s="21" t="s">
        <v>13</v>
      </c>
      <c r="F159" s="136">
        <v>86</v>
      </c>
      <c r="G159" s="22"/>
      <c r="H159" s="407">
        <v>0.7</v>
      </c>
      <c r="I159" s="410">
        <v>-0.3</v>
      </c>
      <c r="J159" s="211">
        <v>86</v>
      </c>
      <c r="K159" s="320">
        <v>86.765000000000001</v>
      </c>
      <c r="L159" s="22" t="str">
        <f t="shared" si="27"/>
        <v/>
      </c>
      <c r="M159" s="200">
        <f t="shared" si="28"/>
        <v>0.77</v>
      </c>
      <c r="N159" s="200">
        <v>0.75</v>
      </c>
      <c r="O159" s="235" t="str">
        <f t="shared" si="29"/>
        <v>NG</v>
      </c>
      <c r="P159" s="151"/>
      <c r="Q159" s="130">
        <v>60</v>
      </c>
      <c r="R159" s="36">
        <f t="shared" si="26"/>
        <v>86</v>
      </c>
      <c r="S159" s="320">
        <v>86.765000000000001</v>
      </c>
      <c r="T159" s="320">
        <v>86.754000000000005</v>
      </c>
      <c r="U159" s="134"/>
      <c r="V159" s="134"/>
      <c r="W159" s="134"/>
      <c r="X159" s="134"/>
      <c r="Y159" s="134"/>
      <c r="Z159" s="134"/>
      <c r="AA159" s="134"/>
      <c r="AB159" s="134"/>
      <c r="AC159" s="134"/>
      <c r="AD159" s="134"/>
      <c r="AE159" s="134"/>
      <c r="AF159" s="134"/>
      <c r="AG159" s="134"/>
      <c r="AH159" s="134"/>
      <c r="AI159" s="134"/>
      <c r="AJ159" s="134"/>
      <c r="AK159" s="134"/>
      <c r="AL159" s="134"/>
      <c r="AM159" s="134"/>
      <c r="AN159" s="134"/>
      <c r="AO159" s="134"/>
      <c r="AP159" s="134"/>
      <c r="AQ159" s="134"/>
      <c r="AR159" s="134"/>
      <c r="AS159" s="134"/>
      <c r="AT159" s="134"/>
      <c r="AU159" s="134"/>
      <c r="AV159" s="134"/>
      <c r="AW159" s="134"/>
      <c r="AX159" s="134"/>
      <c r="AY159" s="134"/>
      <c r="AZ159" s="134"/>
      <c r="BA159" s="134"/>
      <c r="BB159" s="134"/>
      <c r="BC159" s="134"/>
      <c r="BD159" s="134"/>
      <c r="BE159" s="134"/>
      <c r="BF159" s="134"/>
      <c r="BG159" s="134"/>
      <c r="BH159" s="134"/>
      <c r="BI159" s="134"/>
      <c r="BJ159" s="134"/>
      <c r="BK159" s="134"/>
      <c r="BL159" s="134"/>
      <c r="BM159" s="134"/>
      <c r="BN159" s="134"/>
      <c r="BO159" s="134"/>
      <c r="BP159" s="134"/>
      <c r="BQ159" s="134"/>
      <c r="BR159" s="134"/>
      <c r="BS159" s="134"/>
      <c r="BT159" s="134"/>
      <c r="BU159" s="134"/>
      <c r="BV159" s="134"/>
      <c r="BW159" s="134"/>
      <c r="BX159" s="134"/>
      <c r="BY159" s="134"/>
      <c r="BZ159" s="134"/>
      <c r="CA159" s="134"/>
      <c r="CB159" s="134"/>
      <c r="CC159" s="134"/>
      <c r="CD159" s="134"/>
      <c r="CE159" s="134"/>
      <c r="CF159" s="134"/>
      <c r="CG159" s="134"/>
      <c r="CH159" s="134"/>
      <c r="CI159" s="134"/>
      <c r="CJ159" s="134"/>
      <c r="CK159" s="134"/>
      <c r="CL159" s="134"/>
      <c r="CM159" s="134"/>
      <c r="CN159" s="134"/>
      <c r="CO159" s="134"/>
      <c r="CP159" s="134"/>
      <c r="CQ159" s="134"/>
      <c r="CR159" s="134"/>
      <c r="CS159" s="134"/>
      <c r="CT159" s="134"/>
      <c r="CU159" s="134"/>
      <c r="CV159" s="134"/>
      <c r="CW159" s="134"/>
      <c r="CX159" s="134"/>
      <c r="CY159" s="134"/>
      <c r="CZ159" s="134"/>
      <c r="DA159" s="134"/>
      <c r="DB159" s="134"/>
      <c r="DC159" s="134"/>
      <c r="DD159" s="134"/>
      <c r="DE159" s="134"/>
      <c r="DF159" s="134"/>
      <c r="DG159" s="134"/>
      <c r="DH159" s="134"/>
      <c r="DI159" s="134"/>
      <c r="DJ159" s="134"/>
      <c r="DK159" s="134"/>
      <c r="DL159" s="134"/>
      <c r="DM159" s="134"/>
      <c r="DN159" s="221"/>
    </row>
    <row r="160" spans="1:118" ht="13.5" customHeight="1">
      <c r="A160" s="359">
        <v>62</v>
      </c>
      <c r="B160" s="332" t="s">
        <v>422</v>
      </c>
      <c r="C160" s="172">
        <v>1</v>
      </c>
      <c r="D160" s="21" t="s">
        <v>9</v>
      </c>
      <c r="E160" s="21" t="s">
        <v>13</v>
      </c>
      <c r="F160" s="136">
        <v>187</v>
      </c>
      <c r="G160" s="22">
        <v>1</v>
      </c>
      <c r="H160" s="407">
        <v>0.7</v>
      </c>
      <c r="I160" s="410">
        <v>-0.3</v>
      </c>
      <c r="J160" s="211">
        <v>188</v>
      </c>
      <c r="K160" s="320">
        <v>188.40799999999999</v>
      </c>
      <c r="L160" s="22">
        <f t="shared" si="27"/>
        <v>1.41</v>
      </c>
      <c r="M160" s="200">
        <f t="shared" si="28"/>
        <v>0.41</v>
      </c>
      <c r="N160" s="200">
        <v>0.4</v>
      </c>
      <c r="O160" s="235" t="str">
        <f t="shared" si="29"/>
        <v>OK</v>
      </c>
      <c r="P160" s="151"/>
      <c r="Q160" s="130">
        <v>62</v>
      </c>
      <c r="R160" s="36">
        <f t="shared" si="26"/>
        <v>188</v>
      </c>
      <c r="S160" s="320">
        <v>188.40799999999999</v>
      </c>
      <c r="T160" s="320">
        <v>188.39500000000001</v>
      </c>
      <c r="U160" s="134"/>
      <c r="V160" s="134"/>
      <c r="W160" s="134"/>
      <c r="X160" s="134"/>
      <c r="Y160" s="134"/>
      <c r="Z160" s="134"/>
      <c r="AA160" s="134"/>
      <c r="AB160" s="134"/>
      <c r="AC160" s="134"/>
      <c r="AD160" s="134"/>
      <c r="AE160" s="134"/>
      <c r="AF160" s="134"/>
      <c r="AG160" s="134"/>
      <c r="AH160" s="134"/>
      <c r="AI160" s="134"/>
      <c r="AJ160" s="134"/>
      <c r="AK160" s="134"/>
      <c r="AL160" s="134"/>
      <c r="AM160" s="134"/>
      <c r="AN160" s="134"/>
      <c r="AO160" s="134"/>
      <c r="AP160" s="134"/>
      <c r="AQ160" s="134"/>
      <c r="AR160" s="134"/>
      <c r="AS160" s="134"/>
      <c r="AT160" s="134"/>
      <c r="AU160" s="134"/>
      <c r="AV160" s="134"/>
      <c r="AW160" s="134"/>
      <c r="AX160" s="134"/>
      <c r="AY160" s="134"/>
      <c r="AZ160" s="134"/>
      <c r="BA160" s="134"/>
      <c r="BB160" s="134"/>
      <c r="BC160" s="134"/>
      <c r="BD160" s="134"/>
      <c r="BE160" s="134"/>
      <c r="BF160" s="134"/>
      <c r="BG160" s="134"/>
      <c r="BH160" s="134"/>
      <c r="BI160" s="134"/>
      <c r="BJ160" s="134"/>
      <c r="BK160" s="134"/>
      <c r="BL160" s="134"/>
      <c r="BM160" s="134"/>
      <c r="BN160" s="134"/>
      <c r="BO160" s="134"/>
      <c r="BP160" s="134"/>
      <c r="BQ160" s="134"/>
      <c r="BR160" s="134"/>
      <c r="BS160" s="134"/>
      <c r="BT160" s="134"/>
      <c r="BU160" s="134"/>
      <c r="BV160" s="134"/>
      <c r="BW160" s="134"/>
      <c r="BX160" s="134"/>
      <c r="BY160" s="134"/>
      <c r="BZ160" s="134"/>
      <c r="CA160" s="134"/>
      <c r="CB160" s="134"/>
      <c r="CC160" s="134"/>
      <c r="CD160" s="134"/>
      <c r="CE160" s="134"/>
      <c r="CF160" s="134"/>
      <c r="CG160" s="134"/>
      <c r="CH160" s="134"/>
      <c r="CI160" s="134"/>
      <c r="CJ160" s="134"/>
      <c r="CK160" s="134"/>
      <c r="CL160" s="134"/>
      <c r="CM160" s="134"/>
      <c r="CN160" s="134"/>
      <c r="CO160" s="134"/>
      <c r="CP160" s="134"/>
      <c r="CQ160" s="134"/>
      <c r="CR160" s="134"/>
      <c r="CS160" s="134"/>
      <c r="CT160" s="134"/>
      <c r="CU160" s="134"/>
      <c r="CV160" s="134"/>
      <c r="CW160" s="134"/>
      <c r="CX160" s="134"/>
      <c r="CY160" s="134"/>
      <c r="CZ160" s="134"/>
      <c r="DA160" s="134"/>
      <c r="DB160" s="134"/>
      <c r="DC160" s="134"/>
      <c r="DD160" s="134"/>
      <c r="DE160" s="134"/>
      <c r="DF160" s="134"/>
      <c r="DG160" s="134"/>
      <c r="DH160" s="134"/>
      <c r="DI160" s="134"/>
      <c r="DJ160" s="134"/>
      <c r="DK160" s="134"/>
      <c r="DL160" s="134"/>
      <c r="DM160" s="134"/>
      <c r="DN160" s="221"/>
    </row>
    <row r="161" spans="1:118" ht="13.5" customHeight="1">
      <c r="A161" s="359">
        <v>63</v>
      </c>
      <c r="B161" s="332" t="s">
        <v>502</v>
      </c>
      <c r="C161" s="172">
        <v>1</v>
      </c>
      <c r="D161" s="21" t="s">
        <v>9</v>
      </c>
      <c r="E161" s="21" t="s">
        <v>13</v>
      </c>
      <c r="F161" s="136">
        <v>124.8</v>
      </c>
      <c r="G161" s="22">
        <v>1</v>
      </c>
      <c r="H161" s="407">
        <v>0.7</v>
      </c>
      <c r="I161" s="410">
        <v>-0.3</v>
      </c>
      <c r="J161" s="211">
        <v>125.8</v>
      </c>
      <c r="K161" s="320">
        <v>126.077</v>
      </c>
      <c r="L161" s="22">
        <f t="shared" si="27"/>
        <v>1.28</v>
      </c>
      <c r="M161" s="200">
        <f t="shared" si="28"/>
        <v>0.28000000000000003</v>
      </c>
      <c r="N161" s="200">
        <v>0.25</v>
      </c>
      <c r="O161" s="235" t="str">
        <f t="shared" si="29"/>
        <v>OK</v>
      </c>
      <c r="P161" s="151"/>
      <c r="Q161" s="130">
        <v>63</v>
      </c>
      <c r="R161" s="36">
        <f t="shared" si="26"/>
        <v>125.8</v>
      </c>
      <c r="S161" s="320">
        <v>126.077</v>
      </c>
      <c r="T161" s="320">
        <v>126.045</v>
      </c>
      <c r="U161" s="134"/>
      <c r="V161" s="134"/>
      <c r="W161" s="134"/>
      <c r="X161" s="134"/>
      <c r="Y161" s="134"/>
      <c r="Z161" s="134"/>
      <c r="AA161" s="134"/>
      <c r="AB161" s="134"/>
      <c r="AC161" s="134"/>
      <c r="AD161" s="134"/>
      <c r="AE161" s="134"/>
      <c r="AF161" s="134"/>
      <c r="AG161" s="134"/>
      <c r="AH161" s="134"/>
      <c r="AI161" s="134"/>
      <c r="AJ161" s="134"/>
      <c r="AK161" s="134"/>
      <c r="AL161" s="134"/>
      <c r="AM161" s="134"/>
      <c r="AN161" s="134"/>
      <c r="AO161" s="134"/>
      <c r="AP161" s="134"/>
      <c r="AQ161" s="134"/>
      <c r="AR161" s="134"/>
      <c r="AS161" s="134"/>
      <c r="AT161" s="134"/>
      <c r="AU161" s="134"/>
      <c r="AV161" s="134"/>
      <c r="AW161" s="134"/>
      <c r="AX161" s="134"/>
      <c r="AY161" s="134"/>
      <c r="AZ161" s="134"/>
      <c r="BA161" s="134"/>
      <c r="BB161" s="134"/>
      <c r="BC161" s="134"/>
      <c r="BD161" s="134"/>
      <c r="BE161" s="134"/>
      <c r="BF161" s="134"/>
      <c r="BG161" s="134"/>
      <c r="BH161" s="134"/>
      <c r="BI161" s="134"/>
      <c r="BJ161" s="134"/>
      <c r="BK161" s="134"/>
      <c r="BL161" s="134"/>
      <c r="BM161" s="134"/>
      <c r="BN161" s="134"/>
      <c r="BO161" s="134"/>
      <c r="BP161" s="134"/>
      <c r="BQ161" s="134"/>
      <c r="BR161" s="134"/>
      <c r="BS161" s="134"/>
      <c r="BT161" s="134"/>
      <c r="BU161" s="134"/>
      <c r="BV161" s="134"/>
      <c r="BW161" s="134"/>
      <c r="BX161" s="134"/>
      <c r="BY161" s="134"/>
      <c r="BZ161" s="134"/>
      <c r="CA161" s="134"/>
      <c r="CB161" s="134"/>
      <c r="CC161" s="134"/>
      <c r="CD161" s="134"/>
      <c r="CE161" s="134"/>
      <c r="CF161" s="134"/>
      <c r="CG161" s="134"/>
      <c r="CH161" s="134"/>
      <c r="CI161" s="134"/>
      <c r="CJ161" s="134"/>
      <c r="CK161" s="134"/>
      <c r="CL161" s="134"/>
      <c r="CM161" s="134"/>
      <c r="CN161" s="134"/>
      <c r="CO161" s="134"/>
      <c r="CP161" s="134"/>
      <c r="CQ161" s="134"/>
      <c r="CR161" s="134"/>
      <c r="CS161" s="134"/>
      <c r="CT161" s="134"/>
      <c r="CU161" s="134"/>
      <c r="CV161" s="134"/>
      <c r="CW161" s="134"/>
      <c r="CX161" s="134"/>
      <c r="CY161" s="134"/>
      <c r="CZ161" s="134"/>
      <c r="DA161" s="134"/>
      <c r="DB161" s="134"/>
      <c r="DC161" s="134"/>
      <c r="DD161" s="134"/>
      <c r="DE161" s="134"/>
      <c r="DF161" s="134"/>
      <c r="DG161" s="134"/>
      <c r="DH161" s="134"/>
      <c r="DI161" s="134"/>
      <c r="DJ161" s="134"/>
      <c r="DK161" s="134"/>
      <c r="DL161" s="134"/>
      <c r="DM161" s="134"/>
      <c r="DN161" s="221"/>
    </row>
    <row r="162" spans="1:118" ht="13.5" customHeight="1">
      <c r="A162" s="359">
        <v>65</v>
      </c>
      <c r="B162" s="332" t="s">
        <v>233</v>
      </c>
      <c r="C162" s="172">
        <v>1</v>
      </c>
      <c r="D162" s="21" t="s">
        <v>9</v>
      </c>
      <c r="E162" s="21" t="s">
        <v>13</v>
      </c>
      <c r="F162" s="136">
        <v>140</v>
      </c>
      <c r="G162" s="22"/>
      <c r="H162" s="407">
        <v>0.7</v>
      </c>
      <c r="I162" s="410">
        <v>-0.3</v>
      </c>
      <c r="J162" s="211">
        <v>140</v>
      </c>
      <c r="K162" s="320">
        <v>140.601</v>
      </c>
      <c r="L162" s="22" t="str">
        <f t="shared" si="27"/>
        <v/>
      </c>
      <c r="M162" s="200">
        <f t="shared" si="28"/>
        <v>0.6</v>
      </c>
      <c r="N162" s="200">
        <v>0.62</v>
      </c>
      <c r="O162" s="235" t="str">
        <f t="shared" si="29"/>
        <v>OK</v>
      </c>
      <c r="P162" s="151"/>
      <c r="Q162" s="130">
        <v>65</v>
      </c>
      <c r="R162" s="36">
        <f t="shared" si="26"/>
        <v>140</v>
      </c>
      <c r="S162" s="320">
        <v>140.601</v>
      </c>
      <c r="T162" s="320">
        <v>140.61500000000001</v>
      </c>
      <c r="U162" s="134"/>
      <c r="V162" s="134"/>
      <c r="W162" s="134"/>
      <c r="X162" s="134"/>
      <c r="Y162" s="134"/>
      <c r="Z162" s="134"/>
      <c r="AA162" s="134"/>
      <c r="AB162" s="134"/>
      <c r="AC162" s="134"/>
      <c r="AD162" s="134"/>
      <c r="AE162" s="134"/>
      <c r="AF162" s="134"/>
      <c r="AG162" s="134"/>
      <c r="AH162" s="134"/>
      <c r="AI162" s="134"/>
      <c r="AJ162" s="134"/>
      <c r="AK162" s="134"/>
      <c r="AL162" s="134"/>
      <c r="AM162" s="134"/>
      <c r="AN162" s="134"/>
      <c r="AO162" s="134"/>
      <c r="AP162" s="134"/>
      <c r="AQ162" s="134"/>
      <c r="AR162" s="134"/>
      <c r="AS162" s="134"/>
      <c r="AT162" s="134"/>
      <c r="AU162" s="134"/>
      <c r="AV162" s="134"/>
      <c r="AW162" s="134"/>
      <c r="AX162" s="134"/>
      <c r="AY162" s="134"/>
      <c r="AZ162" s="134"/>
      <c r="BA162" s="134"/>
      <c r="BB162" s="134"/>
      <c r="BC162" s="134"/>
      <c r="BD162" s="134"/>
      <c r="BE162" s="134"/>
      <c r="BF162" s="134"/>
      <c r="BG162" s="134"/>
      <c r="BH162" s="134"/>
      <c r="BI162" s="134"/>
      <c r="BJ162" s="134"/>
      <c r="BK162" s="134"/>
      <c r="BL162" s="134"/>
      <c r="BM162" s="134"/>
      <c r="BN162" s="134"/>
      <c r="BO162" s="134"/>
      <c r="BP162" s="134"/>
      <c r="BQ162" s="134"/>
      <c r="BR162" s="134"/>
      <c r="BS162" s="134"/>
      <c r="BT162" s="134"/>
      <c r="BU162" s="134"/>
      <c r="BV162" s="134"/>
      <c r="BW162" s="134"/>
      <c r="BX162" s="134"/>
      <c r="BY162" s="134"/>
      <c r="BZ162" s="134"/>
      <c r="CA162" s="134"/>
      <c r="CB162" s="134"/>
      <c r="CC162" s="134"/>
      <c r="CD162" s="134"/>
      <c r="CE162" s="134"/>
      <c r="CF162" s="134"/>
      <c r="CG162" s="134"/>
      <c r="CH162" s="134"/>
      <c r="CI162" s="134"/>
      <c r="CJ162" s="134"/>
      <c r="CK162" s="134"/>
      <c r="CL162" s="134"/>
      <c r="CM162" s="134"/>
      <c r="CN162" s="134"/>
      <c r="CO162" s="134"/>
      <c r="CP162" s="134"/>
      <c r="CQ162" s="134"/>
      <c r="CR162" s="134"/>
      <c r="CS162" s="134"/>
      <c r="CT162" s="134"/>
      <c r="CU162" s="134"/>
      <c r="CV162" s="134"/>
      <c r="CW162" s="134"/>
      <c r="CX162" s="134"/>
      <c r="CY162" s="134"/>
      <c r="CZ162" s="134"/>
      <c r="DA162" s="134"/>
      <c r="DB162" s="134"/>
      <c r="DC162" s="134"/>
      <c r="DD162" s="134"/>
      <c r="DE162" s="134"/>
      <c r="DF162" s="134"/>
      <c r="DG162" s="134"/>
      <c r="DH162" s="134"/>
      <c r="DI162" s="134"/>
      <c r="DJ162" s="134"/>
      <c r="DK162" s="134"/>
      <c r="DL162" s="134"/>
      <c r="DM162" s="134"/>
      <c r="DN162" s="221"/>
    </row>
    <row r="163" spans="1:118" ht="13.5" customHeight="1">
      <c r="A163" s="359">
        <v>66</v>
      </c>
      <c r="B163" s="332" t="s">
        <v>423</v>
      </c>
      <c r="C163" s="172">
        <v>1</v>
      </c>
      <c r="D163" s="21" t="s">
        <v>9</v>
      </c>
      <c r="E163" s="21" t="s">
        <v>13</v>
      </c>
      <c r="F163" s="136">
        <v>123</v>
      </c>
      <c r="G163" s="22">
        <v>1</v>
      </c>
      <c r="H163" s="407">
        <v>0.7</v>
      </c>
      <c r="I163" s="410">
        <v>-0.3</v>
      </c>
      <c r="J163" s="211">
        <v>124</v>
      </c>
      <c r="K163" s="320">
        <v>124.651</v>
      </c>
      <c r="L163" s="22">
        <f t="shared" si="27"/>
        <v>1.65</v>
      </c>
      <c r="M163" s="200">
        <f t="shared" si="28"/>
        <v>0.65</v>
      </c>
      <c r="N163" s="200">
        <v>0.67</v>
      </c>
      <c r="O163" s="235" t="str">
        <f t="shared" si="29"/>
        <v>OK</v>
      </c>
      <c r="P163" s="151"/>
      <c r="Q163" s="130">
        <v>66</v>
      </c>
      <c r="R163" s="36">
        <f t="shared" si="26"/>
        <v>124</v>
      </c>
      <c r="S163" s="320">
        <v>124.651</v>
      </c>
      <c r="T163" s="320">
        <v>124.667</v>
      </c>
      <c r="U163" s="134"/>
      <c r="V163" s="134"/>
      <c r="W163" s="134"/>
      <c r="X163" s="134"/>
      <c r="Y163" s="134"/>
      <c r="Z163" s="134"/>
      <c r="AA163" s="134"/>
      <c r="AB163" s="134"/>
      <c r="AC163" s="134"/>
      <c r="AD163" s="134"/>
      <c r="AE163" s="134"/>
      <c r="AF163" s="134"/>
      <c r="AG163" s="134"/>
      <c r="AH163" s="134"/>
      <c r="AI163" s="134"/>
      <c r="AJ163" s="134"/>
      <c r="AK163" s="134"/>
      <c r="AL163" s="134"/>
      <c r="AM163" s="134"/>
      <c r="AN163" s="134"/>
      <c r="AO163" s="134"/>
      <c r="AP163" s="134"/>
      <c r="AQ163" s="134"/>
      <c r="AR163" s="134"/>
      <c r="AS163" s="134"/>
      <c r="AT163" s="134"/>
      <c r="AU163" s="134"/>
      <c r="AV163" s="134"/>
      <c r="AW163" s="134"/>
      <c r="AX163" s="134"/>
      <c r="AY163" s="134"/>
      <c r="AZ163" s="134"/>
      <c r="BA163" s="134"/>
      <c r="BB163" s="134"/>
      <c r="BC163" s="134"/>
      <c r="BD163" s="134"/>
      <c r="BE163" s="134"/>
      <c r="BF163" s="134"/>
      <c r="BG163" s="134"/>
      <c r="BH163" s="134"/>
      <c r="BI163" s="134"/>
      <c r="BJ163" s="134"/>
      <c r="BK163" s="134"/>
      <c r="BL163" s="134"/>
      <c r="BM163" s="134"/>
      <c r="BN163" s="134"/>
      <c r="BO163" s="134"/>
      <c r="BP163" s="134"/>
      <c r="BQ163" s="134"/>
      <c r="BR163" s="134"/>
      <c r="BS163" s="134"/>
      <c r="BT163" s="134"/>
      <c r="BU163" s="134"/>
      <c r="BV163" s="134"/>
      <c r="BW163" s="134"/>
      <c r="BX163" s="134"/>
      <c r="BY163" s="134"/>
      <c r="BZ163" s="134"/>
      <c r="CA163" s="134"/>
      <c r="CB163" s="134"/>
      <c r="CC163" s="134"/>
      <c r="CD163" s="134"/>
      <c r="CE163" s="134"/>
      <c r="CF163" s="134"/>
      <c r="CG163" s="134"/>
      <c r="CH163" s="134"/>
      <c r="CI163" s="134"/>
      <c r="CJ163" s="134"/>
      <c r="CK163" s="134"/>
      <c r="CL163" s="134"/>
      <c r="CM163" s="134"/>
      <c r="CN163" s="134"/>
      <c r="CO163" s="134"/>
      <c r="CP163" s="134"/>
      <c r="CQ163" s="134"/>
      <c r="CR163" s="134"/>
      <c r="CS163" s="134"/>
      <c r="CT163" s="134"/>
      <c r="CU163" s="134"/>
      <c r="CV163" s="134"/>
      <c r="CW163" s="134"/>
      <c r="CX163" s="134"/>
      <c r="CY163" s="134"/>
      <c r="CZ163" s="134"/>
      <c r="DA163" s="134"/>
      <c r="DB163" s="134"/>
      <c r="DC163" s="134"/>
      <c r="DD163" s="134"/>
      <c r="DE163" s="134"/>
      <c r="DF163" s="134"/>
      <c r="DG163" s="134"/>
      <c r="DH163" s="134"/>
      <c r="DI163" s="134"/>
      <c r="DJ163" s="134"/>
      <c r="DK163" s="134"/>
      <c r="DL163" s="134"/>
      <c r="DM163" s="134"/>
      <c r="DN163" s="221"/>
    </row>
    <row r="164" spans="1:118" ht="13.5" customHeight="1">
      <c r="A164" s="359">
        <v>68</v>
      </c>
      <c r="B164" s="332" t="s">
        <v>503</v>
      </c>
      <c r="C164" s="172">
        <v>1</v>
      </c>
      <c r="D164" s="21" t="s">
        <v>9</v>
      </c>
      <c r="E164" s="21" t="s">
        <v>13</v>
      </c>
      <c r="F164" s="136">
        <v>112</v>
      </c>
      <c r="G164" s="22">
        <v>1</v>
      </c>
      <c r="H164" s="407">
        <v>0.7</v>
      </c>
      <c r="I164" s="410">
        <v>-0.3</v>
      </c>
      <c r="J164" s="211">
        <v>113</v>
      </c>
      <c r="K164" s="320">
        <v>112.96299999999999</v>
      </c>
      <c r="L164" s="22">
        <f t="shared" si="27"/>
        <v>0.96</v>
      </c>
      <c r="M164" s="200">
        <f t="shared" si="28"/>
        <v>-0.04</v>
      </c>
      <c r="N164" s="200">
        <v>-0.09</v>
      </c>
      <c r="O164" s="235" t="str">
        <f t="shared" si="29"/>
        <v>OK</v>
      </c>
      <c r="P164" s="151"/>
      <c r="Q164" s="130">
        <v>68</v>
      </c>
      <c r="R164" s="36">
        <f t="shared" si="26"/>
        <v>113</v>
      </c>
      <c r="S164" s="320">
        <v>112.96299999999999</v>
      </c>
      <c r="T164" s="320">
        <v>112.908</v>
      </c>
      <c r="U164" s="134"/>
      <c r="V164" s="134"/>
      <c r="W164" s="134"/>
      <c r="X164" s="134"/>
      <c r="Y164" s="134"/>
      <c r="Z164" s="134"/>
      <c r="AA164" s="134"/>
      <c r="AB164" s="134"/>
      <c r="AC164" s="134"/>
      <c r="AD164" s="134"/>
      <c r="AE164" s="134"/>
      <c r="AF164" s="134"/>
      <c r="AG164" s="134"/>
      <c r="AH164" s="134"/>
      <c r="AI164" s="134"/>
      <c r="AJ164" s="134"/>
      <c r="AK164" s="134"/>
      <c r="AL164" s="134"/>
      <c r="AM164" s="134"/>
      <c r="AN164" s="134"/>
      <c r="AO164" s="134"/>
      <c r="AP164" s="134"/>
      <c r="AQ164" s="134"/>
      <c r="AR164" s="134"/>
      <c r="AS164" s="134"/>
      <c r="AT164" s="134"/>
      <c r="AU164" s="134"/>
      <c r="AV164" s="134"/>
      <c r="AW164" s="134"/>
      <c r="AX164" s="134"/>
      <c r="AY164" s="134"/>
      <c r="AZ164" s="134"/>
      <c r="BA164" s="134"/>
      <c r="BB164" s="134"/>
      <c r="BC164" s="134"/>
      <c r="BD164" s="134"/>
      <c r="BE164" s="134"/>
      <c r="BF164" s="134"/>
      <c r="BG164" s="134"/>
      <c r="BH164" s="134"/>
      <c r="BI164" s="134"/>
      <c r="BJ164" s="134"/>
      <c r="BK164" s="134"/>
      <c r="BL164" s="134"/>
      <c r="BM164" s="134"/>
      <c r="BN164" s="134"/>
      <c r="BO164" s="134"/>
      <c r="BP164" s="134"/>
      <c r="BQ164" s="134"/>
      <c r="BR164" s="134"/>
      <c r="BS164" s="134"/>
      <c r="BT164" s="134"/>
      <c r="BU164" s="134"/>
      <c r="BV164" s="134"/>
      <c r="BW164" s="134"/>
      <c r="BX164" s="134"/>
      <c r="BY164" s="134"/>
      <c r="BZ164" s="134"/>
      <c r="CA164" s="134"/>
      <c r="CB164" s="134"/>
      <c r="CC164" s="134"/>
      <c r="CD164" s="134"/>
      <c r="CE164" s="134"/>
      <c r="CF164" s="134"/>
      <c r="CG164" s="134"/>
      <c r="CH164" s="134"/>
      <c r="CI164" s="134"/>
      <c r="CJ164" s="134"/>
      <c r="CK164" s="134"/>
      <c r="CL164" s="134"/>
      <c r="CM164" s="134"/>
      <c r="CN164" s="134"/>
      <c r="CO164" s="134"/>
      <c r="CP164" s="134"/>
      <c r="CQ164" s="134"/>
      <c r="CR164" s="134"/>
      <c r="CS164" s="134"/>
      <c r="CT164" s="134"/>
      <c r="CU164" s="134"/>
      <c r="CV164" s="134"/>
      <c r="CW164" s="134"/>
      <c r="CX164" s="134"/>
      <c r="CY164" s="134"/>
      <c r="CZ164" s="134"/>
      <c r="DA164" s="134"/>
      <c r="DB164" s="134"/>
      <c r="DC164" s="134"/>
      <c r="DD164" s="134"/>
      <c r="DE164" s="134"/>
      <c r="DF164" s="134"/>
      <c r="DG164" s="134"/>
      <c r="DH164" s="134"/>
      <c r="DI164" s="134"/>
      <c r="DJ164" s="134"/>
      <c r="DK164" s="134"/>
      <c r="DL164" s="134"/>
      <c r="DM164" s="134"/>
      <c r="DN164" s="221"/>
    </row>
    <row r="165" spans="1:118" ht="13.5" customHeight="1">
      <c r="A165" s="359">
        <v>69</v>
      </c>
      <c r="B165" s="332" t="s">
        <v>504</v>
      </c>
      <c r="C165" s="172">
        <v>1</v>
      </c>
      <c r="D165" s="21" t="s">
        <v>9</v>
      </c>
      <c r="E165" s="21" t="s">
        <v>13</v>
      </c>
      <c r="F165" s="136">
        <v>112</v>
      </c>
      <c r="G165" s="22">
        <v>1</v>
      </c>
      <c r="H165" s="407">
        <v>0.7</v>
      </c>
      <c r="I165" s="410">
        <v>-0.3</v>
      </c>
      <c r="J165" s="211">
        <v>113</v>
      </c>
      <c r="K165" s="320">
        <v>113.078</v>
      </c>
      <c r="L165" s="22">
        <f t="shared" si="27"/>
        <v>1.08</v>
      </c>
      <c r="M165" s="200">
        <f t="shared" si="28"/>
        <v>0.08</v>
      </c>
      <c r="N165" s="200">
        <v>0.02</v>
      </c>
      <c r="O165" s="235" t="str">
        <f t="shared" si="29"/>
        <v>OK</v>
      </c>
      <c r="P165" s="151"/>
      <c r="Q165" s="130">
        <v>69</v>
      </c>
      <c r="R165" s="36">
        <f t="shared" si="26"/>
        <v>113</v>
      </c>
      <c r="S165" s="320">
        <v>113.078</v>
      </c>
      <c r="T165" s="320">
        <v>113.02200000000001</v>
      </c>
      <c r="U165" s="134"/>
      <c r="V165" s="134"/>
      <c r="W165" s="134"/>
      <c r="X165" s="134"/>
      <c r="Y165" s="134"/>
      <c r="Z165" s="134"/>
      <c r="AA165" s="134"/>
      <c r="AB165" s="134"/>
      <c r="AC165" s="134"/>
      <c r="AD165" s="134"/>
      <c r="AE165" s="134"/>
      <c r="AF165" s="134"/>
      <c r="AG165" s="134"/>
      <c r="AH165" s="134"/>
      <c r="AI165" s="134"/>
      <c r="AJ165" s="134"/>
      <c r="AK165" s="134"/>
      <c r="AL165" s="134"/>
      <c r="AM165" s="134"/>
      <c r="AN165" s="134"/>
      <c r="AO165" s="134"/>
      <c r="AP165" s="134"/>
      <c r="AQ165" s="134"/>
      <c r="AR165" s="134"/>
      <c r="AS165" s="134"/>
      <c r="AT165" s="134"/>
      <c r="AU165" s="134"/>
      <c r="AV165" s="134"/>
      <c r="AW165" s="134"/>
      <c r="AX165" s="134"/>
      <c r="AY165" s="134"/>
      <c r="AZ165" s="134"/>
      <c r="BA165" s="134"/>
      <c r="BB165" s="134"/>
      <c r="BC165" s="134"/>
      <c r="BD165" s="134"/>
      <c r="BE165" s="134"/>
      <c r="BF165" s="134"/>
      <c r="BG165" s="134"/>
      <c r="BH165" s="134"/>
      <c r="BI165" s="134"/>
      <c r="BJ165" s="134"/>
      <c r="BK165" s="134"/>
      <c r="BL165" s="134"/>
      <c r="BM165" s="134"/>
      <c r="BN165" s="134"/>
      <c r="BO165" s="134"/>
      <c r="BP165" s="134"/>
      <c r="BQ165" s="134"/>
      <c r="BR165" s="134"/>
      <c r="BS165" s="134"/>
      <c r="BT165" s="134"/>
      <c r="BU165" s="134"/>
      <c r="BV165" s="134"/>
      <c r="BW165" s="134"/>
      <c r="BX165" s="134"/>
      <c r="BY165" s="134"/>
      <c r="BZ165" s="134"/>
      <c r="CA165" s="134"/>
      <c r="CB165" s="134"/>
      <c r="CC165" s="134"/>
      <c r="CD165" s="134"/>
      <c r="CE165" s="134"/>
      <c r="CF165" s="134"/>
      <c r="CG165" s="134"/>
      <c r="CH165" s="134"/>
      <c r="CI165" s="134"/>
      <c r="CJ165" s="134"/>
      <c r="CK165" s="134"/>
      <c r="CL165" s="134"/>
      <c r="CM165" s="134"/>
      <c r="CN165" s="134"/>
      <c r="CO165" s="134"/>
      <c r="CP165" s="134"/>
      <c r="CQ165" s="134"/>
      <c r="CR165" s="134"/>
      <c r="CS165" s="134"/>
      <c r="CT165" s="134"/>
      <c r="CU165" s="134"/>
      <c r="CV165" s="134"/>
      <c r="CW165" s="134"/>
      <c r="CX165" s="134"/>
      <c r="CY165" s="134"/>
      <c r="CZ165" s="134"/>
      <c r="DA165" s="134"/>
      <c r="DB165" s="134"/>
      <c r="DC165" s="134"/>
      <c r="DD165" s="134"/>
      <c r="DE165" s="134"/>
      <c r="DF165" s="134"/>
      <c r="DG165" s="134"/>
      <c r="DH165" s="134"/>
      <c r="DI165" s="134"/>
      <c r="DJ165" s="134"/>
      <c r="DK165" s="134"/>
      <c r="DL165" s="134"/>
      <c r="DM165" s="134"/>
      <c r="DN165" s="221"/>
    </row>
    <row r="166" spans="1:118" ht="13.5" customHeight="1">
      <c r="A166" s="359">
        <v>72</v>
      </c>
      <c r="B166" s="332" t="s">
        <v>424</v>
      </c>
      <c r="C166" s="172">
        <v>1</v>
      </c>
      <c r="D166" s="21" t="s">
        <v>9</v>
      </c>
      <c r="E166" s="21" t="s">
        <v>13</v>
      </c>
      <c r="F166" s="136">
        <v>90.5</v>
      </c>
      <c r="G166" s="22">
        <v>0.75</v>
      </c>
      <c r="H166" s="407">
        <v>0.7</v>
      </c>
      <c r="I166" s="410">
        <v>-0.2</v>
      </c>
      <c r="J166" s="211">
        <v>91.25</v>
      </c>
      <c r="K166" s="320">
        <v>91.912000000000006</v>
      </c>
      <c r="L166" s="22">
        <f t="shared" si="27"/>
        <v>1.4100000000000001</v>
      </c>
      <c r="M166" s="200">
        <f t="shared" si="28"/>
        <v>0.66</v>
      </c>
      <c r="N166" s="200">
        <v>0.65</v>
      </c>
      <c r="O166" s="235" t="str">
        <f t="shared" si="29"/>
        <v>OK</v>
      </c>
      <c r="P166" s="151"/>
      <c r="Q166" s="130">
        <v>72</v>
      </c>
      <c r="R166" s="36">
        <f t="shared" si="26"/>
        <v>91.25</v>
      </c>
      <c r="S166" s="320">
        <v>91.912000000000006</v>
      </c>
      <c r="T166" s="320">
        <v>91.902000000000001</v>
      </c>
      <c r="U166" s="134"/>
      <c r="V166" s="134"/>
      <c r="W166" s="134"/>
      <c r="X166" s="134"/>
      <c r="Y166" s="134"/>
      <c r="Z166" s="134"/>
      <c r="AA166" s="134"/>
      <c r="AB166" s="134"/>
      <c r="AC166" s="134"/>
      <c r="AD166" s="134"/>
      <c r="AE166" s="134"/>
      <c r="AF166" s="134"/>
      <c r="AG166" s="134"/>
      <c r="AH166" s="134"/>
      <c r="AI166" s="134"/>
      <c r="AJ166" s="134"/>
      <c r="AK166" s="134"/>
      <c r="AL166" s="134"/>
      <c r="AM166" s="134"/>
      <c r="AN166" s="134"/>
      <c r="AO166" s="134"/>
      <c r="AP166" s="134"/>
      <c r="AQ166" s="134"/>
      <c r="AR166" s="134"/>
      <c r="AS166" s="134"/>
      <c r="AT166" s="134"/>
      <c r="AU166" s="134"/>
      <c r="AV166" s="134"/>
      <c r="AW166" s="134"/>
      <c r="AX166" s="134"/>
      <c r="AY166" s="134"/>
      <c r="AZ166" s="134"/>
      <c r="BA166" s="134"/>
      <c r="BB166" s="134"/>
      <c r="BC166" s="134"/>
      <c r="BD166" s="134"/>
      <c r="BE166" s="134"/>
      <c r="BF166" s="134"/>
      <c r="BG166" s="134"/>
      <c r="BH166" s="134"/>
      <c r="BI166" s="134"/>
      <c r="BJ166" s="134"/>
      <c r="BK166" s="134"/>
      <c r="BL166" s="134"/>
      <c r="BM166" s="134"/>
      <c r="BN166" s="134"/>
      <c r="BO166" s="134"/>
      <c r="BP166" s="134"/>
      <c r="BQ166" s="134"/>
      <c r="BR166" s="134"/>
      <c r="BS166" s="134"/>
      <c r="BT166" s="134"/>
      <c r="BU166" s="134"/>
      <c r="BV166" s="134"/>
      <c r="BW166" s="134"/>
      <c r="BX166" s="134"/>
      <c r="BY166" s="134"/>
      <c r="BZ166" s="134"/>
      <c r="CA166" s="134"/>
      <c r="CB166" s="134"/>
      <c r="CC166" s="134"/>
      <c r="CD166" s="134"/>
      <c r="CE166" s="134"/>
      <c r="CF166" s="134"/>
      <c r="CG166" s="134"/>
      <c r="CH166" s="134"/>
      <c r="CI166" s="134"/>
      <c r="CJ166" s="134"/>
      <c r="CK166" s="134"/>
      <c r="CL166" s="134"/>
      <c r="CM166" s="134"/>
      <c r="CN166" s="134"/>
      <c r="CO166" s="134"/>
      <c r="CP166" s="134"/>
      <c r="CQ166" s="134"/>
      <c r="CR166" s="134"/>
      <c r="CS166" s="134"/>
      <c r="CT166" s="134"/>
      <c r="CU166" s="134"/>
      <c r="CV166" s="134"/>
      <c r="CW166" s="134"/>
      <c r="CX166" s="134"/>
      <c r="CY166" s="134"/>
      <c r="CZ166" s="134"/>
      <c r="DA166" s="134"/>
      <c r="DB166" s="134"/>
      <c r="DC166" s="134"/>
      <c r="DD166" s="134"/>
      <c r="DE166" s="134"/>
      <c r="DF166" s="134"/>
      <c r="DG166" s="134"/>
      <c r="DH166" s="134"/>
      <c r="DI166" s="134"/>
      <c r="DJ166" s="134"/>
      <c r="DK166" s="134"/>
      <c r="DL166" s="134"/>
      <c r="DM166" s="134"/>
      <c r="DN166" s="221"/>
    </row>
    <row r="167" spans="1:118" ht="13.5" customHeight="1">
      <c r="A167" s="359">
        <v>73</v>
      </c>
      <c r="B167" s="332" t="s">
        <v>505</v>
      </c>
      <c r="C167" s="172">
        <v>1</v>
      </c>
      <c r="D167" s="21" t="s">
        <v>9</v>
      </c>
      <c r="E167" s="21" t="s">
        <v>13</v>
      </c>
      <c r="F167" s="136">
        <v>90.5</v>
      </c>
      <c r="G167" s="22">
        <v>0.75</v>
      </c>
      <c r="H167" s="407">
        <v>0.7</v>
      </c>
      <c r="I167" s="410">
        <v>-0.2</v>
      </c>
      <c r="J167" s="211">
        <v>91.25</v>
      </c>
      <c r="K167" s="320">
        <v>91.795000000000002</v>
      </c>
      <c r="L167" s="22">
        <f t="shared" si="27"/>
        <v>1.3</v>
      </c>
      <c r="M167" s="200">
        <f t="shared" si="28"/>
        <v>0.55000000000000004</v>
      </c>
      <c r="N167" s="200">
        <v>0.54</v>
      </c>
      <c r="O167" s="235" t="str">
        <f t="shared" si="29"/>
        <v>OK</v>
      </c>
      <c r="P167" s="151"/>
      <c r="Q167" s="130">
        <v>73</v>
      </c>
      <c r="R167" s="36">
        <f t="shared" si="26"/>
        <v>91.25</v>
      </c>
      <c r="S167" s="320">
        <v>91.795000000000002</v>
      </c>
      <c r="T167" s="320">
        <v>91.790999999999997</v>
      </c>
      <c r="U167" s="134"/>
      <c r="V167" s="134"/>
      <c r="W167" s="134"/>
      <c r="X167" s="134"/>
      <c r="Y167" s="134"/>
      <c r="Z167" s="134"/>
      <c r="AA167" s="134"/>
      <c r="AB167" s="134"/>
      <c r="AC167" s="134"/>
      <c r="AD167" s="134"/>
      <c r="AE167" s="134"/>
      <c r="AF167" s="134"/>
      <c r="AG167" s="134"/>
      <c r="AH167" s="134"/>
      <c r="AI167" s="134"/>
      <c r="AJ167" s="134"/>
      <c r="AK167" s="134"/>
      <c r="AL167" s="134"/>
      <c r="AM167" s="134"/>
      <c r="AN167" s="134"/>
      <c r="AO167" s="134"/>
      <c r="AP167" s="134"/>
      <c r="AQ167" s="134"/>
      <c r="AR167" s="134"/>
      <c r="AS167" s="134"/>
      <c r="AT167" s="134"/>
      <c r="AU167" s="134"/>
      <c r="AV167" s="134"/>
      <c r="AW167" s="134"/>
      <c r="AX167" s="134"/>
      <c r="AY167" s="134"/>
      <c r="AZ167" s="134"/>
      <c r="BA167" s="134"/>
      <c r="BB167" s="134"/>
      <c r="BC167" s="134"/>
      <c r="BD167" s="134"/>
      <c r="BE167" s="134"/>
      <c r="BF167" s="134"/>
      <c r="BG167" s="134"/>
      <c r="BH167" s="134"/>
      <c r="BI167" s="134"/>
      <c r="BJ167" s="134"/>
      <c r="BK167" s="134"/>
      <c r="BL167" s="134"/>
      <c r="BM167" s="134"/>
      <c r="BN167" s="134"/>
      <c r="BO167" s="134"/>
      <c r="BP167" s="134"/>
      <c r="BQ167" s="134"/>
      <c r="BR167" s="134"/>
      <c r="BS167" s="134"/>
      <c r="BT167" s="134"/>
      <c r="BU167" s="134"/>
      <c r="BV167" s="134"/>
      <c r="BW167" s="134"/>
      <c r="BX167" s="134"/>
      <c r="BY167" s="134"/>
      <c r="BZ167" s="134"/>
      <c r="CA167" s="134"/>
      <c r="CB167" s="134"/>
      <c r="CC167" s="134"/>
      <c r="CD167" s="134"/>
      <c r="CE167" s="134"/>
      <c r="CF167" s="134"/>
      <c r="CG167" s="134"/>
      <c r="CH167" s="134"/>
      <c r="CI167" s="134"/>
      <c r="CJ167" s="134"/>
      <c r="CK167" s="134"/>
      <c r="CL167" s="134"/>
      <c r="CM167" s="134"/>
      <c r="CN167" s="134"/>
      <c r="CO167" s="134"/>
      <c r="CP167" s="134"/>
      <c r="CQ167" s="134"/>
      <c r="CR167" s="134"/>
      <c r="CS167" s="134"/>
      <c r="CT167" s="134"/>
      <c r="CU167" s="134"/>
      <c r="CV167" s="134"/>
      <c r="CW167" s="134"/>
      <c r="CX167" s="134"/>
      <c r="CY167" s="134"/>
      <c r="CZ167" s="134"/>
      <c r="DA167" s="134"/>
      <c r="DB167" s="134"/>
      <c r="DC167" s="134"/>
      <c r="DD167" s="134"/>
      <c r="DE167" s="134"/>
      <c r="DF167" s="134"/>
      <c r="DG167" s="134"/>
      <c r="DH167" s="134"/>
      <c r="DI167" s="134"/>
      <c r="DJ167" s="134"/>
      <c r="DK167" s="134"/>
      <c r="DL167" s="134"/>
      <c r="DM167" s="134"/>
      <c r="DN167" s="221"/>
    </row>
    <row r="168" spans="1:118" ht="13.5" customHeight="1">
      <c r="A168" s="359">
        <v>74</v>
      </c>
      <c r="B168" s="332" t="s">
        <v>425</v>
      </c>
      <c r="C168" s="172">
        <v>1</v>
      </c>
      <c r="D168" s="21" t="s">
        <v>9</v>
      </c>
      <c r="E168" s="21" t="s">
        <v>13</v>
      </c>
      <c r="F168" s="136">
        <v>90.5</v>
      </c>
      <c r="G168" s="22">
        <v>0.75</v>
      </c>
      <c r="H168" s="407">
        <v>0.7</v>
      </c>
      <c r="I168" s="410">
        <v>-0.2</v>
      </c>
      <c r="J168" s="211">
        <v>91.25</v>
      </c>
      <c r="K168" s="320">
        <v>91.807000000000002</v>
      </c>
      <c r="L168" s="22">
        <f t="shared" si="27"/>
        <v>1.31</v>
      </c>
      <c r="M168" s="200">
        <f t="shared" si="28"/>
        <v>0.56000000000000005</v>
      </c>
      <c r="N168" s="200">
        <v>0.54</v>
      </c>
      <c r="O168" s="235" t="str">
        <f t="shared" si="29"/>
        <v>OK</v>
      </c>
      <c r="P168" s="151"/>
      <c r="Q168" s="130">
        <v>74</v>
      </c>
      <c r="R168" s="36">
        <f t="shared" si="26"/>
        <v>91.25</v>
      </c>
      <c r="S168" s="320">
        <v>91.807000000000002</v>
      </c>
      <c r="T168" s="320">
        <v>91.786000000000001</v>
      </c>
      <c r="U168" s="134"/>
      <c r="V168" s="134"/>
      <c r="W168" s="134"/>
      <c r="X168" s="134"/>
      <c r="Y168" s="134"/>
      <c r="Z168" s="134"/>
      <c r="AA168" s="134"/>
      <c r="AB168" s="134"/>
      <c r="AC168" s="134"/>
      <c r="AD168" s="134"/>
      <c r="AE168" s="134"/>
      <c r="AF168" s="134"/>
      <c r="AG168" s="134"/>
      <c r="AH168" s="134"/>
      <c r="AI168" s="134"/>
      <c r="AJ168" s="134"/>
      <c r="AK168" s="134"/>
      <c r="AL168" s="134"/>
      <c r="AM168" s="134"/>
      <c r="AN168" s="134"/>
      <c r="AO168" s="134"/>
      <c r="AP168" s="134"/>
      <c r="AQ168" s="134"/>
      <c r="AR168" s="134"/>
      <c r="AS168" s="134"/>
      <c r="AT168" s="134"/>
      <c r="AU168" s="134"/>
      <c r="AV168" s="134"/>
      <c r="AW168" s="134"/>
      <c r="AX168" s="134"/>
      <c r="AY168" s="134"/>
      <c r="AZ168" s="134"/>
      <c r="BA168" s="134"/>
      <c r="BB168" s="134"/>
      <c r="BC168" s="134"/>
      <c r="BD168" s="134"/>
      <c r="BE168" s="134"/>
      <c r="BF168" s="134"/>
      <c r="BG168" s="134"/>
      <c r="BH168" s="134"/>
      <c r="BI168" s="134"/>
      <c r="BJ168" s="134"/>
      <c r="BK168" s="134"/>
      <c r="BL168" s="134"/>
      <c r="BM168" s="134"/>
      <c r="BN168" s="134"/>
      <c r="BO168" s="134"/>
      <c r="BP168" s="134"/>
      <c r="BQ168" s="134"/>
      <c r="BR168" s="134"/>
      <c r="BS168" s="134"/>
      <c r="BT168" s="134"/>
      <c r="BU168" s="134"/>
      <c r="BV168" s="134"/>
      <c r="BW168" s="134"/>
      <c r="BX168" s="134"/>
      <c r="BY168" s="134"/>
      <c r="BZ168" s="134"/>
      <c r="CA168" s="134"/>
      <c r="CB168" s="134"/>
      <c r="CC168" s="134"/>
      <c r="CD168" s="134"/>
      <c r="CE168" s="134"/>
      <c r="CF168" s="134"/>
      <c r="CG168" s="134"/>
      <c r="CH168" s="134"/>
      <c r="CI168" s="134"/>
      <c r="CJ168" s="134"/>
      <c r="CK168" s="134"/>
      <c r="CL168" s="134"/>
      <c r="CM168" s="134"/>
      <c r="CN168" s="134"/>
      <c r="CO168" s="134"/>
      <c r="CP168" s="134"/>
      <c r="CQ168" s="134"/>
      <c r="CR168" s="134"/>
      <c r="CS168" s="134"/>
      <c r="CT168" s="134"/>
      <c r="CU168" s="134"/>
      <c r="CV168" s="134"/>
      <c r="CW168" s="134"/>
      <c r="CX168" s="134"/>
      <c r="CY168" s="134"/>
      <c r="CZ168" s="134"/>
      <c r="DA168" s="134"/>
      <c r="DB168" s="134"/>
      <c r="DC168" s="134"/>
      <c r="DD168" s="134"/>
      <c r="DE168" s="134"/>
      <c r="DF168" s="134"/>
      <c r="DG168" s="134"/>
      <c r="DH168" s="134"/>
      <c r="DI168" s="134"/>
      <c r="DJ168" s="134"/>
      <c r="DK168" s="134"/>
      <c r="DL168" s="134"/>
      <c r="DM168" s="134"/>
      <c r="DN168" s="221"/>
    </row>
    <row r="169" spans="1:118" ht="13.5" customHeight="1">
      <c r="A169" s="359">
        <v>76</v>
      </c>
      <c r="B169" s="332" t="s">
        <v>426</v>
      </c>
      <c r="C169" s="172">
        <v>1</v>
      </c>
      <c r="D169" s="21" t="s">
        <v>9</v>
      </c>
      <c r="E169" s="21" t="s">
        <v>13</v>
      </c>
      <c r="F169" s="136">
        <v>90.5</v>
      </c>
      <c r="G169" s="22">
        <v>0.75</v>
      </c>
      <c r="H169" s="407">
        <v>0.7</v>
      </c>
      <c r="I169" s="410">
        <v>-0.2</v>
      </c>
      <c r="J169" s="211">
        <v>91.25</v>
      </c>
      <c r="K169" s="320">
        <v>91.814999999999998</v>
      </c>
      <c r="L169" s="22">
        <f t="shared" si="27"/>
        <v>1.31</v>
      </c>
      <c r="M169" s="200">
        <f t="shared" si="28"/>
        <v>0.56000000000000005</v>
      </c>
      <c r="N169" s="200">
        <v>0.54</v>
      </c>
      <c r="O169" s="235" t="str">
        <f t="shared" si="29"/>
        <v>OK</v>
      </c>
      <c r="P169" s="151"/>
      <c r="Q169" s="130">
        <v>76</v>
      </c>
      <c r="R169" s="36">
        <f t="shared" si="26"/>
        <v>91.25</v>
      </c>
      <c r="S169" s="320">
        <v>91.814999999999998</v>
      </c>
      <c r="T169" s="320">
        <v>91.79</v>
      </c>
      <c r="U169" s="134"/>
      <c r="V169" s="134"/>
      <c r="W169" s="134"/>
      <c r="X169" s="134"/>
      <c r="Y169" s="134"/>
      <c r="Z169" s="134"/>
      <c r="AA169" s="134"/>
      <c r="AB169" s="134"/>
      <c r="AC169" s="134"/>
      <c r="AD169" s="134"/>
      <c r="AE169" s="134"/>
      <c r="AF169" s="134"/>
      <c r="AG169" s="134"/>
      <c r="AH169" s="134"/>
      <c r="AI169" s="134"/>
      <c r="AJ169" s="134"/>
      <c r="AK169" s="134"/>
      <c r="AL169" s="134"/>
      <c r="AM169" s="134"/>
      <c r="AN169" s="134"/>
      <c r="AO169" s="134"/>
      <c r="AP169" s="134"/>
      <c r="AQ169" s="134"/>
      <c r="AR169" s="134"/>
      <c r="AS169" s="134"/>
      <c r="AT169" s="134"/>
      <c r="AU169" s="134"/>
      <c r="AV169" s="134"/>
      <c r="AW169" s="134"/>
      <c r="AX169" s="134"/>
      <c r="AY169" s="134"/>
      <c r="AZ169" s="134"/>
      <c r="BA169" s="134"/>
      <c r="BB169" s="134"/>
      <c r="BC169" s="134"/>
      <c r="BD169" s="134"/>
      <c r="BE169" s="134"/>
      <c r="BF169" s="134"/>
      <c r="BG169" s="134"/>
      <c r="BH169" s="134"/>
      <c r="BI169" s="134"/>
      <c r="BJ169" s="134"/>
      <c r="BK169" s="134"/>
      <c r="BL169" s="134"/>
      <c r="BM169" s="134"/>
      <c r="BN169" s="134"/>
      <c r="BO169" s="134"/>
      <c r="BP169" s="134"/>
      <c r="BQ169" s="134"/>
      <c r="BR169" s="134"/>
      <c r="BS169" s="134"/>
      <c r="BT169" s="134"/>
      <c r="BU169" s="134"/>
      <c r="BV169" s="134"/>
      <c r="BW169" s="134"/>
      <c r="BX169" s="134"/>
      <c r="BY169" s="134"/>
      <c r="BZ169" s="134"/>
      <c r="CA169" s="134"/>
      <c r="CB169" s="134"/>
      <c r="CC169" s="134"/>
      <c r="CD169" s="134"/>
      <c r="CE169" s="134"/>
      <c r="CF169" s="134"/>
      <c r="CG169" s="134"/>
      <c r="CH169" s="134"/>
      <c r="CI169" s="134"/>
      <c r="CJ169" s="134"/>
      <c r="CK169" s="134"/>
      <c r="CL169" s="134"/>
      <c r="CM169" s="134"/>
      <c r="CN169" s="134"/>
      <c r="CO169" s="134"/>
      <c r="CP169" s="134"/>
      <c r="CQ169" s="134"/>
      <c r="CR169" s="134"/>
      <c r="CS169" s="134"/>
      <c r="CT169" s="134"/>
      <c r="CU169" s="134"/>
      <c r="CV169" s="134"/>
      <c r="CW169" s="134"/>
      <c r="CX169" s="134"/>
      <c r="CY169" s="134"/>
      <c r="CZ169" s="134"/>
      <c r="DA169" s="134"/>
      <c r="DB169" s="134"/>
      <c r="DC169" s="134"/>
      <c r="DD169" s="134"/>
      <c r="DE169" s="134"/>
      <c r="DF169" s="134"/>
      <c r="DG169" s="134"/>
      <c r="DH169" s="134"/>
      <c r="DI169" s="134"/>
      <c r="DJ169" s="134"/>
      <c r="DK169" s="134"/>
      <c r="DL169" s="134"/>
      <c r="DM169" s="134"/>
      <c r="DN169" s="221"/>
    </row>
    <row r="170" spans="1:118" ht="13.5" customHeight="1">
      <c r="A170" s="359">
        <v>77</v>
      </c>
      <c r="B170" s="332" t="s">
        <v>506</v>
      </c>
      <c r="C170" s="172">
        <v>1</v>
      </c>
      <c r="D170" s="21" t="s">
        <v>9</v>
      </c>
      <c r="E170" s="21" t="s">
        <v>13</v>
      </c>
      <c r="F170" s="136">
        <v>90.5</v>
      </c>
      <c r="G170" s="22">
        <v>0.75</v>
      </c>
      <c r="H170" s="407">
        <v>0.7</v>
      </c>
      <c r="I170" s="410">
        <v>-0.2</v>
      </c>
      <c r="J170" s="211">
        <v>91.25</v>
      </c>
      <c r="K170" s="320">
        <v>91.802000000000007</v>
      </c>
      <c r="L170" s="22">
        <f t="shared" si="27"/>
        <v>1.3</v>
      </c>
      <c r="M170" s="200">
        <f t="shared" si="28"/>
        <v>0.55000000000000004</v>
      </c>
      <c r="N170" s="200">
        <v>0.53</v>
      </c>
      <c r="O170" s="235" t="str">
        <f t="shared" si="29"/>
        <v>OK</v>
      </c>
      <c r="P170" s="151"/>
      <c r="Q170" s="130">
        <v>77</v>
      </c>
      <c r="R170" s="36">
        <f t="shared" si="26"/>
        <v>91.25</v>
      </c>
      <c r="S170" s="320">
        <v>91.802000000000007</v>
      </c>
      <c r="T170" s="320">
        <v>91.775999999999996</v>
      </c>
      <c r="U170" s="134"/>
      <c r="V170" s="134"/>
      <c r="W170" s="134"/>
      <c r="X170" s="134"/>
      <c r="Y170" s="134"/>
      <c r="Z170" s="134"/>
      <c r="AA170" s="134"/>
      <c r="AB170" s="134"/>
      <c r="AC170" s="134"/>
      <c r="AD170" s="134"/>
      <c r="AE170" s="134"/>
      <c r="AF170" s="134"/>
      <c r="AG170" s="134"/>
      <c r="AH170" s="134"/>
      <c r="AI170" s="134"/>
      <c r="AJ170" s="134"/>
      <c r="AK170" s="134"/>
      <c r="AL170" s="134"/>
      <c r="AM170" s="134"/>
      <c r="AN170" s="134"/>
      <c r="AO170" s="134"/>
      <c r="AP170" s="134"/>
      <c r="AQ170" s="134"/>
      <c r="AR170" s="134"/>
      <c r="AS170" s="134"/>
      <c r="AT170" s="134"/>
      <c r="AU170" s="134"/>
      <c r="AV170" s="134"/>
      <c r="AW170" s="134"/>
      <c r="AX170" s="134"/>
      <c r="AY170" s="134"/>
      <c r="AZ170" s="134"/>
      <c r="BA170" s="134"/>
      <c r="BB170" s="134"/>
      <c r="BC170" s="134"/>
      <c r="BD170" s="134"/>
      <c r="BE170" s="134"/>
      <c r="BF170" s="134"/>
      <c r="BG170" s="134"/>
      <c r="BH170" s="134"/>
      <c r="BI170" s="134"/>
      <c r="BJ170" s="134"/>
      <c r="BK170" s="134"/>
      <c r="BL170" s="134"/>
      <c r="BM170" s="134"/>
      <c r="BN170" s="134"/>
      <c r="BO170" s="134"/>
      <c r="BP170" s="134"/>
      <c r="BQ170" s="134"/>
      <c r="BR170" s="134"/>
      <c r="BS170" s="134"/>
      <c r="BT170" s="134"/>
      <c r="BU170" s="134"/>
      <c r="BV170" s="134"/>
      <c r="BW170" s="134"/>
      <c r="BX170" s="134"/>
      <c r="BY170" s="134"/>
      <c r="BZ170" s="134"/>
      <c r="CA170" s="134"/>
      <c r="CB170" s="134"/>
      <c r="CC170" s="134"/>
      <c r="CD170" s="134"/>
      <c r="CE170" s="134"/>
      <c r="CF170" s="134"/>
      <c r="CG170" s="134"/>
      <c r="CH170" s="134"/>
      <c r="CI170" s="134"/>
      <c r="CJ170" s="134"/>
      <c r="CK170" s="134"/>
      <c r="CL170" s="134"/>
      <c r="CM170" s="134"/>
      <c r="CN170" s="134"/>
      <c r="CO170" s="134"/>
      <c r="CP170" s="134"/>
      <c r="CQ170" s="134"/>
      <c r="CR170" s="134"/>
      <c r="CS170" s="134"/>
      <c r="CT170" s="134"/>
      <c r="CU170" s="134"/>
      <c r="CV170" s="134"/>
      <c r="CW170" s="134"/>
      <c r="CX170" s="134"/>
      <c r="CY170" s="134"/>
      <c r="CZ170" s="134"/>
      <c r="DA170" s="134"/>
      <c r="DB170" s="134"/>
      <c r="DC170" s="134"/>
      <c r="DD170" s="134"/>
      <c r="DE170" s="134"/>
      <c r="DF170" s="134"/>
      <c r="DG170" s="134"/>
      <c r="DH170" s="134"/>
      <c r="DI170" s="134"/>
      <c r="DJ170" s="134"/>
      <c r="DK170" s="134"/>
      <c r="DL170" s="134"/>
      <c r="DM170" s="134"/>
      <c r="DN170" s="221"/>
    </row>
    <row r="171" spans="1:118" ht="13.5" customHeight="1">
      <c r="A171" s="359">
        <v>78</v>
      </c>
      <c r="B171" s="332" t="s">
        <v>427</v>
      </c>
      <c r="C171" s="172">
        <v>1</v>
      </c>
      <c r="D171" s="21" t="s">
        <v>9</v>
      </c>
      <c r="E171" s="21" t="s">
        <v>13</v>
      </c>
      <c r="F171" s="136">
        <v>90.5</v>
      </c>
      <c r="G171" s="22">
        <v>0.75</v>
      </c>
      <c r="H171" s="407">
        <v>0.7</v>
      </c>
      <c r="I171" s="410">
        <v>-0.2</v>
      </c>
      <c r="J171" s="211">
        <v>91.25</v>
      </c>
      <c r="K171" s="320">
        <v>91.875</v>
      </c>
      <c r="L171" s="22">
        <f t="shared" si="27"/>
        <v>1.38</v>
      </c>
      <c r="M171" s="200">
        <f t="shared" si="28"/>
        <v>0.63</v>
      </c>
      <c r="N171" s="200">
        <v>0.62</v>
      </c>
      <c r="O171" s="235" t="str">
        <f t="shared" si="29"/>
        <v>OK</v>
      </c>
      <c r="P171" s="151"/>
      <c r="Q171" s="130">
        <v>78</v>
      </c>
      <c r="R171" s="36">
        <f t="shared" si="26"/>
        <v>91.25</v>
      </c>
      <c r="S171" s="320">
        <v>91.875</v>
      </c>
      <c r="T171" s="320">
        <v>91.866</v>
      </c>
      <c r="U171" s="134"/>
      <c r="V171" s="134"/>
      <c r="W171" s="134"/>
      <c r="X171" s="134"/>
      <c r="Y171" s="134"/>
      <c r="Z171" s="134"/>
      <c r="AA171" s="134"/>
      <c r="AB171" s="134"/>
      <c r="AC171" s="134"/>
      <c r="AD171" s="134"/>
      <c r="AE171" s="134"/>
      <c r="AF171" s="134"/>
      <c r="AG171" s="134"/>
      <c r="AH171" s="134"/>
      <c r="AI171" s="134"/>
      <c r="AJ171" s="134"/>
      <c r="AK171" s="134"/>
      <c r="AL171" s="134"/>
      <c r="AM171" s="134"/>
      <c r="AN171" s="134"/>
      <c r="AO171" s="134"/>
      <c r="AP171" s="134"/>
      <c r="AQ171" s="134"/>
      <c r="AR171" s="134"/>
      <c r="AS171" s="134"/>
      <c r="AT171" s="134"/>
      <c r="AU171" s="134"/>
      <c r="AV171" s="134"/>
      <c r="AW171" s="134"/>
      <c r="AX171" s="134"/>
      <c r="AY171" s="134"/>
      <c r="AZ171" s="134"/>
      <c r="BA171" s="134"/>
      <c r="BB171" s="134"/>
      <c r="BC171" s="134"/>
      <c r="BD171" s="134"/>
      <c r="BE171" s="134"/>
      <c r="BF171" s="134"/>
      <c r="BG171" s="134"/>
      <c r="BH171" s="134"/>
      <c r="BI171" s="134"/>
      <c r="BJ171" s="134"/>
      <c r="BK171" s="134"/>
      <c r="BL171" s="134"/>
      <c r="BM171" s="134"/>
      <c r="BN171" s="134"/>
      <c r="BO171" s="134"/>
      <c r="BP171" s="134"/>
      <c r="BQ171" s="134"/>
      <c r="BR171" s="134"/>
      <c r="BS171" s="134"/>
      <c r="BT171" s="134"/>
      <c r="BU171" s="134"/>
      <c r="BV171" s="134"/>
      <c r="BW171" s="134"/>
      <c r="BX171" s="134"/>
      <c r="BY171" s="134"/>
      <c r="BZ171" s="134"/>
      <c r="CA171" s="134"/>
      <c r="CB171" s="134"/>
      <c r="CC171" s="134"/>
      <c r="CD171" s="134"/>
      <c r="CE171" s="134"/>
      <c r="CF171" s="134"/>
      <c r="CG171" s="134"/>
      <c r="CH171" s="134"/>
      <c r="CI171" s="134"/>
      <c r="CJ171" s="134"/>
      <c r="CK171" s="134"/>
      <c r="CL171" s="134"/>
      <c r="CM171" s="134"/>
      <c r="CN171" s="134"/>
      <c r="CO171" s="134"/>
      <c r="CP171" s="134"/>
      <c r="CQ171" s="134"/>
      <c r="CR171" s="134"/>
      <c r="CS171" s="134"/>
      <c r="CT171" s="134"/>
      <c r="CU171" s="134"/>
      <c r="CV171" s="134"/>
      <c r="CW171" s="134"/>
      <c r="CX171" s="134"/>
      <c r="CY171" s="134"/>
      <c r="CZ171" s="134"/>
      <c r="DA171" s="134"/>
      <c r="DB171" s="134"/>
      <c r="DC171" s="134"/>
      <c r="DD171" s="134"/>
      <c r="DE171" s="134"/>
      <c r="DF171" s="134"/>
      <c r="DG171" s="134"/>
      <c r="DH171" s="134"/>
      <c r="DI171" s="134"/>
      <c r="DJ171" s="134"/>
      <c r="DK171" s="134"/>
      <c r="DL171" s="134"/>
      <c r="DM171" s="134"/>
      <c r="DN171" s="221"/>
    </row>
    <row r="172" spans="1:118" ht="13.5" customHeight="1">
      <c r="A172" s="359">
        <v>79</v>
      </c>
      <c r="B172" s="332" t="s">
        <v>507</v>
      </c>
      <c r="C172" s="172">
        <v>1</v>
      </c>
      <c r="D172" s="21" t="s">
        <v>9</v>
      </c>
      <c r="E172" s="21" t="s">
        <v>13</v>
      </c>
      <c r="F172" s="136">
        <v>90.5</v>
      </c>
      <c r="G172" s="22">
        <v>0.75</v>
      </c>
      <c r="H172" s="407">
        <v>0.7</v>
      </c>
      <c r="I172" s="410">
        <v>-0.2</v>
      </c>
      <c r="J172" s="211">
        <v>91.25</v>
      </c>
      <c r="K172" s="320">
        <v>92.007000000000005</v>
      </c>
      <c r="L172" s="22">
        <f t="shared" si="27"/>
        <v>1.51</v>
      </c>
      <c r="M172" s="200">
        <f t="shared" si="28"/>
        <v>0.76</v>
      </c>
      <c r="N172" s="200">
        <v>0.75</v>
      </c>
      <c r="O172" s="235" t="str">
        <f t="shared" si="29"/>
        <v>NG</v>
      </c>
      <c r="P172" s="151"/>
      <c r="Q172" s="130">
        <v>79</v>
      </c>
      <c r="R172" s="36">
        <f t="shared" si="26"/>
        <v>91.25</v>
      </c>
      <c r="S172" s="320">
        <v>92.007000000000005</v>
      </c>
      <c r="T172" s="320">
        <v>91.997</v>
      </c>
      <c r="U172" s="134"/>
      <c r="V172" s="134"/>
      <c r="W172" s="134"/>
      <c r="X172" s="134"/>
      <c r="Y172" s="134"/>
      <c r="Z172" s="134"/>
      <c r="AA172" s="134"/>
      <c r="AB172" s="134"/>
      <c r="AC172" s="134"/>
      <c r="AD172" s="134"/>
      <c r="AE172" s="134"/>
      <c r="AF172" s="134"/>
      <c r="AG172" s="134"/>
      <c r="AH172" s="134"/>
      <c r="AI172" s="134"/>
      <c r="AJ172" s="134"/>
      <c r="AK172" s="134"/>
      <c r="AL172" s="134"/>
      <c r="AM172" s="134"/>
      <c r="AN172" s="134"/>
      <c r="AO172" s="134"/>
      <c r="AP172" s="134"/>
      <c r="AQ172" s="134"/>
      <c r="AR172" s="134"/>
      <c r="AS172" s="134"/>
      <c r="AT172" s="134"/>
      <c r="AU172" s="134"/>
      <c r="AV172" s="134"/>
      <c r="AW172" s="134"/>
      <c r="AX172" s="134"/>
      <c r="AY172" s="134"/>
      <c r="AZ172" s="134"/>
      <c r="BA172" s="134"/>
      <c r="BB172" s="134"/>
      <c r="BC172" s="134"/>
      <c r="BD172" s="134"/>
      <c r="BE172" s="134"/>
      <c r="BF172" s="134"/>
      <c r="BG172" s="134"/>
      <c r="BH172" s="134"/>
      <c r="BI172" s="134"/>
      <c r="BJ172" s="134"/>
      <c r="BK172" s="134"/>
      <c r="BL172" s="134"/>
      <c r="BM172" s="134"/>
      <c r="BN172" s="134"/>
      <c r="BO172" s="134"/>
      <c r="BP172" s="134"/>
      <c r="BQ172" s="134"/>
      <c r="BR172" s="134"/>
      <c r="BS172" s="134"/>
      <c r="BT172" s="134"/>
      <c r="BU172" s="134"/>
      <c r="BV172" s="134"/>
      <c r="BW172" s="134"/>
      <c r="BX172" s="134"/>
      <c r="BY172" s="134"/>
      <c r="BZ172" s="134"/>
      <c r="CA172" s="134"/>
      <c r="CB172" s="134"/>
      <c r="CC172" s="134"/>
      <c r="CD172" s="134"/>
      <c r="CE172" s="134"/>
      <c r="CF172" s="134"/>
      <c r="CG172" s="134"/>
      <c r="CH172" s="134"/>
      <c r="CI172" s="134"/>
      <c r="CJ172" s="134"/>
      <c r="CK172" s="134"/>
      <c r="CL172" s="134"/>
      <c r="CM172" s="134"/>
      <c r="CN172" s="134"/>
      <c r="CO172" s="134"/>
      <c r="CP172" s="134"/>
      <c r="CQ172" s="134"/>
      <c r="CR172" s="134"/>
      <c r="CS172" s="134"/>
      <c r="CT172" s="134"/>
      <c r="CU172" s="134"/>
      <c r="CV172" s="134"/>
      <c r="CW172" s="134"/>
      <c r="CX172" s="134"/>
      <c r="CY172" s="134"/>
      <c r="CZ172" s="134"/>
      <c r="DA172" s="134"/>
      <c r="DB172" s="134"/>
      <c r="DC172" s="134"/>
      <c r="DD172" s="134"/>
      <c r="DE172" s="134"/>
      <c r="DF172" s="134"/>
      <c r="DG172" s="134"/>
      <c r="DH172" s="134"/>
      <c r="DI172" s="134"/>
      <c r="DJ172" s="134"/>
      <c r="DK172" s="134"/>
      <c r="DL172" s="134"/>
      <c r="DM172" s="134"/>
      <c r="DN172" s="221"/>
    </row>
    <row r="173" spans="1:118" ht="13.5" customHeight="1">
      <c r="A173" s="359">
        <v>80</v>
      </c>
      <c r="B173" s="332" t="s">
        <v>234</v>
      </c>
      <c r="C173" s="172">
        <v>1</v>
      </c>
      <c r="D173" s="21" t="s">
        <v>9</v>
      </c>
      <c r="E173" s="21" t="s">
        <v>13</v>
      </c>
      <c r="F173" s="136">
        <v>90.5</v>
      </c>
      <c r="G173" s="22">
        <v>0.75</v>
      </c>
      <c r="H173" s="407">
        <v>0.7</v>
      </c>
      <c r="I173" s="410">
        <v>-0.2</v>
      </c>
      <c r="J173" s="211">
        <v>91.25</v>
      </c>
      <c r="K173" s="320">
        <v>91.897999999999996</v>
      </c>
      <c r="L173" s="22">
        <f t="shared" si="27"/>
        <v>1.4</v>
      </c>
      <c r="M173" s="200">
        <f t="shared" si="28"/>
        <v>0.65</v>
      </c>
      <c r="N173" s="200">
        <v>0.63</v>
      </c>
      <c r="O173" s="235" t="str">
        <f t="shared" si="29"/>
        <v>OK</v>
      </c>
      <c r="P173" s="151"/>
      <c r="Q173" s="130">
        <v>80</v>
      </c>
      <c r="R173" s="36">
        <f t="shared" si="26"/>
        <v>91.25</v>
      </c>
      <c r="S173" s="320">
        <v>91.897999999999996</v>
      </c>
      <c r="T173" s="320">
        <v>91.879000000000005</v>
      </c>
      <c r="U173" s="134"/>
      <c r="V173" s="134"/>
      <c r="W173" s="134"/>
      <c r="X173" s="134"/>
      <c r="Y173" s="134"/>
      <c r="Z173" s="134"/>
      <c r="AA173" s="134"/>
      <c r="AB173" s="134"/>
      <c r="AC173" s="134"/>
      <c r="AD173" s="134"/>
      <c r="AE173" s="134"/>
      <c r="AF173" s="134"/>
      <c r="AG173" s="134"/>
      <c r="AH173" s="134"/>
      <c r="AI173" s="134"/>
      <c r="AJ173" s="134"/>
      <c r="AK173" s="134"/>
      <c r="AL173" s="134"/>
      <c r="AM173" s="134"/>
      <c r="AN173" s="134"/>
      <c r="AO173" s="134"/>
      <c r="AP173" s="134"/>
      <c r="AQ173" s="134"/>
      <c r="AR173" s="134"/>
      <c r="AS173" s="134"/>
      <c r="AT173" s="134"/>
      <c r="AU173" s="134"/>
      <c r="AV173" s="134"/>
      <c r="AW173" s="134"/>
      <c r="AX173" s="134"/>
      <c r="AY173" s="134"/>
      <c r="AZ173" s="134"/>
      <c r="BA173" s="134"/>
      <c r="BB173" s="134"/>
      <c r="BC173" s="134"/>
      <c r="BD173" s="134"/>
      <c r="BE173" s="134"/>
      <c r="BF173" s="134"/>
      <c r="BG173" s="134"/>
      <c r="BH173" s="134"/>
      <c r="BI173" s="134"/>
      <c r="BJ173" s="134"/>
      <c r="BK173" s="134"/>
      <c r="BL173" s="134"/>
      <c r="BM173" s="134"/>
      <c r="BN173" s="134"/>
      <c r="BO173" s="134"/>
      <c r="BP173" s="134"/>
      <c r="BQ173" s="134"/>
      <c r="BR173" s="134"/>
      <c r="BS173" s="134"/>
      <c r="BT173" s="134"/>
      <c r="BU173" s="134"/>
      <c r="BV173" s="134"/>
      <c r="BW173" s="134"/>
      <c r="BX173" s="134"/>
      <c r="BY173" s="134"/>
      <c r="BZ173" s="134"/>
      <c r="CA173" s="134"/>
      <c r="CB173" s="134"/>
      <c r="CC173" s="134"/>
      <c r="CD173" s="134"/>
      <c r="CE173" s="134"/>
      <c r="CF173" s="134"/>
      <c r="CG173" s="134"/>
      <c r="CH173" s="134"/>
      <c r="CI173" s="134"/>
      <c r="CJ173" s="134"/>
      <c r="CK173" s="134"/>
      <c r="CL173" s="134"/>
      <c r="CM173" s="134"/>
      <c r="CN173" s="134"/>
      <c r="CO173" s="134"/>
      <c r="CP173" s="134"/>
      <c r="CQ173" s="134"/>
      <c r="CR173" s="134"/>
      <c r="CS173" s="134"/>
      <c r="CT173" s="134"/>
      <c r="CU173" s="134"/>
      <c r="CV173" s="134"/>
      <c r="CW173" s="134"/>
      <c r="CX173" s="134"/>
      <c r="CY173" s="134"/>
      <c r="CZ173" s="134"/>
      <c r="DA173" s="134"/>
      <c r="DB173" s="134"/>
      <c r="DC173" s="134"/>
      <c r="DD173" s="134"/>
      <c r="DE173" s="134"/>
      <c r="DF173" s="134"/>
      <c r="DG173" s="134"/>
      <c r="DH173" s="134"/>
      <c r="DI173" s="134"/>
      <c r="DJ173" s="134"/>
      <c r="DK173" s="134"/>
      <c r="DL173" s="134"/>
      <c r="DM173" s="134"/>
      <c r="DN173" s="221"/>
    </row>
    <row r="174" spans="1:118" ht="13.5" customHeight="1">
      <c r="A174" s="359">
        <v>70</v>
      </c>
      <c r="B174" s="332" t="s">
        <v>235</v>
      </c>
      <c r="C174" s="172">
        <v>1</v>
      </c>
      <c r="D174" s="21" t="s">
        <v>9</v>
      </c>
      <c r="E174" s="21" t="s">
        <v>13</v>
      </c>
      <c r="F174" s="136">
        <v>90.5</v>
      </c>
      <c r="G174" s="22">
        <v>0.75</v>
      </c>
      <c r="H174" s="407">
        <v>0.7</v>
      </c>
      <c r="I174" s="410">
        <v>-0.2</v>
      </c>
      <c r="J174" s="211">
        <v>91.25</v>
      </c>
      <c r="K174" s="320">
        <v>92.052000000000007</v>
      </c>
      <c r="L174" s="22">
        <f>IF(G174=0,"",IF(J$8=J$7,IF(F174&gt;0,IF(C174=1,G174-ROUND(J174-K174,2),G174-ROUND(K174-J174,2)),IF(C174=1,G174-ROUND(K174-J174,2),G174-ROUND(J174-K174,2))),IF(J$8&lt;&gt;J$7,IF(F174&gt;0,IF(C174=1,ROUND(K174-J174,2),ROUND(J174-K174,2)),IF(C174=1,ROUND(J174-K174,2),ROUND(K174-J174,2))))))</f>
        <v>1.55</v>
      </c>
      <c r="M174" s="200">
        <f t="shared" si="28"/>
        <v>0.8</v>
      </c>
      <c r="N174" s="200">
        <v>0.8</v>
      </c>
      <c r="O174" s="235" t="str">
        <f t="shared" si="29"/>
        <v>NG</v>
      </c>
      <c r="P174" s="151"/>
      <c r="Q174" s="130">
        <v>70</v>
      </c>
      <c r="R174" s="36">
        <f t="shared" si="26"/>
        <v>91.25</v>
      </c>
      <c r="S174" s="320">
        <v>92.052000000000007</v>
      </c>
      <c r="T174" s="320">
        <v>92.052999999999997</v>
      </c>
      <c r="U174" s="134"/>
      <c r="V174" s="134"/>
      <c r="W174" s="134"/>
      <c r="X174" s="134"/>
      <c r="Y174" s="134"/>
      <c r="Z174" s="134"/>
      <c r="AA174" s="134"/>
      <c r="AB174" s="134"/>
      <c r="AC174" s="134"/>
      <c r="AD174" s="134"/>
      <c r="AE174" s="134"/>
      <c r="AF174" s="134"/>
      <c r="AG174" s="134"/>
      <c r="AH174" s="134"/>
      <c r="AI174" s="134"/>
      <c r="AJ174" s="134"/>
      <c r="AK174" s="134"/>
      <c r="AL174" s="134"/>
      <c r="AM174" s="134"/>
      <c r="AN174" s="134"/>
      <c r="AO174" s="134"/>
      <c r="AP174" s="134"/>
      <c r="AQ174" s="134"/>
      <c r="AR174" s="134"/>
      <c r="AS174" s="134"/>
      <c r="AT174" s="134"/>
      <c r="AU174" s="134"/>
      <c r="AV174" s="134"/>
      <c r="AW174" s="134"/>
      <c r="AX174" s="134"/>
      <c r="AY174" s="134"/>
      <c r="AZ174" s="134"/>
      <c r="BA174" s="134"/>
      <c r="BB174" s="134"/>
      <c r="BC174" s="134"/>
      <c r="BD174" s="134"/>
      <c r="BE174" s="134"/>
      <c r="BF174" s="134"/>
      <c r="BG174" s="134"/>
      <c r="BH174" s="134"/>
      <c r="BI174" s="134"/>
      <c r="BJ174" s="134"/>
      <c r="BK174" s="134"/>
      <c r="BL174" s="134"/>
      <c r="BM174" s="134"/>
      <c r="BN174" s="134"/>
      <c r="BO174" s="134"/>
      <c r="BP174" s="134"/>
      <c r="BQ174" s="134"/>
      <c r="BR174" s="134"/>
      <c r="BS174" s="134"/>
      <c r="BT174" s="134"/>
      <c r="BU174" s="134"/>
      <c r="BV174" s="134"/>
      <c r="BW174" s="134"/>
      <c r="BX174" s="134"/>
      <c r="BY174" s="134"/>
      <c r="BZ174" s="134"/>
      <c r="CA174" s="134"/>
      <c r="CB174" s="134"/>
      <c r="CC174" s="134"/>
      <c r="CD174" s="134"/>
      <c r="CE174" s="134"/>
      <c r="CF174" s="134"/>
      <c r="CG174" s="134"/>
      <c r="CH174" s="134"/>
      <c r="CI174" s="134"/>
      <c r="CJ174" s="134"/>
      <c r="CK174" s="134"/>
      <c r="CL174" s="134"/>
      <c r="CM174" s="134"/>
      <c r="CN174" s="134"/>
      <c r="CO174" s="134"/>
      <c r="CP174" s="134"/>
      <c r="CQ174" s="134"/>
      <c r="CR174" s="134"/>
      <c r="CS174" s="134"/>
      <c r="CT174" s="134"/>
      <c r="CU174" s="134"/>
      <c r="CV174" s="134"/>
      <c r="CW174" s="134"/>
      <c r="CX174" s="134"/>
      <c r="CY174" s="134"/>
      <c r="CZ174" s="134"/>
      <c r="DA174" s="134"/>
      <c r="DB174" s="134"/>
      <c r="DC174" s="134"/>
      <c r="DD174" s="134"/>
      <c r="DE174" s="134"/>
      <c r="DF174" s="134"/>
      <c r="DG174" s="134"/>
      <c r="DH174" s="134"/>
      <c r="DI174" s="134"/>
      <c r="DJ174" s="134"/>
      <c r="DK174" s="134"/>
      <c r="DL174" s="134"/>
      <c r="DM174" s="134"/>
      <c r="DN174" s="221"/>
    </row>
    <row r="175" spans="1:118" ht="13.5" customHeight="1">
      <c r="A175" s="359">
        <v>71</v>
      </c>
      <c r="B175" s="332" t="s">
        <v>508</v>
      </c>
      <c r="C175" s="172">
        <v>1</v>
      </c>
      <c r="D175" s="21" t="s">
        <v>9</v>
      </c>
      <c r="E175" s="21" t="s">
        <v>13</v>
      </c>
      <c r="F175" s="136">
        <v>90.5</v>
      </c>
      <c r="G175" s="22">
        <v>0.75</v>
      </c>
      <c r="H175" s="407">
        <v>0.7</v>
      </c>
      <c r="I175" s="410">
        <v>-0.2</v>
      </c>
      <c r="J175" s="211">
        <v>91.25</v>
      </c>
      <c r="K175" s="320">
        <v>91.774000000000001</v>
      </c>
      <c r="L175" s="22">
        <f>IF(G175=0,"",IF(J$8=J$7,IF(F175&gt;0,IF(C175=1,G175-ROUND(J175-K175,2),G175-ROUND(K175-J175,2)),IF(C175=1,G175-ROUND(K175-J175,2),G175-ROUND(J175-K175,2))),IF(J$8&lt;&gt;J$7,IF(F175&gt;0,IF(C175=1,ROUND(K175-J175,2),ROUND(J175-K175,2)),IF(C175=1,ROUND(J175-K175,2),ROUND(K175-J175,2))))))</f>
        <v>1.27</v>
      </c>
      <c r="M175" s="200">
        <f t="shared" si="28"/>
        <v>0.52</v>
      </c>
      <c r="N175" s="200">
        <v>0.52</v>
      </c>
      <c r="O175" s="235" t="str">
        <f t="shared" si="29"/>
        <v>OK</v>
      </c>
      <c r="P175" s="151"/>
      <c r="Q175" s="130">
        <v>71</v>
      </c>
      <c r="R175" s="36">
        <f t="shared" si="26"/>
        <v>91.25</v>
      </c>
      <c r="S175" s="320">
        <v>91.774000000000001</v>
      </c>
      <c r="T175" s="320">
        <v>91.768000000000001</v>
      </c>
      <c r="U175" s="134"/>
      <c r="V175" s="134"/>
      <c r="W175" s="134"/>
      <c r="X175" s="134"/>
      <c r="Y175" s="134"/>
      <c r="Z175" s="134"/>
      <c r="AA175" s="134"/>
      <c r="AB175" s="134"/>
      <c r="AC175" s="134"/>
      <c r="AD175" s="134"/>
      <c r="AE175" s="134"/>
      <c r="AF175" s="134"/>
      <c r="AG175" s="134"/>
      <c r="AH175" s="134"/>
      <c r="AI175" s="134"/>
      <c r="AJ175" s="134"/>
      <c r="AK175" s="134"/>
      <c r="AL175" s="134"/>
      <c r="AM175" s="134"/>
      <c r="AN175" s="134"/>
      <c r="AO175" s="134"/>
      <c r="AP175" s="134"/>
      <c r="AQ175" s="134"/>
      <c r="AR175" s="134"/>
      <c r="AS175" s="134"/>
      <c r="AT175" s="134"/>
      <c r="AU175" s="134"/>
      <c r="AV175" s="134"/>
      <c r="AW175" s="134"/>
      <c r="AX175" s="134"/>
      <c r="AY175" s="134"/>
      <c r="AZ175" s="134"/>
      <c r="BA175" s="134"/>
      <c r="BB175" s="134"/>
      <c r="BC175" s="134"/>
      <c r="BD175" s="134"/>
      <c r="BE175" s="134"/>
      <c r="BF175" s="134"/>
      <c r="BG175" s="134"/>
      <c r="BH175" s="134"/>
      <c r="BI175" s="134"/>
      <c r="BJ175" s="134"/>
      <c r="BK175" s="134"/>
      <c r="BL175" s="134"/>
      <c r="BM175" s="134"/>
      <c r="BN175" s="134"/>
      <c r="BO175" s="134"/>
      <c r="BP175" s="134"/>
      <c r="BQ175" s="134"/>
      <c r="BR175" s="134"/>
      <c r="BS175" s="134"/>
      <c r="BT175" s="134"/>
      <c r="BU175" s="134"/>
      <c r="BV175" s="134"/>
      <c r="BW175" s="134"/>
      <c r="BX175" s="134"/>
      <c r="BY175" s="134"/>
      <c r="BZ175" s="134"/>
      <c r="CA175" s="134"/>
      <c r="CB175" s="134"/>
      <c r="CC175" s="134"/>
      <c r="CD175" s="134"/>
      <c r="CE175" s="134"/>
      <c r="CF175" s="134"/>
      <c r="CG175" s="134"/>
      <c r="CH175" s="134"/>
      <c r="CI175" s="134"/>
      <c r="CJ175" s="134"/>
      <c r="CK175" s="134"/>
      <c r="CL175" s="134"/>
      <c r="CM175" s="134"/>
      <c r="CN175" s="134"/>
      <c r="CO175" s="134"/>
      <c r="CP175" s="134"/>
      <c r="CQ175" s="134"/>
      <c r="CR175" s="134"/>
      <c r="CS175" s="134"/>
      <c r="CT175" s="134"/>
      <c r="CU175" s="134"/>
      <c r="CV175" s="134"/>
      <c r="CW175" s="134"/>
      <c r="CX175" s="134"/>
      <c r="CY175" s="134"/>
      <c r="CZ175" s="134"/>
      <c r="DA175" s="134"/>
      <c r="DB175" s="134"/>
      <c r="DC175" s="134"/>
      <c r="DD175" s="134"/>
      <c r="DE175" s="134"/>
      <c r="DF175" s="134"/>
      <c r="DG175" s="134"/>
      <c r="DH175" s="134"/>
      <c r="DI175" s="134"/>
      <c r="DJ175" s="134"/>
      <c r="DK175" s="134"/>
      <c r="DL175" s="134"/>
      <c r="DM175" s="134"/>
      <c r="DN175" s="221"/>
    </row>
    <row r="176" spans="1:118" ht="13.5" customHeight="1">
      <c r="A176" s="359">
        <v>75</v>
      </c>
      <c r="B176" s="332" t="s">
        <v>428</v>
      </c>
      <c r="C176" s="172">
        <v>1</v>
      </c>
      <c r="D176" s="21" t="s">
        <v>9</v>
      </c>
      <c r="E176" s="21" t="s">
        <v>13</v>
      </c>
      <c r="F176" s="136">
        <v>90.5</v>
      </c>
      <c r="G176" s="22">
        <v>0.75</v>
      </c>
      <c r="H176" s="407">
        <v>0.7</v>
      </c>
      <c r="I176" s="410">
        <v>-0.2</v>
      </c>
      <c r="J176" s="211">
        <v>91.25</v>
      </c>
      <c r="K176" s="320">
        <v>91.736999999999995</v>
      </c>
      <c r="L176" s="22">
        <f>IF(G176=0,"",IF(J$8=J$7,IF(F176&gt;0,IF(C176=1,G176-ROUND(J176-K176,2),G176-ROUND(K176-J176,2)),IF(C176=1,G176-ROUND(K176-J176,2),G176-ROUND(J176-K176,2))),IF(J$8&lt;&gt;J$7,IF(F176&gt;0,IF(C176=1,ROUND(K176-J176,2),ROUND(J176-K176,2)),IF(C176=1,ROUND(J176-K176,2),ROUND(K176-J176,2))))))</f>
        <v>1.24</v>
      </c>
      <c r="M176" s="200">
        <f t="shared" si="28"/>
        <v>0.49</v>
      </c>
      <c r="N176" s="200">
        <v>0.46</v>
      </c>
      <c r="O176" s="235" t="str">
        <f t="shared" si="29"/>
        <v>OK</v>
      </c>
      <c r="P176" s="151"/>
      <c r="Q176" s="130">
        <v>75</v>
      </c>
      <c r="R176" s="36">
        <f t="shared" si="26"/>
        <v>91.25</v>
      </c>
      <c r="S176" s="320">
        <v>91.736999999999995</v>
      </c>
      <c r="T176" s="320">
        <v>91.713999999999999</v>
      </c>
      <c r="U176" s="134"/>
      <c r="V176" s="134"/>
      <c r="W176" s="134"/>
      <c r="X176" s="134"/>
      <c r="Y176" s="134"/>
      <c r="Z176" s="134"/>
      <c r="AA176" s="134"/>
      <c r="AB176" s="134"/>
      <c r="AC176" s="134"/>
      <c r="AD176" s="134"/>
      <c r="AE176" s="134"/>
      <c r="AF176" s="134"/>
      <c r="AG176" s="134"/>
      <c r="AH176" s="134"/>
      <c r="AI176" s="134"/>
      <c r="AJ176" s="134"/>
      <c r="AK176" s="134"/>
      <c r="AL176" s="134"/>
      <c r="AM176" s="134"/>
      <c r="AN176" s="134"/>
      <c r="AO176" s="134"/>
      <c r="AP176" s="134"/>
      <c r="AQ176" s="134"/>
      <c r="AR176" s="134"/>
      <c r="AS176" s="134"/>
      <c r="AT176" s="134"/>
      <c r="AU176" s="134"/>
      <c r="AV176" s="134"/>
      <c r="AW176" s="134"/>
      <c r="AX176" s="134"/>
      <c r="AY176" s="134"/>
      <c r="AZ176" s="134"/>
      <c r="BA176" s="134"/>
      <c r="BB176" s="134"/>
      <c r="BC176" s="134"/>
      <c r="BD176" s="134"/>
      <c r="BE176" s="134"/>
      <c r="BF176" s="134"/>
      <c r="BG176" s="134"/>
      <c r="BH176" s="134"/>
      <c r="BI176" s="134"/>
      <c r="BJ176" s="134"/>
      <c r="BK176" s="134"/>
      <c r="BL176" s="134"/>
      <c r="BM176" s="134"/>
      <c r="BN176" s="134"/>
      <c r="BO176" s="134"/>
      <c r="BP176" s="134"/>
      <c r="BQ176" s="134"/>
      <c r="BR176" s="134"/>
      <c r="BS176" s="134"/>
      <c r="BT176" s="134"/>
      <c r="BU176" s="134"/>
      <c r="BV176" s="134"/>
      <c r="BW176" s="134"/>
      <c r="BX176" s="134"/>
      <c r="BY176" s="134"/>
      <c r="BZ176" s="134"/>
      <c r="CA176" s="134"/>
      <c r="CB176" s="134"/>
      <c r="CC176" s="134"/>
      <c r="CD176" s="134"/>
      <c r="CE176" s="134"/>
      <c r="CF176" s="134"/>
      <c r="CG176" s="134"/>
      <c r="CH176" s="134"/>
      <c r="CI176" s="134"/>
      <c r="CJ176" s="134"/>
      <c r="CK176" s="134"/>
      <c r="CL176" s="134"/>
      <c r="CM176" s="134"/>
      <c r="CN176" s="134"/>
      <c r="CO176" s="134"/>
      <c r="CP176" s="134"/>
      <c r="CQ176" s="134"/>
      <c r="CR176" s="134"/>
      <c r="CS176" s="134"/>
      <c r="CT176" s="134"/>
      <c r="CU176" s="134"/>
      <c r="CV176" s="134"/>
      <c r="CW176" s="134"/>
      <c r="CX176" s="134"/>
      <c r="CY176" s="134"/>
      <c r="CZ176" s="134"/>
      <c r="DA176" s="134"/>
      <c r="DB176" s="134"/>
      <c r="DC176" s="134"/>
      <c r="DD176" s="134"/>
      <c r="DE176" s="134"/>
      <c r="DF176" s="134"/>
      <c r="DG176" s="134"/>
      <c r="DH176" s="134"/>
      <c r="DI176" s="134"/>
      <c r="DJ176" s="134"/>
      <c r="DK176" s="134"/>
      <c r="DL176" s="134"/>
      <c r="DM176" s="134"/>
      <c r="DN176" s="221"/>
    </row>
    <row r="177" spans="1:118" ht="13.5" customHeight="1">
      <c r="A177" s="363">
        <v>67</v>
      </c>
      <c r="B177" s="348" t="s">
        <v>429</v>
      </c>
      <c r="C177" s="349">
        <v>2</v>
      </c>
      <c r="D177" s="276" t="s">
        <v>7</v>
      </c>
      <c r="E177" s="276" t="s">
        <v>13</v>
      </c>
      <c r="F177" s="277">
        <v>161</v>
      </c>
      <c r="G177" s="278">
        <v>0.5</v>
      </c>
      <c r="H177" s="419">
        <v>0.2</v>
      </c>
      <c r="I177" s="420">
        <v>-0.5</v>
      </c>
      <c r="J177" s="350">
        <v>160.5</v>
      </c>
      <c r="K177" s="353">
        <v>160.488</v>
      </c>
      <c r="L177" s="278">
        <f>IF(G177=0,"",IF(J$8=J$7,IF(F177&gt;0,IF(C177=1,G177-ROUND(J177-K177,2),G177-ROUND(K177-J177,2)),IF(C177=1,G177-ROUND(K177-J177,2),G177-ROUND(J177-K177,2))),IF(J$8&lt;&gt;J$7,IF(F177&gt;0,IF(C177=1,ROUND(K177-J177,2),ROUND(J177-K177,2)),IF(C177=1,ROUND(J177-K177,2),ROUND(K177-J177,2))))))</f>
        <v>0.51</v>
      </c>
      <c r="M177" s="351">
        <f t="shared" si="28"/>
        <v>0.01</v>
      </c>
      <c r="N177" s="351">
        <v>0.03</v>
      </c>
      <c r="O177" s="352" t="str">
        <f t="shared" si="29"/>
        <v>OK</v>
      </c>
      <c r="P177" s="151"/>
      <c r="Q177" s="275">
        <v>67</v>
      </c>
      <c r="R177" s="296">
        <f t="shared" si="26"/>
        <v>160.5</v>
      </c>
      <c r="S177" s="353">
        <v>160.488</v>
      </c>
      <c r="T177" s="353">
        <v>160.47300000000001</v>
      </c>
      <c r="U177" s="354"/>
      <c r="V177" s="354"/>
      <c r="W177" s="354"/>
      <c r="X177" s="354"/>
      <c r="Y177" s="354"/>
      <c r="Z177" s="354"/>
      <c r="AA177" s="354"/>
      <c r="AB177" s="354"/>
      <c r="AC177" s="354"/>
      <c r="AD177" s="354"/>
      <c r="AE177" s="354"/>
      <c r="AF177" s="354"/>
      <c r="AG177" s="354"/>
      <c r="AH177" s="354"/>
      <c r="AI177" s="354"/>
      <c r="AJ177" s="354"/>
      <c r="AK177" s="354"/>
      <c r="AL177" s="354"/>
      <c r="AM177" s="354"/>
      <c r="AN177" s="354"/>
      <c r="AO177" s="354"/>
      <c r="AP177" s="354"/>
      <c r="AQ177" s="354"/>
      <c r="AR177" s="354"/>
      <c r="AS177" s="354"/>
      <c r="AT177" s="354"/>
      <c r="AU177" s="354"/>
      <c r="AV177" s="354"/>
      <c r="AW177" s="354"/>
      <c r="AX177" s="354"/>
      <c r="AY177" s="354"/>
      <c r="AZ177" s="354"/>
      <c r="BA177" s="354"/>
      <c r="BB177" s="354"/>
      <c r="BC177" s="354"/>
      <c r="BD177" s="354"/>
      <c r="BE177" s="354"/>
      <c r="BF177" s="354"/>
      <c r="BG177" s="354"/>
      <c r="BH177" s="354"/>
      <c r="BI177" s="354"/>
      <c r="BJ177" s="354"/>
      <c r="BK177" s="354"/>
      <c r="BL177" s="354"/>
      <c r="BM177" s="354"/>
      <c r="BN177" s="354"/>
      <c r="BO177" s="354"/>
      <c r="BP177" s="354"/>
      <c r="BQ177" s="354"/>
      <c r="BR177" s="354"/>
      <c r="BS177" s="354"/>
      <c r="BT177" s="354"/>
      <c r="BU177" s="354"/>
      <c r="BV177" s="354"/>
      <c r="BW177" s="354"/>
      <c r="BX177" s="354"/>
      <c r="BY177" s="354"/>
      <c r="BZ177" s="354"/>
      <c r="CA177" s="354"/>
      <c r="CB177" s="354"/>
      <c r="CC177" s="354"/>
      <c r="CD177" s="354"/>
      <c r="CE177" s="354"/>
      <c r="CF177" s="354"/>
      <c r="CG177" s="354"/>
      <c r="CH177" s="354"/>
      <c r="CI177" s="354"/>
      <c r="CJ177" s="354"/>
      <c r="CK177" s="354"/>
      <c r="CL177" s="354"/>
      <c r="CM177" s="354"/>
      <c r="CN177" s="354"/>
      <c r="CO177" s="354"/>
      <c r="CP177" s="354"/>
      <c r="CQ177" s="354"/>
      <c r="CR177" s="354"/>
      <c r="CS177" s="354"/>
      <c r="CT177" s="354"/>
      <c r="CU177" s="354"/>
      <c r="CV177" s="354"/>
      <c r="CW177" s="354"/>
      <c r="CX177" s="354"/>
      <c r="CY177" s="354"/>
      <c r="CZ177" s="354"/>
      <c r="DA177" s="354"/>
      <c r="DB177" s="354"/>
      <c r="DC177" s="354"/>
      <c r="DD177" s="354"/>
      <c r="DE177" s="354"/>
      <c r="DF177" s="354"/>
      <c r="DG177" s="354"/>
      <c r="DH177" s="354"/>
      <c r="DI177" s="354"/>
      <c r="DJ177" s="354"/>
      <c r="DK177" s="354"/>
      <c r="DL177" s="354"/>
      <c r="DM177" s="354"/>
      <c r="DN177" s="355"/>
    </row>
    <row r="178" spans="1:118" s="357" customFormat="1" ht="13.5" customHeight="1">
      <c r="A178" s="363"/>
      <c r="B178" s="366" t="s">
        <v>166</v>
      </c>
      <c r="C178" s="172"/>
      <c r="D178" s="21"/>
      <c r="E178" s="21"/>
      <c r="F178" s="136"/>
      <c r="G178" s="22"/>
      <c r="H178" s="421">
        <v>0.3</v>
      </c>
      <c r="I178" s="422">
        <v>-0.3</v>
      </c>
      <c r="J178" s="211"/>
      <c r="K178" s="320">
        <v>142.21700000000001</v>
      </c>
      <c r="L178" s="22"/>
      <c r="M178" s="137"/>
      <c r="N178" s="351"/>
      <c r="O178" s="352"/>
      <c r="P178" s="356"/>
      <c r="Q178" s="275"/>
      <c r="R178" s="296"/>
      <c r="S178" s="320">
        <v>142.21700000000001</v>
      </c>
      <c r="T178" s="320">
        <v>142.21</v>
      </c>
      <c r="U178" s="134"/>
      <c r="V178" s="134"/>
      <c r="W178" s="134"/>
      <c r="X178" s="134"/>
      <c r="Y178" s="134"/>
      <c r="Z178" s="134"/>
      <c r="AA178" s="134"/>
      <c r="AB178" s="134"/>
      <c r="AC178" s="134"/>
      <c r="AD178" s="134"/>
      <c r="AE178" s="134"/>
      <c r="AF178" s="134"/>
      <c r="AG178" s="134"/>
      <c r="AH178" s="134"/>
      <c r="AI178" s="134"/>
      <c r="AJ178" s="134"/>
      <c r="AK178" s="134"/>
      <c r="AL178" s="134"/>
      <c r="AM178" s="134"/>
      <c r="AN178" s="134"/>
      <c r="AO178" s="134"/>
      <c r="AP178" s="134"/>
      <c r="AQ178" s="134"/>
      <c r="AR178" s="134"/>
      <c r="AS178" s="134"/>
      <c r="AT178" s="134"/>
      <c r="AU178" s="134"/>
      <c r="AV178" s="134"/>
      <c r="AW178" s="134"/>
      <c r="AX178" s="134"/>
      <c r="AY178" s="134"/>
      <c r="AZ178" s="134"/>
      <c r="BA178" s="134"/>
      <c r="BB178" s="134"/>
      <c r="BC178" s="134"/>
      <c r="BD178" s="134"/>
      <c r="BE178" s="134"/>
      <c r="BF178" s="134"/>
      <c r="BG178" s="134"/>
      <c r="BH178" s="134"/>
      <c r="BI178" s="134"/>
      <c r="BJ178" s="134"/>
      <c r="BK178" s="134"/>
      <c r="BL178" s="134"/>
      <c r="BM178" s="134"/>
      <c r="BN178" s="134"/>
      <c r="BO178" s="134"/>
      <c r="BP178" s="134"/>
      <c r="BQ178" s="134"/>
      <c r="BR178" s="134"/>
      <c r="BS178" s="134"/>
      <c r="BT178" s="134"/>
      <c r="BU178" s="134"/>
      <c r="BV178" s="134"/>
      <c r="BW178" s="134"/>
      <c r="BX178" s="134"/>
      <c r="BY178" s="134"/>
      <c r="BZ178" s="134"/>
      <c r="CA178" s="134"/>
      <c r="CB178" s="134"/>
      <c r="CC178" s="134"/>
      <c r="CD178" s="134"/>
      <c r="CE178" s="134"/>
      <c r="CF178" s="134"/>
      <c r="CG178" s="134"/>
      <c r="CH178" s="134"/>
      <c r="CI178" s="134"/>
      <c r="CJ178" s="134"/>
      <c r="CK178" s="134"/>
      <c r="CL178" s="134"/>
      <c r="CM178" s="134"/>
      <c r="CN178" s="134"/>
      <c r="CO178" s="134"/>
      <c r="CP178" s="134"/>
      <c r="CQ178" s="134"/>
      <c r="CR178" s="134"/>
      <c r="CS178" s="134"/>
      <c r="CT178" s="134"/>
      <c r="CU178" s="134"/>
      <c r="CV178" s="134"/>
      <c r="CW178" s="134"/>
      <c r="CX178" s="134"/>
      <c r="CY178" s="134"/>
      <c r="CZ178" s="134"/>
      <c r="DA178" s="134"/>
      <c r="DB178" s="134"/>
      <c r="DC178" s="134"/>
      <c r="DD178" s="134"/>
      <c r="DE178" s="134"/>
      <c r="DF178" s="134"/>
      <c r="DG178" s="134"/>
      <c r="DH178" s="134"/>
      <c r="DI178" s="134"/>
      <c r="DJ178" s="134"/>
      <c r="DK178" s="134"/>
      <c r="DL178" s="134"/>
      <c r="DM178" s="134"/>
      <c r="DN178" s="221"/>
    </row>
    <row r="179" spans="1:118" ht="13.5" customHeight="1">
      <c r="A179" s="362"/>
      <c r="B179" s="367" t="s">
        <v>166</v>
      </c>
      <c r="C179" s="172"/>
      <c r="D179" s="21"/>
      <c r="E179" s="21"/>
      <c r="F179" s="136"/>
      <c r="G179" s="22"/>
      <c r="H179" s="421">
        <v>0.3</v>
      </c>
      <c r="I179" s="422">
        <v>-0.3</v>
      </c>
      <c r="J179" s="211"/>
      <c r="K179" s="320">
        <v>130.23099999999999</v>
      </c>
      <c r="L179" s="22"/>
      <c r="M179" s="137"/>
      <c r="N179" s="547"/>
      <c r="O179" s="338"/>
      <c r="P179" s="151"/>
      <c r="Q179" s="339"/>
      <c r="R179" s="335"/>
      <c r="S179" s="320">
        <v>130.23099999999999</v>
      </c>
      <c r="T179" s="320">
        <v>130.20099999999999</v>
      </c>
      <c r="U179" s="134"/>
      <c r="V179" s="134"/>
      <c r="W179" s="134"/>
      <c r="X179" s="134"/>
      <c r="Y179" s="134"/>
      <c r="Z179" s="134"/>
      <c r="AA179" s="134"/>
      <c r="AB179" s="134"/>
      <c r="AC179" s="134"/>
      <c r="AD179" s="134"/>
      <c r="AE179" s="134"/>
      <c r="AF179" s="134"/>
      <c r="AG179" s="134"/>
      <c r="AH179" s="134"/>
      <c r="AI179" s="134"/>
      <c r="AJ179" s="134"/>
      <c r="AK179" s="134"/>
      <c r="AL179" s="134"/>
      <c r="AM179" s="134"/>
      <c r="AN179" s="134"/>
      <c r="AO179" s="134"/>
      <c r="AP179" s="134"/>
      <c r="AQ179" s="134"/>
      <c r="AR179" s="134"/>
      <c r="AS179" s="134"/>
      <c r="AT179" s="134"/>
      <c r="AU179" s="134"/>
      <c r="AV179" s="134"/>
      <c r="AW179" s="134"/>
      <c r="AX179" s="134"/>
      <c r="AY179" s="134"/>
      <c r="AZ179" s="134"/>
      <c r="BA179" s="134"/>
      <c r="BB179" s="134"/>
      <c r="BC179" s="134"/>
      <c r="BD179" s="134"/>
      <c r="BE179" s="134"/>
      <c r="BF179" s="134"/>
      <c r="BG179" s="134"/>
      <c r="BH179" s="134"/>
      <c r="BI179" s="134"/>
      <c r="BJ179" s="134"/>
      <c r="BK179" s="134"/>
      <c r="BL179" s="134"/>
      <c r="BM179" s="134"/>
      <c r="BN179" s="134"/>
      <c r="BO179" s="134"/>
      <c r="BP179" s="134"/>
      <c r="BQ179" s="134"/>
      <c r="BR179" s="134"/>
      <c r="BS179" s="134"/>
      <c r="BT179" s="134"/>
      <c r="BU179" s="134"/>
      <c r="BV179" s="134"/>
      <c r="BW179" s="134"/>
      <c r="BX179" s="134"/>
      <c r="BY179" s="134"/>
      <c r="BZ179" s="134"/>
      <c r="CA179" s="134"/>
      <c r="CB179" s="134"/>
      <c r="CC179" s="134"/>
      <c r="CD179" s="134"/>
      <c r="CE179" s="134"/>
      <c r="CF179" s="134"/>
      <c r="CG179" s="134"/>
      <c r="CH179" s="134"/>
      <c r="CI179" s="134"/>
      <c r="CJ179" s="134"/>
      <c r="CK179" s="134"/>
      <c r="CL179" s="134"/>
      <c r="CM179" s="134"/>
      <c r="CN179" s="134"/>
      <c r="CO179" s="134"/>
      <c r="CP179" s="134"/>
      <c r="CQ179" s="134"/>
      <c r="CR179" s="134"/>
      <c r="CS179" s="134"/>
      <c r="CT179" s="134"/>
      <c r="CU179" s="134"/>
      <c r="CV179" s="134"/>
      <c r="CW179" s="134"/>
      <c r="CX179" s="134"/>
      <c r="CY179" s="134"/>
      <c r="CZ179" s="134"/>
      <c r="DA179" s="134"/>
      <c r="DB179" s="134"/>
      <c r="DC179" s="134"/>
      <c r="DD179" s="134"/>
      <c r="DE179" s="134"/>
      <c r="DF179" s="134"/>
      <c r="DG179" s="134"/>
      <c r="DH179" s="134"/>
      <c r="DI179" s="134"/>
      <c r="DJ179" s="134"/>
      <c r="DK179" s="134"/>
      <c r="DL179" s="134"/>
      <c r="DM179" s="134"/>
      <c r="DN179" s="221"/>
    </row>
    <row r="180" spans="1:118" ht="13.5" customHeight="1">
      <c r="A180" s="362"/>
      <c r="B180" s="367" t="s">
        <v>166</v>
      </c>
      <c r="C180" s="172"/>
      <c r="D180" s="21"/>
      <c r="E180" s="21"/>
      <c r="F180" s="136"/>
      <c r="G180" s="22"/>
      <c r="H180" s="421">
        <v>0.5</v>
      </c>
      <c r="I180" s="422">
        <v>-0.5</v>
      </c>
      <c r="J180" s="211"/>
      <c r="K180" s="320">
        <v>4.4509999999999996</v>
      </c>
      <c r="L180" s="22"/>
      <c r="M180" s="137"/>
      <c r="N180" s="547"/>
      <c r="O180" s="338"/>
      <c r="P180" s="151"/>
      <c r="Q180" s="339"/>
      <c r="R180" s="335"/>
      <c r="S180" s="320">
        <v>4.4509999999999996</v>
      </c>
      <c r="T180" s="320">
        <v>4.4489999999999998</v>
      </c>
      <c r="U180" s="134"/>
      <c r="V180" s="134"/>
      <c r="W180" s="134"/>
      <c r="X180" s="134"/>
      <c r="Y180" s="134"/>
      <c r="Z180" s="134"/>
      <c r="AA180" s="134"/>
      <c r="AB180" s="134"/>
      <c r="AC180" s="134"/>
      <c r="AD180" s="134"/>
      <c r="AE180" s="134"/>
      <c r="AF180" s="134"/>
      <c r="AG180" s="134"/>
      <c r="AH180" s="134"/>
      <c r="AI180" s="134"/>
      <c r="AJ180" s="134"/>
      <c r="AK180" s="134"/>
      <c r="AL180" s="134"/>
      <c r="AM180" s="134"/>
      <c r="AN180" s="134"/>
      <c r="AO180" s="134"/>
      <c r="AP180" s="134"/>
      <c r="AQ180" s="134"/>
      <c r="AR180" s="134"/>
      <c r="AS180" s="134"/>
      <c r="AT180" s="134"/>
      <c r="AU180" s="134"/>
      <c r="AV180" s="134"/>
      <c r="AW180" s="134"/>
      <c r="AX180" s="134"/>
      <c r="AY180" s="134"/>
      <c r="AZ180" s="134"/>
      <c r="BA180" s="134"/>
      <c r="BB180" s="134"/>
      <c r="BC180" s="134"/>
      <c r="BD180" s="134"/>
      <c r="BE180" s="134"/>
      <c r="BF180" s="134"/>
      <c r="BG180" s="134"/>
      <c r="BH180" s="134"/>
      <c r="BI180" s="134"/>
      <c r="BJ180" s="134"/>
      <c r="BK180" s="134"/>
      <c r="BL180" s="134"/>
      <c r="BM180" s="134"/>
      <c r="BN180" s="134"/>
      <c r="BO180" s="134"/>
      <c r="BP180" s="134"/>
      <c r="BQ180" s="134"/>
      <c r="BR180" s="134"/>
      <c r="BS180" s="134"/>
      <c r="BT180" s="134"/>
      <c r="BU180" s="134"/>
      <c r="BV180" s="134"/>
      <c r="BW180" s="134"/>
      <c r="BX180" s="134"/>
      <c r="BY180" s="134"/>
      <c r="BZ180" s="134"/>
      <c r="CA180" s="134"/>
      <c r="CB180" s="134"/>
      <c r="CC180" s="134"/>
      <c r="CD180" s="134"/>
      <c r="CE180" s="134"/>
      <c r="CF180" s="134"/>
      <c r="CG180" s="134"/>
      <c r="CH180" s="134"/>
      <c r="CI180" s="134"/>
      <c r="CJ180" s="134"/>
      <c r="CK180" s="134"/>
      <c r="CL180" s="134"/>
      <c r="CM180" s="134"/>
      <c r="CN180" s="134"/>
      <c r="CO180" s="134"/>
      <c r="CP180" s="134"/>
      <c r="CQ180" s="134"/>
      <c r="CR180" s="134"/>
      <c r="CS180" s="134"/>
      <c r="CT180" s="134"/>
      <c r="CU180" s="134"/>
      <c r="CV180" s="134"/>
      <c r="CW180" s="134"/>
      <c r="CX180" s="134"/>
      <c r="CY180" s="134"/>
      <c r="CZ180" s="134"/>
      <c r="DA180" s="134"/>
      <c r="DB180" s="134"/>
      <c r="DC180" s="134"/>
      <c r="DD180" s="134"/>
      <c r="DE180" s="134"/>
      <c r="DF180" s="134"/>
      <c r="DG180" s="134"/>
      <c r="DH180" s="134"/>
      <c r="DI180" s="134"/>
      <c r="DJ180" s="134"/>
      <c r="DK180" s="134"/>
      <c r="DL180" s="134"/>
      <c r="DM180" s="134"/>
      <c r="DN180" s="221"/>
    </row>
    <row r="181" spans="1:118" ht="13.5" customHeight="1">
      <c r="A181" s="362"/>
      <c r="B181" s="367" t="s">
        <v>167</v>
      </c>
      <c r="C181" s="172"/>
      <c r="D181" s="21"/>
      <c r="E181" s="21"/>
      <c r="F181" s="136"/>
      <c r="G181" s="22"/>
      <c r="H181" s="421">
        <v>0.5</v>
      </c>
      <c r="I181" s="422">
        <v>-0.5</v>
      </c>
      <c r="J181" s="211"/>
      <c r="K181" s="320">
        <v>159.00700000000001</v>
      </c>
      <c r="L181" s="22"/>
      <c r="M181" s="137"/>
      <c r="N181" s="547"/>
      <c r="O181" s="338"/>
      <c r="P181" s="151"/>
      <c r="Q181" s="339"/>
      <c r="R181" s="335"/>
      <c r="S181" s="320">
        <v>159.00700000000001</v>
      </c>
      <c r="T181" s="320">
        <v>158.995</v>
      </c>
      <c r="U181" s="134"/>
      <c r="V181" s="134"/>
      <c r="W181" s="134"/>
      <c r="X181" s="134"/>
      <c r="Y181" s="134"/>
      <c r="Z181" s="134"/>
      <c r="AA181" s="134"/>
      <c r="AB181" s="134"/>
      <c r="AC181" s="134"/>
      <c r="AD181" s="134"/>
      <c r="AE181" s="134"/>
      <c r="AF181" s="134"/>
      <c r="AG181" s="134"/>
      <c r="AH181" s="134"/>
      <c r="AI181" s="134"/>
      <c r="AJ181" s="134"/>
      <c r="AK181" s="134"/>
      <c r="AL181" s="134"/>
      <c r="AM181" s="134"/>
      <c r="AN181" s="134"/>
      <c r="AO181" s="134"/>
      <c r="AP181" s="134"/>
      <c r="AQ181" s="134"/>
      <c r="AR181" s="134"/>
      <c r="AS181" s="134"/>
      <c r="AT181" s="134"/>
      <c r="AU181" s="134"/>
      <c r="AV181" s="134"/>
      <c r="AW181" s="134"/>
      <c r="AX181" s="134"/>
      <c r="AY181" s="134"/>
      <c r="AZ181" s="134"/>
      <c r="BA181" s="134"/>
      <c r="BB181" s="134"/>
      <c r="BC181" s="134"/>
      <c r="BD181" s="134"/>
      <c r="BE181" s="134"/>
      <c r="BF181" s="134"/>
      <c r="BG181" s="134"/>
      <c r="BH181" s="134"/>
      <c r="BI181" s="134"/>
      <c r="BJ181" s="134"/>
      <c r="BK181" s="134"/>
      <c r="BL181" s="134"/>
      <c r="BM181" s="134"/>
      <c r="BN181" s="134"/>
      <c r="BO181" s="134"/>
      <c r="BP181" s="134"/>
      <c r="BQ181" s="134"/>
      <c r="BR181" s="134"/>
      <c r="BS181" s="134"/>
      <c r="BT181" s="134"/>
      <c r="BU181" s="134"/>
      <c r="BV181" s="134"/>
      <c r="BW181" s="134"/>
      <c r="BX181" s="134"/>
      <c r="BY181" s="134"/>
      <c r="BZ181" s="134"/>
      <c r="CA181" s="134"/>
      <c r="CB181" s="134"/>
      <c r="CC181" s="134"/>
      <c r="CD181" s="134"/>
      <c r="CE181" s="134"/>
      <c r="CF181" s="134"/>
      <c r="CG181" s="134"/>
      <c r="CH181" s="134"/>
      <c r="CI181" s="134"/>
      <c r="CJ181" s="134"/>
      <c r="CK181" s="134"/>
      <c r="CL181" s="134"/>
      <c r="CM181" s="134"/>
      <c r="CN181" s="134"/>
      <c r="CO181" s="134"/>
      <c r="CP181" s="134"/>
      <c r="CQ181" s="134"/>
      <c r="CR181" s="134"/>
      <c r="CS181" s="134"/>
      <c r="CT181" s="134"/>
      <c r="CU181" s="134"/>
      <c r="CV181" s="134"/>
      <c r="CW181" s="134"/>
      <c r="CX181" s="134"/>
      <c r="CY181" s="134"/>
      <c r="CZ181" s="134"/>
      <c r="DA181" s="134"/>
      <c r="DB181" s="134"/>
      <c r="DC181" s="134"/>
      <c r="DD181" s="134"/>
      <c r="DE181" s="134"/>
      <c r="DF181" s="134"/>
      <c r="DG181" s="134"/>
      <c r="DH181" s="134"/>
      <c r="DI181" s="134"/>
      <c r="DJ181" s="134"/>
      <c r="DK181" s="134"/>
      <c r="DL181" s="134"/>
      <c r="DM181" s="134"/>
      <c r="DN181" s="221"/>
    </row>
    <row r="182" spans="1:118" ht="13.5" customHeight="1">
      <c r="A182" s="362"/>
      <c r="B182" s="367" t="s">
        <v>168</v>
      </c>
      <c r="C182" s="172"/>
      <c r="D182" s="21"/>
      <c r="E182" s="21"/>
      <c r="F182" s="136"/>
      <c r="G182" s="22"/>
      <c r="H182" s="421">
        <v>0.5</v>
      </c>
      <c r="I182" s="422">
        <v>-0.5</v>
      </c>
      <c r="J182" s="211"/>
      <c r="K182" s="320">
        <v>159.447</v>
      </c>
      <c r="L182" s="22"/>
      <c r="M182" s="137"/>
      <c r="N182" s="547"/>
      <c r="O182" s="338"/>
      <c r="P182" s="151"/>
      <c r="Q182" s="339"/>
      <c r="R182" s="335"/>
      <c r="S182" s="320">
        <v>159.447</v>
      </c>
      <c r="T182" s="320">
        <v>159.447</v>
      </c>
      <c r="U182" s="134"/>
      <c r="V182" s="134"/>
      <c r="W182" s="134"/>
      <c r="X182" s="134"/>
      <c r="Y182" s="134"/>
      <c r="Z182" s="134"/>
      <c r="AA182" s="134"/>
      <c r="AB182" s="134"/>
      <c r="AC182" s="134"/>
      <c r="AD182" s="134"/>
      <c r="AE182" s="134"/>
      <c r="AF182" s="134"/>
      <c r="AG182" s="134"/>
      <c r="AH182" s="134"/>
      <c r="AI182" s="134"/>
      <c r="AJ182" s="134"/>
      <c r="AK182" s="134"/>
      <c r="AL182" s="134"/>
      <c r="AM182" s="134"/>
      <c r="AN182" s="134"/>
      <c r="AO182" s="134"/>
      <c r="AP182" s="134"/>
      <c r="AQ182" s="134"/>
      <c r="AR182" s="134"/>
      <c r="AS182" s="134"/>
      <c r="AT182" s="134"/>
      <c r="AU182" s="134"/>
      <c r="AV182" s="134"/>
      <c r="AW182" s="134"/>
      <c r="AX182" s="134"/>
      <c r="AY182" s="134"/>
      <c r="AZ182" s="134"/>
      <c r="BA182" s="134"/>
      <c r="BB182" s="134"/>
      <c r="BC182" s="134"/>
      <c r="BD182" s="134"/>
      <c r="BE182" s="134"/>
      <c r="BF182" s="134"/>
      <c r="BG182" s="134"/>
      <c r="BH182" s="134"/>
      <c r="BI182" s="134"/>
      <c r="BJ182" s="134"/>
      <c r="BK182" s="134"/>
      <c r="BL182" s="134"/>
      <c r="BM182" s="134"/>
      <c r="BN182" s="134"/>
      <c r="BO182" s="134"/>
      <c r="BP182" s="134"/>
      <c r="BQ182" s="134"/>
      <c r="BR182" s="134"/>
      <c r="BS182" s="134"/>
      <c r="BT182" s="134"/>
      <c r="BU182" s="134"/>
      <c r="BV182" s="134"/>
      <c r="BW182" s="134"/>
      <c r="BX182" s="134"/>
      <c r="BY182" s="134"/>
      <c r="BZ182" s="134"/>
      <c r="CA182" s="134"/>
      <c r="CB182" s="134"/>
      <c r="CC182" s="134"/>
      <c r="CD182" s="134"/>
      <c r="CE182" s="134"/>
      <c r="CF182" s="134"/>
      <c r="CG182" s="134"/>
      <c r="CH182" s="134"/>
      <c r="CI182" s="134"/>
      <c r="CJ182" s="134"/>
      <c r="CK182" s="134"/>
      <c r="CL182" s="134"/>
      <c r="CM182" s="134"/>
      <c r="CN182" s="134"/>
      <c r="CO182" s="134"/>
      <c r="CP182" s="134"/>
      <c r="CQ182" s="134"/>
      <c r="CR182" s="134"/>
      <c r="CS182" s="134"/>
      <c r="CT182" s="134"/>
      <c r="CU182" s="134"/>
      <c r="CV182" s="134"/>
      <c r="CW182" s="134"/>
      <c r="CX182" s="134"/>
      <c r="CY182" s="134"/>
      <c r="CZ182" s="134"/>
      <c r="DA182" s="134"/>
      <c r="DB182" s="134"/>
      <c r="DC182" s="134"/>
      <c r="DD182" s="134"/>
      <c r="DE182" s="134"/>
      <c r="DF182" s="134"/>
      <c r="DG182" s="134"/>
      <c r="DH182" s="134"/>
      <c r="DI182" s="134"/>
      <c r="DJ182" s="134"/>
      <c r="DK182" s="134"/>
      <c r="DL182" s="134"/>
      <c r="DM182" s="134"/>
      <c r="DN182" s="221"/>
    </row>
    <row r="183" spans="1:118" ht="13.5" customHeight="1">
      <c r="A183" s="362"/>
      <c r="B183" s="367" t="s">
        <v>169</v>
      </c>
      <c r="C183" s="172"/>
      <c r="D183" s="21"/>
      <c r="E183" s="21"/>
      <c r="F183" s="136"/>
      <c r="G183" s="22"/>
      <c r="H183" s="421">
        <v>0.5</v>
      </c>
      <c r="I183" s="422">
        <v>-0.5</v>
      </c>
      <c r="J183" s="211"/>
      <c r="K183" s="320">
        <v>159.83099999999999</v>
      </c>
      <c r="L183" s="22"/>
      <c r="M183" s="137"/>
      <c r="N183" s="547"/>
      <c r="O183" s="338"/>
      <c r="P183" s="151"/>
      <c r="Q183" s="339"/>
      <c r="R183" s="335"/>
      <c r="S183" s="320">
        <v>159.83099999999999</v>
      </c>
      <c r="T183" s="320">
        <v>159.77000000000001</v>
      </c>
      <c r="U183" s="134"/>
      <c r="V183" s="134"/>
      <c r="W183" s="134"/>
      <c r="X183" s="134"/>
      <c r="Y183" s="134"/>
      <c r="Z183" s="134"/>
      <c r="AA183" s="134"/>
      <c r="AB183" s="134"/>
      <c r="AC183" s="134"/>
      <c r="AD183" s="134"/>
      <c r="AE183" s="134"/>
      <c r="AF183" s="134"/>
      <c r="AG183" s="134"/>
      <c r="AH183" s="134"/>
      <c r="AI183" s="134"/>
      <c r="AJ183" s="134"/>
      <c r="AK183" s="134"/>
      <c r="AL183" s="134"/>
      <c r="AM183" s="134"/>
      <c r="AN183" s="134"/>
      <c r="AO183" s="134"/>
      <c r="AP183" s="134"/>
      <c r="AQ183" s="134"/>
      <c r="AR183" s="134"/>
      <c r="AS183" s="134"/>
      <c r="AT183" s="134"/>
      <c r="AU183" s="134"/>
      <c r="AV183" s="134"/>
      <c r="AW183" s="134"/>
      <c r="AX183" s="134"/>
      <c r="AY183" s="134"/>
      <c r="AZ183" s="134"/>
      <c r="BA183" s="134"/>
      <c r="BB183" s="134"/>
      <c r="BC183" s="134"/>
      <c r="BD183" s="134"/>
      <c r="BE183" s="134"/>
      <c r="BF183" s="134"/>
      <c r="BG183" s="134"/>
      <c r="BH183" s="134"/>
      <c r="BI183" s="134"/>
      <c r="BJ183" s="134"/>
      <c r="BK183" s="134"/>
      <c r="BL183" s="134"/>
      <c r="BM183" s="134"/>
      <c r="BN183" s="134"/>
      <c r="BO183" s="134"/>
      <c r="BP183" s="134"/>
      <c r="BQ183" s="134"/>
      <c r="BR183" s="134"/>
      <c r="BS183" s="134"/>
      <c r="BT183" s="134"/>
      <c r="BU183" s="134"/>
      <c r="BV183" s="134"/>
      <c r="BW183" s="134"/>
      <c r="BX183" s="134"/>
      <c r="BY183" s="134"/>
      <c r="BZ183" s="134"/>
      <c r="CA183" s="134"/>
      <c r="CB183" s="134"/>
      <c r="CC183" s="134"/>
      <c r="CD183" s="134"/>
      <c r="CE183" s="134"/>
      <c r="CF183" s="134"/>
      <c r="CG183" s="134"/>
      <c r="CH183" s="134"/>
      <c r="CI183" s="134"/>
      <c r="CJ183" s="134"/>
      <c r="CK183" s="134"/>
      <c r="CL183" s="134"/>
      <c r="CM183" s="134"/>
      <c r="CN183" s="134"/>
      <c r="CO183" s="134"/>
      <c r="CP183" s="134"/>
      <c r="CQ183" s="134"/>
      <c r="CR183" s="134"/>
      <c r="CS183" s="134"/>
      <c r="CT183" s="134"/>
      <c r="CU183" s="134"/>
      <c r="CV183" s="134"/>
      <c r="CW183" s="134"/>
      <c r="CX183" s="134"/>
      <c r="CY183" s="134"/>
      <c r="CZ183" s="134"/>
      <c r="DA183" s="134"/>
      <c r="DB183" s="134"/>
      <c r="DC183" s="134"/>
      <c r="DD183" s="134"/>
      <c r="DE183" s="134"/>
      <c r="DF183" s="134"/>
      <c r="DG183" s="134"/>
      <c r="DH183" s="134"/>
      <c r="DI183" s="134"/>
      <c r="DJ183" s="134"/>
      <c r="DK183" s="134"/>
      <c r="DL183" s="134"/>
      <c r="DM183" s="134"/>
      <c r="DN183" s="221"/>
    </row>
    <row r="184" spans="1:118" ht="13.5" customHeight="1">
      <c r="A184" s="362"/>
      <c r="B184" s="367" t="s">
        <v>170</v>
      </c>
      <c r="C184" s="172"/>
      <c r="D184" s="21"/>
      <c r="E184" s="21"/>
      <c r="F184" s="136"/>
      <c r="G184" s="22"/>
      <c r="H184" s="421">
        <v>0.5</v>
      </c>
      <c r="I184" s="422">
        <v>-0.5</v>
      </c>
      <c r="J184" s="211"/>
      <c r="K184" s="320">
        <v>160.27000000000001</v>
      </c>
      <c r="L184" s="22"/>
      <c r="M184" s="137"/>
      <c r="N184" s="547"/>
      <c r="O184" s="338"/>
      <c r="P184" s="151"/>
      <c r="Q184" s="339"/>
      <c r="R184" s="335"/>
      <c r="S184" s="320">
        <v>160.27000000000001</v>
      </c>
      <c r="T184" s="320">
        <v>160.261</v>
      </c>
      <c r="U184" s="134"/>
      <c r="V184" s="134"/>
      <c r="W184" s="134"/>
      <c r="X184" s="134"/>
      <c r="Y184" s="134"/>
      <c r="Z184" s="134"/>
      <c r="AA184" s="134"/>
      <c r="AB184" s="134"/>
      <c r="AC184" s="134"/>
      <c r="AD184" s="134"/>
      <c r="AE184" s="134"/>
      <c r="AF184" s="134"/>
      <c r="AG184" s="134"/>
      <c r="AH184" s="134"/>
      <c r="AI184" s="134"/>
      <c r="AJ184" s="134"/>
      <c r="AK184" s="134"/>
      <c r="AL184" s="134"/>
      <c r="AM184" s="134"/>
      <c r="AN184" s="134"/>
      <c r="AO184" s="134"/>
      <c r="AP184" s="134"/>
      <c r="AQ184" s="134"/>
      <c r="AR184" s="134"/>
      <c r="AS184" s="134"/>
      <c r="AT184" s="134"/>
      <c r="AU184" s="134"/>
      <c r="AV184" s="134"/>
      <c r="AW184" s="134"/>
      <c r="AX184" s="134"/>
      <c r="AY184" s="134"/>
      <c r="AZ184" s="134"/>
      <c r="BA184" s="134"/>
      <c r="BB184" s="134"/>
      <c r="BC184" s="134"/>
      <c r="BD184" s="134"/>
      <c r="BE184" s="134"/>
      <c r="BF184" s="134"/>
      <c r="BG184" s="134"/>
      <c r="BH184" s="134"/>
      <c r="BI184" s="134"/>
      <c r="BJ184" s="134"/>
      <c r="BK184" s="134"/>
      <c r="BL184" s="134"/>
      <c r="BM184" s="134"/>
      <c r="BN184" s="134"/>
      <c r="BO184" s="134"/>
      <c r="BP184" s="134"/>
      <c r="BQ184" s="134"/>
      <c r="BR184" s="134"/>
      <c r="BS184" s="134"/>
      <c r="BT184" s="134"/>
      <c r="BU184" s="134"/>
      <c r="BV184" s="134"/>
      <c r="BW184" s="134"/>
      <c r="BX184" s="134"/>
      <c r="BY184" s="134"/>
      <c r="BZ184" s="134"/>
      <c r="CA184" s="134"/>
      <c r="CB184" s="134"/>
      <c r="CC184" s="134"/>
      <c r="CD184" s="134"/>
      <c r="CE184" s="134"/>
      <c r="CF184" s="134"/>
      <c r="CG184" s="134"/>
      <c r="CH184" s="134"/>
      <c r="CI184" s="134"/>
      <c r="CJ184" s="134"/>
      <c r="CK184" s="134"/>
      <c r="CL184" s="134"/>
      <c r="CM184" s="134"/>
      <c r="CN184" s="134"/>
      <c r="CO184" s="134"/>
      <c r="CP184" s="134"/>
      <c r="CQ184" s="134"/>
      <c r="CR184" s="134"/>
      <c r="CS184" s="134"/>
      <c r="CT184" s="134"/>
      <c r="CU184" s="134"/>
      <c r="CV184" s="134"/>
      <c r="CW184" s="134"/>
      <c r="CX184" s="134"/>
      <c r="CY184" s="134"/>
      <c r="CZ184" s="134"/>
      <c r="DA184" s="134"/>
      <c r="DB184" s="134"/>
      <c r="DC184" s="134"/>
      <c r="DD184" s="134"/>
      <c r="DE184" s="134"/>
      <c r="DF184" s="134"/>
      <c r="DG184" s="134"/>
      <c r="DH184" s="134"/>
      <c r="DI184" s="134"/>
      <c r="DJ184" s="134"/>
      <c r="DK184" s="134"/>
      <c r="DL184" s="134"/>
      <c r="DM184" s="134"/>
      <c r="DN184" s="221"/>
    </row>
    <row r="185" spans="1:118" ht="13.5" customHeight="1">
      <c r="A185" s="362"/>
      <c r="B185" s="367" t="s">
        <v>171</v>
      </c>
      <c r="C185" s="172"/>
      <c r="D185" s="21"/>
      <c r="E185" s="21"/>
      <c r="F185" s="136"/>
      <c r="G185" s="22"/>
      <c r="H185" s="421">
        <v>0.5</v>
      </c>
      <c r="I185" s="422">
        <v>-0.5</v>
      </c>
      <c r="J185" s="211"/>
      <c r="K185" s="320">
        <v>160.31200000000001</v>
      </c>
      <c r="L185" s="22"/>
      <c r="M185" s="137"/>
      <c r="N185" s="547"/>
      <c r="O185" s="338"/>
      <c r="P185" s="151"/>
      <c r="Q185" s="339"/>
      <c r="R185" s="335"/>
      <c r="S185" s="320">
        <v>160.31200000000001</v>
      </c>
      <c r="T185" s="320">
        <v>160.31</v>
      </c>
      <c r="U185" s="134"/>
      <c r="V185" s="134"/>
      <c r="W185" s="134"/>
      <c r="X185" s="134"/>
      <c r="Y185" s="134"/>
      <c r="Z185" s="134"/>
      <c r="AA185" s="134"/>
      <c r="AB185" s="134"/>
      <c r="AC185" s="134"/>
      <c r="AD185" s="134"/>
      <c r="AE185" s="134"/>
      <c r="AF185" s="134"/>
      <c r="AG185" s="134"/>
      <c r="AH185" s="134"/>
      <c r="AI185" s="134"/>
      <c r="AJ185" s="134"/>
      <c r="AK185" s="134"/>
      <c r="AL185" s="134"/>
      <c r="AM185" s="134"/>
      <c r="AN185" s="134"/>
      <c r="AO185" s="134"/>
      <c r="AP185" s="134"/>
      <c r="AQ185" s="134"/>
      <c r="AR185" s="134"/>
      <c r="AS185" s="134"/>
      <c r="AT185" s="134"/>
      <c r="AU185" s="134"/>
      <c r="AV185" s="134"/>
      <c r="AW185" s="134"/>
      <c r="AX185" s="134"/>
      <c r="AY185" s="134"/>
      <c r="AZ185" s="134"/>
      <c r="BA185" s="134"/>
      <c r="BB185" s="134"/>
      <c r="BC185" s="134"/>
      <c r="BD185" s="134"/>
      <c r="BE185" s="134"/>
      <c r="BF185" s="134"/>
      <c r="BG185" s="134"/>
      <c r="BH185" s="134"/>
      <c r="BI185" s="134"/>
      <c r="BJ185" s="134"/>
      <c r="BK185" s="134"/>
      <c r="BL185" s="134"/>
      <c r="BM185" s="134"/>
      <c r="BN185" s="134"/>
      <c r="BO185" s="134"/>
      <c r="BP185" s="134"/>
      <c r="BQ185" s="134"/>
      <c r="BR185" s="134"/>
      <c r="BS185" s="134"/>
      <c r="BT185" s="134"/>
      <c r="BU185" s="134"/>
      <c r="BV185" s="134"/>
      <c r="BW185" s="134"/>
      <c r="BX185" s="134"/>
      <c r="BY185" s="134"/>
      <c r="BZ185" s="134"/>
      <c r="CA185" s="134"/>
      <c r="CB185" s="134"/>
      <c r="CC185" s="134"/>
      <c r="CD185" s="134"/>
      <c r="CE185" s="134"/>
      <c r="CF185" s="134"/>
      <c r="CG185" s="134"/>
      <c r="CH185" s="134"/>
      <c r="CI185" s="134"/>
      <c r="CJ185" s="134"/>
      <c r="CK185" s="134"/>
      <c r="CL185" s="134"/>
      <c r="CM185" s="134"/>
      <c r="CN185" s="134"/>
      <c r="CO185" s="134"/>
      <c r="CP185" s="134"/>
      <c r="CQ185" s="134"/>
      <c r="CR185" s="134"/>
      <c r="CS185" s="134"/>
      <c r="CT185" s="134"/>
      <c r="CU185" s="134"/>
      <c r="CV185" s="134"/>
      <c r="CW185" s="134"/>
      <c r="CX185" s="134"/>
      <c r="CY185" s="134"/>
      <c r="CZ185" s="134"/>
      <c r="DA185" s="134"/>
      <c r="DB185" s="134"/>
      <c r="DC185" s="134"/>
      <c r="DD185" s="134"/>
      <c r="DE185" s="134"/>
      <c r="DF185" s="134"/>
      <c r="DG185" s="134"/>
      <c r="DH185" s="134"/>
      <c r="DI185" s="134"/>
      <c r="DJ185" s="134"/>
      <c r="DK185" s="134"/>
      <c r="DL185" s="134"/>
      <c r="DM185" s="134"/>
      <c r="DN185" s="221"/>
    </row>
    <row r="186" spans="1:118" ht="13.5" customHeight="1">
      <c r="A186" s="362"/>
      <c r="B186" s="367" t="s">
        <v>172</v>
      </c>
      <c r="C186" s="172"/>
      <c r="D186" s="21"/>
      <c r="E186" s="21"/>
      <c r="F186" s="136"/>
      <c r="G186" s="22"/>
      <c r="H186" s="421">
        <v>0.5</v>
      </c>
      <c r="I186" s="422">
        <v>-0.5</v>
      </c>
      <c r="J186" s="211"/>
      <c r="K186" s="320">
        <v>160.32400000000001</v>
      </c>
      <c r="L186" s="22"/>
      <c r="M186" s="137"/>
      <c r="N186" s="547"/>
      <c r="O186" s="338"/>
      <c r="P186" s="151"/>
      <c r="Q186" s="339"/>
      <c r="R186" s="335"/>
      <c r="S186" s="320">
        <v>160.32400000000001</v>
      </c>
      <c r="T186" s="320">
        <v>160.31700000000001</v>
      </c>
      <c r="U186" s="134"/>
      <c r="V186" s="134"/>
      <c r="W186" s="134"/>
      <c r="X186" s="134"/>
      <c r="Y186" s="134"/>
      <c r="Z186" s="134"/>
      <c r="AA186" s="134"/>
      <c r="AB186" s="134"/>
      <c r="AC186" s="134"/>
      <c r="AD186" s="134"/>
      <c r="AE186" s="134"/>
      <c r="AF186" s="134"/>
      <c r="AG186" s="134"/>
      <c r="AH186" s="134"/>
      <c r="AI186" s="134"/>
      <c r="AJ186" s="134"/>
      <c r="AK186" s="134"/>
      <c r="AL186" s="134"/>
      <c r="AM186" s="134"/>
      <c r="AN186" s="134"/>
      <c r="AO186" s="134"/>
      <c r="AP186" s="134"/>
      <c r="AQ186" s="134"/>
      <c r="AR186" s="134"/>
      <c r="AS186" s="134"/>
      <c r="AT186" s="134"/>
      <c r="AU186" s="134"/>
      <c r="AV186" s="134"/>
      <c r="AW186" s="134"/>
      <c r="AX186" s="134"/>
      <c r="AY186" s="134"/>
      <c r="AZ186" s="134"/>
      <c r="BA186" s="134"/>
      <c r="BB186" s="134"/>
      <c r="BC186" s="134"/>
      <c r="BD186" s="134"/>
      <c r="BE186" s="134"/>
      <c r="BF186" s="134"/>
      <c r="BG186" s="134"/>
      <c r="BH186" s="134"/>
      <c r="BI186" s="134"/>
      <c r="BJ186" s="134"/>
      <c r="BK186" s="134"/>
      <c r="BL186" s="134"/>
      <c r="BM186" s="134"/>
      <c r="BN186" s="134"/>
      <c r="BO186" s="134"/>
      <c r="BP186" s="134"/>
      <c r="BQ186" s="134"/>
      <c r="BR186" s="134"/>
      <c r="BS186" s="134"/>
      <c r="BT186" s="134"/>
      <c r="BU186" s="134"/>
      <c r="BV186" s="134"/>
      <c r="BW186" s="134"/>
      <c r="BX186" s="134"/>
      <c r="BY186" s="134"/>
      <c r="BZ186" s="134"/>
      <c r="CA186" s="134"/>
      <c r="CB186" s="134"/>
      <c r="CC186" s="134"/>
      <c r="CD186" s="134"/>
      <c r="CE186" s="134"/>
      <c r="CF186" s="134"/>
      <c r="CG186" s="134"/>
      <c r="CH186" s="134"/>
      <c r="CI186" s="134"/>
      <c r="CJ186" s="134"/>
      <c r="CK186" s="134"/>
      <c r="CL186" s="134"/>
      <c r="CM186" s="134"/>
      <c r="CN186" s="134"/>
      <c r="CO186" s="134"/>
      <c r="CP186" s="134"/>
      <c r="CQ186" s="134"/>
      <c r="CR186" s="134"/>
      <c r="CS186" s="134"/>
      <c r="CT186" s="134"/>
      <c r="CU186" s="134"/>
      <c r="CV186" s="134"/>
      <c r="CW186" s="134"/>
      <c r="CX186" s="134"/>
      <c r="CY186" s="134"/>
      <c r="CZ186" s="134"/>
      <c r="DA186" s="134"/>
      <c r="DB186" s="134"/>
      <c r="DC186" s="134"/>
      <c r="DD186" s="134"/>
      <c r="DE186" s="134"/>
      <c r="DF186" s="134"/>
      <c r="DG186" s="134"/>
      <c r="DH186" s="134"/>
      <c r="DI186" s="134"/>
      <c r="DJ186" s="134"/>
      <c r="DK186" s="134"/>
      <c r="DL186" s="134"/>
      <c r="DM186" s="134"/>
      <c r="DN186" s="221"/>
    </row>
    <row r="187" spans="1:118" ht="13.5" customHeight="1" thickBot="1">
      <c r="A187" s="362"/>
      <c r="B187" s="367" t="s">
        <v>173</v>
      </c>
      <c r="C187" s="323"/>
      <c r="D187" s="116"/>
      <c r="E187" s="116"/>
      <c r="F187" s="140"/>
      <c r="G187" s="202"/>
      <c r="H187" s="423">
        <v>0.5</v>
      </c>
      <c r="I187" s="424">
        <v>-0.5</v>
      </c>
      <c r="J187" s="212"/>
      <c r="K187" s="321">
        <v>160.37799999999999</v>
      </c>
      <c r="L187" s="202"/>
      <c r="M187" s="218"/>
      <c r="N187" s="547"/>
      <c r="O187" s="338"/>
      <c r="P187" s="151"/>
      <c r="Q187" s="339"/>
      <c r="R187" s="335"/>
      <c r="S187" s="321">
        <v>160.37799999999999</v>
      </c>
      <c r="T187" s="321">
        <v>160.37200000000001</v>
      </c>
      <c r="U187" s="150"/>
      <c r="V187" s="150"/>
      <c r="W187" s="150"/>
      <c r="X187" s="150"/>
      <c r="Y187" s="150"/>
      <c r="Z187" s="150"/>
      <c r="AA187" s="150"/>
      <c r="AB187" s="150"/>
      <c r="AC187" s="150"/>
      <c r="AD187" s="150"/>
      <c r="AE187" s="150"/>
      <c r="AF187" s="150"/>
      <c r="AG187" s="150"/>
      <c r="AH187" s="150"/>
      <c r="AI187" s="150"/>
      <c r="AJ187" s="150"/>
      <c r="AK187" s="150"/>
      <c r="AL187" s="150"/>
      <c r="AM187" s="150"/>
      <c r="AN187" s="150"/>
      <c r="AO187" s="150"/>
      <c r="AP187" s="150"/>
      <c r="AQ187" s="150"/>
      <c r="AR187" s="150"/>
      <c r="AS187" s="150"/>
      <c r="AT187" s="150"/>
      <c r="AU187" s="150"/>
      <c r="AV187" s="150"/>
      <c r="AW187" s="150"/>
      <c r="AX187" s="150"/>
      <c r="AY187" s="150"/>
      <c r="AZ187" s="150"/>
      <c r="BA187" s="150"/>
      <c r="BB187" s="150"/>
      <c r="BC187" s="150"/>
      <c r="BD187" s="150"/>
      <c r="BE187" s="150"/>
      <c r="BF187" s="150"/>
      <c r="BG187" s="150"/>
      <c r="BH187" s="150"/>
      <c r="BI187" s="150"/>
      <c r="BJ187" s="150"/>
      <c r="BK187" s="150"/>
      <c r="BL187" s="150"/>
      <c r="BM187" s="150"/>
      <c r="BN187" s="150"/>
      <c r="BO187" s="150"/>
      <c r="BP187" s="150"/>
      <c r="BQ187" s="150"/>
      <c r="BR187" s="150"/>
      <c r="BS187" s="150"/>
      <c r="BT187" s="150"/>
      <c r="BU187" s="150"/>
      <c r="BV187" s="150"/>
      <c r="BW187" s="150"/>
      <c r="BX187" s="150"/>
      <c r="BY187" s="150"/>
      <c r="BZ187" s="150"/>
      <c r="CA187" s="150"/>
      <c r="CB187" s="150"/>
      <c r="CC187" s="150"/>
      <c r="CD187" s="150"/>
      <c r="CE187" s="150"/>
      <c r="CF187" s="150"/>
      <c r="CG187" s="150"/>
      <c r="CH187" s="150"/>
      <c r="CI187" s="150"/>
      <c r="CJ187" s="150"/>
      <c r="CK187" s="150"/>
      <c r="CL187" s="150"/>
      <c r="CM187" s="150"/>
      <c r="CN187" s="150"/>
      <c r="CO187" s="150"/>
      <c r="CP187" s="150"/>
      <c r="CQ187" s="150"/>
      <c r="CR187" s="150"/>
      <c r="CS187" s="150"/>
      <c r="CT187" s="150"/>
      <c r="CU187" s="150"/>
      <c r="CV187" s="150"/>
      <c r="CW187" s="150"/>
      <c r="CX187" s="150"/>
      <c r="CY187" s="150"/>
      <c r="CZ187" s="150"/>
      <c r="DA187" s="150"/>
      <c r="DB187" s="150"/>
      <c r="DC187" s="150"/>
      <c r="DD187" s="150"/>
      <c r="DE187" s="150"/>
      <c r="DF187" s="150"/>
      <c r="DG187" s="150"/>
      <c r="DH187" s="150"/>
      <c r="DI187" s="150"/>
      <c r="DJ187" s="150"/>
      <c r="DK187" s="150"/>
      <c r="DL187" s="150"/>
      <c r="DM187" s="150"/>
      <c r="DN187" s="231"/>
    </row>
    <row r="188" spans="1:118" s="341" customFormat="1" ht="13.5" customHeight="1">
      <c r="A188" s="364">
        <v>201</v>
      </c>
      <c r="B188" s="340" t="s">
        <v>430</v>
      </c>
      <c r="C188" s="342">
        <v>0</v>
      </c>
      <c r="D188" s="343" t="s">
        <v>7</v>
      </c>
      <c r="E188" s="343" t="s">
        <v>14</v>
      </c>
      <c r="F188" s="262">
        <v>131</v>
      </c>
      <c r="G188" s="282"/>
      <c r="H188" s="417">
        <v>0.3</v>
      </c>
      <c r="I188" s="418">
        <v>-0.3</v>
      </c>
      <c r="J188" s="344">
        <v>131</v>
      </c>
      <c r="K188" s="319">
        <v>130.77699999999999</v>
      </c>
      <c r="L188" s="282" t="str">
        <f>IF(G188=0,"",IF(J$8=J$7,IF(F188&gt;0,IF(C188=1,G188-ROUND(J188-K188,2),G188-ROUND(K188-J188,2)),IF(C188=1,G188-ROUND(K188-J188,2),G188-ROUND(J188-K188,2))),IF(J$8&lt;&gt;J$7,IF(F188&gt;0,IF(C188=1,ROUND(K188-J188,2),ROUND(J188-K188,2)),IF(C188=1,ROUND(J188-K188,2),ROUND(K188-J188,2))))))</f>
        <v/>
      </c>
      <c r="M188" s="345">
        <f t="shared" si="28"/>
        <v>-0.22</v>
      </c>
      <c r="N188" s="345">
        <v>-0.23</v>
      </c>
      <c r="O188" s="346" t="str">
        <f t="shared" si="29"/>
        <v>OK</v>
      </c>
      <c r="P188" s="347"/>
      <c r="Q188" s="229">
        <v>201</v>
      </c>
      <c r="R188" s="35">
        <f t="shared" si="26"/>
        <v>131</v>
      </c>
      <c r="S188" s="319">
        <v>130.77699999999999</v>
      </c>
      <c r="T188" s="319">
        <v>130.76599999999999</v>
      </c>
      <c r="U188" s="129"/>
      <c r="V188" s="129"/>
      <c r="W188" s="129"/>
      <c r="X188" s="129"/>
      <c r="Y188" s="129"/>
      <c r="Z188" s="129"/>
      <c r="AA188" s="129"/>
      <c r="AB188" s="129"/>
      <c r="AC188" s="129"/>
      <c r="AD188" s="129"/>
      <c r="AE188" s="129"/>
      <c r="AF188" s="129"/>
      <c r="AG188" s="129"/>
      <c r="AH188" s="129"/>
      <c r="AI188" s="129"/>
      <c r="AJ188" s="129"/>
      <c r="AK188" s="129"/>
      <c r="AL188" s="129"/>
      <c r="AM188" s="129"/>
      <c r="AN188" s="129"/>
      <c r="AO188" s="129"/>
      <c r="AP188" s="129"/>
      <c r="AQ188" s="129"/>
      <c r="AR188" s="129"/>
      <c r="AS188" s="129"/>
      <c r="AT188" s="129"/>
      <c r="AU188" s="129"/>
      <c r="AV188" s="129"/>
      <c r="AW188" s="129"/>
      <c r="AX188" s="129"/>
      <c r="AY188" s="129"/>
      <c r="AZ188" s="129"/>
      <c r="BA188" s="129"/>
      <c r="BB188" s="129"/>
      <c r="BC188" s="129"/>
      <c r="BD188" s="129"/>
      <c r="BE188" s="129"/>
      <c r="BF188" s="129"/>
      <c r="BG188" s="129"/>
      <c r="BH188" s="129"/>
      <c r="BI188" s="129"/>
      <c r="BJ188" s="129"/>
      <c r="BK188" s="129"/>
      <c r="BL188" s="129"/>
      <c r="BM188" s="129"/>
      <c r="BN188" s="129"/>
      <c r="BO188" s="129"/>
      <c r="BP188" s="129"/>
      <c r="BQ188" s="129"/>
      <c r="BR188" s="129"/>
      <c r="BS188" s="129"/>
      <c r="BT188" s="129"/>
      <c r="BU188" s="129"/>
      <c r="BV188" s="129"/>
      <c r="BW188" s="129"/>
      <c r="BX188" s="129"/>
      <c r="BY188" s="129"/>
      <c r="BZ188" s="129"/>
      <c r="CA188" s="129"/>
      <c r="CB188" s="129"/>
      <c r="CC188" s="129"/>
      <c r="CD188" s="129"/>
      <c r="CE188" s="129"/>
      <c r="CF188" s="129"/>
      <c r="CG188" s="129"/>
      <c r="CH188" s="129"/>
      <c r="CI188" s="129"/>
      <c r="CJ188" s="129"/>
      <c r="CK188" s="129"/>
      <c r="CL188" s="129"/>
      <c r="CM188" s="129"/>
      <c r="CN188" s="129"/>
      <c r="CO188" s="129"/>
      <c r="CP188" s="129"/>
      <c r="CQ188" s="129"/>
      <c r="CR188" s="129"/>
      <c r="CS188" s="129"/>
      <c r="CT188" s="129"/>
      <c r="CU188" s="129"/>
      <c r="CV188" s="129"/>
      <c r="CW188" s="129"/>
      <c r="CX188" s="129"/>
      <c r="CY188" s="129"/>
      <c r="CZ188" s="129"/>
      <c r="DA188" s="129"/>
      <c r="DB188" s="129"/>
      <c r="DC188" s="129"/>
      <c r="DD188" s="129"/>
      <c r="DE188" s="129"/>
      <c r="DF188" s="129"/>
      <c r="DG188" s="129"/>
      <c r="DH188" s="129"/>
      <c r="DI188" s="129"/>
      <c r="DJ188" s="129"/>
      <c r="DK188" s="129"/>
      <c r="DL188" s="129"/>
      <c r="DM188" s="129"/>
      <c r="DN188" s="230"/>
    </row>
    <row r="189" spans="1:118" ht="13.5" customHeight="1">
      <c r="A189" s="359">
        <v>201</v>
      </c>
      <c r="B189" s="332" t="s">
        <v>431</v>
      </c>
      <c r="C189" s="172">
        <v>0</v>
      </c>
      <c r="D189" s="21" t="s">
        <v>8</v>
      </c>
      <c r="E189" s="21" t="s">
        <v>14</v>
      </c>
      <c r="F189" s="136">
        <v>30</v>
      </c>
      <c r="G189" s="22"/>
      <c r="H189" s="407">
        <v>0.3</v>
      </c>
      <c r="I189" s="410">
        <v>-0.3</v>
      </c>
      <c r="J189" s="211">
        <v>30</v>
      </c>
      <c r="K189" s="320">
        <v>30.081</v>
      </c>
      <c r="L189" s="22" t="str">
        <f>IF(G189=0,"",IF(J$8=J$7,IF(F189&gt;0,IF(C189=1,G189-ROUND(J189-K189,2),G189-ROUND(K189-J189,2)),IF(C189=1,G189-ROUND(K189-J189,2),G189-ROUND(J189-K189,2))),IF(J$8&lt;&gt;J$7,IF(F189&gt;0,IF(C189=1,ROUND(K189-J189,2),ROUND(J189-K189,2)),IF(C189=1,ROUND(J189-K189,2),ROUND(K189-J189,2))))))</f>
        <v/>
      </c>
      <c r="M189" s="200">
        <f t="shared" si="28"/>
        <v>0.08</v>
      </c>
      <c r="N189" s="200">
        <v>7.0000000000000007E-2</v>
      </c>
      <c r="O189" s="235" t="str">
        <f t="shared" si="29"/>
        <v>OK</v>
      </c>
      <c r="P189" s="151"/>
      <c r="Q189" s="130">
        <v>201</v>
      </c>
      <c r="R189" s="36">
        <f t="shared" si="26"/>
        <v>30</v>
      </c>
      <c r="S189" s="320">
        <v>30.081</v>
      </c>
      <c r="T189" s="320">
        <v>30.07</v>
      </c>
      <c r="U189" s="134"/>
      <c r="V189" s="134"/>
      <c r="W189" s="134"/>
      <c r="X189" s="134"/>
      <c r="Y189" s="134"/>
      <c r="Z189" s="134"/>
      <c r="AA189" s="134"/>
      <c r="AB189" s="134"/>
      <c r="AC189" s="134"/>
      <c r="AD189" s="134"/>
      <c r="AE189" s="134"/>
      <c r="AF189" s="134"/>
      <c r="AG189" s="134"/>
      <c r="AH189" s="134"/>
      <c r="AI189" s="134"/>
      <c r="AJ189" s="134"/>
      <c r="AK189" s="134"/>
      <c r="AL189" s="134"/>
      <c r="AM189" s="134"/>
      <c r="AN189" s="134"/>
      <c r="AO189" s="134"/>
      <c r="AP189" s="134"/>
      <c r="AQ189" s="134"/>
      <c r="AR189" s="134"/>
      <c r="AS189" s="134"/>
      <c r="AT189" s="134"/>
      <c r="AU189" s="134"/>
      <c r="AV189" s="134"/>
      <c r="AW189" s="134"/>
      <c r="AX189" s="134"/>
      <c r="AY189" s="134"/>
      <c r="AZ189" s="134"/>
      <c r="BA189" s="134"/>
      <c r="BB189" s="134"/>
      <c r="BC189" s="134"/>
      <c r="BD189" s="134"/>
      <c r="BE189" s="134"/>
      <c r="BF189" s="134"/>
      <c r="BG189" s="134"/>
      <c r="BH189" s="134"/>
      <c r="BI189" s="134"/>
      <c r="BJ189" s="134"/>
      <c r="BK189" s="134"/>
      <c r="BL189" s="134"/>
      <c r="BM189" s="134"/>
      <c r="BN189" s="134"/>
      <c r="BO189" s="134"/>
      <c r="BP189" s="134"/>
      <c r="BQ189" s="134"/>
      <c r="BR189" s="134"/>
      <c r="BS189" s="134"/>
      <c r="BT189" s="134"/>
      <c r="BU189" s="134"/>
      <c r="BV189" s="134"/>
      <c r="BW189" s="134"/>
      <c r="BX189" s="134"/>
      <c r="BY189" s="134"/>
      <c r="BZ189" s="134"/>
      <c r="CA189" s="134"/>
      <c r="CB189" s="134"/>
      <c r="CC189" s="134"/>
      <c r="CD189" s="134"/>
      <c r="CE189" s="134"/>
      <c r="CF189" s="134"/>
      <c r="CG189" s="134"/>
      <c r="CH189" s="134"/>
      <c r="CI189" s="134"/>
      <c r="CJ189" s="134"/>
      <c r="CK189" s="134"/>
      <c r="CL189" s="134"/>
      <c r="CM189" s="134"/>
      <c r="CN189" s="134"/>
      <c r="CO189" s="134"/>
      <c r="CP189" s="134"/>
      <c r="CQ189" s="134"/>
      <c r="CR189" s="134"/>
      <c r="CS189" s="134"/>
      <c r="CT189" s="134"/>
      <c r="CU189" s="134"/>
      <c r="CV189" s="134"/>
      <c r="CW189" s="134"/>
      <c r="CX189" s="134"/>
      <c r="CY189" s="134"/>
      <c r="CZ189" s="134"/>
      <c r="DA189" s="134"/>
      <c r="DB189" s="134"/>
      <c r="DC189" s="134"/>
      <c r="DD189" s="134"/>
      <c r="DE189" s="134"/>
      <c r="DF189" s="134"/>
      <c r="DG189" s="134"/>
      <c r="DH189" s="134"/>
      <c r="DI189" s="134"/>
      <c r="DJ189" s="134"/>
      <c r="DK189" s="134"/>
      <c r="DL189" s="134"/>
      <c r="DM189" s="134"/>
      <c r="DN189" s="221"/>
    </row>
    <row r="190" spans="1:118" ht="13.5" customHeight="1">
      <c r="A190" s="359"/>
      <c r="B190" s="367" t="s">
        <v>174</v>
      </c>
      <c r="C190" s="172"/>
      <c r="D190" s="21"/>
      <c r="E190" s="21"/>
      <c r="F190" s="136"/>
      <c r="G190" s="22"/>
      <c r="H190" s="407">
        <v>0.5</v>
      </c>
      <c r="I190" s="410">
        <v>-0.5</v>
      </c>
      <c r="J190" s="211"/>
      <c r="K190" s="320">
        <v>130.67500000000001</v>
      </c>
      <c r="L190" s="22"/>
      <c r="M190" s="200"/>
      <c r="N190" s="200"/>
      <c r="O190" s="235"/>
      <c r="P190" s="151"/>
      <c r="Q190" s="130"/>
      <c r="R190" s="36"/>
      <c r="S190" s="320">
        <v>130.67500000000001</v>
      </c>
      <c r="T190" s="320">
        <v>130.65600000000001</v>
      </c>
      <c r="U190" s="134"/>
      <c r="V190" s="134"/>
      <c r="W190" s="134"/>
      <c r="X190" s="134"/>
      <c r="Y190" s="134"/>
      <c r="Z190" s="134"/>
      <c r="AA190" s="134"/>
      <c r="AB190" s="134"/>
      <c r="AC190" s="134"/>
      <c r="AD190" s="134"/>
      <c r="AE190" s="134"/>
      <c r="AF190" s="134"/>
      <c r="AG190" s="134"/>
      <c r="AH190" s="134"/>
      <c r="AI190" s="134"/>
      <c r="AJ190" s="134"/>
      <c r="AK190" s="134"/>
      <c r="AL190" s="134"/>
      <c r="AM190" s="134"/>
      <c r="AN190" s="134"/>
      <c r="AO190" s="134"/>
      <c r="AP190" s="134"/>
      <c r="AQ190" s="134"/>
      <c r="AR190" s="134"/>
      <c r="AS190" s="134"/>
      <c r="AT190" s="134"/>
      <c r="AU190" s="134"/>
      <c r="AV190" s="134"/>
      <c r="AW190" s="134"/>
      <c r="AX190" s="134"/>
      <c r="AY190" s="134"/>
      <c r="AZ190" s="134"/>
      <c r="BA190" s="134"/>
      <c r="BB190" s="134"/>
      <c r="BC190" s="134"/>
      <c r="BD190" s="134"/>
      <c r="BE190" s="134"/>
      <c r="BF190" s="134"/>
      <c r="BG190" s="134"/>
      <c r="BH190" s="134"/>
      <c r="BI190" s="134"/>
      <c r="BJ190" s="134"/>
      <c r="BK190" s="134"/>
      <c r="BL190" s="134"/>
      <c r="BM190" s="134"/>
      <c r="BN190" s="134"/>
      <c r="BO190" s="134"/>
      <c r="BP190" s="134"/>
      <c r="BQ190" s="134"/>
      <c r="BR190" s="134"/>
      <c r="BS190" s="134"/>
      <c r="BT190" s="134"/>
      <c r="BU190" s="134"/>
      <c r="BV190" s="134"/>
      <c r="BW190" s="134"/>
      <c r="BX190" s="134"/>
      <c r="BY190" s="134"/>
      <c r="BZ190" s="134"/>
      <c r="CA190" s="134"/>
      <c r="CB190" s="134"/>
      <c r="CC190" s="134"/>
      <c r="CD190" s="134"/>
      <c r="CE190" s="134"/>
      <c r="CF190" s="134"/>
      <c r="CG190" s="134"/>
      <c r="CH190" s="134"/>
      <c r="CI190" s="134"/>
      <c r="CJ190" s="134"/>
      <c r="CK190" s="134"/>
      <c r="CL190" s="134"/>
      <c r="CM190" s="134"/>
      <c r="CN190" s="134"/>
      <c r="CO190" s="134"/>
      <c r="CP190" s="134"/>
      <c r="CQ190" s="134"/>
      <c r="CR190" s="134"/>
      <c r="CS190" s="134"/>
      <c r="CT190" s="134"/>
      <c r="CU190" s="134"/>
      <c r="CV190" s="134"/>
      <c r="CW190" s="134"/>
      <c r="CX190" s="134"/>
      <c r="CY190" s="134"/>
      <c r="CZ190" s="134"/>
      <c r="DA190" s="134"/>
      <c r="DB190" s="134"/>
      <c r="DC190" s="134"/>
      <c r="DD190" s="134"/>
      <c r="DE190" s="134"/>
      <c r="DF190" s="134"/>
      <c r="DG190" s="134"/>
      <c r="DH190" s="134"/>
      <c r="DI190" s="134"/>
      <c r="DJ190" s="134"/>
      <c r="DK190" s="134"/>
      <c r="DL190" s="134"/>
      <c r="DM190" s="134"/>
      <c r="DN190" s="221"/>
    </row>
    <row r="191" spans="1:118" ht="13.5" customHeight="1">
      <c r="A191" s="359"/>
      <c r="B191" s="367" t="s">
        <v>174</v>
      </c>
      <c r="C191" s="172"/>
      <c r="D191" s="21"/>
      <c r="E191" s="21"/>
      <c r="F191" s="136"/>
      <c r="G191" s="22"/>
      <c r="H191" s="407">
        <v>0.5</v>
      </c>
      <c r="I191" s="410">
        <v>-0.5</v>
      </c>
      <c r="J191" s="211"/>
      <c r="K191" s="320">
        <v>30.097000000000001</v>
      </c>
      <c r="L191" s="22"/>
      <c r="M191" s="200"/>
      <c r="N191" s="200"/>
      <c r="O191" s="235"/>
      <c r="P191" s="151"/>
      <c r="Q191" s="130"/>
      <c r="R191" s="36"/>
      <c r="S191" s="320">
        <v>30.097000000000001</v>
      </c>
      <c r="T191" s="320">
        <v>30.157</v>
      </c>
      <c r="U191" s="134"/>
      <c r="V191" s="134"/>
      <c r="W191" s="134"/>
      <c r="X191" s="134"/>
      <c r="Y191" s="134"/>
      <c r="Z191" s="134"/>
      <c r="AA191" s="134"/>
      <c r="AB191" s="134"/>
      <c r="AC191" s="134"/>
      <c r="AD191" s="134"/>
      <c r="AE191" s="134"/>
      <c r="AF191" s="134"/>
      <c r="AG191" s="134"/>
      <c r="AH191" s="134"/>
      <c r="AI191" s="134"/>
      <c r="AJ191" s="134"/>
      <c r="AK191" s="134"/>
      <c r="AL191" s="134"/>
      <c r="AM191" s="134"/>
      <c r="AN191" s="134"/>
      <c r="AO191" s="134"/>
      <c r="AP191" s="134"/>
      <c r="AQ191" s="134"/>
      <c r="AR191" s="134"/>
      <c r="AS191" s="134"/>
      <c r="AT191" s="134"/>
      <c r="AU191" s="134"/>
      <c r="AV191" s="134"/>
      <c r="AW191" s="134"/>
      <c r="AX191" s="134"/>
      <c r="AY191" s="134"/>
      <c r="AZ191" s="134"/>
      <c r="BA191" s="134"/>
      <c r="BB191" s="134"/>
      <c r="BC191" s="134"/>
      <c r="BD191" s="134"/>
      <c r="BE191" s="134"/>
      <c r="BF191" s="134"/>
      <c r="BG191" s="134"/>
      <c r="BH191" s="134"/>
      <c r="BI191" s="134"/>
      <c r="BJ191" s="134"/>
      <c r="BK191" s="134"/>
      <c r="BL191" s="134"/>
      <c r="BM191" s="134"/>
      <c r="BN191" s="134"/>
      <c r="BO191" s="134"/>
      <c r="BP191" s="134"/>
      <c r="BQ191" s="134"/>
      <c r="BR191" s="134"/>
      <c r="BS191" s="134"/>
      <c r="BT191" s="134"/>
      <c r="BU191" s="134"/>
      <c r="BV191" s="134"/>
      <c r="BW191" s="134"/>
      <c r="BX191" s="134"/>
      <c r="BY191" s="134"/>
      <c r="BZ191" s="134"/>
      <c r="CA191" s="134"/>
      <c r="CB191" s="134"/>
      <c r="CC191" s="134"/>
      <c r="CD191" s="134"/>
      <c r="CE191" s="134"/>
      <c r="CF191" s="134"/>
      <c r="CG191" s="134"/>
      <c r="CH191" s="134"/>
      <c r="CI191" s="134"/>
      <c r="CJ191" s="134"/>
      <c r="CK191" s="134"/>
      <c r="CL191" s="134"/>
      <c r="CM191" s="134"/>
      <c r="CN191" s="134"/>
      <c r="CO191" s="134"/>
      <c r="CP191" s="134"/>
      <c r="CQ191" s="134"/>
      <c r="CR191" s="134"/>
      <c r="CS191" s="134"/>
      <c r="CT191" s="134"/>
      <c r="CU191" s="134"/>
      <c r="CV191" s="134"/>
      <c r="CW191" s="134"/>
      <c r="CX191" s="134"/>
      <c r="CY191" s="134"/>
      <c r="CZ191" s="134"/>
      <c r="DA191" s="134"/>
      <c r="DB191" s="134"/>
      <c r="DC191" s="134"/>
      <c r="DD191" s="134"/>
      <c r="DE191" s="134"/>
      <c r="DF191" s="134"/>
      <c r="DG191" s="134"/>
      <c r="DH191" s="134"/>
      <c r="DI191" s="134"/>
      <c r="DJ191" s="134"/>
      <c r="DK191" s="134"/>
      <c r="DL191" s="134"/>
      <c r="DM191" s="134"/>
      <c r="DN191" s="221"/>
    </row>
    <row r="192" spans="1:118" ht="13.5" customHeight="1">
      <c r="A192" s="359">
        <v>202</v>
      </c>
      <c r="B192" s="332" t="s">
        <v>432</v>
      </c>
      <c r="C192" s="172">
        <v>0</v>
      </c>
      <c r="D192" s="21" t="s">
        <v>7</v>
      </c>
      <c r="E192" s="21" t="s">
        <v>14</v>
      </c>
      <c r="F192" s="136">
        <v>0</v>
      </c>
      <c r="G192" s="22"/>
      <c r="H192" s="407">
        <v>0.3</v>
      </c>
      <c r="I192" s="410">
        <v>-0.3</v>
      </c>
      <c r="J192" s="211">
        <v>0</v>
      </c>
      <c r="K192" s="320">
        <v>-0.188</v>
      </c>
      <c r="L192" s="22" t="str">
        <f>IF(G192=0,"",IF(J$8=J$7,IF(F192&gt;0,IF(C192=1,G192-ROUND(J192-K192,2),G192-ROUND(K192-J192,2)),IF(C192=1,G192-ROUND(K192-J192,2),G192-ROUND(J192-K192,2))),IF(J$8&lt;&gt;J$7,IF(F192&gt;0,IF(C192=1,ROUND(K192-J192,2),ROUND(J192-K192,2)),IF(C192=1,ROUND(J192-K192,2),ROUND(K192-J192,2))))))</f>
        <v/>
      </c>
      <c r="M192" s="200">
        <f t="shared" si="28"/>
        <v>-0.19</v>
      </c>
      <c r="N192" s="200">
        <v>-0.21</v>
      </c>
      <c r="O192" s="235" t="str">
        <f t="shared" si="29"/>
        <v>OK</v>
      </c>
      <c r="P192" s="151"/>
      <c r="Q192" s="130">
        <v>202</v>
      </c>
      <c r="R192" s="36">
        <f t="shared" si="26"/>
        <v>0</v>
      </c>
      <c r="S192" s="320">
        <v>-0.188</v>
      </c>
      <c r="T192" s="320">
        <v>-0.20899999999999999</v>
      </c>
      <c r="U192" s="134"/>
      <c r="V192" s="134"/>
      <c r="W192" s="134"/>
      <c r="X192" s="134"/>
      <c r="Y192" s="134"/>
      <c r="Z192" s="134"/>
      <c r="AA192" s="134"/>
      <c r="AB192" s="134"/>
      <c r="AC192" s="134"/>
      <c r="AD192" s="134"/>
      <c r="AE192" s="134"/>
      <c r="AF192" s="134"/>
      <c r="AG192" s="134"/>
      <c r="AH192" s="134"/>
      <c r="AI192" s="134"/>
      <c r="AJ192" s="134"/>
      <c r="AK192" s="134"/>
      <c r="AL192" s="134"/>
      <c r="AM192" s="134"/>
      <c r="AN192" s="134"/>
      <c r="AO192" s="134"/>
      <c r="AP192" s="134"/>
      <c r="AQ192" s="134"/>
      <c r="AR192" s="134"/>
      <c r="AS192" s="134"/>
      <c r="AT192" s="134"/>
      <c r="AU192" s="134"/>
      <c r="AV192" s="134"/>
      <c r="AW192" s="134"/>
      <c r="AX192" s="134"/>
      <c r="AY192" s="134"/>
      <c r="AZ192" s="134"/>
      <c r="BA192" s="134"/>
      <c r="BB192" s="134"/>
      <c r="BC192" s="134"/>
      <c r="BD192" s="134"/>
      <c r="BE192" s="134"/>
      <c r="BF192" s="134"/>
      <c r="BG192" s="134"/>
      <c r="BH192" s="134"/>
      <c r="BI192" s="134"/>
      <c r="BJ192" s="134"/>
      <c r="BK192" s="134"/>
      <c r="BL192" s="134"/>
      <c r="BM192" s="134"/>
      <c r="BN192" s="134"/>
      <c r="BO192" s="134"/>
      <c r="BP192" s="134"/>
      <c r="BQ192" s="134"/>
      <c r="BR192" s="134"/>
      <c r="BS192" s="134"/>
      <c r="BT192" s="134"/>
      <c r="BU192" s="134"/>
      <c r="BV192" s="134"/>
      <c r="BW192" s="134"/>
      <c r="BX192" s="134"/>
      <c r="BY192" s="134"/>
      <c r="BZ192" s="134"/>
      <c r="CA192" s="134"/>
      <c r="CB192" s="134"/>
      <c r="CC192" s="134"/>
      <c r="CD192" s="134"/>
      <c r="CE192" s="134"/>
      <c r="CF192" s="134"/>
      <c r="CG192" s="134"/>
      <c r="CH192" s="134"/>
      <c r="CI192" s="134"/>
      <c r="CJ192" s="134"/>
      <c r="CK192" s="134"/>
      <c r="CL192" s="134"/>
      <c r="CM192" s="134"/>
      <c r="CN192" s="134"/>
      <c r="CO192" s="134"/>
      <c r="CP192" s="134"/>
      <c r="CQ192" s="134"/>
      <c r="CR192" s="134"/>
      <c r="CS192" s="134"/>
      <c r="CT192" s="134"/>
      <c r="CU192" s="134"/>
      <c r="CV192" s="134"/>
      <c r="CW192" s="134"/>
      <c r="CX192" s="134"/>
      <c r="CY192" s="134"/>
      <c r="CZ192" s="134"/>
      <c r="DA192" s="134"/>
      <c r="DB192" s="134"/>
      <c r="DC192" s="134"/>
      <c r="DD192" s="134"/>
      <c r="DE192" s="134"/>
      <c r="DF192" s="134"/>
      <c r="DG192" s="134"/>
      <c r="DH192" s="134"/>
      <c r="DI192" s="134"/>
      <c r="DJ192" s="134"/>
      <c r="DK192" s="134"/>
      <c r="DL192" s="134"/>
      <c r="DM192" s="134"/>
      <c r="DN192" s="221"/>
    </row>
    <row r="193" spans="1:118" ht="13.5" customHeight="1">
      <c r="A193" s="359">
        <v>202</v>
      </c>
      <c r="B193" s="332" t="s">
        <v>433</v>
      </c>
      <c r="C193" s="172">
        <v>0</v>
      </c>
      <c r="D193" s="21" t="s">
        <v>8</v>
      </c>
      <c r="E193" s="21" t="s">
        <v>14</v>
      </c>
      <c r="F193" s="136">
        <v>25</v>
      </c>
      <c r="G193" s="22"/>
      <c r="H193" s="407">
        <v>0.3</v>
      </c>
      <c r="I193" s="410">
        <v>-0.3</v>
      </c>
      <c r="J193" s="211">
        <v>25</v>
      </c>
      <c r="K193" s="320">
        <v>25.114999999999998</v>
      </c>
      <c r="L193" s="22" t="str">
        <f>IF(G193=0,"",IF(J$8=J$7,IF(F193&gt;0,IF(C193=1,G193-ROUND(J193-K193,2),G193-ROUND(K193-J193,2)),IF(C193=1,G193-ROUND(K193-J193,2),G193-ROUND(J193-K193,2))),IF(J$8&lt;&gt;J$7,IF(F193&gt;0,IF(C193=1,ROUND(K193-J193,2),ROUND(J193-K193,2)),IF(C193=1,ROUND(J193-K193,2),ROUND(K193-J193,2))))))</f>
        <v/>
      </c>
      <c r="M193" s="200">
        <f t="shared" si="28"/>
        <v>0.11</v>
      </c>
      <c r="N193" s="200">
        <v>0.1</v>
      </c>
      <c r="O193" s="235" t="str">
        <f t="shared" si="29"/>
        <v>OK</v>
      </c>
      <c r="P193" s="151"/>
      <c r="Q193" s="130">
        <v>202</v>
      </c>
      <c r="R193" s="36">
        <f t="shared" si="26"/>
        <v>25</v>
      </c>
      <c r="S193" s="320">
        <v>25.114999999999998</v>
      </c>
      <c r="T193" s="320">
        <v>25.103000000000002</v>
      </c>
      <c r="U193" s="134"/>
      <c r="V193" s="134"/>
      <c r="W193" s="134"/>
      <c r="X193" s="134"/>
      <c r="Y193" s="134"/>
      <c r="Z193" s="134"/>
      <c r="AA193" s="134"/>
      <c r="AB193" s="134"/>
      <c r="AC193" s="134"/>
      <c r="AD193" s="134"/>
      <c r="AE193" s="134"/>
      <c r="AF193" s="134"/>
      <c r="AG193" s="134"/>
      <c r="AH193" s="134"/>
      <c r="AI193" s="134"/>
      <c r="AJ193" s="134"/>
      <c r="AK193" s="134"/>
      <c r="AL193" s="134"/>
      <c r="AM193" s="134"/>
      <c r="AN193" s="134"/>
      <c r="AO193" s="134"/>
      <c r="AP193" s="134"/>
      <c r="AQ193" s="134"/>
      <c r="AR193" s="134"/>
      <c r="AS193" s="134"/>
      <c r="AT193" s="134"/>
      <c r="AU193" s="134"/>
      <c r="AV193" s="134"/>
      <c r="AW193" s="134"/>
      <c r="AX193" s="134"/>
      <c r="AY193" s="134"/>
      <c r="AZ193" s="134"/>
      <c r="BA193" s="134"/>
      <c r="BB193" s="134"/>
      <c r="BC193" s="134"/>
      <c r="BD193" s="134"/>
      <c r="BE193" s="134"/>
      <c r="BF193" s="134"/>
      <c r="BG193" s="134"/>
      <c r="BH193" s="134"/>
      <c r="BI193" s="134"/>
      <c r="BJ193" s="134"/>
      <c r="BK193" s="134"/>
      <c r="BL193" s="134"/>
      <c r="BM193" s="134"/>
      <c r="BN193" s="134"/>
      <c r="BO193" s="134"/>
      <c r="BP193" s="134"/>
      <c r="BQ193" s="134"/>
      <c r="BR193" s="134"/>
      <c r="BS193" s="134"/>
      <c r="BT193" s="134"/>
      <c r="BU193" s="134"/>
      <c r="BV193" s="134"/>
      <c r="BW193" s="134"/>
      <c r="BX193" s="134"/>
      <c r="BY193" s="134"/>
      <c r="BZ193" s="134"/>
      <c r="CA193" s="134"/>
      <c r="CB193" s="134"/>
      <c r="CC193" s="134"/>
      <c r="CD193" s="134"/>
      <c r="CE193" s="134"/>
      <c r="CF193" s="134"/>
      <c r="CG193" s="134"/>
      <c r="CH193" s="134"/>
      <c r="CI193" s="134"/>
      <c r="CJ193" s="134"/>
      <c r="CK193" s="134"/>
      <c r="CL193" s="134"/>
      <c r="CM193" s="134"/>
      <c r="CN193" s="134"/>
      <c r="CO193" s="134"/>
      <c r="CP193" s="134"/>
      <c r="CQ193" s="134"/>
      <c r="CR193" s="134"/>
      <c r="CS193" s="134"/>
      <c r="CT193" s="134"/>
      <c r="CU193" s="134"/>
      <c r="CV193" s="134"/>
      <c r="CW193" s="134"/>
      <c r="CX193" s="134"/>
      <c r="CY193" s="134"/>
      <c r="CZ193" s="134"/>
      <c r="DA193" s="134"/>
      <c r="DB193" s="134"/>
      <c r="DC193" s="134"/>
      <c r="DD193" s="134"/>
      <c r="DE193" s="134"/>
      <c r="DF193" s="134"/>
      <c r="DG193" s="134"/>
      <c r="DH193" s="134"/>
      <c r="DI193" s="134"/>
      <c r="DJ193" s="134"/>
      <c r="DK193" s="134"/>
      <c r="DL193" s="134"/>
      <c r="DM193" s="134"/>
      <c r="DN193" s="221"/>
    </row>
    <row r="194" spans="1:118" ht="13.5" customHeight="1">
      <c r="A194" s="359"/>
      <c r="B194" s="367" t="s">
        <v>175</v>
      </c>
      <c r="C194" s="172"/>
      <c r="D194" s="21"/>
      <c r="E194" s="21"/>
      <c r="F194" s="136"/>
      <c r="G194" s="22"/>
      <c r="H194" s="407">
        <v>0.5</v>
      </c>
      <c r="I194" s="410">
        <v>-0.5</v>
      </c>
      <c r="J194" s="211"/>
      <c r="K194" s="320">
        <v>-0.22500000000000001</v>
      </c>
      <c r="L194" s="22"/>
      <c r="M194" s="200"/>
      <c r="N194" s="200"/>
      <c r="O194" s="235"/>
      <c r="P194" s="151"/>
      <c r="Q194" s="130"/>
      <c r="R194" s="36"/>
      <c r="S194" s="320">
        <v>-0.22500000000000001</v>
      </c>
      <c r="T194" s="320">
        <v>-0.25800000000000001</v>
      </c>
      <c r="U194" s="134"/>
      <c r="V194" s="134"/>
      <c r="W194" s="134"/>
      <c r="X194" s="134"/>
      <c r="Y194" s="134"/>
      <c r="Z194" s="134"/>
      <c r="AA194" s="134"/>
      <c r="AB194" s="134"/>
      <c r="AC194" s="134"/>
      <c r="AD194" s="134"/>
      <c r="AE194" s="134"/>
      <c r="AF194" s="134"/>
      <c r="AG194" s="134"/>
      <c r="AH194" s="134"/>
      <c r="AI194" s="134"/>
      <c r="AJ194" s="134"/>
      <c r="AK194" s="134"/>
      <c r="AL194" s="134"/>
      <c r="AM194" s="134"/>
      <c r="AN194" s="134"/>
      <c r="AO194" s="134"/>
      <c r="AP194" s="134"/>
      <c r="AQ194" s="134"/>
      <c r="AR194" s="134"/>
      <c r="AS194" s="134"/>
      <c r="AT194" s="134"/>
      <c r="AU194" s="134"/>
      <c r="AV194" s="134"/>
      <c r="AW194" s="134"/>
      <c r="AX194" s="134"/>
      <c r="AY194" s="134"/>
      <c r="AZ194" s="134"/>
      <c r="BA194" s="134"/>
      <c r="BB194" s="134"/>
      <c r="BC194" s="134"/>
      <c r="BD194" s="134"/>
      <c r="BE194" s="134"/>
      <c r="BF194" s="134"/>
      <c r="BG194" s="134"/>
      <c r="BH194" s="134"/>
      <c r="BI194" s="134"/>
      <c r="BJ194" s="134"/>
      <c r="BK194" s="134"/>
      <c r="BL194" s="134"/>
      <c r="BM194" s="134"/>
      <c r="BN194" s="134"/>
      <c r="BO194" s="134"/>
      <c r="BP194" s="134"/>
      <c r="BQ194" s="134"/>
      <c r="BR194" s="134"/>
      <c r="BS194" s="134"/>
      <c r="BT194" s="134"/>
      <c r="BU194" s="134"/>
      <c r="BV194" s="134"/>
      <c r="BW194" s="134"/>
      <c r="BX194" s="134"/>
      <c r="BY194" s="134"/>
      <c r="BZ194" s="134"/>
      <c r="CA194" s="134"/>
      <c r="CB194" s="134"/>
      <c r="CC194" s="134"/>
      <c r="CD194" s="134"/>
      <c r="CE194" s="134"/>
      <c r="CF194" s="134"/>
      <c r="CG194" s="134"/>
      <c r="CH194" s="134"/>
      <c r="CI194" s="134"/>
      <c r="CJ194" s="134"/>
      <c r="CK194" s="134"/>
      <c r="CL194" s="134"/>
      <c r="CM194" s="134"/>
      <c r="CN194" s="134"/>
      <c r="CO194" s="134"/>
      <c r="CP194" s="134"/>
      <c r="CQ194" s="134"/>
      <c r="CR194" s="134"/>
      <c r="CS194" s="134"/>
      <c r="CT194" s="134"/>
      <c r="CU194" s="134"/>
      <c r="CV194" s="134"/>
      <c r="CW194" s="134"/>
      <c r="CX194" s="134"/>
      <c r="CY194" s="134"/>
      <c r="CZ194" s="134"/>
      <c r="DA194" s="134"/>
      <c r="DB194" s="134"/>
      <c r="DC194" s="134"/>
      <c r="DD194" s="134"/>
      <c r="DE194" s="134"/>
      <c r="DF194" s="134"/>
      <c r="DG194" s="134"/>
      <c r="DH194" s="134"/>
      <c r="DI194" s="134"/>
      <c r="DJ194" s="134"/>
      <c r="DK194" s="134"/>
      <c r="DL194" s="134"/>
      <c r="DM194" s="134"/>
      <c r="DN194" s="221"/>
    </row>
    <row r="195" spans="1:118" ht="13.5" customHeight="1">
      <c r="A195" s="359"/>
      <c r="B195" s="367" t="s">
        <v>175</v>
      </c>
      <c r="C195" s="172"/>
      <c r="D195" s="21"/>
      <c r="E195" s="21"/>
      <c r="F195" s="136"/>
      <c r="G195" s="22"/>
      <c r="H195" s="407">
        <v>0.5</v>
      </c>
      <c r="I195" s="410">
        <v>-0.5</v>
      </c>
      <c r="J195" s="211"/>
      <c r="K195" s="320">
        <v>25.183</v>
      </c>
      <c r="L195" s="22"/>
      <c r="M195" s="200"/>
      <c r="N195" s="200"/>
      <c r="O195" s="235"/>
      <c r="P195" s="151"/>
      <c r="Q195" s="130"/>
      <c r="R195" s="36"/>
      <c r="S195" s="320">
        <v>25.183</v>
      </c>
      <c r="T195" s="320">
        <v>25.17</v>
      </c>
      <c r="U195" s="134"/>
      <c r="V195" s="134"/>
      <c r="W195" s="134"/>
      <c r="X195" s="134"/>
      <c r="Y195" s="134"/>
      <c r="Z195" s="134"/>
      <c r="AA195" s="134"/>
      <c r="AB195" s="134"/>
      <c r="AC195" s="134"/>
      <c r="AD195" s="134"/>
      <c r="AE195" s="134"/>
      <c r="AF195" s="134"/>
      <c r="AG195" s="134"/>
      <c r="AH195" s="134"/>
      <c r="AI195" s="134"/>
      <c r="AJ195" s="134"/>
      <c r="AK195" s="134"/>
      <c r="AL195" s="134"/>
      <c r="AM195" s="134"/>
      <c r="AN195" s="134"/>
      <c r="AO195" s="134"/>
      <c r="AP195" s="134"/>
      <c r="AQ195" s="134"/>
      <c r="AR195" s="134"/>
      <c r="AS195" s="134"/>
      <c r="AT195" s="134"/>
      <c r="AU195" s="134"/>
      <c r="AV195" s="134"/>
      <c r="AW195" s="134"/>
      <c r="AX195" s="134"/>
      <c r="AY195" s="134"/>
      <c r="AZ195" s="134"/>
      <c r="BA195" s="134"/>
      <c r="BB195" s="134"/>
      <c r="BC195" s="134"/>
      <c r="BD195" s="134"/>
      <c r="BE195" s="134"/>
      <c r="BF195" s="134"/>
      <c r="BG195" s="134"/>
      <c r="BH195" s="134"/>
      <c r="BI195" s="134"/>
      <c r="BJ195" s="134"/>
      <c r="BK195" s="134"/>
      <c r="BL195" s="134"/>
      <c r="BM195" s="134"/>
      <c r="BN195" s="134"/>
      <c r="BO195" s="134"/>
      <c r="BP195" s="134"/>
      <c r="BQ195" s="134"/>
      <c r="BR195" s="134"/>
      <c r="BS195" s="134"/>
      <c r="BT195" s="134"/>
      <c r="BU195" s="134"/>
      <c r="BV195" s="134"/>
      <c r="BW195" s="134"/>
      <c r="BX195" s="134"/>
      <c r="BY195" s="134"/>
      <c r="BZ195" s="134"/>
      <c r="CA195" s="134"/>
      <c r="CB195" s="134"/>
      <c r="CC195" s="134"/>
      <c r="CD195" s="134"/>
      <c r="CE195" s="134"/>
      <c r="CF195" s="134"/>
      <c r="CG195" s="134"/>
      <c r="CH195" s="134"/>
      <c r="CI195" s="134"/>
      <c r="CJ195" s="134"/>
      <c r="CK195" s="134"/>
      <c r="CL195" s="134"/>
      <c r="CM195" s="134"/>
      <c r="CN195" s="134"/>
      <c r="CO195" s="134"/>
      <c r="CP195" s="134"/>
      <c r="CQ195" s="134"/>
      <c r="CR195" s="134"/>
      <c r="CS195" s="134"/>
      <c r="CT195" s="134"/>
      <c r="CU195" s="134"/>
      <c r="CV195" s="134"/>
      <c r="CW195" s="134"/>
      <c r="CX195" s="134"/>
      <c r="CY195" s="134"/>
      <c r="CZ195" s="134"/>
      <c r="DA195" s="134"/>
      <c r="DB195" s="134"/>
      <c r="DC195" s="134"/>
      <c r="DD195" s="134"/>
      <c r="DE195" s="134"/>
      <c r="DF195" s="134"/>
      <c r="DG195" s="134"/>
      <c r="DH195" s="134"/>
      <c r="DI195" s="134"/>
      <c r="DJ195" s="134"/>
      <c r="DK195" s="134"/>
      <c r="DL195" s="134"/>
      <c r="DM195" s="134"/>
      <c r="DN195" s="221"/>
    </row>
    <row r="196" spans="1:118" ht="13.5" customHeight="1">
      <c r="A196" s="359">
        <v>203</v>
      </c>
      <c r="B196" s="332" t="s">
        <v>434</v>
      </c>
      <c r="C196" s="172">
        <v>0</v>
      </c>
      <c r="D196" s="21" t="s">
        <v>7</v>
      </c>
      <c r="E196" s="21" t="s">
        <v>14</v>
      </c>
      <c r="F196" s="136">
        <v>-80</v>
      </c>
      <c r="G196" s="22"/>
      <c r="H196" s="407">
        <v>0.3</v>
      </c>
      <c r="I196" s="410">
        <v>-0.3</v>
      </c>
      <c r="J196" s="211">
        <v>-80</v>
      </c>
      <c r="K196" s="320">
        <v>-80.2</v>
      </c>
      <c r="L196" s="22" t="str">
        <f>IF(G196=0,"",IF(J$8=J$7,IF(F196&gt;0,IF(C196=1,G196-ROUND(J196-K196,2),G196-ROUND(K196-J196,2)),IF(C196=1,G196-ROUND(K196-J196,2),G196-ROUND(J196-K196,2))),IF(J$8&lt;&gt;J$7,IF(F196&gt;0,IF(C196=1,ROUND(K196-J196,2),ROUND(J196-K196,2)),IF(C196=1,ROUND(J196-K196,2),ROUND(K196-J196,2))))))</f>
        <v/>
      </c>
      <c r="M196" s="200">
        <f t="shared" ref="M196" si="30">IF(COUNTBLANK(F196)=1,"",IF(C196=0,ROUND(K196-J196,2),IF(C196=1,IF(F196&gt;0,ROUND(J196-K196,2),ROUND(K196-J196,2)),IF(C196=2,IF(F196&gt;0,ROUND(J196-K196,2),ROUND(K196-J196,2))))))</f>
        <v>-0.2</v>
      </c>
      <c r="N196" s="200">
        <v>-0.22</v>
      </c>
      <c r="O196" s="235" t="str">
        <f t="shared" si="29"/>
        <v>OK</v>
      </c>
      <c r="P196" s="151"/>
      <c r="Q196" s="130">
        <v>203</v>
      </c>
      <c r="R196" s="36">
        <f t="shared" si="26"/>
        <v>-80</v>
      </c>
      <c r="S196" s="320">
        <v>-80.2</v>
      </c>
      <c r="T196" s="320">
        <v>-80.224999999999994</v>
      </c>
      <c r="U196" s="134"/>
      <c r="V196" s="134"/>
      <c r="W196" s="134"/>
      <c r="X196" s="134"/>
      <c r="Y196" s="134"/>
      <c r="Z196" s="134"/>
      <c r="AA196" s="134"/>
      <c r="AB196" s="134"/>
      <c r="AC196" s="134"/>
      <c r="AD196" s="134"/>
      <c r="AE196" s="134"/>
      <c r="AF196" s="134"/>
      <c r="AG196" s="134"/>
      <c r="AH196" s="134"/>
      <c r="AI196" s="134"/>
      <c r="AJ196" s="134"/>
      <c r="AK196" s="134"/>
      <c r="AL196" s="134"/>
      <c r="AM196" s="134"/>
      <c r="AN196" s="134"/>
      <c r="AO196" s="134"/>
      <c r="AP196" s="134"/>
      <c r="AQ196" s="134"/>
      <c r="AR196" s="134"/>
      <c r="AS196" s="134"/>
      <c r="AT196" s="134"/>
      <c r="AU196" s="134"/>
      <c r="AV196" s="134"/>
      <c r="AW196" s="134"/>
      <c r="AX196" s="134"/>
      <c r="AY196" s="134"/>
      <c r="AZ196" s="134"/>
      <c r="BA196" s="134"/>
      <c r="BB196" s="134"/>
      <c r="BC196" s="134"/>
      <c r="BD196" s="134"/>
      <c r="BE196" s="134"/>
      <c r="BF196" s="134"/>
      <c r="BG196" s="134"/>
      <c r="BH196" s="134"/>
      <c r="BI196" s="134"/>
      <c r="BJ196" s="134"/>
      <c r="BK196" s="134"/>
      <c r="BL196" s="134"/>
      <c r="BM196" s="134"/>
      <c r="BN196" s="134"/>
      <c r="BO196" s="134"/>
      <c r="BP196" s="134"/>
      <c r="BQ196" s="134"/>
      <c r="BR196" s="134"/>
      <c r="BS196" s="134"/>
      <c r="BT196" s="134"/>
      <c r="BU196" s="134"/>
      <c r="BV196" s="134"/>
      <c r="BW196" s="134"/>
      <c r="BX196" s="134"/>
      <c r="BY196" s="134"/>
      <c r="BZ196" s="134"/>
      <c r="CA196" s="134"/>
      <c r="CB196" s="134"/>
      <c r="CC196" s="134"/>
      <c r="CD196" s="134"/>
      <c r="CE196" s="134"/>
      <c r="CF196" s="134"/>
      <c r="CG196" s="134"/>
      <c r="CH196" s="134"/>
      <c r="CI196" s="134"/>
      <c r="CJ196" s="134"/>
      <c r="CK196" s="134"/>
      <c r="CL196" s="134"/>
      <c r="CM196" s="134"/>
      <c r="CN196" s="134"/>
      <c r="CO196" s="134"/>
      <c r="CP196" s="134"/>
      <c r="CQ196" s="134"/>
      <c r="CR196" s="134"/>
      <c r="CS196" s="134"/>
      <c r="CT196" s="134"/>
      <c r="CU196" s="134"/>
      <c r="CV196" s="134"/>
      <c r="CW196" s="134"/>
      <c r="CX196" s="134"/>
      <c r="CY196" s="134"/>
      <c r="CZ196" s="134"/>
      <c r="DA196" s="134"/>
      <c r="DB196" s="134"/>
      <c r="DC196" s="134"/>
      <c r="DD196" s="134"/>
      <c r="DE196" s="134"/>
      <c r="DF196" s="134"/>
      <c r="DG196" s="134"/>
      <c r="DH196" s="134"/>
      <c r="DI196" s="134"/>
      <c r="DJ196" s="134"/>
      <c r="DK196" s="134"/>
      <c r="DL196" s="134"/>
      <c r="DM196" s="134"/>
      <c r="DN196" s="221"/>
    </row>
    <row r="197" spans="1:118" ht="13.5" customHeight="1">
      <c r="A197" s="359">
        <v>203</v>
      </c>
      <c r="B197" s="332" t="s">
        <v>509</v>
      </c>
      <c r="C197" s="172">
        <v>0</v>
      </c>
      <c r="D197" s="21" t="s">
        <v>8</v>
      </c>
      <c r="E197" s="21" t="s">
        <v>14</v>
      </c>
      <c r="F197" s="136">
        <v>25</v>
      </c>
      <c r="G197" s="22"/>
      <c r="H197" s="407">
        <v>0.3</v>
      </c>
      <c r="I197" s="410">
        <v>-0.3</v>
      </c>
      <c r="J197" s="211">
        <v>25</v>
      </c>
      <c r="K197" s="320">
        <v>25.067</v>
      </c>
      <c r="L197" s="22" t="str">
        <f>IF(G197=0,"",IF(J$8=J$7,IF(F197&gt;0,IF(C197=1,G197-ROUND(J197-K197,2),G197-ROUND(K197-J197,2)),IF(C197=1,G197-ROUND(K197-J197,2),G197-ROUND(J197-K197,2))),IF(J$8&lt;&gt;J$7,IF(F197&gt;0,IF(C197=1,ROUND(K197-J197,2),ROUND(J197-K197,2)),IF(C197=1,ROUND(J197-K197,2),ROUND(K197-J197,2))))))</f>
        <v/>
      </c>
      <c r="M197" s="200">
        <f t="shared" si="28"/>
        <v>7.0000000000000007E-2</v>
      </c>
      <c r="N197" s="200">
        <v>7.0000000000000007E-2</v>
      </c>
      <c r="O197" s="235" t="str">
        <f t="shared" si="29"/>
        <v>OK</v>
      </c>
      <c r="P197" s="151"/>
      <c r="Q197" s="130">
        <v>203</v>
      </c>
      <c r="R197" s="36">
        <f t="shared" si="26"/>
        <v>25</v>
      </c>
      <c r="S197" s="320">
        <v>25.067</v>
      </c>
      <c r="T197" s="320">
        <v>25.068000000000001</v>
      </c>
      <c r="U197" s="134"/>
      <c r="V197" s="134"/>
      <c r="W197" s="134"/>
      <c r="X197" s="134"/>
      <c r="Y197" s="134"/>
      <c r="Z197" s="134"/>
      <c r="AA197" s="134"/>
      <c r="AB197" s="134"/>
      <c r="AC197" s="134"/>
      <c r="AD197" s="134"/>
      <c r="AE197" s="134"/>
      <c r="AF197" s="134"/>
      <c r="AG197" s="134"/>
      <c r="AH197" s="134"/>
      <c r="AI197" s="134"/>
      <c r="AJ197" s="134"/>
      <c r="AK197" s="134"/>
      <c r="AL197" s="134"/>
      <c r="AM197" s="134"/>
      <c r="AN197" s="134"/>
      <c r="AO197" s="134"/>
      <c r="AP197" s="134"/>
      <c r="AQ197" s="134"/>
      <c r="AR197" s="134"/>
      <c r="AS197" s="134"/>
      <c r="AT197" s="134"/>
      <c r="AU197" s="134"/>
      <c r="AV197" s="134"/>
      <c r="AW197" s="134"/>
      <c r="AX197" s="134"/>
      <c r="AY197" s="134"/>
      <c r="AZ197" s="134"/>
      <c r="BA197" s="134"/>
      <c r="BB197" s="134"/>
      <c r="BC197" s="134"/>
      <c r="BD197" s="134"/>
      <c r="BE197" s="134"/>
      <c r="BF197" s="134"/>
      <c r="BG197" s="134"/>
      <c r="BH197" s="134"/>
      <c r="BI197" s="134"/>
      <c r="BJ197" s="134"/>
      <c r="BK197" s="134"/>
      <c r="BL197" s="134"/>
      <c r="BM197" s="134"/>
      <c r="BN197" s="134"/>
      <c r="BO197" s="134"/>
      <c r="BP197" s="134"/>
      <c r="BQ197" s="134"/>
      <c r="BR197" s="134"/>
      <c r="BS197" s="134"/>
      <c r="BT197" s="134"/>
      <c r="BU197" s="134"/>
      <c r="BV197" s="134"/>
      <c r="BW197" s="134"/>
      <c r="BX197" s="134"/>
      <c r="BY197" s="134"/>
      <c r="BZ197" s="134"/>
      <c r="CA197" s="134"/>
      <c r="CB197" s="134"/>
      <c r="CC197" s="134"/>
      <c r="CD197" s="134"/>
      <c r="CE197" s="134"/>
      <c r="CF197" s="134"/>
      <c r="CG197" s="134"/>
      <c r="CH197" s="134"/>
      <c r="CI197" s="134"/>
      <c r="CJ197" s="134"/>
      <c r="CK197" s="134"/>
      <c r="CL197" s="134"/>
      <c r="CM197" s="134"/>
      <c r="CN197" s="134"/>
      <c r="CO197" s="134"/>
      <c r="CP197" s="134"/>
      <c r="CQ197" s="134"/>
      <c r="CR197" s="134"/>
      <c r="CS197" s="134"/>
      <c r="CT197" s="134"/>
      <c r="CU197" s="134"/>
      <c r="CV197" s="134"/>
      <c r="CW197" s="134"/>
      <c r="CX197" s="134"/>
      <c r="CY197" s="134"/>
      <c r="CZ197" s="134"/>
      <c r="DA197" s="134"/>
      <c r="DB197" s="134"/>
      <c r="DC197" s="134"/>
      <c r="DD197" s="134"/>
      <c r="DE197" s="134"/>
      <c r="DF197" s="134"/>
      <c r="DG197" s="134"/>
      <c r="DH197" s="134"/>
      <c r="DI197" s="134"/>
      <c r="DJ197" s="134"/>
      <c r="DK197" s="134"/>
      <c r="DL197" s="134"/>
      <c r="DM197" s="134"/>
      <c r="DN197" s="221"/>
    </row>
    <row r="198" spans="1:118" ht="13.5" customHeight="1">
      <c r="A198" s="359"/>
      <c r="B198" s="367" t="s">
        <v>176</v>
      </c>
      <c r="C198" s="172"/>
      <c r="D198" s="21"/>
      <c r="E198" s="21"/>
      <c r="F198" s="136"/>
      <c r="G198" s="22"/>
      <c r="H198" s="407">
        <v>0.5</v>
      </c>
      <c r="I198" s="410">
        <v>-0.5</v>
      </c>
      <c r="J198" s="211"/>
      <c r="K198" s="320">
        <v>-80.176000000000002</v>
      </c>
      <c r="L198" s="22"/>
      <c r="M198" s="200"/>
      <c r="N198" s="200"/>
      <c r="O198" s="235"/>
      <c r="P198" s="151"/>
      <c r="Q198" s="130"/>
      <c r="R198" s="36"/>
      <c r="S198" s="320">
        <v>-80.176000000000002</v>
      </c>
      <c r="T198" s="320">
        <v>-80.215999999999994</v>
      </c>
      <c r="U198" s="134"/>
      <c r="V198" s="134"/>
      <c r="W198" s="134"/>
      <c r="X198" s="134"/>
      <c r="Y198" s="134"/>
      <c r="Z198" s="134"/>
      <c r="AA198" s="134"/>
      <c r="AB198" s="134"/>
      <c r="AC198" s="134"/>
      <c r="AD198" s="134"/>
      <c r="AE198" s="134"/>
      <c r="AF198" s="134"/>
      <c r="AG198" s="134"/>
      <c r="AH198" s="134"/>
      <c r="AI198" s="134"/>
      <c r="AJ198" s="134"/>
      <c r="AK198" s="134"/>
      <c r="AL198" s="134"/>
      <c r="AM198" s="134"/>
      <c r="AN198" s="134"/>
      <c r="AO198" s="134"/>
      <c r="AP198" s="134"/>
      <c r="AQ198" s="134"/>
      <c r="AR198" s="134"/>
      <c r="AS198" s="134"/>
      <c r="AT198" s="134"/>
      <c r="AU198" s="134"/>
      <c r="AV198" s="134"/>
      <c r="AW198" s="134"/>
      <c r="AX198" s="134"/>
      <c r="AY198" s="134"/>
      <c r="AZ198" s="134"/>
      <c r="BA198" s="134"/>
      <c r="BB198" s="134"/>
      <c r="BC198" s="134"/>
      <c r="BD198" s="134"/>
      <c r="BE198" s="134"/>
      <c r="BF198" s="134"/>
      <c r="BG198" s="134"/>
      <c r="BH198" s="134"/>
      <c r="BI198" s="134"/>
      <c r="BJ198" s="134"/>
      <c r="BK198" s="134"/>
      <c r="BL198" s="134"/>
      <c r="BM198" s="134"/>
      <c r="BN198" s="134"/>
      <c r="BO198" s="134"/>
      <c r="BP198" s="134"/>
      <c r="BQ198" s="134"/>
      <c r="BR198" s="134"/>
      <c r="BS198" s="134"/>
      <c r="BT198" s="134"/>
      <c r="BU198" s="134"/>
      <c r="BV198" s="134"/>
      <c r="BW198" s="134"/>
      <c r="BX198" s="134"/>
      <c r="BY198" s="134"/>
      <c r="BZ198" s="134"/>
      <c r="CA198" s="134"/>
      <c r="CB198" s="134"/>
      <c r="CC198" s="134"/>
      <c r="CD198" s="134"/>
      <c r="CE198" s="134"/>
      <c r="CF198" s="134"/>
      <c r="CG198" s="134"/>
      <c r="CH198" s="134"/>
      <c r="CI198" s="134"/>
      <c r="CJ198" s="134"/>
      <c r="CK198" s="134"/>
      <c r="CL198" s="134"/>
      <c r="CM198" s="134"/>
      <c r="CN198" s="134"/>
      <c r="CO198" s="134"/>
      <c r="CP198" s="134"/>
      <c r="CQ198" s="134"/>
      <c r="CR198" s="134"/>
      <c r="CS198" s="134"/>
      <c r="CT198" s="134"/>
      <c r="CU198" s="134"/>
      <c r="CV198" s="134"/>
      <c r="CW198" s="134"/>
      <c r="CX198" s="134"/>
      <c r="CY198" s="134"/>
      <c r="CZ198" s="134"/>
      <c r="DA198" s="134"/>
      <c r="DB198" s="134"/>
      <c r="DC198" s="134"/>
      <c r="DD198" s="134"/>
      <c r="DE198" s="134"/>
      <c r="DF198" s="134"/>
      <c r="DG198" s="134"/>
      <c r="DH198" s="134"/>
      <c r="DI198" s="134"/>
      <c r="DJ198" s="134"/>
      <c r="DK198" s="134"/>
      <c r="DL198" s="134"/>
      <c r="DM198" s="134"/>
      <c r="DN198" s="221"/>
    </row>
    <row r="199" spans="1:118" ht="13.5" customHeight="1">
      <c r="A199" s="359"/>
      <c r="B199" s="367" t="s">
        <v>176</v>
      </c>
      <c r="C199" s="172"/>
      <c r="D199" s="21"/>
      <c r="E199" s="21"/>
      <c r="F199" s="136"/>
      <c r="G199" s="22"/>
      <c r="H199" s="407">
        <v>0.5</v>
      </c>
      <c r="I199" s="410">
        <v>-0.5</v>
      </c>
      <c r="J199" s="211"/>
      <c r="K199" s="320">
        <v>25.106000000000002</v>
      </c>
      <c r="L199" s="22"/>
      <c r="M199" s="200"/>
      <c r="N199" s="200"/>
      <c r="O199" s="235"/>
      <c r="P199" s="151"/>
      <c r="Q199" s="130"/>
      <c r="R199" s="36"/>
      <c r="S199" s="320">
        <v>25.106000000000002</v>
      </c>
      <c r="T199" s="320">
        <v>25.07</v>
      </c>
      <c r="U199" s="134"/>
      <c r="V199" s="134"/>
      <c r="W199" s="134"/>
      <c r="X199" s="134"/>
      <c r="Y199" s="134"/>
      <c r="Z199" s="134"/>
      <c r="AA199" s="134"/>
      <c r="AB199" s="134"/>
      <c r="AC199" s="134"/>
      <c r="AD199" s="134"/>
      <c r="AE199" s="134"/>
      <c r="AF199" s="134"/>
      <c r="AG199" s="134"/>
      <c r="AH199" s="134"/>
      <c r="AI199" s="134"/>
      <c r="AJ199" s="134"/>
      <c r="AK199" s="134"/>
      <c r="AL199" s="134"/>
      <c r="AM199" s="134"/>
      <c r="AN199" s="134"/>
      <c r="AO199" s="134"/>
      <c r="AP199" s="134"/>
      <c r="AQ199" s="134"/>
      <c r="AR199" s="134"/>
      <c r="AS199" s="134"/>
      <c r="AT199" s="134"/>
      <c r="AU199" s="134"/>
      <c r="AV199" s="134"/>
      <c r="AW199" s="134"/>
      <c r="AX199" s="134"/>
      <c r="AY199" s="134"/>
      <c r="AZ199" s="134"/>
      <c r="BA199" s="134"/>
      <c r="BB199" s="134"/>
      <c r="BC199" s="134"/>
      <c r="BD199" s="134"/>
      <c r="BE199" s="134"/>
      <c r="BF199" s="134"/>
      <c r="BG199" s="134"/>
      <c r="BH199" s="134"/>
      <c r="BI199" s="134"/>
      <c r="BJ199" s="134"/>
      <c r="BK199" s="134"/>
      <c r="BL199" s="134"/>
      <c r="BM199" s="134"/>
      <c r="BN199" s="134"/>
      <c r="BO199" s="134"/>
      <c r="BP199" s="134"/>
      <c r="BQ199" s="134"/>
      <c r="BR199" s="134"/>
      <c r="BS199" s="134"/>
      <c r="BT199" s="134"/>
      <c r="BU199" s="134"/>
      <c r="BV199" s="134"/>
      <c r="BW199" s="134"/>
      <c r="BX199" s="134"/>
      <c r="BY199" s="134"/>
      <c r="BZ199" s="134"/>
      <c r="CA199" s="134"/>
      <c r="CB199" s="134"/>
      <c r="CC199" s="134"/>
      <c r="CD199" s="134"/>
      <c r="CE199" s="134"/>
      <c r="CF199" s="134"/>
      <c r="CG199" s="134"/>
      <c r="CH199" s="134"/>
      <c r="CI199" s="134"/>
      <c r="CJ199" s="134"/>
      <c r="CK199" s="134"/>
      <c r="CL199" s="134"/>
      <c r="CM199" s="134"/>
      <c r="CN199" s="134"/>
      <c r="CO199" s="134"/>
      <c r="CP199" s="134"/>
      <c r="CQ199" s="134"/>
      <c r="CR199" s="134"/>
      <c r="CS199" s="134"/>
      <c r="CT199" s="134"/>
      <c r="CU199" s="134"/>
      <c r="CV199" s="134"/>
      <c r="CW199" s="134"/>
      <c r="CX199" s="134"/>
      <c r="CY199" s="134"/>
      <c r="CZ199" s="134"/>
      <c r="DA199" s="134"/>
      <c r="DB199" s="134"/>
      <c r="DC199" s="134"/>
      <c r="DD199" s="134"/>
      <c r="DE199" s="134"/>
      <c r="DF199" s="134"/>
      <c r="DG199" s="134"/>
      <c r="DH199" s="134"/>
      <c r="DI199" s="134"/>
      <c r="DJ199" s="134"/>
      <c r="DK199" s="134"/>
      <c r="DL199" s="134"/>
      <c r="DM199" s="134"/>
      <c r="DN199" s="221"/>
    </row>
    <row r="200" spans="1:118" ht="13.5" customHeight="1">
      <c r="A200" s="359">
        <v>205</v>
      </c>
      <c r="B200" s="332" t="s">
        <v>50</v>
      </c>
      <c r="C200" s="172">
        <v>0</v>
      </c>
      <c r="D200" s="21" t="s">
        <v>7</v>
      </c>
      <c r="E200" s="21" t="s">
        <v>14</v>
      </c>
      <c r="F200" s="136">
        <v>-123</v>
      </c>
      <c r="G200" s="22"/>
      <c r="H200" s="407">
        <v>0.3</v>
      </c>
      <c r="I200" s="410">
        <v>-0.3</v>
      </c>
      <c r="J200" s="211">
        <v>-123</v>
      </c>
      <c r="K200" s="320">
        <v>-123.364</v>
      </c>
      <c r="L200" s="22" t="str">
        <f>IF(G200=0,"",IF(J$8=J$7,IF(F200&gt;0,IF(C200=1,G200-ROUND(J200-K200,2),G200-ROUND(K200-J200,2)),IF(C200=1,G200-ROUND(K200-J200,2),G200-ROUND(J200-K200,2))),IF(J$8&lt;&gt;J$7,IF(F200&gt;0,IF(C200=1,ROUND(K200-J200,2),ROUND(J200-K200,2)),IF(C200=1,ROUND(J200-K200,2),ROUND(K200-J200,2))))))</f>
        <v/>
      </c>
      <c r="M200" s="200">
        <f t="shared" ref="M200" si="31">IF(COUNTBLANK(F200)=1,"",IF(C200=0,ROUND(K200-J200,2),IF(C200=1,IF(F200&gt;0,ROUND(J200-K200,2),ROUND(K200-J200,2)),IF(C200=2,IF(F200&gt;0,ROUND(J200-K200,2),ROUND(K200-J200,2))))))</f>
        <v>-0.36</v>
      </c>
      <c r="N200" s="200">
        <v>-0.39</v>
      </c>
      <c r="O200" s="235" t="str">
        <f t="shared" si="29"/>
        <v>NG</v>
      </c>
      <c r="P200" s="151"/>
      <c r="Q200" s="130">
        <v>205</v>
      </c>
      <c r="R200" s="36">
        <f t="shared" si="26"/>
        <v>-123</v>
      </c>
      <c r="S200" s="320">
        <v>-123.364</v>
      </c>
      <c r="T200" s="320">
        <v>-123.38500000000001</v>
      </c>
      <c r="U200" s="134"/>
      <c r="V200" s="134"/>
      <c r="W200" s="134"/>
      <c r="X200" s="134"/>
      <c r="Y200" s="134"/>
      <c r="Z200" s="134"/>
      <c r="AA200" s="134"/>
      <c r="AB200" s="134"/>
      <c r="AC200" s="134"/>
      <c r="AD200" s="134"/>
      <c r="AE200" s="134"/>
      <c r="AF200" s="134"/>
      <c r="AG200" s="134"/>
      <c r="AH200" s="134"/>
      <c r="AI200" s="134"/>
      <c r="AJ200" s="134"/>
      <c r="AK200" s="134"/>
      <c r="AL200" s="134"/>
      <c r="AM200" s="134"/>
      <c r="AN200" s="134"/>
      <c r="AO200" s="134"/>
      <c r="AP200" s="134"/>
      <c r="AQ200" s="134"/>
      <c r="AR200" s="134"/>
      <c r="AS200" s="134"/>
      <c r="AT200" s="134"/>
      <c r="AU200" s="134"/>
      <c r="AV200" s="134"/>
      <c r="AW200" s="134"/>
      <c r="AX200" s="134"/>
      <c r="AY200" s="134"/>
      <c r="AZ200" s="134"/>
      <c r="BA200" s="134"/>
      <c r="BB200" s="134"/>
      <c r="BC200" s="134"/>
      <c r="BD200" s="134"/>
      <c r="BE200" s="134"/>
      <c r="BF200" s="134"/>
      <c r="BG200" s="134"/>
      <c r="BH200" s="134"/>
      <c r="BI200" s="134"/>
      <c r="BJ200" s="134"/>
      <c r="BK200" s="134"/>
      <c r="BL200" s="134"/>
      <c r="BM200" s="134"/>
      <c r="BN200" s="134"/>
      <c r="BO200" s="134"/>
      <c r="BP200" s="134"/>
      <c r="BQ200" s="134"/>
      <c r="BR200" s="134"/>
      <c r="BS200" s="134"/>
      <c r="BT200" s="134"/>
      <c r="BU200" s="134"/>
      <c r="BV200" s="134"/>
      <c r="BW200" s="134"/>
      <c r="BX200" s="134"/>
      <c r="BY200" s="134"/>
      <c r="BZ200" s="134"/>
      <c r="CA200" s="134"/>
      <c r="CB200" s="134"/>
      <c r="CC200" s="134"/>
      <c r="CD200" s="134"/>
      <c r="CE200" s="134"/>
      <c r="CF200" s="134"/>
      <c r="CG200" s="134"/>
      <c r="CH200" s="134"/>
      <c r="CI200" s="134"/>
      <c r="CJ200" s="134"/>
      <c r="CK200" s="134"/>
      <c r="CL200" s="134"/>
      <c r="CM200" s="134"/>
      <c r="CN200" s="134"/>
      <c r="CO200" s="134"/>
      <c r="CP200" s="134"/>
      <c r="CQ200" s="134"/>
      <c r="CR200" s="134"/>
      <c r="CS200" s="134"/>
      <c r="CT200" s="134"/>
      <c r="CU200" s="134"/>
      <c r="CV200" s="134"/>
      <c r="CW200" s="134"/>
      <c r="CX200" s="134"/>
      <c r="CY200" s="134"/>
      <c r="CZ200" s="134"/>
      <c r="DA200" s="134"/>
      <c r="DB200" s="134"/>
      <c r="DC200" s="134"/>
      <c r="DD200" s="134"/>
      <c r="DE200" s="134"/>
      <c r="DF200" s="134"/>
      <c r="DG200" s="134"/>
      <c r="DH200" s="134"/>
      <c r="DI200" s="134"/>
      <c r="DJ200" s="134"/>
      <c r="DK200" s="134"/>
      <c r="DL200" s="134"/>
      <c r="DM200" s="134"/>
      <c r="DN200" s="221"/>
    </row>
    <row r="201" spans="1:118" ht="13.5" customHeight="1">
      <c r="A201" s="359">
        <v>205</v>
      </c>
      <c r="B201" s="332" t="s">
        <v>51</v>
      </c>
      <c r="C201" s="172">
        <v>0</v>
      </c>
      <c r="D201" s="21" t="s">
        <v>8</v>
      </c>
      <c r="E201" s="21" t="s">
        <v>14</v>
      </c>
      <c r="F201" s="136">
        <v>138</v>
      </c>
      <c r="G201" s="22"/>
      <c r="H201" s="407">
        <v>0.3</v>
      </c>
      <c r="I201" s="410">
        <v>-0.3</v>
      </c>
      <c r="J201" s="211">
        <v>138</v>
      </c>
      <c r="K201" s="320">
        <v>138.126</v>
      </c>
      <c r="L201" s="22" t="str">
        <f>IF(G201=0,"",IF(J$8=J$7,IF(F201&gt;0,IF(C201=1,G201-ROUND(J201-K201,2),G201-ROUND(K201-J201,2)),IF(C201=1,G201-ROUND(K201-J201,2),G201-ROUND(J201-K201,2))),IF(J$8&lt;&gt;J$7,IF(F201&gt;0,IF(C201=1,ROUND(K201-J201,2),ROUND(J201-K201,2)),IF(C201=1,ROUND(J201-K201,2),ROUND(K201-J201,2))))))</f>
        <v/>
      </c>
      <c r="M201" s="200">
        <f t="shared" si="28"/>
        <v>0.13</v>
      </c>
      <c r="N201" s="200">
        <v>0.12</v>
      </c>
      <c r="O201" s="235" t="str">
        <f t="shared" si="29"/>
        <v>OK</v>
      </c>
      <c r="P201" s="151"/>
      <c r="Q201" s="130">
        <v>205</v>
      </c>
      <c r="R201" s="36">
        <f t="shared" si="26"/>
        <v>138</v>
      </c>
      <c r="S201" s="320">
        <v>138.126</v>
      </c>
      <c r="T201" s="320">
        <v>138.12299999999999</v>
      </c>
      <c r="U201" s="134"/>
      <c r="V201" s="134"/>
      <c r="W201" s="134"/>
      <c r="X201" s="134"/>
      <c r="Y201" s="134"/>
      <c r="Z201" s="134"/>
      <c r="AA201" s="134"/>
      <c r="AB201" s="134"/>
      <c r="AC201" s="134"/>
      <c r="AD201" s="134"/>
      <c r="AE201" s="134"/>
      <c r="AF201" s="134"/>
      <c r="AG201" s="134"/>
      <c r="AH201" s="134"/>
      <c r="AI201" s="134"/>
      <c r="AJ201" s="134"/>
      <c r="AK201" s="134"/>
      <c r="AL201" s="134"/>
      <c r="AM201" s="134"/>
      <c r="AN201" s="134"/>
      <c r="AO201" s="134"/>
      <c r="AP201" s="134"/>
      <c r="AQ201" s="134"/>
      <c r="AR201" s="134"/>
      <c r="AS201" s="134"/>
      <c r="AT201" s="134"/>
      <c r="AU201" s="134"/>
      <c r="AV201" s="134"/>
      <c r="AW201" s="134"/>
      <c r="AX201" s="134"/>
      <c r="AY201" s="134"/>
      <c r="AZ201" s="134"/>
      <c r="BA201" s="134"/>
      <c r="BB201" s="134"/>
      <c r="BC201" s="134"/>
      <c r="BD201" s="134"/>
      <c r="BE201" s="134"/>
      <c r="BF201" s="134"/>
      <c r="BG201" s="134"/>
      <c r="BH201" s="134"/>
      <c r="BI201" s="134"/>
      <c r="BJ201" s="134"/>
      <c r="BK201" s="134"/>
      <c r="BL201" s="134"/>
      <c r="BM201" s="134"/>
      <c r="BN201" s="134"/>
      <c r="BO201" s="134"/>
      <c r="BP201" s="134"/>
      <c r="BQ201" s="134"/>
      <c r="BR201" s="134"/>
      <c r="BS201" s="134"/>
      <c r="BT201" s="134"/>
      <c r="BU201" s="134"/>
      <c r="BV201" s="134"/>
      <c r="BW201" s="134"/>
      <c r="BX201" s="134"/>
      <c r="BY201" s="134"/>
      <c r="BZ201" s="134"/>
      <c r="CA201" s="134"/>
      <c r="CB201" s="134"/>
      <c r="CC201" s="134"/>
      <c r="CD201" s="134"/>
      <c r="CE201" s="134"/>
      <c r="CF201" s="134"/>
      <c r="CG201" s="134"/>
      <c r="CH201" s="134"/>
      <c r="CI201" s="134"/>
      <c r="CJ201" s="134"/>
      <c r="CK201" s="134"/>
      <c r="CL201" s="134"/>
      <c r="CM201" s="134"/>
      <c r="CN201" s="134"/>
      <c r="CO201" s="134"/>
      <c r="CP201" s="134"/>
      <c r="CQ201" s="134"/>
      <c r="CR201" s="134"/>
      <c r="CS201" s="134"/>
      <c r="CT201" s="134"/>
      <c r="CU201" s="134"/>
      <c r="CV201" s="134"/>
      <c r="CW201" s="134"/>
      <c r="CX201" s="134"/>
      <c r="CY201" s="134"/>
      <c r="CZ201" s="134"/>
      <c r="DA201" s="134"/>
      <c r="DB201" s="134"/>
      <c r="DC201" s="134"/>
      <c r="DD201" s="134"/>
      <c r="DE201" s="134"/>
      <c r="DF201" s="134"/>
      <c r="DG201" s="134"/>
      <c r="DH201" s="134"/>
      <c r="DI201" s="134"/>
      <c r="DJ201" s="134"/>
      <c r="DK201" s="134"/>
      <c r="DL201" s="134"/>
      <c r="DM201" s="134"/>
      <c r="DN201" s="221"/>
    </row>
    <row r="202" spans="1:118" ht="13.5" customHeight="1">
      <c r="A202" s="359"/>
      <c r="B202" s="367" t="s">
        <v>177</v>
      </c>
      <c r="C202" s="172"/>
      <c r="D202" s="21"/>
      <c r="E202" s="21"/>
      <c r="F202" s="136"/>
      <c r="G202" s="22"/>
      <c r="H202" s="407">
        <v>0.5</v>
      </c>
      <c r="I202" s="410">
        <v>-0.5</v>
      </c>
      <c r="J202" s="211"/>
      <c r="K202" s="320">
        <v>-123.363</v>
      </c>
      <c r="L202" s="22"/>
      <c r="M202" s="200"/>
      <c r="N202" s="200"/>
      <c r="O202" s="235"/>
      <c r="P202" s="151"/>
      <c r="Q202" s="130"/>
      <c r="R202" s="36"/>
      <c r="S202" s="320">
        <v>-123.363</v>
      </c>
      <c r="T202" s="320">
        <v>-123.398</v>
      </c>
      <c r="U202" s="134"/>
      <c r="V202" s="134"/>
      <c r="W202" s="134"/>
      <c r="X202" s="134"/>
      <c r="Y202" s="134"/>
      <c r="Z202" s="134"/>
      <c r="AA202" s="134"/>
      <c r="AB202" s="134"/>
      <c r="AC202" s="134"/>
      <c r="AD202" s="134"/>
      <c r="AE202" s="134"/>
      <c r="AF202" s="134"/>
      <c r="AG202" s="134"/>
      <c r="AH202" s="134"/>
      <c r="AI202" s="134"/>
      <c r="AJ202" s="134"/>
      <c r="AK202" s="134"/>
      <c r="AL202" s="134"/>
      <c r="AM202" s="134"/>
      <c r="AN202" s="134"/>
      <c r="AO202" s="134"/>
      <c r="AP202" s="134"/>
      <c r="AQ202" s="134"/>
      <c r="AR202" s="134"/>
      <c r="AS202" s="134"/>
      <c r="AT202" s="134"/>
      <c r="AU202" s="134"/>
      <c r="AV202" s="134"/>
      <c r="AW202" s="134"/>
      <c r="AX202" s="134"/>
      <c r="AY202" s="134"/>
      <c r="AZ202" s="134"/>
      <c r="BA202" s="134"/>
      <c r="BB202" s="134"/>
      <c r="BC202" s="134"/>
      <c r="BD202" s="134"/>
      <c r="BE202" s="134"/>
      <c r="BF202" s="134"/>
      <c r="BG202" s="134"/>
      <c r="BH202" s="134"/>
      <c r="BI202" s="134"/>
      <c r="BJ202" s="134"/>
      <c r="BK202" s="134"/>
      <c r="BL202" s="134"/>
      <c r="BM202" s="134"/>
      <c r="BN202" s="134"/>
      <c r="BO202" s="134"/>
      <c r="BP202" s="134"/>
      <c r="BQ202" s="134"/>
      <c r="BR202" s="134"/>
      <c r="BS202" s="134"/>
      <c r="BT202" s="134"/>
      <c r="BU202" s="134"/>
      <c r="BV202" s="134"/>
      <c r="BW202" s="134"/>
      <c r="BX202" s="134"/>
      <c r="BY202" s="134"/>
      <c r="BZ202" s="134"/>
      <c r="CA202" s="134"/>
      <c r="CB202" s="134"/>
      <c r="CC202" s="134"/>
      <c r="CD202" s="134"/>
      <c r="CE202" s="134"/>
      <c r="CF202" s="134"/>
      <c r="CG202" s="134"/>
      <c r="CH202" s="134"/>
      <c r="CI202" s="134"/>
      <c r="CJ202" s="134"/>
      <c r="CK202" s="134"/>
      <c r="CL202" s="134"/>
      <c r="CM202" s="134"/>
      <c r="CN202" s="134"/>
      <c r="CO202" s="134"/>
      <c r="CP202" s="134"/>
      <c r="CQ202" s="134"/>
      <c r="CR202" s="134"/>
      <c r="CS202" s="134"/>
      <c r="CT202" s="134"/>
      <c r="CU202" s="134"/>
      <c r="CV202" s="134"/>
      <c r="CW202" s="134"/>
      <c r="CX202" s="134"/>
      <c r="CY202" s="134"/>
      <c r="CZ202" s="134"/>
      <c r="DA202" s="134"/>
      <c r="DB202" s="134"/>
      <c r="DC202" s="134"/>
      <c r="DD202" s="134"/>
      <c r="DE202" s="134"/>
      <c r="DF202" s="134"/>
      <c r="DG202" s="134"/>
      <c r="DH202" s="134"/>
      <c r="DI202" s="134"/>
      <c r="DJ202" s="134"/>
      <c r="DK202" s="134"/>
      <c r="DL202" s="134"/>
      <c r="DM202" s="134"/>
      <c r="DN202" s="221"/>
    </row>
    <row r="203" spans="1:118" ht="13.5" customHeight="1">
      <c r="A203" s="359"/>
      <c r="B203" s="367" t="s">
        <v>177</v>
      </c>
      <c r="C203" s="172"/>
      <c r="D203" s="21"/>
      <c r="E203" s="21"/>
      <c r="F203" s="136"/>
      <c r="G203" s="22"/>
      <c r="H203" s="407">
        <v>0.5</v>
      </c>
      <c r="I203" s="410">
        <v>-0.5</v>
      </c>
      <c r="J203" s="211"/>
      <c r="K203" s="320">
        <v>138.15700000000001</v>
      </c>
      <c r="L203" s="22"/>
      <c r="M203" s="200"/>
      <c r="N203" s="200"/>
      <c r="O203" s="235"/>
      <c r="P203" s="151"/>
      <c r="Q203" s="130"/>
      <c r="R203" s="36"/>
      <c r="S203" s="320">
        <v>138.15700000000001</v>
      </c>
      <c r="T203" s="320">
        <v>138.14500000000001</v>
      </c>
      <c r="U203" s="134"/>
      <c r="V203" s="134"/>
      <c r="W203" s="134"/>
      <c r="X203" s="134"/>
      <c r="Y203" s="134"/>
      <c r="Z203" s="134"/>
      <c r="AA203" s="134"/>
      <c r="AB203" s="134"/>
      <c r="AC203" s="134"/>
      <c r="AD203" s="134"/>
      <c r="AE203" s="134"/>
      <c r="AF203" s="134"/>
      <c r="AG203" s="134"/>
      <c r="AH203" s="134"/>
      <c r="AI203" s="134"/>
      <c r="AJ203" s="134"/>
      <c r="AK203" s="134"/>
      <c r="AL203" s="134"/>
      <c r="AM203" s="134"/>
      <c r="AN203" s="134"/>
      <c r="AO203" s="134"/>
      <c r="AP203" s="134"/>
      <c r="AQ203" s="134"/>
      <c r="AR203" s="134"/>
      <c r="AS203" s="134"/>
      <c r="AT203" s="134"/>
      <c r="AU203" s="134"/>
      <c r="AV203" s="134"/>
      <c r="AW203" s="134"/>
      <c r="AX203" s="134"/>
      <c r="AY203" s="134"/>
      <c r="AZ203" s="134"/>
      <c r="BA203" s="134"/>
      <c r="BB203" s="134"/>
      <c r="BC203" s="134"/>
      <c r="BD203" s="134"/>
      <c r="BE203" s="134"/>
      <c r="BF203" s="134"/>
      <c r="BG203" s="134"/>
      <c r="BH203" s="134"/>
      <c r="BI203" s="134"/>
      <c r="BJ203" s="134"/>
      <c r="BK203" s="134"/>
      <c r="BL203" s="134"/>
      <c r="BM203" s="134"/>
      <c r="BN203" s="134"/>
      <c r="BO203" s="134"/>
      <c r="BP203" s="134"/>
      <c r="BQ203" s="134"/>
      <c r="BR203" s="134"/>
      <c r="BS203" s="134"/>
      <c r="BT203" s="134"/>
      <c r="BU203" s="134"/>
      <c r="BV203" s="134"/>
      <c r="BW203" s="134"/>
      <c r="BX203" s="134"/>
      <c r="BY203" s="134"/>
      <c r="BZ203" s="134"/>
      <c r="CA203" s="134"/>
      <c r="CB203" s="134"/>
      <c r="CC203" s="134"/>
      <c r="CD203" s="134"/>
      <c r="CE203" s="134"/>
      <c r="CF203" s="134"/>
      <c r="CG203" s="134"/>
      <c r="CH203" s="134"/>
      <c r="CI203" s="134"/>
      <c r="CJ203" s="134"/>
      <c r="CK203" s="134"/>
      <c r="CL203" s="134"/>
      <c r="CM203" s="134"/>
      <c r="CN203" s="134"/>
      <c r="CO203" s="134"/>
      <c r="CP203" s="134"/>
      <c r="CQ203" s="134"/>
      <c r="CR203" s="134"/>
      <c r="CS203" s="134"/>
      <c r="CT203" s="134"/>
      <c r="CU203" s="134"/>
      <c r="CV203" s="134"/>
      <c r="CW203" s="134"/>
      <c r="CX203" s="134"/>
      <c r="CY203" s="134"/>
      <c r="CZ203" s="134"/>
      <c r="DA203" s="134"/>
      <c r="DB203" s="134"/>
      <c r="DC203" s="134"/>
      <c r="DD203" s="134"/>
      <c r="DE203" s="134"/>
      <c r="DF203" s="134"/>
      <c r="DG203" s="134"/>
      <c r="DH203" s="134"/>
      <c r="DI203" s="134"/>
      <c r="DJ203" s="134"/>
      <c r="DK203" s="134"/>
      <c r="DL203" s="134"/>
      <c r="DM203" s="134"/>
      <c r="DN203" s="221"/>
    </row>
    <row r="204" spans="1:118" ht="13.5" customHeight="1">
      <c r="A204" s="359">
        <v>206</v>
      </c>
      <c r="B204" s="332" t="s">
        <v>435</v>
      </c>
      <c r="C204" s="172">
        <v>0</v>
      </c>
      <c r="D204" s="21" t="s">
        <v>7</v>
      </c>
      <c r="E204" s="21" t="s">
        <v>14</v>
      </c>
      <c r="F204" s="136">
        <v>-105.5</v>
      </c>
      <c r="G204" s="22"/>
      <c r="H204" s="407">
        <v>0.3</v>
      </c>
      <c r="I204" s="410">
        <v>-0.3</v>
      </c>
      <c r="J204" s="211">
        <v>-105.5</v>
      </c>
      <c r="K204" s="320">
        <v>-105.65300000000001</v>
      </c>
      <c r="L204" s="22" t="str">
        <f>IF(G204=0,"",IF(J$8=J$7,IF(F204&gt;0,IF(C204=1,G204-ROUND(J204-K204,2),G204-ROUND(K204-J204,2)),IF(C204=1,G204-ROUND(K204-J204,2),G204-ROUND(J204-K204,2))),IF(J$8&lt;&gt;J$7,IF(F204&gt;0,IF(C204=1,ROUND(K204-J204,2),ROUND(J204-K204,2)),IF(C204=1,ROUND(J204-K204,2),ROUND(K204-J204,2))))))</f>
        <v/>
      </c>
      <c r="M204" s="200">
        <f t="shared" ref="M204" si="32">IF(COUNTBLANK(F204)=1,"",IF(C204=0,ROUND(K204-J204,2),IF(C204=1,IF(F204&gt;0,ROUND(J204-K204,2),ROUND(K204-J204,2)),IF(C204=2,IF(F204&gt;0,ROUND(J204-K204,2),ROUND(K204-J204,2))))))</f>
        <v>-0.15</v>
      </c>
      <c r="N204" s="200">
        <v>-0.17</v>
      </c>
      <c r="O204" s="235" t="str">
        <f t="shared" si="29"/>
        <v>OK</v>
      </c>
      <c r="P204" s="151"/>
      <c r="Q204" s="130">
        <v>206</v>
      </c>
      <c r="R204" s="36">
        <f t="shared" si="26"/>
        <v>-105.5</v>
      </c>
      <c r="S204" s="320">
        <v>-105.65300000000001</v>
      </c>
      <c r="T204" s="320">
        <v>-105.673</v>
      </c>
      <c r="U204" s="134"/>
      <c r="V204" s="134"/>
      <c r="W204" s="134"/>
      <c r="X204" s="134"/>
      <c r="Y204" s="134"/>
      <c r="Z204" s="134"/>
      <c r="AA204" s="134"/>
      <c r="AB204" s="134"/>
      <c r="AC204" s="134"/>
      <c r="AD204" s="134"/>
      <c r="AE204" s="134"/>
      <c r="AF204" s="134"/>
      <c r="AG204" s="134"/>
      <c r="AH204" s="134"/>
      <c r="AI204" s="134"/>
      <c r="AJ204" s="134"/>
      <c r="AK204" s="134"/>
      <c r="AL204" s="134"/>
      <c r="AM204" s="134"/>
      <c r="AN204" s="134"/>
      <c r="AO204" s="134"/>
      <c r="AP204" s="134"/>
      <c r="AQ204" s="134"/>
      <c r="AR204" s="134"/>
      <c r="AS204" s="134"/>
      <c r="AT204" s="134"/>
      <c r="AU204" s="134"/>
      <c r="AV204" s="134"/>
      <c r="AW204" s="134"/>
      <c r="AX204" s="134"/>
      <c r="AY204" s="134"/>
      <c r="AZ204" s="134"/>
      <c r="BA204" s="134"/>
      <c r="BB204" s="134"/>
      <c r="BC204" s="134"/>
      <c r="BD204" s="134"/>
      <c r="BE204" s="134"/>
      <c r="BF204" s="134"/>
      <c r="BG204" s="134"/>
      <c r="BH204" s="134"/>
      <c r="BI204" s="134"/>
      <c r="BJ204" s="134"/>
      <c r="BK204" s="134"/>
      <c r="BL204" s="134"/>
      <c r="BM204" s="134"/>
      <c r="BN204" s="134"/>
      <c r="BO204" s="134"/>
      <c r="BP204" s="134"/>
      <c r="BQ204" s="134"/>
      <c r="BR204" s="134"/>
      <c r="BS204" s="134"/>
      <c r="BT204" s="134"/>
      <c r="BU204" s="134"/>
      <c r="BV204" s="134"/>
      <c r="BW204" s="134"/>
      <c r="BX204" s="134"/>
      <c r="BY204" s="134"/>
      <c r="BZ204" s="134"/>
      <c r="CA204" s="134"/>
      <c r="CB204" s="134"/>
      <c r="CC204" s="134"/>
      <c r="CD204" s="134"/>
      <c r="CE204" s="134"/>
      <c r="CF204" s="134"/>
      <c r="CG204" s="134"/>
      <c r="CH204" s="134"/>
      <c r="CI204" s="134"/>
      <c r="CJ204" s="134"/>
      <c r="CK204" s="134"/>
      <c r="CL204" s="134"/>
      <c r="CM204" s="134"/>
      <c r="CN204" s="134"/>
      <c r="CO204" s="134"/>
      <c r="CP204" s="134"/>
      <c r="CQ204" s="134"/>
      <c r="CR204" s="134"/>
      <c r="CS204" s="134"/>
      <c r="CT204" s="134"/>
      <c r="CU204" s="134"/>
      <c r="CV204" s="134"/>
      <c r="CW204" s="134"/>
      <c r="CX204" s="134"/>
      <c r="CY204" s="134"/>
      <c r="CZ204" s="134"/>
      <c r="DA204" s="134"/>
      <c r="DB204" s="134"/>
      <c r="DC204" s="134"/>
      <c r="DD204" s="134"/>
      <c r="DE204" s="134"/>
      <c r="DF204" s="134"/>
      <c r="DG204" s="134"/>
      <c r="DH204" s="134"/>
      <c r="DI204" s="134"/>
      <c r="DJ204" s="134"/>
      <c r="DK204" s="134"/>
      <c r="DL204" s="134"/>
      <c r="DM204" s="134"/>
      <c r="DN204" s="221"/>
    </row>
    <row r="205" spans="1:118" ht="13.5" customHeight="1">
      <c r="A205" s="359">
        <v>206</v>
      </c>
      <c r="B205" s="332" t="s">
        <v>510</v>
      </c>
      <c r="C205" s="172">
        <v>0</v>
      </c>
      <c r="D205" s="21" t="s">
        <v>8</v>
      </c>
      <c r="E205" s="21" t="s">
        <v>14</v>
      </c>
      <c r="F205" s="136">
        <v>52</v>
      </c>
      <c r="G205" s="22"/>
      <c r="H205" s="407">
        <v>0.3</v>
      </c>
      <c r="I205" s="410">
        <v>-0.3</v>
      </c>
      <c r="J205" s="211">
        <v>52</v>
      </c>
      <c r="K205" s="320">
        <v>51.970999999999997</v>
      </c>
      <c r="L205" s="22" t="str">
        <f>IF(G205=0,"",IF(J$8=J$7,IF(F205&gt;0,IF(C205=1,G205-ROUND(J205-K205,2),G205-ROUND(K205-J205,2)),IF(C205=1,G205-ROUND(K205-J205,2),G205-ROUND(J205-K205,2))),IF(J$8&lt;&gt;J$7,IF(F205&gt;0,IF(C205=1,ROUND(K205-J205,2),ROUND(J205-K205,2)),IF(C205=1,ROUND(J205-K205,2),ROUND(K205-J205,2))))))</f>
        <v/>
      </c>
      <c r="M205" s="200">
        <f t="shared" si="28"/>
        <v>-0.03</v>
      </c>
      <c r="N205" s="200">
        <v>-0.02</v>
      </c>
      <c r="O205" s="235" t="str">
        <f t="shared" si="29"/>
        <v>OK</v>
      </c>
      <c r="P205" s="151"/>
      <c r="Q205" s="130">
        <v>206</v>
      </c>
      <c r="R205" s="36">
        <f t="shared" si="26"/>
        <v>52</v>
      </c>
      <c r="S205" s="320">
        <v>51.970999999999997</v>
      </c>
      <c r="T205" s="320">
        <v>51.984999999999999</v>
      </c>
      <c r="U205" s="134"/>
      <c r="V205" s="134"/>
      <c r="W205" s="134"/>
      <c r="X205" s="134"/>
      <c r="Y205" s="134"/>
      <c r="Z205" s="134"/>
      <c r="AA205" s="134"/>
      <c r="AB205" s="134"/>
      <c r="AC205" s="134"/>
      <c r="AD205" s="134"/>
      <c r="AE205" s="134"/>
      <c r="AF205" s="134"/>
      <c r="AG205" s="134"/>
      <c r="AH205" s="134"/>
      <c r="AI205" s="134"/>
      <c r="AJ205" s="134"/>
      <c r="AK205" s="134"/>
      <c r="AL205" s="134"/>
      <c r="AM205" s="134"/>
      <c r="AN205" s="134"/>
      <c r="AO205" s="134"/>
      <c r="AP205" s="134"/>
      <c r="AQ205" s="134"/>
      <c r="AR205" s="134"/>
      <c r="AS205" s="134"/>
      <c r="AT205" s="134"/>
      <c r="AU205" s="134"/>
      <c r="AV205" s="134"/>
      <c r="AW205" s="134"/>
      <c r="AX205" s="134"/>
      <c r="AY205" s="134"/>
      <c r="AZ205" s="134"/>
      <c r="BA205" s="134"/>
      <c r="BB205" s="134"/>
      <c r="BC205" s="134"/>
      <c r="BD205" s="134"/>
      <c r="BE205" s="134"/>
      <c r="BF205" s="134"/>
      <c r="BG205" s="134"/>
      <c r="BH205" s="134"/>
      <c r="BI205" s="134"/>
      <c r="BJ205" s="134"/>
      <c r="BK205" s="134"/>
      <c r="BL205" s="134"/>
      <c r="BM205" s="134"/>
      <c r="BN205" s="134"/>
      <c r="BO205" s="134"/>
      <c r="BP205" s="134"/>
      <c r="BQ205" s="134"/>
      <c r="BR205" s="134"/>
      <c r="BS205" s="134"/>
      <c r="BT205" s="134"/>
      <c r="BU205" s="134"/>
      <c r="BV205" s="134"/>
      <c r="BW205" s="134"/>
      <c r="BX205" s="134"/>
      <c r="BY205" s="134"/>
      <c r="BZ205" s="134"/>
      <c r="CA205" s="134"/>
      <c r="CB205" s="134"/>
      <c r="CC205" s="134"/>
      <c r="CD205" s="134"/>
      <c r="CE205" s="134"/>
      <c r="CF205" s="134"/>
      <c r="CG205" s="134"/>
      <c r="CH205" s="134"/>
      <c r="CI205" s="134"/>
      <c r="CJ205" s="134"/>
      <c r="CK205" s="134"/>
      <c r="CL205" s="134"/>
      <c r="CM205" s="134"/>
      <c r="CN205" s="134"/>
      <c r="CO205" s="134"/>
      <c r="CP205" s="134"/>
      <c r="CQ205" s="134"/>
      <c r="CR205" s="134"/>
      <c r="CS205" s="134"/>
      <c r="CT205" s="134"/>
      <c r="CU205" s="134"/>
      <c r="CV205" s="134"/>
      <c r="CW205" s="134"/>
      <c r="CX205" s="134"/>
      <c r="CY205" s="134"/>
      <c r="CZ205" s="134"/>
      <c r="DA205" s="134"/>
      <c r="DB205" s="134"/>
      <c r="DC205" s="134"/>
      <c r="DD205" s="134"/>
      <c r="DE205" s="134"/>
      <c r="DF205" s="134"/>
      <c r="DG205" s="134"/>
      <c r="DH205" s="134"/>
      <c r="DI205" s="134"/>
      <c r="DJ205" s="134"/>
      <c r="DK205" s="134"/>
      <c r="DL205" s="134"/>
      <c r="DM205" s="134"/>
      <c r="DN205" s="221"/>
    </row>
    <row r="206" spans="1:118" ht="13.5" customHeight="1">
      <c r="A206" s="359"/>
      <c r="B206" s="367" t="s">
        <v>178</v>
      </c>
      <c r="C206" s="172"/>
      <c r="D206" s="21"/>
      <c r="E206" s="21"/>
      <c r="F206" s="136"/>
      <c r="G206" s="22"/>
      <c r="H206" s="407">
        <v>0.5</v>
      </c>
      <c r="I206" s="410">
        <v>-0.5</v>
      </c>
      <c r="J206" s="211"/>
      <c r="K206" s="320">
        <v>-105.64700000000001</v>
      </c>
      <c r="L206" s="22"/>
      <c r="M206" s="200"/>
      <c r="N206" s="200"/>
      <c r="O206" s="235"/>
      <c r="P206" s="151"/>
      <c r="Q206" s="130"/>
      <c r="R206" s="36"/>
      <c r="S206" s="320">
        <v>-105.64700000000001</v>
      </c>
      <c r="T206" s="320">
        <v>-105.67</v>
      </c>
      <c r="U206" s="134"/>
      <c r="V206" s="134"/>
      <c r="W206" s="134"/>
      <c r="X206" s="134"/>
      <c r="Y206" s="134"/>
      <c r="Z206" s="134"/>
      <c r="AA206" s="134"/>
      <c r="AB206" s="134"/>
      <c r="AC206" s="134"/>
      <c r="AD206" s="134"/>
      <c r="AE206" s="134"/>
      <c r="AF206" s="134"/>
      <c r="AG206" s="134"/>
      <c r="AH206" s="134"/>
      <c r="AI206" s="134"/>
      <c r="AJ206" s="134"/>
      <c r="AK206" s="134"/>
      <c r="AL206" s="134"/>
      <c r="AM206" s="134"/>
      <c r="AN206" s="134"/>
      <c r="AO206" s="134"/>
      <c r="AP206" s="134"/>
      <c r="AQ206" s="134"/>
      <c r="AR206" s="134"/>
      <c r="AS206" s="134"/>
      <c r="AT206" s="134"/>
      <c r="AU206" s="134"/>
      <c r="AV206" s="134"/>
      <c r="AW206" s="134"/>
      <c r="AX206" s="134"/>
      <c r="AY206" s="134"/>
      <c r="AZ206" s="134"/>
      <c r="BA206" s="134"/>
      <c r="BB206" s="134"/>
      <c r="BC206" s="134"/>
      <c r="BD206" s="134"/>
      <c r="BE206" s="134"/>
      <c r="BF206" s="134"/>
      <c r="BG206" s="134"/>
      <c r="BH206" s="134"/>
      <c r="BI206" s="134"/>
      <c r="BJ206" s="134"/>
      <c r="BK206" s="134"/>
      <c r="BL206" s="134"/>
      <c r="BM206" s="134"/>
      <c r="BN206" s="134"/>
      <c r="BO206" s="134"/>
      <c r="BP206" s="134"/>
      <c r="BQ206" s="134"/>
      <c r="BR206" s="134"/>
      <c r="BS206" s="134"/>
      <c r="BT206" s="134"/>
      <c r="BU206" s="134"/>
      <c r="BV206" s="134"/>
      <c r="BW206" s="134"/>
      <c r="BX206" s="134"/>
      <c r="BY206" s="134"/>
      <c r="BZ206" s="134"/>
      <c r="CA206" s="134"/>
      <c r="CB206" s="134"/>
      <c r="CC206" s="134"/>
      <c r="CD206" s="134"/>
      <c r="CE206" s="134"/>
      <c r="CF206" s="134"/>
      <c r="CG206" s="134"/>
      <c r="CH206" s="134"/>
      <c r="CI206" s="134"/>
      <c r="CJ206" s="134"/>
      <c r="CK206" s="134"/>
      <c r="CL206" s="134"/>
      <c r="CM206" s="134"/>
      <c r="CN206" s="134"/>
      <c r="CO206" s="134"/>
      <c r="CP206" s="134"/>
      <c r="CQ206" s="134"/>
      <c r="CR206" s="134"/>
      <c r="CS206" s="134"/>
      <c r="CT206" s="134"/>
      <c r="CU206" s="134"/>
      <c r="CV206" s="134"/>
      <c r="CW206" s="134"/>
      <c r="CX206" s="134"/>
      <c r="CY206" s="134"/>
      <c r="CZ206" s="134"/>
      <c r="DA206" s="134"/>
      <c r="DB206" s="134"/>
      <c r="DC206" s="134"/>
      <c r="DD206" s="134"/>
      <c r="DE206" s="134"/>
      <c r="DF206" s="134"/>
      <c r="DG206" s="134"/>
      <c r="DH206" s="134"/>
      <c r="DI206" s="134"/>
      <c r="DJ206" s="134"/>
      <c r="DK206" s="134"/>
      <c r="DL206" s="134"/>
      <c r="DM206" s="134"/>
      <c r="DN206" s="221"/>
    </row>
    <row r="207" spans="1:118" ht="13.5" customHeight="1">
      <c r="A207" s="359"/>
      <c r="B207" s="367" t="s">
        <v>178</v>
      </c>
      <c r="C207" s="172"/>
      <c r="D207" s="21"/>
      <c r="E207" s="21"/>
      <c r="F207" s="136"/>
      <c r="G207" s="22"/>
      <c r="H207" s="407">
        <v>0.5</v>
      </c>
      <c r="I207" s="410">
        <v>-0.5</v>
      </c>
      <c r="J207" s="211"/>
      <c r="K207" s="320">
        <v>52.084000000000003</v>
      </c>
      <c r="L207" s="22"/>
      <c r="M207" s="200"/>
      <c r="N207" s="200"/>
      <c r="O207" s="235"/>
      <c r="P207" s="151"/>
      <c r="Q207" s="130"/>
      <c r="R207" s="36"/>
      <c r="S207" s="320">
        <v>52.084000000000003</v>
      </c>
      <c r="T207" s="320">
        <v>52.076000000000001</v>
      </c>
      <c r="U207" s="134"/>
      <c r="V207" s="134"/>
      <c r="W207" s="134"/>
      <c r="X207" s="134"/>
      <c r="Y207" s="134"/>
      <c r="Z207" s="134"/>
      <c r="AA207" s="134"/>
      <c r="AB207" s="134"/>
      <c r="AC207" s="134"/>
      <c r="AD207" s="134"/>
      <c r="AE207" s="134"/>
      <c r="AF207" s="134"/>
      <c r="AG207" s="134"/>
      <c r="AH207" s="134"/>
      <c r="AI207" s="134"/>
      <c r="AJ207" s="134"/>
      <c r="AK207" s="134"/>
      <c r="AL207" s="134"/>
      <c r="AM207" s="134"/>
      <c r="AN207" s="134"/>
      <c r="AO207" s="134"/>
      <c r="AP207" s="134"/>
      <c r="AQ207" s="134"/>
      <c r="AR207" s="134"/>
      <c r="AS207" s="134"/>
      <c r="AT207" s="134"/>
      <c r="AU207" s="134"/>
      <c r="AV207" s="134"/>
      <c r="AW207" s="134"/>
      <c r="AX207" s="134"/>
      <c r="AY207" s="134"/>
      <c r="AZ207" s="134"/>
      <c r="BA207" s="134"/>
      <c r="BB207" s="134"/>
      <c r="BC207" s="134"/>
      <c r="BD207" s="134"/>
      <c r="BE207" s="134"/>
      <c r="BF207" s="134"/>
      <c r="BG207" s="134"/>
      <c r="BH207" s="134"/>
      <c r="BI207" s="134"/>
      <c r="BJ207" s="134"/>
      <c r="BK207" s="134"/>
      <c r="BL207" s="134"/>
      <c r="BM207" s="134"/>
      <c r="BN207" s="134"/>
      <c r="BO207" s="134"/>
      <c r="BP207" s="134"/>
      <c r="BQ207" s="134"/>
      <c r="BR207" s="134"/>
      <c r="BS207" s="134"/>
      <c r="BT207" s="134"/>
      <c r="BU207" s="134"/>
      <c r="BV207" s="134"/>
      <c r="BW207" s="134"/>
      <c r="BX207" s="134"/>
      <c r="BY207" s="134"/>
      <c r="BZ207" s="134"/>
      <c r="CA207" s="134"/>
      <c r="CB207" s="134"/>
      <c r="CC207" s="134"/>
      <c r="CD207" s="134"/>
      <c r="CE207" s="134"/>
      <c r="CF207" s="134"/>
      <c r="CG207" s="134"/>
      <c r="CH207" s="134"/>
      <c r="CI207" s="134"/>
      <c r="CJ207" s="134"/>
      <c r="CK207" s="134"/>
      <c r="CL207" s="134"/>
      <c r="CM207" s="134"/>
      <c r="CN207" s="134"/>
      <c r="CO207" s="134"/>
      <c r="CP207" s="134"/>
      <c r="CQ207" s="134"/>
      <c r="CR207" s="134"/>
      <c r="CS207" s="134"/>
      <c r="CT207" s="134"/>
      <c r="CU207" s="134"/>
      <c r="CV207" s="134"/>
      <c r="CW207" s="134"/>
      <c r="CX207" s="134"/>
      <c r="CY207" s="134"/>
      <c r="CZ207" s="134"/>
      <c r="DA207" s="134"/>
      <c r="DB207" s="134"/>
      <c r="DC207" s="134"/>
      <c r="DD207" s="134"/>
      <c r="DE207" s="134"/>
      <c r="DF207" s="134"/>
      <c r="DG207" s="134"/>
      <c r="DH207" s="134"/>
      <c r="DI207" s="134"/>
      <c r="DJ207" s="134"/>
      <c r="DK207" s="134"/>
      <c r="DL207" s="134"/>
      <c r="DM207" s="134"/>
      <c r="DN207" s="221"/>
    </row>
    <row r="208" spans="1:118" ht="13.5" customHeight="1">
      <c r="A208" s="359">
        <v>207</v>
      </c>
      <c r="B208" s="332" t="s">
        <v>511</v>
      </c>
      <c r="C208" s="172">
        <v>0</v>
      </c>
      <c r="D208" s="21" t="s">
        <v>7</v>
      </c>
      <c r="E208" s="21" t="s">
        <v>14</v>
      </c>
      <c r="F208" s="136">
        <v>168.5</v>
      </c>
      <c r="G208" s="22"/>
      <c r="H208" s="407">
        <v>0.3</v>
      </c>
      <c r="I208" s="410">
        <v>-0.3</v>
      </c>
      <c r="J208" s="211">
        <v>168.5</v>
      </c>
      <c r="K208" s="320">
        <v>168.31899999999999</v>
      </c>
      <c r="L208" s="22" t="str">
        <f>IF(G208=0,"",IF(J$8=J$7,IF(F208&gt;0,IF(C208=1,G208-ROUND(J208-K208,2),G208-ROUND(K208-J208,2)),IF(C208=1,G208-ROUND(K208-J208,2),G208-ROUND(J208-K208,2))),IF(J$8&lt;&gt;J$7,IF(F208&gt;0,IF(C208=1,ROUND(K208-J208,2),ROUND(J208-K208,2)),IF(C208=1,ROUND(J208-K208,2),ROUND(K208-J208,2))))))</f>
        <v/>
      </c>
      <c r="M208" s="200">
        <f t="shared" si="28"/>
        <v>-0.18</v>
      </c>
      <c r="N208" s="200">
        <v>-0.24</v>
      </c>
      <c r="O208" s="235" t="str">
        <f t="shared" si="29"/>
        <v>OK</v>
      </c>
      <c r="P208" s="151"/>
      <c r="Q208" s="130">
        <v>207</v>
      </c>
      <c r="R208" s="36">
        <f t="shared" si="26"/>
        <v>168.5</v>
      </c>
      <c r="S208" s="320">
        <v>168.31899999999999</v>
      </c>
      <c r="T208" s="320">
        <v>168.262</v>
      </c>
      <c r="U208" s="134"/>
      <c r="V208" s="134"/>
      <c r="W208" s="134"/>
      <c r="X208" s="134"/>
      <c r="Y208" s="134"/>
      <c r="Z208" s="134"/>
      <c r="AA208" s="134"/>
      <c r="AB208" s="134"/>
      <c r="AC208" s="134"/>
      <c r="AD208" s="134"/>
      <c r="AE208" s="134"/>
      <c r="AF208" s="134"/>
      <c r="AG208" s="134"/>
      <c r="AH208" s="134"/>
      <c r="AI208" s="134"/>
      <c r="AJ208" s="134"/>
      <c r="AK208" s="134"/>
      <c r="AL208" s="134"/>
      <c r="AM208" s="134"/>
      <c r="AN208" s="134"/>
      <c r="AO208" s="134"/>
      <c r="AP208" s="134"/>
      <c r="AQ208" s="134"/>
      <c r="AR208" s="134"/>
      <c r="AS208" s="134"/>
      <c r="AT208" s="134"/>
      <c r="AU208" s="134"/>
      <c r="AV208" s="134"/>
      <c r="AW208" s="134"/>
      <c r="AX208" s="134"/>
      <c r="AY208" s="134"/>
      <c r="AZ208" s="134"/>
      <c r="BA208" s="134"/>
      <c r="BB208" s="134"/>
      <c r="BC208" s="134"/>
      <c r="BD208" s="134"/>
      <c r="BE208" s="134"/>
      <c r="BF208" s="134"/>
      <c r="BG208" s="134"/>
      <c r="BH208" s="134"/>
      <c r="BI208" s="134"/>
      <c r="BJ208" s="134"/>
      <c r="BK208" s="134"/>
      <c r="BL208" s="134"/>
      <c r="BM208" s="134"/>
      <c r="BN208" s="134"/>
      <c r="BO208" s="134"/>
      <c r="BP208" s="134"/>
      <c r="BQ208" s="134"/>
      <c r="BR208" s="134"/>
      <c r="BS208" s="134"/>
      <c r="BT208" s="134"/>
      <c r="BU208" s="134"/>
      <c r="BV208" s="134"/>
      <c r="BW208" s="134"/>
      <c r="BX208" s="134"/>
      <c r="BY208" s="134"/>
      <c r="BZ208" s="134"/>
      <c r="CA208" s="134"/>
      <c r="CB208" s="134"/>
      <c r="CC208" s="134"/>
      <c r="CD208" s="134"/>
      <c r="CE208" s="134"/>
      <c r="CF208" s="134"/>
      <c r="CG208" s="134"/>
      <c r="CH208" s="134"/>
      <c r="CI208" s="134"/>
      <c r="CJ208" s="134"/>
      <c r="CK208" s="134"/>
      <c r="CL208" s="134"/>
      <c r="CM208" s="134"/>
      <c r="CN208" s="134"/>
      <c r="CO208" s="134"/>
      <c r="CP208" s="134"/>
      <c r="CQ208" s="134"/>
      <c r="CR208" s="134"/>
      <c r="CS208" s="134"/>
      <c r="CT208" s="134"/>
      <c r="CU208" s="134"/>
      <c r="CV208" s="134"/>
      <c r="CW208" s="134"/>
      <c r="CX208" s="134"/>
      <c r="CY208" s="134"/>
      <c r="CZ208" s="134"/>
      <c r="DA208" s="134"/>
      <c r="DB208" s="134"/>
      <c r="DC208" s="134"/>
      <c r="DD208" s="134"/>
      <c r="DE208" s="134"/>
      <c r="DF208" s="134"/>
      <c r="DG208" s="134"/>
      <c r="DH208" s="134"/>
      <c r="DI208" s="134"/>
      <c r="DJ208" s="134"/>
      <c r="DK208" s="134"/>
      <c r="DL208" s="134"/>
      <c r="DM208" s="134"/>
      <c r="DN208" s="221"/>
    </row>
    <row r="209" spans="1:118" ht="13.5" customHeight="1">
      <c r="A209" s="359">
        <v>207</v>
      </c>
      <c r="B209" s="332" t="s">
        <v>436</v>
      </c>
      <c r="C209" s="172">
        <v>0</v>
      </c>
      <c r="D209" s="21" t="s">
        <v>8</v>
      </c>
      <c r="E209" s="21" t="s">
        <v>14</v>
      </c>
      <c r="F209" s="136">
        <v>68</v>
      </c>
      <c r="G209" s="22"/>
      <c r="H209" s="407">
        <v>0.3</v>
      </c>
      <c r="I209" s="410">
        <v>-0.3</v>
      </c>
      <c r="J209" s="211">
        <v>68</v>
      </c>
      <c r="K209" s="320">
        <v>67.986999999999995</v>
      </c>
      <c r="L209" s="22" t="str">
        <f>IF(G209=0,"",IF(J$8=J$7,IF(F209&gt;0,IF(C209=1,G209-ROUND(J209-K209,2),G209-ROUND(K209-J209,2)),IF(C209=1,G209-ROUND(K209-J209,2),G209-ROUND(J209-K209,2))),IF(J$8&lt;&gt;J$7,IF(F209&gt;0,IF(C209=1,ROUND(K209-J209,2),ROUND(J209-K209,2)),IF(C209=1,ROUND(J209-K209,2),ROUND(K209-J209,2))))))</f>
        <v/>
      </c>
      <c r="M209" s="200">
        <f t="shared" si="28"/>
        <v>-0.01</v>
      </c>
      <c r="N209" s="200">
        <v>-0.04</v>
      </c>
      <c r="O209" s="235" t="str">
        <f t="shared" si="29"/>
        <v>OK</v>
      </c>
      <c r="P209" s="151"/>
      <c r="Q209" s="130">
        <v>207</v>
      </c>
      <c r="R209" s="36">
        <f t="shared" si="26"/>
        <v>68</v>
      </c>
      <c r="S209" s="320">
        <v>67.986999999999995</v>
      </c>
      <c r="T209" s="320">
        <v>67.956999999999994</v>
      </c>
      <c r="U209" s="134"/>
      <c r="V209" s="134"/>
      <c r="W209" s="134"/>
      <c r="X209" s="134"/>
      <c r="Y209" s="134"/>
      <c r="Z209" s="134"/>
      <c r="AA209" s="134"/>
      <c r="AB209" s="134"/>
      <c r="AC209" s="134"/>
      <c r="AD209" s="134"/>
      <c r="AE209" s="134"/>
      <c r="AF209" s="134"/>
      <c r="AG209" s="134"/>
      <c r="AH209" s="134"/>
      <c r="AI209" s="134"/>
      <c r="AJ209" s="134"/>
      <c r="AK209" s="134"/>
      <c r="AL209" s="134"/>
      <c r="AM209" s="134"/>
      <c r="AN209" s="134"/>
      <c r="AO209" s="134"/>
      <c r="AP209" s="134"/>
      <c r="AQ209" s="134"/>
      <c r="AR209" s="134"/>
      <c r="AS209" s="134"/>
      <c r="AT209" s="134"/>
      <c r="AU209" s="134"/>
      <c r="AV209" s="134"/>
      <c r="AW209" s="134"/>
      <c r="AX209" s="134"/>
      <c r="AY209" s="134"/>
      <c r="AZ209" s="134"/>
      <c r="BA209" s="134"/>
      <c r="BB209" s="134"/>
      <c r="BC209" s="134"/>
      <c r="BD209" s="134"/>
      <c r="BE209" s="134"/>
      <c r="BF209" s="134"/>
      <c r="BG209" s="134"/>
      <c r="BH209" s="134"/>
      <c r="BI209" s="134"/>
      <c r="BJ209" s="134"/>
      <c r="BK209" s="134"/>
      <c r="BL209" s="134"/>
      <c r="BM209" s="134"/>
      <c r="BN209" s="134"/>
      <c r="BO209" s="134"/>
      <c r="BP209" s="134"/>
      <c r="BQ209" s="134"/>
      <c r="BR209" s="134"/>
      <c r="BS209" s="134"/>
      <c r="BT209" s="134"/>
      <c r="BU209" s="134"/>
      <c r="BV209" s="134"/>
      <c r="BW209" s="134"/>
      <c r="BX209" s="134"/>
      <c r="BY209" s="134"/>
      <c r="BZ209" s="134"/>
      <c r="CA209" s="134"/>
      <c r="CB209" s="134"/>
      <c r="CC209" s="134"/>
      <c r="CD209" s="134"/>
      <c r="CE209" s="134"/>
      <c r="CF209" s="134"/>
      <c r="CG209" s="134"/>
      <c r="CH209" s="134"/>
      <c r="CI209" s="134"/>
      <c r="CJ209" s="134"/>
      <c r="CK209" s="134"/>
      <c r="CL209" s="134"/>
      <c r="CM209" s="134"/>
      <c r="CN209" s="134"/>
      <c r="CO209" s="134"/>
      <c r="CP209" s="134"/>
      <c r="CQ209" s="134"/>
      <c r="CR209" s="134"/>
      <c r="CS209" s="134"/>
      <c r="CT209" s="134"/>
      <c r="CU209" s="134"/>
      <c r="CV209" s="134"/>
      <c r="CW209" s="134"/>
      <c r="CX209" s="134"/>
      <c r="CY209" s="134"/>
      <c r="CZ209" s="134"/>
      <c r="DA209" s="134"/>
      <c r="DB209" s="134"/>
      <c r="DC209" s="134"/>
      <c r="DD209" s="134"/>
      <c r="DE209" s="134"/>
      <c r="DF209" s="134"/>
      <c r="DG209" s="134"/>
      <c r="DH209" s="134"/>
      <c r="DI209" s="134"/>
      <c r="DJ209" s="134"/>
      <c r="DK209" s="134"/>
      <c r="DL209" s="134"/>
      <c r="DM209" s="134"/>
      <c r="DN209" s="221"/>
    </row>
    <row r="210" spans="1:118" ht="13.5" customHeight="1">
      <c r="A210" s="359"/>
      <c r="B210" s="367" t="s">
        <v>179</v>
      </c>
      <c r="C210" s="172"/>
      <c r="D210" s="21"/>
      <c r="E210" s="21"/>
      <c r="F210" s="136"/>
      <c r="G210" s="22"/>
      <c r="H210" s="407">
        <v>0.5</v>
      </c>
      <c r="I210" s="410">
        <v>-0.5</v>
      </c>
      <c r="J210" s="211"/>
      <c r="K210" s="320">
        <v>168.24799999999999</v>
      </c>
      <c r="L210" s="22"/>
      <c r="M210" s="200"/>
      <c r="N210" s="200"/>
      <c r="O210" s="235"/>
      <c r="P210" s="151"/>
      <c r="Q210" s="130"/>
      <c r="R210" s="36"/>
      <c r="S210" s="320">
        <v>168.24799999999999</v>
      </c>
      <c r="T210" s="320">
        <v>168.23</v>
      </c>
      <c r="U210" s="134"/>
      <c r="V210" s="134"/>
      <c r="W210" s="134"/>
      <c r="X210" s="134"/>
      <c r="Y210" s="134"/>
      <c r="Z210" s="134"/>
      <c r="AA210" s="134"/>
      <c r="AB210" s="134"/>
      <c r="AC210" s="134"/>
      <c r="AD210" s="134"/>
      <c r="AE210" s="134"/>
      <c r="AF210" s="134"/>
      <c r="AG210" s="134"/>
      <c r="AH210" s="134"/>
      <c r="AI210" s="134"/>
      <c r="AJ210" s="134"/>
      <c r="AK210" s="134"/>
      <c r="AL210" s="134"/>
      <c r="AM210" s="134"/>
      <c r="AN210" s="134"/>
      <c r="AO210" s="134"/>
      <c r="AP210" s="134"/>
      <c r="AQ210" s="134"/>
      <c r="AR210" s="134"/>
      <c r="AS210" s="134"/>
      <c r="AT210" s="134"/>
      <c r="AU210" s="134"/>
      <c r="AV210" s="134"/>
      <c r="AW210" s="134"/>
      <c r="AX210" s="134"/>
      <c r="AY210" s="134"/>
      <c r="AZ210" s="134"/>
      <c r="BA210" s="134"/>
      <c r="BB210" s="134"/>
      <c r="BC210" s="134"/>
      <c r="BD210" s="134"/>
      <c r="BE210" s="134"/>
      <c r="BF210" s="134"/>
      <c r="BG210" s="134"/>
      <c r="BH210" s="134"/>
      <c r="BI210" s="134"/>
      <c r="BJ210" s="134"/>
      <c r="BK210" s="134"/>
      <c r="BL210" s="134"/>
      <c r="BM210" s="134"/>
      <c r="BN210" s="134"/>
      <c r="BO210" s="134"/>
      <c r="BP210" s="134"/>
      <c r="BQ210" s="134"/>
      <c r="BR210" s="134"/>
      <c r="BS210" s="134"/>
      <c r="BT210" s="134"/>
      <c r="BU210" s="134"/>
      <c r="BV210" s="134"/>
      <c r="BW210" s="134"/>
      <c r="BX210" s="134"/>
      <c r="BY210" s="134"/>
      <c r="BZ210" s="134"/>
      <c r="CA210" s="134"/>
      <c r="CB210" s="134"/>
      <c r="CC210" s="134"/>
      <c r="CD210" s="134"/>
      <c r="CE210" s="134"/>
      <c r="CF210" s="134"/>
      <c r="CG210" s="134"/>
      <c r="CH210" s="134"/>
      <c r="CI210" s="134"/>
      <c r="CJ210" s="134"/>
      <c r="CK210" s="134"/>
      <c r="CL210" s="134"/>
      <c r="CM210" s="134"/>
      <c r="CN210" s="134"/>
      <c r="CO210" s="134"/>
      <c r="CP210" s="134"/>
      <c r="CQ210" s="134"/>
      <c r="CR210" s="134"/>
      <c r="CS210" s="134"/>
      <c r="CT210" s="134"/>
      <c r="CU210" s="134"/>
      <c r="CV210" s="134"/>
      <c r="CW210" s="134"/>
      <c r="CX210" s="134"/>
      <c r="CY210" s="134"/>
      <c r="CZ210" s="134"/>
      <c r="DA210" s="134"/>
      <c r="DB210" s="134"/>
      <c r="DC210" s="134"/>
      <c r="DD210" s="134"/>
      <c r="DE210" s="134"/>
      <c r="DF210" s="134"/>
      <c r="DG210" s="134"/>
      <c r="DH210" s="134"/>
      <c r="DI210" s="134"/>
      <c r="DJ210" s="134"/>
      <c r="DK210" s="134"/>
      <c r="DL210" s="134"/>
      <c r="DM210" s="134"/>
      <c r="DN210" s="221"/>
    </row>
    <row r="211" spans="1:118" ht="13.5" customHeight="1">
      <c r="A211" s="359"/>
      <c r="B211" s="367" t="s">
        <v>179</v>
      </c>
      <c r="C211" s="172"/>
      <c r="D211" s="21"/>
      <c r="E211" s="21"/>
      <c r="F211" s="136"/>
      <c r="G211" s="22"/>
      <c r="H211" s="407">
        <v>0.5</v>
      </c>
      <c r="I211" s="410">
        <v>-0.5</v>
      </c>
      <c r="J211" s="211"/>
      <c r="K211" s="320">
        <v>67.977000000000004</v>
      </c>
      <c r="L211" s="22"/>
      <c r="M211" s="200"/>
      <c r="N211" s="200"/>
      <c r="O211" s="235"/>
      <c r="P211" s="151"/>
      <c r="Q211" s="130"/>
      <c r="R211" s="36"/>
      <c r="S211" s="320">
        <v>67.977000000000004</v>
      </c>
      <c r="T211" s="320">
        <v>67.962000000000003</v>
      </c>
      <c r="U211" s="134"/>
      <c r="V211" s="134"/>
      <c r="W211" s="134"/>
      <c r="X211" s="134"/>
      <c r="Y211" s="134"/>
      <c r="Z211" s="134"/>
      <c r="AA211" s="134"/>
      <c r="AB211" s="134"/>
      <c r="AC211" s="134"/>
      <c r="AD211" s="134"/>
      <c r="AE211" s="134"/>
      <c r="AF211" s="134"/>
      <c r="AG211" s="134"/>
      <c r="AH211" s="134"/>
      <c r="AI211" s="134"/>
      <c r="AJ211" s="134"/>
      <c r="AK211" s="134"/>
      <c r="AL211" s="134"/>
      <c r="AM211" s="134"/>
      <c r="AN211" s="134"/>
      <c r="AO211" s="134"/>
      <c r="AP211" s="134"/>
      <c r="AQ211" s="134"/>
      <c r="AR211" s="134"/>
      <c r="AS211" s="134"/>
      <c r="AT211" s="134"/>
      <c r="AU211" s="134"/>
      <c r="AV211" s="134"/>
      <c r="AW211" s="134"/>
      <c r="AX211" s="134"/>
      <c r="AY211" s="134"/>
      <c r="AZ211" s="134"/>
      <c r="BA211" s="134"/>
      <c r="BB211" s="134"/>
      <c r="BC211" s="134"/>
      <c r="BD211" s="134"/>
      <c r="BE211" s="134"/>
      <c r="BF211" s="134"/>
      <c r="BG211" s="134"/>
      <c r="BH211" s="134"/>
      <c r="BI211" s="134"/>
      <c r="BJ211" s="134"/>
      <c r="BK211" s="134"/>
      <c r="BL211" s="134"/>
      <c r="BM211" s="134"/>
      <c r="BN211" s="134"/>
      <c r="BO211" s="134"/>
      <c r="BP211" s="134"/>
      <c r="BQ211" s="134"/>
      <c r="BR211" s="134"/>
      <c r="BS211" s="134"/>
      <c r="BT211" s="134"/>
      <c r="BU211" s="134"/>
      <c r="BV211" s="134"/>
      <c r="BW211" s="134"/>
      <c r="BX211" s="134"/>
      <c r="BY211" s="134"/>
      <c r="BZ211" s="134"/>
      <c r="CA211" s="134"/>
      <c r="CB211" s="134"/>
      <c r="CC211" s="134"/>
      <c r="CD211" s="134"/>
      <c r="CE211" s="134"/>
      <c r="CF211" s="134"/>
      <c r="CG211" s="134"/>
      <c r="CH211" s="134"/>
      <c r="CI211" s="134"/>
      <c r="CJ211" s="134"/>
      <c r="CK211" s="134"/>
      <c r="CL211" s="134"/>
      <c r="CM211" s="134"/>
      <c r="CN211" s="134"/>
      <c r="CO211" s="134"/>
      <c r="CP211" s="134"/>
      <c r="CQ211" s="134"/>
      <c r="CR211" s="134"/>
      <c r="CS211" s="134"/>
      <c r="CT211" s="134"/>
      <c r="CU211" s="134"/>
      <c r="CV211" s="134"/>
      <c r="CW211" s="134"/>
      <c r="CX211" s="134"/>
      <c r="CY211" s="134"/>
      <c r="CZ211" s="134"/>
      <c r="DA211" s="134"/>
      <c r="DB211" s="134"/>
      <c r="DC211" s="134"/>
      <c r="DD211" s="134"/>
      <c r="DE211" s="134"/>
      <c r="DF211" s="134"/>
      <c r="DG211" s="134"/>
      <c r="DH211" s="134"/>
      <c r="DI211" s="134"/>
      <c r="DJ211" s="134"/>
      <c r="DK211" s="134"/>
      <c r="DL211" s="134"/>
      <c r="DM211" s="134"/>
      <c r="DN211" s="221"/>
    </row>
    <row r="212" spans="1:118" ht="13.5" customHeight="1">
      <c r="A212" s="359">
        <v>208</v>
      </c>
      <c r="B212" s="332" t="s">
        <v>437</v>
      </c>
      <c r="C212" s="172">
        <v>0</v>
      </c>
      <c r="D212" s="21" t="s">
        <v>7</v>
      </c>
      <c r="E212" s="21" t="s">
        <v>14</v>
      </c>
      <c r="F212" s="136">
        <v>-167.5</v>
      </c>
      <c r="G212" s="22"/>
      <c r="H212" s="407">
        <v>0.25</v>
      </c>
      <c r="I212" s="410">
        <v>-0.25</v>
      </c>
      <c r="J212" s="211">
        <v>-167.5</v>
      </c>
      <c r="K212" s="320">
        <v>-167.738</v>
      </c>
      <c r="L212" s="22" t="str">
        <f>IF(G212=0,"",IF(J$8=J$7,IF(F212&gt;0,IF(C212=1,G212-ROUND(J212-K212,2),G212-ROUND(K212-J212,2)),IF(C212=1,G212-ROUND(K212-J212,2),G212-ROUND(J212-K212,2))),IF(J$8&lt;&gt;J$7,IF(F212&gt;0,IF(C212=1,ROUND(K212-J212,2),ROUND(J212-K212,2)),IF(C212=1,ROUND(J212-K212,2),ROUND(K212-J212,2))))))</f>
        <v/>
      </c>
      <c r="M212" s="200">
        <f t="shared" ref="M212" si="33">IF(COUNTBLANK(F212)=1,"",IF(C212=0,ROUND(K212-J212,2),IF(C212=1,IF(F212&gt;0,ROUND(J212-K212,2),ROUND(K212-J212,2)),IF(C212=2,IF(F212&gt;0,ROUND(J212-K212,2),ROUND(K212-J212,2))))))</f>
        <v>-0.24</v>
      </c>
      <c r="N212" s="200">
        <v>-0.27</v>
      </c>
      <c r="O212" s="235" t="str">
        <f t="shared" si="29"/>
        <v>OK</v>
      </c>
      <c r="P212" s="151"/>
      <c r="Q212" s="130">
        <v>208</v>
      </c>
      <c r="R212" s="36">
        <f t="shared" si="26"/>
        <v>-167.5</v>
      </c>
      <c r="S212" s="320">
        <v>-167.738</v>
      </c>
      <c r="T212" s="320">
        <v>-167.774</v>
      </c>
      <c r="U212" s="134"/>
      <c r="V212" s="134"/>
      <c r="W212" s="134"/>
      <c r="X212" s="134"/>
      <c r="Y212" s="134"/>
      <c r="Z212" s="134"/>
      <c r="AA212" s="134"/>
      <c r="AB212" s="134"/>
      <c r="AC212" s="134"/>
      <c r="AD212" s="134"/>
      <c r="AE212" s="134"/>
      <c r="AF212" s="134"/>
      <c r="AG212" s="134"/>
      <c r="AH212" s="134"/>
      <c r="AI212" s="134"/>
      <c r="AJ212" s="134"/>
      <c r="AK212" s="134"/>
      <c r="AL212" s="134"/>
      <c r="AM212" s="134"/>
      <c r="AN212" s="134"/>
      <c r="AO212" s="134"/>
      <c r="AP212" s="134"/>
      <c r="AQ212" s="134"/>
      <c r="AR212" s="134"/>
      <c r="AS212" s="134"/>
      <c r="AT212" s="134"/>
      <c r="AU212" s="134"/>
      <c r="AV212" s="134"/>
      <c r="AW212" s="134"/>
      <c r="AX212" s="134"/>
      <c r="AY212" s="134"/>
      <c r="AZ212" s="134"/>
      <c r="BA212" s="134"/>
      <c r="BB212" s="134"/>
      <c r="BC212" s="134"/>
      <c r="BD212" s="134"/>
      <c r="BE212" s="134"/>
      <c r="BF212" s="134"/>
      <c r="BG212" s="134"/>
      <c r="BH212" s="134"/>
      <c r="BI212" s="134"/>
      <c r="BJ212" s="134"/>
      <c r="BK212" s="134"/>
      <c r="BL212" s="134"/>
      <c r="BM212" s="134"/>
      <c r="BN212" s="134"/>
      <c r="BO212" s="134"/>
      <c r="BP212" s="134"/>
      <c r="BQ212" s="134"/>
      <c r="BR212" s="134"/>
      <c r="BS212" s="134"/>
      <c r="BT212" s="134"/>
      <c r="BU212" s="134"/>
      <c r="BV212" s="134"/>
      <c r="BW212" s="134"/>
      <c r="BX212" s="134"/>
      <c r="BY212" s="134"/>
      <c r="BZ212" s="134"/>
      <c r="CA212" s="134"/>
      <c r="CB212" s="134"/>
      <c r="CC212" s="134"/>
      <c r="CD212" s="134"/>
      <c r="CE212" s="134"/>
      <c r="CF212" s="134"/>
      <c r="CG212" s="134"/>
      <c r="CH212" s="134"/>
      <c r="CI212" s="134"/>
      <c r="CJ212" s="134"/>
      <c r="CK212" s="134"/>
      <c r="CL212" s="134"/>
      <c r="CM212" s="134"/>
      <c r="CN212" s="134"/>
      <c r="CO212" s="134"/>
      <c r="CP212" s="134"/>
      <c r="CQ212" s="134"/>
      <c r="CR212" s="134"/>
      <c r="CS212" s="134"/>
      <c r="CT212" s="134"/>
      <c r="CU212" s="134"/>
      <c r="CV212" s="134"/>
      <c r="CW212" s="134"/>
      <c r="CX212" s="134"/>
      <c r="CY212" s="134"/>
      <c r="CZ212" s="134"/>
      <c r="DA212" s="134"/>
      <c r="DB212" s="134"/>
      <c r="DC212" s="134"/>
      <c r="DD212" s="134"/>
      <c r="DE212" s="134"/>
      <c r="DF212" s="134"/>
      <c r="DG212" s="134"/>
      <c r="DH212" s="134"/>
      <c r="DI212" s="134"/>
      <c r="DJ212" s="134"/>
      <c r="DK212" s="134"/>
      <c r="DL212" s="134"/>
      <c r="DM212" s="134"/>
      <c r="DN212" s="221"/>
    </row>
    <row r="213" spans="1:118" ht="13.5" customHeight="1">
      <c r="A213" s="359">
        <v>208</v>
      </c>
      <c r="B213" s="332" t="s">
        <v>512</v>
      </c>
      <c r="C213" s="172">
        <v>0</v>
      </c>
      <c r="D213" s="21" t="s">
        <v>8</v>
      </c>
      <c r="E213" s="21" t="s">
        <v>14</v>
      </c>
      <c r="F213" s="136">
        <v>91</v>
      </c>
      <c r="G213" s="22"/>
      <c r="H213" s="407">
        <v>0.25</v>
      </c>
      <c r="I213" s="410">
        <v>-0.25</v>
      </c>
      <c r="J213" s="211">
        <v>91</v>
      </c>
      <c r="K213" s="320">
        <v>91.046000000000006</v>
      </c>
      <c r="L213" s="22" t="str">
        <f>IF(G213=0,"",IF(J$8=J$7,IF(F213&gt;0,IF(C213=1,G213-ROUND(J213-K213,2),G213-ROUND(K213-J213,2)),IF(C213=1,G213-ROUND(K213-J213,2),G213-ROUND(J213-K213,2))),IF(J$8&lt;&gt;J$7,IF(F213&gt;0,IF(C213=1,ROUND(K213-J213,2),ROUND(J213-K213,2)),IF(C213=1,ROUND(J213-K213,2),ROUND(K213-J213,2))))))</f>
        <v/>
      </c>
      <c r="M213" s="200">
        <f t="shared" si="28"/>
        <v>0.05</v>
      </c>
      <c r="N213" s="200">
        <v>0.06</v>
      </c>
      <c r="O213" s="235" t="str">
        <f t="shared" si="29"/>
        <v>OK</v>
      </c>
      <c r="P213" s="151"/>
      <c r="Q213" s="130">
        <v>208</v>
      </c>
      <c r="R213" s="36">
        <f t="shared" si="26"/>
        <v>91</v>
      </c>
      <c r="S213" s="320">
        <v>91.046000000000006</v>
      </c>
      <c r="T213" s="320">
        <v>91.057000000000002</v>
      </c>
      <c r="U213" s="134"/>
      <c r="V213" s="134"/>
      <c r="W213" s="134"/>
      <c r="X213" s="134"/>
      <c r="Y213" s="134"/>
      <c r="Z213" s="134"/>
      <c r="AA213" s="134"/>
      <c r="AB213" s="134"/>
      <c r="AC213" s="134"/>
      <c r="AD213" s="134"/>
      <c r="AE213" s="134"/>
      <c r="AF213" s="134"/>
      <c r="AG213" s="134"/>
      <c r="AH213" s="134"/>
      <c r="AI213" s="134"/>
      <c r="AJ213" s="134"/>
      <c r="AK213" s="134"/>
      <c r="AL213" s="134"/>
      <c r="AM213" s="134"/>
      <c r="AN213" s="134"/>
      <c r="AO213" s="134"/>
      <c r="AP213" s="134"/>
      <c r="AQ213" s="134"/>
      <c r="AR213" s="134"/>
      <c r="AS213" s="134"/>
      <c r="AT213" s="134"/>
      <c r="AU213" s="134"/>
      <c r="AV213" s="134"/>
      <c r="AW213" s="134"/>
      <c r="AX213" s="134"/>
      <c r="AY213" s="134"/>
      <c r="AZ213" s="134"/>
      <c r="BA213" s="134"/>
      <c r="BB213" s="134"/>
      <c r="BC213" s="134"/>
      <c r="BD213" s="134"/>
      <c r="BE213" s="134"/>
      <c r="BF213" s="134"/>
      <c r="BG213" s="134"/>
      <c r="BH213" s="134"/>
      <c r="BI213" s="134"/>
      <c r="BJ213" s="134"/>
      <c r="BK213" s="134"/>
      <c r="BL213" s="134"/>
      <c r="BM213" s="134"/>
      <c r="BN213" s="134"/>
      <c r="BO213" s="134"/>
      <c r="BP213" s="134"/>
      <c r="BQ213" s="134"/>
      <c r="BR213" s="134"/>
      <c r="BS213" s="134"/>
      <c r="BT213" s="134"/>
      <c r="BU213" s="134"/>
      <c r="BV213" s="134"/>
      <c r="BW213" s="134"/>
      <c r="BX213" s="134"/>
      <c r="BY213" s="134"/>
      <c r="BZ213" s="134"/>
      <c r="CA213" s="134"/>
      <c r="CB213" s="134"/>
      <c r="CC213" s="134"/>
      <c r="CD213" s="134"/>
      <c r="CE213" s="134"/>
      <c r="CF213" s="134"/>
      <c r="CG213" s="134"/>
      <c r="CH213" s="134"/>
      <c r="CI213" s="134"/>
      <c r="CJ213" s="134"/>
      <c r="CK213" s="134"/>
      <c r="CL213" s="134"/>
      <c r="CM213" s="134"/>
      <c r="CN213" s="134"/>
      <c r="CO213" s="134"/>
      <c r="CP213" s="134"/>
      <c r="CQ213" s="134"/>
      <c r="CR213" s="134"/>
      <c r="CS213" s="134"/>
      <c r="CT213" s="134"/>
      <c r="CU213" s="134"/>
      <c r="CV213" s="134"/>
      <c r="CW213" s="134"/>
      <c r="CX213" s="134"/>
      <c r="CY213" s="134"/>
      <c r="CZ213" s="134"/>
      <c r="DA213" s="134"/>
      <c r="DB213" s="134"/>
      <c r="DC213" s="134"/>
      <c r="DD213" s="134"/>
      <c r="DE213" s="134"/>
      <c r="DF213" s="134"/>
      <c r="DG213" s="134"/>
      <c r="DH213" s="134"/>
      <c r="DI213" s="134"/>
      <c r="DJ213" s="134"/>
      <c r="DK213" s="134"/>
      <c r="DL213" s="134"/>
      <c r="DM213" s="134"/>
      <c r="DN213" s="221"/>
    </row>
    <row r="214" spans="1:118" ht="13.5" customHeight="1">
      <c r="A214" s="359">
        <v>209</v>
      </c>
      <c r="B214" s="332" t="s">
        <v>513</v>
      </c>
      <c r="C214" s="172">
        <v>0</v>
      </c>
      <c r="D214" s="21" t="s">
        <v>7</v>
      </c>
      <c r="E214" s="21" t="s">
        <v>14</v>
      </c>
      <c r="F214" s="136">
        <v>177</v>
      </c>
      <c r="G214" s="22"/>
      <c r="H214" s="407">
        <v>0.3</v>
      </c>
      <c r="I214" s="410">
        <v>-0.3</v>
      </c>
      <c r="J214" s="211">
        <v>177</v>
      </c>
      <c r="K214" s="320">
        <v>176.77500000000001</v>
      </c>
      <c r="L214" s="22" t="str">
        <f>IF(G214=0,"",IF(J$8=J$7,IF(F214&gt;0,IF(C214=1,G214-ROUND(J214-K214,2),G214-ROUND(K214-J214,2)),IF(C214=1,G214-ROUND(K214-J214,2),G214-ROUND(J214-K214,2))),IF(J$8&lt;&gt;J$7,IF(F214&gt;0,IF(C214=1,ROUND(K214-J214,2),ROUND(J214-K214,2)),IF(C214=1,ROUND(J214-K214,2),ROUND(K214-J214,2))))))</f>
        <v/>
      </c>
      <c r="M214" s="200">
        <f t="shared" si="28"/>
        <v>-0.22</v>
      </c>
      <c r="N214" s="200">
        <v>-0.25</v>
      </c>
      <c r="O214" s="235" t="str">
        <f t="shared" si="29"/>
        <v>OK</v>
      </c>
      <c r="P214" s="151"/>
      <c r="Q214" s="130">
        <v>209</v>
      </c>
      <c r="R214" s="36">
        <f t="shared" si="26"/>
        <v>177</v>
      </c>
      <c r="S214" s="320">
        <v>176.77500000000001</v>
      </c>
      <c r="T214" s="320">
        <v>176.75299999999999</v>
      </c>
      <c r="U214" s="134"/>
      <c r="V214" s="134"/>
      <c r="W214" s="134"/>
      <c r="X214" s="134"/>
      <c r="Y214" s="134"/>
      <c r="Z214" s="134"/>
      <c r="AA214" s="134"/>
      <c r="AB214" s="134"/>
      <c r="AC214" s="134"/>
      <c r="AD214" s="134"/>
      <c r="AE214" s="134"/>
      <c r="AF214" s="134"/>
      <c r="AG214" s="134"/>
      <c r="AH214" s="134"/>
      <c r="AI214" s="134"/>
      <c r="AJ214" s="134"/>
      <c r="AK214" s="134"/>
      <c r="AL214" s="134"/>
      <c r="AM214" s="134"/>
      <c r="AN214" s="134"/>
      <c r="AO214" s="134"/>
      <c r="AP214" s="134"/>
      <c r="AQ214" s="134"/>
      <c r="AR214" s="134"/>
      <c r="AS214" s="134"/>
      <c r="AT214" s="134"/>
      <c r="AU214" s="134"/>
      <c r="AV214" s="134"/>
      <c r="AW214" s="134"/>
      <c r="AX214" s="134"/>
      <c r="AY214" s="134"/>
      <c r="AZ214" s="134"/>
      <c r="BA214" s="134"/>
      <c r="BB214" s="134"/>
      <c r="BC214" s="134"/>
      <c r="BD214" s="134"/>
      <c r="BE214" s="134"/>
      <c r="BF214" s="134"/>
      <c r="BG214" s="134"/>
      <c r="BH214" s="134"/>
      <c r="BI214" s="134"/>
      <c r="BJ214" s="134"/>
      <c r="BK214" s="134"/>
      <c r="BL214" s="134"/>
      <c r="BM214" s="134"/>
      <c r="BN214" s="134"/>
      <c r="BO214" s="134"/>
      <c r="BP214" s="134"/>
      <c r="BQ214" s="134"/>
      <c r="BR214" s="134"/>
      <c r="BS214" s="134"/>
      <c r="BT214" s="134"/>
      <c r="BU214" s="134"/>
      <c r="BV214" s="134"/>
      <c r="BW214" s="134"/>
      <c r="BX214" s="134"/>
      <c r="BY214" s="134"/>
      <c r="BZ214" s="134"/>
      <c r="CA214" s="134"/>
      <c r="CB214" s="134"/>
      <c r="CC214" s="134"/>
      <c r="CD214" s="134"/>
      <c r="CE214" s="134"/>
      <c r="CF214" s="134"/>
      <c r="CG214" s="134"/>
      <c r="CH214" s="134"/>
      <c r="CI214" s="134"/>
      <c r="CJ214" s="134"/>
      <c r="CK214" s="134"/>
      <c r="CL214" s="134"/>
      <c r="CM214" s="134"/>
      <c r="CN214" s="134"/>
      <c r="CO214" s="134"/>
      <c r="CP214" s="134"/>
      <c r="CQ214" s="134"/>
      <c r="CR214" s="134"/>
      <c r="CS214" s="134"/>
      <c r="CT214" s="134"/>
      <c r="CU214" s="134"/>
      <c r="CV214" s="134"/>
      <c r="CW214" s="134"/>
      <c r="CX214" s="134"/>
      <c r="CY214" s="134"/>
      <c r="CZ214" s="134"/>
      <c r="DA214" s="134"/>
      <c r="DB214" s="134"/>
      <c r="DC214" s="134"/>
      <c r="DD214" s="134"/>
      <c r="DE214" s="134"/>
      <c r="DF214" s="134"/>
      <c r="DG214" s="134"/>
      <c r="DH214" s="134"/>
      <c r="DI214" s="134"/>
      <c r="DJ214" s="134"/>
      <c r="DK214" s="134"/>
      <c r="DL214" s="134"/>
      <c r="DM214" s="134"/>
      <c r="DN214" s="221"/>
    </row>
    <row r="215" spans="1:118" ht="13.5" customHeight="1">
      <c r="A215" s="359">
        <v>209</v>
      </c>
      <c r="B215" s="332" t="s">
        <v>438</v>
      </c>
      <c r="C215" s="172">
        <v>0</v>
      </c>
      <c r="D215" s="21" t="s">
        <v>8</v>
      </c>
      <c r="E215" s="21" t="s">
        <v>14</v>
      </c>
      <c r="F215" s="136">
        <v>105</v>
      </c>
      <c r="G215" s="22"/>
      <c r="H215" s="407">
        <v>0.3</v>
      </c>
      <c r="I215" s="410">
        <v>-0.3</v>
      </c>
      <c r="J215" s="211">
        <v>105</v>
      </c>
      <c r="K215" s="320">
        <v>105.129</v>
      </c>
      <c r="L215" s="22" t="str">
        <f>IF(G215=0,"",IF(J$8=J$7,IF(F215&gt;0,IF(C215=1,G215-ROUND(J215-K215,2),G215-ROUND(K215-J215,2)),IF(C215=1,G215-ROUND(K215-J215,2),G215-ROUND(J215-K215,2))),IF(J$8&lt;&gt;J$7,IF(F215&gt;0,IF(C215=1,ROUND(K215-J215,2),ROUND(J215-K215,2)),IF(C215=1,ROUND(J215-K215,2),ROUND(K215-J215,2))))))</f>
        <v/>
      </c>
      <c r="M215" s="200">
        <f t="shared" si="28"/>
        <v>0.13</v>
      </c>
      <c r="N215" s="200">
        <v>0.09</v>
      </c>
      <c r="O215" s="235" t="str">
        <f t="shared" si="29"/>
        <v>OK</v>
      </c>
      <c r="P215" s="151"/>
      <c r="Q215" s="130">
        <v>209</v>
      </c>
      <c r="R215" s="36">
        <f t="shared" si="26"/>
        <v>105</v>
      </c>
      <c r="S215" s="320">
        <v>105.129</v>
      </c>
      <c r="T215" s="320">
        <v>105.089</v>
      </c>
      <c r="U215" s="134"/>
      <c r="V215" s="134"/>
      <c r="W215" s="134"/>
      <c r="X215" s="134"/>
      <c r="Y215" s="134"/>
      <c r="Z215" s="134"/>
      <c r="AA215" s="134"/>
      <c r="AB215" s="134"/>
      <c r="AC215" s="134"/>
      <c r="AD215" s="134"/>
      <c r="AE215" s="134"/>
      <c r="AF215" s="134"/>
      <c r="AG215" s="134"/>
      <c r="AH215" s="134"/>
      <c r="AI215" s="134"/>
      <c r="AJ215" s="134"/>
      <c r="AK215" s="134"/>
      <c r="AL215" s="134"/>
      <c r="AM215" s="134"/>
      <c r="AN215" s="134"/>
      <c r="AO215" s="134"/>
      <c r="AP215" s="134"/>
      <c r="AQ215" s="134"/>
      <c r="AR215" s="134"/>
      <c r="AS215" s="134"/>
      <c r="AT215" s="134"/>
      <c r="AU215" s="134"/>
      <c r="AV215" s="134"/>
      <c r="AW215" s="134"/>
      <c r="AX215" s="134"/>
      <c r="AY215" s="134"/>
      <c r="AZ215" s="134"/>
      <c r="BA215" s="134"/>
      <c r="BB215" s="134"/>
      <c r="BC215" s="134"/>
      <c r="BD215" s="134"/>
      <c r="BE215" s="134"/>
      <c r="BF215" s="134"/>
      <c r="BG215" s="134"/>
      <c r="BH215" s="134"/>
      <c r="BI215" s="134"/>
      <c r="BJ215" s="134"/>
      <c r="BK215" s="134"/>
      <c r="BL215" s="134"/>
      <c r="BM215" s="134"/>
      <c r="BN215" s="134"/>
      <c r="BO215" s="134"/>
      <c r="BP215" s="134"/>
      <c r="BQ215" s="134"/>
      <c r="BR215" s="134"/>
      <c r="BS215" s="134"/>
      <c r="BT215" s="134"/>
      <c r="BU215" s="134"/>
      <c r="BV215" s="134"/>
      <c r="BW215" s="134"/>
      <c r="BX215" s="134"/>
      <c r="BY215" s="134"/>
      <c r="BZ215" s="134"/>
      <c r="CA215" s="134"/>
      <c r="CB215" s="134"/>
      <c r="CC215" s="134"/>
      <c r="CD215" s="134"/>
      <c r="CE215" s="134"/>
      <c r="CF215" s="134"/>
      <c r="CG215" s="134"/>
      <c r="CH215" s="134"/>
      <c r="CI215" s="134"/>
      <c r="CJ215" s="134"/>
      <c r="CK215" s="134"/>
      <c r="CL215" s="134"/>
      <c r="CM215" s="134"/>
      <c r="CN215" s="134"/>
      <c r="CO215" s="134"/>
      <c r="CP215" s="134"/>
      <c r="CQ215" s="134"/>
      <c r="CR215" s="134"/>
      <c r="CS215" s="134"/>
      <c r="CT215" s="134"/>
      <c r="CU215" s="134"/>
      <c r="CV215" s="134"/>
      <c r="CW215" s="134"/>
      <c r="CX215" s="134"/>
      <c r="CY215" s="134"/>
      <c r="CZ215" s="134"/>
      <c r="DA215" s="134"/>
      <c r="DB215" s="134"/>
      <c r="DC215" s="134"/>
      <c r="DD215" s="134"/>
      <c r="DE215" s="134"/>
      <c r="DF215" s="134"/>
      <c r="DG215" s="134"/>
      <c r="DH215" s="134"/>
      <c r="DI215" s="134"/>
      <c r="DJ215" s="134"/>
      <c r="DK215" s="134"/>
      <c r="DL215" s="134"/>
      <c r="DM215" s="134"/>
      <c r="DN215" s="221"/>
    </row>
    <row r="216" spans="1:118" ht="13.5" customHeight="1">
      <c r="A216" s="359"/>
      <c r="B216" s="367" t="s">
        <v>180</v>
      </c>
      <c r="C216" s="172"/>
      <c r="D216" s="21"/>
      <c r="E216" s="21"/>
      <c r="F216" s="136"/>
      <c r="G216" s="22"/>
      <c r="H216" s="407">
        <v>0.5</v>
      </c>
      <c r="I216" s="410">
        <v>-0.5</v>
      </c>
      <c r="J216" s="211"/>
      <c r="K216" s="320">
        <v>176.74</v>
      </c>
      <c r="L216" s="22"/>
      <c r="M216" s="200"/>
      <c r="N216" s="200"/>
      <c r="O216" s="235"/>
      <c r="P216" s="151"/>
      <c r="Q216" s="130"/>
      <c r="R216" s="36"/>
      <c r="S216" s="320">
        <v>176.74</v>
      </c>
      <c r="T216" s="320">
        <v>176.69399999999999</v>
      </c>
      <c r="U216" s="134"/>
      <c r="V216" s="134"/>
      <c r="W216" s="134"/>
      <c r="X216" s="134"/>
      <c r="Y216" s="134"/>
      <c r="Z216" s="134"/>
      <c r="AA216" s="134"/>
      <c r="AB216" s="134"/>
      <c r="AC216" s="134"/>
      <c r="AD216" s="134"/>
      <c r="AE216" s="134"/>
      <c r="AF216" s="134"/>
      <c r="AG216" s="134"/>
      <c r="AH216" s="134"/>
      <c r="AI216" s="134"/>
      <c r="AJ216" s="134"/>
      <c r="AK216" s="134"/>
      <c r="AL216" s="134"/>
      <c r="AM216" s="134"/>
      <c r="AN216" s="134"/>
      <c r="AO216" s="134"/>
      <c r="AP216" s="134"/>
      <c r="AQ216" s="134"/>
      <c r="AR216" s="134"/>
      <c r="AS216" s="134"/>
      <c r="AT216" s="134"/>
      <c r="AU216" s="134"/>
      <c r="AV216" s="134"/>
      <c r="AW216" s="134"/>
      <c r="AX216" s="134"/>
      <c r="AY216" s="134"/>
      <c r="AZ216" s="134"/>
      <c r="BA216" s="134"/>
      <c r="BB216" s="134"/>
      <c r="BC216" s="134"/>
      <c r="BD216" s="134"/>
      <c r="BE216" s="134"/>
      <c r="BF216" s="134"/>
      <c r="BG216" s="134"/>
      <c r="BH216" s="134"/>
      <c r="BI216" s="134"/>
      <c r="BJ216" s="134"/>
      <c r="BK216" s="134"/>
      <c r="BL216" s="134"/>
      <c r="BM216" s="134"/>
      <c r="BN216" s="134"/>
      <c r="BO216" s="134"/>
      <c r="BP216" s="134"/>
      <c r="BQ216" s="134"/>
      <c r="BR216" s="134"/>
      <c r="BS216" s="134"/>
      <c r="BT216" s="134"/>
      <c r="BU216" s="134"/>
      <c r="BV216" s="134"/>
      <c r="BW216" s="134"/>
      <c r="BX216" s="134"/>
      <c r="BY216" s="134"/>
      <c r="BZ216" s="134"/>
      <c r="CA216" s="134"/>
      <c r="CB216" s="134"/>
      <c r="CC216" s="134"/>
      <c r="CD216" s="134"/>
      <c r="CE216" s="134"/>
      <c r="CF216" s="134"/>
      <c r="CG216" s="134"/>
      <c r="CH216" s="134"/>
      <c r="CI216" s="134"/>
      <c r="CJ216" s="134"/>
      <c r="CK216" s="134"/>
      <c r="CL216" s="134"/>
      <c r="CM216" s="134"/>
      <c r="CN216" s="134"/>
      <c r="CO216" s="134"/>
      <c r="CP216" s="134"/>
      <c r="CQ216" s="134"/>
      <c r="CR216" s="134"/>
      <c r="CS216" s="134"/>
      <c r="CT216" s="134"/>
      <c r="CU216" s="134"/>
      <c r="CV216" s="134"/>
      <c r="CW216" s="134"/>
      <c r="CX216" s="134"/>
      <c r="CY216" s="134"/>
      <c r="CZ216" s="134"/>
      <c r="DA216" s="134"/>
      <c r="DB216" s="134"/>
      <c r="DC216" s="134"/>
      <c r="DD216" s="134"/>
      <c r="DE216" s="134"/>
      <c r="DF216" s="134"/>
      <c r="DG216" s="134"/>
      <c r="DH216" s="134"/>
      <c r="DI216" s="134"/>
      <c r="DJ216" s="134"/>
      <c r="DK216" s="134"/>
      <c r="DL216" s="134"/>
      <c r="DM216" s="134"/>
      <c r="DN216" s="221"/>
    </row>
    <row r="217" spans="1:118" ht="13.5" customHeight="1">
      <c r="A217" s="359"/>
      <c r="B217" s="367" t="s">
        <v>180</v>
      </c>
      <c r="C217" s="172"/>
      <c r="D217" s="21"/>
      <c r="E217" s="21"/>
      <c r="F217" s="136"/>
      <c r="G217" s="22"/>
      <c r="H217" s="407">
        <v>0.5</v>
      </c>
      <c r="I217" s="410">
        <v>-0.5</v>
      </c>
      <c r="J217" s="211"/>
      <c r="K217" s="320">
        <v>105.16</v>
      </c>
      <c r="L217" s="22"/>
      <c r="M217" s="200"/>
      <c r="N217" s="200"/>
      <c r="O217" s="235"/>
      <c r="P217" s="151"/>
      <c r="Q217" s="130"/>
      <c r="R217" s="36"/>
      <c r="S217" s="320">
        <v>105.16</v>
      </c>
      <c r="T217" s="320">
        <v>105.13500000000001</v>
      </c>
      <c r="U217" s="134"/>
      <c r="V217" s="134"/>
      <c r="W217" s="134"/>
      <c r="X217" s="134"/>
      <c r="Y217" s="134"/>
      <c r="Z217" s="134"/>
      <c r="AA217" s="134"/>
      <c r="AB217" s="134"/>
      <c r="AC217" s="134"/>
      <c r="AD217" s="134"/>
      <c r="AE217" s="134"/>
      <c r="AF217" s="134"/>
      <c r="AG217" s="134"/>
      <c r="AH217" s="134"/>
      <c r="AI217" s="134"/>
      <c r="AJ217" s="134"/>
      <c r="AK217" s="134"/>
      <c r="AL217" s="134"/>
      <c r="AM217" s="134"/>
      <c r="AN217" s="134"/>
      <c r="AO217" s="134"/>
      <c r="AP217" s="134"/>
      <c r="AQ217" s="134"/>
      <c r="AR217" s="134"/>
      <c r="AS217" s="134"/>
      <c r="AT217" s="134"/>
      <c r="AU217" s="134"/>
      <c r="AV217" s="134"/>
      <c r="AW217" s="134"/>
      <c r="AX217" s="134"/>
      <c r="AY217" s="134"/>
      <c r="AZ217" s="134"/>
      <c r="BA217" s="134"/>
      <c r="BB217" s="134"/>
      <c r="BC217" s="134"/>
      <c r="BD217" s="134"/>
      <c r="BE217" s="134"/>
      <c r="BF217" s="134"/>
      <c r="BG217" s="134"/>
      <c r="BH217" s="134"/>
      <c r="BI217" s="134"/>
      <c r="BJ217" s="134"/>
      <c r="BK217" s="134"/>
      <c r="BL217" s="134"/>
      <c r="BM217" s="134"/>
      <c r="BN217" s="134"/>
      <c r="BO217" s="134"/>
      <c r="BP217" s="134"/>
      <c r="BQ217" s="134"/>
      <c r="BR217" s="134"/>
      <c r="BS217" s="134"/>
      <c r="BT217" s="134"/>
      <c r="BU217" s="134"/>
      <c r="BV217" s="134"/>
      <c r="BW217" s="134"/>
      <c r="BX217" s="134"/>
      <c r="BY217" s="134"/>
      <c r="BZ217" s="134"/>
      <c r="CA217" s="134"/>
      <c r="CB217" s="134"/>
      <c r="CC217" s="134"/>
      <c r="CD217" s="134"/>
      <c r="CE217" s="134"/>
      <c r="CF217" s="134"/>
      <c r="CG217" s="134"/>
      <c r="CH217" s="134"/>
      <c r="CI217" s="134"/>
      <c r="CJ217" s="134"/>
      <c r="CK217" s="134"/>
      <c r="CL217" s="134"/>
      <c r="CM217" s="134"/>
      <c r="CN217" s="134"/>
      <c r="CO217" s="134"/>
      <c r="CP217" s="134"/>
      <c r="CQ217" s="134"/>
      <c r="CR217" s="134"/>
      <c r="CS217" s="134"/>
      <c r="CT217" s="134"/>
      <c r="CU217" s="134"/>
      <c r="CV217" s="134"/>
      <c r="CW217" s="134"/>
      <c r="CX217" s="134"/>
      <c r="CY217" s="134"/>
      <c r="CZ217" s="134"/>
      <c r="DA217" s="134"/>
      <c r="DB217" s="134"/>
      <c r="DC217" s="134"/>
      <c r="DD217" s="134"/>
      <c r="DE217" s="134"/>
      <c r="DF217" s="134"/>
      <c r="DG217" s="134"/>
      <c r="DH217" s="134"/>
      <c r="DI217" s="134"/>
      <c r="DJ217" s="134"/>
      <c r="DK217" s="134"/>
      <c r="DL217" s="134"/>
      <c r="DM217" s="134"/>
      <c r="DN217" s="221"/>
    </row>
    <row r="218" spans="1:118" ht="13.5" customHeight="1">
      <c r="A218" s="359">
        <v>210</v>
      </c>
      <c r="B218" s="334" t="s">
        <v>439</v>
      </c>
      <c r="C218" s="172">
        <v>0</v>
      </c>
      <c r="D218" s="21" t="s">
        <v>34</v>
      </c>
      <c r="E218" s="21" t="s">
        <v>14</v>
      </c>
      <c r="F218" s="136">
        <v>177</v>
      </c>
      <c r="G218" s="22"/>
      <c r="H218" s="407">
        <v>0.3</v>
      </c>
      <c r="I218" s="410">
        <v>-0.3</v>
      </c>
      <c r="J218" s="211">
        <v>177</v>
      </c>
      <c r="K218" s="320">
        <v>176.80600000000001</v>
      </c>
      <c r="L218" s="22" t="str">
        <f>IF(G218=0,"",IF(J$8=J$7,IF(F218&gt;0,IF(C218=1,G218-ROUND(J218-K218,2),G218-ROUND(K218-J218,2)),IF(C218=1,G218-ROUND(K218-J218,2),G218-ROUND(J218-K218,2))),IF(J$8&lt;&gt;J$7,IF(F218&gt;0,IF(C218=1,ROUND(K218-J218,2),ROUND(J218-K218,2)),IF(C218=1,ROUND(J218-K218,2),ROUND(K218-J218,2))))))</f>
        <v/>
      </c>
      <c r="M218" s="200">
        <f t="shared" si="28"/>
        <v>-0.19</v>
      </c>
      <c r="N218" s="200">
        <v>-0.25</v>
      </c>
      <c r="O218" s="235" t="str">
        <f t="shared" si="29"/>
        <v>OK</v>
      </c>
      <c r="P218" s="151"/>
      <c r="Q218" s="130">
        <v>210</v>
      </c>
      <c r="R218" s="36">
        <f t="shared" si="26"/>
        <v>177</v>
      </c>
      <c r="S218" s="320">
        <v>176.80600000000001</v>
      </c>
      <c r="T218" s="320">
        <v>176.75399999999999</v>
      </c>
      <c r="U218" s="134"/>
      <c r="V218" s="134"/>
      <c r="W218" s="134"/>
      <c r="X218" s="134"/>
      <c r="Y218" s="134"/>
      <c r="Z218" s="134"/>
      <c r="AA218" s="134"/>
      <c r="AB218" s="134"/>
      <c r="AC218" s="134"/>
      <c r="AD218" s="134"/>
      <c r="AE218" s="134"/>
      <c r="AF218" s="134"/>
      <c r="AG218" s="134"/>
      <c r="AH218" s="134"/>
      <c r="AI218" s="134"/>
      <c r="AJ218" s="134"/>
      <c r="AK218" s="134"/>
      <c r="AL218" s="134"/>
      <c r="AM218" s="134"/>
      <c r="AN218" s="134"/>
      <c r="AO218" s="134"/>
      <c r="AP218" s="134"/>
      <c r="AQ218" s="134"/>
      <c r="AR218" s="134"/>
      <c r="AS218" s="134"/>
      <c r="AT218" s="134"/>
      <c r="AU218" s="134"/>
      <c r="AV218" s="134"/>
      <c r="AW218" s="134"/>
      <c r="AX218" s="134"/>
      <c r="AY218" s="134"/>
      <c r="AZ218" s="134"/>
      <c r="BA218" s="134"/>
      <c r="BB218" s="134"/>
      <c r="BC218" s="134"/>
      <c r="BD218" s="134"/>
      <c r="BE218" s="134"/>
      <c r="BF218" s="134"/>
      <c r="BG218" s="134"/>
      <c r="BH218" s="134"/>
      <c r="BI218" s="134"/>
      <c r="BJ218" s="134"/>
      <c r="BK218" s="134"/>
      <c r="BL218" s="134"/>
      <c r="BM218" s="134"/>
      <c r="BN218" s="134"/>
      <c r="BO218" s="134"/>
      <c r="BP218" s="134"/>
      <c r="BQ218" s="134"/>
      <c r="BR218" s="134"/>
      <c r="BS218" s="134"/>
      <c r="BT218" s="134"/>
      <c r="BU218" s="134"/>
      <c r="BV218" s="134"/>
      <c r="BW218" s="134"/>
      <c r="BX218" s="134"/>
      <c r="BY218" s="134"/>
      <c r="BZ218" s="134"/>
      <c r="CA218" s="134"/>
      <c r="CB218" s="134"/>
      <c r="CC218" s="134"/>
      <c r="CD218" s="134"/>
      <c r="CE218" s="134"/>
      <c r="CF218" s="134"/>
      <c r="CG218" s="134"/>
      <c r="CH218" s="134"/>
      <c r="CI218" s="134"/>
      <c r="CJ218" s="134"/>
      <c r="CK218" s="134"/>
      <c r="CL218" s="134"/>
      <c r="CM218" s="134"/>
      <c r="CN218" s="134"/>
      <c r="CO218" s="134"/>
      <c r="CP218" s="134"/>
      <c r="CQ218" s="134"/>
      <c r="CR218" s="134"/>
      <c r="CS218" s="134"/>
      <c r="CT218" s="134"/>
      <c r="CU218" s="134"/>
      <c r="CV218" s="134"/>
      <c r="CW218" s="134"/>
      <c r="CX218" s="134"/>
      <c r="CY218" s="134"/>
      <c r="CZ218" s="134"/>
      <c r="DA218" s="134"/>
      <c r="DB218" s="134"/>
      <c r="DC218" s="134"/>
      <c r="DD218" s="134"/>
      <c r="DE218" s="134"/>
      <c r="DF218" s="134"/>
      <c r="DG218" s="134"/>
      <c r="DH218" s="134"/>
      <c r="DI218" s="134"/>
      <c r="DJ218" s="134"/>
      <c r="DK218" s="134"/>
      <c r="DL218" s="134"/>
      <c r="DM218" s="134"/>
      <c r="DN218" s="221"/>
    </row>
    <row r="219" spans="1:118" ht="13.5" customHeight="1">
      <c r="A219" s="359">
        <v>210</v>
      </c>
      <c r="B219" s="334" t="s">
        <v>440</v>
      </c>
      <c r="C219" s="172">
        <v>0</v>
      </c>
      <c r="D219" s="21" t="s">
        <v>35</v>
      </c>
      <c r="E219" s="21" t="s">
        <v>14</v>
      </c>
      <c r="F219" s="136">
        <v>193.3</v>
      </c>
      <c r="G219" s="22"/>
      <c r="H219" s="407">
        <v>0.3</v>
      </c>
      <c r="I219" s="410">
        <v>-0.3</v>
      </c>
      <c r="J219" s="211">
        <v>193.3</v>
      </c>
      <c r="K219" s="320">
        <v>193.595</v>
      </c>
      <c r="L219" s="22" t="str">
        <f>IF(G219=0,"",IF(J$8=J$7,IF(F219&gt;0,IF(C219=1,G219-ROUND(J219-K219,2),G219-ROUND(K219-J219,2)),IF(C219=1,G219-ROUND(K219-J219,2),G219-ROUND(J219-K219,2))),IF(J$8&lt;&gt;J$7,IF(F219&gt;0,IF(C219=1,ROUND(K219-J219,2),ROUND(J219-K219,2)),IF(C219=1,ROUND(J219-K219,2),ROUND(K219-J219,2))))))</f>
        <v/>
      </c>
      <c r="M219" s="200">
        <f t="shared" si="28"/>
        <v>0.28999999999999998</v>
      </c>
      <c r="N219" s="200">
        <v>0.27</v>
      </c>
      <c r="O219" s="235" t="str">
        <f t="shared" si="29"/>
        <v>OK</v>
      </c>
      <c r="P219" s="151"/>
      <c r="Q219" s="130">
        <v>210</v>
      </c>
      <c r="R219" s="36">
        <f t="shared" si="26"/>
        <v>193.3</v>
      </c>
      <c r="S219" s="320">
        <v>193.595</v>
      </c>
      <c r="T219" s="320">
        <v>193.57400000000001</v>
      </c>
      <c r="U219" s="134"/>
      <c r="V219" s="134"/>
      <c r="W219" s="134"/>
      <c r="X219" s="134"/>
      <c r="Y219" s="134"/>
      <c r="Z219" s="134"/>
      <c r="AA219" s="134"/>
      <c r="AB219" s="134"/>
      <c r="AC219" s="134"/>
      <c r="AD219" s="134"/>
      <c r="AE219" s="134"/>
      <c r="AF219" s="134"/>
      <c r="AG219" s="134"/>
      <c r="AH219" s="134"/>
      <c r="AI219" s="134"/>
      <c r="AJ219" s="134"/>
      <c r="AK219" s="134"/>
      <c r="AL219" s="134"/>
      <c r="AM219" s="134"/>
      <c r="AN219" s="134"/>
      <c r="AO219" s="134"/>
      <c r="AP219" s="134"/>
      <c r="AQ219" s="134"/>
      <c r="AR219" s="134"/>
      <c r="AS219" s="134"/>
      <c r="AT219" s="134"/>
      <c r="AU219" s="134"/>
      <c r="AV219" s="134"/>
      <c r="AW219" s="134"/>
      <c r="AX219" s="134"/>
      <c r="AY219" s="134"/>
      <c r="AZ219" s="134"/>
      <c r="BA219" s="134"/>
      <c r="BB219" s="134"/>
      <c r="BC219" s="134"/>
      <c r="BD219" s="134"/>
      <c r="BE219" s="134"/>
      <c r="BF219" s="134"/>
      <c r="BG219" s="134"/>
      <c r="BH219" s="134"/>
      <c r="BI219" s="134"/>
      <c r="BJ219" s="134"/>
      <c r="BK219" s="134"/>
      <c r="BL219" s="134"/>
      <c r="BM219" s="134"/>
      <c r="BN219" s="134"/>
      <c r="BO219" s="134"/>
      <c r="BP219" s="134"/>
      <c r="BQ219" s="134"/>
      <c r="BR219" s="134"/>
      <c r="BS219" s="134"/>
      <c r="BT219" s="134"/>
      <c r="BU219" s="134"/>
      <c r="BV219" s="134"/>
      <c r="BW219" s="134"/>
      <c r="BX219" s="134"/>
      <c r="BY219" s="134"/>
      <c r="BZ219" s="134"/>
      <c r="CA219" s="134"/>
      <c r="CB219" s="134"/>
      <c r="CC219" s="134"/>
      <c r="CD219" s="134"/>
      <c r="CE219" s="134"/>
      <c r="CF219" s="134"/>
      <c r="CG219" s="134"/>
      <c r="CH219" s="134"/>
      <c r="CI219" s="134"/>
      <c r="CJ219" s="134"/>
      <c r="CK219" s="134"/>
      <c r="CL219" s="134"/>
      <c r="CM219" s="134"/>
      <c r="CN219" s="134"/>
      <c r="CO219" s="134"/>
      <c r="CP219" s="134"/>
      <c r="CQ219" s="134"/>
      <c r="CR219" s="134"/>
      <c r="CS219" s="134"/>
      <c r="CT219" s="134"/>
      <c r="CU219" s="134"/>
      <c r="CV219" s="134"/>
      <c r="CW219" s="134"/>
      <c r="CX219" s="134"/>
      <c r="CY219" s="134"/>
      <c r="CZ219" s="134"/>
      <c r="DA219" s="134"/>
      <c r="DB219" s="134"/>
      <c r="DC219" s="134"/>
      <c r="DD219" s="134"/>
      <c r="DE219" s="134"/>
      <c r="DF219" s="134"/>
      <c r="DG219" s="134"/>
      <c r="DH219" s="134"/>
      <c r="DI219" s="134"/>
      <c r="DJ219" s="134"/>
      <c r="DK219" s="134"/>
      <c r="DL219" s="134"/>
      <c r="DM219" s="134"/>
      <c r="DN219" s="221"/>
    </row>
    <row r="220" spans="1:118" ht="13.5" customHeight="1">
      <c r="A220" s="359"/>
      <c r="B220" s="367" t="s">
        <v>181</v>
      </c>
      <c r="C220" s="172"/>
      <c r="D220" s="21"/>
      <c r="E220" s="21"/>
      <c r="F220" s="136"/>
      <c r="G220" s="22"/>
      <c r="H220" s="407">
        <v>0.5</v>
      </c>
      <c r="I220" s="410">
        <v>-0.5</v>
      </c>
      <c r="J220" s="211"/>
      <c r="K220" s="320">
        <v>176.71100000000001</v>
      </c>
      <c r="L220" s="22"/>
      <c r="M220" s="200"/>
      <c r="N220" s="200"/>
      <c r="O220" s="235"/>
      <c r="P220" s="151"/>
      <c r="Q220" s="130"/>
      <c r="R220" s="36"/>
      <c r="S220" s="320">
        <v>176.71100000000001</v>
      </c>
      <c r="T220" s="320">
        <v>176.70500000000001</v>
      </c>
      <c r="U220" s="134"/>
      <c r="V220" s="134"/>
      <c r="W220" s="134"/>
      <c r="X220" s="134"/>
      <c r="Y220" s="134"/>
      <c r="Z220" s="134"/>
      <c r="AA220" s="134"/>
      <c r="AB220" s="134"/>
      <c r="AC220" s="134"/>
      <c r="AD220" s="134"/>
      <c r="AE220" s="134"/>
      <c r="AF220" s="134"/>
      <c r="AG220" s="134"/>
      <c r="AH220" s="134"/>
      <c r="AI220" s="134"/>
      <c r="AJ220" s="134"/>
      <c r="AK220" s="134"/>
      <c r="AL220" s="134"/>
      <c r="AM220" s="134"/>
      <c r="AN220" s="134"/>
      <c r="AO220" s="134"/>
      <c r="AP220" s="134"/>
      <c r="AQ220" s="134"/>
      <c r="AR220" s="134"/>
      <c r="AS220" s="134"/>
      <c r="AT220" s="134"/>
      <c r="AU220" s="134"/>
      <c r="AV220" s="134"/>
      <c r="AW220" s="134"/>
      <c r="AX220" s="134"/>
      <c r="AY220" s="134"/>
      <c r="AZ220" s="134"/>
      <c r="BA220" s="134"/>
      <c r="BB220" s="134"/>
      <c r="BC220" s="134"/>
      <c r="BD220" s="134"/>
      <c r="BE220" s="134"/>
      <c r="BF220" s="134"/>
      <c r="BG220" s="134"/>
      <c r="BH220" s="134"/>
      <c r="BI220" s="134"/>
      <c r="BJ220" s="134"/>
      <c r="BK220" s="134"/>
      <c r="BL220" s="134"/>
      <c r="BM220" s="134"/>
      <c r="BN220" s="134"/>
      <c r="BO220" s="134"/>
      <c r="BP220" s="134"/>
      <c r="BQ220" s="134"/>
      <c r="BR220" s="134"/>
      <c r="BS220" s="134"/>
      <c r="BT220" s="134"/>
      <c r="BU220" s="134"/>
      <c r="BV220" s="134"/>
      <c r="BW220" s="134"/>
      <c r="BX220" s="134"/>
      <c r="BY220" s="134"/>
      <c r="BZ220" s="134"/>
      <c r="CA220" s="134"/>
      <c r="CB220" s="134"/>
      <c r="CC220" s="134"/>
      <c r="CD220" s="134"/>
      <c r="CE220" s="134"/>
      <c r="CF220" s="134"/>
      <c r="CG220" s="134"/>
      <c r="CH220" s="134"/>
      <c r="CI220" s="134"/>
      <c r="CJ220" s="134"/>
      <c r="CK220" s="134"/>
      <c r="CL220" s="134"/>
      <c r="CM220" s="134"/>
      <c r="CN220" s="134"/>
      <c r="CO220" s="134"/>
      <c r="CP220" s="134"/>
      <c r="CQ220" s="134"/>
      <c r="CR220" s="134"/>
      <c r="CS220" s="134"/>
      <c r="CT220" s="134"/>
      <c r="CU220" s="134"/>
      <c r="CV220" s="134"/>
      <c r="CW220" s="134"/>
      <c r="CX220" s="134"/>
      <c r="CY220" s="134"/>
      <c r="CZ220" s="134"/>
      <c r="DA220" s="134"/>
      <c r="DB220" s="134"/>
      <c r="DC220" s="134"/>
      <c r="DD220" s="134"/>
      <c r="DE220" s="134"/>
      <c r="DF220" s="134"/>
      <c r="DG220" s="134"/>
      <c r="DH220" s="134"/>
      <c r="DI220" s="134"/>
      <c r="DJ220" s="134"/>
      <c r="DK220" s="134"/>
      <c r="DL220" s="134"/>
      <c r="DM220" s="134"/>
      <c r="DN220" s="221"/>
    </row>
    <row r="221" spans="1:118" ht="13.5" customHeight="1">
      <c r="A221" s="359"/>
      <c r="B221" s="367" t="s">
        <v>181</v>
      </c>
      <c r="C221" s="172"/>
      <c r="D221" s="21"/>
      <c r="E221" s="21"/>
      <c r="F221" s="136"/>
      <c r="G221" s="22"/>
      <c r="H221" s="407">
        <v>0.5</v>
      </c>
      <c r="I221" s="410">
        <v>-0.5</v>
      </c>
      <c r="J221" s="211"/>
      <c r="K221" s="320">
        <v>193.59100000000001</v>
      </c>
      <c r="L221" s="22"/>
      <c r="M221" s="200"/>
      <c r="N221" s="200"/>
      <c r="O221" s="235"/>
      <c r="P221" s="151"/>
      <c r="Q221" s="130"/>
      <c r="R221" s="36"/>
      <c r="S221" s="320">
        <v>193.59100000000001</v>
      </c>
      <c r="T221" s="320">
        <v>193.56200000000001</v>
      </c>
      <c r="U221" s="134"/>
      <c r="V221" s="134"/>
      <c r="W221" s="134"/>
      <c r="X221" s="134"/>
      <c r="Y221" s="134"/>
      <c r="Z221" s="134"/>
      <c r="AA221" s="134"/>
      <c r="AB221" s="134"/>
      <c r="AC221" s="134"/>
      <c r="AD221" s="134"/>
      <c r="AE221" s="134"/>
      <c r="AF221" s="134"/>
      <c r="AG221" s="134"/>
      <c r="AH221" s="134"/>
      <c r="AI221" s="134"/>
      <c r="AJ221" s="134"/>
      <c r="AK221" s="134"/>
      <c r="AL221" s="134"/>
      <c r="AM221" s="134"/>
      <c r="AN221" s="134"/>
      <c r="AO221" s="134"/>
      <c r="AP221" s="134"/>
      <c r="AQ221" s="134"/>
      <c r="AR221" s="134"/>
      <c r="AS221" s="134"/>
      <c r="AT221" s="134"/>
      <c r="AU221" s="134"/>
      <c r="AV221" s="134"/>
      <c r="AW221" s="134"/>
      <c r="AX221" s="134"/>
      <c r="AY221" s="134"/>
      <c r="AZ221" s="134"/>
      <c r="BA221" s="134"/>
      <c r="BB221" s="134"/>
      <c r="BC221" s="134"/>
      <c r="BD221" s="134"/>
      <c r="BE221" s="134"/>
      <c r="BF221" s="134"/>
      <c r="BG221" s="134"/>
      <c r="BH221" s="134"/>
      <c r="BI221" s="134"/>
      <c r="BJ221" s="134"/>
      <c r="BK221" s="134"/>
      <c r="BL221" s="134"/>
      <c r="BM221" s="134"/>
      <c r="BN221" s="134"/>
      <c r="BO221" s="134"/>
      <c r="BP221" s="134"/>
      <c r="BQ221" s="134"/>
      <c r="BR221" s="134"/>
      <c r="BS221" s="134"/>
      <c r="BT221" s="134"/>
      <c r="BU221" s="134"/>
      <c r="BV221" s="134"/>
      <c r="BW221" s="134"/>
      <c r="BX221" s="134"/>
      <c r="BY221" s="134"/>
      <c r="BZ221" s="134"/>
      <c r="CA221" s="134"/>
      <c r="CB221" s="134"/>
      <c r="CC221" s="134"/>
      <c r="CD221" s="134"/>
      <c r="CE221" s="134"/>
      <c r="CF221" s="134"/>
      <c r="CG221" s="134"/>
      <c r="CH221" s="134"/>
      <c r="CI221" s="134"/>
      <c r="CJ221" s="134"/>
      <c r="CK221" s="134"/>
      <c r="CL221" s="134"/>
      <c r="CM221" s="134"/>
      <c r="CN221" s="134"/>
      <c r="CO221" s="134"/>
      <c r="CP221" s="134"/>
      <c r="CQ221" s="134"/>
      <c r="CR221" s="134"/>
      <c r="CS221" s="134"/>
      <c r="CT221" s="134"/>
      <c r="CU221" s="134"/>
      <c r="CV221" s="134"/>
      <c r="CW221" s="134"/>
      <c r="CX221" s="134"/>
      <c r="CY221" s="134"/>
      <c r="CZ221" s="134"/>
      <c r="DA221" s="134"/>
      <c r="DB221" s="134"/>
      <c r="DC221" s="134"/>
      <c r="DD221" s="134"/>
      <c r="DE221" s="134"/>
      <c r="DF221" s="134"/>
      <c r="DG221" s="134"/>
      <c r="DH221" s="134"/>
      <c r="DI221" s="134"/>
      <c r="DJ221" s="134"/>
      <c r="DK221" s="134"/>
      <c r="DL221" s="134"/>
      <c r="DM221" s="134"/>
      <c r="DN221" s="221"/>
    </row>
    <row r="222" spans="1:118" ht="13.5" customHeight="1">
      <c r="A222" s="359">
        <v>251</v>
      </c>
      <c r="B222" s="332" t="s">
        <v>441</v>
      </c>
      <c r="C222" s="172">
        <v>1</v>
      </c>
      <c r="D222" s="21" t="s">
        <v>9</v>
      </c>
      <c r="E222" s="21" t="s">
        <v>13</v>
      </c>
      <c r="F222" s="136">
        <v>-131</v>
      </c>
      <c r="G222" s="22">
        <v>1</v>
      </c>
      <c r="H222" s="407">
        <v>0.3</v>
      </c>
      <c r="I222" s="410">
        <v>-0.5</v>
      </c>
      <c r="J222" s="211">
        <v>-132</v>
      </c>
      <c r="K222" s="320">
        <v>-132.529</v>
      </c>
      <c r="L222" s="22">
        <f t="shared" ref="L222:L234" si="34">IF(G222=0,"",IF(J$8=J$7,IF(F222&gt;0,IF(C222=1,G222-ROUND(J222-K222,2),G222-ROUND(K222-J222,2)),IF(C222=1,G222-ROUND(K222-J222,2),G222-ROUND(J222-K222,2))),IF(J$8&lt;&gt;J$7,IF(F222&gt;0,IF(C222=1,ROUND(K222-J222,2),ROUND(J222-K222,2)),IF(C222=1,ROUND(J222-K222,2),ROUND(K222-J222,2))))))</f>
        <v>1.53</v>
      </c>
      <c r="M222" s="200">
        <f t="shared" ref="M222:M232" si="35">IF(COUNTBLANK(F222)=1,"",IF(C222=0,ROUND(K222-J222,2),IF(C222=1,IF(F222&gt;0,ROUND(J222-K222,2),ROUND(K222-J222,2)),IF(C222=2,IF(F222&gt;0,ROUND(J222-K222,2),ROUND(K222-J222,2))))))</f>
        <v>-0.53</v>
      </c>
      <c r="N222" s="200">
        <v>-0.53</v>
      </c>
      <c r="O222" s="235" t="str">
        <f t="shared" si="29"/>
        <v>NG</v>
      </c>
      <c r="P222" s="151"/>
      <c r="Q222" s="130">
        <v>251</v>
      </c>
      <c r="R222" s="36">
        <f t="shared" si="26"/>
        <v>-132</v>
      </c>
      <c r="S222" s="320">
        <v>-132.529</v>
      </c>
      <c r="T222" s="320">
        <v>-132.53299999999999</v>
      </c>
      <c r="U222" s="134"/>
      <c r="V222" s="134"/>
      <c r="W222" s="134"/>
      <c r="X222" s="134"/>
      <c r="Y222" s="134"/>
      <c r="Z222" s="134"/>
      <c r="AA222" s="134"/>
      <c r="AB222" s="134"/>
      <c r="AC222" s="134"/>
      <c r="AD222" s="134"/>
      <c r="AE222" s="134"/>
      <c r="AF222" s="134"/>
      <c r="AG222" s="134"/>
      <c r="AH222" s="134"/>
      <c r="AI222" s="134"/>
      <c r="AJ222" s="134"/>
      <c r="AK222" s="134"/>
      <c r="AL222" s="134"/>
      <c r="AM222" s="134"/>
      <c r="AN222" s="134"/>
      <c r="AO222" s="134"/>
      <c r="AP222" s="134"/>
      <c r="AQ222" s="134"/>
      <c r="AR222" s="134"/>
      <c r="AS222" s="134"/>
      <c r="AT222" s="134"/>
      <c r="AU222" s="134"/>
      <c r="AV222" s="134"/>
      <c r="AW222" s="134"/>
      <c r="AX222" s="134"/>
      <c r="AY222" s="134"/>
      <c r="AZ222" s="134"/>
      <c r="BA222" s="134"/>
      <c r="BB222" s="134"/>
      <c r="BC222" s="134"/>
      <c r="BD222" s="134"/>
      <c r="BE222" s="134"/>
      <c r="BF222" s="134"/>
      <c r="BG222" s="134"/>
      <c r="BH222" s="134"/>
      <c r="BI222" s="134"/>
      <c r="BJ222" s="134"/>
      <c r="BK222" s="134"/>
      <c r="BL222" s="134"/>
      <c r="BM222" s="134"/>
      <c r="BN222" s="134"/>
      <c r="BO222" s="134"/>
      <c r="BP222" s="134"/>
      <c r="BQ222" s="134"/>
      <c r="BR222" s="134"/>
      <c r="BS222" s="134"/>
      <c r="BT222" s="134"/>
      <c r="BU222" s="134"/>
      <c r="BV222" s="134"/>
      <c r="BW222" s="134"/>
      <c r="BX222" s="134"/>
      <c r="BY222" s="134"/>
      <c r="BZ222" s="134"/>
      <c r="CA222" s="134"/>
      <c r="CB222" s="134"/>
      <c r="CC222" s="134"/>
      <c r="CD222" s="134"/>
      <c r="CE222" s="134"/>
      <c r="CF222" s="134"/>
      <c r="CG222" s="134"/>
      <c r="CH222" s="134"/>
      <c r="CI222" s="134"/>
      <c r="CJ222" s="134"/>
      <c r="CK222" s="134"/>
      <c r="CL222" s="134"/>
      <c r="CM222" s="134"/>
      <c r="CN222" s="134"/>
      <c r="CO222" s="134"/>
      <c r="CP222" s="134"/>
      <c r="CQ222" s="134"/>
      <c r="CR222" s="134"/>
      <c r="CS222" s="134"/>
      <c r="CT222" s="134"/>
      <c r="CU222" s="134"/>
      <c r="CV222" s="134"/>
      <c r="CW222" s="134"/>
      <c r="CX222" s="134"/>
      <c r="CY222" s="134"/>
      <c r="CZ222" s="134"/>
      <c r="DA222" s="134"/>
      <c r="DB222" s="134"/>
      <c r="DC222" s="134"/>
      <c r="DD222" s="134"/>
      <c r="DE222" s="134"/>
      <c r="DF222" s="134"/>
      <c r="DG222" s="134"/>
      <c r="DH222" s="134"/>
      <c r="DI222" s="134"/>
      <c r="DJ222" s="134"/>
      <c r="DK222" s="134"/>
      <c r="DL222" s="134"/>
      <c r="DM222" s="134"/>
      <c r="DN222" s="221"/>
    </row>
    <row r="223" spans="1:118" ht="13.5" customHeight="1">
      <c r="A223" s="359">
        <v>252</v>
      </c>
      <c r="B223" s="332" t="s">
        <v>442</v>
      </c>
      <c r="C223" s="172">
        <v>1</v>
      </c>
      <c r="D223" s="21" t="s">
        <v>9</v>
      </c>
      <c r="E223" s="21" t="s">
        <v>13</v>
      </c>
      <c r="F223" s="136">
        <v>-107</v>
      </c>
      <c r="G223" s="22">
        <v>1</v>
      </c>
      <c r="H223" s="407">
        <v>0.3</v>
      </c>
      <c r="I223" s="410">
        <v>-0.5</v>
      </c>
      <c r="J223" s="211">
        <v>-108</v>
      </c>
      <c r="K223" s="320">
        <v>-108.099</v>
      </c>
      <c r="L223" s="22">
        <f t="shared" si="34"/>
        <v>1.1000000000000001</v>
      </c>
      <c r="M223" s="200">
        <f t="shared" si="35"/>
        <v>-0.1</v>
      </c>
      <c r="N223" s="200">
        <v>-0.11</v>
      </c>
      <c r="O223" s="235" t="str">
        <f t="shared" si="29"/>
        <v>OK</v>
      </c>
      <c r="P223" s="151"/>
      <c r="Q223" s="130">
        <v>252</v>
      </c>
      <c r="R223" s="36">
        <f t="shared" si="26"/>
        <v>-108</v>
      </c>
      <c r="S223" s="320">
        <v>-108.099</v>
      </c>
      <c r="T223" s="320">
        <v>-108.111</v>
      </c>
      <c r="U223" s="134"/>
      <c r="V223" s="134"/>
      <c r="W223" s="134"/>
      <c r="X223" s="134"/>
      <c r="Y223" s="134"/>
      <c r="Z223" s="134"/>
      <c r="AA223" s="134"/>
      <c r="AB223" s="134"/>
      <c r="AC223" s="134"/>
      <c r="AD223" s="134"/>
      <c r="AE223" s="134"/>
      <c r="AF223" s="134"/>
      <c r="AG223" s="134"/>
      <c r="AH223" s="134"/>
      <c r="AI223" s="134"/>
      <c r="AJ223" s="134"/>
      <c r="AK223" s="134"/>
      <c r="AL223" s="134"/>
      <c r="AM223" s="134"/>
      <c r="AN223" s="134"/>
      <c r="AO223" s="134"/>
      <c r="AP223" s="134"/>
      <c r="AQ223" s="134"/>
      <c r="AR223" s="134"/>
      <c r="AS223" s="134"/>
      <c r="AT223" s="134"/>
      <c r="AU223" s="134"/>
      <c r="AV223" s="134"/>
      <c r="AW223" s="134"/>
      <c r="AX223" s="134"/>
      <c r="AY223" s="134"/>
      <c r="AZ223" s="134"/>
      <c r="BA223" s="134"/>
      <c r="BB223" s="134"/>
      <c r="BC223" s="134"/>
      <c r="BD223" s="134"/>
      <c r="BE223" s="134"/>
      <c r="BF223" s="134"/>
      <c r="BG223" s="134"/>
      <c r="BH223" s="134"/>
      <c r="BI223" s="134"/>
      <c r="BJ223" s="134"/>
      <c r="BK223" s="134"/>
      <c r="BL223" s="134"/>
      <c r="BM223" s="134"/>
      <c r="BN223" s="134"/>
      <c r="BO223" s="134"/>
      <c r="BP223" s="134"/>
      <c r="BQ223" s="134"/>
      <c r="BR223" s="134"/>
      <c r="BS223" s="134"/>
      <c r="BT223" s="134"/>
      <c r="BU223" s="134"/>
      <c r="BV223" s="134"/>
      <c r="BW223" s="134"/>
      <c r="BX223" s="134"/>
      <c r="BY223" s="134"/>
      <c r="BZ223" s="134"/>
      <c r="CA223" s="134"/>
      <c r="CB223" s="134"/>
      <c r="CC223" s="134"/>
      <c r="CD223" s="134"/>
      <c r="CE223" s="134"/>
      <c r="CF223" s="134"/>
      <c r="CG223" s="134"/>
      <c r="CH223" s="134"/>
      <c r="CI223" s="134"/>
      <c r="CJ223" s="134"/>
      <c r="CK223" s="134"/>
      <c r="CL223" s="134"/>
      <c r="CM223" s="134"/>
      <c r="CN223" s="134"/>
      <c r="CO223" s="134"/>
      <c r="CP223" s="134"/>
      <c r="CQ223" s="134"/>
      <c r="CR223" s="134"/>
      <c r="CS223" s="134"/>
      <c r="CT223" s="134"/>
      <c r="CU223" s="134"/>
      <c r="CV223" s="134"/>
      <c r="CW223" s="134"/>
      <c r="CX223" s="134"/>
      <c r="CY223" s="134"/>
      <c r="CZ223" s="134"/>
      <c r="DA223" s="134"/>
      <c r="DB223" s="134"/>
      <c r="DC223" s="134"/>
      <c r="DD223" s="134"/>
      <c r="DE223" s="134"/>
      <c r="DF223" s="134"/>
      <c r="DG223" s="134"/>
      <c r="DH223" s="134"/>
      <c r="DI223" s="134"/>
      <c r="DJ223" s="134"/>
      <c r="DK223" s="134"/>
      <c r="DL223" s="134"/>
      <c r="DM223" s="134"/>
      <c r="DN223" s="221"/>
    </row>
    <row r="224" spans="1:118" ht="13.5" customHeight="1">
      <c r="A224" s="359">
        <v>253</v>
      </c>
      <c r="B224" s="332" t="s">
        <v>514</v>
      </c>
      <c r="C224" s="172">
        <v>1</v>
      </c>
      <c r="D224" s="21" t="s">
        <v>9</v>
      </c>
      <c r="E224" s="21" t="s">
        <v>13</v>
      </c>
      <c r="F224" s="136">
        <v>-107</v>
      </c>
      <c r="G224" s="22">
        <v>1</v>
      </c>
      <c r="H224" s="407">
        <v>0.3</v>
      </c>
      <c r="I224" s="410">
        <v>-0.5</v>
      </c>
      <c r="J224" s="211">
        <v>-108</v>
      </c>
      <c r="K224" s="320">
        <v>-108.521</v>
      </c>
      <c r="L224" s="22">
        <f t="shared" si="34"/>
        <v>1.52</v>
      </c>
      <c r="M224" s="200">
        <f t="shared" si="35"/>
        <v>-0.52</v>
      </c>
      <c r="N224" s="200">
        <v>-0.56000000000000005</v>
      </c>
      <c r="O224" s="235" t="str">
        <f t="shared" si="29"/>
        <v>NG</v>
      </c>
      <c r="P224" s="151"/>
      <c r="Q224" s="130">
        <v>253</v>
      </c>
      <c r="R224" s="36">
        <f t="shared" si="26"/>
        <v>-108</v>
      </c>
      <c r="S224" s="320">
        <v>-108.521</v>
      </c>
      <c r="T224" s="320">
        <v>-108.55500000000001</v>
      </c>
      <c r="U224" s="134"/>
      <c r="V224" s="134"/>
      <c r="W224" s="134"/>
      <c r="X224" s="134"/>
      <c r="Y224" s="134"/>
      <c r="Z224" s="134"/>
      <c r="AA224" s="134"/>
      <c r="AB224" s="134"/>
      <c r="AC224" s="134"/>
      <c r="AD224" s="134"/>
      <c r="AE224" s="134"/>
      <c r="AF224" s="134"/>
      <c r="AG224" s="134"/>
      <c r="AH224" s="134"/>
      <c r="AI224" s="134"/>
      <c r="AJ224" s="134"/>
      <c r="AK224" s="134"/>
      <c r="AL224" s="134"/>
      <c r="AM224" s="134"/>
      <c r="AN224" s="134"/>
      <c r="AO224" s="134"/>
      <c r="AP224" s="134"/>
      <c r="AQ224" s="134"/>
      <c r="AR224" s="134"/>
      <c r="AS224" s="134"/>
      <c r="AT224" s="134"/>
      <c r="AU224" s="134"/>
      <c r="AV224" s="134"/>
      <c r="AW224" s="134"/>
      <c r="AX224" s="134"/>
      <c r="AY224" s="134"/>
      <c r="AZ224" s="134"/>
      <c r="BA224" s="134"/>
      <c r="BB224" s="134"/>
      <c r="BC224" s="134"/>
      <c r="BD224" s="134"/>
      <c r="BE224" s="134"/>
      <c r="BF224" s="134"/>
      <c r="BG224" s="134"/>
      <c r="BH224" s="134"/>
      <c r="BI224" s="134"/>
      <c r="BJ224" s="134"/>
      <c r="BK224" s="134"/>
      <c r="BL224" s="134"/>
      <c r="BM224" s="134"/>
      <c r="BN224" s="134"/>
      <c r="BO224" s="134"/>
      <c r="BP224" s="134"/>
      <c r="BQ224" s="134"/>
      <c r="BR224" s="134"/>
      <c r="BS224" s="134"/>
      <c r="BT224" s="134"/>
      <c r="BU224" s="134"/>
      <c r="BV224" s="134"/>
      <c r="BW224" s="134"/>
      <c r="BX224" s="134"/>
      <c r="BY224" s="134"/>
      <c r="BZ224" s="134"/>
      <c r="CA224" s="134"/>
      <c r="CB224" s="134"/>
      <c r="CC224" s="134"/>
      <c r="CD224" s="134"/>
      <c r="CE224" s="134"/>
      <c r="CF224" s="134"/>
      <c r="CG224" s="134"/>
      <c r="CH224" s="134"/>
      <c r="CI224" s="134"/>
      <c r="CJ224" s="134"/>
      <c r="CK224" s="134"/>
      <c r="CL224" s="134"/>
      <c r="CM224" s="134"/>
      <c r="CN224" s="134"/>
      <c r="CO224" s="134"/>
      <c r="CP224" s="134"/>
      <c r="CQ224" s="134"/>
      <c r="CR224" s="134"/>
      <c r="CS224" s="134"/>
      <c r="CT224" s="134"/>
      <c r="CU224" s="134"/>
      <c r="CV224" s="134"/>
      <c r="CW224" s="134"/>
      <c r="CX224" s="134"/>
      <c r="CY224" s="134"/>
      <c r="CZ224" s="134"/>
      <c r="DA224" s="134"/>
      <c r="DB224" s="134"/>
      <c r="DC224" s="134"/>
      <c r="DD224" s="134"/>
      <c r="DE224" s="134"/>
      <c r="DF224" s="134"/>
      <c r="DG224" s="134"/>
      <c r="DH224" s="134"/>
      <c r="DI224" s="134"/>
      <c r="DJ224" s="134"/>
      <c r="DK224" s="134"/>
      <c r="DL224" s="134"/>
      <c r="DM224" s="134"/>
      <c r="DN224" s="221"/>
    </row>
    <row r="225" spans="1:118" ht="13.5" customHeight="1">
      <c r="A225" s="359">
        <v>255</v>
      </c>
      <c r="B225" s="332" t="s">
        <v>52</v>
      </c>
      <c r="C225" s="172">
        <v>1</v>
      </c>
      <c r="D225" s="21" t="s">
        <v>9</v>
      </c>
      <c r="E225" s="21" t="s">
        <v>13</v>
      </c>
      <c r="F225" s="136">
        <v>-59.5</v>
      </c>
      <c r="G225" s="22">
        <v>0.75</v>
      </c>
      <c r="H225" s="407">
        <v>0.3</v>
      </c>
      <c r="I225" s="410">
        <v>-0.5</v>
      </c>
      <c r="J225" s="211">
        <v>-60.25</v>
      </c>
      <c r="K225" s="320">
        <v>-60.720999999999997</v>
      </c>
      <c r="L225" s="22">
        <f t="shared" si="34"/>
        <v>1.22</v>
      </c>
      <c r="M225" s="200">
        <f t="shared" si="35"/>
        <v>-0.47</v>
      </c>
      <c r="N225" s="200">
        <v>-0.48</v>
      </c>
      <c r="O225" s="235" t="str">
        <f t="shared" si="29"/>
        <v>OK</v>
      </c>
      <c r="P225" s="151"/>
      <c r="Q225" s="130">
        <v>255</v>
      </c>
      <c r="R225" s="36">
        <f t="shared" si="26"/>
        <v>-60.25</v>
      </c>
      <c r="S225" s="320">
        <v>-60.720999999999997</v>
      </c>
      <c r="T225" s="320">
        <v>-60.734999999999999</v>
      </c>
      <c r="U225" s="134"/>
      <c r="V225" s="134"/>
      <c r="W225" s="134"/>
      <c r="X225" s="134"/>
      <c r="Y225" s="134"/>
      <c r="Z225" s="134"/>
      <c r="AA225" s="134"/>
      <c r="AB225" s="134"/>
      <c r="AC225" s="134"/>
      <c r="AD225" s="134"/>
      <c r="AE225" s="134"/>
      <c r="AF225" s="134"/>
      <c r="AG225" s="134"/>
      <c r="AH225" s="134"/>
      <c r="AI225" s="134"/>
      <c r="AJ225" s="134"/>
      <c r="AK225" s="134"/>
      <c r="AL225" s="134"/>
      <c r="AM225" s="134"/>
      <c r="AN225" s="134"/>
      <c r="AO225" s="134"/>
      <c r="AP225" s="134"/>
      <c r="AQ225" s="134"/>
      <c r="AR225" s="134"/>
      <c r="AS225" s="134"/>
      <c r="AT225" s="134"/>
      <c r="AU225" s="134"/>
      <c r="AV225" s="134"/>
      <c r="AW225" s="134"/>
      <c r="AX225" s="134"/>
      <c r="AY225" s="134"/>
      <c r="AZ225" s="134"/>
      <c r="BA225" s="134"/>
      <c r="BB225" s="134"/>
      <c r="BC225" s="134"/>
      <c r="BD225" s="134"/>
      <c r="BE225" s="134"/>
      <c r="BF225" s="134"/>
      <c r="BG225" s="134"/>
      <c r="BH225" s="134"/>
      <c r="BI225" s="134"/>
      <c r="BJ225" s="134"/>
      <c r="BK225" s="134"/>
      <c r="BL225" s="134"/>
      <c r="BM225" s="134"/>
      <c r="BN225" s="134"/>
      <c r="BO225" s="134"/>
      <c r="BP225" s="134"/>
      <c r="BQ225" s="134"/>
      <c r="BR225" s="134"/>
      <c r="BS225" s="134"/>
      <c r="BT225" s="134"/>
      <c r="BU225" s="134"/>
      <c r="BV225" s="134"/>
      <c r="BW225" s="134"/>
      <c r="BX225" s="134"/>
      <c r="BY225" s="134"/>
      <c r="BZ225" s="134"/>
      <c r="CA225" s="134"/>
      <c r="CB225" s="134"/>
      <c r="CC225" s="134"/>
      <c r="CD225" s="134"/>
      <c r="CE225" s="134"/>
      <c r="CF225" s="134"/>
      <c r="CG225" s="134"/>
      <c r="CH225" s="134"/>
      <c r="CI225" s="134"/>
      <c r="CJ225" s="134"/>
      <c r="CK225" s="134"/>
      <c r="CL225" s="134"/>
      <c r="CM225" s="134"/>
      <c r="CN225" s="134"/>
      <c r="CO225" s="134"/>
      <c r="CP225" s="134"/>
      <c r="CQ225" s="134"/>
      <c r="CR225" s="134"/>
      <c r="CS225" s="134"/>
      <c r="CT225" s="134"/>
      <c r="CU225" s="134"/>
      <c r="CV225" s="134"/>
      <c r="CW225" s="134"/>
      <c r="CX225" s="134"/>
      <c r="CY225" s="134"/>
      <c r="CZ225" s="134"/>
      <c r="DA225" s="134"/>
      <c r="DB225" s="134"/>
      <c r="DC225" s="134"/>
      <c r="DD225" s="134"/>
      <c r="DE225" s="134"/>
      <c r="DF225" s="134"/>
      <c r="DG225" s="134"/>
      <c r="DH225" s="134"/>
      <c r="DI225" s="134"/>
      <c r="DJ225" s="134"/>
      <c r="DK225" s="134"/>
      <c r="DL225" s="134"/>
      <c r="DM225" s="134"/>
      <c r="DN225" s="221"/>
    </row>
    <row r="226" spans="1:118" ht="13.5" customHeight="1">
      <c r="A226" s="359">
        <v>256</v>
      </c>
      <c r="B226" s="332" t="s">
        <v>515</v>
      </c>
      <c r="C226" s="172">
        <v>1</v>
      </c>
      <c r="D226" s="21" t="s">
        <v>9</v>
      </c>
      <c r="E226" s="21" t="s">
        <v>13</v>
      </c>
      <c r="F226" s="136">
        <v>-107</v>
      </c>
      <c r="G226" s="22">
        <v>1</v>
      </c>
      <c r="H226" s="407">
        <v>0.3</v>
      </c>
      <c r="I226" s="410">
        <v>-0.5</v>
      </c>
      <c r="J226" s="211">
        <v>-108</v>
      </c>
      <c r="K226" s="320">
        <v>-108.33</v>
      </c>
      <c r="L226" s="22">
        <f t="shared" si="34"/>
        <v>1.33</v>
      </c>
      <c r="M226" s="200">
        <f t="shared" si="35"/>
        <v>-0.33</v>
      </c>
      <c r="N226" s="200">
        <v>-0.36</v>
      </c>
      <c r="O226" s="235" t="str">
        <f t="shared" si="29"/>
        <v>OK</v>
      </c>
      <c r="P226" s="151"/>
      <c r="Q226" s="130">
        <v>256</v>
      </c>
      <c r="R226" s="36">
        <f t="shared" si="26"/>
        <v>-108</v>
      </c>
      <c r="S226" s="320">
        <v>-108.33</v>
      </c>
      <c r="T226" s="320">
        <v>-108.363</v>
      </c>
      <c r="U226" s="134"/>
      <c r="V226" s="134"/>
      <c r="W226" s="134"/>
      <c r="X226" s="134"/>
      <c r="Y226" s="134"/>
      <c r="Z226" s="134"/>
      <c r="AA226" s="134"/>
      <c r="AB226" s="134"/>
      <c r="AC226" s="134"/>
      <c r="AD226" s="134"/>
      <c r="AE226" s="134"/>
      <c r="AF226" s="134"/>
      <c r="AG226" s="134"/>
      <c r="AH226" s="134"/>
      <c r="AI226" s="134"/>
      <c r="AJ226" s="134"/>
      <c r="AK226" s="134"/>
      <c r="AL226" s="134"/>
      <c r="AM226" s="134"/>
      <c r="AN226" s="134"/>
      <c r="AO226" s="134"/>
      <c r="AP226" s="134"/>
      <c r="AQ226" s="134"/>
      <c r="AR226" s="134"/>
      <c r="AS226" s="134"/>
      <c r="AT226" s="134"/>
      <c r="AU226" s="134"/>
      <c r="AV226" s="134"/>
      <c r="AW226" s="134"/>
      <c r="AX226" s="134"/>
      <c r="AY226" s="134"/>
      <c r="AZ226" s="134"/>
      <c r="BA226" s="134"/>
      <c r="BB226" s="134"/>
      <c r="BC226" s="134"/>
      <c r="BD226" s="134"/>
      <c r="BE226" s="134"/>
      <c r="BF226" s="134"/>
      <c r="BG226" s="134"/>
      <c r="BH226" s="134"/>
      <c r="BI226" s="134"/>
      <c r="BJ226" s="134"/>
      <c r="BK226" s="134"/>
      <c r="BL226" s="134"/>
      <c r="BM226" s="134"/>
      <c r="BN226" s="134"/>
      <c r="BO226" s="134"/>
      <c r="BP226" s="134"/>
      <c r="BQ226" s="134"/>
      <c r="BR226" s="134"/>
      <c r="BS226" s="134"/>
      <c r="BT226" s="134"/>
      <c r="BU226" s="134"/>
      <c r="BV226" s="134"/>
      <c r="BW226" s="134"/>
      <c r="BX226" s="134"/>
      <c r="BY226" s="134"/>
      <c r="BZ226" s="134"/>
      <c r="CA226" s="134"/>
      <c r="CB226" s="134"/>
      <c r="CC226" s="134"/>
      <c r="CD226" s="134"/>
      <c r="CE226" s="134"/>
      <c r="CF226" s="134"/>
      <c r="CG226" s="134"/>
      <c r="CH226" s="134"/>
      <c r="CI226" s="134"/>
      <c r="CJ226" s="134"/>
      <c r="CK226" s="134"/>
      <c r="CL226" s="134"/>
      <c r="CM226" s="134"/>
      <c r="CN226" s="134"/>
      <c r="CO226" s="134"/>
      <c r="CP226" s="134"/>
      <c r="CQ226" s="134"/>
      <c r="CR226" s="134"/>
      <c r="CS226" s="134"/>
      <c r="CT226" s="134"/>
      <c r="CU226" s="134"/>
      <c r="CV226" s="134"/>
      <c r="CW226" s="134"/>
      <c r="CX226" s="134"/>
      <c r="CY226" s="134"/>
      <c r="CZ226" s="134"/>
      <c r="DA226" s="134"/>
      <c r="DB226" s="134"/>
      <c r="DC226" s="134"/>
      <c r="DD226" s="134"/>
      <c r="DE226" s="134"/>
      <c r="DF226" s="134"/>
      <c r="DG226" s="134"/>
      <c r="DH226" s="134"/>
      <c r="DI226" s="134"/>
      <c r="DJ226" s="134"/>
      <c r="DK226" s="134"/>
      <c r="DL226" s="134"/>
      <c r="DM226" s="134"/>
      <c r="DN226" s="221"/>
    </row>
    <row r="227" spans="1:118" ht="13.5" customHeight="1">
      <c r="A227" s="359">
        <v>257</v>
      </c>
      <c r="B227" s="332" t="s">
        <v>443</v>
      </c>
      <c r="C227" s="172">
        <v>1</v>
      </c>
      <c r="D227" s="21" t="s">
        <v>9</v>
      </c>
      <c r="E227" s="21" t="s">
        <v>13</v>
      </c>
      <c r="F227" s="136">
        <v>-185</v>
      </c>
      <c r="G227" s="22">
        <v>1</v>
      </c>
      <c r="H227" s="407">
        <v>0.3</v>
      </c>
      <c r="I227" s="410">
        <v>-0.5</v>
      </c>
      <c r="J227" s="211">
        <v>-186</v>
      </c>
      <c r="K227" s="320">
        <v>-186.30799999999999</v>
      </c>
      <c r="L227" s="22">
        <f t="shared" si="34"/>
        <v>1.31</v>
      </c>
      <c r="M227" s="200">
        <f t="shared" si="35"/>
        <v>-0.31</v>
      </c>
      <c r="N227" s="200">
        <v>-0.31</v>
      </c>
      <c r="O227" s="235" t="str">
        <f t="shared" si="29"/>
        <v>OK</v>
      </c>
      <c r="P227" s="151"/>
      <c r="Q227" s="130">
        <v>257</v>
      </c>
      <c r="R227" s="36">
        <f t="shared" si="26"/>
        <v>-186</v>
      </c>
      <c r="S227" s="320">
        <v>-186.30799999999999</v>
      </c>
      <c r="T227" s="320">
        <v>-186.315</v>
      </c>
      <c r="U227" s="134"/>
      <c r="V227" s="134"/>
      <c r="W227" s="134"/>
      <c r="X227" s="134"/>
      <c r="Y227" s="134"/>
      <c r="Z227" s="134"/>
      <c r="AA227" s="134"/>
      <c r="AB227" s="134"/>
      <c r="AC227" s="134"/>
      <c r="AD227" s="134"/>
      <c r="AE227" s="134"/>
      <c r="AF227" s="134"/>
      <c r="AG227" s="134"/>
      <c r="AH227" s="134"/>
      <c r="AI227" s="134"/>
      <c r="AJ227" s="134"/>
      <c r="AK227" s="134"/>
      <c r="AL227" s="134"/>
      <c r="AM227" s="134"/>
      <c r="AN227" s="134"/>
      <c r="AO227" s="134"/>
      <c r="AP227" s="134"/>
      <c r="AQ227" s="134"/>
      <c r="AR227" s="134"/>
      <c r="AS227" s="134"/>
      <c r="AT227" s="134"/>
      <c r="AU227" s="134"/>
      <c r="AV227" s="134"/>
      <c r="AW227" s="134"/>
      <c r="AX227" s="134"/>
      <c r="AY227" s="134"/>
      <c r="AZ227" s="134"/>
      <c r="BA227" s="134"/>
      <c r="BB227" s="134"/>
      <c r="BC227" s="134"/>
      <c r="BD227" s="134"/>
      <c r="BE227" s="134"/>
      <c r="BF227" s="134"/>
      <c r="BG227" s="134"/>
      <c r="BH227" s="134"/>
      <c r="BI227" s="134"/>
      <c r="BJ227" s="134"/>
      <c r="BK227" s="134"/>
      <c r="BL227" s="134"/>
      <c r="BM227" s="134"/>
      <c r="BN227" s="134"/>
      <c r="BO227" s="134"/>
      <c r="BP227" s="134"/>
      <c r="BQ227" s="134"/>
      <c r="BR227" s="134"/>
      <c r="BS227" s="134"/>
      <c r="BT227" s="134"/>
      <c r="BU227" s="134"/>
      <c r="BV227" s="134"/>
      <c r="BW227" s="134"/>
      <c r="BX227" s="134"/>
      <c r="BY227" s="134"/>
      <c r="BZ227" s="134"/>
      <c r="CA227" s="134"/>
      <c r="CB227" s="134"/>
      <c r="CC227" s="134"/>
      <c r="CD227" s="134"/>
      <c r="CE227" s="134"/>
      <c r="CF227" s="134"/>
      <c r="CG227" s="134"/>
      <c r="CH227" s="134"/>
      <c r="CI227" s="134"/>
      <c r="CJ227" s="134"/>
      <c r="CK227" s="134"/>
      <c r="CL227" s="134"/>
      <c r="CM227" s="134"/>
      <c r="CN227" s="134"/>
      <c r="CO227" s="134"/>
      <c r="CP227" s="134"/>
      <c r="CQ227" s="134"/>
      <c r="CR227" s="134"/>
      <c r="CS227" s="134"/>
      <c r="CT227" s="134"/>
      <c r="CU227" s="134"/>
      <c r="CV227" s="134"/>
      <c r="CW227" s="134"/>
      <c r="CX227" s="134"/>
      <c r="CY227" s="134"/>
      <c r="CZ227" s="134"/>
      <c r="DA227" s="134"/>
      <c r="DB227" s="134"/>
      <c r="DC227" s="134"/>
      <c r="DD227" s="134"/>
      <c r="DE227" s="134"/>
      <c r="DF227" s="134"/>
      <c r="DG227" s="134"/>
      <c r="DH227" s="134"/>
      <c r="DI227" s="134"/>
      <c r="DJ227" s="134"/>
      <c r="DK227" s="134"/>
      <c r="DL227" s="134"/>
      <c r="DM227" s="134"/>
      <c r="DN227" s="221"/>
    </row>
    <row r="228" spans="1:118" ht="13.5" customHeight="1">
      <c r="A228" s="359">
        <v>258</v>
      </c>
      <c r="B228" s="332" t="s">
        <v>444</v>
      </c>
      <c r="C228" s="172">
        <v>1</v>
      </c>
      <c r="D228" s="21" t="s">
        <v>9</v>
      </c>
      <c r="E228" s="21" t="s">
        <v>13</v>
      </c>
      <c r="F228" s="136">
        <v>-136</v>
      </c>
      <c r="G228" s="22">
        <v>1</v>
      </c>
      <c r="H228" s="407">
        <v>0.3</v>
      </c>
      <c r="I228" s="410">
        <v>-0.5</v>
      </c>
      <c r="J228" s="211">
        <v>-137</v>
      </c>
      <c r="K228" s="320">
        <v>-137.54400000000001</v>
      </c>
      <c r="L228" s="22">
        <f t="shared" si="34"/>
        <v>1.54</v>
      </c>
      <c r="M228" s="200">
        <f t="shared" si="35"/>
        <v>-0.54</v>
      </c>
      <c r="N228" s="200">
        <v>-0.56999999999999995</v>
      </c>
      <c r="O228" s="235" t="str">
        <f t="shared" si="29"/>
        <v>NG</v>
      </c>
      <c r="P228" s="151"/>
      <c r="Q228" s="130">
        <v>258</v>
      </c>
      <c r="R228" s="36">
        <f t="shared" si="26"/>
        <v>-137</v>
      </c>
      <c r="S228" s="320">
        <v>-137.54400000000001</v>
      </c>
      <c r="T228" s="320">
        <v>-137.56700000000001</v>
      </c>
      <c r="U228" s="134"/>
      <c r="V228" s="134"/>
      <c r="W228" s="134"/>
      <c r="X228" s="134"/>
      <c r="Y228" s="134"/>
      <c r="Z228" s="134"/>
      <c r="AA228" s="134"/>
      <c r="AB228" s="134"/>
      <c r="AC228" s="134"/>
      <c r="AD228" s="134"/>
      <c r="AE228" s="134"/>
      <c r="AF228" s="134"/>
      <c r="AG228" s="134"/>
      <c r="AH228" s="134"/>
      <c r="AI228" s="134"/>
      <c r="AJ228" s="134"/>
      <c r="AK228" s="134"/>
      <c r="AL228" s="134"/>
      <c r="AM228" s="134"/>
      <c r="AN228" s="134"/>
      <c r="AO228" s="134"/>
      <c r="AP228" s="134"/>
      <c r="AQ228" s="134"/>
      <c r="AR228" s="134"/>
      <c r="AS228" s="134"/>
      <c r="AT228" s="134"/>
      <c r="AU228" s="134"/>
      <c r="AV228" s="134"/>
      <c r="AW228" s="134"/>
      <c r="AX228" s="134"/>
      <c r="AY228" s="134"/>
      <c r="AZ228" s="134"/>
      <c r="BA228" s="134"/>
      <c r="BB228" s="134"/>
      <c r="BC228" s="134"/>
      <c r="BD228" s="134"/>
      <c r="BE228" s="134"/>
      <c r="BF228" s="134"/>
      <c r="BG228" s="134"/>
      <c r="BH228" s="134"/>
      <c r="BI228" s="134"/>
      <c r="BJ228" s="134"/>
      <c r="BK228" s="134"/>
      <c r="BL228" s="134"/>
      <c r="BM228" s="134"/>
      <c r="BN228" s="134"/>
      <c r="BO228" s="134"/>
      <c r="BP228" s="134"/>
      <c r="BQ228" s="134"/>
      <c r="BR228" s="134"/>
      <c r="BS228" s="134"/>
      <c r="BT228" s="134"/>
      <c r="BU228" s="134"/>
      <c r="BV228" s="134"/>
      <c r="BW228" s="134"/>
      <c r="BX228" s="134"/>
      <c r="BY228" s="134"/>
      <c r="BZ228" s="134"/>
      <c r="CA228" s="134"/>
      <c r="CB228" s="134"/>
      <c r="CC228" s="134"/>
      <c r="CD228" s="134"/>
      <c r="CE228" s="134"/>
      <c r="CF228" s="134"/>
      <c r="CG228" s="134"/>
      <c r="CH228" s="134"/>
      <c r="CI228" s="134"/>
      <c r="CJ228" s="134"/>
      <c r="CK228" s="134"/>
      <c r="CL228" s="134"/>
      <c r="CM228" s="134"/>
      <c r="CN228" s="134"/>
      <c r="CO228" s="134"/>
      <c r="CP228" s="134"/>
      <c r="CQ228" s="134"/>
      <c r="CR228" s="134"/>
      <c r="CS228" s="134"/>
      <c r="CT228" s="134"/>
      <c r="CU228" s="134"/>
      <c r="CV228" s="134"/>
      <c r="CW228" s="134"/>
      <c r="CX228" s="134"/>
      <c r="CY228" s="134"/>
      <c r="CZ228" s="134"/>
      <c r="DA228" s="134"/>
      <c r="DB228" s="134"/>
      <c r="DC228" s="134"/>
      <c r="DD228" s="134"/>
      <c r="DE228" s="134"/>
      <c r="DF228" s="134"/>
      <c r="DG228" s="134"/>
      <c r="DH228" s="134"/>
      <c r="DI228" s="134"/>
      <c r="DJ228" s="134"/>
      <c r="DK228" s="134"/>
      <c r="DL228" s="134"/>
      <c r="DM228" s="134"/>
      <c r="DN228" s="221"/>
    </row>
    <row r="229" spans="1:118" ht="13.5" customHeight="1">
      <c r="A229" s="359">
        <v>259</v>
      </c>
      <c r="B229" s="332" t="s">
        <v>516</v>
      </c>
      <c r="C229" s="172">
        <v>1</v>
      </c>
      <c r="D229" s="21" t="s">
        <v>9</v>
      </c>
      <c r="E229" s="21" t="s">
        <v>13</v>
      </c>
      <c r="F229" s="136">
        <v>-101</v>
      </c>
      <c r="G229" s="22"/>
      <c r="H229" s="407">
        <v>0.3</v>
      </c>
      <c r="I229" s="410">
        <v>-0.7</v>
      </c>
      <c r="J229" s="211">
        <v>-101</v>
      </c>
      <c r="K229" s="320">
        <v>-101.604</v>
      </c>
      <c r="L229" s="22" t="str">
        <f t="shared" si="34"/>
        <v/>
      </c>
      <c r="M229" s="200">
        <f t="shared" si="35"/>
        <v>-0.6</v>
      </c>
      <c r="N229" s="200">
        <v>-0.61</v>
      </c>
      <c r="O229" s="235" t="str">
        <f t="shared" si="29"/>
        <v>OK</v>
      </c>
      <c r="P229" s="151"/>
      <c r="Q229" s="130">
        <v>259</v>
      </c>
      <c r="R229" s="36">
        <f t="shared" si="26"/>
        <v>-101</v>
      </c>
      <c r="S229" s="320">
        <v>-101.604</v>
      </c>
      <c r="T229" s="320">
        <v>-101.61199999999999</v>
      </c>
      <c r="U229" s="134"/>
      <c r="V229" s="134"/>
      <c r="W229" s="134"/>
      <c r="X229" s="134"/>
      <c r="Y229" s="134"/>
      <c r="Z229" s="134"/>
      <c r="AA229" s="134"/>
      <c r="AB229" s="134"/>
      <c r="AC229" s="134"/>
      <c r="AD229" s="134"/>
      <c r="AE229" s="134"/>
      <c r="AF229" s="134"/>
      <c r="AG229" s="134"/>
      <c r="AH229" s="134"/>
      <c r="AI229" s="134"/>
      <c r="AJ229" s="134"/>
      <c r="AK229" s="134"/>
      <c r="AL229" s="134"/>
      <c r="AM229" s="134"/>
      <c r="AN229" s="134"/>
      <c r="AO229" s="134"/>
      <c r="AP229" s="134"/>
      <c r="AQ229" s="134"/>
      <c r="AR229" s="134"/>
      <c r="AS229" s="134"/>
      <c r="AT229" s="134"/>
      <c r="AU229" s="134"/>
      <c r="AV229" s="134"/>
      <c r="AW229" s="134"/>
      <c r="AX229" s="134"/>
      <c r="AY229" s="134"/>
      <c r="AZ229" s="134"/>
      <c r="BA229" s="134"/>
      <c r="BB229" s="134"/>
      <c r="BC229" s="134"/>
      <c r="BD229" s="134"/>
      <c r="BE229" s="134"/>
      <c r="BF229" s="134"/>
      <c r="BG229" s="134"/>
      <c r="BH229" s="134"/>
      <c r="BI229" s="134"/>
      <c r="BJ229" s="134"/>
      <c r="BK229" s="134"/>
      <c r="BL229" s="134"/>
      <c r="BM229" s="134"/>
      <c r="BN229" s="134"/>
      <c r="BO229" s="134"/>
      <c r="BP229" s="134"/>
      <c r="BQ229" s="134"/>
      <c r="BR229" s="134"/>
      <c r="BS229" s="134"/>
      <c r="BT229" s="134"/>
      <c r="BU229" s="134"/>
      <c r="BV229" s="134"/>
      <c r="BW229" s="134"/>
      <c r="BX229" s="134"/>
      <c r="BY229" s="134"/>
      <c r="BZ229" s="134"/>
      <c r="CA229" s="134"/>
      <c r="CB229" s="134"/>
      <c r="CC229" s="134"/>
      <c r="CD229" s="134"/>
      <c r="CE229" s="134"/>
      <c r="CF229" s="134"/>
      <c r="CG229" s="134"/>
      <c r="CH229" s="134"/>
      <c r="CI229" s="134"/>
      <c r="CJ229" s="134"/>
      <c r="CK229" s="134"/>
      <c r="CL229" s="134"/>
      <c r="CM229" s="134"/>
      <c r="CN229" s="134"/>
      <c r="CO229" s="134"/>
      <c r="CP229" s="134"/>
      <c r="CQ229" s="134"/>
      <c r="CR229" s="134"/>
      <c r="CS229" s="134"/>
      <c r="CT229" s="134"/>
      <c r="CU229" s="134"/>
      <c r="CV229" s="134"/>
      <c r="CW229" s="134"/>
      <c r="CX229" s="134"/>
      <c r="CY229" s="134"/>
      <c r="CZ229" s="134"/>
      <c r="DA229" s="134"/>
      <c r="DB229" s="134"/>
      <c r="DC229" s="134"/>
      <c r="DD229" s="134"/>
      <c r="DE229" s="134"/>
      <c r="DF229" s="134"/>
      <c r="DG229" s="134"/>
      <c r="DH229" s="134"/>
      <c r="DI229" s="134"/>
      <c r="DJ229" s="134"/>
      <c r="DK229" s="134"/>
      <c r="DL229" s="134"/>
      <c r="DM229" s="134"/>
      <c r="DN229" s="221"/>
    </row>
    <row r="230" spans="1:118" ht="13.5" customHeight="1">
      <c r="A230" s="359">
        <v>260</v>
      </c>
      <c r="B230" s="332" t="s">
        <v>445</v>
      </c>
      <c r="C230" s="172">
        <v>1</v>
      </c>
      <c r="D230" s="21" t="s">
        <v>9</v>
      </c>
      <c r="E230" s="21" t="s">
        <v>13</v>
      </c>
      <c r="F230" s="136">
        <v>-101</v>
      </c>
      <c r="G230" s="22"/>
      <c r="H230" s="407">
        <v>0.3</v>
      </c>
      <c r="I230" s="410">
        <v>-0.7</v>
      </c>
      <c r="J230" s="211">
        <v>-101</v>
      </c>
      <c r="K230" s="320">
        <v>-101.74299999999999</v>
      </c>
      <c r="L230" s="22" t="str">
        <f t="shared" si="34"/>
        <v/>
      </c>
      <c r="M230" s="200">
        <f t="shared" si="35"/>
        <v>-0.74</v>
      </c>
      <c r="N230" s="200">
        <v>-0.75</v>
      </c>
      <c r="O230" s="235" t="str">
        <f t="shared" si="29"/>
        <v>NG</v>
      </c>
      <c r="P230" s="151"/>
      <c r="Q230" s="130">
        <v>260</v>
      </c>
      <c r="R230" s="36">
        <f t="shared" si="26"/>
        <v>-101</v>
      </c>
      <c r="S230" s="320">
        <v>-101.74299999999999</v>
      </c>
      <c r="T230" s="320">
        <v>-101.75</v>
      </c>
      <c r="U230" s="134"/>
      <c r="V230" s="134"/>
      <c r="W230" s="134"/>
      <c r="X230" s="134"/>
      <c r="Y230" s="134"/>
      <c r="Z230" s="134"/>
      <c r="AA230" s="134"/>
      <c r="AB230" s="134"/>
      <c r="AC230" s="134"/>
      <c r="AD230" s="134"/>
      <c r="AE230" s="134"/>
      <c r="AF230" s="134"/>
      <c r="AG230" s="134"/>
      <c r="AH230" s="134"/>
      <c r="AI230" s="134"/>
      <c r="AJ230" s="134"/>
      <c r="AK230" s="134"/>
      <c r="AL230" s="134"/>
      <c r="AM230" s="134"/>
      <c r="AN230" s="134"/>
      <c r="AO230" s="134"/>
      <c r="AP230" s="134"/>
      <c r="AQ230" s="134"/>
      <c r="AR230" s="134"/>
      <c r="AS230" s="134"/>
      <c r="AT230" s="134"/>
      <c r="AU230" s="134"/>
      <c r="AV230" s="134"/>
      <c r="AW230" s="134"/>
      <c r="AX230" s="134"/>
      <c r="AY230" s="134"/>
      <c r="AZ230" s="134"/>
      <c r="BA230" s="134"/>
      <c r="BB230" s="134"/>
      <c r="BC230" s="134"/>
      <c r="BD230" s="134"/>
      <c r="BE230" s="134"/>
      <c r="BF230" s="134"/>
      <c r="BG230" s="134"/>
      <c r="BH230" s="134"/>
      <c r="BI230" s="134"/>
      <c r="BJ230" s="134"/>
      <c r="BK230" s="134"/>
      <c r="BL230" s="134"/>
      <c r="BM230" s="134"/>
      <c r="BN230" s="134"/>
      <c r="BO230" s="134"/>
      <c r="BP230" s="134"/>
      <c r="BQ230" s="134"/>
      <c r="BR230" s="134"/>
      <c r="BS230" s="134"/>
      <c r="BT230" s="134"/>
      <c r="BU230" s="134"/>
      <c r="BV230" s="134"/>
      <c r="BW230" s="134"/>
      <c r="BX230" s="134"/>
      <c r="BY230" s="134"/>
      <c r="BZ230" s="134"/>
      <c r="CA230" s="134"/>
      <c r="CB230" s="134"/>
      <c r="CC230" s="134"/>
      <c r="CD230" s="134"/>
      <c r="CE230" s="134"/>
      <c r="CF230" s="134"/>
      <c r="CG230" s="134"/>
      <c r="CH230" s="134"/>
      <c r="CI230" s="134"/>
      <c r="CJ230" s="134"/>
      <c r="CK230" s="134"/>
      <c r="CL230" s="134"/>
      <c r="CM230" s="134"/>
      <c r="CN230" s="134"/>
      <c r="CO230" s="134"/>
      <c r="CP230" s="134"/>
      <c r="CQ230" s="134"/>
      <c r="CR230" s="134"/>
      <c r="CS230" s="134"/>
      <c r="CT230" s="134"/>
      <c r="CU230" s="134"/>
      <c r="CV230" s="134"/>
      <c r="CW230" s="134"/>
      <c r="CX230" s="134"/>
      <c r="CY230" s="134"/>
      <c r="CZ230" s="134"/>
      <c r="DA230" s="134"/>
      <c r="DB230" s="134"/>
      <c r="DC230" s="134"/>
      <c r="DD230" s="134"/>
      <c r="DE230" s="134"/>
      <c r="DF230" s="134"/>
      <c r="DG230" s="134"/>
      <c r="DH230" s="134"/>
      <c r="DI230" s="134"/>
      <c r="DJ230" s="134"/>
      <c r="DK230" s="134"/>
      <c r="DL230" s="134"/>
      <c r="DM230" s="134"/>
      <c r="DN230" s="221"/>
    </row>
    <row r="231" spans="1:118" ht="13.5" customHeight="1">
      <c r="A231" s="359">
        <v>261</v>
      </c>
      <c r="B231" s="332" t="s">
        <v>446</v>
      </c>
      <c r="C231" s="172">
        <v>1</v>
      </c>
      <c r="D231" s="21" t="s">
        <v>9</v>
      </c>
      <c r="E231" s="21" t="s">
        <v>13</v>
      </c>
      <c r="F231" s="136">
        <v>-150</v>
      </c>
      <c r="G231" s="22">
        <v>1</v>
      </c>
      <c r="H231" s="407">
        <v>0.3</v>
      </c>
      <c r="I231" s="410">
        <v>-0.5</v>
      </c>
      <c r="J231" s="211">
        <v>-151</v>
      </c>
      <c r="K231" s="320">
        <v>-151.44399999999999</v>
      </c>
      <c r="L231" s="22">
        <f t="shared" si="34"/>
        <v>1.44</v>
      </c>
      <c r="M231" s="200">
        <f t="shared" si="35"/>
        <v>-0.44</v>
      </c>
      <c r="N231" s="200">
        <v>-0.44</v>
      </c>
      <c r="O231" s="235" t="str">
        <f t="shared" si="29"/>
        <v>OK</v>
      </c>
      <c r="P231" s="151"/>
      <c r="Q231" s="130">
        <v>261</v>
      </c>
      <c r="R231" s="36">
        <f t="shared" si="26"/>
        <v>-151</v>
      </c>
      <c r="S231" s="320">
        <v>-151.44399999999999</v>
      </c>
      <c r="T231" s="320">
        <v>-151.44300000000001</v>
      </c>
      <c r="U231" s="134"/>
      <c r="V231" s="134"/>
      <c r="W231" s="134"/>
      <c r="X231" s="134"/>
      <c r="Y231" s="134"/>
      <c r="Z231" s="134"/>
      <c r="AA231" s="134"/>
      <c r="AB231" s="134"/>
      <c r="AC231" s="134"/>
      <c r="AD231" s="134"/>
      <c r="AE231" s="134"/>
      <c r="AF231" s="134"/>
      <c r="AG231" s="134"/>
      <c r="AH231" s="134"/>
      <c r="AI231" s="134"/>
      <c r="AJ231" s="134"/>
      <c r="AK231" s="134"/>
      <c r="AL231" s="134"/>
      <c r="AM231" s="134"/>
      <c r="AN231" s="134"/>
      <c r="AO231" s="134"/>
      <c r="AP231" s="134"/>
      <c r="AQ231" s="134"/>
      <c r="AR231" s="134"/>
      <c r="AS231" s="134"/>
      <c r="AT231" s="134"/>
      <c r="AU231" s="134"/>
      <c r="AV231" s="134"/>
      <c r="AW231" s="134"/>
      <c r="AX231" s="134"/>
      <c r="AY231" s="134"/>
      <c r="AZ231" s="134"/>
      <c r="BA231" s="134"/>
      <c r="BB231" s="134"/>
      <c r="BC231" s="134"/>
      <c r="BD231" s="134"/>
      <c r="BE231" s="134"/>
      <c r="BF231" s="134"/>
      <c r="BG231" s="134"/>
      <c r="BH231" s="134"/>
      <c r="BI231" s="134"/>
      <c r="BJ231" s="134"/>
      <c r="BK231" s="134"/>
      <c r="BL231" s="134"/>
      <c r="BM231" s="134"/>
      <c r="BN231" s="134"/>
      <c r="BO231" s="134"/>
      <c r="BP231" s="134"/>
      <c r="BQ231" s="134"/>
      <c r="BR231" s="134"/>
      <c r="BS231" s="134"/>
      <c r="BT231" s="134"/>
      <c r="BU231" s="134"/>
      <c r="BV231" s="134"/>
      <c r="BW231" s="134"/>
      <c r="BX231" s="134"/>
      <c r="BY231" s="134"/>
      <c r="BZ231" s="134"/>
      <c r="CA231" s="134"/>
      <c r="CB231" s="134"/>
      <c r="CC231" s="134"/>
      <c r="CD231" s="134"/>
      <c r="CE231" s="134"/>
      <c r="CF231" s="134"/>
      <c r="CG231" s="134"/>
      <c r="CH231" s="134"/>
      <c r="CI231" s="134"/>
      <c r="CJ231" s="134"/>
      <c r="CK231" s="134"/>
      <c r="CL231" s="134"/>
      <c r="CM231" s="134"/>
      <c r="CN231" s="134"/>
      <c r="CO231" s="134"/>
      <c r="CP231" s="134"/>
      <c r="CQ231" s="134"/>
      <c r="CR231" s="134"/>
      <c r="CS231" s="134"/>
      <c r="CT231" s="134"/>
      <c r="CU231" s="134"/>
      <c r="CV231" s="134"/>
      <c r="CW231" s="134"/>
      <c r="CX231" s="134"/>
      <c r="CY231" s="134"/>
      <c r="CZ231" s="134"/>
      <c r="DA231" s="134"/>
      <c r="DB231" s="134"/>
      <c r="DC231" s="134"/>
      <c r="DD231" s="134"/>
      <c r="DE231" s="134"/>
      <c r="DF231" s="134"/>
      <c r="DG231" s="134"/>
      <c r="DH231" s="134"/>
      <c r="DI231" s="134"/>
      <c r="DJ231" s="134"/>
      <c r="DK231" s="134"/>
      <c r="DL231" s="134"/>
      <c r="DM231" s="134"/>
      <c r="DN231" s="221"/>
    </row>
    <row r="232" spans="1:118" ht="13.5" customHeight="1" thickBot="1">
      <c r="A232" s="363">
        <v>262</v>
      </c>
      <c r="B232" s="348" t="s">
        <v>517</v>
      </c>
      <c r="C232" s="349">
        <v>1</v>
      </c>
      <c r="D232" s="276" t="s">
        <v>9</v>
      </c>
      <c r="E232" s="276" t="s">
        <v>13</v>
      </c>
      <c r="F232" s="277">
        <v>-98</v>
      </c>
      <c r="G232" s="278">
        <v>1</v>
      </c>
      <c r="H232" s="415">
        <v>0.3</v>
      </c>
      <c r="I232" s="416">
        <v>-0.5</v>
      </c>
      <c r="J232" s="350">
        <v>-99</v>
      </c>
      <c r="K232" s="353">
        <v>-99.397000000000006</v>
      </c>
      <c r="L232" s="278">
        <f t="shared" si="34"/>
        <v>1.4</v>
      </c>
      <c r="M232" s="200">
        <f t="shared" si="35"/>
        <v>-0.4</v>
      </c>
      <c r="N232" s="351">
        <v>-0.4</v>
      </c>
      <c r="O232" s="352" t="str">
        <f t="shared" si="29"/>
        <v>OK</v>
      </c>
      <c r="P232" s="151"/>
      <c r="Q232" s="275">
        <v>262</v>
      </c>
      <c r="R232" s="296">
        <f t="shared" si="26"/>
        <v>-99</v>
      </c>
      <c r="S232" s="353">
        <v>-99.397000000000006</v>
      </c>
      <c r="T232" s="353">
        <v>-99.397999999999996</v>
      </c>
      <c r="U232" s="354"/>
      <c r="V232" s="354"/>
      <c r="W232" s="354"/>
      <c r="X232" s="354"/>
      <c r="Y232" s="354"/>
      <c r="Z232" s="354"/>
      <c r="AA232" s="354"/>
      <c r="AB232" s="354"/>
      <c r="AC232" s="354"/>
      <c r="AD232" s="354"/>
      <c r="AE232" s="354"/>
      <c r="AF232" s="354"/>
      <c r="AG232" s="354"/>
      <c r="AH232" s="354"/>
      <c r="AI232" s="354"/>
      <c r="AJ232" s="354"/>
      <c r="AK232" s="354"/>
      <c r="AL232" s="354"/>
      <c r="AM232" s="354"/>
      <c r="AN232" s="354"/>
      <c r="AO232" s="354"/>
      <c r="AP232" s="354"/>
      <c r="AQ232" s="354"/>
      <c r="AR232" s="354"/>
      <c r="AS232" s="354"/>
      <c r="AT232" s="354"/>
      <c r="AU232" s="354"/>
      <c r="AV232" s="354"/>
      <c r="AW232" s="354"/>
      <c r="AX232" s="354"/>
      <c r="AY232" s="354"/>
      <c r="AZ232" s="354"/>
      <c r="BA232" s="354"/>
      <c r="BB232" s="354"/>
      <c r="BC232" s="354"/>
      <c r="BD232" s="354"/>
      <c r="BE232" s="354"/>
      <c r="BF232" s="354"/>
      <c r="BG232" s="354"/>
      <c r="BH232" s="354"/>
      <c r="BI232" s="354"/>
      <c r="BJ232" s="354"/>
      <c r="BK232" s="354"/>
      <c r="BL232" s="354"/>
      <c r="BM232" s="354"/>
      <c r="BN232" s="354"/>
      <c r="BO232" s="354"/>
      <c r="BP232" s="354"/>
      <c r="BQ232" s="354"/>
      <c r="BR232" s="354"/>
      <c r="BS232" s="354"/>
      <c r="BT232" s="354"/>
      <c r="BU232" s="354"/>
      <c r="BV232" s="354"/>
      <c r="BW232" s="354"/>
      <c r="BX232" s="354"/>
      <c r="BY232" s="354"/>
      <c r="BZ232" s="354"/>
      <c r="CA232" s="354"/>
      <c r="CB232" s="354"/>
      <c r="CC232" s="354"/>
      <c r="CD232" s="354"/>
      <c r="CE232" s="354"/>
      <c r="CF232" s="354"/>
      <c r="CG232" s="354"/>
      <c r="CH232" s="354"/>
      <c r="CI232" s="354"/>
      <c r="CJ232" s="354"/>
      <c r="CK232" s="354"/>
      <c r="CL232" s="354"/>
      <c r="CM232" s="354"/>
      <c r="CN232" s="354"/>
      <c r="CO232" s="354"/>
      <c r="CP232" s="354"/>
      <c r="CQ232" s="354"/>
      <c r="CR232" s="354"/>
      <c r="CS232" s="354"/>
      <c r="CT232" s="354"/>
      <c r="CU232" s="354"/>
      <c r="CV232" s="354"/>
      <c r="CW232" s="354"/>
      <c r="CX232" s="354"/>
      <c r="CY232" s="354"/>
      <c r="CZ232" s="354"/>
      <c r="DA232" s="354"/>
      <c r="DB232" s="354"/>
      <c r="DC232" s="354"/>
      <c r="DD232" s="354"/>
      <c r="DE232" s="354"/>
      <c r="DF232" s="354"/>
      <c r="DG232" s="354"/>
      <c r="DH232" s="354"/>
      <c r="DI232" s="354"/>
      <c r="DJ232" s="354"/>
      <c r="DK232" s="354"/>
      <c r="DL232" s="354"/>
      <c r="DM232" s="354"/>
      <c r="DN232" s="355"/>
    </row>
    <row r="233" spans="1:118" s="341" customFormat="1" ht="13.5" customHeight="1">
      <c r="A233" s="364">
        <v>101</v>
      </c>
      <c r="B233" s="340" t="s">
        <v>518</v>
      </c>
      <c r="C233" s="342">
        <v>0</v>
      </c>
      <c r="D233" s="343" t="s">
        <v>9</v>
      </c>
      <c r="E233" s="343" t="s">
        <v>14</v>
      </c>
      <c r="F233" s="262">
        <v>128</v>
      </c>
      <c r="G233" s="282"/>
      <c r="H233" s="417">
        <v>0.3</v>
      </c>
      <c r="I233" s="418">
        <v>-0.3</v>
      </c>
      <c r="J233" s="344">
        <v>128</v>
      </c>
      <c r="K233" s="319">
        <v>127.962</v>
      </c>
      <c r="L233" s="282" t="str">
        <f t="shared" si="34"/>
        <v/>
      </c>
      <c r="M233" s="345">
        <f t="shared" si="28"/>
        <v>-0.04</v>
      </c>
      <c r="N233" s="345">
        <v>-0.04</v>
      </c>
      <c r="O233" s="346" t="str">
        <f t="shared" si="29"/>
        <v>OK</v>
      </c>
      <c r="P233" s="347"/>
      <c r="Q233" s="229">
        <v>101</v>
      </c>
      <c r="R233" s="35">
        <f t="shared" si="26"/>
        <v>128</v>
      </c>
      <c r="S233" s="319">
        <v>127.962</v>
      </c>
      <c r="T233" s="319">
        <v>127.95699999999999</v>
      </c>
      <c r="U233" s="129"/>
      <c r="V233" s="129"/>
      <c r="W233" s="129"/>
      <c r="X233" s="129"/>
      <c r="Y233" s="129"/>
      <c r="Z233" s="129"/>
      <c r="AA233" s="129"/>
      <c r="AB233" s="129"/>
      <c r="AC233" s="129"/>
      <c r="AD233" s="129"/>
      <c r="AE233" s="129"/>
      <c r="AF233" s="129"/>
      <c r="AG233" s="129"/>
      <c r="AH233" s="129"/>
      <c r="AI233" s="129"/>
      <c r="AJ233" s="129"/>
      <c r="AK233" s="129"/>
      <c r="AL233" s="129"/>
      <c r="AM233" s="129"/>
      <c r="AN233" s="129"/>
      <c r="AO233" s="129"/>
      <c r="AP233" s="129"/>
      <c r="AQ233" s="129"/>
      <c r="AR233" s="129"/>
      <c r="AS233" s="129"/>
      <c r="AT233" s="129"/>
      <c r="AU233" s="129"/>
      <c r="AV233" s="129"/>
      <c r="AW233" s="129"/>
      <c r="AX233" s="129"/>
      <c r="AY233" s="129"/>
      <c r="AZ233" s="129"/>
      <c r="BA233" s="129"/>
      <c r="BB233" s="129"/>
      <c r="BC233" s="129"/>
      <c r="BD233" s="129"/>
      <c r="BE233" s="129"/>
      <c r="BF233" s="129"/>
      <c r="BG233" s="129"/>
      <c r="BH233" s="129"/>
      <c r="BI233" s="129"/>
      <c r="BJ233" s="129"/>
      <c r="BK233" s="129"/>
      <c r="BL233" s="129"/>
      <c r="BM233" s="129"/>
      <c r="BN233" s="129"/>
      <c r="BO233" s="129"/>
      <c r="BP233" s="129"/>
      <c r="BQ233" s="129"/>
      <c r="BR233" s="129"/>
      <c r="BS233" s="129"/>
      <c r="BT233" s="129"/>
      <c r="BU233" s="129"/>
      <c r="BV233" s="129"/>
      <c r="BW233" s="129"/>
      <c r="BX233" s="129"/>
      <c r="BY233" s="129"/>
      <c r="BZ233" s="129"/>
      <c r="CA233" s="129"/>
      <c r="CB233" s="129"/>
      <c r="CC233" s="129"/>
      <c r="CD233" s="129"/>
      <c r="CE233" s="129"/>
      <c r="CF233" s="129"/>
      <c r="CG233" s="129"/>
      <c r="CH233" s="129"/>
      <c r="CI233" s="129"/>
      <c r="CJ233" s="129"/>
      <c r="CK233" s="129"/>
      <c r="CL233" s="129"/>
      <c r="CM233" s="129"/>
      <c r="CN233" s="129"/>
      <c r="CO233" s="129"/>
      <c r="CP233" s="129"/>
      <c r="CQ233" s="129"/>
      <c r="CR233" s="129"/>
      <c r="CS233" s="129"/>
      <c r="CT233" s="129"/>
      <c r="CU233" s="129"/>
      <c r="CV233" s="129"/>
      <c r="CW233" s="129"/>
      <c r="CX233" s="129"/>
      <c r="CY233" s="129"/>
      <c r="CZ233" s="129"/>
      <c r="DA233" s="129"/>
      <c r="DB233" s="129"/>
      <c r="DC233" s="129"/>
      <c r="DD233" s="129"/>
      <c r="DE233" s="129"/>
      <c r="DF233" s="129"/>
      <c r="DG233" s="129"/>
      <c r="DH233" s="129"/>
      <c r="DI233" s="129"/>
      <c r="DJ233" s="129"/>
      <c r="DK233" s="129"/>
      <c r="DL233" s="129"/>
      <c r="DM233" s="129"/>
      <c r="DN233" s="230"/>
    </row>
    <row r="234" spans="1:118" ht="13.5" customHeight="1">
      <c r="A234" s="359">
        <v>101</v>
      </c>
      <c r="B234" s="332" t="s">
        <v>519</v>
      </c>
      <c r="C234" s="172">
        <v>0</v>
      </c>
      <c r="D234" s="21" t="s">
        <v>8</v>
      </c>
      <c r="E234" s="21" t="s">
        <v>14</v>
      </c>
      <c r="F234" s="136">
        <v>103</v>
      </c>
      <c r="G234" s="22"/>
      <c r="H234" s="407">
        <v>0.3</v>
      </c>
      <c r="I234" s="410">
        <v>-0.3</v>
      </c>
      <c r="J234" s="211">
        <v>103</v>
      </c>
      <c r="K234" s="320">
        <v>103.14100000000001</v>
      </c>
      <c r="L234" s="22" t="str">
        <f t="shared" si="34"/>
        <v/>
      </c>
      <c r="M234" s="200">
        <f t="shared" si="28"/>
        <v>0.14000000000000001</v>
      </c>
      <c r="N234" s="200">
        <v>0.08</v>
      </c>
      <c r="O234" s="235" t="str">
        <f t="shared" si="29"/>
        <v>OK</v>
      </c>
      <c r="P234" s="151"/>
      <c r="Q234" s="130">
        <v>101</v>
      </c>
      <c r="R234" s="36">
        <f t="shared" si="26"/>
        <v>103</v>
      </c>
      <c r="S234" s="320">
        <v>103.14100000000001</v>
      </c>
      <c r="T234" s="320">
        <v>103.08499999999999</v>
      </c>
      <c r="U234" s="134"/>
      <c r="V234" s="134"/>
      <c r="W234" s="134"/>
      <c r="X234" s="134"/>
      <c r="Y234" s="134"/>
      <c r="Z234" s="134"/>
      <c r="AA234" s="134"/>
      <c r="AB234" s="134"/>
      <c r="AC234" s="134"/>
      <c r="AD234" s="134"/>
      <c r="AE234" s="134"/>
      <c r="AF234" s="134"/>
      <c r="AG234" s="134"/>
      <c r="AH234" s="134"/>
      <c r="AI234" s="134"/>
      <c r="AJ234" s="134"/>
      <c r="AK234" s="134"/>
      <c r="AL234" s="134"/>
      <c r="AM234" s="134"/>
      <c r="AN234" s="134"/>
      <c r="AO234" s="134"/>
      <c r="AP234" s="134"/>
      <c r="AQ234" s="134"/>
      <c r="AR234" s="134"/>
      <c r="AS234" s="134"/>
      <c r="AT234" s="134"/>
      <c r="AU234" s="134"/>
      <c r="AV234" s="134"/>
      <c r="AW234" s="134"/>
      <c r="AX234" s="134"/>
      <c r="AY234" s="134"/>
      <c r="AZ234" s="134"/>
      <c r="BA234" s="134"/>
      <c r="BB234" s="134"/>
      <c r="BC234" s="134"/>
      <c r="BD234" s="134"/>
      <c r="BE234" s="134"/>
      <c r="BF234" s="134"/>
      <c r="BG234" s="134"/>
      <c r="BH234" s="134"/>
      <c r="BI234" s="134"/>
      <c r="BJ234" s="134"/>
      <c r="BK234" s="134"/>
      <c r="BL234" s="134"/>
      <c r="BM234" s="134"/>
      <c r="BN234" s="134"/>
      <c r="BO234" s="134"/>
      <c r="BP234" s="134"/>
      <c r="BQ234" s="134"/>
      <c r="BR234" s="134"/>
      <c r="BS234" s="134"/>
      <c r="BT234" s="134"/>
      <c r="BU234" s="134"/>
      <c r="BV234" s="134"/>
      <c r="BW234" s="134"/>
      <c r="BX234" s="134"/>
      <c r="BY234" s="134"/>
      <c r="BZ234" s="134"/>
      <c r="CA234" s="134"/>
      <c r="CB234" s="134"/>
      <c r="CC234" s="134"/>
      <c r="CD234" s="134"/>
      <c r="CE234" s="134"/>
      <c r="CF234" s="134"/>
      <c r="CG234" s="134"/>
      <c r="CH234" s="134"/>
      <c r="CI234" s="134"/>
      <c r="CJ234" s="134"/>
      <c r="CK234" s="134"/>
      <c r="CL234" s="134"/>
      <c r="CM234" s="134"/>
      <c r="CN234" s="134"/>
      <c r="CO234" s="134"/>
      <c r="CP234" s="134"/>
      <c r="CQ234" s="134"/>
      <c r="CR234" s="134"/>
      <c r="CS234" s="134"/>
      <c r="CT234" s="134"/>
      <c r="CU234" s="134"/>
      <c r="CV234" s="134"/>
      <c r="CW234" s="134"/>
      <c r="CX234" s="134"/>
      <c r="CY234" s="134"/>
      <c r="CZ234" s="134"/>
      <c r="DA234" s="134"/>
      <c r="DB234" s="134"/>
      <c r="DC234" s="134"/>
      <c r="DD234" s="134"/>
      <c r="DE234" s="134"/>
      <c r="DF234" s="134"/>
      <c r="DG234" s="134"/>
      <c r="DH234" s="134"/>
      <c r="DI234" s="134"/>
      <c r="DJ234" s="134"/>
      <c r="DK234" s="134"/>
      <c r="DL234" s="134"/>
      <c r="DM234" s="134"/>
      <c r="DN234" s="221"/>
    </row>
    <row r="235" spans="1:118" ht="13.5" customHeight="1">
      <c r="A235" s="359"/>
      <c r="B235" s="367" t="s">
        <v>182</v>
      </c>
      <c r="C235" s="172"/>
      <c r="D235" s="21"/>
      <c r="E235" s="21"/>
      <c r="F235" s="136"/>
      <c r="G235" s="22"/>
      <c r="H235" s="407">
        <v>0.5</v>
      </c>
      <c r="I235" s="410">
        <v>-0.5</v>
      </c>
      <c r="J235" s="211"/>
      <c r="K235" s="320">
        <v>128.042</v>
      </c>
      <c r="L235" s="22"/>
      <c r="M235" s="200"/>
      <c r="N235" s="200"/>
      <c r="O235" s="235"/>
      <c r="P235" s="151"/>
      <c r="Q235" s="130"/>
      <c r="R235" s="36"/>
      <c r="S235" s="320">
        <v>128.042</v>
      </c>
      <c r="T235" s="320">
        <v>127.9</v>
      </c>
      <c r="U235" s="134"/>
      <c r="V235" s="134"/>
      <c r="W235" s="134"/>
      <c r="X235" s="134"/>
      <c r="Y235" s="134"/>
      <c r="Z235" s="134"/>
      <c r="AA235" s="134"/>
      <c r="AB235" s="134"/>
      <c r="AC235" s="134"/>
      <c r="AD235" s="134"/>
      <c r="AE235" s="134"/>
      <c r="AF235" s="134"/>
      <c r="AG235" s="134"/>
      <c r="AH235" s="134"/>
      <c r="AI235" s="134"/>
      <c r="AJ235" s="134"/>
      <c r="AK235" s="134"/>
      <c r="AL235" s="134"/>
      <c r="AM235" s="134"/>
      <c r="AN235" s="134"/>
      <c r="AO235" s="134"/>
      <c r="AP235" s="134"/>
      <c r="AQ235" s="134"/>
      <c r="AR235" s="134"/>
      <c r="AS235" s="134"/>
      <c r="AT235" s="134"/>
      <c r="AU235" s="134"/>
      <c r="AV235" s="134"/>
      <c r="AW235" s="134"/>
      <c r="AX235" s="134"/>
      <c r="AY235" s="134"/>
      <c r="AZ235" s="134"/>
      <c r="BA235" s="134"/>
      <c r="BB235" s="134"/>
      <c r="BC235" s="134"/>
      <c r="BD235" s="134"/>
      <c r="BE235" s="134"/>
      <c r="BF235" s="134"/>
      <c r="BG235" s="134"/>
      <c r="BH235" s="134"/>
      <c r="BI235" s="134"/>
      <c r="BJ235" s="134"/>
      <c r="BK235" s="134"/>
      <c r="BL235" s="134"/>
      <c r="BM235" s="134"/>
      <c r="BN235" s="134"/>
      <c r="BO235" s="134"/>
      <c r="BP235" s="134"/>
      <c r="BQ235" s="134"/>
      <c r="BR235" s="134"/>
      <c r="BS235" s="134"/>
      <c r="BT235" s="134"/>
      <c r="BU235" s="134"/>
      <c r="BV235" s="134"/>
      <c r="BW235" s="134"/>
      <c r="BX235" s="134"/>
      <c r="BY235" s="134"/>
      <c r="BZ235" s="134"/>
      <c r="CA235" s="134"/>
      <c r="CB235" s="134"/>
      <c r="CC235" s="134"/>
      <c r="CD235" s="134"/>
      <c r="CE235" s="134"/>
      <c r="CF235" s="134"/>
      <c r="CG235" s="134"/>
      <c r="CH235" s="134"/>
      <c r="CI235" s="134"/>
      <c r="CJ235" s="134"/>
      <c r="CK235" s="134"/>
      <c r="CL235" s="134"/>
      <c r="CM235" s="134"/>
      <c r="CN235" s="134"/>
      <c r="CO235" s="134"/>
      <c r="CP235" s="134"/>
      <c r="CQ235" s="134"/>
      <c r="CR235" s="134"/>
      <c r="CS235" s="134"/>
      <c r="CT235" s="134"/>
      <c r="CU235" s="134"/>
      <c r="CV235" s="134"/>
      <c r="CW235" s="134"/>
      <c r="CX235" s="134"/>
      <c r="CY235" s="134"/>
      <c r="CZ235" s="134"/>
      <c r="DA235" s="134"/>
      <c r="DB235" s="134"/>
      <c r="DC235" s="134"/>
      <c r="DD235" s="134"/>
      <c r="DE235" s="134"/>
      <c r="DF235" s="134"/>
      <c r="DG235" s="134"/>
      <c r="DH235" s="134"/>
      <c r="DI235" s="134"/>
      <c r="DJ235" s="134"/>
      <c r="DK235" s="134"/>
      <c r="DL235" s="134"/>
      <c r="DM235" s="134"/>
      <c r="DN235" s="221"/>
    </row>
    <row r="236" spans="1:118" ht="13.5" customHeight="1">
      <c r="A236" s="359"/>
      <c r="B236" s="367" t="s">
        <v>182</v>
      </c>
      <c r="C236" s="172"/>
      <c r="D236" s="21"/>
      <c r="E236" s="21"/>
      <c r="F236" s="136"/>
      <c r="G236" s="22"/>
      <c r="H236" s="407">
        <v>0.5</v>
      </c>
      <c r="I236" s="410">
        <v>-0.5</v>
      </c>
      <c r="J236" s="211"/>
      <c r="K236" s="320">
        <v>103.19</v>
      </c>
      <c r="L236" s="22"/>
      <c r="M236" s="200"/>
      <c r="N236" s="200"/>
      <c r="O236" s="235"/>
      <c r="P236" s="151"/>
      <c r="Q236" s="130"/>
      <c r="R236" s="36"/>
      <c r="S236" s="320">
        <v>103.19</v>
      </c>
      <c r="T236" s="320">
        <v>103.08799999999999</v>
      </c>
      <c r="U236" s="134"/>
      <c r="V236" s="134"/>
      <c r="W236" s="134"/>
      <c r="X236" s="134"/>
      <c r="Y236" s="134"/>
      <c r="Z236" s="134"/>
      <c r="AA236" s="134"/>
      <c r="AB236" s="134"/>
      <c r="AC236" s="134"/>
      <c r="AD236" s="134"/>
      <c r="AE236" s="134"/>
      <c r="AF236" s="134"/>
      <c r="AG236" s="134"/>
      <c r="AH236" s="134"/>
      <c r="AI236" s="134"/>
      <c r="AJ236" s="134"/>
      <c r="AK236" s="134"/>
      <c r="AL236" s="134"/>
      <c r="AM236" s="134"/>
      <c r="AN236" s="134"/>
      <c r="AO236" s="134"/>
      <c r="AP236" s="134"/>
      <c r="AQ236" s="134"/>
      <c r="AR236" s="134"/>
      <c r="AS236" s="134"/>
      <c r="AT236" s="134"/>
      <c r="AU236" s="134"/>
      <c r="AV236" s="134"/>
      <c r="AW236" s="134"/>
      <c r="AX236" s="134"/>
      <c r="AY236" s="134"/>
      <c r="AZ236" s="134"/>
      <c r="BA236" s="134"/>
      <c r="BB236" s="134"/>
      <c r="BC236" s="134"/>
      <c r="BD236" s="134"/>
      <c r="BE236" s="134"/>
      <c r="BF236" s="134"/>
      <c r="BG236" s="134"/>
      <c r="BH236" s="134"/>
      <c r="BI236" s="134"/>
      <c r="BJ236" s="134"/>
      <c r="BK236" s="134"/>
      <c r="BL236" s="134"/>
      <c r="BM236" s="134"/>
      <c r="BN236" s="134"/>
      <c r="BO236" s="134"/>
      <c r="BP236" s="134"/>
      <c r="BQ236" s="134"/>
      <c r="BR236" s="134"/>
      <c r="BS236" s="134"/>
      <c r="BT236" s="134"/>
      <c r="BU236" s="134"/>
      <c r="BV236" s="134"/>
      <c r="BW236" s="134"/>
      <c r="BX236" s="134"/>
      <c r="BY236" s="134"/>
      <c r="BZ236" s="134"/>
      <c r="CA236" s="134"/>
      <c r="CB236" s="134"/>
      <c r="CC236" s="134"/>
      <c r="CD236" s="134"/>
      <c r="CE236" s="134"/>
      <c r="CF236" s="134"/>
      <c r="CG236" s="134"/>
      <c r="CH236" s="134"/>
      <c r="CI236" s="134"/>
      <c r="CJ236" s="134"/>
      <c r="CK236" s="134"/>
      <c r="CL236" s="134"/>
      <c r="CM236" s="134"/>
      <c r="CN236" s="134"/>
      <c r="CO236" s="134"/>
      <c r="CP236" s="134"/>
      <c r="CQ236" s="134"/>
      <c r="CR236" s="134"/>
      <c r="CS236" s="134"/>
      <c r="CT236" s="134"/>
      <c r="CU236" s="134"/>
      <c r="CV236" s="134"/>
      <c r="CW236" s="134"/>
      <c r="CX236" s="134"/>
      <c r="CY236" s="134"/>
      <c r="CZ236" s="134"/>
      <c r="DA236" s="134"/>
      <c r="DB236" s="134"/>
      <c r="DC236" s="134"/>
      <c r="DD236" s="134"/>
      <c r="DE236" s="134"/>
      <c r="DF236" s="134"/>
      <c r="DG236" s="134"/>
      <c r="DH236" s="134"/>
      <c r="DI236" s="134"/>
      <c r="DJ236" s="134"/>
      <c r="DK236" s="134"/>
      <c r="DL236" s="134"/>
      <c r="DM236" s="134"/>
      <c r="DN236" s="221"/>
    </row>
    <row r="237" spans="1:118" ht="13.5" customHeight="1">
      <c r="A237" s="359">
        <v>102</v>
      </c>
      <c r="B237" s="332" t="s">
        <v>236</v>
      </c>
      <c r="C237" s="172">
        <v>0</v>
      </c>
      <c r="D237" s="21" t="s">
        <v>9</v>
      </c>
      <c r="E237" s="21" t="s">
        <v>14</v>
      </c>
      <c r="F237" s="136">
        <v>94</v>
      </c>
      <c r="G237" s="22"/>
      <c r="H237" s="407">
        <v>0.3</v>
      </c>
      <c r="I237" s="410">
        <v>-0.3</v>
      </c>
      <c r="J237" s="211">
        <v>94</v>
      </c>
      <c r="K237" s="320">
        <v>93.876999999999995</v>
      </c>
      <c r="L237" s="22" t="str">
        <f>IF(G237=0,"",IF(J$8=J$7,IF(F237&gt;0,IF(C237=1,G237-ROUND(J237-K237,2),G237-ROUND(K237-J237,2)),IF(C237=1,G237-ROUND(K237-J237,2),G237-ROUND(J237-K237,2))),IF(J$8&lt;&gt;J$7,IF(F237&gt;0,IF(C237=1,ROUND(K237-J237,2),ROUND(J237-K237,2)),IF(C237=1,ROUND(J237-K237,2),ROUND(K237-J237,2))))))</f>
        <v/>
      </c>
      <c r="M237" s="200">
        <f t="shared" si="28"/>
        <v>-0.12</v>
      </c>
      <c r="N237" s="200">
        <v>-0.11</v>
      </c>
      <c r="O237" s="235" t="str">
        <f t="shared" si="29"/>
        <v>OK</v>
      </c>
      <c r="P237" s="151"/>
      <c r="Q237" s="130">
        <v>102</v>
      </c>
      <c r="R237" s="36">
        <f t="shared" si="26"/>
        <v>94</v>
      </c>
      <c r="S237" s="320">
        <v>93.876999999999995</v>
      </c>
      <c r="T237" s="320">
        <v>93.891999999999996</v>
      </c>
      <c r="U237" s="134"/>
      <c r="V237" s="134"/>
      <c r="W237" s="134"/>
      <c r="X237" s="134"/>
      <c r="Y237" s="134"/>
      <c r="Z237" s="134"/>
      <c r="AA237" s="134"/>
      <c r="AB237" s="134"/>
      <c r="AC237" s="134"/>
      <c r="AD237" s="134"/>
      <c r="AE237" s="134"/>
      <c r="AF237" s="134"/>
      <c r="AG237" s="134"/>
      <c r="AH237" s="134"/>
      <c r="AI237" s="134"/>
      <c r="AJ237" s="134"/>
      <c r="AK237" s="134"/>
      <c r="AL237" s="134"/>
      <c r="AM237" s="134"/>
      <c r="AN237" s="134"/>
      <c r="AO237" s="134"/>
      <c r="AP237" s="134"/>
      <c r="AQ237" s="134"/>
      <c r="AR237" s="134"/>
      <c r="AS237" s="134"/>
      <c r="AT237" s="134"/>
      <c r="AU237" s="134"/>
      <c r="AV237" s="134"/>
      <c r="AW237" s="134"/>
      <c r="AX237" s="134"/>
      <c r="AY237" s="134"/>
      <c r="AZ237" s="134"/>
      <c r="BA237" s="134"/>
      <c r="BB237" s="134"/>
      <c r="BC237" s="134"/>
      <c r="BD237" s="134"/>
      <c r="BE237" s="134"/>
      <c r="BF237" s="134"/>
      <c r="BG237" s="134"/>
      <c r="BH237" s="134"/>
      <c r="BI237" s="134"/>
      <c r="BJ237" s="134"/>
      <c r="BK237" s="134"/>
      <c r="BL237" s="134"/>
      <c r="BM237" s="134"/>
      <c r="BN237" s="134"/>
      <c r="BO237" s="134"/>
      <c r="BP237" s="134"/>
      <c r="BQ237" s="134"/>
      <c r="BR237" s="134"/>
      <c r="BS237" s="134"/>
      <c r="BT237" s="134"/>
      <c r="BU237" s="134"/>
      <c r="BV237" s="134"/>
      <c r="BW237" s="134"/>
      <c r="BX237" s="134"/>
      <c r="BY237" s="134"/>
      <c r="BZ237" s="134"/>
      <c r="CA237" s="134"/>
      <c r="CB237" s="134"/>
      <c r="CC237" s="134"/>
      <c r="CD237" s="134"/>
      <c r="CE237" s="134"/>
      <c r="CF237" s="134"/>
      <c r="CG237" s="134"/>
      <c r="CH237" s="134"/>
      <c r="CI237" s="134"/>
      <c r="CJ237" s="134"/>
      <c r="CK237" s="134"/>
      <c r="CL237" s="134"/>
      <c r="CM237" s="134"/>
      <c r="CN237" s="134"/>
      <c r="CO237" s="134"/>
      <c r="CP237" s="134"/>
      <c r="CQ237" s="134"/>
      <c r="CR237" s="134"/>
      <c r="CS237" s="134"/>
      <c r="CT237" s="134"/>
      <c r="CU237" s="134"/>
      <c r="CV237" s="134"/>
      <c r="CW237" s="134"/>
      <c r="CX237" s="134"/>
      <c r="CY237" s="134"/>
      <c r="CZ237" s="134"/>
      <c r="DA237" s="134"/>
      <c r="DB237" s="134"/>
      <c r="DC237" s="134"/>
      <c r="DD237" s="134"/>
      <c r="DE237" s="134"/>
      <c r="DF237" s="134"/>
      <c r="DG237" s="134"/>
      <c r="DH237" s="134"/>
      <c r="DI237" s="134"/>
      <c r="DJ237" s="134"/>
      <c r="DK237" s="134"/>
      <c r="DL237" s="134"/>
      <c r="DM237" s="134"/>
      <c r="DN237" s="221"/>
    </row>
    <row r="238" spans="1:118" ht="13.5" customHeight="1">
      <c r="A238" s="359">
        <v>102</v>
      </c>
      <c r="B238" s="332" t="s">
        <v>447</v>
      </c>
      <c r="C238" s="172">
        <v>0</v>
      </c>
      <c r="D238" s="21" t="s">
        <v>8</v>
      </c>
      <c r="E238" s="21" t="s">
        <v>14</v>
      </c>
      <c r="F238" s="136">
        <v>184</v>
      </c>
      <c r="G238" s="22"/>
      <c r="H238" s="407">
        <v>0.3</v>
      </c>
      <c r="I238" s="410">
        <v>-0.3</v>
      </c>
      <c r="J238" s="211">
        <v>184</v>
      </c>
      <c r="K238" s="320">
        <v>184.048</v>
      </c>
      <c r="L238" s="22" t="str">
        <f>IF(G238=0,"",IF(J$8=J$7,IF(F238&gt;0,IF(C238=1,G238-ROUND(J238-K238,2),G238-ROUND(K238-J238,2)),IF(C238=1,G238-ROUND(K238-J238,2),G238-ROUND(J238-K238,2))),IF(J$8&lt;&gt;J$7,IF(F238&gt;0,IF(C238=1,ROUND(K238-J238,2),ROUND(J238-K238,2)),IF(C238=1,ROUND(J238-K238,2),ROUND(K238-J238,2))))))</f>
        <v/>
      </c>
      <c r="M238" s="200">
        <f t="shared" si="28"/>
        <v>0.05</v>
      </c>
      <c r="N238" s="200">
        <v>0.01</v>
      </c>
      <c r="O238" s="235" t="str">
        <f t="shared" si="29"/>
        <v>OK</v>
      </c>
      <c r="P238" s="151"/>
      <c r="Q238" s="130">
        <v>102</v>
      </c>
      <c r="R238" s="36">
        <f t="shared" si="26"/>
        <v>184</v>
      </c>
      <c r="S238" s="320">
        <v>184.048</v>
      </c>
      <c r="T238" s="320">
        <v>184.00899999999999</v>
      </c>
      <c r="U238" s="134"/>
      <c r="V238" s="134"/>
      <c r="W238" s="134"/>
      <c r="X238" s="134"/>
      <c r="Y238" s="134"/>
      <c r="Z238" s="134"/>
      <c r="AA238" s="134"/>
      <c r="AB238" s="134"/>
      <c r="AC238" s="134"/>
      <c r="AD238" s="134"/>
      <c r="AE238" s="134"/>
      <c r="AF238" s="134"/>
      <c r="AG238" s="134"/>
      <c r="AH238" s="134"/>
      <c r="AI238" s="134"/>
      <c r="AJ238" s="134"/>
      <c r="AK238" s="134"/>
      <c r="AL238" s="134"/>
      <c r="AM238" s="134"/>
      <c r="AN238" s="134"/>
      <c r="AO238" s="134"/>
      <c r="AP238" s="134"/>
      <c r="AQ238" s="134"/>
      <c r="AR238" s="134"/>
      <c r="AS238" s="134"/>
      <c r="AT238" s="134"/>
      <c r="AU238" s="134"/>
      <c r="AV238" s="134"/>
      <c r="AW238" s="134"/>
      <c r="AX238" s="134"/>
      <c r="AY238" s="134"/>
      <c r="AZ238" s="134"/>
      <c r="BA238" s="134"/>
      <c r="BB238" s="134"/>
      <c r="BC238" s="134"/>
      <c r="BD238" s="134"/>
      <c r="BE238" s="134"/>
      <c r="BF238" s="134"/>
      <c r="BG238" s="134"/>
      <c r="BH238" s="134"/>
      <c r="BI238" s="134"/>
      <c r="BJ238" s="134"/>
      <c r="BK238" s="134"/>
      <c r="BL238" s="134"/>
      <c r="BM238" s="134"/>
      <c r="BN238" s="134"/>
      <c r="BO238" s="134"/>
      <c r="BP238" s="134"/>
      <c r="BQ238" s="134"/>
      <c r="BR238" s="134"/>
      <c r="BS238" s="134"/>
      <c r="BT238" s="134"/>
      <c r="BU238" s="134"/>
      <c r="BV238" s="134"/>
      <c r="BW238" s="134"/>
      <c r="BX238" s="134"/>
      <c r="BY238" s="134"/>
      <c r="BZ238" s="134"/>
      <c r="CA238" s="134"/>
      <c r="CB238" s="134"/>
      <c r="CC238" s="134"/>
      <c r="CD238" s="134"/>
      <c r="CE238" s="134"/>
      <c r="CF238" s="134"/>
      <c r="CG238" s="134"/>
      <c r="CH238" s="134"/>
      <c r="CI238" s="134"/>
      <c r="CJ238" s="134"/>
      <c r="CK238" s="134"/>
      <c r="CL238" s="134"/>
      <c r="CM238" s="134"/>
      <c r="CN238" s="134"/>
      <c r="CO238" s="134"/>
      <c r="CP238" s="134"/>
      <c r="CQ238" s="134"/>
      <c r="CR238" s="134"/>
      <c r="CS238" s="134"/>
      <c r="CT238" s="134"/>
      <c r="CU238" s="134"/>
      <c r="CV238" s="134"/>
      <c r="CW238" s="134"/>
      <c r="CX238" s="134"/>
      <c r="CY238" s="134"/>
      <c r="CZ238" s="134"/>
      <c r="DA238" s="134"/>
      <c r="DB238" s="134"/>
      <c r="DC238" s="134"/>
      <c r="DD238" s="134"/>
      <c r="DE238" s="134"/>
      <c r="DF238" s="134"/>
      <c r="DG238" s="134"/>
      <c r="DH238" s="134"/>
      <c r="DI238" s="134"/>
      <c r="DJ238" s="134"/>
      <c r="DK238" s="134"/>
      <c r="DL238" s="134"/>
      <c r="DM238" s="134"/>
      <c r="DN238" s="221"/>
    </row>
    <row r="239" spans="1:118" ht="13.5" customHeight="1">
      <c r="A239" s="359"/>
      <c r="B239" s="367" t="s">
        <v>183</v>
      </c>
      <c r="C239" s="172"/>
      <c r="D239" s="21"/>
      <c r="E239" s="21"/>
      <c r="F239" s="136"/>
      <c r="G239" s="22"/>
      <c r="H239" s="407">
        <v>0.5</v>
      </c>
      <c r="I239" s="410">
        <v>-0.5</v>
      </c>
      <c r="J239" s="211"/>
      <c r="K239" s="320">
        <v>93.760999999999996</v>
      </c>
      <c r="L239" s="22"/>
      <c r="M239" s="200"/>
      <c r="N239" s="200"/>
      <c r="O239" s="235"/>
      <c r="P239" s="151"/>
      <c r="Q239" s="130"/>
      <c r="R239" s="36"/>
      <c r="S239" s="320">
        <v>93.760999999999996</v>
      </c>
      <c r="T239" s="320">
        <v>93.539000000000001</v>
      </c>
      <c r="U239" s="134"/>
      <c r="V239" s="134"/>
      <c r="W239" s="134"/>
      <c r="X239" s="134"/>
      <c r="Y239" s="134"/>
      <c r="Z239" s="134"/>
      <c r="AA239" s="134"/>
      <c r="AB239" s="134"/>
      <c r="AC239" s="134"/>
      <c r="AD239" s="134"/>
      <c r="AE239" s="134"/>
      <c r="AF239" s="134"/>
      <c r="AG239" s="134"/>
      <c r="AH239" s="134"/>
      <c r="AI239" s="134"/>
      <c r="AJ239" s="134"/>
      <c r="AK239" s="134"/>
      <c r="AL239" s="134"/>
      <c r="AM239" s="134"/>
      <c r="AN239" s="134"/>
      <c r="AO239" s="134"/>
      <c r="AP239" s="134"/>
      <c r="AQ239" s="134"/>
      <c r="AR239" s="134"/>
      <c r="AS239" s="134"/>
      <c r="AT239" s="134"/>
      <c r="AU239" s="134"/>
      <c r="AV239" s="134"/>
      <c r="AW239" s="134"/>
      <c r="AX239" s="134"/>
      <c r="AY239" s="134"/>
      <c r="AZ239" s="134"/>
      <c r="BA239" s="134"/>
      <c r="BB239" s="134"/>
      <c r="BC239" s="134"/>
      <c r="BD239" s="134"/>
      <c r="BE239" s="134"/>
      <c r="BF239" s="134"/>
      <c r="BG239" s="134"/>
      <c r="BH239" s="134"/>
      <c r="BI239" s="134"/>
      <c r="BJ239" s="134"/>
      <c r="BK239" s="134"/>
      <c r="BL239" s="134"/>
      <c r="BM239" s="134"/>
      <c r="BN239" s="134"/>
      <c r="BO239" s="134"/>
      <c r="BP239" s="134"/>
      <c r="BQ239" s="134"/>
      <c r="BR239" s="134"/>
      <c r="BS239" s="134"/>
      <c r="BT239" s="134"/>
      <c r="BU239" s="134"/>
      <c r="BV239" s="134"/>
      <c r="BW239" s="134"/>
      <c r="BX239" s="134"/>
      <c r="BY239" s="134"/>
      <c r="BZ239" s="134"/>
      <c r="CA239" s="134"/>
      <c r="CB239" s="134"/>
      <c r="CC239" s="134"/>
      <c r="CD239" s="134"/>
      <c r="CE239" s="134"/>
      <c r="CF239" s="134"/>
      <c r="CG239" s="134"/>
      <c r="CH239" s="134"/>
      <c r="CI239" s="134"/>
      <c r="CJ239" s="134"/>
      <c r="CK239" s="134"/>
      <c r="CL239" s="134"/>
      <c r="CM239" s="134"/>
      <c r="CN239" s="134"/>
      <c r="CO239" s="134"/>
      <c r="CP239" s="134"/>
      <c r="CQ239" s="134"/>
      <c r="CR239" s="134"/>
      <c r="CS239" s="134"/>
      <c r="CT239" s="134"/>
      <c r="CU239" s="134"/>
      <c r="CV239" s="134"/>
      <c r="CW239" s="134"/>
      <c r="CX239" s="134"/>
      <c r="CY239" s="134"/>
      <c r="CZ239" s="134"/>
      <c r="DA239" s="134"/>
      <c r="DB239" s="134"/>
      <c r="DC239" s="134"/>
      <c r="DD239" s="134"/>
      <c r="DE239" s="134"/>
      <c r="DF239" s="134"/>
      <c r="DG239" s="134"/>
      <c r="DH239" s="134"/>
      <c r="DI239" s="134"/>
      <c r="DJ239" s="134"/>
      <c r="DK239" s="134"/>
      <c r="DL239" s="134"/>
      <c r="DM239" s="134"/>
      <c r="DN239" s="221"/>
    </row>
    <row r="240" spans="1:118" ht="13.5" customHeight="1">
      <c r="A240" s="359"/>
      <c r="B240" s="367" t="s">
        <v>183</v>
      </c>
      <c r="C240" s="172"/>
      <c r="D240" s="21"/>
      <c r="E240" s="21"/>
      <c r="F240" s="136"/>
      <c r="G240" s="22"/>
      <c r="H240" s="407">
        <v>0.5</v>
      </c>
      <c r="I240" s="410">
        <v>-0.5</v>
      </c>
      <c r="J240" s="211"/>
      <c r="K240" s="320">
        <v>184.072</v>
      </c>
      <c r="L240" s="22"/>
      <c r="M240" s="200"/>
      <c r="N240" s="200"/>
      <c r="O240" s="235"/>
      <c r="P240" s="151"/>
      <c r="Q240" s="130"/>
      <c r="R240" s="36"/>
      <c r="S240" s="320">
        <v>184.072</v>
      </c>
      <c r="T240" s="320">
        <v>184.041</v>
      </c>
      <c r="U240" s="134"/>
      <c r="V240" s="134"/>
      <c r="W240" s="134"/>
      <c r="X240" s="134"/>
      <c r="Y240" s="134"/>
      <c r="Z240" s="134"/>
      <c r="AA240" s="134"/>
      <c r="AB240" s="134"/>
      <c r="AC240" s="134"/>
      <c r="AD240" s="134"/>
      <c r="AE240" s="134"/>
      <c r="AF240" s="134"/>
      <c r="AG240" s="134"/>
      <c r="AH240" s="134"/>
      <c r="AI240" s="134"/>
      <c r="AJ240" s="134"/>
      <c r="AK240" s="134"/>
      <c r="AL240" s="134"/>
      <c r="AM240" s="134"/>
      <c r="AN240" s="134"/>
      <c r="AO240" s="134"/>
      <c r="AP240" s="134"/>
      <c r="AQ240" s="134"/>
      <c r="AR240" s="134"/>
      <c r="AS240" s="134"/>
      <c r="AT240" s="134"/>
      <c r="AU240" s="134"/>
      <c r="AV240" s="134"/>
      <c r="AW240" s="134"/>
      <c r="AX240" s="134"/>
      <c r="AY240" s="134"/>
      <c r="AZ240" s="134"/>
      <c r="BA240" s="134"/>
      <c r="BB240" s="134"/>
      <c r="BC240" s="134"/>
      <c r="BD240" s="134"/>
      <c r="BE240" s="134"/>
      <c r="BF240" s="134"/>
      <c r="BG240" s="134"/>
      <c r="BH240" s="134"/>
      <c r="BI240" s="134"/>
      <c r="BJ240" s="134"/>
      <c r="BK240" s="134"/>
      <c r="BL240" s="134"/>
      <c r="BM240" s="134"/>
      <c r="BN240" s="134"/>
      <c r="BO240" s="134"/>
      <c r="BP240" s="134"/>
      <c r="BQ240" s="134"/>
      <c r="BR240" s="134"/>
      <c r="BS240" s="134"/>
      <c r="BT240" s="134"/>
      <c r="BU240" s="134"/>
      <c r="BV240" s="134"/>
      <c r="BW240" s="134"/>
      <c r="BX240" s="134"/>
      <c r="BY240" s="134"/>
      <c r="BZ240" s="134"/>
      <c r="CA240" s="134"/>
      <c r="CB240" s="134"/>
      <c r="CC240" s="134"/>
      <c r="CD240" s="134"/>
      <c r="CE240" s="134"/>
      <c r="CF240" s="134"/>
      <c r="CG240" s="134"/>
      <c r="CH240" s="134"/>
      <c r="CI240" s="134"/>
      <c r="CJ240" s="134"/>
      <c r="CK240" s="134"/>
      <c r="CL240" s="134"/>
      <c r="CM240" s="134"/>
      <c r="CN240" s="134"/>
      <c r="CO240" s="134"/>
      <c r="CP240" s="134"/>
      <c r="CQ240" s="134"/>
      <c r="CR240" s="134"/>
      <c r="CS240" s="134"/>
      <c r="CT240" s="134"/>
      <c r="CU240" s="134"/>
      <c r="CV240" s="134"/>
      <c r="CW240" s="134"/>
      <c r="CX240" s="134"/>
      <c r="CY240" s="134"/>
      <c r="CZ240" s="134"/>
      <c r="DA240" s="134"/>
      <c r="DB240" s="134"/>
      <c r="DC240" s="134"/>
      <c r="DD240" s="134"/>
      <c r="DE240" s="134"/>
      <c r="DF240" s="134"/>
      <c r="DG240" s="134"/>
      <c r="DH240" s="134"/>
      <c r="DI240" s="134"/>
      <c r="DJ240" s="134"/>
      <c r="DK240" s="134"/>
      <c r="DL240" s="134"/>
      <c r="DM240" s="134"/>
      <c r="DN240" s="221"/>
    </row>
    <row r="241" spans="1:118" ht="13.5" customHeight="1">
      <c r="A241" s="359">
        <v>103</v>
      </c>
      <c r="B241" s="332" t="s">
        <v>448</v>
      </c>
      <c r="C241" s="172">
        <v>0</v>
      </c>
      <c r="D241" s="21" t="s">
        <v>9</v>
      </c>
      <c r="E241" s="21" t="s">
        <v>14</v>
      </c>
      <c r="F241" s="136">
        <v>-75</v>
      </c>
      <c r="G241" s="22"/>
      <c r="H241" s="407">
        <v>0.3</v>
      </c>
      <c r="I241" s="410">
        <v>-0.3</v>
      </c>
      <c r="J241" s="211">
        <v>-75</v>
      </c>
      <c r="K241" s="320">
        <v>-74.921000000000006</v>
      </c>
      <c r="L241" s="22" t="str">
        <f>IF(G241=0,"",IF(J$8=J$7,IF(F241&gt;0,IF(C241=1,G241-ROUND(J241-K241,2),G241-ROUND(K241-J241,2)),IF(C241=1,G241-ROUND(K241-J241,2),G241-ROUND(J241-K241,2))),IF(J$8&lt;&gt;J$7,IF(F241&gt;0,IF(C241=1,ROUND(K241-J241,2),ROUND(J241-K241,2)),IF(C241=1,ROUND(J241-K241,2),ROUND(K241-J241,2))))))</f>
        <v/>
      </c>
      <c r="M241" s="200">
        <f t="shared" ref="M241" si="36">IF(COUNTBLANK(F241)=1,"",IF(C241=0,ROUND(K241-J241,2),IF(C241=1,IF(F241&gt;0,ROUND(J241-K241,2),ROUND(K241-J241,2)),IF(C241=2,IF(F241&gt;0,ROUND(J241-K241,2),ROUND(K241-J241,2))))))</f>
        <v>0.08</v>
      </c>
      <c r="N241" s="200">
        <v>7.0000000000000007E-2</v>
      </c>
      <c r="O241" s="235" t="str">
        <f t="shared" si="29"/>
        <v>OK</v>
      </c>
      <c r="P241" s="151"/>
      <c r="Q241" s="130">
        <v>103</v>
      </c>
      <c r="R241" s="36">
        <f t="shared" si="26"/>
        <v>-75</v>
      </c>
      <c r="S241" s="320">
        <v>-74.921000000000006</v>
      </c>
      <c r="T241" s="320">
        <v>-74.930000000000007</v>
      </c>
      <c r="U241" s="134"/>
      <c r="V241" s="134"/>
      <c r="W241" s="134"/>
      <c r="X241" s="134"/>
      <c r="Y241" s="134"/>
      <c r="Z241" s="134"/>
      <c r="AA241" s="134"/>
      <c r="AB241" s="134"/>
      <c r="AC241" s="134"/>
      <c r="AD241" s="134"/>
      <c r="AE241" s="134"/>
      <c r="AF241" s="134"/>
      <c r="AG241" s="134"/>
      <c r="AH241" s="134"/>
      <c r="AI241" s="134"/>
      <c r="AJ241" s="134"/>
      <c r="AK241" s="134"/>
      <c r="AL241" s="134"/>
      <c r="AM241" s="134"/>
      <c r="AN241" s="134"/>
      <c r="AO241" s="134"/>
      <c r="AP241" s="134"/>
      <c r="AQ241" s="134"/>
      <c r="AR241" s="134"/>
      <c r="AS241" s="134"/>
      <c r="AT241" s="134"/>
      <c r="AU241" s="134"/>
      <c r="AV241" s="134"/>
      <c r="AW241" s="134"/>
      <c r="AX241" s="134"/>
      <c r="AY241" s="134"/>
      <c r="AZ241" s="134"/>
      <c r="BA241" s="134"/>
      <c r="BB241" s="134"/>
      <c r="BC241" s="134"/>
      <c r="BD241" s="134"/>
      <c r="BE241" s="134"/>
      <c r="BF241" s="134"/>
      <c r="BG241" s="134"/>
      <c r="BH241" s="134"/>
      <c r="BI241" s="134"/>
      <c r="BJ241" s="134"/>
      <c r="BK241" s="134"/>
      <c r="BL241" s="134"/>
      <c r="BM241" s="134"/>
      <c r="BN241" s="134"/>
      <c r="BO241" s="134"/>
      <c r="BP241" s="134"/>
      <c r="BQ241" s="134"/>
      <c r="BR241" s="134"/>
      <c r="BS241" s="134"/>
      <c r="BT241" s="134"/>
      <c r="BU241" s="134"/>
      <c r="BV241" s="134"/>
      <c r="BW241" s="134"/>
      <c r="BX241" s="134"/>
      <c r="BY241" s="134"/>
      <c r="BZ241" s="134"/>
      <c r="CA241" s="134"/>
      <c r="CB241" s="134"/>
      <c r="CC241" s="134"/>
      <c r="CD241" s="134"/>
      <c r="CE241" s="134"/>
      <c r="CF241" s="134"/>
      <c r="CG241" s="134"/>
      <c r="CH241" s="134"/>
      <c r="CI241" s="134"/>
      <c r="CJ241" s="134"/>
      <c r="CK241" s="134"/>
      <c r="CL241" s="134"/>
      <c r="CM241" s="134"/>
      <c r="CN241" s="134"/>
      <c r="CO241" s="134"/>
      <c r="CP241" s="134"/>
      <c r="CQ241" s="134"/>
      <c r="CR241" s="134"/>
      <c r="CS241" s="134"/>
      <c r="CT241" s="134"/>
      <c r="CU241" s="134"/>
      <c r="CV241" s="134"/>
      <c r="CW241" s="134"/>
      <c r="CX241" s="134"/>
      <c r="CY241" s="134"/>
      <c r="CZ241" s="134"/>
      <c r="DA241" s="134"/>
      <c r="DB241" s="134"/>
      <c r="DC241" s="134"/>
      <c r="DD241" s="134"/>
      <c r="DE241" s="134"/>
      <c r="DF241" s="134"/>
      <c r="DG241" s="134"/>
      <c r="DH241" s="134"/>
      <c r="DI241" s="134"/>
      <c r="DJ241" s="134"/>
      <c r="DK241" s="134"/>
      <c r="DL241" s="134"/>
      <c r="DM241" s="134"/>
      <c r="DN241" s="221"/>
    </row>
    <row r="242" spans="1:118" ht="13.5" customHeight="1">
      <c r="A242" s="359">
        <v>103</v>
      </c>
      <c r="B242" s="332" t="s">
        <v>449</v>
      </c>
      <c r="C242" s="172">
        <v>0</v>
      </c>
      <c r="D242" s="21" t="s">
        <v>8</v>
      </c>
      <c r="E242" s="21" t="s">
        <v>14</v>
      </c>
      <c r="F242" s="136">
        <v>180</v>
      </c>
      <c r="G242" s="22"/>
      <c r="H242" s="407">
        <v>0.3</v>
      </c>
      <c r="I242" s="410">
        <v>-0.3</v>
      </c>
      <c r="J242" s="211">
        <v>180</v>
      </c>
      <c r="K242" s="320">
        <v>180.07</v>
      </c>
      <c r="L242" s="22" t="str">
        <f>IF(G242=0,"",IF(J$8=J$7,IF(F242&gt;0,IF(C242=1,G242-ROUND(J242-K242,2),G242-ROUND(K242-J242,2)),IF(C242=1,G242-ROUND(K242-J242,2),G242-ROUND(J242-K242,2))),IF(J$8&lt;&gt;J$7,IF(F242&gt;0,IF(C242=1,ROUND(K242-J242,2),ROUND(J242-K242,2)),IF(C242=1,ROUND(J242-K242,2),ROUND(K242-J242,2))))))</f>
        <v/>
      </c>
      <c r="M242" s="200">
        <f t="shared" si="28"/>
        <v>7.0000000000000007E-2</v>
      </c>
      <c r="N242" s="200">
        <v>0.04</v>
      </c>
      <c r="O242" s="235" t="str">
        <f t="shared" si="29"/>
        <v>OK</v>
      </c>
      <c r="P242" s="151"/>
      <c r="Q242" s="130">
        <v>103</v>
      </c>
      <c r="R242" s="36">
        <f t="shared" si="26"/>
        <v>180</v>
      </c>
      <c r="S242" s="320">
        <v>180.07</v>
      </c>
      <c r="T242" s="320">
        <v>180.036</v>
      </c>
      <c r="U242" s="134"/>
      <c r="V242" s="134"/>
      <c r="W242" s="134"/>
      <c r="X242" s="134"/>
      <c r="Y242" s="134"/>
      <c r="Z242" s="134"/>
      <c r="AA242" s="134"/>
      <c r="AB242" s="134"/>
      <c r="AC242" s="134"/>
      <c r="AD242" s="134"/>
      <c r="AE242" s="134"/>
      <c r="AF242" s="134"/>
      <c r="AG242" s="134"/>
      <c r="AH242" s="134"/>
      <c r="AI242" s="134"/>
      <c r="AJ242" s="134"/>
      <c r="AK242" s="134"/>
      <c r="AL242" s="134"/>
      <c r="AM242" s="134"/>
      <c r="AN242" s="134"/>
      <c r="AO242" s="134"/>
      <c r="AP242" s="134"/>
      <c r="AQ242" s="134"/>
      <c r="AR242" s="134"/>
      <c r="AS242" s="134"/>
      <c r="AT242" s="134"/>
      <c r="AU242" s="134"/>
      <c r="AV242" s="134"/>
      <c r="AW242" s="134"/>
      <c r="AX242" s="134"/>
      <c r="AY242" s="134"/>
      <c r="AZ242" s="134"/>
      <c r="BA242" s="134"/>
      <c r="BB242" s="134"/>
      <c r="BC242" s="134"/>
      <c r="BD242" s="134"/>
      <c r="BE242" s="134"/>
      <c r="BF242" s="134"/>
      <c r="BG242" s="134"/>
      <c r="BH242" s="134"/>
      <c r="BI242" s="134"/>
      <c r="BJ242" s="134"/>
      <c r="BK242" s="134"/>
      <c r="BL242" s="134"/>
      <c r="BM242" s="134"/>
      <c r="BN242" s="134"/>
      <c r="BO242" s="134"/>
      <c r="BP242" s="134"/>
      <c r="BQ242" s="134"/>
      <c r="BR242" s="134"/>
      <c r="BS242" s="134"/>
      <c r="BT242" s="134"/>
      <c r="BU242" s="134"/>
      <c r="BV242" s="134"/>
      <c r="BW242" s="134"/>
      <c r="BX242" s="134"/>
      <c r="BY242" s="134"/>
      <c r="BZ242" s="134"/>
      <c r="CA242" s="134"/>
      <c r="CB242" s="134"/>
      <c r="CC242" s="134"/>
      <c r="CD242" s="134"/>
      <c r="CE242" s="134"/>
      <c r="CF242" s="134"/>
      <c r="CG242" s="134"/>
      <c r="CH242" s="134"/>
      <c r="CI242" s="134"/>
      <c r="CJ242" s="134"/>
      <c r="CK242" s="134"/>
      <c r="CL242" s="134"/>
      <c r="CM242" s="134"/>
      <c r="CN242" s="134"/>
      <c r="CO242" s="134"/>
      <c r="CP242" s="134"/>
      <c r="CQ242" s="134"/>
      <c r="CR242" s="134"/>
      <c r="CS242" s="134"/>
      <c r="CT242" s="134"/>
      <c r="CU242" s="134"/>
      <c r="CV242" s="134"/>
      <c r="CW242" s="134"/>
      <c r="CX242" s="134"/>
      <c r="CY242" s="134"/>
      <c r="CZ242" s="134"/>
      <c r="DA242" s="134"/>
      <c r="DB242" s="134"/>
      <c r="DC242" s="134"/>
      <c r="DD242" s="134"/>
      <c r="DE242" s="134"/>
      <c r="DF242" s="134"/>
      <c r="DG242" s="134"/>
      <c r="DH242" s="134"/>
      <c r="DI242" s="134"/>
      <c r="DJ242" s="134"/>
      <c r="DK242" s="134"/>
      <c r="DL242" s="134"/>
      <c r="DM242" s="134"/>
      <c r="DN242" s="221"/>
    </row>
    <row r="243" spans="1:118" ht="13.5" customHeight="1">
      <c r="A243" s="359"/>
      <c r="B243" s="367" t="s">
        <v>184</v>
      </c>
      <c r="C243" s="172"/>
      <c r="D243" s="21"/>
      <c r="E243" s="21"/>
      <c r="F243" s="136"/>
      <c r="G243" s="22"/>
      <c r="H243" s="407">
        <v>0.5</v>
      </c>
      <c r="I243" s="410">
        <v>-0.5</v>
      </c>
      <c r="J243" s="211"/>
      <c r="K243" s="320">
        <v>-74.905000000000001</v>
      </c>
      <c r="L243" s="22"/>
      <c r="M243" s="200"/>
      <c r="N243" s="200"/>
      <c r="O243" s="235"/>
      <c r="P243" s="151"/>
      <c r="Q243" s="130"/>
      <c r="R243" s="36"/>
      <c r="S243" s="320">
        <v>-74.905000000000001</v>
      </c>
      <c r="T243" s="320">
        <v>-74.894000000000005</v>
      </c>
      <c r="U243" s="134"/>
      <c r="V243" s="134"/>
      <c r="W243" s="134"/>
      <c r="X243" s="134"/>
      <c r="Y243" s="134"/>
      <c r="Z243" s="134"/>
      <c r="AA243" s="134"/>
      <c r="AB243" s="134"/>
      <c r="AC243" s="134"/>
      <c r="AD243" s="134"/>
      <c r="AE243" s="134"/>
      <c r="AF243" s="134"/>
      <c r="AG243" s="134"/>
      <c r="AH243" s="134"/>
      <c r="AI243" s="134"/>
      <c r="AJ243" s="134"/>
      <c r="AK243" s="134"/>
      <c r="AL243" s="134"/>
      <c r="AM243" s="134"/>
      <c r="AN243" s="134"/>
      <c r="AO243" s="134"/>
      <c r="AP243" s="134"/>
      <c r="AQ243" s="134"/>
      <c r="AR243" s="134"/>
      <c r="AS243" s="134"/>
      <c r="AT243" s="134"/>
      <c r="AU243" s="134"/>
      <c r="AV243" s="134"/>
      <c r="AW243" s="134"/>
      <c r="AX243" s="134"/>
      <c r="AY243" s="134"/>
      <c r="AZ243" s="134"/>
      <c r="BA243" s="134"/>
      <c r="BB243" s="134"/>
      <c r="BC243" s="134"/>
      <c r="BD243" s="134"/>
      <c r="BE243" s="134"/>
      <c r="BF243" s="134"/>
      <c r="BG243" s="134"/>
      <c r="BH243" s="134"/>
      <c r="BI243" s="134"/>
      <c r="BJ243" s="134"/>
      <c r="BK243" s="134"/>
      <c r="BL243" s="134"/>
      <c r="BM243" s="134"/>
      <c r="BN243" s="134"/>
      <c r="BO243" s="134"/>
      <c r="BP243" s="134"/>
      <c r="BQ243" s="134"/>
      <c r="BR243" s="134"/>
      <c r="BS243" s="134"/>
      <c r="BT243" s="134"/>
      <c r="BU243" s="134"/>
      <c r="BV243" s="134"/>
      <c r="BW243" s="134"/>
      <c r="BX243" s="134"/>
      <c r="BY243" s="134"/>
      <c r="BZ243" s="134"/>
      <c r="CA243" s="134"/>
      <c r="CB243" s="134"/>
      <c r="CC243" s="134"/>
      <c r="CD243" s="134"/>
      <c r="CE243" s="134"/>
      <c r="CF243" s="134"/>
      <c r="CG243" s="134"/>
      <c r="CH243" s="134"/>
      <c r="CI243" s="134"/>
      <c r="CJ243" s="134"/>
      <c r="CK243" s="134"/>
      <c r="CL243" s="134"/>
      <c r="CM243" s="134"/>
      <c r="CN243" s="134"/>
      <c r="CO243" s="134"/>
      <c r="CP243" s="134"/>
      <c r="CQ243" s="134"/>
      <c r="CR243" s="134"/>
      <c r="CS243" s="134"/>
      <c r="CT243" s="134"/>
      <c r="CU243" s="134"/>
      <c r="CV243" s="134"/>
      <c r="CW243" s="134"/>
      <c r="CX243" s="134"/>
      <c r="CY243" s="134"/>
      <c r="CZ243" s="134"/>
      <c r="DA243" s="134"/>
      <c r="DB243" s="134"/>
      <c r="DC243" s="134"/>
      <c r="DD243" s="134"/>
      <c r="DE243" s="134"/>
      <c r="DF243" s="134"/>
      <c r="DG243" s="134"/>
      <c r="DH243" s="134"/>
      <c r="DI243" s="134"/>
      <c r="DJ243" s="134"/>
      <c r="DK243" s="134"/>
      <c r="DL243" s="134"/>
      <c r="DM243" s="134"/>
      <c r="DN243" s="221"/>
    </row>
    <row r="244" spans="1:118" ht="13.5" customHeight="1">
      <c r="A244" s="359"/>
      <c r="B244" s="367" t="s">
        <v>184</v>
      </c>
      <c r="C244" s="172"/>
      <c r="D244" s="21"/>
      <c r="E244" s="21"/>
      <c r="F244" s="136"/>
      <c r="G244" s="22"/>
      <c r="H244" s="407">
        <v>0.5</v>
      </c>
      <c r="I244" s="410">
        <v>-0.5</v>
      </c>
      <c r="J244" s="211"/>
      <c r="K244" s="320">
        <v>180.15299999999999</v>
      </c>
      <c r="L244" s="22"/>
      <c r="M244" s="200"/>
      <c r="N244" s="200"/>
      <c r="O244" s="235"/>
      <c r="P244" s="151"/>
      <c r="Q244" s="130"/>
      <c r="R244" s="36"/>
      <c r="S244" s="320">
        <v>180.15299999999999</v>
      </c>
      <c r="T244" s="320">
        <v>180.07599999999999</v>
      </c>
      <c r="U244" s="134"/>
      <c r="V244" s="134"/>
      <c r="W244" s="134"/>
      <c r="X244" s="134"/>
      <c r="Y244" s="134"/>
      <c r="Z244" s="134"/>
      <c r="AA244" s="134"/>
      <c r="AB244" s="134"/>
      <c r="AC244" s="134"/>
      <c r="AD244" s="134"/>
      <c r="AE244" s="134"/>
      <c r="AF244" s="134"/>
      <c r="AG244" s="134"/>
      <c r="AH244" s="134"/>
      <c r="AI244" s="134"/>
      <c r="AJ244" s="134"/>
      <c r="AK244" s="134"/>
      <c r="AL244" s="134"/>
      <c r="AM244" s="134"/>
      <c r="AN244" s="134"/>
      <c r="AO244" s="134"/>
      <c r="AP244" s="134"/>
      <c r="AQ244" s="134"/>
      <c r="AR244" s="134"/>
      <c r="AS244" s="134"/>
      <c r="AT244" s="134"/>
      <c r="AU244" s="134"/>
      <c r="AV244" s="134"/>
      <c r="AW244" s="134"/>
      <c r="AX244" s="134"/>
      <c r="AY244" s="134"/>
      <c r="AZ244" s="134"/>
      <c r="BA244" s="134"/>
      <c r="BB244" s="134"/>
      <c r="BC244" s="134"/>
      <c r="BD244" s="134"/>
      <c r="BE244" s="134"/>
      <c r="BF244" s="134"/>
      <c r="BG244" s="134"/>
      <c r="BH244" s="134"/>
      <c r="BI244" s="134"/>
      <c r="BJ244" s="134"/>
      <c r="BK244" s="134"/>
      <c r="BL244" s="134"/>
      <c r="BM244" s="134"/>
      <c r="BN244" s="134"/>
      <c r="BO244" s="134"/>
      <c r="BP244" s="134"/>
      <c r="BQ244" s="134"/>
      <c r="BR244" s="134"/>
      <c r="BS244" s="134"/>
      <c r="BT244" s="134"/>
      <c r="BU244" s="134"/>
      <c r="BV244" s="134"/>
      <c r="BW244" s="134"/>
      <c r="BX244" s="134"/>
      <c r="BY244" s="134"/>
      <c r="BZ244" s="134"/>
      <c r="CA244" s="134"/>
      <c r="CB244" s="134"/>
      <c r="CC244" s="134"/>
      <c r="CD244" s="134"/>
      <c r="CE244" s="134"/>
      <c r="CF244" s="134"/>
      <c r="CG244" s="134"/>
      <c r="CH244" s="134"/>
      <c r="CI244" s="134"/>
      <c r="CJ244" s="134"/>
      <c r="CK244" s="134"/>
      <c r="CL244" s="134"/>
      <c r="CM244" s="134"/>
      <c r="CN244" s="134"/>
      <c r="CO244" s="134"/>
      <c r="CP244" s="134"/>
      <c r="CQ244" s="134"/>
      <c r="CR244" s="134"/>
      <c r="CS244" s="134"/>
      <c r="CT244" s="134"/>
      <c r="CU244" s="134"/>
      <c r="CV244" s="134"/>
      <c r="CW244" s="134"/>
      <c r="CX244" s="134"/>
      <c r="CY244" s="134"/>
      <c r="CZ244" s="134"/>
      <c r="DA244" s="134"/>
      <c r="DB244" s="134"/>
      <c r="DC244" s="134"/>
      <c r="DD244" s="134"/>
      <c r="DE244" s="134"/>
      <c r="DF244" s="134"/>
      <c r="DG244" s="134"/>
      <c r="DH244" s="134"/>
      <c r="DI244" s="134"/>
      <c r="DJ244" s="134"/>
      <c r="DK244" s="134"/>
      <c r="DL244" s="134"/>
      <c r="DM244" s="134"/>
      <c r="DN244" s="221"/>
    </row>
    <row r="245" spans="1:118" ht="13.5" customHeight="1">
      <c r="A245" s="359">
        <v>104</v>
      </c>
      <c r="B245" s="332" t="s">
        <v>450</v>
      </c>
      <c r="C245" s="172">
        <v>0</v>
      </c>
      <c r="D245" s="21" t="s">
        <v>9</v>
      </c>
      <c r="E245" s="21" t="s">
        <v>14</v>
      </c>
      <c r="F245" s="136">
        <v>-174</v>
      </c>
      <c r="G245" s="22"/>
      <c r="H245" s="407">
        <v>0.3</v>
      </c>
      <c r="I245" s="410">
        <v>-0.3</v>
      </c>
      <c r="J245" s="211">
        <v>-174</v>
      </c>
      <c r="K245" s="320">
        <v>-174.01</v>
      </c>
      <c r="L245" s="22" t="str">
        <f>IF(G245=0,"",IF(J$8=J$7,IF(F245&gt;0,IF(C245=1,G245-ROUND(J245-K245,2),G245-ROUND(K245-J245,2)),IF(C245=1,G245-ROUND(K245-J245,2),G245-ROUND(J245-K245,2))),IF(J$8&lt;&gt;J$7,IF(F245&gt;0,IF(C245=1,ROUND(K245-J245,2),ROUND(J245-K245,2)),IF(C245=1,ROUND(J245-K245,2),ROUND(K245-J245,2))))))</f>
        <v/>
      </c>
      <c r="M245" s="200">
        <f t="shared" ref="M245" si="37">IF(COUNTBLANK(F245)=1,"",IF(C245=0,ROUND(K245-J245,2),IF(C245=1,IF(F245&gt;0,ROUND(J245-K245,2),ROUND(K245-J245,2)),IF(C245=2,IF(F245&gt;0,ROUND(J245-K245,2),ROUND(K245-J245,2))))))</f>
        <v>-0.01</v>
      </c>
      <c r="N245" s="200">
        <v>-0.04</v>
      </c>
      <c r="O245" s="235" t="str">
        <f t="shared" si="29"/>
        <v>OK</v>
      </c>
      <c r="P245" s="151"/>
      <c r="Q245" s="130">
        <v>104</v>
      </c>
      <c r="R245" s="36">
        <f t="shared" si="26"/>
        <v>-174</v>
      </c>
      <c r="S245" s="320">
        <v>-174.01</v>
      </c>
      <c r="T245" s="320">
        <v>-174.03700000000001</v>
      </c>
      <c r="U245" s="134"/>
      <c r="V245" s="134"/>
      <c r="W245" s="134"/>
      <c r="X245" s="134"/>
      <c r="Y245" s="134"/>
      <c r="Z245" s="134"/>
      <c r="AA245" s="134"/>
      <c r="AB245" s="134"/>
      <c r="AC245" s="134"/>
      <c r="AD245" s="134"/>
      <c r="AE245" s="134"/>
      <c r="AF245" s="134"/>
      <c r="AG245" s="134"/>
      <c r="AH245" s="134"/>
      <c r="AI245" s="134"/>
      <c r="AJ245" s="134"/>
      <c r="AK245" s="134"/>
      <c r="AL245" s="134"/>
      <c r="AM245" s="134"/>
      <c r="AN245" s="134"/>
      <c r="AO245" s="134"/>
      <c r="AP245" s="134"/>
      <c r="AQ245" s="134"/>
      <c r="AR245" s="134"/>
      <c r="AS245" s="134"/>
      <c r="AT245" s="134"/>
      <c r="AU245" s="134"/>
      <c r="AV245" s="134"/>
      <c r="AW245" s="134"/>
      <c r="AX245" s="134"/>
      <c r="AY245" s="134"/>
      <c r="AZ245" s="134"/>
      <c r="BA245" s="134"/>
      <c r="BB245" s="134"/>
      <c r="BC245" s="134"/>
      <c r="BD245" s="134"/>
      <c r="BE245" s="134"/>
      <c r="BF245" s="134"/>
      <c r="BG245" s="134"/>
      <c r="BH245" s="134"/>
      <c r="BI245" s="134"/>
      <c r="BJ245" s="134"/>
      <c r="BK245" s="134"/>
      <c r="BL245" s="134"/>
      <c r="BM245" s="134"/>
      <c r="BN245" s="134"/>
      <c r="BO245" s="134"/>
      <c r="BP245" s="134"/>
      <c r="BQ245" s="134"/>
      <c r="BR245" s="134"/>
      <c r="BS245" s="134"/>
      <c r="BT245" s="134"/>
      <c r="BU245" s="134"/>
      <c r="BV245" s="134"/>
      <c r="BW245" s="134"/>
      <c r="BX245" s="134"/>
      <c r="BY245" s="134"/>
      <c r="BZ245" s="134"/>
      <c r="CA245" s="134"/>
      <c r="CB245" s="134"/>
      <c r="CC245" s="134"/>
      <c r="CD245" s="134"/>
      <c r="CE245" s="134"/>
      <c r="CF245" s="134"/>
      <c r="CG245" s="134"/>
      <c r="CH245" s="134"/>
      <c r="CI245" s="134"/>
      <c r="CJ245" s="134"/>
      <c r="CK245" s="134"/>
      <c r="CL245" s="134"/>
      <c r="CM245" s="134"/>
      <c r="CN245" s="134"/>
      <c r="CO245" s="134"/>
      <c r="CP245" s="134"/>
      <c r="CQ245" s="134"/>
      <c r="CR245" s="134"/>
      <c r="CS245" s="134"/>
      <c r="CT245" s="134"/>
      <c r="CU245" s="134"/>
      <c r="CV245" s="134"/>
      <c r="CW245" s="134"/>
      <c r="CX245" s="134"/>
      <c r="CY245" s="134"/>
      <c r="CZ245" s="134"/>
      <c r="DA245" s="134"/>
      <c r="DB245" s="134"/>
      <c r="DC245" s="134"/>
      <c r="DD245" s="134"/>
      <c r="DE245" s="134"/>
      <c r="DF245" s="134"/>
      <c r="DG245" s="134"/>
      <c r="DH245" s="134"/>
      <c r="DI245" s="134"/>
      <c r="DJ245" s="134"/>
      <c r="DK245" s="134"/>
      <c r="DL245" s="134"/>
      <c r="DM245" s="134"/>
      <c r="DN245" s="221"/>
    </row>
    <row r="246" spans="1:118" ht="13.5" customHeight="1">
      <c r="A246" s="359">
        <v>104</v>
      </c>
      <c r="B246" s="332" t="s">
        <v>451</v>
      </c>
      <c r="C246" s="172">
        <v>0</v>
      </c>
      <c r="D246" s="21" t="s">
        <v>8</v>
      </c>
      <c r="E246" s="21" t="s">
        <v>14</v>
      </c>
      <c r="F246" s="136">
        <v>70</v>
      </c>
      <c r="G246" s="22"/>
      <c r="H246" s="407">
        <v>0.3</v>
      </c>
      <c r="I246" s="410">
        <v>-0.3</v>
      </c>
      <c r="J246" s="211">
        <v>70</v>
      </c>
      <c r="K246" s="320">
        <v>69.86</v>
      </c>
      <c r="L246" s="22" t="str">
        <f>IF(G246=0,"",IF(J$8=J$7,IF(F246&gt;0,IF(C246=1,G246-ROUND(J246-K246,2),G246-ROUND(K246-J246,2)),IF(C246=1,G246-ROUND(K246-J246,2),G246-ROUND(J246-K246,2))),IF(J$8&lt;&gt;J$7,IF(F246&gt;0,IF(C246=1,ROUND(K246-J246,2),ROUND(J246-K246,2)),IF(C246=1,ROUND(J246-K246,2),ROUND(K246-J246,2))))))</f>
        <v/>
      </c>
      <c r="M246" s="200">
        <f t="shared" si="28"/>
        <v>-0.14000000000000001</v>
      </c>
      <c r="N246" s="200">
        <v>-0.16</v>
      </c>
      <c r="O246" s="235" t="str">
        <f t="shared" si="29"/>
        <v>OK</v>
      </c>
      <c r="P246" s="151"/>
      <c r="Q246" s="130">
        <v>104</v>
      </c>
      <c r="R246" s="36">
        <f t="shared" si="26"/>
        <v>70</v>
      </c>
      <c r="S246" s="320">
        <v>69.86</v>
      </c>
      <c r="T246" s="320">
        <v>69.837000000000003</v>
      </c>
      <c r="U246" s="134"/>
      <c r="V246" s="134"/>
      <c r="W246" s="134"/>
      <c r="X246" s="134"/>
      <c r="Y246" s="134"/>
      <c r="Z246" s="134"/>
      <c r="AA246" s="134"/>
      <c r="AB246" s="134"/>
      <c r="AC246" s="134"/>
      <c r="AD246" s="134"/>
      <c r="AE246" s="134"/>
      <c r="AF246" s="134"/>
      <c r="AG246" s="134"/>
      <c r="AH246" s="134"/>
      <c r="AI246" s="134"/>
      <c r="AJ246" s="134"/>
      <c r="AK246" s="134"/>
      <c r="AL246" s="134"/>
      <c r="AM246" s="134"/>
      <c r="AN246" s="134"/>
      <c r="AO246" s="134"/>
      <c r="AP246" s="134"/>
      <c r="AQ246" s="134"/>
      <c r="AR246" s="134"/>
      <c r="AS246" s="134"/>
      <c r="AT246" s="134"/>
      <c r="AU246" s="134"/>
      <c r="AV246" s="134"/>
      <c r="AW246" s="134"/>
      <c r="AX246" s="134"/>
      <c r="AY246" s="134"/>
      <c r="AZ246" s="134"/>
      <c r="BA246" s="134"/>
      <c r="BB246" s="134"/>
      <c r="BC246" s="134"/>
      <c r="BD246" s="134"/>
      <c r="BE246" s="134"/>
      <c r="BF246" s="134"/>
      <c r="BG246" s="134"/>
      <c r="BH246" s="134"/>
      <c r="BI246" s="134"/>
      <c r="BJ246" s="134"/>
      <c r="BK246" s="134"/>
      <c r="BL246" s="134"/>
      <c r="BM246" s="134"/>
      <c r="BN246" s="134"/>
      <c r="BO246" s="134"/>
      <c r="BP246" s="134"/>
      <c r="BQ246" s="134"/>
      <c r="BR246" s="134"/>
      <c r="BS246" s="134"/>
      <c r="BT246" s="134"/>
      <c r="BU246" s="134"/>
      <c r="BV246" s="134"/>
      <c r="BW246" s="134"/>
      <c r="BX246" s="134"/>
      <c r="BY246" s="134"/>
      <c r="BZ246" s="134"/>
      <c r="CA246" s="134"/>
      <c r="CB246" s="134"/>
      <c r="CC246" s="134"/>
      <c r="CD246" s="134"/>
      <c r="CE246" s="134"/>
      <c r="CF246" s="134"/>
      <c r="CG246" s="134"/>
      <c r="CH246" s="134"/>
      <c r="CI246" s="134"/>
      <c r="CJ246" s="134"/>
      <c r="CK246" s="134"/>
      <c r="CL246" s="134"/>
      <c r="CM246" s="134"/>
      <c r="CN246" s="134"/>
      <c r="CO246" s="134"/>
      <c r="CP246" s="134"/>
      <c r="CQ246" s="134"/>
      <c r="CR246" s="134"/>
      <c r="CS246" s="134"/>
      <c r="CT246" s="134"/>
      <c r="CU246" s="134"/>
      <c r="CV246" s="134"/>
      <c r="CW246" s="134"/>
      <c r="CX246" s="134"/>
      <c r="CY246" s="134"/>
      <c r="CZ246" s="134"/>
      <c r="DA246" s="134"/>
      <c r="DB246" s="134"/>
      <c r="DC246" s="134"/>
      <c r="DD246" s="134"/>
      <c r="DE246" s="134"/>
      <c r="DF246" s="134"/>
      <c r="DG246" s="134"/>
      <c r="DH246" s="134"/>
      <c r="DI246" s="134"/>
      <c r="DJ246" s="134"/>
      <c r="DK246" s="134"/>
      <c r="DL246" s="134"/>
      <c r="DM246" s="134"/>
      <c r="DN246" s="221"/>
    </row>
    <row r="247" spans="1:118" ht="13.5" customHeight="1">
      <c r="A247" s="359"/>
      <c r="B247" s="367" t="s">
        <v>185</v>
      </c>
      <c r="C247" s="172"/>
      <c r="D247" s="21"/>
      <c r="E247" s="21"/>
      <c r="F247" s="136"/>
      <c r="G247" s="22"/>
      <c r="H247" s="407">
        <v>0.5</v>
      </c>
      <c r="I247" s="410">
        <v>-0.5</v>
      </c>
      <c r="J247" s="211"/>
      <c r="K247" s="320">
        <v>-173.98099999999999</v>
      </c>
      <c r="L247" s="22"/>
      <c r="M247" s="200"/>
      <c r="N247" s="200"/>
      <c r="O247" s="235"/>
      <c r="P247" s="151"/>
      <c r="Q247" s="130"/>
      <c r="R247" s="36"/>
      <c r="S247" s="320">
        <v>-173.98099999999999</v>
      </c>
      <c r="T247" s="320">
        <v>-174.017</v>
      </c>
      <c r="U247" s="134"/>
      <c r="V247" s="134"/>
      <c r="W247" s="134"/>
      <c r="X247" s="134"/>
      <c r="Y247" s="134"/>
      <c r="Z247" s="134"/>
      <c r="AA247" s="134"/>
      <c r="AB247" s="134"/>
      <c r="AC247" s="134"/>
      <c r="AD247" s="134"/>
      <c r="AE247" s="134"/>
      <c r="AF247" s="134"/>
      <c r="AG247" s="134"/>
      <c r="AH247" s="134"/>
      <c r="AI247" s="134"/>
      <c r="AJ247" s="134"/>
      <c r="AK247" s="134"/>
      <c r="AL247" s="134"/>
      <c r="AM247" s="134"/>
      <c r="AN247" s="134"/>
      <c r="AO247" s="134"/>
      <c r="AP247" s="134"/>
      <c r="AQ247" s="134"/>
      <c r="AR247" s="134"/>
      <c r="AS247" s="134"/>
      <c r="AT247" s="134"/>
      <c r="AU247" s="134"/>
      <c r="AV247" s="134"/>
      <c r="AW247" s="134"/>
      <c r="AX247" s="134"/>
      <c r="AY247" s="134"/>
      <c r="AZ247" s="134"/>
      <c r="BA247" s="134"/>
      <c r="BB247" s="134"/>
      <c r="BC247" s="134"/>
      <c r="BD247" s="134"/>
      <c r="BE247" s="134"/>
      <c r="BF247" s="134"/>
      <c r="BG247" s="134"/>
      <c r="BH247" s="134"/>
      <c r="BI247" s="134"/>
      <c r="BJ247" s="134"/>
      <c r="BK247" s="134"/>
      <c r="BL247" s="134"/>
      <c r="BM247" s="134"/>
      <c r="BN247" s="134"/>
      <c r="BO247" s="134"/>
      <c r="BP247" s="134"/>
      <c r="BQ247" s="134"/>
      <c r="BR247" s="134"/>
      <c r="BS247" s="134"/>
      <c r="BT247" s="134"/>
      <c r="BU247" s="134"/>
      <c r="BV247" s="134"/>
      <c r="BW247" s="134"/>
      <c r="BX247" s="134"/>
      <c r="BY247" s="134"/>
      <c r="BZ247" s="134"/>
      <c r="CA247" s="134"/>
      <c r="CB247" s="134"/>
      <c r="CC247" s="134"/>
      <c r="CD247" s="134"/>
      <c r="CE247" s="134"/>
      <c r="CF247" s="134"/>
      <c r="CG247" s="134"/>
      <c r="CH247" s="134"/>
      <c r="CI247" s="134"/>
      <c r="CJ247" s="134"/>
      <c r="CK247" s="134"/>
      <c r="CL247" s="134"/>
      <c r="CM247" s="134"/>
      <c r="CN247" s="134"/>
      <c r="CO247" s="134"/>
      <c r="CP247" s="134"/>
      <c r="CQ247" s="134"/>
      <c r="CR247" s="134"/>
      <c r="CS247" s="134"/>
      <c r="CT247" s="134"/>
      <c r="CU247" s="134"/>
      <c r="CV247" s="134"/>
      <c r="CW247" s="134"/>
      <c r="CX247" s="134"/>
      <c r="CY247" s="134"/>
      <c r="CZ247" s="134"/>
      <c r="DA247" s="134"/>
      <c r="DB247" s="134"/>
      <c r="DC247" s="134"/>
      <c r="DD247" s="134"/>
      <c r="DE247" s="134"/>
      <c r="DF247" s="134"/>
      <c r="DG247" s="134"/>
      <c r="DH247" s="134"/>
      <c r="DI247" s="134"/>
      <c r="DJ247" s="134"/>
      <c r="DK247" s="134"/>
      <c r="DL247" s="134"/>
      <c r="DM247" s="134"/>
      <c r="DN247" s="221"/>
    </row>
    <row r="248" spans="1:118" ht="13.5" customHeight="1">
      <c r="A248" s="359"/>
      <c r="B248" s="367" t="s">
        <v>185</v>
      </c>
      <c r="C248" s="172"/>
      <c r="D248" s="21"/>
      <c r="E248" s="21"/>
      <c r="F248" s="136"/>
      <c r="G248" s="22"/>
      <c r="H248" s="407">
        <v>0.5</v>
      </c>
      <c r="I248" s="410">
        <v>-0.5</v>
      </c>
      <c r="J248" s="211"/>
      <c r="K248" s="320">
        <v>69.814999999999998</v>
      </c>
      <c r="L248" s="22"/>
      <c r="M248" s="200"/>
      <c r="N248" s="200"/>
      <c r="O248" s="235"/>
      <c r="P248" s="151"/>
      <c r="Q248" s="130"/>
      <c r="R248" s="36"/>
      <c r="S248" s="320">
        <v>69.814999999999998</v>
      </c>
      <c r="T248" s="320">
        <v>69.8</v>
      </c>
      <c r="U248" s="134"/>
      <c r="V248" s="134"/>
      <c r="W248" s="134"/>
      <c r="X248" s="134"/>
      <c r="Y248" s="134"/>
      <c r="Z248" s="134"/>
      <c r="AA248" s="134"/>
      <c r="AB248" s="134"/>
      <c r="AC248" s="134"/>
      <c r="AD248" s="134"/>
      <c r="AE248" s="134"/>
      <c r="AF248" s="134"/>
      <c r="AG248" s="134"/>
      <c r="AH248" s="134"/>
      <c r="AI248" s="134"/>
      <c r="AJ248" s="134"/>
      <c r="AK248" s="134"/>
      <c r="AL248" s="134"/>
      <c r="AM248" s="134"/>
      <c r="AN248" s="134"/>
      <c r="AO248" s="134"/>
      <c r="AP248" s="134"/>
      <c r="AQ248" s="134"/>
      <c r="AR248" s="134"/>
      <c r="AS248" s="134"/>
      <c r="AT248" s="134"/>
      <c r="AU248" s="134"/>
      <c r="AV248" s="134"/>
      <c r="AW248" s="134"/>
      <c r="AX248" s="134"/>
      <c r="AY248" s="134"/>
      <c r="AZ248" s="134"/>
      <c r="BA248" s="134"/>
      <c r="BB248" s="134"/>
      <c r="BC248" s="134"/>
      <c r="BD248" s="134"/>
      <c r="BE248" s="134"/>
      <c r="BF248" s="134"/>
      <c r="BG248" s="134"/>
      <c r="BH248" s="134"/>
      <c r="BI248" s="134"/>
      <c r="BJ248" s="134"/>
      <c r="BK248" s="134"/>
      <c r="BL248" s="134"/>
      <c r="BM248" s="134"/>
      <c r="BN248" s="134"/>
      <c r="BO248" s="134"/>
      <c r="BP248" s="134"/>
      <c r="BQ248" s="134"/>
      <c r="BR248" s="134"/>
      <c r="BS248" s="134"/>
      <c r="BT248" s="134"/>
      <c r="BU248" s="134"/>
      <c r="BV248" s="134"/>
      <c r="BW248" s="134"/>
      <c r="BX248" s="134"/>
      <c r="BY248" s="134"/>
      <c r="BZ248" s="134"/>
      <c r="CA248" s="134"/>
      <c r="CB248" s="134"/>
      <c r="CC248" s="134"/>
      <c r="CD248" s="134"/>
      <c r="CE248" s="134"/>
      <c r="CF248" s="134"/>
      <c r="CG248" s="134"/>
      <c r="CH248" s="134"/>
      <c r="CI248" s="134"/>
      <c r="CJ248" s="134"/>
      <c r="CK248" s="134"/>
      <c r="CL248" s="134"/>
      <c r="CM248" s="134"/>
      <c r="CN248" s="134"/>
      <c r="CO248" s="134"/>
      <c r="CP248" s="134"/>
      <c r="CQ248" s="134"/>
      <c r="CR248" s="134"/>
      <c r="CS248" s="134"/>
      <c r="CT248" s="134"/>
      <c r="CU248" s="134"/>
      <c r="CV248" s="134"/>
      <c r="CW248" s="134"/>
      <c r="CX248" s="134"/>
      <c r="CY248" s="134"/>
      <c r="CZ248" s="134"/>
      <c r="DA248" s="134"/>
      <c r="DB248" s="134"/>
      <c r="DC248" s="134"/>
      <c r="DD248" s="134"/>
      <c r="DE248" s="134"/>
      <c r="DF248" s="134"/>
      <c r="DG248" s="134"/>
      <c r="DH248" s="134"/>
      <c r="DI248" s="134"/>
      <c r="DJ248" s="134"/>
      <c r="DK248" s="134"/>
      <c r="DL248" s="134"/>
      <c r="DM248" s="134"/>
      <c r="DN248" s="221"/>
    </row>
    <row r="249" spans="1:118" ht="13.5" customHeight="1">
      <c r="A249" s="359">
        <v>105</v>
      </c>
      <c r="B249" s="332" t="s">
        <v>452</v>
      </c>
      <c r="C249" s="172">
        <v>0</v>
      </c>
      <c r="D249" s="21" t="s">
        <v>9</v>
      </c>
      <c r="E249" s="21" t="s">
        <v>14</v>
      </c>
      <c r="F249" s="136">
        <v>-163</v>
      </c>
      <c r="G249" s="22"/>
      <c r="H249" s="407">
        <v>0.3</v>
      </c>
      <c r="I249" s="410">
        <v>-0.3</v>
      </c>
      <c r="J249" s="211">
        <v>-163</v>
      </c>
      <c r="K249" s="320">
        <v>-162.94399999999999</v>
      </c>
      <c r="L249" s="22" t="str">
        <f>IF(G249=0,"",IF(J$8=J$7,IF(F249&gt;0,IF(C249=1,G249-ROUND(J249-K249,2),G249-ROUND(K249-J249,2)),IF(C249=1,G249-ROUND(K249-J249,2),G249-ROUND(J249-K249,2))),IF(J$8&lt;&gt;J$7,IF(F249&gt;0,IF(C249=1,ROUND(K249-J249,2),ROUND(J249-K249,2)),IF(C249=1,ROUND(J249-K249,2),ROUND(K249-J249,2))))))</f>
        <v/>
      </c>
      <c r="M249" s="200">
        <f t="shared" ref="M249" si="38">IF(COUNTBLANK(F249)=1,"",IF(C249=0,ROUND(K249-J249,2),IF(C249=1,IF(F249&gt;0,ROUND(J249-K249,2),ROUND(K249-J249,2)),IF(C249=2,IF(F249&gt;0,ROUND(J249-K249,2),ROUND(K249-J249,2))))))</f>
        <v>0.06</v>
      </c>
      <c r="N249" s="200">
        <v>0.03</v>
      </c>
      <c r="O249" s="235" t="str">
        <f t="shared" si="29"/>
        <v>OK</v>
      </c>
      <c r="P249" s="151"/>
      <c r="Q249" s="130">
        <v>105</v>
      </c>
      <c r="R249" s="36">
        <f t="shared" si="26"/>
        <v>-163</v>
      </c>
      <c r="S249" s="320">
        <v>-162.94399999999999</v>
      </c>
      <c r="T249" s="320">
        <v>-162.97499999999999</v>
      </c>
      <c r="U249" s="134"/>
      <c r="V249" s="134"/>
      <c r="W249" s="134"/>
      <c r="X249" s="134"/>
      <c r="Y249" s="134"/>
      <c r="Z249" s="134"/>
      <c r="AA249" s="134"/>
      <c r="AB249" s="134"/>
      <c r="AC249" s="134"/>
      <c r="AD249" s="134"/>
      <c r="AE249" s="134"/>
      <c r="AF249" s="134"/>
      <c r="AG249" s="134"/>
      <c r="AH249" s="134"/>
      <c r="AI249" s="134"/>
      <c r="AJ249" s="134"/>
      <c r="AK249" s="134"/>
      <c r="AL249" s="134"/>
      <c r="AM249" s="134"/>
      <c r="AN249" s="134"/>
      <c r="AO249" s="134"/>
      <c r="AP249" s="134"/>
      <c r="AQ249" s="134"/>
      <c r="AR249" s="134"/>
      <c r="AS249" s="134"/>
      <c r="AT249" s="134"/>
      <c r="AU249" s="134"/>
      <c r="AV249" s="134"/>
      <c r="AW249" s="134"/>
      <c r="AX249" s="134"/>
      <c r="AY249" s="134"/>
      <c r="AZ249" s="134"/>
      <c r="BA249" s="134"/>
      <c r="BB249" s="134"/>
      <c r="BC249" s="134"/>
      <c r="BD249" s="134"/>
      <c r="BE249" s="134"/>
      <c r="BF249" s="134"/>
      <c r="BG249" s="134"/>
      <c r="BH249" s="134"/>
      <c r="BI249" s="134"/>
      <c r="BJ249" s="134"/>
      <c r="BK249" s="134"/>
      <c r="BL249" s="134"/>
      <c r="BM249" s="134"/>
      <c r="BN249" s="134"/>
      <c r="BO249" s="134"/>
      <c r="BP249" s="134"/>
      <c r="BQ249" s="134"/>
      <c r="BR249" s="134"/>
      <c r="BS249" s="134"/>
      <c r="BT249" s="134"/>
      <c r="BU249" s="134"/>
      <c r="BV249" s="134"/>
      <c r="BW249" s="134"/>
      <c r="BX249" s="134"/>
      <c r="BY249" s="134"/>
      <c r="BZ249" s="134"/>
      <c r="CA249" s="134"/>
      <c r="CB249" s="134"/>
      <c r="CC249" s="134"/>
      <c r="CD249" s="134"/>
      <c r="CE249" s="134"/>
      <c r="CF249" s="134"/>
      <c r="CG249" s="134"/>
      <c r="CH249" s="134"/>
      <c r="CI249" s="134"/>
      <c r="CJ249" s="134"/>
      <c r="CK249" s="134"/>
      <c r="CL249" s="134"/>
      <c r="CM249" s="134"/>
      <c r="CN249" s="134"/>
      <c r="CO249" s="134"/>
      <c r="CP249" s="134"/>
      <c r="CQ249" s="134"/>
      <c r="CR249" s="134"/>
      <c r="CS249" s="134"/>
      <c r="CT249" s="134"/>
      <c r="CU249" s="134"/>
      <c r="CV249" s="134"/>
      <c r="CW249" s="134"/>
      <c r="CX249" s="134"/>
      <c r="CY249" s="134"/>
      <c r="CZ249" s="134"/>
      <c r="DA249" s="134"/>
      <c r="DB249" s="134"/>
      <c r="DC249" s="134"/>
      <c r="DD249" s="134"/>
      <c r="DE249" s="134"/>
      <c r="DF249" s="134"/>
      <c r="DG249" s="134"/>
      <c r="DH249" s="134"/>
      <c r="DI249" s="134"/>
      <c r="DJ249" s="134"/>
      <c r="DK249" s="134"/>
      <c r="DL249" s="134"/>
      <c r="DM249" s="134"/>
      <c r="DN249" s="221"/>
    </row>
    <row r="250" spans="1:118" ht="13.5" customHeight="1">
      <c r="A250" s="359">
        <v>105</v>
      </c>
      <c r="B250" s="332" t="s">
        <v>520</v>
      </c>
      <c r="C250" s="172">
        <v>0</v>
      </c>
      <c r="D250" s="21" t="s">
        <v>8</v>
      </c>
      <c r="E250" s="21" t="s">
        <v>14</v>
      </c>
      <c r="F250" s="136">
        <v>31.5</v>
      </c>
      <c r="G250" s="22"/>
      <c r="H250" s="407">
        <v>0.3</v>
      </c>
      <c r="I250" s="410">
        <v>-0.3</v>
      </c>
      <c r="J250" s="211">
        <v>31.5</v>
      </c>
      <c r="K250" s="320">
        <v>31.388999999999999</v>
      </c>
      <c r="L250" s="22" t="str">
        <f>IF(G250=0,"",IF(J$8=J$7,IF(F250&gt;0,IF(C250=1,G250-ROUND(J250-K250,2),G250-ROUND(K250-J250,2)),IF(C250=1,G250-ROUND(K250-J250,2),G250-ROUND(J250-K250,2))),IF(J$8&lt;&gt;J$7,IF(F250&gt;0,IF(C250=1,ROUND(K250-J250,2),ROUND(J250-K250,2)),IF(C250=1,ROUND(J250-K250,2),ROUND(K250-J250,2))))))</f>
        <v/>
      </c>
      <c r="M250" s="200">
        <f t="shared" si="28"/>
        <v>-0.11</v>
      </c>
      <c r="N250" s="200">
        <v>-0.15</v>
      </c>
      <c r="O250" s="235" t="str">
        <f t="shared" si="29"/>
        <v>OK</v>
      </c>
      <c r="P250" s="151"/>
      <c r="Q250" s="130">
        <v>105</v>
      </c>
      <c r="R250" s="36">
        <f t="shared" si="26"/>
        <v>31.5</v>
      </c>
      <c r="S250" s="320">
        <v>31.388999999999999</v>
      </c>
      <c r="T250" s="320">
        <v>31.350999999999999</v>
      </c>
      <c r="U250" s="134"/>
      <c r="V250" s="134"/>
      <c r="W250" s="134"/>
      <c r="X250" s="134"/>
      <c r="Y250" s="134"/>
      <c r="Z250" s="134"/>
      <c r="AA250" s="134"/>
      <c r="AB250" s="134"/>
      <c r="AC250" s="134"/>
      <c r="AD250" s="134"/>
      <c r="AE250" s="134"/>
      <c r="AF250" s="134"/>
      <c r="AG250" s="134"/>
      <c r="AH250" s="134"/>
      <c r="AI250" s="134"/>
      <c r="AJ250" s="134"/>
      <c r="AK250" s="134"/>
      <c r="AL250" s="134"/>
      <c r="AM250" s="134"/>
      <c r="AN250" s="134"/>
      <c r="AO250" s="134"/>
      <c r="AP250" s="134"/>
      <c r="AQ250" s="134"/>
      <c r="AR250" s="134"/>
      <c r="AS250" s="134"/>
      <c r="AT250" s="134"/>
      <c r="AU250" s="134"/>
      <c r="AV250" s="134"/>
      <c r="AW250" s="134"/>
      <c r="AX250" s="134"/>
      <c r="AY250" s="134"/>
      <c r="AZ250" s="134"/>
      <c r="BA250" s="134"/>
      <c r="BB250" s="134"/>
      <c r="BC250" s="134"/>
      <c r="BD250" s="134"/>
      <c r="BE250" s="134"/>
      <c r="BF250" s="134"/>
      <c r="BG250" s="134"/>
      <c r="BH250" s="134"/>
      <c r="BI250" s="134"/>
      <c r="BJ250" s="134"/>
      <c r="BK250" s="134"/>
      <c r="BL250" s="134"/>
      <c r="BM250" s="134"/>
      <c r="BN250" s="134"/>
      <c r="BO250" s="134"/>
      <c r="BP250" s="134"/>
      <c r="BQ250" s="134"/>
      <c r="BR250" s="134"/>
      <c r="BS250" s="134"/>
      <c r="BT250" s="134"/>
      <c r="BU250" s="134"/>
      <c r="BV250" s="134"/>
      <c r="BW250" s="134"/>
      <c r="BX250" s="134"/>
      <c r="BY250" s="134"/>
      <c r="BZ250" s="134"/>
      <c r="CA250" s="134"/>
      <c r="CB250" s="134"/>
      <c r="CC250" s="134"/>
      <c r="CD250" s="134"/>
      <c r="CE250" s="134"/>
      <c r="CF250" s="134"/>
      <c r="CG250" s="134"/>
      <c r="CH250" s="134"/>
      <c r="CI250" s="134"/>
      <c r="CJ250" s="134"/>
      <c r="CK250" s="134"/>
      <c r="CL250" s="134"/>
      <c r="CM250" s="134"/>
      <c r="CN250" s="134"/>
      <c r="CO250" s="134"/>
      <c r="CP250" s="134"/>
      <c r="CQ250" s="134"/>
      <c r="CR250" s="134"/>
      <c r="CS250" s="134"/>
      <c r="CT250" s="134"/>
      <c r="CU250" s="134"/>
      <c r="CV250" s="134"/>
      <c r="CW250" s="134"/>
      <c r="CX250" s="134"/>
      <c r="CY250" s="134"/>
      <c r="CZ250" s="134"/>
      <c r="DA250" s="134"/>
      <c r="DB250" s="134"/>
      <c r="DC250" s="134"/>
      <c r="DD250" s="134"/>
      <c r="DE250" s="134"/>
      <c r="DF250" s="134"/>
      <c r="DG250" s="134"/>
      <c r="DH250" s="134"/>
      <c r="DI250" s="134"/>
      <c r="DJ250" s="134"/>
      <c r="DK250" s="134"/>
      <c r="DL250" s="134"/>
      <c r="DM250" s="134"/>
      <c r="DN250" s="221"/>
    </row>
    <row r="251" spans="1:118" ht="13.5" customHeight="1">
      <c r="A251" s="359"/>
      <c r="B251" s="367" t="s">
        <v>186</v>
      </c>
      <c r="C251" s="172"/>
      <c r="D251" s="21"/>
      <c r="E251" s="21"/>
      <c r="F251" s="136"/>
      <c r="G251" s="22"/>
      <c r="H251" s="407">
        <v>0.5</v>
      </c>
      <c r="I251" s="410">
        <v>-0.5</v>
      </c>
      <c r="J251" s="211"/>
      <c r="K251" s="320">
        <v>-162.91800000000001</v>
      </c>
      <c r="L251" s="22"/>
      <c r="M251" s="200"/>
      <c r="N251" s="200"/>
      <c r="O251" s="235"/>
      <c r="P251" s="151"/>
      <c r="Q251" s="130"/>
      <c r="R251" s="36"/>
      <c r="S251" s="320">
        <v>-162.91800000000001</v>
      </c>
      <c r="T251" s="320">
        <v>-162.95099999999999</v>
      </c>
      <c r="U251" s="134"/>
      <c r="V251" s="134"/>
      <c r="W251" s="134"/>
      <c r="X251" s="134"/>
      <c r="Y251" s="134"/>
      <c r="Z251" s="134"/>
      <c r="AA251" s="134"/>
      <c r="AB251" s="134"/>
      <c r="AC251" s="134"/>
      <c r="AD251" s="134"/>
      <c r="AE251" s="134"/>
      <c r="AF251" s="134"/>
      <c r="AG251" s="134"/>
      <c r="AH251" s="134"/>
      <c r="AI251" s="134"/>
      <c r="AJ251" s="134"/>
      <c r="AK251" s="134"/>
      <c r="AL251" s="134"/>
      <c r="AM251" s="134"/>
      <c r="AN251" s="134"/>
      <c r="AO251" s="134"/>
      <c r="AP251" s="134"/>
      <c r="AQ251" s="134"/>
      <c r="AR251" s="134"/>
      <c r="AS251" s="134"/>
      <c r="AT251" s="134"/>
      <c r="AU251" s="134"/>
      <c r="AV251" s="134"/>
      <c r="AW251" s="134"/>
      <c r="AX251" s="134"/>
      <c r="AY251" s="134"/>
      <c r="AZ251" s="134"/>
      <c r="BA251" s="134"/>
      <c r="BB251" s="134"/>
      <c r="BC251" s="134"/>
      <c r="BD251" s="134"/>
      <c r="BE251" s="134"/>
      <c r="BF251" s="134"/>
      <c r="BG251" s="134"/>
      <c r="BH251" s="134"/>
      <c r="BI251" s="134"/>
      <c r="BJ251" s="134"/>
      <c r="BK251" s="134"/>
      <c r="BL251" s="134"/>
      <c r="BM251" s="134"/>
      <c r="BN251" s="134"/>
      <c r="BO251" s="134"/>
      <c r="BP251" s="134"/>
      <c r="BQ251" s="134"/>
      <c r="BR251" s="134"/>
      <c r="BS251" s="134"/>
      <c r="BT251" s="134"/>
      <c r="BU251" s="134"/>
      <c r="BV251" s="134"/>
      <c r="BW251" s="134"/>
      <c r="BX251" s="134"/>
      <c r="BY251" s="134"/>
      <c r="BZ251" s="134"/>
      <c r="CA251" s="134"/>
      <c r="CB251" s="134"/>
      <c r="CC251" s="134"/>
      <c r="CD251" s="134"/>
      <c r="CE251" s="134"/>
      <c r="CF251" s="134"/>
      <c r="CG251" s="134"/>
      <c r="CH251" s="134"/>
      <c r="CI251" s="134"/>
      <c r="CJ251" s="134"/>
      <c r="CK251" s="134"/>
      <c r="CL251" s="134"/>
      <c r="CM251" s="134"/>
      <c r="CN251" s="134"/>
      <c r="CO251" s="134"/>
      <c r="CP251" s="134"/>
      <c r="CQ251" s="134"/>
      <c r="CR251" s="134"/>
      <c r="CS251" s="134"/>
      <c r="CT251" s="134"/>
      <c r="CU251" s="134"/>
      <c r="CV251" s="134"/>
      <c r="CW251" s="134"/>
      <c r="CX251" s="134"/>
      <c r="CY251" s="134"/>
      <c r="CZ251" s="134"/>
      <c r="DA251" s="134"/>
      <c r="DB251" s="134"/>
      <c r="DC251" s="134"/>
      <c r="DD251" s="134"/>
      <c r="DE251" s="134"/>
      <c r="DF251" s="134"/>
      <c r="DG251" s="134"/>
      <c r="DH251" s="134"/>
      <c r="DI251" s="134"/>
      <c r="DJ251" s="134"/>
      <c r="DK251" s="134"/>
      <c r="DL251" s="134"/>
      <c r="DM251" s="134"/>
      <c r="DN251" s="221"/>
    </row>
    <row r="252" spans="1:118" ht="13.5" customHeight="1">
      <c r="A252" s="359"/>
      <c r="B252" s="367" t="s">
        <v>186</v>
      </c>
      <c r="C252" s="172"/>
      <c r="D252" s="21"/>
      <c r="E252" s="21"/>
      <c r="F252" s="136"/>
      <c r="G252" s="22"/>
      <c r="H252" s="407">
        <v>0.5</v>
      </c>
      <c r="I252" s="410">
        <v>-0.5</v>
      </c>
      <c r="J252" s="211"/>
      <c r="K252" s="320">
        <v>31.428999999999998</v>
      </c>
      <c r="L252" s="22"/>
      <c r="M252" s="200"/>
      <c r="N252" s="200"/>
      <c r="O252" s="235"/>
      <c r="P252" s="151"/>
      <c r="Q252" s="130"/>
      <c r="R252" s="36"/>
      <c r="S252" s="320">
        <v>31.428999999999998</v>
      </c>
      <c r="T252" s="320">
        <v>31.382999999999999</v>
      </c>
      <c r="U252" s="134"/>
      <c r="V252" s="134"/>
      <c r="W252" s="134"/>
      <c r="X252" s="134"/>
      <c r="Y252" s="134"/>
      <c r="Z252" s="134"/>
      <c r="AA252" s="134"/>
      <c r="AB252" s="134"/>
      <c r="AC252" s="134"/>
      <c r="AD252" s="134"/>
      <c r="AE252" s="134"/>
      <c r="AF252" s="134"/>
      <c r="AG252" s="134"/>
      <c r="AH252" s="134"/>
      <c r="AI252" s="134"/>
      <c r="AJ252" s="134"/>
      <c r="AK252" s="134"/>
      <c r="AL252" s="134"/>
      <c r="AM252" s="134"/>
      <c r="AN252" s="134"/>
      <c r="AO252" s="134"/>
      <c r="AP252" s="134"/>
      <c r="AQ252" s="134"/>
      <c r="AR252" s="134"/>
      <c r="AS252" s="134"/>
      <c r="AT252" s="134"/>
      <c r="AU252" s="134"/>
      <c r="AV252" s="134"/>
      <c r="AW252" s="134"/>
      <c r="AX252" s="134"/>
      <c r="AY252" s="134"/>
      <c r="AZ252" s="134"/>
      <c r="BA252" s="134"/>
      <c r="BB252" s="134"/>
      <c r="BC252" s="134"/>
      <c r="BD252" s="134"/>
      <c r="BE252" s="134"/>
      <c r="BF252" s="134"/>
      <c r="BG252" s="134"/>
      <c r="BH252" s="134"/>
      <c r="BI252" s="134"/>
      <c r="BJ252" s="134"/>
      <c r="BK252" s="134"/>
      <c r="BL252" s="134"/>
      <c r="BM252" s="134"/>
      <c r="BN252" s="134"/>
      <c r="BO252" s="134"/>
      <c r="BP252" s="134"/>
      <c r="BQ252" s="134"/>
      <c r="BR252" s="134"/>
      <c r="BS252" s="134"/>
      <c r="BT252" s="134"/>
      <c r="BU252" s="134"/>
      <c r="BV252" s="134"/>
      <c r="BW252" s="134"/>
      <c r="BX252" s="134"/>
      <c r="BY252" s="134"/>
      <c r="BZ252" s="134"/>
      <c r="CA252" s="134"/>
      <c r="CB252" s="134"/>
      <c r="CC252" s="134"/>
      <c r="CD252" s="134"/>
      <c r="CE252" s="134"/>
      <c r="CF252" s="134"/>
      <c r="CG252" s="134"/>
      <c r="CH252" s="134"/>
      <c r="CI252" s="134"/>
      <c r="CJ252" s="134"/>
      <c r="CK252" s="134"/>
      <c r="CL252" s="134"/>
      <c r="CM252" s="134"/>
      <c r="CN252" s="134"/>
      <c r="CO252" s="134"/>
      <c r="CP252" s="134"/>
      <c r="CQ252" s="134"/>
      <c r="CR252" s="134"/>
      <c r="CS252" s="134"/>
      <c r="CT252" s="134"/>
      <c r="CU252" s="134"/>
      <c r="CV252" s="134"/>
      <c r="CW252" s="134"/>
      <c r="CX252" s="134"/>
      <c r="CY252" s="134"/>
      <c r="CZ252" s="134"/>
      <c r="DA252" s="134"/>
      <c r="DB252" s="134"/>
      <c r="DC252" s="134"/>
      <c r="DD252" s="134"/>
      <c r="DE252" s="134"/>
      <c r="DF252" s="134"/>
      <c r="DG252" s="134"/>
      <c r="DH252" s="134"/>
      <c r="DI252" s="134"/>
      <c r="DJ252" s="134"/>
      <c r="DK252" s="134"/>
      <c r="DL252" s="134"/>
      <c r="DM252" s="134"/>
      <c r="DN252" s="221"/>
    </row>
    <row r="253" spans="1:118" ht="13.5" customHeight="1">
      <c r="A253" s="359">
        <v>107</v>
      </c>
      <c r="B253" s="332" t="s">
        <v>453</v>
      </c>
      <c r="C253" s="172">
        <v>0</v>
      </c>
      <c r="D253" s="21" t="s">
        <v>9</v>
      </c>
      <c r="E253" s="21" t="s">
        <v>14</v>
      </c>
      <c r="F253" s="136">
        <v>23</v>
      </c>
      <c r="G253" s="22"/>
      <c r="H253" s="407">
        <v>0.35</v>
      </c>
      <c r="I253" s="410">
        <v>-0.35</v>
      </c>
      <c r="J253" s="211">
        <v>23</v>
      </c>
      <c r="K253" s="320">
        <v>22.997</v>
      </c>
      <c r="L253" s="22" t="str">
        <f>IF(G253=0,"",IF(J$8=J$7,IF(F253&gt;0,IF(C253=1,G253-ROUND(J253-K253,2),G253-ROUND(K253-J253,2)),IF(C253=1,G253-ROUND(K253-J253,2),G253-ROUND(J253-K253,2))),IF(J$8&lt;&gt;J$7,IF(F253&gt;0,IF(C253=1,ROUND(K253-J253,2),ROUND(J253-K253,2)),IF(C253=1,ROUND(J253-K253,2),ROUND(K253-J253,2))))))</f>
        <v/>
      </c>
      <c r="M253" s="200">
        <f t="shared" si="28"/>
        <v>0</v>
      </c>
      <c r="N253" s="200">
        <v>-0.01</v>
      </c>
      <c r="O253" s="235" t="str">
        <f t="shared" si="29"/>
        <v>OK</v>
      </c>
      <c r="P253" s="151"/>
      <c r="Q253" s="130">
        <v>107</v>
      </c>
      <c r="R253" s="36">
        <f t="shared" si="26"/>
        <v>23</v>
      </c>
      <c r="S253" s="320">
        <v>22.997</v>
      </c>
      <c r="T253" s="320">
        <v>22.988</v>
      </c>
      <c r="U253" s="134"/>
      <c r="V253" s="134"/>
      <c r="W253" s="134"/>
      <c r="X253" s="134"/>
      <c r="Y253" s="134"/>
      <c r="Z253" s="134"/>
      <c r="AA253" s="134"/>
      <c r="AB253" s="134"/>
      <c r="AC253" s="134"/>
      <c r="AD253" s="134"/>
      <c r="AE253" s="134"/>
      <c r="AF253" s="134"/>
      <c r="AG253" s="134"/>
      <c r="AH253" s="134"/>
      <c r="AI253" s="134"/>
      <c r="AJ253" s="134"/>
      <c r="AK253" s="134"/>
      <c r="AL253" s="134"/>
      <c r="AM253" s="134"/>
      <c r="AN253" s="134"/>
      <c r="AO253" s="134"/>
      <c r="AP253" s="134"/>
      <c r="AQ253" s="134"/>
      <c r="AR253" s="134"/>
      <c r="AS253" s="134"/>
      <c r="AT253" s="134"/>
      <c r="AU253" s="134"/>
      <c r="AV253" s="134"/>
      <c r="AW253" s="134"/>
      <c r="AX253" s="134"/>
      <c r="AY253" s="134"/>
      <c r="AZ253" s="134"/>
      <c r="BA253" s="134"/>
      <c r="BB253" s="134"/>
      <c r="BC253" s="134"/>
      <c r="BD253" s="134"/>
      <c r="BE253" s="134"/>
      <c r="BF253" s="134"/>
      <c r="BG253" s="134"/>
      <c r="BH253" s="134"/>
      <c r="BI253" s="134"/>
      <c r="BJ253" s="134"/>
      <c r="BK253" s="134"/>
      <c r="BL253" s="134"/>
      <c r="BM253" s="134"/>
      <c r="BN253" s="134"/>
      <c r="BO253" s="134"/>
      <c r="BP253" s="134"/>
      <c r="BQ253" s="134"/>
      <c r="BR253" s="134"/>
      <c r="BS253" s="134"/>
      <c r="BT253" s="134"/>
      <c r="BU253" s="134"/>
      <c r="BV253" s="134"/>
      <c r="BW253" s="134"/>
      <c r="BX253" s="134"/>
      <c r="BY253" s="134"/>
      <c r="BZ253" s="134"/>
      <c r="CA253" s="134"/>
      <c r="CB253" s="134"/>
      <c r="CC253" s="134"/>
      <c r="CD253" s="134"/>
      <c r="CE253" s="134"/>
      <c r="CF253" s="134"/>
      <c r="CG253" s="134"/>
      <c r="CH253" s="134"/>
      <c r="CI253" s="134"/>
      <c r="CJ253" s="134"/>
      <c r="CK253" s="134"/>
      <c r="CL253" s="134"/>
      <c r="CM253" s="134"/>
      <c r="CN253" s="134"/>
      <c r="CO253" s="134"/>
      <c r="CP253" s="134"/>
      <c r="CQ253" s="134"/>
      <c r="CR253" s="134"/>
      <c r="CS253" s="134"/>
      <c r="CT253" s="134"/>
      <c r="CU253" s="134"/>
      <c r="CV253" s="134"/>
      <c r="CW253" s="134"/>
      <c r="CX253" s="134"/>
      <c r="CY253" s="134"/>
      <c r="CZ253" s="134"/>
      <c r="DA253" s="134"/>
      <c r="DB253" s="134"/>
      <c r="DC253" s="134"/>
      <c r="DD253" s="134"/>
      <c r="DE253" s="134"/>
      <c r="DF253" s="134"/>
      <c r="DG253" s="134"/>
      <c r="DH253" s="134"/>
      <c r="DI253" s="134"/>
      <c r="DJ253" s="134"/>
      <c r="DK253" s="134"/>
      <c r="DL253" s="134"/>
      <c r="DM253" s="134"/>
      <c r="DN253" s="221"/>
    </row>
    <row r="254" spans="1:118" ht="13.5" customHeight="1">
      <c r="A254" s="359">
        <v>107</v>
      </c>
      <c r="B254" s="332" t="s">
        <v>454</v>
      </c>
      <c r="C254" s="172">
        <v>0</v>
      </c>
      <c r="D254" s="21" t="s">
        <v>8</v>
      </c>
      <c r="E254" s="21" t="s">
        <v>14</v>
      </c>
      <c r="F254" s="136">
        <v>71</v>
      </c>
      <c r="G254" s="22"/>
      <c r="H254" s="407">
        <v>0.35</v>
      </c>
      <c r="I254" s="410">
        <v>-0.35</v>
      </c>
      <c r="J254" s="211">
        <v>71</v>
      </c>
      <c r="K254" s="320">
        <v>71.096999999999994</v>
      </c>
      <c r="L254" s="22" t="str">
        <f>IF(G254=0,"",IF(J$8=J$7,IF(F254&gt;0,IF(C254=1,G254-ROUND(J254-K254,2),G254-ROUND(K254-J254,2)),IF(C254=1,G254-ROUND(K254-J254,2),G254-ROUND(J254-K254,2))),IF(J$8&lt;&gt;J$7,IF(F254&gt;0,IF(C254=1,ROUND(K254-J254,2),ROUND(J254-K254,2)),IF(C254=1,ROUND(J254-K254,2),ROUND(K254-J254,2))))))</f>
        <v/>
      </c>
      <c r="M254" s="200">
        <f t="shared" si="28"/>
        <v>0.1</v>
      </c>
      <c r="N254" s="200">
        <v>0.05</v>
      </c>
      <c r="O254" s="235" t="str">
        <f t="shared" si="29"/>
        <v>OK</v>
      </c>
      <c r="P254" s="151"/>
      <c r="Q254" s="130">
        <v>107</v>
      </c>
      <c r="R254" s="36">
        <f t="shared" si="26"/>
        <v>71</v>
      </c>
      <c r="S254" s="320">
        <v>71.096999999999994</v>
      </c>
      <c r="T254" s="320">
        <v>71.052000000000007</v>
      </c>
      <c r="U254" s="134"/>
      <c r="V254" s="134"/>
      <c r="W254" s="134"/>
      <c r="X254" s="134"/>
      <c r="Y254" s="134"/>
      <c r="Z254" s="134"/>
      <c r="AA254" s="134"/>
      <c r="AB254" s="134"/>
      <c r="AC254" s="134"/>
      <c r="AD254" s="134"/>
      <c r="AE254" s="134"/>
      <c r="AF254" s="134"/>
      <c r="AG254" s="134"/>
      <c r="AH254" s="134"/>
      <c r="AI254" s="134"/>
      <c r="AJ254" s="134"/>
      <c r="AK254" s="134"/>
      <c r="AL254" s="134"/>
      <c r="AM254" s="134"/>
      <c r="AN254" s="134"/>
      <c r="AO254" s="134"/>
      <c r="AP254" s="134"/>
      <c r="AQ254" s="134"/>
      <c r="AR254" s="134"/>
      <c r="AS254" s="134"/>
      <c r="AT254" s="134"/>
      <c r="AU254" s="134"/>
      <c r="AV254" s="134"/>
      <c r="AW254" s="134"/>
      <c r="AX254" s="134"/>
      <c r="AY254" s="134"/>
      <c r="AZ254" s="134"/>
      <c r="BA254" s="134"/>
      <c r="BB254" s="134"/>
      <c r="BC254" s="134"/>
      <c r="BD254" s="134"/>
      <c r="BE254" s="134"/>
      <c r="BF254" s="134"/>
      <c r="BG254" s="134"/>
      <c r="BH254" s="134"/>
      <c r="BI254" s="134"/>
      <c r="BJ254" s="134"/>
      <c r="BK254" s="134"/>
      <c r="BL254" s="134"/>
      <c r="BM254" s="134"/>
      <c r="BN254" s="134"/>
      <c r="BO254" s="134"/>
      <c r="BP254" s="134"/>
      <c r="BQ254" s="134"/>
      <c r="BR254" s="134"/>
      <c r="BS254" s="134"/>
      <c r="BT254" s="134"/>
      <c r="BU254" s="134"/>
      <c r="BV254" s="134"/>
      <c r="BW254" s="134"/>
      <c r="BX254" s="134"/>
      <c r="BY254" s="134"/>
      <c r="BZ254" s="134"/>
      <c r="CA254" s="134"/>
      <c r="CB254" s="134"/>
      <c r="CC254" s="134"/>
      <c r="CD254" s="134"/>
      <c r="CE254" s="134"/>
      <c r="CF254" s="134"/>
      <c r="CG254" s="134"/>
      <c r="CH254" s="134"/>
      <c r="CI254" s="134"/>
      <c r="CJ254" s="134"/>
      <c r="CK254" s="134"/>
      <c r="CL254" s="134"/>
      <c r="CM254" s="134"/>
      <c r="CN254" s="134"/>
      <c r="CO254" s="134"/>
      <c r="CP254" s="134"/>
      <c r="CQ254" s="134"/>
      <c r="CR254" s="134"/>
      <c r="CS254" s="134"/>
      <c r="CT254" s="134"/>
      <c r="CU254" s="134"/>
      <c r="CV254" s="134"/>
      <c r="CW254" s="134"/>
      <c r="CX254" s="134"/>
      <c r="CY254" s="134"/>
      <c r="CZ254" s="134"/>
      <c r="DA254" s="134"/>
      <c r="DB254" s="134"/>
      <c r="DC254" s="134"/>
      <c r="DD254" s="134"/>
      <c r="DE254" s="134"/>
      <c r="DF254" s="134"/>
      <c r="DG254" s="134"/>
      <c r="DH254" s="134"/>
      <c r="DI254" s="134"/>
      <c r="DJ254" s="134"/>
      <c r="DK254" s="134"/>
      <c r="DL254" s="134"/>
      <c r="DM254" s="134"/>
      <c r="DN254" s="221"/>
    </row>
    <row r="255" spans="1:118" ht="13.5" customHeight="1">
      <c r="A255" s="359">
        <v>108</v>
      </c>
      <c r="B255" s="332" t="s">
        <v>455</v>
      </c>
      <c r="C255" s="172">
        <v>0</v>
      </c>
      <c r="D255" s="21" t="s">
        <v>9</v>
      </c>
      <c r="E255" s="21" t="s">
        <v>14</v>
      </c>
      <c r="F255" s="136">
        <v>65.5</v>
      </c>
      <c r="G255" s="22"/>
      <c r="H255" s="407">
        <v>0.35</v>
      </c>
      <c r="I255" s="410">
        <v>-0.35</v>
      </c>
      <c r="J255" s="211">
        <v>65.5</v>
      </c>
      <c r="K255" s="320">
        <v>65.447000000000003</v>
      </c>
      <c r="L255" s="22" t="str">
        <f>IF(G255=0,"",IF(J$8=J$7,IF(F255&gt;0,IF(C255=1,G255-ROUND(J255-K255,2),G255-ROUND(K255-J255,2)),IF(C255=1,G255-ROUND(K255-J255,2),G255-ROUND(J255-K255,2))),IF(J$8&lt;&gt;J$7,IF(F255&gt;0,IF(C255=1,ROUND(K255-J255,2),ROUND(J255-K255,2)),IF(C255=1,ROUND(J255-K255,2),ROUND(K255-J255,2))))))</f>
        <v/>
      </c>
      <c r="M255" s="200">
        <f t="shared" si="28"/>
        <v>-0.05</v>
      </c>
      <c r="N255" s="200">
        <v>-0.06</v>
      </c>
      <c r="O255" s="235" t="str">
        <f t="shared" si="29"/>
        <v>OK</v>
      </c>
      <c r="P255" s="151"/>
      <c r="Q255" s="130">
        <v>108</v>
      </c>
      <c r="R255" s="36">
        <f t="shared" si="26"/>
        <v>65.5</v>
      </c>
      <c r="S255" s="320">
        <v>65.447000000000003</v>
      </c>
      <c r="T255" s="320">
        <v>65.441000000000003</v>
      </c>
      <c r="U255" s="134"/>
      <c r="V255" s="134"/>
      <c r="W255" s="134"/>
      <c r="X255" s="134"/>
      <c r="Y255" s="134"/>
      <c r="Z255" s="134"/>
      <c r="AA255" s="134"/>
      <c r="AB255" s="134"/>
      <c r="AC255" s="134"/>
      <c r="AD255" s="134"/>
      <c r="AE255" s="134"/>
      <c r="AF255" s="134"/>
      <c r="AG255" s="134"/>
      <c r="AH255" s="134"/>
      <c r="AI255" s="134"/>
      <c r="AJ255" s="134"/>
      <c r="AK255" s="134"/>
      <c r="AL255" s="134"/>
      <c r="AM255" s="134"/>
      <c r="AN255" s="134"/>
      <c r="AO255" s="134"/>
      <c r="AP255" s="134"/>
      <c r="AQ255" s="134"/>
      <c r="AR255" s="134"/>
      <c r="AS255" s="134"/>
      <c r="AT255" s="134"/>
      <c r="AU255" s="134"/>
      <c r="AV255" s="134"/>
      <c r="AW255" s="134"/>
      <c r="AX255" s="134"/>
      <c r="AY255" s="134"/>
      <c r="AZ255" s="134"/>
      <c r="BA255" s="134"/>
      <c r="BB255" s="134"/>
      <c r="BC255" s="134"/>
      <c r="BD255" s="134"/>
      <c r="BE255" s="134"/>
      <c r="BF255" s="134"/>
      <c r="BG255" s="134"/>
      <c r="BH255" s="134"/>
      <c r="BI255" s="134"/>
      <c r="BJ255" s="134"/>
      <c r="BK255" s="134"/>
      <c r="BL255" s="134"/>
      <c r="BM255" s="134"/>
      <c r="BN255" s="134"/>
      <c r="BO255" s="134"/>
      <c r="BP255" s="134"/>
      <c r="BQ255" s="134"/>
      <c r="BR255" s="134"/>
      <c r="BS255" s="134"/>
      <c r="BT255" s="134"/>
      <c r="BU255" s="134"/>
      <c r="BV255" s="134"/>
      <c r="BW255" s="134"/>
      <c r="BX255" s="134"/>
      <c r="BY255" s="134"/>
      <c r="BZ255" s="134"/>
      <c r="CA255" s="134"/>
      <c r="CB255" s="134"/>
      <c r="CC255" s="134"/>
      <c r="CD255" s="134"/>
      <c r="CE255" s="134"/>
      <c r="CF255" s="134"/>
      <c r="CG255" s="134"/>
      <c r="CH255" s="134"/>
      <c r="CI255" s="134"/>
      <c r="CJ255" s="134"/>
      <c r="CK255" s="134"/>
      <c r="CL255" s="134"/>
      <c r="CM255" s="134"/>
      <c r="CN255" s="134"/>
      <c r="CO255" s="134"/>
      <c r="CP255" s="134"/>
      <c r="CQ255" s="134"/>
      <c r="CR255" s="134"/>
      <c r="CS255" s="134"/>
      <c r="CT255" s="134"/>
      <c r="CU255" s="134"/>
      <c r="CV255" s="134"/>
      <c r="CW255" s="134"/>
      <c r="CX255" s="134"/>
      <c r="CY255" s="134"/>
      <c r="CZ255" s="134"/>
      <c r="DA255" s="134"/>
      <c r="DB255" s="134"/>
      <c r="DC255" s="134"/>
      <c r="DD255" s="134"/>
      <c r="DE255" s="134"/>
      <c r="DF255" s="134"/>
      <c r="DG255" s="134"/>
      <c r="DH255" s="134"/>
      <c r="DI255" s="134"/>
      <c r="DJ255" s="134"/>
      <c r="DK255" s="134"/>
      <c r="DL255" s="134"/>
      <c r="DM255" s="134"/>
      <c r="DN255" s="221"/>
    </row>
    <row r="256" spans="1:118" ht="13.5" customHeight="1">
      <c r="A256" s="359">
        <v>108</v>
      </c>
      <c r="B256" s="332" t="s">
        <v>521</v>
      </c>
      <c r="C256" s="172">
        <v>0</v>
      </c>
      <c r="D256" s="21" t="s">
        <v>8</v>
      </c>
      <c r="E256" s="21" t="s">
        <v>14</v>
      </c>
      <c r="F256" s="136">
        <v>88</v>
      </c>
      <c r="G256" s="22"/>
      <c r="H256" s="407">
        <v>0.35</v>
      </c>
      <c r="I256" s="410">
        <v>-0.35</v>
      </c>
      <c r="J256" s="211">
        <v>88</v>
      </c>
      <c r="K256" s="320">
        <v>88.087999999999994</v>
      </c>
      <c r="L256" s="22" t="str">
        <f>IF(G256=0,"",IF(J$8=J$7,IF(F256&gt;0,IF(C256=1,G256-ROUND(J256-K256,2),G256-ROUND(K256-J256,2)),IF(C256=1,G256-ROUND(K256-J256,2),G256-ROUND(J256-K256,2))),IF(J$8&lt;&gt;J$7,IF(F256&gt;0,IF(C256=1,ROUND(K256-J256,2),ROUND(J256-K256,2)),IF(C256=1,ROUND(J256-K256,2),ROUND(K256-J256,2))))))</f>
        <v/>
      </c>
      <c r="M256" s="200">
        <f t="shared" si="28"/>
        <v>0.09</v>
      </c>
      <c r="N256" s="200">
        <v>0.03</v>
      </c>
      <c r="O256" s="235" t="str">
        <f t="shared" si="29"/>
        <v>OK</v>
      </c>
      <c r="P256" s="151"/>
      <c r="Q256" s="130">
        <v>108</v>
      </c>
      <c r="R256" s="36">
        <f t="shared" ref="R256:R322" si="39">IF(C256=0,F256,IF(F256&gt;0,IF(C256=1,F256+G256,F256-G256),IF(C256=1,F256-G256,F256+G256)))</f>
        <v>88</v>
      </c>
      <c r="S256" s="320">
        <v>88.087999999999994</v>
      </c>
      <c r="T256" s="320">
        <v>88.031999999999996</v>
      </c>
      <c r="U256" s="134"/>
      <c r="V256" s="134"/>
      <c r="W256" s="134"/>
      <c r="X256" s="134"/>
      <c r="Y256" s="134"/>
      <c r="Z256" s="134"/>
      <c r="AA256" s="134"/>
      <c r="AB256" s="134"/>
      <c r="AC256" s="134"/>
      <c r="AD256" s="134"/>
      <c r="AE256" s="134"/>
      <c r="AF256" s="134"/>
      <c r="AG256" s="134"/>
      <c r="AH256" s="134"/>
      <c r="AI256" s="134"/>
      <c r="AJ256" s="134"/>
      <c r="AK256" s="134"/>
      <c r="AL256" s="134"/>
      <c r="AM256" s="134"/>
      <c r="AN256" s="134"/>
      <c r="AO256" s="134"/>
      <c r="AP256" s="134"/>
      <c r="AQ256" s="134"/>
      <c r="AR256" s="134"/>
      <c r="AS256" s="134"/>
      <c r="AT256" s="134"/>
      <c r="AU256" s="134"/>
      <c r="AV256" s="134"/>
      <c r="AW256" s="134"/>
      <c r="AX256" s="134"/>
      <c r="AY256" s="134"/>
      <c r="AZ256" s="134"/>
      <c r="BA256" s="134"/>
      <c r="BB256" s="134"/>
      <c r="BC256" s="134"/>
      <c r="BD256" s="134"/>
      <c r="BE256" s="134"/>
      <c r="BF256" s="134"/>
      <c r="BG256" s="134"/>
      <c r="BH256" s="134"/>
      <c r="BI256" s="134"/>
      <c r="BJ256" s="134"/>
      <c r="BK256" s="134"/>
      <c r="BL256" s="134"/>
      <c r="BM256" s="134"/>
      <c r="BN256" s="134"/>
      <c r="BO256" s="134"/>
      <c r="BP256" s="134"/>
      <c r="BQ256" s="134"/>
      <c r="BR256" s="134"/>
      <c r="BS256" s="134"/>
      <c r="BT256" s="134"/>
      <c r="BU256" s="134"/>
      <c r="BV256" s="134"/>
      <c r="BW256" s="134"/>
      <c r="BX256" s="134"/>
      <c r="BY256" s="134"/>
      <c r="BZ256" s="134"/>
      <c r="CA256" s="134"/>
      <c r="CB256" s="134"/>
      <c r="CC256" s="134"/>
      <c r="CD256" s="134"/>
      <c r="CE256" s="134"/>
      <c r="CF256" s="134"/>
      <c r="CG256" s="134"/>
      <c r="CH256" s="134"/>
      <c r="CI256" s="134"/>
      <c r="CJ256" s="134"/>
      <c r="CK256" s="134"/>
      <c r="CL256" s="134"/>
      <c r="CM256" s="134"/>
      <c r="CN256" s="134"/>
      <c r="CO256" s="134"/>
      <c r="CP256" s="134"/>
      <c r="CQ256" s="134"/>
      <c r="CR256" s="134"/>
      <c r="CS256" s="134"/>
      <c r="CT256" s="134"/>
      <c r="CU256" s="134"/>
      <c r="CV256" s="134"/>
      <c r="CW256" s="134"/>
      <c r="CX256" s="134"/>
      <c r="CY256" s="134"/>
      <c r="CZ256" s="134"/>
      <c r="DA256" s="134"/>
      <c r="DB256" s="134"/>
      <c r="DC256" s="134"/>
      <c r="DD256" s="134"/>
      <c r="DE256" s="134"/>
      <c r="DF256" s="134"/>
      <c r="DG256" s="134"/>
      <c r="DH256" s="134"/>
      <c r="DI256" s="134"/>
      <c r="DJ256" s="134"/>
      <c r="DK256" s="134"/>
      <c r="DL256" s="134"/>
      <c r="DM256" s="134"/>
      <c r="DN256" s="221"/>
    </row>
    <row r="257" spans="1:118" ht="13.5" customHeight="1">
      <c r="A257" s="359"/>
      <c r="B257" s="367" t="s">
        <v>187</v>
      </c>
      <c r="C257" s="172"/>
      <c r="D257" s="21"/>
      <c r="E257" s="21"/>
      <c r="F257" s="136"/>
      <c r="G257" s="22"/>
      <c r="H257" s="407">
        <v>0.3</v>
      </c>
      <c r="I257" s="410">
        <v>-0.3</v>
      </c>
      <c r="J257" s="211"/>
      <c r="K257" s="320">
        <v>74.932000000000002</v>
      </c>
      <c r="L257" s="22"/>
      <c r="M257" s="200"/>
      <c r="N257" s="200"/>
      <c r="O257" s="235"/>
      <c r="P257" s="151"/>
      <c r="Q257" s="130"/>
      <c r="R257" s="36"/>
      <c r="S257" s="320">
        <v>74.932000000000002</v>
      </c>
      <c r="T257" s="320">
        <v>74.936999999999998</v>
      </c>
      <c r="U257" s="134"/>
      <c r="V257" s="134"/>
      <c r="W257" s="134"/>
      <c r="X257" s="134"/>
      <c r="Y257" s="134"/>
      <c r="Z257" s="134"/>
      <c r="AA257" s="134"/>
      <c r="AB257" s="134"/>
      <c r="AC257" s="134"/>
      <c r="AD257" s="134"/>
      <c r="AE257" s="134"/>
      <c r="AF257" s="134"/>
      <c r="AG257" s="134"/>
      <c r="AH257" s="134"/>
      <c r="AI257" s="134"/>
      <c r="AJ257" s="134"/>
      <c r="AK257" s="134"/>
      <c r="AL257" s="134"/>
      <c r="AM257" s="134"/>
      <c r="AN257" s="134"/>
      <c r="AO257" s="134"/>
      <c r="AP257" s="134"/>
      <c r="AQ257" s="134"/>
      <c r="AR257" s="134"/>
      <c r="AS257" s="134"/>
      <c r="AT257" s="134"/>
      <c r="AU257" s="134"/>
      <c r="AV257" s="134"/>
      <c r="AW257" s="134"/>
      <c r="AX257" s="134"/>
      <c r="AY257" s="134"/>
      <c r="AZ257" s="134"/>
      <c r="BA257" s="134"/>
      <c r="BB257" s="134"/>
      <c r="BC257" s="134"/>
      <c r="BD257" s="134"/>
      <c r="BE257" s="134"/>
      <c r="BF257" s="134"/>
      <c r="BG257" s="134"/>
      <c r="BH257" s="134"/>
      <c r="BI257" s="134"/>
      <c r="BJ257" s="134"/>
      <c r="BK257" s="134"/>
      <c r="BL257" s="134"/>
      <c r="BM257" s="134"/>
      <c r="BN257" s="134"/>
      <c r="BO257" s="134"/>
      <c r="BP257" s="134"/>
      <c r="BQ257" s="134"/>
      <c r="BR257" s="134"/>
      <c r="BS257" s="134"/>
      <c r="BT257" s="134"/>
      <c r="BU257" s="134"/>
      <c r="BV257" s="134"/>
      <c r="BW257" s="134"/>
      <c r="BX257" s="134"/>
      <c r="BY257" s="134"/>
      <c r="BZ257" s="134"/>
      <c r="CA257" s="134"/>
      <c r="CB257" s="134"/>
      <c r="CC257" s="134"/>
      <c r="CD257" s="134"/>
      <c r="CE257" s="134"/>
      <c r="CF257" s="134"/>
      <c r="CG257" s="134"/>
      <c r="CH257" s="134"/>
      <c r="CI257" s="134"/>
      <c r="CJ257" s="134"/>
      <c r="CK257" s="134"/>
      <c r="CL257" s="134"/>
      <c r="CM257" s="134"/>
      <c r="CN257" s="134"/>
      <c r="CO257" s="134"/>
      <c r="CP257" s="134"/>
      <c r="CQ257" s="134"/>
      <c r="CR257" s="134"/>
      <c r="CS257" s="134"/>
      <c r="CT257" s="134"/>
      <c r="CU257" s="134"/>
      <c r="CV257" s="134"/>
      <c r="CW257" s="134"/>
      <c r="CX257" s="134"/>
      <c r="CY257" s="134"/>
      <c r="CZ257" s="134"/>
      <c r="DA257" s="134"/>
      <c r="DB257" s="134"/>
      <c r="DC257" s="134"/>
      <c r="DD257" s="134"/>
      <c r="DE257" s="134"/>
      <c r="DF257" s="134"/>
      <c r="DG257" s="134"/>
      <c r="DH257" s="134"/>
      <c r="DI257" s="134"/>
      <c r="DJ257" s="134"/>
      <c r="DK257" s="134"/>
      <c r="DL257" s="134"/>
      <c r="DM257" s="134"/>
      <c r="DN257" s="221"/>
    </row>
    <row r="258" spans="1:118" ht="13.5" customHeight="1">
      <c r="A258" s="359"/>
      <c r="B258" s="367" t="s">
        <v>187</v>
      </c>
      <c r="C258" s="172"/>
      <c r="D258" s="21"/>
      <c r="E258" s="21"/>
      <c r="F258" s="136"/>
      <c r="G258" s="22"/>
      <c r="H258" s="407">
        <v>0.3</v>
      </c>
      <c r="I258" s="410">
        <v>-0.3</v>
      </c>
      <c r="J258" s="211"/>
      <c r="K258" s="320">
        <v>113.053</v>
      </c>
      <c r="L258" s="22"/>
      <c r="M258" s="200"/>
      <c r="N258" s="200"/>
      <c r="O258" s="235"/>
      <c r="P258" s="151"/>
      <c r="Q258" s="130"/>
      <c r="R258" s="36"/>
      <c r="S258" s="320">
        <v>113.053</v>
      </c>
      <c r="T258" s="320">
        <v>113.009</v>
      </c>
      <c r="U258" s="134"/>
      <c r="V258" s="134"/>
      <c r="W258" s="134"/>
      <c r="X258" s="134"/>
      <c r="Y258" s="134"/>
      <c r="Z258" s="134"/>
      <c r="AA258" s="134"/>
      <c r="AB258" s="134"/>
      <c r="AC258" s="134"/>
      <c r="AD258" s="134"/>
      <c r="AE258" s="134"/>
      <c r="AF258" s="134"/>
      <c r="AG258" s="134"/>
      <c r="AH258" s="134"/>
      <c r="AI258" s="134"/>
      <c r="AJ258" s="134"/>
      <c r="AK258" s="134"/>
      <c r="AL258" s="134"/>
      <c r="AM258" s="134"/>
      <c r="AN258" s="134"/>
      <c r="AO258" s="134"/>
      <c r="AP258" s="134"/>
      <c r="AQ258" s="134"/>
      <c r="AR258" s="134"/>
      <c r="AS258" s="134"/>
      <c r="AT258" s="134"/>
      <c r="AU258" s="134"/>
      <c r="AV258" s="134"/>
      <c r="AW258" s="134"/>
      <c r="AX258" s="134"/>
      <c r="AY258" s="134"/>
      <c r="AZ258" s="134"/>
      <c r="BA258" s="134"/>
      <c r="BB258" s="134"/>
      <c r="BC258" s="134"/>
      <c r="BD258" s="134"/>
      <c r="BE258" s="134"/>
      <c r="BF258" s="134"/>
      <c r="BG258" s="134"/>
      <c r="BH258" s="134"/>
      <c r="BI258" s="134"/>
      <c r="BJ258" s="134"/>
      <c r="BK258" s="134"/>
      <c r="BL258" s="134"/>
      <c r="BM258" s="134"/>
      <c r="BN258" s="134"/>
      <c r="BO258" s="134"/>
      <c r="BP258" s="134"/>
      <c r="BQ258" s="134"/>
      <c r="BR258" s="134"/>
      <c r="BS258" s="134"/>
      <c r="BT258" s="134"/>
      <c r="BU258" s="134"/>
      <c r="BV258" s="134"/>
      <c r="BW258" s="134"/>
      <c r="BX258" s="134"/>
      <c r="BY258" s="134"/>
      <c r="BZ258" s="134"/>
      <c r="CA258" s="134"/>
      <c r="CB258" s="134"/>
      <c r="CC258" s="134"/>
      <c r="CD258" s="134"/>
      <c r="CE258" s="134"/>
      <c r="CF258" s="134"/>
      <c r="CG258" s="134"/>
      <c r="CH258" s="134"/>
      <c r="CI258" s="134"/>
      <c r="CJ258" s="134"/>
      <c r="CK258" s="134"/>
      <c r="CL258" s="134"/>
      <c r="CM258" s="134"/>
      <c r="CN258" s="134"/>
      <c r="CO258" s="134"/>
      <c r="CP258" s="134"/>
      <c r="CQ258" s="134"/>
      <c r="CR258" s="134"/>
      <c r="CS258" s="134"/>
      <c r="CT258" s="134"/>
      <c r="CU258" s="134"/>
      <c r="CV258" s="134"/>
      <c r="CW258" s="134"/>
      <c r="CX258" s="134"/>
      <c r="CY258" s="134"/>
      <c r="CZ258" s="134"/>
      <c r="DA258" s="134"/>
      <c r="DB258" s="134"/>
      <c r="DC258" s="134"/>
      <c r="DD258" s="134"/>
      <c r="DE258" s="134"/>
      <c r="DF258" s="134"/>
      <c r="DG258" s="134"/>
      <c r="DH258" s="134"/>
      <c r="DI258" s="134"/>
      <c r="DJ258" s="134"/>
      <c r="DK258" s="134"/>
      <c r="DL258" s="134"/>
      <c r="DM258" s="134"/>
      <c r="DN258" s="221"/>
    </row>
    <row r="259" spans="1:118" ht="13.5" customHeight="1">
      <c r="A259" s="359"/>
      <c r="B259" s="367" t="s">
        <v>187</v>
      </c>
      <c r="C259" s="172"/>
      <c r="D259" s="21"/>
      <c r="E259" s="21"/>
      <c r="F259" s="136"/>
      <c r="G259" s="22"/>
      <c r="H259" s="407">
        <v>0.3</v>
      </c>
      <c r="I259" s="410">
        <v>-0.3</v>
      </c>
      <c r="J259" s="211"/>
      <c r="K259" s="320">
        <v>4.4539999999999997</v>
      </c>
      <c r="L259" s="22"/>
      <c r="M259" s="200"/>
      <c r="N259" s="200"/>
      <c r="O259" s="235"/>
      <c r="P259" s="151"/>
      <c r="Q259" s="130"/>
      <c r="R259" s="36"/>
      <c r="S259" s="320">
        <v>4.4539999999999997</v>
      </c>
      <c r="T259" s="320">
        <v>4.4539999999999997</v>
      </c>
      <c r="U259" s="134"/>
      <c r="V259" s="134"/>
      <c r="W259" s="134"/>
      <c r="X259" s="134"/>
      <c r="Y259" s="134"/>
      <c r="Z259" s="134"/>
      <c r="AA259" s="134"/>
      <c r="AB259" s="134"/>
      <c r="AC259" s="134"/>
      <c r="AD259" s="134"/>
      <c r="AE259" s="134"/>
      <c r="AF259" s="134"/>
      <c r="AG259" s="134"/>
      <c r="AH259" s="134"/>
      <c r="AI259" s="134"/>
      <c r="AJ259" s="134"/>
      <c r="AK259" s="134"/>
      <c r="AL259" s="134"/>
      <c r="AM259" s="134"/>
      <c r="AN259" s="134"/>
      <c r="AO259" s="134"/>
      <c r="AP259" s="134"/>
      <c r="AQ259" s="134"/>
      <c r="AR259" s="134"/>
      <c r="AS259" s="134"/>
      <c r="AT259" s="134"/>
      <c r="AU259" s="134"/>
      <c r="AV259" s="134"/>
      <c r="AW259" s="134"/>
      <c r="AX259" s="134"/>
      <c r="AY259" s="134"/>
      <c r="AZ259" s="134"/>
      <c r="BA259" s="134"/>
      <c r="BB259" s="134"/>
      <c r="BC259" s="134"/>
      <c r="BD259" s="134"/>
      <c r="BE259" s="134"/>
      <c r="BF259" s="134"/>
      <c r="BG259" s="134"/>
      <c r="BH259" s="134"/>
      <c r="BI259" s="134"/>
      <c r="BJ259" s="134"/>
      <c r="BK259" s="134"/>
      <c r="BL259" s="134"/>
      <c r="BM259" s="134"/>
      <c r="BN259" s="134"/>
      <c r="BO259" s="134"/>
      <c r="BP259" s="134"/>
      <c r="BQ259" s="134"/>
      <c r="BR259" s="134"/>
      <c r="BS259" s="134"/>
      <c r="BT259" s="134"/>
      <c r="BU259" s="134"/>
      <c r="BV259" s="134"/>
      <c r="BW259" s="134"/>
      <c r="BX259" s="134"/>
      <c r="BY259" s="134"/>
      <c r="BZ259" s="134"/>
      <c r="CA259" s="134"/>
      <c r="CB259" s="134"/>
      <c r="CC259" s="134"/>
      <c r="CD259" s="134"/>
      <c r="CE259" s="134"/>
      <c r="CF259" s="134"/>
      <c r="CG259" s="134"/>
      <c r="CH259" s="134"/>
      <c r="CI259" s="134"/>
      <c r="CJ259" s="134"/>
      <c r="CK259" s="134"/>
      <c r="CL259" s="134"/>
      <c r="CM259" s="134"/>
      <c r="CN259" s="134"/>
      <c r="CO259" s="134"/>
      <c r="CP259" s="134"/>
      <c r="CQ259" s="134"/>
      <c r="CR259" s="134"/>
      <c r="CS259" s="134"/>
      <c r="CT259" s="134"/>
      <c r="CU259" s="134"/>
      <c r="CV259" s="134"/>
      <c r="CW259" s="134"/>
      <c r="CX259" s="134"/>
      <c r="CY259" s="134"/>
      <c r="CZ259" s="134"/>
      <c r="DA259" s="134"/>
      <c r="DB259" s="134"/>
      <c r="DC259" s="134"/>
      <c r="DD259" s="134"/>
      <c r="DE259" s="134"/>
      <c r="DF259" s="134"/>
      <c r="DG259" s="134"/>
      <c r="DH259" s="134"/>
      <c r="DI259" s="134"/>
      <c r="DJ259" s="134"/>
      <c r="DK259" s="134"/>
      <c r="DL259" s="134"/>
      <c r="DM259" s="134"/>
      <c r="DN259" s="221"/>
    </row>
    <row r="260" spans="1:118" ht="13.5" customHeight="1">
      <c r="A260" s="359">
        <v>109</v>
      </c>
      <c r="B260" s="332" t="s">
        <v>522</v>
      </c>
      <c r="C260" s="172">
        <v>0</v>
      </c>
      <c r="D260" s="21" t="s">
        <v>9</v>
      </c>
      <c r="E260" s="21" t="s">
        <v>14</v>
      </c>
      <c r="F260" s="136">
        <v>145.30000000000001</v>
      </c>
      <c r="G260" s="22"/>
      <c r="H260" s="407">
        <v>0.35</v>
      </c>
      <c r="I260" s="410">
        <v>-0.35</v>
      </c>
      <c r="J260" s="211">
        <v>145.30000000000001</v>
      </c>
      <c r="K260" s="320">
        <v>145.28700000000001</v>
      </c>
      <c r="L260" s="22" t="str">
        <f t="shared" ref="L260:L323" si="40">IF(G260=0,"",IF(J$8=J$7,IF(F260&gt;0,IF(C260=1,G260-ROUND(J260-K260,2),G260-ROUND(K260-J260,2)),IF(C260=1,G260-ROUND(K260-J260,2),G260-ROUND(J260-K260,2))),IF(J$8&lt;&gt;J$7,IF(F260&gt;0,IF(C260=1,ROUND(K260-J260,2),ROUND(J260-K260,2)),IF(C260=1,ROUND(J260-K260,2),ROUND(K260-J260,2))))))</f>
        <v/>
      </c>
      <c r="M260" s="200">
        <f t="shared" ref="M260:M323" si="41">IF(COUNTBLANK(F260)=1,"",IF(C260=0,ROUND(K260-J260,2),IF(C260=1,IF(F260&gt;0,ROUND(K260-J260,2),ROUND(J260-K260,2)),IF(C260=2,IF(F260&gt;0,ROUND(J260-K260,2),ROUND(K260-J260,2))))))</f>
        <v>-0.01</v>
      </c>
      <c r="N260" s="200">
        <v>-0.02</v>
      </c>
      <c r="O260" s="235" t="str">
        <f t="shared" ref="O260:O323" si="42">IF(AND(H260&gt;=M260,M260&gt;=I260),"OK","NG")</f>
        <v>OK</v>
      </c>
      <c r="P260" s="151"/>
      <c r="Q260" s="130">
        <v>109</v>
      </c>
      <c r="R260" s="36">
        <f t="shared" si="39"/>
        <v>145.30000000000001</v>
      </c>
      <c r="S260" s="320">
        <v>145.28700000000001</v>
      </c>
      <c r="T260" s="320">
        <v>145.27699999999999</v>
      </c>
      <c r="U260" s="134"/>
      <c r="V260" s="134"/>
      <c r="W260" s="134"/>
      <c r="X260" s="134"/>
      <c r="Y260" s="134"/>
      <c r="Z260" s="134"/>
      <c r="AA260" s="134"/>
      <c r="AB260" s="134"/>
      <c r="AC260" s="134"/>
      <c r="AD260" s="134"/>
      <c r="AE260" s="134"/>
      <c r="AF260" s="134"/>
      <c r="AG260" s="134"/>
      <c r="AH260" s="134"/>
      <c r="AI260" s="134"/>
      <c r="AJ260" s="134"/>
      <c r="AK260" s="134"/>
      <c r="AL260" s="134"/>
      <c r="AM260" s="134"/>
      <c r="AN260" s="134"/>
      <c r="AO260" s="134"/>
      <c r="AP260" s="134"/>
      <c r="AQ260" s="134"/>
      <c r="AR260" s="134"/>
      <c r="AS260" s="134"/>
      <c r="AT260" s="134"/>
      <c r="AU260" s="134"/>
      <c r="AV260" s="134"/>
      <c r="AW260" s="134"/>
      <c r="AX260" s="134"/>
      <c r="AY260" s="134"/>
      <c r="AZ260" s="134"/>
      <c r="BA260" s="134"/>
      <c r="BB260" s="134"/>
      <c r="BC260" s="134"/>
      <c r="BD260" s="134"/>
      <c r="BE260" s="134"/>
      <c r="BF260" s="134"/>
      <c r="BG260" s="134"/>
      <c r="BH260" s="134"/>
      <c r="BI260" s="134"/>
      <c r="BJ260" s="134"/>
      <c r="BK260" s="134"/>
      <c r="BL260" s="134"/>
      <c r="BM260" s="134"/>
      <c r="BN260" s="134"/>
      <c r="BO260" s="134"/>
      <c r="BP260" s="134"/>
      <c r="BQ260" s="134"/>
      <c r="BR260" s="134"/>
      <c r="BS260" s="134"/>
      <c r="BT260" s="134"/>
      <c r="BU260" s="134"/>
      <c r="BV260" s="134"/>
      <c r="BW260" s="134"/>
      <c r="BX260" s="134"/>
      <c r="BY260" s="134"/>
      <c r="BZ260" s="134"/>
      <c r="CA260" s="134"/>
      <c r="CB260" s="134"/>
      <c r="CC260" s="134"/>
      <c r="CD260" s="134"/>
      <c r="CE260" s="134"/>
      <c r="CF260" s="134"/>
      <c r="CG260" s="134"/>
      <c r="CH260" s="134"/>
      <c r="CI260" s="134"/>
      <c r="CJ260" s="134"/>
      <c r="CK260" s="134"/>
      <c r="CL260" s="134"/>
      <c r="CM260" s="134"/>
      <c r="CN260" s="134"/>
      <c r="CO260" s="134"/>
      <c r="CP260" s="134"/>
      <c r="CQ260" s="134"/>
      <c r="CR260" s="134"/>
      <c r="CS260" s="134"/>
      <c r="CT260" s="134"/>
      <c r="CU260" s="134"/>
      <c r="CV260" s="134"/>
      <c r="CW260" s="134"/>
      <c r="CX260" s="134"/>
      <c r="CY260" s="134"/>
      <c r="CZ260" s="134"/>
      <c r="DA260" s="134"/>
      <c r="DB260" s="134"/>
      <c r="DC260" s="134"/>
      <c r="DD260" s="134"/>
      <c r="DE260" s="134"/>
      <c r="DF260" s="134"/>
      <c r="DG260" s="134"/>
      <c r="DH260" s="134"/>
      <c r="DI260" s="134"/>
      <c r="DJ260" s="134"/>
      <c r="DK260" s="134"/>
      <c r="DL260" s="134"/>
      <c r="DM260" s="134"/>
      <c r="DN260" s="221"/>
    </row>
    <row r="261" spans="1:118" ht="13.5" customHeight="1">
      <c r="A261" s="359">
        <v>109</v>
      </c>
      <c r="B261" s="332" t="s">
        <v>523</v>
      </c>
      <c r="C261" s="172">
        <v>0</v>
      </c>
      <c r="D261" s="21" t="s">
        <v>8</v>
      </c>
      <c r="E261" s="21" t="s">
        <v>14</v>
      </c>
      <c r="F261" s="136">
        <v>58.8</v>
      </c>
      <c r="G261" s="22"/>
      <c r="H261" s="407">
        <v>0.35</v>
      </c>
      <c r="I261" s="410">
        <v>-0.35</v>
      </c>
      <c r="J261" s="211">
        <v>58.8</v>
      </c>
      <c r="K261" s="320">
        <v>59.015000000000001</v>
      </c>
      <c r="L261" s="22" t="str">
        <f t="shared" si="40"/>
        <v/>
      </c>
      <c r="M261" s="200">
        <f t="shared" si="41"/>
        <v>0.22</v>
      </c>
      <c r="N261" s="200">
        <v>0.13</v>
      </c>
      <c r="O261" s="235" t="str">
        <f t="shared" si="42"/>
        <v>OK</v>
      </c>
      <c r="P261" s="151"/>
      <c r="Q261" s="130">
        <v>109</v>
      </c>
      <c r="R261" s="36">
        <f t="shared" si="39"/>
        <v>58.8</v>
      </c>
      <c r="S261" s="320">
        <v>59.015000000000001</v>
      </c>
      <c r="T261" s="320">
        <v>58.926000000000002</v>
      </c>
      <c r="U261" s="134"/>
      <c r="V261" s="134"/>
      <c r="W261" s="134"/>
      <c r="X261" s="134"/>
      <c r="Y261" s="134"/>
      <c r="Z261" s="134"/>
      <c r="AA261" s="134"/>
      <c r="AB261" s="134"/>
      <c r="AC261" s="134"/>
      <c r="AD261" s="134"/>
      <c r="AE261" s="134"/>
      <c r="AF261" s="134"/>
      <c r="AG261" s="134"/>
      <c r="AH261" s="134"/>
      <c r="AI261" s="134"/>
      <c r="AJ261" s="134"/>
      <c r="AK261" s="134"/>
      <c r="AL261" s="134"/>
      <c r="AM261" s="134"/>
      <c r="AN261" s="134"/>
      <c r="AO261" s="134"/>
      <c r="AP261" s="134"/>
      <c r="AQ261" s="134"/>
      <c r="AR261" s="134"/>
      <c r="AS261" s="134"/>
      <c r="AT261" s="134"/>
      <c r="AU261" s="134"/>
      <c r="AV261" s="134"/>
      <c r="AW261" s="134"/>
      <c r="AX261" s="134"/>
      <c r="AY261" s="134"/>
      <c r="AZ261" s="134"/>
      <c r="BA261" s="134"/>
      <c r="BB261" s="134"/>
      <c r="BC261" s="134"/>
      <c r="BD261" s="134"/>
      <c r="BE261" s="134"/>
      <c r="BF261" s="134"/>
      <c r="BG261" s="134"/>
      <c r="BH261" s="134"/>
      <c r="BI261" s="134"/>
      <c r="BJ261" s="134"/>
      <c r="BK261" s="134"/>
      <c r="BL261" s="134"/>
      <c r="BM261" s="134"/>
      <c r="BN261" s="134"/>
      <c r="BO261" s="134"/>
      <c r="BP261" s="134"/>
      <c r="BQ261" s="134"/>
      <c r="BR261" s="134"/>
      <c r="BS261" s="134"/>
      <c r="BT261" s="134"/>
      <c r="BU261" s="134"/>
      <c r="BV261" s="134"/>
      <c r="BW261" s="134"/>
      <c r="BX261" s="134"/>
      <c r="BY261" s="134"/>
      <c r="BZ261" s="134"/>
      <c r="CA261" s="134"/>
      <c r="CB261" s="134"/>
      <c r="CC261" s="134"/>
      <c r="CD261" s="134"/>
      <c r="CE261" s="134"/>
      <c r="CF261" s="134"/>
      <c r="CG261" s="134"/>
      <c r="CH261" s="134"/>
      <c r="CI261" s="134"/>
      <c r="CJ261" s="134"/>
      <c r="CK261" s="134"/>
      <c r="CL261" s="134"/>
      <c r="CM261" s="134"/>
      <c r="CN261" s="134"/>
      <c r="CO261" s="134"/>
      <c r="CP261" s="134"/>
      <c r="CQ261" s="134"/>
      <c r="CR261" s="134"/>
      <c r="CS261" s="134"/>
      <c r="CT261" s="134"/>
      <c r="CU261" s="134"/>
      <c r="CV261" s="134"/>
      <c r="CW261" s="134"/>
      <c r="CX261" s="134"/>
      <c r="CY261" s="134"/>
      <c r="CZ261" s="134"/>
      <c r="DA261" s="134"/>
      <c r="DB261" s="134"/>
      <c r="DC261" s="134"/>
      <c r="DD261" s="134"/>
      <c r="DE261" s="134"/>
      <c r="DF261" s="134"/>
      <c r="DG261" s="134"/>
      <c r="DH261" s="134"/>
      <c r="DI261" s="134"/>
      <c r="DJ261" s="134"/>
      <c r="DK261" s="134"/>
      <c r="DL261" s="134"/>
      <c r="DM261" s="134"/>
      <c r="DN261" s="221"/>
    </row>
    <row r="262" spans="1:118" ht="13.5" customHeight="1">
      <c r="A262" s="359">
        <v>151</v>
      </c>
      <c r="B262" s="332" t="s">
        <v>456</v>
      </c>
      <c r="C262" s="172">
        <v>1</v>
      </c>
      <c r="D262" s="21" t="s">
        <v>7</v>
      </c>
      <c r="E262" s="21" t="s">
        <v>13</v>
      </c>
      <c r="F262" s="136">
        <v>193.5</v>
      </c>
      <c r="G262" s="22">
        <v>1</v>
      </c>
      <c r="H262" s="407">
        <v>0.5</v>
      </c>
      <c r="I262" s="410">
        <v>-0.5</v>
      </c>
      <c r="J262" s="211">
        <v>194.5</v>
      </c>
      <c r="K262" s="320">
        <v>194.429</v>
      </c>
      <c r="L262" s="22">
        <f t="shared" si="40"/>
        <v>0.92999999999999994</v>
      </c>
      <c r="M262" s="200">
        <f t="shared" si="41"/>
        <v>-7.0000000000000007E-2</v>
      </c>
      <c r="N262" s="200">
        <v>-0.08</v>
      </c>
      <c r="O262" s="235" t="str">
        <f t="shared" si="42"/>
        <v>OK</v>
      </c>
      <c r="P262" s="151"/>
      <c r="Q262" s="130">
        <v>151</v>
      </c>
      <c r="R262" s="36">
        <f t="shared" si="39"/>
        <v>194.5</v>
      </c>
      <c r="S262" s="320">
        <v>194.429</v>
      </c>
      <c r="T262" s="320">
        <v>194.42</v>
      </c>
      <c r="U262" s="134"/>
      <c r="V262" s="134"/>
      <c r="W262" s="134"/>
      <c r="X262" s="134"/>
      <c r="Y262" s="134"/>
      <c r="Z262" s="134"/>
      <c r="AA262" s="134"/>
      <c r="AB262" s="134"/>
      <c r="AC262" s="134"/>
      <c r="AD262" s="134"/>
      <c r="AE262" s="134"/>
      <c r="AF262" s="134"/>
      <c r="AG262" s="134"/>
      <c r="AH262" s="134"/>
      <c r="AI262" s="134"/>
      <c r="AJ262" s="134"/>
      <c r="AK262" s="134"/>
      <c r="AL262" s="134"/>
      <c r="AM262" s="134"/>
      <c r="AN262" s="134"/>
      <c r="AO262" s="134"/>
      <c r="AP262" s="134"/>
      <c r="AQ262" s="134"/>
      <c r="AR262" s="134"/>
      <c r="AS262" s="134"/>
      <c r="AT262" s="134"/>
      <c r="AU262" s="134"/>
      <c r="AV262" s="134"/>
      <c r="AW262" s="134"/>
      <c r="AX262" s="134"/>
      <c r="AY262" s="134"/>
      <c r="AZ262" s="134"/>
      <c r="BA262" s="134"/>
      <c r="BB262" s="134"/>
      <c r="BC262" s="134"/>
      <c r="BD262" s="134"/>
      <c r="BE262" s="134"/>
      <c r="BF262" s="134"/>
      <c r="BG262" s="134"/>
      <c r="BH262" s="134"/>
      <c r="BI262" s="134"/>
      <c r="BJ262" s="134"/>
      <c r="BK262" s="134"/>
      <c r="BL262" s="134"/>
      <c r="BM262" s="134"/>
      <c r="BN262" s="134"/>
      <c r="BO262" s="134"/>
      <c r="BP262" s="134"/>
      <c r="BQ262" s="134"/>
      <c r="BR262" s="134"/>
      <c r="BS262" s="134"/>
      <c r="BT262" s="134"/>
      <c r="BU262" s="134"/>
      <c r="BV262" s="134"/>
      <c r="BW262" s="134"/>
      <c r="BX262" s="134"/>
      <c r="BY262" s="134"/>
      <c r="BZ262" s="134"/>
      <c r="CA262" s="134"/>
      <c r="CB262" s="134"/>
      <c r="CC262" s="134"/>
      <c r="CD262" s="134"/>
      <c r="CE262" s="134"/>
      <c r="CF262" s="134"/>
      <c r="CG262" s="134"/>
      <c r="CH262" s="134"/>
      <c r="CI262" s="134"/>
      <c r="CJ262" s="134"/>
      <c r="CK262" s="134"/>
      <c r="CL262" s="134"/>
      <c r="CM262" s="134"/>
      <c r="CN262" s="134"/>
      <c r="CO262" s="134"/>
      <c r="CP262" s="134"/>
      <c r="CQ262" s="134"/>
      <c r="CR262" s="134"/>
      <c r="CS262" s="134"/>
      <c r="CT262" s="134"/>
      <c r="CU262" s="134"/>
      <c r="CV262" s="134"/>
      <c r="CW262" s="134"/>
      <c r="CX262" s="134"/>
      <c r="CY262" s="134"/>
      <c r="CZ262" s="134"/>
      <c r="DA262" s="134"/>
      <c r="DB262" s="134"/>
      <c r="DC262" s="134"/>
      <c r="DD262" s="134"/>
      <c r="DE262" s="134"/>
      <c r="DF262" s="134"/>
      <c r="DG262" s="134"/>
      <c r="DH262" s="134"/>
      <c r="DI262" s="134"/>
      <c r="DJ262" s="134"/>
      <c r="DK262" s="134"/>
      <c r="DL262" s="134"/>
      <c r="DM262" s="134"/>
      <c r="DN262" s="221"/>
    </row>
    <row r="263" spans="1:118" ht="13.5" customHeight="1">
      <c r="A263" s="359">
        <v>152</v>
      </c>
      <c r="B263" s="332" t="s">
        <v>237</v>
      </c>
      <c r="C263" s="172">
        <v>1</v>
      </c>
      <c r="D263" s="21" t="s">
        <v>7</v>
      </c>
      <c r="E263" s="21" t="s">
        <v>13</v>
      </c>
      <c r="F263" s="136">
        <v>193.5</v>
      </c>
      <c r="G263" s="22">
        <v>1</v>
      </c>
      <c r="H263" s="407">
        <v>0.5</v>
      </c>
      <c r="I263" s="410">
        <v>-0.5</v>
      </c>
      <c r="J263" s="211">
        <v>194.5</v>
      </c>
      <c r="K263" s="320">
        <v>194.386</v>
      </c>
      <c r="L263" s="22">
        <f t="shared" si="40"/>
        <v>0.89</v>
      </c>
      <c r="M263" s="200">
        <f t="shared" si="41"/>
        <v>-0.11</v>
      </c>
      <c r="N263" s="200">
        <v>-0.13</v>
      </c>
      <c r="O263" s="235" t="str">
        <f t="shared" si="42"/>
        <v>OK</v>
      </c>
      <c r="P263" s="151"/>
      <c r="Q263" s="130">
        <v>152</v>
      </c>
      <c r="R263" s="36">
        <f t="shared" si="39"/>
        <v>194.5</v>
      </c>
      <c r="S263" s="320">
        <v>194.386</v>
      </c>
      <c r="T263" s="320">
        <v>194.374</v>
      </c>
      <c r="U263" s="134"/>
      <c r="V263" s="134"/>
      <c r="W263" s="134"/>
      <c r="X263" s="134"/>
      <c r="Y263" s="134"/>
      <c r="Z263" s="134"/>
      <c r="AA263" s="134"/>
      <c r="AB263" s="134"/>
      <c r="AC263" s="134"/>
      <c r="AD263" s="134"/>
      <c r="AE263" s="134"/>
      <c r="AF263" s="134"/>
      <c r="AG263" s="134"/>
      <c r="AH263" s="134"/>
      <c r="AI263" s="134"/>
      <c r="AJ263" s="134"/>
      <c r="AK263" s="134"/>
      <c r="AL263" s="134"/>
      <c r="AM263" s="134"/>
      <c r="AN263" s="134"/>
      <c r="AO263" s="134"/>
      <c r="AP263" s="134"/>
      <c r="AQ263" s="134"/>
      <c r="AR263" s="134"/>
      <c r="AS263" s="134"/>
      <c r="AT263" s="134"/>
      <c r="AU263" s="134"/>
      <c r="AV263" s="134"/>
      <c r="AW263" s="134"/>
      <c r="AX263" s="134"/>
      <c r="AY263" s="134"/>
      <c r="AZ263" s="134"/>
      <c r="BA263" s="134"/>
      <c r="BB263" s="134"/>
      <c r="BC263" s="134"/>
      <c r="BD263" s="134"/>
      <c r="BE263" s="134"/>
      <c r="BF263" s="134"/>
      <c r="BG263" s="134"/>
      <c r="BH263" s="134"/>
      <c r="BI263" s="134"/>
      <c r="BJ263" s="134"/>
      <c r="BK263" s="134"/>
      <c r="BL263" s="134"/>
      <c r="BM263" s="134"/>
      <c r="BN263" s="134"/>
      <c r="BO263" s="134"/>
      <c r="BP263" s="134"/>
      <c r="BQ263" s="134"/>
      <c r="BR263" s="134"/>
      <c r="BS263" s="134"/>
      <c r="BT263" s="134"/>
      <c r="BU263" s="134"/>
      <c r="BV263" s="134"/>
      <c r="BW263" s="134"/>
      <c r="BX263" s="134"/>
      <c r="BY263" s="134"/>
      <c r="BZ263" s="134"/>
      <c r="CA263" s="134"/>
      <c r="CB263" s="134"/>
      <c r="CC263" s="134"/>
      <c r="CD263" s="134"/>
      <c r="CE263" s="134"/>
      <c r="CF263" s="134"/>
      <c r="CG263" s="134"/>
      <c r="CH263" s="134"/>
      <c r="CI263" s="134"/>
      <c r="CJ263" s="134"/>
      <c r="CK263" s="134"/>
      <c r="CL263" s="134"/>
      <c r="CM263" s="134"/>
      <c r="CN263" s="134"/>
      <c r="CO263" s="134"/>
      <c r="CP263" s="134"/>
      <c r="CQ263" s="134"/>
      <c r="CR263" s="134"/>
      <c r="CS263" s="134"/>
      <c r="CT263" s="134"/>
      <c r="CU263" s="134"/>
      <c r="CV263" s="134"/>
      <c r="CW263" s="134"/>
      <c r="CX263" s="134"/>
      <c r="CY263" s="134"/>
      <c r="CZ263" s="134"/>
      <c r="DA263" s="134"/>
      <c r="DB263" s="134"/>
      <c r="DC263" s="134"/>
      <c r="DD263" s="134"/>
      <c r="DE263" s="134"/>
      <c r="DF263" s="134"/>
      <c r="DG263" s="134"/>
      <c r="DH263" s="134"/>
      <c r="DI263" s="134"/>
      <c r="DJ263" s="134"/>
      <c r="DK263" s="134"/>
      <c r="DL263" s="134"/>
      <c r="DM263" s="134"/>
      <c r="DN263" s="221"/>
    </row>
    <row r="264" spans="1:118" ht="13.5" customHeight="1">
      <c r="A264" s="359">
        <v>153</v>
      </c>
      <c r="B264" s="332" t="s">
        <v>524</v>
      </c>
      <c r="C264" s="172">
        <v>1</v>
      </c>
      <c r="D264" s="21" t="s">
        <v>7</v>
      </c>
      <c r="E264" s="21" t="s">
        <v>13</v>
      </c>
      <c r="F264" s="136">
        <v>193.5</v>
      </c>
      <c r="G264" s="22">
        <v>1</v>
      </c>
      <c r="H264" s="407">
        <v>0.5</v>
      </c>
      <c r="I264" s="410">
        <v>-0.5</v>
      </c>
      <c r="J264" s="211">
        <v>194.5</v>
      </c>
      <c r="K264" s="320">
        <v>194.649</v>
      </c>
      <c r="L264" s="22">
        <f t="shared" si="40"/>
        <v>1.1499999999999999</v>
      </c>
      <c r="M264" s="200">
        <f t="shared" si="41"/>
        <v>0.15</v>
      </c>
      <c r="N264" s="200">
        <v>0.13</v>
      </c>
      <c r="O264" s="235" t="str">
        <f t="shared" si="42"/>
        <v>OK</v>
      </c>
      <c r="P264" s="151"/>
      <c r="Q264" s="130">
        <v>153</v>
      </c>
      <c r="R264" s="36">
        <f t="shared" si="39"/>
        <v>194.5</v>
      </c>
      <c r="S264" s="320">
        <v>194.649</v>
      </c>
      <c r="T264" s="320">
        <v>194.63300000000001</v>
      </c>
      <c r="U264" s="134"/>
      <c r="V264" s="134"/>
      <c r="W264" s="134"/>
      <c r="X264" s="134"/>
      <c r="Y264" s="134"/>
      <c r="Z264" s="134"/>
      <c r="AA264" s="134"/>
      <c r="AB264" s="134"/>
      <c r="AC264" s="134"/>
      <c r="AD264" s="134"/>
      <c r="AE264" s="134"/>
      <c r="AF264" s="134"/>
      <c r="AG264" s="134"/>
      <c r="AH264" s="134"/>
      <c r="AI264" s="134"/>
      <c r="AJ264" s="134"/>
      <c r="AK264" s="134"/>
      <c r="AL264" s="134"/>
      <c r="AM264" s="134"/>
      <c r="AN264" s="134"/>
      <c r="AO264" s="134"/>
      <c r="AP264" s="134"/>
      <c r="AQ264" s="134"/>
      <c r="AR264" s="134"/>
      <c r="AS264" s="134"/>
      <c r="AT264" s="134"/>
      <c r="AU264" s="134"/>
      <c r="AV264" s="134"/>
      <c r="AW264" s="134"/>
      <c r="AX264" s="134"/>
      <c r="AY264" s="134"/>
      <c r="AZ264" s="134"/>
      <c r="BA264" s="134"/>
      <c r="BB264" s="134"/>
      <c r="BC264" s="134"/>
      <c r="BD264" s="134"/>
      <c r="BE264" s="134"/>
      <c r="BF264" s="134"/>
      <c r="BG264" s="134"/>
      <c r="BH264" s="134"/>
      <c r="BI264" s="134"/>
      <c r="BJ264" s="134"/>
      <c r="BK264" s="134"/>
      <c r="BL264" s="134"/>
      <c r="BM264" s="134"/>
      <c r="BN264" s="134"/>
      <c r="BO264" s="134"/>
      <c r="BP264" s="134"/>
      <c r="BQ264" s="134"/>
      <c r="BR264" s="134"/>
      <c r="BS264" s="134"/>
      <c r="BT264" s="134"/>
      <c r="BU264" s="134"/>
      <c r="BV264" s="134"/>
      <c r="BW264" s="134"/>
      <c r="BX264" s="134"/>
      <c r="BY264" s="134"/>
      <c r="BZ264" s="134"/>
      <c r="CA264" s="134"/>
      <c r="CB264" s="134"/>
      <c r="CC264" s="134"/>
      <c r="CD264" s="134"/>
      <c r="CE264" s="134"/>
      <c r="CF264" s="134"/>
      <c r="CG264" s="134"/>
      <c r="CH264" s="134"/>
      <c r="CI264" s="134"/>
      <c r="CJ264" s="134"/>
      <c r="CK264" s="134"/>
      <c r="CL264" s="134"/>
      <c r="CM264" s="134"/>
      <c r="CN264" s="134"/>
      <c r="CO264" s="134"/>
      <c r="CP264" s="134"/>
      <c r="CQ264" s="134"/>
      <c r="CR264" s="134"/>
      <c r="CS264" s="134"/>
      <c r="CT264" s="134"/>
      <c r="CU264" s="134"/>
      <c r="CV264" s="134"/>
      <c r="CW264" s="134"/>
      <c r="CX264" s="134"/>
      <c r="CY264" s="134"/>
      <c r="CZ264" s="134"/>
      <c r="DA264" s="134"/>
      <c r="DB264" s="134"/>
      <c r="DC264" s="134"/>
      <c r="DD264" s="134"/>
      <c r="DE264" s="134"/>
      <c r="DF264" s="134"/>
      <c r="DG264" s="134"/>
      <c r="DH264" s="134"/>
      <c r="DI264" s="134"/>
      <c r="DJ264" s="134"/>
      <c r="DK264" s="134"/>
      <c r="DL264" s="134"/>
      <c r="DM264" s="134"/>
      <c r="DN264" s="221"/>
    </row>
    <row r="265" spans="1:118" ht="13.5" customHeight="1">
      <c r="A265" s="359">
        <v>154</v>
      </c>
      <c r="B265" s="332" t="s">
        <v>457</v>
      </c>
      <c r="C265" s="172">
        <v>1</v>
      </c>
      <c r="D265" s="21" t="s">
        <v>7</v>
      </c>
      <c r="E265" s="21" t="s">
        <v>13</v>
      </c>
      <c r="F265" s="136">
        <v>193.5</v>
      </c>
      <c r="G265" s="22">
        <v>1</v>
      </c>
      <c r="H265" s="407">
        <v>0.5</v>
      </c>
      <c r="I265" s="410">
        <v>-0.5</v>
      </c>
      <c r="J265" s="211">
        <v>194.5</v>
      </c>
      <c r="K265" s="320">
        <v>194.53899999999999</v>
      </c>
      <c r="L265" s="22">
        <f t="shared" si="40"/>
        <v>1.04</v>
      </c>
      <c r="M265" s="200">
        <f t="shared" si="41"/>
        <v>0.04</v>
      </c>
      <c r="N265" s="200">
        <v>0.03</v>
      </c>
      <c r="O265" s="235" t="str">
        <f t="shared" si="42"/>
        <v>OK</v>
      </c>
      <c r="P265" s="151"/>
      <c r="Q265" s="130">
        <v>154</v>
      </c>
      <c r="R265" s="36">
        <f t="shared" si="39"/>
        <v>194.5</v>
      </c>
      <c r="S265" s="320">
        <v>194.53899999999999</v>
      </c>
      <c r="T265" s="320">
        <v>194.52699999999999</v>
      </c>
      <c r="U265" s="134"/>
      <c r="V265" s="134"/>
      <c r="W265" s="134"/>
      <c r="X265" s="134"/>
      <c r="Y265" s="134"/>
      <c r="Z265" s="134"/>
      <c r="AA265" s="134"/>
      <c r="AB265" s="134"/>
      <c r="AC265" s="134"/>
      <c r="AD265" s="134"/>
      <c r="AE265" s="134"/>
      <c r="AF265" s="134"/>
      <c r="AG265" s="134"/>
      <c r="AH265" s="134"/>
      <c r="AI265" s="134"/>
      <c r="AJ265" s="134"/>
      <c r="AK265" s="134"/>
      <c r="AL265" s="134"/>
      <c r="AM265" s="134"/>
      <c r="AN265" s="134"/>
      <c r="AO265" s="134"/>
      <c r="AP265" s="134"/>
      <c r="AQ265" s="134"/>
      <c r="AR265" s="134"/>
      <c r="AS265" s="134"/>
      <c r="AT265" s="134"/>
      <c r="AU265" s="134"/>
      <c r="AV265" s="134"/>
      <c r="AW265" s="134"/>
      <c r="AX265" s="134"/>
      <c r="AY265" s="134"/>
      <c r="AZ265" s="134"/>
      <c r="BA265" s="134"/>
      <c r="BB265" s="134"/>
      <c r="BC265" s="134"/>
      <c r="BD265" s="134"/>
      <c r="BE265" s="134"/>
      <c r="BF265" s="134"/>
      <c r="BG265" s="134"/>
      <c r="BH265" s="134"/>
      <c r="BI265" s="134"/>
      <c r="BJ265" s="134"/>
      <c r="BK265" s="134"/>
      <c r="BL265" s="134"/>
      <c r="BM265" s="134"/>
      <c r="BN265" s="134"/>
      <c r="BO265" s="134"/>
      <c r="BP265" s="134"/>
      <c r="BQ265" s="134"/>
      <c r="BR265" s="134"/>
      <c r="BS265" s="134"/>
      <c r="BT265" s="134"/>
      <c r="BU265" s="134"/>
      <c r="BV265" s="134"/>
      <c r="BW265" s="134"/>
      <c r="BX265" s="134"/>
      <c r="BY265" s="134"/>
      <c r="BZ265" s="134"/>
      <c r="CA265" s="134"/>
      <c r="CB265" s="134"/>
      <c r="CC265" s="134"/>
      <c r="CD265" s="134"/>
      <c r="CE265" s="134"/>
      <c r="CF265" s="134"/>
      <c r="CG265" s="134"/>
      <c r="CH265" s="134"/>
      <c r="CI265" s="134"/>
      <c r="CJ265" s="134"/>
      <c r="CK265" s="134"/>
      <c r="CL265" s="134"/>
      <c r="CM265" s="134"/>
      <c r="CN265" s="134"/>
      <c r="CO265" s="134"/>
      <c r="CP265" s="134"/>
      <c r="CQ265" s="134"/>
      <c r="CR265" s="134"/>
      <c r="CS265" s="134"/>
      <c r="CT265" s="134"/>
      <c r="CU265" s="134"/>
      <c r="CV265" s="134"/>
      <c r="CW265" s="134"/>
      <c r="CX265" s="134"/>
      <c r="CY265" s="134"/>
      <c r="CZ265" s="134"/>
      <c r="DA265" s="134"/>
      <c r="DB265" s="134"/>
      <c r="DC265" s="134"/>
      <c r="DD265" s="134"/>
      <c r="DE265" s="134"/>
      <c r="DF265" s="134"/>
      <c r="DG265" s="134"/>
      <c r="DH265" s="134"/>
      <c r="DI265" s="134"/>
      <c r="DJ265" s="134"/>
      <c r="DK265" s="134"/>
      <c r="DL265" s="134"/>
      <c r="DM265" s="134"/>
      <c r="DN265" s="221"/>
    </row>
    <row r="266" spans="1:118" ht="13.5" customHeight="1">
      <c r="A266" s="359">
        <v>155</v>
      </c>
      <c r="B266" s="332" t="s">
        <v>458</v>
      </c>
      <c r="C266" s="172">
        <v>1</v>
      </c>
      <c r="D266" s="21" t="s">
        <v>7</v>
      </c>
      <c r="E266" s="21" t="s">
        <v>13</v>
      </c>
      <c r="F266" s="136">
        <v>193.5</v>
      </c>
      <c r="G266" s="22">
        <v>1</v>
      </c>
      <c r="H266" s="407">
        <v>0.5</v>
      </c>
      <c r="I266" s="410">
        <v>-0.5</v>
      </c>
      <c r="J266" s="211">
        <v>194.5</v>
      </c>
      <c r="K266" s="320">
        <v>194.51400000000001</v>
      </c>
      <c r="L266" s="22">
        <f t="shared" si="40"/>
        <v>1.01</v>
      </c>
      <c r="M266" s="200">
        <f t="shared" si="41"/>
        <v>0.01</v>
      </c>
      <c r="N266" s="200">
        <v>-0.01</v>
      </c>
      <c r="O266" s="235" t="str">
        <f t="shared" si="42"/>
        <v>OK</v>
      </c>
      <c r="P266" s="151"/>
      <c r="Q266" s="130">
        <v>155</v>
      </c>
      <c r="R266" s="36">
        <f t="shared" si="39"/>
        <v>194.5</v>
      </c>
      <c r="S266" s="320">
        <v>194.51400000000001</v>
      </c>
      <c r="T266" s="320">
        <v>194.49199999999999</v>
      </c>
      <c r="U266" s="134"/>
      <c r="V266" s="134"/>
      <c r="W266" s="134"/>
      <c r="X266" s="134"/>
      <c r="Y266" s="134"/>
      <c r="Z266" s="134"/>
      <c r="AA266" s="134"/>
      <c r="AB266" s="134"/>
      <c r="AC266" s="134"/>
      <c r="AD266" s="134"/>
      <c r="AE266" s="134"/>
      <c r="AF266" s="134"/>
      <c r="AG266" s="134"/>
      <c r="AH266" s="134"/>
      <c r="AI266" s="134"/>
      <c r="AJ266" s="134"/>
      <c r="AK266" s="134"/>
      <c r="AL266" s="134"/>
      <c r="AM266" s="134"/>
      <c r="AN266" s="134"/>
      <c r="AO266" s="134"/>
      <c r="AP266" s="134"/>
      <c r="AQ266" s="134"/>
      <c r="AR266" s="134"/>
      <c r="AS266" s="134"/>
      <c r="AT266" s="134"/>
      <c r="AU266" s="134"/>
      <c r="AV266" s="134"/>
      <c r="AW266" s="134"/>
      <c r="AX266" s="134"/>
      <c r="AY266" s="134"/>
      <c r="AZ266" s="134"/>
      <c r="BA266" s="134"/>
      <c r="BB266" s="134"/>
      <c r="BC266" s="134"/>
      <c r="BD266" s="134"/>
      <c r="BE266" s="134"/>
      <c r="BF266" s="134"/>
      <c r="BG266" s="134"/>
      <c r="BH266" s="134"/>
      <c r="BI266" s="134"/>
      <c r="BJ266" s="134"/>
      <c r="BK266" s="134"/>
      <c r="BL266" s="134"/>
      <c r="BM266" s="134"/>
      <c r="BN266" s="134"/>
      <c r="BO266" s="134"/>
      <c r="BP266" s="134"/>
      <c r="BQ266" s="134"/>
      <c r="BR266" s="134"/>
      <c r="BS266" s="134"/>
      <c r="BT266" s="134"/>
      <c r="BU266" s="134"/>
      <c r="BV266" s="134"/>
      <c r="BW266" s="134"/>
      <c r="BX266" s="134"/>
      <c r="BY266" s="134"/>
      <c r="BZ266" s="134"/>
      <c r="CA266" s="134"/>
      <c r="CB266" s="134"/>
      <c r="CC266" s="134"/>
      <c r="CD266" s="134"/>
      <c r="CE266" s="134"/>
      <c r="CF266" s="134"/>
      <c r="CG266" s="134"/>
      <c r="CH266" s="134"/>
      <c r="CI266" s="134"/>
      <c r="CJ266" s="134"/>
      <c r="CK266" s="134"/>
      <c r="CL266" s="134"/>
      <c r="CM266" s="134"/>
      <c r="CN266" s="134"/>
      <c r="CO266" s="134"/>
      <c r="CP266" s="134"/>
      <c r="CQ266" s="134"/>
      <c r="CR266" s="134"/>
      <c r="CS266" s="134"/>
      <c r="CT266" s="134"/>
      <c r="CU266" s="134"/>
      <c r="CV266" s="134"/>
      <c r="CW266" s="134"/>
      <c r="CX266" s="134"/>
      <c r="CY266" s="134"/>
      <c r="CZ266" s="134"/>
      <c r="DA266" s="134"/>
      <c r="DB266" s="134"/>
      <c r="DC266" s="134"/>
      <c r="DD266" s="134"/>
      <c r="DE266" s="134"/>
      <c r="DF266" s="134"/>
      <c r="DG266" s="134"/>
      <c r="DH266" s="134"/>
      <c r="DI266" s="134"/>
      <c r="DJ266" s="134"/>
      <c r="DK266" s="134"/>
      <c r="DL266" s="134"/>
      <c r="DM266" s="134"/>
      <c r="DN266" s="221"/>
    </row>
    <row r="267" spans="1:118" ht="13.5" customHeight="1">
      <c r="A267" s="359">
        <v>156</v>
      </c>
      <c r="B267" s="332" t="s">
        <v>459</v>
      </c>
      <c r="C267" s="172">
        <v>1</v>
      </c>
      <c r="D267" s="21" t="s">
        <v>7</v>
      </c>
      <c r="E267" s="21" t="s">
        <v>13</v>
      </c>
      <c r="F267" s="136">
        <v>193.5</v>
      </c>
      <c r="G267" s="22">
        <v>1</v>
      </c>
      <c r="H267" s="407">
        <v>0.5</v>
      </c>
      <c r="I267" s="410">
        <v>-0.5</v>
      </c>
      <c r="J267" s="211">
        <v>194.5</v>
      </c>
      <c r="K267" s="320">
        <v>194.52</v>
      </c>
      <c r="L267" s="22">
        <f t="shared" si="40"/>
        <v>1.02</v>
      </c>
      <c r="M267" s="200">
        <f t="shared" si="41"/>
        <v>0.02</v>
      </c>
      <c r="N267" s="200">
        <v>0.01</v>
      </c>
      <c r="O267" s="235" t="str">
        <f t="shared" si="42"/>
        <v>OK</v>
      </c>
      <c r="P267" s="151"/>
      <c r="Q267" s="130">
        <v>156</v>
      </c>
      <c r="R267" s="36">
        <f t="shared" si="39"/>
        <v>194.5</v>
      </c>
      <c r="S267" s="320">
        <v>194.52</v>
      </c>
      <c r="T267" s="320">
        <v>194.51</v>
      </c>
      <c r="U267" s="134"/>
      <c r="V267" s="134"/>
      <c r="W267" s="134"/>
      <c r="X267" s="134"/>
      <c r="Y267" s="134"/>
      <c r="Z267" s="134"/>
      <c r="AA267" s="134"/>
      <c r="AB267" s="134"/>
      <c r="AC267" s="134"/>
      <c r="AD267" s="134"/>
      <c r="AE267" s="134"/>
      <c r="AF267" s="134"/>
      <c r="AG267" s="134"/>
      <c r="AH267" s="134"/>
      <c r="AI267" s="134"/>
      <c r="AJ267" s="134"/>
      <c r="AK267" s="134"/>
      <c r="AL267" s="134"/>
      <c r="AM267" s="134"/>
      <c r="AN267" s="134"/>
      <c r="AO267" s="134"/>
      <c r="AP267" s="134"/>
      <c r="AQ267" s="134"/>
      <c r="AR267" s="134"/>
      <c r="AS267" s="134"/>
      <c r="AT267" s="134"/>
      <c r="AU267" s="134"/>
      <c r="AV267" s="134"/>
      <c r="AW267" s="134"/>
      <c r="AX267" s="134"/>
      <c r="AY267" s="134"/>
      <c r="AZ267" s="134"/>
      <c r="BA267" s="134"/>
      <c r="BB267" s="134"/>
      <c r="BC267" s="134"/>
      <c r="BD267" s="134"/>
      <c r="BE267" s="134"/>
      <c r="BF267" s="134"/>
      <c r="BG267" s="134"/>
      <c r="BH267" s="134"/>
      <c r="BI267" s="134"/>
      <c r="BJ267" s="134"/>
      <c r="BK267" s="134"/>
      <c r="BL267" s="134"/>
      <c r="BM267" s="134"/>
      <c r="BN267" s="134"/>
      <c r="BO267" s="134"/>
      <c r="BP267" s="134"/>
      <c r="BQ267" s="134"/>
      <c r="BR267" s="134"/>
      <c r="BS267" s="134"/>
      <c r="BT267" s="134"/>
      <c r="BU267" s="134"/>
      <c r="BV267" s="134"/>
      <c r="BW267" s="134"/>
      <c r="BX267" s="134"/>
      <c r="BY267" s="134"/>
      <c r="BZ267" s="134"/>
      <c r="CA267" s="134"/>
      <c r="CB267" s="134"/>
      <c r="CC267" s="134"/>
      <c r="CD267" s="134"/>
      <c r="CE267" s="134"/>
      <c r="CF267" s="134"/>
      <c r="CG267" s="134"/>
      <c r="CH267" s="134"/>
      <c r="CI267" s="134"/>
      <c r="CJ267" s="134"/>
      <c r="CK267" s="134"/>
      <c r="CL267" s="134"/>
      <c r="CM267" s="134"/>
      <c r="CN267" s="134"/>
      <c r="CO267" s="134"/>
      <c r="CP267" s="134"/>
      <c r="CQ267" s="134"/>
      <c r="CR267" s="134"/>
      <c r="CS267" s="134"/>
      <c r="CT267" s="134"/>
      <c r="CU267" s="134"/>
      <c r="CV267" s="134"/>
      <c r="CW267" s="134"/>
      <c r="CX267" s="134"/>
      <c r="CY267" s="134"/>
      <c r="CZ267" s="134"/>
      <c r="DA267" s="134"/>
      <c r="DB267" s="134"/>
      <c r="DC267" s="134"/>
      <c r="DD267" s="134"/>
      <c r="DE267" s="134"/>
      <c r="DF267" s="134"/>
      <c r="DG267" s="134"/>
      <c r="DH267" s="134"/>
      <c r="DI267" s="134"/>
      <c r="DJ267" s="134"/>
      <c r="DK267" s="134"/>
      <c r="DL267" s="134"/>
      <c r="DM267" s="134"/>
      <c r="DN267" s="221"/>
    </row>
    <row r="268" spans="1:118" ht="13.5" customHeight="1">
      <c r="A268" s="359">
        <v>157</v>
      </c>
      <c r="B268" s="332" t="s">
        <v>525</v>
      </c>
      <c r="C268" s="172">
        <v>1</v>
      </c>
      <c r="D268" s="21" t="s">
        <v>7</v>
      </c>
      <c r="E268" s="21" t="s">
        <v>13</v>
      </c>
      <c r="F268" s="136">
        <v>193.5</v>
      </c>
      <c r="G268" s="22">
        <v>1</v>
      </c>
      <c r="H268" s="407">
        <v>0.5</v>
      </c>
      <c r="I268" s="410">
        <v>-0.5</v>
      </c>
      <c r="J268" s="211">
        <v>194.5</v>
      </c>
      <c r="K268" s="320">
        <v>194.59399999999999</v>
      </c>
      <c r="L268" s="22">
        <f t="shared" si="40"/>
        <v>1.0900000000000001</v>
      </c>
      <c r="M268" s="200">
        <f t="shared" si="41"/>
        <v>0.09</v>
      </c>
      <c r="N268" s="200">
        <v>0.09</v>
      </c>
      <c r="O268" s="235" t="str">
        <f t="shared" si="42"/>
        <v>OK</v>
      </c>
      <c r="P268" s="151"/>
      <c r="Q268" s="130">
        <v>157</v>
      </c>
      <c r="R268" s="36">
        <f t="shared" si="39"/>
        <v>194.5</v>
      </c>
      <c r="S268" s="320">
        <v>194.59399999999999</v>
      </c>
      <c r="T268" s="320">
        <v>194.59399999999999</v>
      </c>
      <c r="U268" s="134"/>
      <c r="V268" s="134"/>
      <c r="W268" s="134"/>
      <c r="X268" s="134"/>
      <c r="Y268" s="134"/>
      <c r="Z268" s="134"/>
      <c r="AA268" s="134"/>
      <c r="AB268" s="134"/>
      <c r="AC268" s="134"/>
      <c r="AD268" s="134"/>
      <c r="AE268" s="134"/>
      <c r="AF268" s="134"/>
      <c r="AG268" s="134"/>
      <c r="AH268" s="134"/>
      <c r="AI268" s="134"/>
      <c r="AJ268" s="134"/>
      <c r="AK268" s="134"/>
      <c r="AL268" s="134"/>
      <c r="AM268" s="134"/>
      <c r="AN268" s="134"/>
      <c r="AO268" s="134"/>
      <c r="AP268" s="134"/>
      <c r="AQ268" s="134"/>
      <c r="AR268" s="134"/>
      <c r="AS268" s="134"/>
      <c r="AT268" s="134"/>
      <c r="AU268" s="134"/>
      <c r="AV268" s="134"/>
      <c r="AW268" s="134"/>
      <c r="AX268" s="134"/>
      <c r="AY268" s="134"/>
      <c r="AZ268" s="134"/>
      <c r="BA268" s="134"/>
      <c r="BB268" s="134"/>
      <c r="BC268" s="134"/>
      <c r="BD268" s="134"/>
      <c r="BE268" s="134"/>
      <c r="BF268" s="134"/>
      <c r="BG268" s="134"/>
      <c r="BH268" s="134"/>
      <c r="BI268" s="134"/>
      <c r="BJ268" s="134"/>
      <c r="BK268" s="134"/>
      <c r="BL268" s="134"/>
      <c r="BM268" s="134"/>
      <c r="BN268" s="134"/>
      <c r="BO268" s="134"/>
      <c r="BP268" s="134"/>
      <c r="BQ268" s="134"/>
      <c r="BR268" s="134"/>
      <c r="BS268" s="134"/>
      <c r="BT268" s="134"/>
      <c r="BU268" s="134"/>
      <c r="BV268" s="134"/>
      <c r="BW268" s="134"/>
      <c r="BX268" s="134"/>
      <c r="BY268" s="134"/>
      <c r="BZ268" s="134"/>
      <c r="CA268" s="134"/>
      <c r="CB268" s="134"/>
      <c r="CC268" s="134"/>
      <c r="CD268" s="134"/>
      <c r="CE268" s="134"/>
      <c r="CF268" s="134"/>
      <c r="CG268" s="134"/>
      <c r="CH268" s="134"/>
      <c r="CI268" s="134"/>
      <c r="CJ268" s="134"/>
      <c r="CK268" s="134"/>
      <c r="CL268" s="134"/>
      <c r="CM268" s="134"/>
      <c r="CN268" s="134"/>
      <c r="CO268" s="134"/>
      <c r="CP268" s="134"/>
      <c r="CQ268" s="134"/>
      <c r="CR268" s="134"/>
      <c r="CS268" s="134"/>
      <c r="CT268" s="134"/>
      <c r="CU268" s="134"/>
      <c r="CV268" s="134"/>
      <c r="CW268" s="134"/>
      <c r="CX268" s="134"/>
      <c r="CY268" s="134"/>
      <c r="CZ268" s="134"/>
      <c r="DA268" s="134"/>
      <c r="DB268" s="134"/>
      <c r="DC268" s="134"/>
      <c r="DD268" s="134"/>
      <c r="DE268" s="134"/>
      <c r="DF268" s="134"/>
      <c r="DG268" s="134"/>
      <c r="DH268" s="134"/>
      <c r="DI268" s="134"/>
      <c r="DJ268" s="134"/>
      <c r="DK268" s="134"/>
      <c r="DL268" s="134"/>
      <c r="DM268" s="134"/>
      <c r="DN268" s="221"/>
    </row>
    <row r="269" spans="1:118" ht="13.5" customHeight="1">
      <c r="A269" s="359">
        <v>158</v>
      </c>
      <c r="B269" s="332" t="s">
        <v>460</v>
      </c>
      <c r="C269" s="172">
        <v>1</v>
      </c>
      <c r="D269" s="21" t="s">
        <v>7</v>
      </c>
      <c r="E269" s="21" t="s">
        <v>13</v>
      </c>
      <c r="F269" s="136">
        <v>193.5</v>
      </c>
      <c r="G269" s="22">
        <v>1</v>
      </c>
      <c r="H269" s="407">
        <v>0.5</v>
      </c>
      <c r="I269" s="410">
        <v>-0.5</v>
      </c>
      <c r="J269" s="211">
        <v>194.5</v>
      </c>
      <c r="K269" s="320">
        <v>194.39099999999999</v>
      </c>
      <c r="L269" s="22">
        <f t="shared" si="40"/>
        <v>0.89</v>
      </c>
      <c r="M269" s="200">
        <f t="shared" si="41"/>
        <v>-0.11</v>
      </c>
      <c r="N269" s="200">
        <v>-0.12</v>
      </c>
      <c r="O269" s="235" t="str">
        <f t="shared" si="42"/>
        <v>OK</v>
      </c>
      <c r="P269" s="151"/>
      <c r="Q269" s="130">
        <v>158</v>
      </c>
      <c r="R269" s="36">
        <f t="shared" si="39"/>
        <v>194.5</v>
      </c>
      <c r="S269" s="320">
        <v>194.39099999999999</v>
      </c>
      <c r="T269" s="320">
        <v>194.38499999999999</v>
      </c>
      <c r="U269" s="134"/>
      <c r="V269" s="134"/>
      <c r="W269" s="134"/>
      <c r="X269" s="134"/>
      <c r="Y269" s="134"/>
      <c r="Z269" s="134"/>
      <c r="AA269" s="134"/>
      <c r="AB269" s="134"/>
      <c r="AC269" s="134"/>
      <c r="AD269" s="134"/>
      <c r="AE269" s="134"/>
      <c r="AF269" s="134"/>
      <c r="AG269" s="134"/>
      <c r="AH269" s="134"/>
      <c r="AI269" s="134"/>
      <c r="AJ269" s="134"/>
      <c r="AK269" s="134"/>
      <c r="AL269" s="134"/>
      <c r="AM269" s="134"/>
      <c r="AN269" s="134"/>
      <c r="AO269" s="134"/>
      <c r="AP269" s="134"/>
      <c r="AQ269" s="134"/>
      <c r="AR269" s="134"/>
      <c r="AS269" s="134"/>
      <c r="AT269" s="134"/>
      <c r="AU269" s="134"/>
      <c r="AV269" s="134"/>
      <c r="AW269" s="134"/>
      <c r="AX269" s="134"/>
      <c r="AY269" s="134"/>
      <c r="AZ269" s="134"/>
      <c r="BA269" s="134"/>
      <c r="BB269" s="134"/>
      <c r="BC269" s="134"/>
      <c r="BD269" s="134"/>
      <c r="BE269" s="134"/>
      <c r="BF269" s="134"/>
      <c r="BG269" s="134"/>
      <c r="BH269" s="134"/>
      <c r="BI269" s="134"/>
      <c r="BJ269" s="134"/>
      <c r="BK269" s="134"/>
      <c r="BL269" s="134"/>
      <c r="BM269" s="134"/>
      <c r="BN269" s="134"/>
      <c r="BO269" s="134"/>
      <c r="BP269" s="134"/>
      <c r="BQ269" s="134"/>
      <c r="BR269" s="134"/>
      <c r="BS269" s="134"/>
      <c r="BT269" s="134"/>
      <c r="BU269" s="134"/>
      <c r="BV269" s="134"/>
      <c r="BW269" s="134"/>
      <c r="BX269" s="134"/>
      <c r="BY269" s="134"/>
      <c r="BZ269" s="134"/>
      <c r="CA269" s="134"/>
      <c r="CB269" s="134"/>
      <c r="CC269" s="134"/>
      <c r="CD269" s="134"/>
      <c r="CE269" s="134"/>
      <c r="CF269" s="134"/>
      <c r="CG269" s="134"/>
      <c r="CH269" s="134"/>
      <c r="CI269" s="134"/>
      <c r="CJ269" s="134"/>
      <c r="CK269" s="134"/>
      <c r="CL269" s="134"/>
      <c r="CM269" s="134"/>
      <c r="CN269" s="134"/>
      <c r="CO269" s="134"/>
      <c r="CP269" s="134"/>
      <c r="CQ269" s="134"/>
      <c r="CR269" s="134"/>
      <c r="CS269" s="134"/>
      <c r="CT269" s="134"/>
      <c r="CU269" s="134"/>
      <c r="CV269" s="134"/>
      <c r="CW269" s="134"/>
      <c r="CX269" s="134"/>
      <c r="CY269" s="134"/>
      <c r="CZ269" s="134"/>
      <c r="DA269" s="134"/>
      <c r="DB269" s="134"/>
      <c r="DC269" s="134"/>
      <c r="DD269" s="134"/>
      <c r="DE269" s="134"/>
      <c r="DF269" s="134"/>
      <c r="DG269" s="134"/>
      <c r="DH269" s="134"/>
      <c r="DI269" s="134"/>
      <c r="DJ269" s="134"/>
      <c r="DK269" s="134"/>
      <c r="DL269" s="134"/>
      <c r="DM269" s="134"/>
      <c r="DN269" s="221"/>
    </row>
    <row r="270" spans="1:118" ht="13.5" customHeight="1">
      <c r="A270" s="359">
        <v>159</v>
      </c>
      <c r="B270" s="332" t="s">
        <v>461</v>
      </c>
      <c r="C270" s="172">
        <v>1</v>
      </c>
      <c r="D270" s="21" t="s">
        <v>7</v>
      </c>
      <c r="E270" s="21" t="s">
        <v>13</v>
      </c>
      <c r="F270" s="136">
        <v>193.5</v>
      </c>
      <c r="G270" s="22">
        <v>1</v>
      </c>
      <c r="H270" s="407">
        <v>0.5</v>
      </c>
      <c r="I270" s="410">
        <v>-0.5</v>
      </c>
      <c r="J270" s="211">
        <v>194.5</v>
      </c>
      <c r="K270" s="320">
        <v>194.42</v>
      </c>
      <c r="L270" s="22">
        <f t="shared" si="40"/>
        <v>0.92</v>
      </c>
      <c r="M270" s="200">
        <f t="shared" si="41"/>
        <v>-0.08</v>
      </c>
      <c r="N270" s="200">
        <v>-7.0000000000000007E-2</v>
      </c>
      <c r="O270" s="235" t="str">
        <f t="shared" si="42"/>
        <v>OK</v>
      </c>
      <c r="P270" s="151"/>
      <c r="Q270" s="130">
        <v>159</v>
      </c>
      <c r="R270" s="36">
        <f t="shared" si="39"/>
        <v>194.5</v>
      </c>
      <c r="S270" s="320">
        <v>194.42</v>
      </c>
      <c r="T270" s="320">
        <v>194.42699999999999</v>
      </c>
      <c r="U270" s="134"/>
      <c r="V270" s="134"/>
      <c r="W270" s="134"/>
      <c r="X270" s="134"/>
      <c r="Y270" s="134"/>
      <c r="Z270" s="134"/>
      <c r="AA270" s="134"/>
      <c r="AB270" s="134"/>
      <c r="AC270" s="134"/>
      <c r="AD270" s="134"/>
      <c r="AE270" s="134"/>
      <c r="AF270" s="134"/>
      <c r="AG270" s="134"/>
      <c r="AH270" s="134"/>
      <c r="AI270" s="134"/>
      <c r="AJ270" s="134"/>
      <c r="AK270" s="134"/>
      <c r="AL270" s="134"/>
      <c r="AM270" s="134"/>
      <c r="AN270" s="134"/>
      <c r="AO270" s="134"/>
      <c r="AP270" s="134"/>
      <c r="AQ270" s="134"/>
      <c r="AR270" s="134"/>
      <c r="AS270" s="134"/>
      <c r="AT270" s="134"/>
      <c r="AU270" s="134"/>
      <c r="AV270" s="134"/>
      <c r="AW270" s="134"/>
      <c r="AX270" s="134"/>
      <c r="AY270" s="134"/>
      <c r="AZ270" s="134"/>
      <c r="BA270" s="134"/>
      <c r="BB270" s="134"/>
      <c r="BC270" s="134"/>
      <c r="BD270" s="134"/>
      <c r="BE270" s="134"/>
      <c r="BF270" s="134"/>
      <c r="BG270" s="134"/>
      <c r="BH270" s="134"/>
      <c r="BI270" s="134"/>
      <c r="BJ270" s="134"/>
      <c r="BK270" s="134"/>
      <c r="BL270" s="134"/>
      <c r="BM270" s="134"/>
      <c r="BN270" s="134"/>
      <c r="BO270" s="134"/>
      <c r="BP270" s="134"/>
      <c r="BQ270" s="134"/>
      <c r="BR270" s="134"/>
      <c r="BS270" s="134"/>
      <c r="BT270" s="134"/>
      <c r="BU270" s="134"/>
      <c r="BV270" s="134"/>
      <c r="BW270" s="134"/>
      <c r="BX270" s="134"/>
      <c r="BY270" s="134"/>
      <c r="BZ270" s="134"/>
      <c r="CA270" s="134"/>
      <c r="CB270" s="134"/>
      <c r="CC270" s="134"/>
      <c r="CD270" s="134"/>
      <c r="CE270" s="134"/>
      <c r="CF270" s="134"/>
      <c r="CG270" s="134"/>
      <c r="CH270" s="134"/>
      <c r="CI270" s="134"/>
      <c r="CJ270" s="134"/>
      <c r="CK270" s="134"/>
      <c r="CL270" s="134"/>
      <c r="CM270" s="134"/>
      <c r="CN270" s="134"/>
      <c r="CO270" s="134"/>
      <c r="CP270" s="134"/>
      <c r="CQ270" s="134"/>
      <c r="CR270" s="134"/>
      <c r="CS270" s="134"/>
      <c r="CT270" s="134"/>
      <c r="CU270" s="134"/>
      <c r="CV270" s="134"/>
      <c r="CW270" s="134"/>
      <c r="CX270" s="134"/>
      <c r="CY270" s="134"/>
      <c r="CZ270" s="134"/>
      <c r="DA270" s="134"/>
      <c r="DB270" s="134"/>
      <c r="DC270" s="134"/>
      <c r="DD270" s="134"/>
      <c r="DE270" s="134"/>
      <c r="DF270" s="134"/>
      <c r="DG270" s="134"/>
      <c r="DH270" s="134"/>
      <c r="DI270" s="134"/>
      <c r="DJ270" s="134"/>
      <c r="DK270" s="134"/>
      <c r="DL270" s="134"/>
      <c r="DM270" s="134"/>
      <c r="DN270" s="221"/>
    </row>
    <row r="271" spans="1:118" ht="13.5" customHeight="1">
      <c r="A271" s="359">
        <v>160</v>
      </c>
      <c r="B271" s="332" t="s">
        <v>462</v>
      </c>
      <c r="C271" s="172">
        <v>1</v>
      </c>
      <c r="D271" s="21" t="s">
        <v>7</v>
      </c>
      <c r="E271" s="21" t="s">
        <v>13</v>
      </c>
      <c r="F271" s="136">
        <v>193.5</v>
      </c>
      <c r="G271" s="22">
        <v>1</v>
      </c>
      <c r="H271" s="407">
        <v>0.5</v>
      </c>
      <c r="I271" s="410">
        <v>-0.5</v>
      </c>
      <c r="J271" s="211">
        <v>194.5</v>
      </c>
      <c r="K271" s="320">
        <v>194.28399999999999</v>
      </c>
      <c r="L271" s="22">
        <f t="shared" si="40"/>
        <v>0.78</v>
      </c>
      <c r="M271" s="200">
        <f t="shared" si="41"/>
        <v>-0.22</v>
      </c>
      <c r="N271" s="200">
        <v>-0.21</v>
      </c>
      <c r="O271" s="235" t="str">
        <f t="shared" si="42"/>
        <v>OK</v>
      </c>
      <c r="P271" s="151"/>
      <c r="Q271" s="130">
        <v>160</v>
      </c>
      <c r="R271" s="36">
        <f t="shared" si="39"/>
        <v>194.5</v>
      </c>
      <c r="S271" s="320">
        <v>194.28399999999999</v>
      </c>
      <c r="T271" s="320">
        <v>194.28700000000001</v>
      </c>
      <c r="U271" s="134"/>
      <c r="V271" s="134"/>
      <c r="W271" s="134"/>
      <c r="X271" s="134"/>
      <c r="Y271" s="134"/>
      <c r="Z271" s="134"/>
      <c r="AA271" s="134"/>
      <c r="AB271" s="134"/>
      <c r="AC271" s="134"/>
      <c r="AD271" s="134"/>
      <c r="AE271" s="134"/>
      <c r="AF271" s="134"/>
      <c r="AG271" s="134"/>
      <c r="AH271" s="134"/>
      <c r="AI271" s="134"/>
      <c r="AJ271" s="134"/>
      <c r="AK271" s="134"/>
      <c r="AL271" s="134"/>
      <c r="AM271" s="134"/>
      <c r="AN271" s="134"/>
      <c r="AO271" s="134"/>
      <c r="AP271" s="134"/>
      <c r="AQ271" s="134"/>
      <c r="AR271" s="134"/>
      <c r="AS271" s="134"/>
      <c r="AT271" s="134"/>
      <c r="AU271" s="134"/>
      <c r="AV271" s="134"/>
      <c r="AW271" s="134"/>
      <c r="AX271" s="134"/>
      <c r="AY271" s="134"/>
      <c r="AZ271" s="134"/>
      <c r="BA271" s="134"/>
      <c r="BB271" s="134"/>
      <c r="BC271" s="134"/>
      <c r="BD271" s="134"/>
      <c r="BE271" s="134"/>
      <c r="BF271" s="134"/>
      <c r="BG271" s="134"/>
      <c r="BH271" s="134"/>
      <c r="BI271" s="134"/>
      <c r="BJ271" s="134"/>
      <c r="BK271" s="134"/>
      <c r="BL271" s="134"/>
      <c r="BM271" s="134"/>
      <c r="BN271" s="134"/>
      <c r="BO271" s="134"/>
      <c r="BP271" s="134"/>
      <c r="BQ271" s="134"/>
      <c r="BR271" s="134"/>
      <c r="BS271" s="134"/>
      <c r="BT271" s="134"/>
      <c r="BU271" s="134"/>
      <c r="BV271" s="134"/>
      <c r="BW271" s="134"/>
      <c r="BX271" s="134"/>
      <c r="BY271" s="134"/>
      <c r="BZ271" s="134"/>
      <c r="CA271" s="134"/>
      <c r="CB271" s="134"/>
      <c r="CC271" s="134"/>
      <c r="CD271" s="134"/>
      <c r="CE271" s="134"/>
      <c r="CF271" s="134"/>
      <c r="CG271" s="134"/>
      <c r="CH271" s="134"/>
      <c r="CI271" s="134"/>
      <c r="CJ271" s="134"/>
      <c r="CK271" s="134"/>
      <c r="CL271" s="134"/>
      <c r="CM271" s="134"/>
      <c r="CN271" s="134"/>
      <c r="CO271" s="134"/>
      <c r="CP271" s="134"/>
      <c r="CQ271" s="134"/>
      <c r="CR271" s="134"/>
      <c r="CS271" s="134"/>
      <c r="CT271" s="134"/>
      <c r="CU271" s="134"/>
      <c r="CV271" s="134"/>
      <c r="CW271" s="134"/>
      <c r="CX271" s="134"/>
      <c r="CY271" s="134"/>
      <c r="CZ271" s="134"/>
      <c r="DA271" s="134"/>
      <c r="DB271" s="134"/>
      <c r="DC271" s="134"/>
      <c r="DD271" s="134"/>
      <c r="DE271" s="134"/>
      <c r="DF271" s="134"/>
      <c r="DG271" s="134"/>
      <c r="DH271" s="134"/>
      <c r="DI271" s="134"/>
      <c r="DJ271" s="134"/>
      <c r="DK271" s="134"/>
      <c r="DL271" s="134"/>
      <c r="DM271" s="134"/>
      <c r="DN271" s="221"/>
    </row>
    <row r="272" spans="1:118" ht="13.5" customHeight="1">
      <c r="A272" s="359">
        <v>161</v>
      </c>
      <c r="B272" s="332" t="s">
        <v>526</v>
      </c>
      <c r="C272" s="172">
        <v>1</v>
      </c>
      <c r="D272" s="21" t="s">
        <v>7</v>
      </c>
      <c r="E272" s="21" t="s">
        <v>13</v>
      </c>
      <c r="F272" s="136">
        <v>193.5</v>
      </c>
      <c r="G272" s="22">
        <v>1</v>
      </c>
      <c r="H272" s="407">
        <v>0.5</v>
      </c>
      <c r="I272" s="410">
        <v>-0.5</v>
      </c>
      <c r="J272" s="211">
        <v>194.5</v>
      </c>
      <c r="K272" s="320">
        <v>194.392</v>
      </c>
      <c r="L272" s="22">
        <f t="shared" si="40"/>
        <v>0.89</v>
      </c>
      <c r="M272" s="200">
        <f t="shared" si="41"/>
        <v>-0.11</v>
      </c>
      <c r="N272" s="200">
        <v>-0.11</v>
      </c>
      <c r="O272" s="235" t="str">
        <f t="shared" si="42"/>
        <v>OK</v>
      </c>
      <c r="P272" s="151"/>
      <c r="Q272" s="130">
        <v>161</v>
      </c>
      <c r="R272" s="36">
        <f t="shared" si="39"/>
        <v>194.5</v>
      </c>
      <c r="S272" s="320">
        <v>194.392</v>
      </c>
      <c r="T272" s="320">
        <v>194.39400000000001</v>
      </c>
      <c r="U272" s="134"/>
      <c r="V272" s="134"/>
      <c r="W272" s="134"/>
      <c r="X272" s="134"/>
      <c r="Y272" s="134"/>
      <c r="Z272" s="134"/>
      <c r="AA272" s="134"/>
      <c r="AB272" s="134"/>
      <c r="AC272" s="134"/>
      <c r="AD272" s="134"/>
      <c r="AE272" s="134"/>
      <c r="AF272" s="134"/>
      <c r="AG272" s="134"/>
      <c r="AH272" s="134"/>
      <c r="AI272" s="134"/>
      <c r="AJ272" s="134"/>
      <c r="AK272" s="134"/>
      <c r="AL272" s="134"/>
      <c r="AM272" s="134"/>
      <c r="AN272" s="134"/>
      <c r="AO272" s="134"/>
      <c r="AP272" s="134"/>
      <c r="AQ272" s="134"/>
      <c r="AR272" s="134"/>
      <c r="AS272" s="134"/>
      <c r="AT272" s="134"/>
      <c r="AU272" s="134"/>
      <c r="AV272" s="134"/>
      <c r="AW272" s="134"/>
      <c r="AX272" s="134"/>
      <c r="AY272" s="134"/>
      <c r="AZ272" s="134"/>
      <c r="BA272" s="134"/>
      <c r="BB272" s="134"/>
      <c r="BC272" s="134"/>
      <c r="BD272" s="134"/>
      <c r="BE272" s="134"/>
      <c r="BF272" s="134"/>
      <c r="BG272" s="134"/>
      <c r="BH272" s="134"/>
      <c r="BI272" s="134"/>
      <c r="BJ272" s="134"/>
      <c r="BK272" s="134"/>
      <c r="BL272" s="134"/>
      <c r="BM272" s="134"/>
      <c r="BN272" s="134"/>
      <c r="BO272" s="134"/>
      <c r="BP272" s="134"/>
      <c r="BQ272" s="134"/>
      <c r="BR272" s="134"/>
      <c r="BS272" s="134"/>
      <c r="BT272" s="134"/>
      <c r="BU272" s="134"/>
      <c r="BV272" s="134"/>
      <c r="BW272" s="134"/>
      <c r="BX272" s="134"/>
      <c r="BY272" s="134"/>
      <c r="BZ272" s="134"/>
      <c r="CA272" s="134"/>
      <c r="CB272" s="134"/>
      <c r="CC272" s="134"/>
      <c r="CD272" s="134"/>
      <c r="CE272" s="134"/>
      <c r="CF272" s="134"/>
      <c r="CG272" s="134"/>
      <c r="CH272" s="134"/>
      <c r="CI272" s="134"/>
      <c r="CJ272" s="134"/>
      <c r="CK272" s="134"/>
      <c r="CL272" s="134"/>
      <c r="CM272" s="134"/>
      <c r="CN272" s="134"/>
      <c r="CO272" s="134"/>
      <c r="CP272" s="134"/>
      <c r="CQ272" s="134"/>
      <c r="CR272" s="134"/>
      <c r="CS272" s="134"/>
      <c r="CT272" s="134"/>
      <c r="CU272" s="134"/>
      <c r="CV272" s="134"/>
      <c r="CW272" s="134"/>
      <c r="CX272" s="134"/>
      <c r="CY272" s="134"/>
      <c r="CZ272" s="134"/>
      <c r="DA272" s="134"/>
      <c r="DB272" s="134"/>
      <c r="DC272" s="134"/>
      <c r="DD272" s="134"/>
      <c r="DE272" s="134"/>
      <c r="DF272" s="134"/>
      <c r="DG272" s="134"/>
      <c r="DH272" s="134"/>
      <c r="DI272" s="134"/>
      <c r="DJ272" s="134"/>
      <c r="DK272" s="134"/>
      <c r="DL272" s="134"/>
      <c r="DM272" s="134"/>
      <c r="DN272" s="221"/>
    </row>
    <row r="273" spans="1:118" ht="13.5" customHeight="1">
      <c r="A273" s="359">
        <v>162</v>
      </c>
      <c r="B273" s="332" t="s">
        <v>527</v>
      </c>
      <c r="C273" s="172">
        <v>1</v>
      </c>
      <c r="D273" s="21" t="s">
        <v>7</v>
      </c>
      <c r="E273" s="21" t="s">
        <v>13</v>
      </c>
      <c r="F273" s="136">
        <v>193.5</v>
      </c>
      <c r="G273" s="22">
        <v>1</v>
      </c>
      <c r="H273" s="407">
        <v>0.5</v>
      </c>
      <c r="I273" s="410">
        <v>-0.5</v>
      </c>
      <c r="J273" s="211">
        <v>194.5</v>
      </c>
      <c r="K273" s="320">
        <v>194.42400000000001</v>
      </c>
      <c r="L273" s="22">
        <f t="shared" si="40"/>
        <v>0.92</v>
      </c>
      <c r="M273" s="200">
        <f t="shared" si="41"/>
        <v>-0.08</v>
      </c>
      <c r="N273" s="200">
        <v>-0.08</v>
      </c>
      <c r="O273" s="235" t="str">
        <f t="shared" si="42"/>
        <v>OK</v>
      </c>
      <c r="P273" s="151"/>
      <c r="Q273" s="130">
        <v>162</v>
      </c>
      <c r="R273" s="36">
        <f t="shared" si="39"/>
        <v>194.5</v>
      </c>
      <c r="S273" s="320">
        <v>194.42400000000001</v>
      </c>
      <c r="T273" s="320">
        <v>194.42099999999999</v>
      </c>
      <c r="U273" s="134"/>
      <c r="V273" s="134"/>
      <c r="W273" s="134"/>
      <c r="X273" s="134"/>
      <c r="Y273" s="134"/>
      <c r="Z273" s="134"/>
      <c r="AA273" s="134"/>
      <c r="AB273" s="134"/>
      <c r="AC273" s="134"/>
      <c r="AD273" s="134"/>
      <c r="AE273" s="134"/>
      <c r="AF273" s="134"/>
      <c r="AG273" s="134"/>
      <c r="AH273" s="134"/>
      <c r="AI273" s="134"/>
      <c r="AJ273" s="134"/>
      <c r="AK273" s="134"/>
      <c r="AL273" s="134"/>
      <c r="AM273" s="134"/>
      <c r="AN273" s="134"/>
      <c r="AO273" s="134"/>
      <c r="AP273" s="134"/>
      <c r="AQ273" s="134"/>
      <c r="AR273" s="134"/>
      <c r="AS273" s="134"/>
      <c r="AT273" s="134"/>
      <c r="AU273" s="134"/>
      <c r="AV273" s="134"/>
      <c r="AW273" s="134"/>
      <c r="AX273" s="134"/>
      <c r="AY273" s="134"/>
      <c r="AZ273" s="134"/>
      <c r="BA273" s="134"/>
      <c r="BB273" s="134"/>
      <c r="BC273" s="134"/>
      <c r="BD273" s="134"/>
      <c r="BE273" s="134"/>
      <c r="BF273" s="134"/>
      <c r="BG273" s="134"/>
      <c r="BH273" s="134"/>
      <c r="BI273" s="134"/>
      <c r="BJ273" s="134"/>
      <c r="BK273" s="134"/>
      <c r="BL273" s="134"/>
      <c r="BM273" s="134"/>
      <c r="BN273" s="134"/>
      <c r="BO273" s="134"/>
      <c r="BP273" s="134"/>
      <c r="BQ273" s="134"/>
      <c r="BR273" s="134"/>
      <c r="BS273" s="134"/>
      <c r="BT273" s="134"/>
      <c r="BU273" s="134"/>
      <c r="BV273" s="134"/>
      <c r="BW273" s="134"/>
      <c r="BX273" s="134"/>
      <c r="BY273" s="134"/>
      <c r="BZ273" s="134"/>
      <c r="CA273" s="134"/>
      <c r="CB273" s="134"/>
      <c r="CC273" s="134"/>
      <c r="CD273" s="134"/>
      <c r="CE273" s="134"/>
      <c r="CF273" s="134"/>
      <c r="CG273" s="134"/>
      <c r="CH273" s="134"/>
      <c r="CI273" s="134"/>
      <c r="CJ273" s="134"/>
      <c r="CK273" s="134"/>
      <c r="CL273" s="134"/>
      <c r="CM273" s="134"/>
      <c r="CN273" s="134"/>
      <c r="CO273" s="134"/>
      <c r="CP273" s="134"/>
      <c r="CQ273" s="134"/>
      <c r="CR273" s="134"/>
      <c r="CS273" s="134"/>
      <c r="CT273" s="134"/>
      <c r="CU273" s="134"/>
      <c r="CV273" s="134"/>
      <c r="CW273" s="134"/>
      <c r="CX273" s="134"/>
      <c r="CY273" s="134"/>
      <c r="CZ273" s="134"/>
      <c r="DA273" s="134"/>
      <c r="DB273" s="134"/>
      <c r="DC273" s="134"/>
      <c r="DD273" s="134"/>
      <c r="DE273" s="134"/>
      <c r="DF273" s="134"/>
      <c r="DG273" s="134"/>
      <c r="DH273" s="134"/>
      <c r="DI273" s="134"/>
      <c r="DJ273" s="134"/>
      <c r="DK273" s="134"/>
      <c r="DL273" s="134"/>
      <c r="DM273" s="134"/>
      <c r="DN273" s="221"/>
    </row>
    <row r="274" spans="1:118" ht="13.5" customHeight="1">
      <c r="A274" s="359">
        <v>164</v>
      </c>
      <c r="B274" s="332" t="s">
        <v>528</v>
      </c>
      <c r="C274" s="172">
        <v>1</v>
      </c>
      <c r="D274" s="21" t="s">
        <v>7</v>
      </c>
      <c r="E274" s="21" t="s">
        <v>13</v>
      </c>
      <c r="F274" s="136">
        <v>193.5</v>
      </c>
      <c r="G274" s="22">
        <v>1</v>
      </c>
      <c r="H274" s="407">
        <v>0.5</v>
      </c>
      <c r="I274" s="410">
        <v>-0.5</v>
      </c>
      <c r="J274" s="211">
        <v>194.5</v>
      </c>
      <c r="K274" s="320">
        <v>194.393</v>
      </c>
      <c r="L274" s="22">
        <f t="shared" si="40"/>
        <v>0.89</v>
      </c>
      <c r="M274" s="200">
        <f t="shared" si="41"/>
        <v>-0.11</v>
      </c>
      <c r="N274" s="200">
        <v>0.01</v>
      </c>
      <c r="O274" s="235" t="str">
        <f t="shared" si="42"/>
        <v>OK</v>
      </c>
      <c r="P274" s="151"/>
      <c r="Q274" s="130">
        <v>164</v>
      </c>
      <c r="R274" s="36">
        <f t="shared" si="39"/>
        <v>194.5</v>
      </c>
      <c r="S274" s="320">
        <v>194.393</v>
      </c>
      <c r="T274" s="320">
        <v>194.50899999999999</v>
      </c>
      <c r="U274" s="134"/>
      <c r="V274" s="134"/>
      <c r="W274" s="134"/>
      <c r="X274" s="134"/>
      <c r="Y274" s="134"/>
      <c r="Z274" s="134"/>
      <c r="AA274" s="134"/>
      <c r="AB274" s="134"/>
      <c r="AC274" s="134"/>
      <c r="AD274" s="134"/>
      <c r="AE274" s="134"/>
      <c r="AF274" s="134"/>
      <c r="AG274" s="134"/>
      <c r="AH274" s="134"/>
      <c r="AI274" s="134"/>
      <c r="AJ274" s="134"/>
      <c r="AK274" s="134"/>
      <c r="AL274" s="134"/>
      <c r="AM274" s="134"/>
      <c r="AN274" s="134"/>
      <c r="AO274" s="134"/>
      <c r="AP274" s="134"/>
      <c r="AQ274" s="134"/>
      <c r="AR274" s="134"/>
      <c r="AS274" s="134"/>
      <c r="AT274" s="134"/>
      <c r="AU274" s="134"/>
      <c r="AV274" s="134"/>
      <c r="AW274" s="134"/>
      <c r="AX274" s="134"/>
      <c r="AY274" s="134"/>
      <c r="AZ274" s="134"/>
      <c r="BA274" s="134"/>
      <c r="BB274" s="134"/>
      <c r="BC274" s="134"/>
      <c r="BD274" s="134"/>
      <c r="BE274" s="134"/>
      <c r="BF274" s="134"/>
      <c r="BG274" s="134"/>
      <c r="BH274" s="134"/>
      <c r="BI274" s="134"/>
      <c r="BJ274" s="134"/>
      <c r="BK274" s="134"/>
      <c r="BL274" s="134"/>
      <c r="BM274" s="134"/>
      <c r="BN274" s="134"/>
      <c r="BO274" s="134"/>
      <c r="BP274" s="134"/>
      <c r="BQ274" s="134"/>
      <c r="BR274" s="134"/>
      <c r="BS274" s="134"/>
      <c r="BT274" s="134"/>
      <c r="BU274" s="134"/>
      <c r="BV274" s="134"/>
      <c r="BW274" s="134"/>
      <c r="BX274" s="134"/>
      <c r="BY274" s="134"/>
      <c r="BZ274" s="134"/>
      <c r="CA274" s="134"/>
      <c r="CB274" s="134"/>
      <c r="CC274" s="134"/>
      <c r="CD274" s="134"/>
      <c r="CE274" s="134"/>
      <c r="CF274" s="134"/>
      <c r="CG274" s="134"/>
      <c r="CH274" s="134"/>
      <c r="CI274" s="134"/>
      <c r="CJ274" s="134"/>
      <c r="CK274" s="134"/>
      <c r="CL274" s="134"/>
      <c r="CM274" s="134"/>
      <c r="CN274" s="134"/>
      <c r="CO274" s="134"/>
      <c r="CP274" s="134"/>
      <c r="CQ274" s="134"/>
      <c r="CR274" s="134"/>
      <c r="CS274" s="134"/>
      <c r="CT274" s="134"/>
      <c r="CU274" s="134"/>
      <c r="CV274" s="134"/>
      <c r="CW274" s="134"/>
      <c r="CX274" s="134"/>
      <c r="CY274" s="134"/>
      <c r="CZ274" s="134"/>
      <c r="DA274" s="134"/>
      <c r="DB274" s="134"/>
      <c r="DC274" s="134"/>
      <c r="DD274" s="134"/>
      <c r="DE274" s="134"/>
      <c r="DF274" s="134"/>
      <c r="DG274" s="134"/>
      <c r="DH274" s="134"/>
      <c r="DI274" s="134"/>
      <c r="DJ274" s="134"/>
      <c r="DK274" s="134"/>
      <c r="DL274" s="134"/>
      <c r="DM274" s="134"/>
      <c r="DN274" s="221"/>
    </row>
    <row r="275" spans="1:118" ht="13.5" customHeight="1">
      <c r="A275" s="359">
        <v>165</v>
      </c>
      <c r="B275" s="332" t="s">
        <v>463</v>
      </c>
      <c r="C275" s="172">
        <v>1</v>
      </c>
      <c r="D275" s="21" t="s">
        <v>7</v>
      </c>
      <c r="E275" s="21" t="s">
        <v>13</v>
      </c>
      <c r="F275" s="136">
        <v>193.5</v>
      </c>
      <c r="G275" s="22">
        <v>1</v>
      </c>
      <c r="H275" s="407">
        <v>0.5</v>
      </c>
      <c r="I275" s="410">
        <v>-0.5</v>
      </c>
      <c r="J275" s="211">
        <v>194.5</v>
      </c>
      <c r="K275" s="320">
        <v>194.33</v>
      </c>
      <c r="L275" s="22">
        <f t="shared" si="40"/>
        <v>0.83</v>
      </c>
      <c r="M275" s="200">
        <f t="shared" si="41"/>
        <v>-0.17</v>
      </c>
      <c r="N275" s="200">
        <v>-0.18</v>
      </c>
      <c r="O275" s="235" t="str">
        <f t="shared" si="42"/>
        <v>OK</v>
      </c>
      <c r="P275" s="151"/>
      <c r="Q275" s="130">
        <v>165</v>
      </c>
      <c r="R275" s="36">
        <f t="shared" si="39"/>
        <v>194.5</v>
      </c>
      <c r="S275" s="320">
        <v>194.33</v>
      </c>
      <c r="T275" s="320">
        <v>194.32</v>
      </c>
      <c r="U275" s="134"/>
      <c r="V275" s="134"/>
      <c r="W275" s="134"/>
      <c r="X275" s="134"/>
      <c r="Y275" s="134"/>
      <c r="Z275" s="134"/>
      <c r="AA275" s="134"/>
      <c r="AB275" s="134"/>
      <c r="AC275" s="134"/>
      <c r="AD275" s="134"/>
      <c r="AE275" s="134"/>
      <c r="AF275" s="134"/>
      <c r="AG275" s="134"/>
      <c r="AH275" s="134"/>
      <c r="AI275" s="134"/>
      <c r="AJ275" s="134"/>
      <c r="AK275" s="134"/>
      <c r="AL275" s="134"/>
      <c r="AM275" s="134"/>
      <c r="AN275" s="134"/>
      <c r="AO275" s="134"/>
      <c r="AP275" s="134"/>
      <c r="AQ275" s="134"/>
      <c r="AR275" s="134"/>
      <c r="AS275" s="134"/>
      <c r="AT275" s="134"/>
      <c r="AU275" s="134"/>
      <c r="AV275" s="134"/>
      <c r="AW275" s="134"/>
      <c r="AX275" s="134"/>
      <c r="AY275" s="134"/>
      <c r="AZ275" s="134"/>
      <c r="BA275" s="134"/>
      <c r="BB275" s="134"/>
      <c r="BC275" s="134"/>
      <c r="BD275" s="134"/>
      <c r="BE275" s="134"/>
      <c r="BF275" s="134"/>
      <c r="BG275" s="134"/>
      <c r="BH275" s="134"/>
      <c r="BI275" s="134"/>
      <c r="BJ275" s="134"/>
      <c r="BK275" s="134"/>
      <c r="BL275" s="134"/>
      <c r="BM275" s="134"/>
      <c r="BN275" s="134"/>
      <c r="BO275" s="134"/>
      <c r="BP275" s="134"/>
      <c r="BQ275" s="134"/>
      <c r="BR275" s="134"/>
      <c r="BS275" s="134"/>
      <c r="BT275" s="134"/>
      <c r="BU275" s="134"/>
      <c r="BV275" s="134"/>
      <c r="BW275" s="134"/>
      <c r="BX275" s="134"/>
      <c r="BY275" s="134"/>
      <c r="BZ275" s="134"/>
      <c r="CA275" s="134"/>
      <c r="CB275" s="134"/>
      <c r="CC275" s="134"/>
      <c r="CD275" s="134"/>
      <c r="CE275" s="134"/>
      <c r="CF275" s="134"/>
      <c r="CG275" s="134"/>
      <c r="CH275" s="134"/>
      <c r="CI275" s="134"/>
      <c r="CJ275" s="134"/>
      <c r="CK275" s="134"/>
      <c r="CL275" s="134"/>
      <c r="CM275" s="134"/>
      <c r="CN275" s="134"/>
      <c r="CO275" s="134"/>
      <c r="CP275" s="134"/>
      <c r="CQ275" s="134"/>
      <c r="CR275" s="134"/>
      <c r="CS275" s="134"/>
      <c r="CT275" s="134"/>
      <c r="CU275" s="134"/>
      <c r="CV275" s="134"/>
      <c r="CW275" s="134"/>
      <c r="CX275" s="134"/>
      <c r="CY275" s="134"/>
      <c r="CZ275" s="134"/>
      <c r="DA275" s="134"/>
      <c r="DB275" s="134"/>
      <c r="DC275" s="134"/>
      <c r="DD275" s="134"/>
      <c r="DE275" s="134"/>
      <c r="DF275" s="134"/>
      <c r="DG275" s="134"/>
      <c r="DH275" s="134"/>
      <c r="DI275" s="134"/>
      <c r="DJ275" s="134"/>
      <c r="DK275" s="134"/>
      <c r="DL275" s="134"/>
      <c r="DM275" s="134"/>
      <c r="DN275" s="221"/>
    </row>
    <row r="276" spans="1:118" ht="13.5" customHeight="1">
      <c r="A276" s="359">
        <v>166</v>
      </c>
      <c r="B276" s="332" t="s">
        <v>529</v>
      </c>
      <c r="C276" s="172">
        <v>1</v>
      </c>
      <c r="D276" s="21" t="s">
        <v>7</v>
      </c>
      <c r="E276" s="21" t="s">
        <v>13</v>
      </c>
      <c r="F276" s="136">
        <v>193.5</v>
      </c>
      <c r="G276" s="22">
        <v>1</v>
      </c>
      <c r="H276" s="407">
        <v>0.5</v>
      </c>
      <c r="I276" s="410">
        <v>-0.5</v>
      </c>
      <c r="J276" s="211">
        <v>194.5</v>
      </c>
      <c r="K276" s="320">
        <v>194.279</v>
      </c>
      <c r="L276" s="22">
        <f t="shared" si="40"/>
        <v>0.78</v>
      </c>
      <c r="M276" s="200">
        <f t="shared" si="41"/>
        <v>-0.22</v>
      </c>
      <c r="N276" s="200">
        <v>-0.24</v>
      </c>
      <c r="O276" s="235" t="str">
        <f t="shared" si="42"/>
        <v>OK</v>
      </c>
      <c r="P276" s="151"/>
      <c r="Q276" s="130">
        <v>166</v>
      </c>
      <c r="R276" s="36">
        <f t="shared" si="39"/>
        <v>194.5</v>
      </c>
      <c r="S276" s="320">
        <v>194.279</v>
      </c>
      <c r="T276" s="320">
        <v>194.261</v>
      </c>
      <c r="U276" s="134"/>
      <c r="V276" s="134"/>
      <c r="W276" s="134"/>
      <c r="X276" s="134"/>
      <c r="Y276" s="134"/>
      <c r="Z276" s="134"/>
      <c r="AA276" s="134"/>
      <c r="AB276" s="134"/>
      <c r="AC276" s="134"/>
      <c r="AD276" s="134"/>
      <c r="AE276" s="134"/>
      <c r="AF276" s="134"/>
      <c r="AG276" s="134"/>
      <c r="AH276" s="134"/>
      <c r="AI276" s="134"/>
      <c r="AJ276" s="134"/>
      <c r="AK276" s="134"/>
      <c r="AL276" s="134"/>
      <c r="AM276" s="134"/>
      <c r="AN276" s="134"/>
      <c r="AO276" s="134"/>
      <c r="AP276" s="134"/>
      <c r="AQ276" s="134"/>
      <c r="AR276" s="134"/>
      <c r="AS276" s="134"/>
      <c r="AT276" s="134"/>
      <c r="AU276" s="134"/>
      <c r="AV276" s="134"/>
      <c r="AW276" s="134"/>
      <c r="AX276" s="134"/>
      <c r="AY276" s="134"/>
      <c r="AZ276" s="134"/>
      <c r="BA276" s="134"/>
      <c r="BB276" s="134"/>
      <c r="BC276" s="134"/>
      <c r="BD276" s="134"/>
      <c r="BE276" s="134"/>
      <c r="BF276" s="134"/>
      <c r="BG276" s="134"/>
      <c r="BH276" s="134"/>
      <c r="BI276" s="134"/>
      <c r="BJ276" s="134"/>
      <c r="BK276" s="134"/>
      <c r="BL276" s="134"/>
      <c r="BM276" s="134"/>
      <c r="BN276" s="134"/>
      <c r="BO276" s="134"/>
      <c r="BP276" s="134"/>
      <c r="BQ276" s="134"/>
      <c r="BR276" s="134"/>
      <c r="BS276" s="134"/>
      <c r="BT276" s="134"/>
      <c r="BU276" s="134"/>
      <c r="BV276" s="134"/>
      <c r="BW276" s="134"/>
      <c r="BX276" s="134"/>
      <c r="BY276" s="134"/>
      <c r="BZ276" s="134"/>
      <c r="CA276" s="134"/>
      <c r="CB276" s="134"/>
      <c r="CC276" s="134"/>
      <c r="CD276" s="134"/>
      <c r="CE276" s="134"/>
      <c r="CF276" s="134"/>
      <c r="CG276" s="134"/>
      <c r="CH276" s="134"/>
      <c r="CI276" s="134"/>
      <c r="CJ276" s="134"/>
      <c r="CK276" s="134"/>
      <c r="CL276" s="134"/>
      <c r="CM276" s="134"/>
      <c r="CN276" s="134"/>
      <c r="CO276" s="134"/>
      <c r="CP276" s="134"/>
      <c r="CQ276" s="134"/>
      <c r="CR276" s="134"/>
      <c r="CS276" s="134"/>
      <c r="CT276" s="134"/>
      <c r="CU276" s="134"/>
      <c r="CV276" s="134"/>
      <c r="CW276" s="134"/>
      <c r="CX276" s="134"/>
      <c r="CY276" s="134"/>
      <c r="CZ276" s="134"/>
      <c r="DA276" s="134"/>
      <c r="DB276" s="134"/>
      <c r="DC276" s="134"/>
      <c r="DD276" s="134"/>
      <c r="DE276" s="134"/>
      <c r="DF276" s="134"/>
      <c r="DG276" s="134"/>
      <c r="DH276" s="134"/>
      <c r="DI276" s="134"/>
      <c r="DJ276" s="134"/>
      <c r="DK276" s="134"/>
      <c r="DL276" s="134"/>
      <c r="DM276" s="134"/>
      <c r="DN276" s="221"/>
    </row>
    <row r="277" spans="1:118" ht="13.5" customHeight="1">
      <c r="A277" s="359">
        <v>167</v>
      </c>
      <c r="B277" s="332" t="s">
        <v>530</v>
      </c>
      <c r="C277" s="172">
        <v>1</v>
      </c>
      <c r="D277" s="21" t="s">
        <v>7</v>
      </c>
      <c r="E277" s="21" t="s">
        <v>13</v>
      </c>
      <c r="F277" s="136">
        <v>193.5</v>
      </c>
      <c r="G277" s="22">
        <v>1</v>
      </c>
      <c r="H277" s="407">
        <v>0.5</v>
      </c>
      <c r="I277" s="410">
        <v>-0.5</v>
      </c>
      <c r="J277" s="211">
        <v>194.5</v>
      </c>
      <c r="K277" s="320">
        <v>194.24299999999999</v>
      </c>
      <c r="L277" s="22">
        <f t="shared" si="40"/>
        <v>0.74</v>
      </c>
      <c r="M277" s="200">
        <f t="shared" si="41"/>
        <v>-0.26</v>
      </c>
      <c r="N277" s="200">
        <v>-0.27</v>
      </c>
      <c r="O277" s="235" t="str">
        <f t="shared" si="42"/>
        <v>OK</v>
      </c>
      <c r="P277" s="151"/>
      <c r="Q277" s="130">
        <v>167</v>
      </c>
      <c r="R277" s="36">
        <f t="shared" si="39"/>
        <v>194.5</v>
      </c>
      <c r="S277" s="320">
        <v>194.24299999999999</v>
      </c>
      <c r="T277" s="320">
        <v>194.233</v>
      </c>
      <c r="U277" s="134"/>
      <c r="V277" s="134"/>
      <c r="W277" s="134"/>
      <c r="X277" s="134"/>
      <c r="Y277" s="134"/>
      <c r="Z277" s="134"/>
      <c r="AA277" s="134"/>
      <c r="AB277" s="134"/>
      <c r="AC277" s="134"/>
      <c r="AD277" s="134"/>
      <c r="AE277" s="134"/>
      <c r="AF277" s="134"/>
      <c r="AG277" s="134"/>
      <c r="AH277" s="134"/>
      <c r="AI277" s="134"/>
      <c r="AJ277" s="134"/>
      <c r="AK277" s="134"/>
      <c r="AL277" s="134"/>
      <c r="AM277" s="134"/>
      <c r="AN277" s="134"/>
      <c r="AO277" s="134"/>
      <c r="AP277" s="134"/>
      <c r="AQ277" s="134"/>
      <c r="AR277" s="134"/>
      <c r="AS277" s="134"/>
      <c r="AT277" s="134"/>
      <c r="AU277" s="134"/>
      <c r="AV277" s="134"/>
      <c r="AW277" s="134"/>
      <c r="AX277" s="134"/>
      <c r="AY277" s="134"/>
      <c r="AZ277" s="134"/>
      <c r="BA277" s="134"/>
      <c r="BB277" s="134"/>
      <c r="BC277" s="134"/>
      <c r="BD277" s="134"/>
      <c r="BE277" s="134"/>
      <c r="BF277" s="134"/>
      <c r="BG277" s="134"/>
      <c r="BH277" s="134"/>
      <c r="BI277" s="134"/>
      <c r="BJ277" s="134"/>
      <c r="BK277" s="134"/>
      <c r="BL277" s="134"/>
      <c r="BM277" s="134"/>
      <c r="BN277" s="134"/>
      <c r="BO277" s="134"/>
      <c r="BP277" s="134"/>
      <c r="BQ277" s="134"/>
      <c r="BR277" s="134"/>
      <c r="BS277" s="134"/>
      <c r="BT277" s="134"/>
      <c r="BU277" s="134"/>
      <c r="BV277" s="134"/>
      <c r="BW277" s="134"/>
      <c r="BX277" s="134"/>
      <c r="BY277" s="134"/>
      <c r="BZ277" s="134"/>
      <c r="CA277" s="134"/>
      <c r="CB277" s="134"/>
      <c r="CC277" s="134"/>
      <c r="CD277" s="134"/>
      <c r="CE277" s="134"/>
      <c r="CF277" s="134"/>
      <c r="CG277" s="134"/>
      <c r="CH277" s="134"/>
      <c r="CI277" s="134"/>
      <c r="CJ277" s="134"/>
      <c r="CK277" s="134"/>
      <c r="CL277" s="134"/>
      <c r="CM277" s="134"/>
      <c r="CN277" s="134"/>
      <c r="CO277" s="134"/>
      <c r="CP277" s="134"/>
      <c r="CQ277" s="134"/>
      <c r="CR277" s="134"/>
      <c r="CS277" s="134"/>
      <c r="CT277" s="134"/>
      <c r="CU277" s="134"/>
      <c r="CV277" s="134"/>
      <c r="CW277" s="134"/>
      <c r="CX277" s="134"/>
      <c r="CY277" s="134"/>
      <c r="CZ277" s="134"/>
      <c r="DA277" s="134"/>
      <c r="DB277" s="134"/>
      <c r="DC277" s="134"/>
      <c r="DD277" s="134"/>
      <c r="DE277" s="134"/>
      <c r="DF277" s="134"/>
      <c r="DG277" s="134"/>
      <c r="DH277" s="134"/>
      <c r="DI277" s="134"/>
      <c r="DJ277" s="134"/>
      <c r="DK277" s="134"/>
      <c r="DL277" s="134"/>
      <c r="DM277" s="134"/>
      <c r="DN277" s="221"/>
    </row>
    <row r="278" spans="1:118" ht="13.5" customHeight="1">
      <c r="A278" s="359">
        <v>168</v>
      </c>
      <c r="B278" s="332" t="s">
        <v>464</v>
      </c>
      <c r="C278" s="172">
        <v>1</v>
      </c>
      <c r="D278" s="21" t="s">
        <v>7</v>
      </c>
      <c r="E278" s="21" t="s">
        <v>13</v>
      </c>
      <c r="F278" s="136">
        <v>175</v>
      </c>
      <c r="G278" s="22">
        <v>1</v>
      </c>
      <c r="H278" s="407">
        <v>0.5</v>
      </c>
      <c r="I278" s="410">
        <v>-0.5</v>
      </c>
      <c r="J278" s="211">
        <v>176</v>
      </c>
      <c r="K278" s="320">
        <v>176.113</v>
      </c>
      <c r="L278" s="22">
        <f t="shared" si="40"/>
        <v>1.1100000000000001</v>
      </c>
      <c r="M278" s="200">
        <f t="shared" si="41"/>
        <v>0.11</v>
      </c>
      <c r="N278" s="200">
        <v>0.09</v>
      </c>
      <c r="O278" s="235" t="str">
        <f t="shared" si="42"/>
        <v>OK</v>
      </c>
      <c r="P278" s="151"/>
      <c r="Q278" s="130">
        <v>168</v>
      </c>
      <c r="R278" s="36">
        <f t="shared" si="39"/>
        <v>176</v>
      </c>
      <c r="S278" s="320">
        <v>176.113</v>
      </c>
      <c r="T278" s="320">
        <v>176.09399999999999</v>
      </c>
      <c r="U278" s="134"/>
      <c r="V278" s="134"/>
      <c r="W278" s="134"/>
      <c r="X278" s="134"/>
      <c r="Y278" s="134"/>
      <c r="Z278" s="134"/>
      <c r="AA278" s="134"/>
      <c r="AB278" s="134"/>
      <c r="AC278" s="134"/>
      <c r="AD278" s="134"/>
      <c r="AE278" s="134"/>
      <c r="AF278" s="134"/>
      <c r="AG278" s="134"/>
      <c r="AH278" s="134"/>
      <c r="AI278" s="134"/>
      <c r="AJ278" s="134"/>
      <c r="AK278" s="134"/>
      <c r="AL278" s="134"/>
      <c r="AM278" s="134"/>
      <c r="AN278" s="134"/>
      <c r="AO278" s="134"/>
      <c r="AP278" s="134"/>
      <c r="AQ278" s="134"/>
      <c r="AR278" s="134"/>
      <c r="AS278" s="134"/>
      <c r="AT278" s="134"/>
      <c r="AU278" s="134"/>
      <c r="AV278" s="134"/>
      <c r="AW278" s="134"/>
      <c r="AX278" s="134"/>
      <c r="AY278" s="134"/>
      <c r="AZ278" s="134"/>
      <c r="BA278" s="134"/>
      <c r="BB278" s="134"/>
      <c r="BC278" s="134"/>
      <c r="BD278" s="134"/>
      <c r="BE278" s="134"/>
      <c r="BF278" s="134"/>
      <c r="BG278" s="134"/>
      <c r="BH278" s="134"/>
      <c r="BI278" s="134"/>
      <c r="BJ278" s="134"/>
      <c r="BK278" s="134"/>
      <c r="BL278" s="134"/>
      <c r="BM278" s="134"/>
      <c r="BN278" s="134"/>
      <c r="BO278" s="134"/>
      <c r="BP278" s="134"/>
      <c r="BQ278" s="134"/>
      <c r="BR278" s="134"/>
      <c r="BS278" s="134"/>
      <c r="BT278" s="134"/>
      <c r="BU278" s="134"/>
      <c r="BV278" s="134"/>
      <c r="BW278" s="134"/>
      <c r="BX278" s="134"/>
      <c r="BY278" s="134"/>
      <c r="BZ278" s="134"/>
      <c r="CA278" s="134"/>
      <c r="CB278" s="134"/>
      <c r="CC278" s="134"/>
      <c r="CD278" s="134"/>
      <c r="CE278" s="134"/>
      <c r="CF278" s="134"/>
      <c r="CG278" s="134"/>
      <c r="CH278" s="134"/>
      <c r="CI278" s="134"/>
      <c r="CJ278" s="134"/>
      <c r="CK278" s="134"/>
      <c r="CL278" s="134"/>
      <c r="CM278" s="134"/>
      <c r="CN278" s="134"/>
      <c r="CO278" s="134"/>
      <c r="CP278" s="134"/>
      <c r="CQ278" s="134"/>
      <c r="CR278" s="134"/>
      <c r="CS278" s="134"/>
      <c r="CT278" s="134"/>
      <c r="CU278" s="134"/>
      <c r="CV278" s="134"/>
      <c r="CW278" s="134"/>
      <c r="CX278" s="134"/>
      <c r="CY278" s="134"/>
      <c r="CZ278" s="134"/>
      <c r="DA278" s="134"/>
      <c r="DB278" s="134"/>
      <c r="DC278" s="134"/>
      <c r="DD278" s="134"/>
      <c r="DE278" s="134"/>
      <c r="DF278" s="134"/>
      <c r="DG278" s="134"/>
      <c r="DH278" s="134"/>
      <c r="DI278" s="134"/>
      <c r="DJ278" s="134"/>
      <c r="DK278" s="134"/>
      <c r="DL278" s="134"/>
      <c r="DM278" s="134"/>
      <c r="DN278" s="221"/>
    </row>
    <row r="279" spans="1:118" ht="13.5" customHeight="1">
      <c r="A279" s="359">
        <v>169</v>
      </c>
      <c r="B279" s="332" t="s">
        <v>465</v>
      </c>
      <c r="C279" s="172">
        <v>1</v>
      </c>
      <c r="D279" s="21" t="s">
        <v>7</v>
      </c>
      <c r="E279" s="21" t="s">
        <v>13</v>
      </c>
      <c r="F279" s="136">
        <v>175</v>
      </c>
      <c r="G279" s="22">
        <v>1</v>
      </c>
      <c r="H279" s="407">
        <v>0.5</v>
      </c>
      <c r="I279" s="410">
        <v>-0.5</v>
      </c>
      <c r="J279" s="211">
        <v>176</v>
      </c>
      <c r="K279" s="320">
        <v>176.101</v>
      </c>
      <c r="L279" s="22">
        <f t="shared" si="40"/>
        <v>1.1000000000000001</v>
      </c>
      <c r="M279" s="200">
        <f t="shared" si="41"/>
        <v>0.1</v>
      </c>
      <c r="N279" s="200">
        <v>7.0000000000000007E-2</v>
      </c>
      <c r="O279" s="235" t="str">
        <f t="shared" si="42"/>
        <v>OK</v>
      </c>
      <c r="P279" s="151"/>
      <c r="Q279" s="130">
        <v>169</v>
      </c>
      <c r="R279" s="36">
        <f t="shared" si="39"/>
        <v>176</v>
      </c>
      <c r="S279" s="320">
        <v>176.101</v>
      </c>
      <c r="T279" s="320">
        <v>176.071</v>
      </c>
      <c r="U279" s="134"/>
      <c r="V279" s="134"/>
      <c r="W279" s="134"/>
      <c r="X279" s="134"/>
      <c r="Y279" s="134"/>
      <c r="Z279" s="134"/>
      <c r="AA279" s="134"/>
      <c r="AB279" s="134"/>
      <c r="AC279" s="134"/>
      <c r="AD279" s="134"/>
      <c r="AE279" s="134"/>
      <c r="AF279" s="134"/>
      <c r="AG279" s="134"/>
      <c r="AH279" s="134"/>
      <c r="AI279" s="134"/>
      <c r="AJ279" s="134"/>
      <c r="AK279" s="134"/>
      <c r="AL279" s="134"/>
      <c r="AM279" s="134"/>
      <c r="AN279" s="134"/>
      <c r="AO279" s="134"/>
      <c r="AP279" s="134"/>
      <c r="AQ279" s="134"/>
      <c r="AR279" s="134"/>
      <c r="AS279" s="134"/>
      <c r="AT279" s="134"/>
      <c r="AU279" s="134"/>
      <c r="AV279" s="134"/>
      <c r="AW279" s="134"/>
      <c r="AX279" s="134"/>
      <c r="AY279" s="134"/>
      <c r="AZ279" s="134"/>
      <c r="BA279" s="134"/>
      <c r="BB279" s="134"/>
      <c r="BC279" s="134"/>
      <c r="BD279" s="134"/>
      <c r="BE279" s="134"/>
      <c r="BF279" s="134"/>
      <c r="BG279" s="134"/>
      <c r="BH279" s="134"/>
      <c r="BI279" s="134"/>
      <c r="BJ279" s="134"/>
      <c r="BK279" s="134"/>
      <c r="BL279" s="134"/>
      <c r="BM279" s="134"/>
      <c r="BN279" s="134"/>
      <c r="BO279" s="134"/>
      <c r="BP279" s="134"/>
      <c r="BQ279" s="134"/>
      <c r="BR279" s="134"/>
      <c r="BS279" s="134"/>
      <c r="BT279" s="134"/>
      <c r="BU279" s="134"/>
      <c r="BV279" s="134"/>
      <c r="BW279" s="134"/>
      <c r="BX279" s="134"/>
      <c r="BY279" s="134"/>
      <c r="BZ279" s="134"/>
      <c r="CA279" s="134"/>
      <c r="CB279" s="134"/>
      <c r="CC279" s="134"/>
      <c r="CD279" s="134"/>
      <c r="CE279" s="134"/>
      <c r="CF279" s="134"/>
      <c r="CG279" s="134"/>
      <c r="CH279" s="134"/>
      <c r="CI279" s="134"/>
      <c r="CJ279" s="134"/>
      <c r="CK279" s="134"/>
      <c r="CL279" s="134"/>
      <c r="CM279" s="134"/>
      <c r="CN279" s="134"/>
      <c r="CO279" s="134"/>
      <c r="CP279" s="134"/>
      <c r="CQ279" s="134"/>
      <c r="CR279" s="134"/>
      <c r="CS279" s="134"/>
      <c r="CT279" s="134"/>
      <c r="CU279" s="134"/>
      <c r="CV279" s="134"/>
      <c r="CW279" s="134"/>
      <c r="CX279" s="134"/>
      <c r="CY279" s="134"/>
      <c r="CZ279" s="134"/>
      <c r="DA279" s="134"/>
      <c r="DB279" s="134"/>
      <c r="DC279" s="134"/>
      <c r="DD279" s="134"/>
      <c r="DE279" s="134"/>
      <c r="DF279" s="134"/>
      <c r="DG279" s="134"/>
      <c r="DH279" s="134"/>
      <c r="DI279" s="134"/>
      <c r="DJ279" s="134"/>
      <c r="DK279" s="134"/>
      <c r="DL279" s="134"/>
      <c r="DM279" s="134"/>
      <c r="DN279" s="221"/>
    </row>
    <row r="280" spans="1:118" ht="13.5" customHeight="1">
      <c r="A280" s="359">
        <v>170</v>
      </c>
      <c r="B280" s="332" t="s">
        <v>531</v>
      </c>
      <c r="C280" s="172">
        <v>1</v>
      </c>
      <c r="D280" s="21" t="s">
        <v>7</v>
      </c>
      <c r="E280" s="21" t="s">
        <v>13</v>
      </c>
      <c r="F280" s="136">
        <v>175</v>
      </c>
      <c r="G280" s="22">
        <v>1</v>
      </c>
      <c r="H280" s="407">
        <v>0.5</v>
      </c>
      <c r="I280" s="410">
        <v>-0.5</v>
      </c>
      <c r="J280" s="211">
        <v>176</v>
      </c>
      <c r="K280" s="320">
        <v>176.15600000000001</v>
      </c>
      <c r="L280" s="22">
        <f t="shared" si="40"/>
        <v>1.1599999999999999</v>
      </c>
      <c r="M280" s="200">
        <f t="shared" si="41"/>
        <v>0.16</v>
      </c>
      <c r="N280" s="200">
        <v>0.14000000000000001</v>
      </c>
      <c r="O280" s="235" t="str">
        <f t="shared" si="42"/>
        <v>OK</v>
      </c>
      <c r="P280" s="151"/>
      <c r="Q280" s="130">
        <v>170</v>
      </c>
      <c r="R280" s="36">
        <f t="shared" si="39"/>
        <v>176</v>
      </c>
      <c r="S280" s="320">
        <v>176.15600000000001</v>
      </c>
      <c r="T280" s="320">
        <v>176.13900000000001</v>
      </c>
      <c r="U280" s="134"/>
      <c r="V280" s="134"/>
      <c r="W280" s="134"/>
      <c r="X280" s="134"/>
      <c r="Y280" s="134"/>
      <c r="Z280" s="134"/>
      <c r="AA280" s="134"/>
      <c r="AB280" s="134"/>
      <c r="AC280" s="134"/>
      <c r="AD280" s="134"/>
      <c r="AE280" s="134"/>
      <c r="AF280" s="134"/>
      <c r="AG280" s="134"/>
      <c r="AH280" s="134"/>
      <c r="AI280" s="134"/>
      <c r="AJ280" s="134"/>
      <c r="AK280" s="134"/>
      <c r="AL280" s="134"/>
      <c r="AM280" s="134"/>
      <c r="AN280" s="134"/>
      <c r="AO280" s="134"/>
      <c r="AP280" s="134"/>
      <c r="AQ280" s="134"/>
      <c r="AR280" s="134"/>
      <c r="AS280" s="134"/>
      <c r="AT280" s="134"/>
      <c r="AU280" s="134"/>
      <c r="AV280" s="134"/>
      <c r="AW280" s="134"/>
      <c r="AX280" s="134"/>
      <c r="AY280" s="134"/>
      <c r="AZ280" s="134"/>
      <c r="BA280" s="134"/>
      <c r="BB280" s="134"/>
      <c r="BC280" s="134"/>
      <c r="BD280" s="134"/>
      <c r="BE280" s="134"/>
      <c r="BF280" s="134"/>
      <c r="BG280" s="134"/>
      <c r="BH280" s="134"/>
      <c r="BI280" s="134"/>
      <c r="BJ280" s="134"/>
      <c r="BK280" s="134"/>
      <c r="BL280" s="134"/>
      <c r="BM280" s="134"/>
      <c r="BN280" s="134"/>
      <c r="BO280" s="134"/>
      <c r="BP280" s="134"/>
      <c r="BQ280" s="134"/>
      <c r="BR280" s="134"/>
      <c r="BS280" s="134"/>
      <c r="BT280" s="134"/>
      <c r="BU280" s="134"/>
      <c r="BV280" s="134"/>
      <c r="BW280" s="134"/>
      <c r="BX280" s="134"/>
      <c r="BY280" s="134"/>
      <c r="BZ280" s="134"/>
      <c r="CA280" s="134"/>
      <c r="CB280" s="134"/>
      <c r="CC280" s="134"/>
      <c r="CD280" s="134"/>
      <c r="CE280" s="134"/>
      <c r="CF280" s="134"/>
      <c r="CG280" s="134"/>
      <c r="CH280" s="134"/>
      <c r="CI280" s="134"/>
      <c r="CJ280" s="134"/>
      <c r="CK280" s="134"/>
      <c r="CL280" s="134"/>
      <c r="CM280" s="134"/>
      <c r="CN280" s="134"/>
      <c r="CO280" s="134"/>
      <c r="CP280" s="134"/>
      <c r="CQ280" s="134"/>
      <c r="CR280" s="134"/>
      <c r="CS280" s="134"/>
      <c r="CT280" s="134"/>
      <c r="CU280" s="134"/>
      <c r="CV280" s="134"/>
      <c r="CW280" s="134"/>
      <c r="CX280" s="134"/>
      <c r="CY280" s="134"/>
      <c r="CZ280" s="134"/>
      <c r="DA280" s="134"/>
      <c r="DB280" s="134"/>
      <c r="DC280" s="134"/>
      <c r="DD280" s="134"/>
      <c r="DE280" s="134"/>
      <c r="DF280" s="134"/>
      <c r="DG280" s="134"/>
      <c r="DH280" s="134"/>
      <c r="DI280" s="134"/>
      <c r="DJ280" s="134"/>
      <c r="DK280" s="134"/>
      <c r="DL280" s="134"/>
      <c r="DM280" s="134"/>
      <c r="DN280" s="221"/>
    </row>
    <row r="281" spans="1:118" ht="13.5" customHeight="1">
      <c r="A281" s="359">
        <v>171</v>
      </c>
      <c r="B281" s="332" t="s">
        <v>532</v>
      </c>
      <c r="C281" s="172">
        <v>1</v>
      </c>
      <c r="D281" s="21" t="s">
        <v>7</v>
      </c>
      <c r="E281" s="21" t="s">
        <v>13</v>
      </c>
      <c r="F281" s="136">
        <v>175</v>
      </c>
      <c r="G281" s="22">
        <v>1</v>
      </c>
      <c r="H281" s="407">
        <v>0.5</v>
      </c>
      <c r="I281" s="410">
        <v>-0.5</v>
      </c>
      <c r="J281" s="211">
        <v>176</v>
      </c>
      <c r="K281" s="320">
        <v>176.066</v>
      </c>
      <c r="L281" s="22">
        <f t="shared" si="40"/>
        <v>1.07</v>
      </c>
      <c r="M281" s="200">
        <f t="shared" si="41"/>
        <v>7.0000000000000007E-2</v>
      </c>
      <c r="N281" s="200">
        <v>0.08</v>
      </c>
      <c r="O281" s="235" t="str">
        <f t="shared" si="42"/>
        <v>OK</v>
      </c>
      <c r="P281" s="151"/>
      <c r="Q281" s="130">
        <v>171</v>
      </c>
      <c r="R281" s="36">
        <f t="shared" si="39"/>
        <v>176</v>
      </c>
      <c r="S281" s="320">
        <v>176.066</v>
      </c>
      <c r="T281" s="320">
        <v>176.078</v>
      </c>
      <c r="U281" s="134"/>
      <c r="V281" s="134"/>
      <c r="W281" s="134"/>
      <c r="X281" s="134"/>
      <c r="Y281" s="134"/>
      <c r="Z281" s="134"/>
      <c r="AA281" s="134"/>
      <c r="AB281" s="134"/>
      <c r="AC281" s="134"/>
      <c r="AD281" s="134"/>
      <c r="AE281" s="134"/>
      <c r="AF281" s="134"/>
      <c r="AG281" s="134"/>
      <c r="AH281" s="134"/>
      <c r="AI281" s="134"/>
      <c r="AJ281" s="134"/>
      <c r="AK281" s="134"/>
      <c r="AL281" s="134"/>
      <c r="AM281" s="134"/>
      <c r="AN281" s="134"/>
      <c r="AO281" s="134"/>
      <c r="AP281" s="134"/>
      <c r="AQ281" s="134"/>
      <c r="AR281" s="134"/>
      <c r="AS281" s="134"/>
      <c r="AT281" s="134"/>
      <c r="AU281" s="134"/>
      <c r="AV281" s="134"/>
      <c r="AW281" s="134"/>
      <c r="AX281" s="134"/>
      <c r="AY281" s="134"/>
      <c r="AZ281" s="134"/>
      <c r="BA281" s="134"/>
      <c r="BB281" s="134"/>
      <c r="BC281" s="134"/>
      <c r="BD281" s="134"/>
      <c r="BE281" s="134"/>
      <c r="BF281" s="134"/>
      <c r="BG281" s="134"/>
      <c r="BH281" s="134"/>
      <c r="BI281" s="134"/>
      <c r="BJ281" s="134"/>
      <c r="BK281" s="134"/>
      <c r="BL281" s="134"/>
      <c r="BM281" s="134"/>
      <c r="BN281" s="134"/>
      <c r="BO281" s="134"/>
      <c r="BP281" s="134"/>
      <c r="BQ281" s="134"/>
      <c r="BR281" s="134"/>
      <c r="BS281" s="134"/>
      <c r="BT281" s="134"/>
      <c r="BU281" s="134"/>
      <c r="BV281" s="134"/>
      <c r="BW281" s="134"/>
      <c r="BX281" s="134"/>
      <c r="BY281" s="134"/>
      <c r="BZ281" s="134"/>
      <c r="CA281" s="134"/>
      <c r="CB281" s="134"/>
      <c r="CC281" s="134"/>
      <c r="CD281" s="134"/>
      <c r="CE281" s="134"/>
      <c r="CF281" s="134"/>
      <c r="CG281" s="134"/>
      <c r="CH281" s="134"/>
      <c r="CI281" s="134"/>
      <c r="CJ281" s="134"/>
      <c r="CK281" s="134"/>
      <c r="CL281" s="134"/>
      <c r="CM281" s="134"/>
      <c r="CN281" s="134"/>
      <c r="CO281" s="134"/>
      <c r="CP281" s="134"/>
      <c r="CQ281" s="134"/>
      <c r="CR281" s="134"/>
      <c r="CS281" s="134"/>
      <c r="CT281" s="134"/>
      <c r="CU281" s="134"/>
      <c r="CV281" s="134"/>
      <c r="CW281" s="134"/>
      <c r="CX281" s="134"/>
      <c r="CY281" s="134"/>
      <c r="CZ281" s="134"/>
      <c r="DA281" s="134"/>
      <c r="DB281" s="134"/>
      <c r="DC281" s="134"/>
      <c r="DD281" s="134"/>
      <c r="DE281" s="134"/>
      <c r="DF281" s="134"/>
      <c r="DG281" s="134"/>
      <c r="DH281" s="134"/>
      <c r="DI281" s="134"/>
      <c r="DJ281" s="134"/>
      <c r="DK281" s="134"/>
      <c r="DL281" s="134"/>
      <c r="DM281" s="134"/>
      <c r="DN281" s="221"/>
    </row>
    <row r="282" spans="1:118" ht="13.5" customHeight="1">
      <c r="A282" s="359">
        <v>172</v>
      </c>
      <c r="B282" s="332" t="s">
        <v>466</v>
      </c>
      <c r="C282" s="172">
        <v>1</v>
      </c>
      <c r="D282" s="21" t="s">
        <v>7</v>
      </c>
      <c r="E282" s="21" t="s">
        <v>13</v>
      </c>
      <c r="F282" s="136">
        <v>175</v>
      </c>
      <c r="G282" s="22">
        <v>1</v>
      </c>
      <c r="H282" s="407">
        <v>0.5</v>
      </c>
      <c r="I282" s="410">
        <v>-0.5</v>
      </c>
      <c r="J282" s="211">
        <v>176</v>
      </c>
      <c r="K282" s="320">
        <v>176.08799999999999</v>
      </c>
      <c r="L282" s="22">
        <f t="shared" si="40"/>
        <v>1.0900000000000001</v>
      </c>
      <c r="M282" s="200">
        <f t="shared" si="41"/>
        <v>0.09</v>
      </c>
      <c r="N282" s="200">
        <v>0.09</v>
      </c>
      <c r="O282" s="235" t="str">
        <f t="shared" si="42"/>
        <v>OK</v>
      </c>
      <c r="P282" s="151"/>
      <c r="Q282" s="130">
        <v>172</v>
      </c>
      <c r="R282" s="36">
        <f t="shared" si="39"/>
        <v>176</v>
      </c>
      <c r="S282" s="320">
        <v>176.08799999999999</v>
      </c>
      <c r="T282" s="320">
        <v>176.08799999999999</v>
      </c>
      <c r="U282" s="134"/>
      <c r="V282" s="134"/>
      <c r="W282" s="134"/>
      <c r="X282" s="134"/>
      <c r="Y282" s="134"/>
      <c r="Z282" s="134"/>
      <c r="AA282" s="134"/>
      <c r="AB282" s="134"/>
      <c r="AC282" s="134"/>
      <c r="AD282" s="134"/>
      <c r="AE282" s="134"/>
      <c r="AF282" s="134"/>
      <c r="AG282" s="134"/>
      <c r="AH282" s="134"/>
      <c r="AI282" s="134"/>
      <c r="AJ282" s="134"/>
      <c r="AK282" s="134"/>
      <c r="AL282" s="134"/>
      <c r="AM282" s="134"/>
      <c r="AN282" s="134"/>
      <c r="AO282" s="134"/>
      <c r="AP282" s="134"/>
      <c r="AQ282" s="134"/>
      <c r="AR282" s="134"/>
      <c r="AS282" s="134"/>
      <c r="AT282" s="134"/>
      <c r="AU282" s="134"/>
      <c r="AV282" s="134"/>
      <c r="AW282" s="134"/>
      <c r="AX282" s="134"/>
      <c r="AY282" s="134"/>
      <c r="AZ282" s="134"/>
      <c r="BA282" s="134"/>
      <c r="BB282" s="134"/>
      <c r="BC282" s="134"/>
      <c r="BD282" s="134"/>
      <c r="BE282" s="134"/>
      <c r="BF282" s="134"/>
      <c r="BG282" s="134"/>
      <c r="BH282" s="134"/>
      <c r="BI282" s="134"/>
      <c r="BJ282" s="134"/>
      <c r="BK282" s="134"/>
      <c r="BL282" s="134"/>
      <c r="BM282" s="134"/>
      <c r="BN282" s="134"/>
      <c r="BO282" s="134"/>
      <c r="BP282" s="134"/>
      <c r="BQ282" s="134"/>
      <c r="BR282" s="134"/>
      <c r="BS282" s="134"/>
      <c r="BT282" s="134"/>
      <c r="BU282" s="134"/>
      <c r="BV282" s="134"/>
      <c r="BW282" s="134"/>
      <c r="BX282" s="134"/>
      <c r="BY282" s="134"/>
      <c r="BZ282" s="134"/>
      <c r="CA282" s="134"/>
      <c r="CB282" s="134"/>
      <c r="CC282" s="134"/>
      <c r="CD282" s="134"/>
      <c r="CE282" s="134"/>
      <c r="CF282" s="134"/>
      <c r="CG282" s="134"/>
      <c r="CH282" s="134"/>
      <c r="CI282" s="134"/>
      <c r="CJ282" s="134"/>
      <c r="CK282" s="134"/>
      <c r="CL282" s="134"/>
      <c r="CM282" s="134"/>
      <c r="CN282" s="134"/>
      <c r="CO282" s="134"/>
      <c r="CP282" s="134"/>
      <c r="CQ282" s="134"/>
      <c r="CR282" s="134"/>
      <c r="CS282" s="134"/>
      <c r="CT282" s="134"/>
      <c r="CU282" s="134"/>
      <c r="CV282" s="134"/>
      <c r="CW282" s="134"/>
      <c r="CX282" s="134"/>
      <c r="CY282" s="134"/>
      <c r="CZ282" s="134"/>
      <c r="DA282" s="134"/>
      <c r="DB282" s="134"/>
      <c r="DC282" s="134"/>
      <c r="DD282" s="134"/>
      <c r="DE282" s="134"/>
      <c r="DF282" s="134"/>
      <c r="DG282" s="134"/>
      <c r="DH282" s="134"/>
      <c r="DI282" s="134"/>
      <c r="DJ282" s="134"/>
      <c r="DK282" s="134"/>
      <c r="DL282" s="134"/>
      <c r="DM282" s="134"/>
      <c r="DN282" s="221"/>
    </row>
    <row r="283" spans="1:118" ht="13.5" customHeight="1">
      <c r="A283" s="359">
        <v>174</v>
      </c>
      <c r="B283" s="332" t="s">
        <v>467</v>
      </c>
      <c r="C283" s="172">
        <v>1</v>
      </c>
      <c r="D283" s="21" t="s">
        <v>7</v>
      </c>
      <c r="E283" s="21" t="s">
        <v>13</v>
      </c>
      <c r="F283" s="136">
        <v>167.5</v>
      </c>
      <c r="G283" s="22">
        <v>1</v>
      </c>
      <c r="H283" s="407">
        <v>0.5</v>
      </c>
      <c r="I283" s="410">
        <v>-0.5</v>
      </c>
      <c r="J283" s="211">
        <v>168.5</v>
      </c>
      <c r="K283" s="320">
        <v>168.38399999999999</v>
      </c>
      <c r="L283" s="22">
        <f t="shared" si="40"/>
        <v>0.88</v>
      </c>
      <c r="M283" s="200">
        <f t="shared" si="41"/>
        <v>-0.12</v>
      </c>
      <c r="N283" s="200">
        <v>-0.13</v>
      </c>
      <c r="O283" s="235" t="str">
        <f t="shared" si="42"/>
        <v>OK</v>
      </c>
      <c r="P283" s="151"/>
      <c r="Q283" s="130">
        <v>174</v>
      </c>
      <c r="R283" s="36">
        <f t="shared" si="39"/>
        <v>168.5</v>
      </c>
      <c r="S283" s="320">
        <v>168.38399999999999</v>
      </c>
      <c r="T283" s="320">
        <v>168.36799999999999</v>
      </c>
      <c r="U283" s="134"/>
      <c r="V283" s="134"/>
      <c r="W283" s="134"/>
      <c r="X283" s="134"/>
      <c r="Y283" s="134"/>
      <c r="Z283" s="134"/>
      <c r="AA283" s="134"/>
      <c r="AB283" s="134"/>
      <c r="AC283" s="134"/>
      <c r="AD283" s="134"/>
      <c r="AE283" s="134"/>
      <c r="AF283" s="134"/>
      <c r="AG283" s="134"/>
      <c r="AH283" s="134"/>
      <c r="AI283" s="134"/>
      <c r="AJ283" s="134"/>
      <c r="AK283" s="134"/>
      <c r="AL283" s="134"/>
      <c r="AM283" s="134"/>
      <c r="AN283" s="134"/>
      <c r="AO283" s="134"/>
      <c r="AP283" s="134"/>
      <c r="AQ283" s="134"/>
      <c r="AR283" s="134"/>
      <c r="AS283" s="134"/>
      <c r="AT283" s="134"/>
      <c r="AU283" s="134"/>
      <c r="AV283" s="134"/>
      <c r="AW283" s="134"/>
      <c r="AX283" s="134"/>
      <c r="AY283" s="134"/>
      <c r="AZ283" s="134"/>
      <c r="BA283" s="134"/>
      <c r="BB283" s="134"/>
      <c r="BC283" s="134"/>
      <c r="BD283" s="134"/>
      <c r="BE283" s="134"/>
      <c r="BF283" s="134"/>
      <c r="BG283" s="134"/>
      <c r="BH283" s="134"/>
      <c r="BI283" s="134"/>
      <c r="BJ283" s="134"/>
      <c r="BK283" s="134"/>
      <c r="BL283" s="134"/>
      <c r="BM283" s="134"/>
      <c r="BN283" s="134"/>
      <c r="BO283" s="134"/>
      <c r="BP283" s="134"/>
      <c r="BQ283" s="134"/>
      <c r="BR283" s="134"/>
      <c r="BS283" s="134"/>
      <c r="BT283" s="134"/>
      <c r="BU283" s="134"/>
      <c r="BV283" s="134"/>
      <c r="BW283" s="134"/>
      <c r="BX283" s="134"/>
      <c r="BY283" s="134"/>
      <c r="BZ283" s="134"/>
      <c r="CA283" s="134"/>
      <c r="CB283" s="134"/>
      <c r="CC283" s="134"/>
      <c r="CD283" s="134"/>
      <c r="CE283" s="134"/>
      <c r="CF283" s="134"/>
      <c r="CG283" s="134"/>
      <c r="CH283" s="134"/>
      <c r="CI283" s="134"/>
      <c r="CJ283" s="134"/>
      <c r="CK283" s="134"/>
      <c r="CL283" s="134"/>
      <c r="CM283" s="134"/>
      <c r="CN283" s="134"/>
      <c r="CO283" s="134"/>
      <c r="CP283" s="134"/>
      <c r="CQ283" s="134"/>
      <c r="CR283" s="134"/>
      <c r="CS283" s="134"/>
      <c r="CT283" s="134"/>
      <c r="CU283" s="134"/>
      <c r="CV283" s="134"/>
      <c r="CW283" s="134"/>
      <c r="CX283" s="134"/>
      <c r="CY283" s="134"/>
      <c r="CZ283" s="134"/>
      <c r="DA283" s="134"/>
      <c r="DB283" s="134"/>
      <c r="DC283" s="134"/>
      <c r="DD283" s="134"/>
      <c r="DE283" s="134"/>
      <c r="DF283" s="134"/>
      <c r="DG283" s="134"/>
      <c r="DH283" s="134"/>
      <c r="DI283" s="134"/>
      <c r="DJ283" s="134"/>
      <c r="DK283" s="134"/>
      <c r="DL283" s="134"/>
      <c r="DM283" s="134"/>
      <c r="DN283" s="221"/>
    </row>
    <row r="284" spans="1:118" ht="13.5" customHeight="1">
      <c r="A284" s="359">
        <v>176</v>
      </c>
      <c r="B284" s="332" t="s">
        <v>468</v>
      </c>
      <c r="C284" s="172">
        <v>1</v>
      </c>
      <c r="D284" s="21" t="s">
        <v>7</v>
      </c>
      <c r="E284" s="21" t="s">
        <v>13</v>
      </c>
      <c r="F284" s="136">
        <v>175</v>
      </c>
      <c r="G284" s="22">
        <v>1</v>
      </c>
      <c r="H284" s="407">
        <v>0.5</v>
      </c>
      <c r="I284" s="410">
        <v>-0.5</v>
      </c>
      <c r="J284" s="211">
        <v>176</v>
      </c>
      <c r="K284" s="320">
        <v>175.85</v>
      </c>
      <c r="L284" s="22">
        <f t="shared" si="40"/>
        <v>0.85</v>
      </c>
      <c r="M284" s="200">
        <f t="shared" si="41"/>
        <v>-0.15</v>
      </c>
      <c r="N284" s="200">
        <v>-0.16</v>
      </c>
      <c r="O284" s="235" t="str">
        <f t="shared" si="42"/>
        <v>OK</v>
      </c>
      <c r="P284" s="151"/>
      <c r="Q284" s="130">
        <v>176</v>
      </c>
      <c r="R284" s="36">
        <f t="shared" si="39"/>
        <v>176</v>
      </c>
      <c r="S284" s="320">
        <v>175.85</v>
      </c>
      <c r="T284" s="320">
        <v>175.84399999999999</v>
      </c>
      <c r="U284" s="134"/>
      <c r="V284" s="134"/>
      <c r="W284" s="134"/>
      <c r="X284" s="134"/>
      <c r="Y284" s="134"/>
      <c r="Z284" s="134"/>
      <c r="AA284" s="134"/>
      <c r="AB284" s="134"/>
      <c r="AC284" s="134"/>
      <c r="AD284" s="134"/>
      <c r="AE284" s="134"/>
      <c r="AF284" s="134"/>
      <c r="AG284" s="134"/>
      <c r="AH284" s="134"/>
      <c r="AI284" s="134"/>
      <c r="AJ284" s="134"/>
      <c r="AK284" s="134"/>
      <c r="AL284" s="134"/>
      <c r="AM284" s="134"/>
      <c r="AN284" s="134"/>
      <c r="AO284" s="134"/>
      <c r="AP284" s="134"/>
      <c r="AQ284" s="134"/>
      <c r="AR284" s="134"/>
      <c r="AS284" s="134"/>
      <c r="AT284" s="134"/>
      <c r="AU284" s="134"/>
      <c r="AV284" s="134"/>
      <c r="AW284" s="134"/>
      <c r="AX284" s="134"/>
      <c r="AY284" s="134"/>
      <c r="AZ284" s="134"/>
      <c r="BA284" s="134"/>
      <c r="BB284" s="134"/>
      <c r="BC284" s="134"/>
      <c r="BD284" s="134"/>
      <c r="BE284" s="134"/>
      <c r="BF284" s="134"/>
      <c r="BG284" s="134"/>
      <c r="BH284" s="134"/>
      <c r="BI284" s="134"/>
      <c r="BJ284" s="134"/>
      <c r="BK284" s="134"/>
      <c r="BL284" s="134"/>
      <c r="BM284" s="134"/>
      <c r="BN284" s="134"/>
      <c r="BO284" s="134"/>
      <c r="BP284" s="134"/>
      <c r="BQ284" s="134"/>
      <c r="BR284" s="134"/>
      <c r="BS284" s="134"/>
      <c r="BT284" s="134"/>
      <c r="BU284" s="134"/>
      <c r="BV284" s="134"/>
      <c r="BW284" s="134"/>
      <c r="BX284" s="134"/>
      <c r="BY284" s="134"/>
      <c r="BZ284" s="134"/>
      <c r="CA284" s="134"/>
      <c r="CB284" s="134"/>
      <c r="CC284" s="134"/>
      <c r="CD284" s="134"/>
      <c r="CE284" s="134"/>
      <c r="CF284" s="134"/>
      <c r="CG284" s="134"/>
      <c r="CH284" s="134"/>
      <c r="CI284" s="134"/>
      <c r="CJ284" s="134"/>
      <c r="CK284" s="134"/>
      <c r="CL284" s="134"/>
      <c r="CM284" s="134"/>
      <c r="CN284" s="134"/>
      <c r="CO284" s="134"/>
      <c r="CP284" s="134"/>
      <c r="CQ284" s="134"/>
      <c r="CR284" s="134"/>
      <c r="CS284" s="134"/>
      <c r="CT284" s="134"/>
      <c r="CU284" s="134"/>
      <c r="CV284" s="134"/>
      <c r="CW284" s="134"/>
      <c r="CX284" s="134"/>
      <c r="CY284" s="134"/>
      <c r="CZ284" s="134"/>
      <c r="DA284" s="134"/>
      <c r="DB284" s="134"/>
      <c r="DC284" s="134"/>
      <c r="DD284" s="134"/>
      <c r="DE284" s="134"/>
      <c r="DF284" s="134"/>
      <c r="DG284" s="134"/>
      <c r="DH284" s="134"/>
      <c r="DI284" s="134"/>
      <c r="DJ284" s="134"/>
      <c r="DK284" s="134"/>
      <c r="DL284" s="134"/>
      <c r="DM284" s="134"/>
      <c r="DN284" s="221"/>
    </row>
    <row r="285" spans="1:118" ht="13.5" customHeight="1">
      <c r="A285" s="359">
        <v>177</v>
      </c>
      <c r="B285" s="332" t="s">
        <v>533</v>
      </c>
      <c r="C285" s="172">
        <v>1</v>
      </c>
      <c r="D285" s="21" t="s">
        <v>7</v>
      </c>
      <c r="E285" s="21" t="s">
        <v>13</v>
      </c>
      <c r="F285" s="136">
        <v>175</v>
      </c>
      <c r="G285" s="22">
        <v>1</v>
      </c>
      <c r="H285" s="407">
        <v>0.5</v>
      </c>
      <c r="I285" s="410">
        <v>-0.5</v>
      </c>
      <c r="J285" s="211">
        <v>176</v>
      </c>
      <c r="K285" s="320">
        <v>175.89</v>
      </c>
      <c r="L285" s="22">
        <f t="shared" si="40"/>
        <v>0.89</v>
      </c>
      <c r="M285" s="200">
        <f t="shared" si="41"/>
        <v>-0.11</v>
      </c>
      <c r="N285" s="200">
        <v>-0.13</v>
      </c>
      <c r="O285" s="235" t="str">
        <f t="shared" si="42"/>
        <v>OK</v>
      </c>
      <c r="P285" s="151"/>
      <c r="Q285" s="130">
        <v>177</v>
      </c>
      <c r="R285" s="36">
        <f t="shared" si="39"/>
        <v>176</v>
      </c>
      <c r="S285" s="320">
        <v>175.89</v>
      </c>
      <c r="T285" s="320">
        <v>175.875</v>
      </c>
      <c r="U285" s="134"/>
      <c r="V285" s="134"/>
      <c r="W285" s="134"/>
      <c r="X285" s="134"/>
      <c r="Y285" s="134"/>
      <c r="Z285" s="134"/>
      <c r="AA285" s="134"/>
      <c r="AB285" s="134"/>
      <c r="AC285" s="134"/>
      <c r="AD285" s="134"/>
      <c r="AE285" s="134"/>
      <c r="AF285" s="134"/>
      <c r="AG285" s="134"/>
      <c r="AH285" s="134"/>
      <c r="AI285" s="134"/>
      <c r="AJ285" s="134"/>
      <c r="AK285" s="134"/>
      <c r="AL285" s="134"/>
      <c r="AM285" s="134"/>
      <c r="AN285" s="134"/>
      <c r="AO285" s="134"/>
      <c r="AP285" s="134"/>
      <c r="AQ285" s="134"/>
      <c r="AR285" s="134"/>
      <c r="AS285" s="134"/>
      <c r="AT285" s="134"/>
      <c r="AU285" s="134"/>
      <c r="AV285" s="134"/>
      <c r="AW285" s="134"/>
      <c r="AX285" s="134"/>
      <c r="AY285" s="134"/>
      <c r="AZ285" s="134"/>
      <c r="BA285" s="134"/>
      <c r="BB285" s="134"/>
      <c r="BC285" s="134"/>
      <c r="BD285" s="134"/>
      <c r="BE285" s="134"/>
      <c r="BF285" s="134"/>
      <c r="BG285" s="134"/>
      <c r="BH285" s="134"/>
      <c r="BI285" s="134"/>
      <c r="BJ285" s="134"/>
      <c r="BK285" s="134"/>
      <c r="BL285" s="134"/>
      <c r="BM285" s="134"/>
      <c r="BN285" s="134"/>
      <c r="BO285" s="134"/>
      <c r="BP285" s="134"/>
      <c r="BQ285" s="134"/>
      <c r="BR285" s="134"/>
      <c r="BS285" s="134"/>
      <c r="BT285" s="134"/>
      <c r="BU285" s="134"/>
      <c r="BV285" s="134"/>
      <c r="BW285" s="134"/>
      <c r="BX285" s="134"/>
      <c r="BY285" s="134"/>
      <c r="BZ285" s="134"/>
      <c r="CA285" s="134"/>
      <c r="CB285" s="134"/>
      <c r="CC285" s="134"/>
      <c r="CD285" s="134"/>
      <c r="CE285" s="134"/>
      <c r="CF285" s="134"/>
      <c r="CG285" s="134"/>
      <c r="CH285" s="134"/>
      <c r="CI285" s="134"/>
      <c r="CJ285" s="134"/>
      <c r="CK285" s="134"/>
      <c r="CL285" s="134"/>
      <c r="CM285" s="134"/>
      <c r="CN285" s="134"/>
      <c r="CO285" s="134"/>
      <c r="CP285" s="134"/>
      <c r="CQ285" s="134"/>
      <c r="CR285" s="134"/>
      <c r="CS285" s="134"/>
      <c r="CT285" s="134"/>
      <c r="CU285" s="134"/>
      <c r="CV285" s="134"/>
      <c r="CW285" s="134"/>
      <c r="CX285" s="134"/>
      <c r="CY285" s="134"/>
      <c r="CZ285" s="134"/>
      <c r="DA285" s="134"/>
      <c r="DB285" s="134"/>
      <c r="DC285" s="134"/>
      <c r="DD285" s="134"/>
      <c r="DE285" s="134"/>
      <c r="DF285" s="134"/>
      <c r="DG285" s="134"/>
      <c r="DH285" s="134"/>
      <c r="DI285" s="134"/>
      <c r="DJ285" s="134"/>
      <c r="DK285" s="134"/>
      <c r="DL285" s="134"/>
      <c r="DM285" s="134"/>
      <c r="DN285" s="221"/>
    </row>
    <row r="286" spans="1:118" ht="13.5" customHeight="1">
      <c r="A286" s="359">
        <v>178</v>
      </c>
      <c r="B286" s="332" t="s">
        <v>534</v>
      </c>
      <c r="C286" s="172">
        <v>1</v>
      </c>
      <c r="D286" s="21" t="s">
        <v>7</v>
      </c>
      <c r="E286" s="21" t="s">
        <v>13</v>
      </c>
      <c r="F286" s="136">
        <v>175</v>
      </c>
      <c r="G286" s="22">
        <v>1</v>
      </c>
      <c r="H286" s="407">
        <v>0.5</v>
      </c>
      <c r="I286" s="410">
        <v>-0.5</v>
      </c>
      <c r="J286" s="211">
        <v>176</v>
      </c>
      <c r="K286" s="320">
        <v>175.75200000000001</v>
      </c>
      <c r="L286" s="22">
        <f t="shared" si="40"/>
        <v>0.75</v>
      </c>
      <c r="M286" s="200">
        <f t="shared" si="41"/>
        <v>-0.25</v>
      </c>
      <c r="N286" s="200">
        <v>-0.26</v>
      </c>
      <c r="O286" s="235" t="str">
        <f t="shared" si="42"/>
        <v>OK</v>
      </c>
      <c r="P286" s="151"/>
      <c r="Q286" s="130">
        <v>178</v>
      </c>
      <c r="R286" s="36">
        <f t="shared" si="39"/>
        <v>176</v>
      </c>
      <c r="S286" s="320">
        <v>175.75200000000001</v>
      </c>
      <c r="T286" s="320">
        <v>175.74100000000001</v>
      </c>
      <c r="U286" s="134"/>
      <c r="V286" s="134"/>
      <c r="W286" s="134"/>
      <c r="X286" s="134"/>
      <c r="Y286" s="134"/>
      <c r="Z286" s="134"/>
      <c r="AA286" s="134"/>
      <c r="AB286" s="134"/>
      <c r="AC286" s="134"/>
      <c r="AD286" s="134"/>
      <c r="AE286" s="134"/>
      <c r="AF286" s="134"/>
      <c r="AG286" s="134"/>
      <c r="AH286" s="134"/>
      <c r="AI286" s="134"/>
      <c r="AJ286" s="134"/>
      <c r="AK286" s="134"/>
      <c r="AL286" s="134"/>
      <c r="AM286" s="134"/>
      <c r="AN286" s="134"/>
      <c r="AO286" s="134"/>
      <c r="AP286" s="134"/>
      <c r="AQ286" s="134"/>
      <c r="AR286" s="134"/>
      <c r="AS286" s="134"/>
      <c r="AT286" s="134"/>
      <c r="AU286" s="134"/>
      <c r="AV286" s="134"/>
      <c r="AW286" s="134"/>
      <c r="AX286" s="134"/>
      <c r="AY286" s="134"/>
      <c r="AZ286" s="134"/>
      <c r="BA286" s="134"/>
      <c r="BB286" s="134"/>
      <c r="BC286" s="134"/>
      <c r="BD286" s="134"/>
      <c r="BE286" s="134"/>
      <c r="BF286" s="134"/>
      <c r="BG286" s="134"/>
      <c r="BH286" s="134"/>
      <c r="BI286" s="134"/>
      <c r="BJ286" s="134"/>
      <c r="BK286" s="134"/>
      <c r="BL286" s="134"/>
      <c r="BM286" s="134"/>
      <c r="BN286" s="134"/>
      <c r="BO286" s="134"/>
      <c r="BP286" s="134"/>
      <c r="BQ286" s="134"/>
      <c r="BR286" s="134"/>
      <c r="BS286" s="134"/>
      <c r="BT286" s="134"/>
      <c r="BU286" s="134"/>
      <c r="BV286" s="134"/>
      <c r="BW286" s="134"/>
      <c r="BX286" s="134"/>
      <c r="BY286" s="134"/>
      <c r="BZ286" s="134"/>
      <c r="CA286" s="134"/>
      <c r="CB286" s="134"/>
      <c r="CC286" s="134"/>
      <c r="CD286" s="134"/>
      <c r="CE286" s="134"/>
      <c r="CF286" s="134"/>
      <c r="CG286" s="134"/>
      <c r="CH286" s="134"/>
      <c r="CI286" s="134"/>
      <c r="CJ286" s="134"/>
      <c r="CK286" s="134"/>
      <c r="CL286" s="134"/>
      <c r="CM286" s="134"/>
      <c r="CN286" s="134"/>
      <c r="CO286" s="134"/>
      <c r="CP286" s="134"/>
      <c r="CQ286" s="134"/>
      <c r="CR286" s="134"/>
      <c r="CS286" s="134"/>
      <c r="CT286" s="134"/>
      <c r="CU286" s="134"/>
      <c r="CV286" s="134"/>
      <c r="CW286" s="134"/>
      <c r="CX286" s="134"/>
      <c r="CY286" s="134"/>
      <c r="CZ286" s="134"/>
      <c r="DA286" s="134"/>
      <c r="DB286" s="134"/>
      <c r="DC286" s="134"/>
      <c r="DD286" s="134"/>
      <c r="DE286" s="134"/>
      <c r="DF286" s="134"/>
      <c r="DG286" s="134"/>
      <c r="DH286" s="134"/>
      <c r="DI286" s="134"/>
      <c r="DJ286" s="134"/>
      <c r="DK286" s="134"/>
      <c r="DL286" s="134"/>
      <c r="DM286" s="134"/>
      <c r="DN286" s="221"/>
    </row>
    <row r="287" spans="1:118" ht="13.5" customHeight="1">
      <c r="A287" s="359">
        <v>180</v>
      </c>
      <c r="B287" s="332" t="s">
        <v>469</v>
      </c>
      <c r="C287" s="172">
        <v>1</v>
      </c>
      <c r="D287" s="21" t="s">
        <v>7</v>
      </c>
      <c r="E287" s="21" t="s">
        <v>13</v>
      </c>
      <c r="F287" s="136">
        <v>175</v>
      </c>
      <c r="G287" s="22">
        <v>1</v>
      </c>
      <c r="H287" s="407">
        <v>0.5</v>
      </c>
      <c r="I287" s="410">
        <v>-0.5</v>
      </c>
      <c r="J287" s="211">
        <v>176</v>
      </c>
      <c r="K287" s="320">
        <v>175.69499999999999</v>
      </c>
      <c r="L287" s="22">
        <f t="shared" si="40"/>
        <v>0.69</v>
      </c>
      <c r="M287" s="200">
        <f t="shared" si="41"/>
        <v>-0.31</v>
      </c>
      <c r="N287" s="200">
        <v>-0.33</v>
      </c>
      <c r="O287" s="235" t="str">
        <f t="shared" si="42"/>
        <v>OK</v>
      </c>
      <c r="P287" s="151"/>
      <c r="Q287" s="130">
        <v>180</v>
      </c>
      <c r="R287" s="36">
        <f t="shared" si="39"/>
        <v>176</v>
      </c>
      <c r="S287" s="320">
        <v>175.69499999999999</v>
      </c>
      <c r="T287" s="320">
        <v>175.67</v>
      </c>
      <c r="U287" s="134"/>
      <c r="V287" s="134"/>
      <c r="W287" s="134"/>
      <c r="X287" s="134"/>
      <c r="Y287" s="134"/>
      <c r="Z287" s="134"/>
      <c r="AA287" s="134"/>
      <c r="AB287" s="134"/>
      <c r="AC287" s="134"/>
      <c r="AD287" s="134"/>
      <c r="AE287" s="134"/>
      <c r="AF287" s="134"/>
      <c r="AG287" s="134"/>
      <c r="AH287" s="134"/>
      <c r="AI287" s="134"/>
      <c r="AJ287" s="134"/>
      <c r="AK287" s="134"/>
      <c r="AL287" s="134"/>
      <c r="AM287" s="134"/>
      <c r="AN287" s="134"/>
      <c r="AO287" s="134"/>
      <c r="AP287" s="134"/>
      <c r="AQ287" s="134"/>
      <c r="AR287" s="134"/>
      <c r="AS287" s="134"/>
      <c r="AT287" s="134"/>
      <c r="AU287" s="134"/>
      <c r="AV287" s="134"/>
      <c r="AW287" s="134"/>
      <c r="AX287" s="134"/>
      <c r="AY287" s="134"/>
      <c r="AZ287" s="134"/>
      <c r="BA287" s="134"/>
      <c r="BB287" s="134"/>
      <c r="BC287" s="134"/>
      <c r="BD287" s="134"/>
      <c r="BE287" s="134"/>
      <c r="BF287" s="134"/>
      <c r="BG287" s="134"/>
      <c r="BH287" s="134"/>
      <c r="BI287" s="134"/>
      <c r="BJ287" s="134"/>
      <c r="BK287" s="134"/>
      <c r="BL287" s="134"/>
      <c r="BM287" s="134"/>
      <c r="BN287" s="134"/>
      <c r="BO287" s="134"/>
      <c r="BP287" s="134"/>
      <c r="BQ287" s="134"/>
      <c r="BR287" s="134"/>
      <c r="BS287" s="134"/>
      <c r="BT287" s="134"/>
      <c r="BU287" s="134"/>
      <c r="BV287" s="134"/>
      <c r="BW287" s="134"/>
      <c r="BX287" s="134"/>
      <c r="BY287" s="134"/>
      <c r="BZ287" s="134"/>
      <c r="CA287" s="134"/>
      <c r="CB287" s="134"/>
      <c r="CC287" s="134"/>
      <c r="CD287" s="134"/>
      <c r="CE287" s="134"/>
      <c r="CF287" s="134"/>
      <c r="CG287" s="134"/>
      <c r="CH287" s="134"/>
      <c r="CI287" s="134"/>
      <c r="CJ287" s="134"/>
      <c r="CK287" s="134"/>
      <c r="CL287" s="134"/>
      <c r="CM287" s="134"/>
      <c r="CN287" s="134"/>
      <c r="CO287" s="134"/>
      <c r="CP287" s="134"/>
      <c r="CQ287" s="134"/>
      <c r="CR287" s="134"/>
      <c r="CS287" s="134"/>
      <c r="CT287" s="134"/>
      <c r="CU287" s="134"/>
      <c r="CV287" s="134"/>
      <c r="CW287" s="134"/>
      <c r="CX287" s="134"/>
      <c r="CY287" s="134"/>
      <c r="CZ287" s="134"/>
      <c r="DA287" s="134"/>
      <c r="DB287" s="134"/>
      <c r="DC287" s="134"/>
      <c r="DD287" s="134"/>
      <c r="DE287" s="134"/>
      <c r="DF287" s="134"/>
      <c r="DG287" s="134"/>
      <c r="DH287" s="134"/>
      <c r="DI287" s="134"/>
      <c r="DJ287" s="134"/>
      <c r="DK287" s="134"/>
      <c r="DL287" s="134"/>
      <c r="DM287" s="134"/>
      <c r="DN287" s="221"/>
    </row>
    <row r="288" spans="1:118" ht="13.5" customHeight="1">
      <c r="A288" s="359">
        <v>181</v>
      </c>
      <c r="B288" s="332" t="s">
        <v>238</v>
      </c>
      <c r="C288" s="172">
        <v>1</v>
      </c>
      <c r="D288" s="21" t="s">
        <v>7</v>
      </c>
      <c r="E288" s="21" t="s">
        <v>13</v>
      </c>
      <c r="F288" s="136">
        <v>175</v>
      </c>
      <c r="G288" s="22">
        <v>1</v>
      </c>
      <c r="H288" s="407">
        <v>0.5</v>
      </c>
      <c r="I288" s="410">
        <v>-0.5</v>
      </c>
      <c r="J288" s="211">
        <v>176</v>
      </c>
      <c r="K288" s="320">
        <v>175.72</v>
      </c>
      <c r="L288" s="22">
        <f t="shared" si="40"/>
        <v>0.72</v>
      </c>
      <c r="M288" s="200">
        <f t="shared" si="41"/>
        <v>-0.28000000000000003</v>
      </c>
      <c r="N288" s="200">
        <v>-0.19</v>
      </c>
      <c r="O288" s="235" t="str">
        <f t="shared" si="42"/>
        <v>OK</v>
      </c>
      <c r="P288" s="151"/>
      <c r="Q288" s="130">
        <v>181</v>
      </c>
      <c r="R288" s="36">
        <f t="shared" si="39"/>
        <v>176</v>
      </c>
      <c r="S288" s="320">
        <v>175.72</v>
      </c>
      <c r="T288" s="320">
        <v>175.80500000000001</v>
      </c>
      <c r="U288" s="134"/>
      <c r="V288" s="134"/>
      <c r="W288" s="134"/>
      <c r="X288" s="134"/>
      <c r="Y288" s="134"/>
      <c r="Z288" s="134"/>
      <c r="AA288" s="134"/>
      <c r="AB288" s="134"/>
      <c r="AC288" s="134"/>
      <c r="AD288" s="134"/>
      <c r="AE288" s="134"/>
      <c r="AF288" s="134"/>
      <c r="AG288" s="134"/>
      <c r="AH288" s="134"/>
      <c r="AI288" s="134"/>
      <c r="AJ288" s="134"/>
      <c r="AK288" s="134"/>
      <c r="AL288" s="134"/>
      <c r="AM288" s="134"/>
      <c r="AN288" s="134"/>
      <c r="AO288" s="134"/>
      <c r="AP288" s="134"/>
      <c r="AQ288" s="134"/>
      <c r="AR288" s="134"/>
      <c r="AS288" s="134"/>
      <c r="AT288" s="134"/>
      <c r="AU288" s="134"/>
      <c r="AV288" s="134"/>
      <c r="AW288" s="134"/>
      <c r="AX288" s="134"/>
      <c r="AY288" s="134"/>
      <c r="AZ288" s="134"/>
      <c r="BA288" s="134"/>
      <c r="BB288" s="134"/>
      <c r="BC288" s="134"/>
      <c r="BD288" s="134"/>
      <c r="BE288" s="134"/>
      <c r="BF288" s="134"/>
      <c r="BG288" s="134"/>
      <c r="BH288" s="134"/>
      <c r="BI288" s="134"/>
      <c r="BJ288" s="134"/>
      <c r="BK288" s="134"/>
      <c r="BL288" s="134"/>
      <c r="BM288" s="134"/>
      <c r="BN288" s="134"/>
      <c r="BO288" s="134"/>
      <c r="BP288" s="134"/>
      <c r="BQ288" s="134"/>
      <c r="BR288" s="134"/>
      <c r="BS288" s="134"/>
      <c r="BT288" s="134"/>
      <c r="BU288" s="134"/>
      <c r="BV288" s="134"/>
      <c r="BW288" s="134"/>
      <c r="BX288" s="134"/>
      <c r="BY288" s="134"/>
      <c r="BZ288" s="134"/>
      <c r="CA288" s="134"/>
      <c r="CB288" s="134"/>
      <c r="CC288" s="134"/>
      <c r="CD288" s="134"/>
      <c r="CE288" s="134"/>
      <c r="CF288" s="134"/>
      <c r="CG288" s="134"/>
      <c r="CH288" s="134"/>
      <c r="CI288" s="134"/>
      <c r="CJ288" s="134"/>
      <c r="CK288" s="134"/>
      <c r="CL288" s="134"/>
      <c r="CM288" s="134"/>
      <c r="CN288" s="134"/>
      <c r="CO288" s="134"/>
      <c r="CP288" s="134"/>
      <c r="CQ288" s="134"/>
      <c r="CR288" s="134"/>
      <c r="CS288" s="134"/>
      <c r="CT288" s="134"/>
      <c r="CU288" s="134"/>
      <c r="CV288" s="134"/>
      <c r="CW288" s="134"/>
      <c r="CX288" s="134"/>
      <c r="CY288" s="134"/>
      <c r="CZ288" s="134"/>
      <c r="DA288" s="134"/>
      <c r="DB288" s="134"/>
      <c r="DC288" s="134"/>
      <c r="DD288" s="134"/>
      <c r="DE288" s="134"/>
      <c r="DF288" s="134"/>
      <c r="DG288" s="134"/>
      <c r="DH288" s="134"/>
      <c r="DI288" s="134"/>
      <c r="DJ288" s="134"/>
      <c r="DK288" s="134"/>
      <c r="DL288" s="134"/>
      <c r="DM288" s="134"/>
      <c r="DN288" s="221"/>
    </row>
    <row r="289" spans="1:118" ht="13.5" customHeight="1">
      <c r="A289" s="359">
        <v>182</v>
      </c>
      <c r="B289" s="332" t="s">
        <v>239</v>
      </c>
      <c r="C289" s="172">
        <v>1</v>
      </c>
      <c r="D289" s="21" t="s">
        <v>7</v>
      </c>
      <c r="E289" s="21" t="s">
        <v>13</v>
      </c>
      <c r="F289" s="136">
        <v>175</v>
      </c>
      <c r="G289" s="22">
        <v>1</v>
      </c>
      <c r="H289" s="407">
        <v>0.5</v>
      </c>
      <c r="I289" s="410">
        <v>-0.5</v>
      </c>
      <c r="J289" s="211">
        <v>176</v>
      </c>
      <c r="K289" s="320">
        <v>175.84899999999999</v>
      </c>
      <c r="L289" s="22">
        <f t="shared" si="40"/>
        <v>0.85</v>
      </c>
      <c r="M289" s="200">
        <f t="shared" si="41"/>
        <v>-0.15</v>
      </c>
      <c r="N289" s="200">
        <v>-0.11</v>
      </c>
      <c r="O289" s="235" t="str">
        <f t="shared" si="42"/>
        <v>OK</v>
      </c>
      <c r="P289" s="151"/>
      <c r="Q289" s="130">
        <v>182</v>
      </c>
      <c r="R289" s="36">
        <f t="shared" si="39"/>
        <v>176</v>
      </c>
      <c r="S289" s="320">
        <v>175.84899999999999</v>
      </c>
      <c r="T289" s="320">
        <v>175.887</v>
      </c>
      <c r="U289" s="134"/>
      <c r="V289" s="134"/>
      <c r="W289" s="134"/>
      <c r="X289" s="134"/>
      <c r="Y289" s="134"/>
      <c r="Z289" s="134"/>
      <c r="AA289" s="134"/>
      <c r="AB289" s="134"/>
      <c r="AC289" s="134"/>
      <c r="AD289" s="134"/>
      <c r="AE289" s="134"/>
      <c r="AF289" s="134"/>
      <c r="AG289" s="134"/>
      <c r="AH289" s="134"/>
      <c r="AI289" s="134"/>
      <c r="AJ289" s="134"/>
      <c r="AK289" s="134"/>
      <c r="AL289" s="134"/>
      <c r="AM289" s="134"/>
      <c r="AN289" s="134"/>
      <c r="AO289" s="134"/>
      <c r="AP289" s="134"/>
      <c r="AQ289" s="134"/>
      <c r="AR289" s="134"/>
      <c r="AS289" s="134"/>
      <c r="AT289" s="134"/>
      <c r="AU289" s="134"/>
      <c r="AV289" s="134"/>
      <c r="AW289" s="134"/>
      <c r="AX289" s="134"/>
      <c r="AY289" s="134"/>
      <c r="AZ289" s="134"/>
      <c r="BA289" s="134"/>
      <c r="BB289" s="134"/>
      <c r="BC289" s="134"/>
      <c r="BD289" s="134"/>
      <c r="BE289" s="134"/>
      <c r="BF289" s="134"/>
      <c r="BG289" s="134"/>
      <c r="BH289" s="134"/>
      <c r="BI289" s="134"/>
      <c r="BJ289" s="134"/>
      <c r="BK289" s="134"/>
      <c r="BL289" s="134"/>
      <c r="BM289" s="134"/>
      <c r="BN289" s="134"/>
      <c r="BO289" s="134"/>
      <c r="BP289" s="134"/>
      <c r="BQ289" s="134"/>
      <c r="BR289" s="134"/>
      <c r="BS289" s="134"/>
      <c r="BT289" s="134"/>
      <c r="BU289" s="134"/>
      <c r="BV289" s="134"/>
      <c r="BW289" s="134"/>
      <c r="BX289" s="134"/>
      <c r="BY289" s="134"/>
      <c r="BZ289" s="134"/>
      <c r="CA289" s="134"/>
      <c r="CB289" s="134"/>
      <c r="CC289" s="134"/>
      <c r="CD289" s="134"/>
      <c r="CE289" s="134"/>
      <c r="CF289" s="134"/>
      <c r="CG289" s="134"/>
      <c r="CH289" s="134"/>
      <c r="CI289" s="134"/>
      <c r="CJ289" s="134"/>
      <c r="CK289" s="134"/>
      <c r="CL289" s="134"/>
      <c r="CM289" s="134"/>
      <c r="CN289" s="134"/>
      <c r="CO289" s="134"/>
      <c r="CP289" s="134"/>
      <c r="CQ289" s="134"/>
      <c r="CR289" s="134"/>
      <c r="CS289" s="134"/>
      <c r="CT289" s="134"/>
      <c r="CU289" s="134"/>
      <c r="CV289" s="134"/>
      <c r="CW289" s="134"/>
      <c r="CX289" s="134"/>
      <c r="CY289" s="134"/>
      <c r="CZ289" s="134"/>
      <c r="DA289" s="134"/>
      <c r="DB289" s="134"/>
      <c r="DC289" s="134"/>
      <c r="DD289" s="134"/>
      <c r="DE289" s="134"/>
      <c r="DF289" s="134"/>
      <c r="DG289" s="134"/>
      <c r="DH289" s="134"/>
      <c r="DI289" s="134"/>
      <c r="DJ289" s="134"/>
      <c r="DK289" s="134"/>
      <c r="DL289" s="134"/>
      <c r="DM289" s="134"/>
      <c r="DN289" s="221"/>
    </row>
    <row r="290" spans="1:118" ht="13.5" customHeight="1">
      <c r="A290" s="359">
        <v>183</v>
      </c>
      <c r="B290" s="332" t="s">
        <v>470</v>
      </c>
      <c r="C290" s="172">
        <v>1</v>
      </c>
      <c r="D290" s="21" t="s">
        <v>7</v>
      </c>
      <c r="E290" s="21" t="s">
        <v>13</v>
      </c>
      <c r="F290" s="136">
        <v>175</v>
      </c>
      <c r="G290" s="22">
        <v>1</v>
      </c>
      <c r="H290" s="407">
        <v>0.5</v>
      </c>
      <c r="I290" s="410">
        <v>-0.5</v>
      </c>
      <c r="J290" s="211">
        <v>176</v>
      </c>
      <c r="K290" s="320">
        <v>175.756</v>
      </c>
      <c r="L290" s="22">
        <f t="shared" si="40"/>
        <v>0.76</v>
      </c>
      <c r="M290" s="200">
        <f t="shared" si="41"/>
        <v>-0.24</v>
      </c>
      <c r="N290" s="200">
        <v>-0.26</v>
      </c>
      <c r="O290" s="235" t="str">
        <f t="shared" si="42"/>
        <v>OK</v>
      </c>
      <c r="P290" s="151"/>
      <c r="Q290" s="130">
        <v>183</v>
      </c>
      <c r="R290" s="36">
        <f t="shared" si="39"/>
        <v>176</v>
      </c>
      <c r="S290" s="320">
        <v>175.756</v>
      </c>
      <c r="T290" s="320">
        <v>175.73599999999999</v>
      </c>
      <c r="U290" s="134"/>
      <c r="V290" s="134"/>
      <c r="W290" s="134"/>
      <c r="X290" s="134"/>
      <c r="Y290" s="134"/>
      <c r="Z290" s="134"/>
      <c r="AA290" s="134"/>
      <c r="AB290" s="134"/>
      <c r="AC290" s="134"/>
      <c r="AD290" s="134"/>
      <c r="AE290" s="134"/>
      <c r="AF290" s="134"/>
      <c r="AG290" s="134"/>
      <c r="AH290" s="134"/>
      <c r="AI290" s="134"/>
      <c r="AJ290" s="134"/>
      <c r="AK290" s="134"/>
      <c r="AL290" s="134"/>
      <c r="AM290" s="134"/>
      <c r="AN290" s="134"/>
      <c r="AO290" s="134"/>
      <c r="AP290" s="134"/>
      <c r="AQ290" s="134"/>
      <c r="AR290" s="134"/>
      <c r="AS290" s="134"/>
      <c r="AT290" s="134"/>
      <c r="AU290" s="134"/>
      <c r="AV290" s="134"/>
      <c r="AW290" s="134"/>
      <c r="AX290" s="134"/>
      <c r="AY290" s="134"/>
      <c r="AZ290" s="134"/>
      <c r="BA290" s="134"/>
      <c r="BB290" s="134"/>
      <c r="BC290" s="134"/>
      <c r="BD290" s="134"/>
      <c r="BE290" s="134"/>
      <c r="BF290" s="134"/>
      <c r="BG290" s="134"/>
      <c r="BH290" s="134"/>
      <c r="BI290" s="134"/>
      <c r="BJ290" s="134"/>
      <c r="BK290" s="134"/>
      <c r="BL290" s="134"/>
      <c r="BM290" s="134"/>
      <c r="BN290" s="134"/>
      <c r="BO290" s="134"/>
      <c r="BP290" s="134"/>
      <c r="BQ290" s="134"/>
      <c r="BR290" s="134"/>
      <c r="BS290" s="134"/>
      <c r="BT290" s="134"/>
      <c r="BU290" s="134"/>
      <c r="BV290" s="134"/>
      <c r="BW290" s="134"/>
      <c r="BX290" s="134"/>
      <c r="BY290" s="134"/>
      <c r="BZ290" s="134"/>
      <c r="CA290" s="134"/>
      <c r="CB290" s="134"/>
      <c r="CC290" s="134"/>
      <c r="CD290" s="134"/>
      <c r="CE290" s="134"/>
      <c r="CF290" s="134"/>
      <c r="CG290" s="134"/>
      <c r="CH290" s="134"/>
      <c r="CI290" s="134"/>
      <c r="CJ290" s="134"/>
      <c r="CK290" s="134"/>
      <c r="CL290" s="134"/>
      <c r="CM290" s="134"/>
      <c r="CN290" s="134"/>
      <c r="CO290" s="134"/>
      <c r="CP290" s="134"/>
      <c r="CQ290" s="134"/>
      <c r="CR290" s="134"/>
      <c r="CS290" s="134"/>
      <c r="CT290" s="134"/>
      <c r="CU290" s="134"/>
      <c r="CV290" s="134"/>
      <c r="CW290" s="134"/>
      <c r="CX290" s="134"/>
      <c r="CY290" s="134"/>
      <c r="CZ290" s="134"/>
      <c r="DA290" s="134"/>
      <c r="DB290" s="134"/>
      <c r="DC290" s="134"/>
      <c r="DD290" s="134"/>
      <c r="DE290" s="134"/>
      <c r="DF290" s="134"/>
      <c r="DG290" s="134"/>
      <c r="DH290" s="134"/>
      <c r="DI290" s="134"/>
      <c r="DJ290" s="134"/>
      <c r="DK290" s="134"/>
      <c r="DL290" s="134"/>
      <c r="DM290" s="134"/>
      <c r="DN290" s="221"/>
    </row>
    <row r="291" spans="1:118" ht="13.5" customHeight="1" thickBot="1">
      <c r="A291" s="363">
        <v>185</v>
      </c>
      <c r="B291" s="348" t="s">
        <v>535</v>
      </c>
      <c r="C291" s="349">
        <v>1</v>
      </c>
      <c r="D291" s="276" t="s">
        <v>7</v>
      </c>
      <c r="E291" s="276" t="s">
        <v>13</v>
      </c>
      <c r="F291" s="277">
        <v>175</v>
      </c>
      <c r="G291" s="278">
        <v>1</v>
      </c>
      <c r="H291" s="415">
        <v>0.5</v>
      </c>
      <c r="I291" s="416">
        <v>-0.5</v>
      </c>
      <c r="J291" s="350">
        <v>176</v>
      </c>
      <c r="K291" s="353">
        <v>175.898</v>
      </c>
      <c r="L291" s="278">
        <f t="shared" si="40"/>
        <v>0.9</v>
      </c>
      <c r="M291" s="351">
        <f t="shared" si="41"/>
        <v>-0.1</v>
      </c>
      <c r="N291" s="351">
        <v>-0.13</v>
      </c>
      <c r="O291" s="352" t="str">
        <f t="shared" si="42"/>
        <v>OK</v>
      </c>
      <c r="P291" s="151"/>
      <c r="Q291" s="275">
        <v>185</v>
      </c>
      <c r="R291" s="296">
        <f t="shared" si="39"/>
        <v>176</v>
      </c>
      <c r="S291" s="353">
        <v>175.898</v>
      </c>
      <c r="T291" s="353">
        <v>175.875</v>
      </c>
      <c r="U291" s="354"/>
      <c r="V291" s="354"/>
      <c r="W291" s="354"/>
      <c r="X291" s="354"/>
      <c r="Y291" s="354"/>
      <c r="Z291" s="354"/>
      <c r="AA291" s="354"/>
      <c r="AB291" s="354"/>
      <c r="AC291" s="354"/>
      <c r="AD291" s="354"/>
      <c r="AE291" s="354"/>
      <c r="AF291" s="354"/>
      <c r="AG291" s="354"/>
      <c r="AH291" s="354"/>
      <c r="AI291" s="354"/>
      <c r="AJ291" s="354"/>
      <c r="AK291" s="354"/>
      <c r="AL291" s="354"/>
      <c r="AM291" s="354"/>
      <c r="AN291" s="354"/>
      <c r="AO291" s="354"/>
      <c r="AP291" s="354"/>
      <c r="AQ291" s="354"/>
      <c r="AR291" s="354"/>
      <c r="AS291" s="354"/>
      <c r="AT291" s="354"/>
      <c r="AU291" s="354"/>
      <c r="AV291" s="354"/>
      <c r="AW291" s="354"/>
      <c r="AX291" s="354"/>
      <c r="AY291" s="354"/>
      <c r="AZ291" s="354"/>
      <c r="BA291" s="354"/>
      <c r="BB291" s="354"/>
      <c r="BC291" s="354"/>
      <c r="BD291" s="354"/>
      <c r="BE291" s="354"/>
      <c r="BF291" s="354"/>
      <c r="BG291" s="354"/>
      <c r="BH291" s="354"/>
      <c r="BI291" s="354"/>
      <c r="BJ291" s="354"/>
      <c r="BK291" s="354"/>
      <c r="BL291" s="354"/>
      <c r="BM291" s="354"/>
      <c r="BN291" s="354"/>
      <c r="BO291" s="354"/>
      <c r="BP291" s="354"/>
      <c r="BQ291" s="354"/>
      <c r="BR291" s="354"/>
      <c r="BS291" s="354"/>
      <c r="BT291" s="354"/>
      <c r="BU291" s="354"/>
      <c r="BV291" s="354"/>
      <c r="BW291" s="354"/>
      <c r="BX291" s="354"/>
      <c r="BY291" s="354"/>
      <c r="BZ291" s="354"/>
      <c r="CA291" s="354"/>
      <c r="CB291" s="354"/>
      <c r="CC291" s="354"/>
      <c r="CD291" s="354"/>
      <c r="CE291" s="354"/>
      <c r="CF291" s="354"/>
      <c r="CG291" s="354"/>
      <c r="CH291" s="354"/>
      <c r="CI291" s="354"/>
      <c r="CJ291" s="354"/>
      <c r="CK291" s="354"/>
      <c r="CL291" s="354"/>
      <c r="CM291" s="354"/>
      <c r="CN291" s="354"/>
      <c r="CO291" s="354"/>
      <c r="CP291" s="354"/>
      <c r="CQ291" s="354"/>
      <c r="CR291" s="354"/>
      <c r="CS291" s="354"/>
      <c r="CT291" s="354"/>
      <c r="CU291" s="354"/>
      <c r="CV291" s="354"/>
      <c r="CW291" s="354"/>
      <c r="CX291" s="354"/>
      <c r="CY291" s="354"/>
      <c r="CZ291" s="354"/>
      <c r="DA291" s="354"/>
      <c r="DB291" s="354"/>
      <c r="DC291" s="354"/>
      <c r="DD291" s="354"/>
      <c r="DE291" s="354"/>
      <c r="DF291" s="354"/>
      <c r="DG291" s="354"/>
      <c r="DH291" s="354"/>
      <c r="DI291" s="354"/>
      <c r="DJ291" s="354"/>
      <c r="DK291" s="354"/>
      <c r="DL291" s="354"/>
      <c r="DM291" s="354"/>
      <c r="DN291" s="355"/>
    </row>
    <row r="292" spans="1:118" s="341" customFormat="1" ht="13.5" customHeight="1">
      <c r="A292" s="365">
        <v>401</v>
      </c>
      <c r="B292" s="340" t="s">
        <v>240</v>
      </c>
      <c r="C292" s="342">
        <v>2</v>
      </c>
      <c r="D292" s="343" t="s">
        <v>11</v>
      </c>
      <c r="E292" s="343" t="s">
        <v>54</v>
      </c>
      <c r="F292" s="262">
        <v>36.5</v>
      </c>
      <c r="G292" s="282">
        <v>0.68</v>
      </c>
      <c r="H292" s="417">
        <v>0.2</v>
      </c>
      <c r="I292" s="425">
        <v>-0.5</v>
      </c>
      <c r="J292" s="344">
        <v>35.82</v>
      </c>
      <c r="K292" s="319">
        <v>35.926000000000002</v>
      </c>
      <c r="L292" s="282">
        <f t="shared" si="40"/>
        <v>0.57000000000000006</v>
      </c>
      <c r="M292" s="345">
        <f t="shared" si="41"/>
        <v>-0.11</v>
      </c>
      <c r="N292" s="345">
        <v>-0.15</v>
      </c>
      <c r="O292" s="346" t="str">
        <f t="shared" si="42"/>
        <v>OK</v>
      </c>
      <c r="P292" s="347"/>
      <c r="Q292" s="232">
        <v>401</v>
      </c>
      <c r="R292" s="35">
        <f t="shared" si="39"/>
        <v>35.82</v>
      </c>
      <c r="S292" s="319">
        <v>35.926000000000002</v>
      </c>
      <c r="T292" s="319">
        <v>35.970999999999997</v>
      </c>
      <c r="U292" s="129"/>
      <c r="V292" s="129"/>
      <c r="W292" s="129"/>
      <c r="X292" s="129"/>
      <c r="Y292" s="129"/>
      <c r="Z292" s="129"/>
      <c r="AA292" s="129"/>
      <c r="AB292" s="129"/>
      <c r="AC292" s="129"/>
      <c r="AD292" s="129"/>
      <c r="AE292" s="129"/>
      <c r="AF292" s="129"/>
      <c r="AG292" s="129"/>
      <c r="AH292" s="129"/>
      <c r="AI292" s="129"/>
      <c r="AJ292" s="129"/>
      <c r="AK292" s="129"/>
      <c r="AL292" s="129"/>
      <c r="AM292" s="129"/>
      <c r="AN292" s="129"/>
      <c r="AO292" s="129"/>
      <c r="AP292" s="129"/>
      <c r="AQ292" s="129"/>
      <c r="AR292" s="129"/>
      <c r="AS292" s="129"/>
      <c r="AT292" s="129"/>
      <c r="AU292" s="129"/>
      <c r="AV292" s="129"/>
      <c r="AW292" s="129"/>
      <c r="AX292" s="129"/>
      <c r="AY292" s="129"/>
      <c r="AZ292" s="129"/>
      <c r="BA292" s="129"/>
      <c r="BB292" s="129"/>
      <c r="BC292" s="129"/>
      <c r="BD292" s="129"/>
      <c r="BE292" s="129"/>
      <c r="BF292" s="129"/>
      <c r="BG292" s="129"/>
      <c r="BH292" s="129"/>
      <c r="BI292" s="129"/>
      <c r="BJ292" s="129"/>
      <c r="BK292" s="129"/>
      <c r="BL292" s="129"/>
      <c r="BM292" s="129"/>
      <c r="BN292" s="129"/>
      <c r="BO292" s="129"/>
      <c r="BP292" s="129"/>
      <c r="BQ292" s="129"/>
      <c r="BR292" s="129"/>
      <c r="BS292" s="129"/>
      <c r="BT292" s="129"/>
      <c r="BU292" s="129"/>
      <c r="BV292" s="129"/>
      <c r="BW292" s="129"/>
      <c r="BX292" s="129"/>
      <c r="BY292" s="129"/>
      <c r="BZ292" s="129"/>
      <c r="CA292" s="129"/>
      <c r="CB292" s="129"/>
      <c r="CC292" s="129"/>
      <c r="CD292" s="129"/>
      <c r="CE292" s="129"/>
      <c r="CF292" s="129"/>
      <c r="CG292" s="129"/>
      <c r="CH292" s="129"/>
      <c r="CI292" s="129"/>
      <c r="CJ292" s="129"/>
      <c r="CK292" s="129"/>
      <c r="CL292" s="129"/>
      <c r="CM292" s="129"/>
      <c r="CN292" s="129"/>
      <c r="CO292" s="129"/>
      <c r="CP292" s="129"/>
      <c r="CQ292" s="129"/>
      <c r="CR292" s="129"/>
      <c r="CS292" s="129"/>
      <c r="CT292" s="129"/>
      <c r="CU292" s="129"/>
      <c r="CV292" s="129"/>
      <c r="CW292" s="129"/>
      <c r="CX292" s="129"/>
      <c r="CY292" s="129"/>
      <c r="CZ292" s="129"/>
      <c r="DA292" s="129"/>
      <c r="DB292" s="129"/>
      <c r="DC292" s="129"/>
      <c r="DD292" s="129"/>
      <c r="DE292" s="129"/>
      <c r="DF292" s="129"/>
      <c r="DG292" s="129"/>
      <c r="DH292" s="129"/>
      <c r="DI292" s="129"/>
      <c r="DJ292" s="129"/>
      <c r="DK292" s="129"/>
      <c r="DL292" s="129"/>
      <c r="DM292" s="129"/>
      <c r="DN292" s="230"/>
    </row>
    <row r="293" spans="1:118" ht="13.5" customHeight="1">
      <c r="A293" s="359">
        <v>402</v>
      </c>
      <c r="B293" s="332" t="s">
        <v>241</v>
      </c>
      <c r="C293" s="172">
        <v>2</v>
      </c>
      <c r="D293" s="21" t="s">
        <v>11</v>
      </c>
      <c r="E293" s="21" t="s">
        <v>54</v>
      </c>
      <c r="F293" s="136">
        <v>36.5</v>
      </c>
      <c r="G293" s="22">
        <v>1.3</v>
      </c>
      <c r="H293" s="407">
        <v>0.5</v>
      </c>
      <c r="I293" s="410">
        <v>-0.5</v>
      </c>
      <c r="J293" s="211">
        <v>35.200000000000003</v>
      </c>
      <c r="K293" s="320">
        <v>35.076999999999998</v>
      </c>
      <c r="L293" s="22">
        <f t="shared" si="40"/>
        <v>1.42</v>
      </c>
      <c r="M293" s="200">
        <f t="shared" si="41"/>
        <v>0.12</v>
      </c>
      <c r="N293" s="200">
        <v>0.13</v>
      </c>
      <c r="O293" s="235" t="str">
        <f t="shared" si="42"/>
        <v>OK</v>
      </c>
      <c r="P293" s="151"/>
      <c r="Q293" s="130">
        <v>402</v>
      </c>
      <c r="R293" s="36">
        <f t="shared" si="39"/>
        <v>35.200000000000003</v>
      </c>
      <c r="S293" s="320">
        <v>35.076999999999998</v>
      </c>
      <c r="T293" s="320">
        <v>35.073</v>
      </c>
      <c r="U293" s="134"/>
      <c r="V293" s="134"/>
      <c r="W293" s="134"/>
      <c r="X293" s="134"/>
      <c r="Y293" s="134"/>
      <c r="Z293" s="134"/>
      <c r="AA293" s="134"/>
      <c r="AB293" s="134"/>
      <c r="AC293" s="134"/>
      <c r="AD293" s="134"/>
      <c r="AE293" s="134"/>
      <c r="AF293" s="134"/>
      <c r="AG293" s="134"/>
      <c r="AH293" s="134"/>
      <c r="AI293" s="134"/>
      <c r="AJ293" s="134"/>
      <c r="AK293" s="134"/>
      <c r="AL293" s="134"/>
      <c r="AM293" s="134"/>
      <c r="AN293" s="134"/>
      <c r="AO293" s="134"/>
      <c r="AP293" s="134"/>
      <c r="AQ293" s="134"/>
      <c r="AR293" s="134"/>
      <c r="AS293" s="134"/>
      <c r="AT293" s="134"/>
      <c r="AU293" s="134"/>
      <c r="AV293" s="134"/>
      <c r="AW293" s="134"/>
      <c r="AX293" s="134"/>
      <c r="AY293" s="134"/>
      <c r="AZ293" s="134"/>
      <c r="BA293" s="134"/>
      <c r="BB293" s="134"/>
      <c r="BC293" s="134"/>
      <c r="BD293" s="134"/>
      <c r="BE293" s="134"/>
      <c r="BF293" s="134"/>
      <c r="BG293" s="134"/>
      <c r="BH293" s="134"/>
      <c r="BI293" s="134"/>
      <c r="BJ293" s="134"/>
      <c r="BK293" s="134"/>
      <c r="BL293" s="134"/>
      <c r="BM293" s="134"/>
      <c r="BN293" s="134"/>
      <c r="BO293" s="134"/>
      <c r="BP293" s="134"/>
      <c r="BQ293" s="134"/>
      <c r="BR293" s="134"/>
      <c r="BS293" s="134"/>
      <c r="BT293" s="134"/>
      <c r="BU293" s="134"/>
      <c r="BV293" s="134"/>
      <c r="BW293" s="134"/>
      <c r="BX293" s="134"/>
      <c r="BY293" s="134"/>
      <c r="BZ293" s="134"/>
      <c r="CA293" s="134"/>
      <c r="CB293" s="134"/>
      <c r="CC293" s="134"/>
      <c r="CD293" s="134"/>
      <c r="CE293" s="134"/>
      <c r="CF293" s="134"/>
      <c r="CG293" s="134"/>
      <c r="CH293" s="134"/>
      <c r="CI293" s="134"/>
      <c r="CJ293" s="134"/>
      <c r="CK293" s="134"/>
      <c r="CL293" s="134"/>
      <c r="CM293" s="134"/>
      <c r="CN293" s="134"/>
      <c r="CO293" s="134"/>
      <c r="CP293" s="134"/>
      <c r="CQ293" s="134"/>
      <c r="CR293" s="134"/>
      <c r="CS293" s="134"/>
      <c r="CT293" s="134"/>
      <c r="CU293" s="134"/>
      <c r="CV293" s="134"/>
      <c r="CW293" s="134"/>
      <c r="CX293" s="134"/>
      <c r="CY293" s="134"/>
      <c r="CZ293" s="134"/>
      <c r="DA293" s="134"/>
      <c r="DB293" s="134"/>
      <c r="DC293" s="134"/>
      <c r="DD293" s="134"/>
      <c r="DE293" s="134"/>
      <c r="DF293" s="134"/>
      <c r="DG293" s="134"/>
      <c r="DH293" s="134"/>
      <c r="DI293" s="134"/>
      <c r="DJ293" s="134"/>
      <c r="DK293" s="134"/>
      <c r="DL293" s="134"/>
      <c r="DM293" s="134"/>
      <c r="DN293" s="221"/>
    </row>
    <row r="294" spans="1:118" ht="13.5" customHeight="1">
      <c r="A294" s="359">
        <v>403</v>
      </c>
      <c r="B294" s="332" t="s">
        <v>242</v>
      </c>
      <c r="C294" s="172">
        <v>2</v>
      </c>
      <c r="D294" s="21" t="s">
        <v>11</v>
      </c>
      <c r="E294" s="21" t="s">
        <v>54</v>
      </c>
      <c r="F294" s="136">
        <v>36.5</v>
      </c>
      <c r="G294" s="22">
        <v>1.3</v>
      </c>
      <c r="H294" s="407">
        <v>0.5</v>
      </c>
      <c r="I294" s="410">
        <v>-0.5</v>
      </c>
      <c r="J294" s="211">
        <v>35.200000000000003</v>
      </c>
      <c r="K294" s="320">
        <v>34.987000000000002</v>
      </c>
      <c r="L294" s="22">
        <f t="shared" si="40"/>
        <v>1.51</v>
      </c>
      <c r="M294" s="200">
        <f t="shared" si="41"/>
        <v>0.21</v>
      </c>
      <c r="N294" s="200">
        <v>0.18</v>
      </c>
      <c r="O294" s="235" t="str">
        <f t="shared" si="42"/>
        <v>OK</v>
      </c>
      <c r="P294" s="151"/>
      <c r="Q294" s="130">
        <v>403</v>
      </c>
      <c r="R294" s="36">
        <f t="shared" si="39"/>
        <v>35.200000000000003</v>
      </c>
      <c r="S294" s="320">
        <v>34.987000000000002</v>
      </c>
      <c r="T294" s="320">
        <v>35.015999999999998</v>
      </c>
      <c r="U294" s="134"/>
      <c r="V294" s="134"/>
      <c r="W294" s="134"/>
      <c r="X294" s="134"/>
      <c r="Y294" s="134"/>
      <c r="Z294" s="134"/>
      <c r="AA294" s="134"/>
      <c r="AB294" s="134"/>
      <c r="AC294" s="134"/>
      <c r="AD294" s="134"/>
      <c r="AE294" s="134"/>
      <c r="AF294" s="134"/>
      <c r="AG294" s="134"/>
      <c r="AH294" s="134"/>
      <c r="AI294" s="134"/>
      <c r="AJ294" s="134"/>
      <c r="AK294" s="134"/>
      <c r="AL294" s="134"/>
      <c r="AM294" s="134"/>
      <c r="AN294" s="134"/>
      <c r="AO294" s="134"/>
      <c r="AP294" s="134"/>
      <c r="AQ294" s="134"/>
      <c r="AR294" s="134"/>
      <c r="AS294" s="134"/>
      <c r="AT294" s="134"/>
      <c r="AU294" s="134"/>
      <c r="AV294" s="134"/>
      <c r="AW294" s="134"/>
      <c r="AX294" s="134"/>
      <c r="AY294" s="134"/>
      <c r="AZ294" s="134"/>
      <c r="BA294" s="134"/>
      <c r="BB294" s="134"/>
      <c r="BC294" s="134"/>
      <c r="BD294" s="134"/>
      <c r="BE294" s="134"/>
      <c r="BF294" s="134"/>
      <c r="BG294" s="134"/>
      <c r="BH294" s="134"/>
      <c r="BI294" s="134"/>
      <c r="BJ294" s="134"/>
      <c r="BK294" s="134"/>
      <c r="BL294" s="134"/>
      <c r="BM294" s="134"/>
      <c r="BN294" s="134"/>
      <c r="BO294" s="134"/>
      <c r="BP294" s="134"/>
      <c r="BQ294" s="134"/>
      <c r="BR294" s="134"/>
      <c r="BS294" s="134"/>
      <c r="BT294" s="134"/>
      <c r="BU294" s="134"/>
      <c r="BV294" s="134"/>
      <c r="BW294" s="134"/>
      <c r="BX294" s="134"/>
      <c r="BY294" s="134"/>
      <c r="BZ294" s="134"/>
      <c r="CA294" s="134"/>
      <c r="CB294" s="134"/>
      <c r="CC294" s="134"/>
      <c r="CD294" s="134"/>
      <c r="CE294" s="134"/>
      <c r="CF294" s="134"/>
      <c r="CG294" s="134"/>
      <c r="CH294" s="134"/>
      <c r="CI294" s="134"/>
      <c r="CJ294" s="134"/>
      <c r="CK294" s="134"/>
      <c r="CL294" s="134"/>
      <c r="CM294" s="134"/>
      <c r="CN294" s="134"/>
      <c r="CO294" s="134"/>
      <c r="CP294" s="134"/>
      <c r="CQ294" s="134"/>
      <c r="CR294" s="134"/>
      <c r="CS294" s="134"/>
      <c r="CT294" s="134"/>
      <c r="CU294" s="134"/>
      <c r="CV294" s="134"/>
      <c r="CW294" s="134"/>
      <c r="CX294" s="134"/>
      <c r="CY294" s="134"/>
      <c r="CZ294" s="134"/>
      <c r="DA294" s="134"/>
      <c r="DB294" s="134"/>
      <c r="DC294" s="134"/>
      <c r="DD294" s="134"/>
      <c r="DE294" s="134"/>
      <c r="DF294" s="134"/>
      <c r="DG294" s="134"/>
      <c r="DH294" s="134"/>
      <c r="DI294" s="134"/>
      <c r="DJ294" s="134"/>
      <c r="DK294" s="134"/>
      <c r="DL294" s="134"/>
      <c r="DM294" s="134"/>
      <c r="DN294" s="221"/>
    </row>
    <row r="295" spans="1:118" ht="13.5" customHeight="1">
      <c r="A295" s="359">
        <v>404</v>
      </c>
      <c r="B295" s="332" t="s">
        <v>243</v>
      </c>
      <c r="C295" s="172">
        <v>2</v>
      </c>
      <c r="D295" s="21" t="s">
        <v>11</v>
      </c>
      <c r="E295" s="21" t="s">
        <v>54</v>
      </c>
      <c r="F295" s="136">
        <v>36.5</v>
      </c>
      <c r="G295" s="22">
        <v>1.3</v>
      </c>
      <c r="H295" s="407">
        <v>0.5</v>
      </c>
      <c r="I295" s="410">
        <v>-0.5</v>
      </c>
      <c r="J295" s="211">
        <v>35.200000000000003</v>
      </c>
      <c r="K295" s="320">
        <v>34.947000000000003</v>
      </c>
      <c r="L295" s="22">
        <f t="shared" si="40"/>
        <v>1.55</v>
      </c>
      <c r="M295" s="200">
        <f t="shared" si="41"/>
        <v>0.25</v>
      </c>
      <c r="N295" s="200">
        <v>0.25</v>
      </c>
      <c r="O295" s="235" t="str">
        <f t="shared" si="42"/>
        <v>OK</v>
      </c>
      <c r="P295" s="151"/>
      <c r="Q295" s="130">
        <v>404</v>
      </c>
      <c r="R295" s="36">
        <f t="shared" si="39"/>
        <v>35.200000000000003</v>
      </c>
      <c r="S295" s="320">
        <v>34.947000000000003</v>
      </c>
      <c r="T295" s="320">
        <v>34.954999999999998</v>
      </c>
      <c r="U295" s="134"/>
      <c r="V295" s="134"/>
      <c r="W295" s="134"/>
      <c r="X295" s="134"/>
      <c r="Y295" s="134"/>
      <c r="Z295" s="134"/>
      <c r="AA295" s="134"/>
      <c r="AB295" s="134"/>
      <c r="AC295" s="134"/>
      <c r="AD295" s="134"/>
      <c r="AE295" s="134"/>
      <c r="AF295" s="134"/>
      <c r="AG295" s="134"/>
      <c r="AH295" s="134"/>
      <c r="AI295" s="134"/>
      <c r="AJ295" s="134"/>
      <c r="AK295" s="134"/>
      <c r="AL295" s="134"/>
      <c r="AM295" s="134"/>
      <c r="AN295" s="134"/>
      <c r="AO295" s="134"/>
      <c r="AP295" s="134"/>
      <c r="AQ295" s="134"/>
      <c r="AR295" s="134"/>
      <c r="AS295" s="134"/>
      <c r="AT295" s="134"/>
      <c r="AU295" s="134"/>
      <c r="AV295" s="134"/>
      <c r="AW295" s="134"/>
      <c r="AX295" s="134"/>
      <c r="AY295" s="134"/>
      <c r="AZ295" s="134"/>
      <c r="BA295" s="134"/>
      <c r="BB295" s="134"/>
      <c r="BC295" s="134"/>
      <c r="BD295" s="134"/>
      <c r="BE295" s="134"/>
      <c r="BF295" s="134"/>
      <c r="BG295" s="134"/>
      <c r="BH295" s="134"/>
      <c r="BI295" s="134"/>
      <c r="BJ295" s="134"/>
      <c r="BK295" s="134"/>
      <c r="BL295" s="134"/>
      <c r="BM295" s="134"/>
      <c r="BN295" s="134"/>
      <c r="BO295" s="134"/>
      <c r="BP295" s="134"/>
      <c r="BQ295" s="134"/>
      <c r="BR295" s="134"/>
      <c r="BS295" s="134"/>
      <c r="BT295" s="134"/>
      <c r="BU295" s="134"/>
      <c r="BV295" s="134"/>
      <c r="BW295" s="134"/>
      <c r="BX295" s="134"/>
      <c r="BY295" s="134"/>
      <c r="BZ295" s="134"/>
      <c r="CA295" s="134"/>
      <c r="CB295" s="134"/>
      <c r="CC295" s="134"/>
      <c r="CD295" s="134"/>
      <c r="CE295" s="134"/>
      <c r="CF295" s="134"/>
      <c r="CG295" s="134"/>
      <c r="CH295" s="134"/>
      <c r="CI295" s="134"/>
      <c r="CJ295" s="134"/>
      <c r="CK295" s="134"/>
      <c r="CL295" s="134"/>
      <c r="CM295" s="134"/>
      <c r="CN295" s="134"/>
      <c r="CO295" s="134"/>
      <c r="CP295" s="134"/>
      <c r="CQ295" s="134"/>
      <c r="CR295" s="134"/>
      <c r="CS295" s="134"/>
      <c r="CT295" s="134"/>
      <c r="CU295" s="134"/>
      <c r="CV295" s="134"/>
      <c r="CW295" s="134"/>
      <c r="CX295" s="134"/>
      <c r="CY295" s="134"/>
      <c r="CZ295" s="134"/>
      <c r="DA295" s="134"/>
      <c r="DB295" s="134"/>
      <c r="DC295" s="134"/>
      <c r="DD295" s="134"/>
      <c r="DE295" s="134"/>
      <c r="DF295" s="134"/>
      <c r="DG295" s="134"/>
      <c r="DH295" s="134"/>
      <c r="DI295" s="134"/>
      <c r="DJ295" s="134"/>
      <c r="DK295" s="134"/>
      <c r="DL295" s="134"/>
      <c r="DM295" s="134"/>
      <c r="DN295" s="221"/>
    </row>
    <row r="296" spans="1:118" ht="13.5" customHeight="1">
      <c r="A296" s="361">
        <v>409</v>
      </c>
      <c r="B296" s="332" t="s">
        <v>244</v>
      </c>
      <c r="C296" s="172">
        <v>2</v>
      </c>
      <c r="D296" s="21" t="s">
        <v>11</v>
      </c>
      <c r="E296" s="21" t="s">
        <v>54</v>
      </c>
      <c r="F296" s="136">
        <v>36.5</v>
      </c>
      <c r="G296" s="22">
        <v>0.68</v>
      </c>
      <c r="H296" s="407">
        <v>0.2</v>
      </c>
      <c r="I296" s="426">
        <v>-0.5</v>
      </c>
      <c r="J296" s="211">
        <v>35.82</v>
      </c>
      <c r="K296" s="320">
        <v>36.170999999999999</v>
      </c>
      <c r="L296" s="22">
        <f t="shared" si="40"/>
        <v>0.33000000000000007</v>
      </c>
      <c r="M296" s="200">
        <f t="shared" si="41"/>
        <v>-0.35</v>
      </c>
      <c r="N296" s="200">
        <v>-0.4</v>
      </c>
      <c r="O296" s="235" t="str">
        <f t="shared" si="42"/>
        <v>OK</v>
      </c>
      <c r="P296" s="151"/>
      <c r="Q296" s="145">
        <v>409</v>
      </c>
      <c r="R296" s="36">
        <f t="shared" si="39"/>
        <v>35.82</v>
      </c>
      <c r="S296" s="320">
        <v>36.170999999999999</v>
      </c>
      <c r="T296" s="320">
        <v>36.216999999999999</v>
      </c>
      <c r="U296" s="134"/>
      <c r="V296" s="134"/>
      <c r="W296" s="134"/>
      <c r="X296" s="134"/>
      <c r="Y296" s="134"/>
      <c r="Z296" s="134"/>
      <c r="AA296" s="134"/>
      <c r="AB296" s="134"/>
      <c r="AC296" s="134"/>
      <c r="AD296" s="134"/>
      <c r="AE296" s="134"/>
      <c r="AF296" s="134"/>
      <c r="AG296" s="134"/>
      <c r="AH296" s="134"/>
      <c r="AI296" s="134"/>
      <c r="AJ296" s="134"/>
      <c r="AK296" s="134"/>
      <c r="AL296" s="134"/>
      <c r="AM296" s="134"/>
      <c r="AN296" s="134"/>
      <c r="AO296" s="134"/>
      <c r="AP296" s="134"/>
      <c r="AQ296" s="134"/>
      <c r="AR296" s="134"/>
      <c r="AS296" s="134"/>
      <c r="AT296" s="134"/>
      <c r="AU296" s="134"/>
      <c r="AV296" s="134"/>
      <c r="AW296" s="134"/>
      <c r="AX296" s="134"/>
      <c r="AY296" s="134"/>
      <c r="AZ296" s="134"/>
      <c r="BA296" s="134"/>
      <c r="BB296" s="134"/>
      <c r="BC296" s="134"/>
      <c r="BD296" s="134"/>
      <c r="BE296" s="134"/>
      <c r="BF296" s="134"/>
      <c r="BG296" s="134"/>
      <c r="BH296" s="134"/>
      <c r="BI296" s="134"/>
      <c r="BJ296" s="134"/>
      <c r="BK296" s="134"/>
      <c r="BL296" s="134"/>
      <c r="BM296" s="134"/>
      <c r="BN296" s="134"/>
      <c r="BO296" s="134"/>
      <c r="BP296" s="134"/>
      <c r="BQ296" s="134"/>
      <c r="BR296" s="134"/>
      <c r="BS296" s="134"/>
      <c r="BT296" s="134"/>
      <c r="BU296" s="134"/>
      <c r="BV296" s="134"/>
      <c r="BW296" s="134"/>
      <c r="BX296" s="134"/>
      <c r="BY296" s="134"/>
      <c r="BZ296" s="134"/>
      <c r="CA296" s="134"/>
      <c r="CB296" s="134"/>
      <c r="CC296" s="134"/>
      <c r="CD296" s="134"/>
      <c r="CE296" s="134"/>
      <c r="CF296" s="134"/>
      <c r="CG296" s="134"/>
      <c r="CH296" s="134"/>
      <c r="CI296" s="134"/>
      <c r="CJ296" s="134"/>
      <c r="CK296" s="134"/>
      <c r="CL296" s="134"/>
      <c r="CM296" s="134"/>
      <c r="CN296" s="134"/>
      <c r="CO296" s="134"/>
      <c r="CP296" s="134"/>
      <c r="CQ296" s="134"/>
      <c r="CR296" s="134"/>
      <c r="CS296" s="134"/>
      <c r="CT296" s="134"/>
      <c r="CU296" s="134"/>
      <c r="CV296" s="134"/>
      <c r="CW296" s="134"/>
      <c r="CX296" s="134"/>
      <c r="CY296" s="134"/>
      <c r="CZ296" s="134"/>
      <c r="DA296" s="134"/>
      <c r="DB296" s="134"/>
      <c r="DC296" s="134"/>
      <c r="DD296" s="134"/>
      <c r="DE296" s="134"/>
      <c r="DF296" s="134"/>
      <c r="DG296" s="134"/>
      <c r="DH296" s="134"/>
      <c r="DI296" s="134"/>
      <c r="DJ296" s="134"/>
      <c r="DK296" s="134"/>
      <c r="DL296" s="134"/>
      <c r="DM296" s="134"/>
      <c r="DN296" s="221"/>
    </row>
    <row r="297" spans="1:118" ht="13.5" customHeight="1">
      <c r="A297" s="359">
        <v>410</v>
      </c>
      <c r="B297" s="332" t="s">
        <v>245</v>
      </c>
      <c r="C297" s="172">
        <v>2</v>
      </c>
      <c r="D297" s="21" t="s">
        <v>11</v>
      </c>
      <c r="E297" s="21" t="s">
        <v>54</v>
      </c>
      <c r="F297" s="136">
        <v>36.5</v>
      </c>
      <c r="G297" s="22">
        <v>1.3</v>
      </c>
      <c r="H297" s="407">
        <v>0.5</v>
      </c>
      <c r="I297" s="410">
        <v>-0.5</v>
      </c>
      <c r="J297" s="211">
        <v>35.200000000000003</v>
      </c>
      <c r="K297" s="320">
        <v>35.396999999999998</v>
      </c>
      <c r="L297" s="22">
        <f t="shared" si="40"/>
        <v>1.1000000000000001</v>
      </c>
      <c r="M297" s="200">
        <f t="shared" si="41"/>
        <v>-0.2</v>
      </c>
      <c r="N297" s="200">
        <v>-0.15</v>
      </c>
      <c r="O297" s="235" t="str">
        <f t="shared" si="42"/>
        <v>OK</v>
      </c>
      <c r="P297" s="151"/>
      <c r="Q297" s="130">
        <v>410</v>
      </c>
      <c r="R297" s="36">
        <f t="shared" si="39"/>
        <v>35.200000000000003</v>
      </c>
      <c r="S297" s="320">
        <v>35.396999999999998</v>
      </c>
      <c r="T297" s="320">
        <v>35.353999999999999</v>
      </c>
      <c r="U297" s="134"/>
      <c r="V297" s="134"/>
      <c r="W297" s="134"/>
      <c r="X297" s="134"/>
      <c r="Y297" s="134"/>
      <c r="Z297" s="134"/>
      <c r="AA297" s="134"/>
      <c r="AB297" s="134"/>
      <c r="AC297" s="134"/>
      <c r="AD297" s="134"/>
      <c r="AE297" s="134"/>
      <c r="AF297" s="134"/>
      <c r="AG297" s="134"/>
      <c r="AH297" s="134"/>
      <c r="AI297" s="134"/>
      <c r="AJ297" s="134"/>
      <c r="AK297" s="134"/>
      <c r="AL297" s="134"/>
      <c r="AM297" s="134"/>
      <c r="AN297" s="134"/>
      <c r="AO297" s="134"/>
      <c r="AP297" s="134"/>
      <c r="AQ297" s="134"/>
      <c r="AR297" s="134"/>
      <c r="AS297" s="134"/>
      <c r="AT297" s="134"/>
      <c r="AU297" s="134"/>
      <c r="AV297" s="134"/>
      <c r="AW297" s="134"/>
      <c r="AX297" s="134"/>
      <c r="AY297" s="134"/>
      <c r="AZ297" s="134"/>
      <c r="BA297" s="134"/>
      <c r="BB297" s="134"/>
      <c r="BC297" s="134"/>
      <c r="BD297" s="134"/>
      <c r="BE297" s="134"/>
      <c r="BF297" s="134"/>
      <c r="BG297" s="134"/>
      <c r="BH297" s="134"/>
      <c r="BI297" s="134"/>
      <c r="BJ297" s="134"/>
      <c r="BK297" s="134"/>
      <c r="BL297" s="134"/>
      <c r="BM297" s="134"/>
      <c r="BN297" s="134"/>
      <c r="BO297" s="134"/>
      <c r="BP297" s="134"/>
      <c r="BQ297" s="134"/>
      <c r="BR297" s="134"/>
      <c r="BS297" s="134"/>
      <c r="BT297" s="134"/>
      <c r="BU297" s="134"/>
      <c r="BV297" s="134"/>
      <c r="BW297" s="134"/>
      <c r="BX297" s="134"/>
      <c r="BY297" s="134"/>
      <c r="BZ297" s="134"/>
      <c r="CA297" s="134"/>
      <c r="CB297" s="134"/>
      <c r="CC297" s="134"/>
      <c r="CD297" s="134"/>
      <c r="CE297" s="134"/>
      <c r="CF297" s="134"/>
      <c r="CG297" s="134"/>
      <c r="CH297" s="134"/>
      <c r="CI297" s="134"/>
      <c r="CJ297" s="134"/>
      <c r="CK297" s="134"/>
      <c r="CL297" s="134"/>
      <c r="CM297" s="134"/>
      <c r="CN297" s="134"/>
      <c r="CO297" s="134"/>
      <c r="CP297" s="134"/>
      <c r="CQ297" s="134"/>
      <c r="CR297" s="134"/>
      <c r="CS297" s="134"/>
      <c r="CT297" s="134"/>
      <c r="CU297" s="134"/>
      <c r="CV297" s="134"/>
      <c r="CW297" s="134"/>
      <c r="CX297" s="134"/>
      <c r="CY297" s="134"/>
      <c r="CZ297" s="134"/>
      <c r="DA297" s="134"/>
      <c r="DB297" s="134"/>
      <c r="DC297" s="134"/>
      <c r="DD297" s="134"/>
      <c r="DE297" s="134"/>
      <c r="DF297" s="134"/>
      <c r="DG297" s="134"/>
      <c r="DH297" s="134"/>
      <c r="DI297" s="134"/>
      <c r="DJ297" s="134"/>
      <c r="DK297" s="134"/>
      <c r="DL297" s="134"/>
      <c r="DM297" s="134"/>
      <c r="DN297" s="221"/>
    </row>
    <row r="298" spans="1:118" ht="13.5" customHeight="1">
      <c r="A298" s="359">
        <v>411</v>
      </c>
      <c r="B298" s="332" t="s">
        <v>246</v>
      </c>
      <c r="C298" s="172">
        <v>2</v>
      </c>
      <c r="D298" s="21" t="s">
        <v>11</v>
      </c>
      <c r="E298" s="21" t="s">
        <v>54</v>
      </c>
      <c r="F298" s="136">
        <v>36.5</v>
      </c>
      <c r="G298" s="22">
        <v>1.3</v>
      </c>
      <c r="H298" s="407">
        <v>0.5</v>
      </c>
      <c r="I298" s="410">
        <v>-0.5</v>
      </c>
      <c r="J298" s="211">
        <v>35.200000000000003</v>
      </c>
      <c r="K298" s="320">
        <v>35.323</v>
      </c>
      <c r="L298" s="22">
        <f t="shared" si="40"/>
        <v>1.1800000000000002</v>
      </c>
      <c r="M298" s="200">
        <f t="shared" si="41"/>
        <v>-0.12</v>
      </c>
      <c r="N298" s="200">
        <v>-0.13</v>
      </c>
      <c r="O298" s="235" t="str">
        <f t="shared" si="42"/>
        <v>OK</v>
      </c>
      <c r="P298" s="151"/>
      <c r="Q298" s="130">
        <v>411</v>
      </c>
      <c r="R298" s="36">
        <f t="shared" si="39"/>
        <v>35.200000000000003</v>
      </c>
      <c r="S298" s="320">
        <v>35.323</v>
      </c>
      <c r="T298" s="320">
        <v>35.328000000000003</v>
      </c>
      <c r="U298" s="134"/>
      <c r="V298" s="134"/>
      <c r="W298" s="134"/>
      <c r="X298" s="134"/>
      <c r="Y298" s="134"/>
      <c r="Z298" s="134"/>
      <c r="AA298" s="134"/>
      <c r="AB298" s="134"/>
      <c r="AC298" s="134"/>
      <c r="AD298" s="134"/>
      <c r="AE298" s="134"/>
      <c r="AF298" s="134"/>
      <c r="AG298" s="134"/>
      <c r="AH298" s="134"/>
      <c r="AI298" s="134"/>
      <c r="AJ298" s="134"/>
      <c r="AK298" s="134"/>
      <c r="AL298" s="134"/>
      <c r="AM298" s="134"/>
      <c r="AN298" s="134"/>
      <c r="AO298" s="134"/>
      <c r="AP298" s="134"/>
      <c r="AQ298" s="134"/>
      <c r="AR298" s="134"/>
      <c r="AS298" s="134"/>
      <c r="AT298" s="134"/>
      <c r="AU298" s="134"/>
      <c r="AV298" s="134"/>
      <c r="AW298" s="134"/>
      <c r="AX298" s="134"/>
      <c r="AY298" s="134"/>
      <c r="AZ298" s="134"/>
      <c r="BA298" s="134"/>
      <c r="BB298" s="134"/>
      <c r="BC298" s="134"/>
      <c r="BD298" s="134"/>
      <c r="BE298" s="134"/>
      <c r="BF298" s="134"/>
      <c r="BG298" s="134"/>
      <c r="BH298" s="134"/>
      <c r="BI298" s="134"/>
      <c r="BJ298" s="134"/>
      <c r="BK298" s="134"/>
      <c r="BL298" s="134"/>
      <c r="BM298" s="134"/>
      <c r="BN298" s="134"/>
      <c r="BO298" s="134"/>
      <c r="BP298" s="134"/>
      <c r="BQ298" s="134"/>
      <c r="BR298" s="134"/>
      <c r="BS298" s="134"/>
      <c r="BT298" s="134"/>
      <c r="BU298" s="134"/>
      <c r="BV298" s="134"/>
      <c r="BW298" s="134"/>
      <c r="BX298" s="134"/>
      <c r="BY298" s="134"/>
      <c r="BZ298" s="134"/>
      <c r="CA298" s="134"/>
      <c r="CB298" s="134"/>
      <c r="CC298" s="134"/>
      <c r="CD298" s="134"/>
      <c r="CE298" s="134"/>
      <c r="CF298" s="134"/>
      <c r="CG298" s="134"/>
      <c r="CH298" s="134"/>
      <c r="CI298" s="134"/>
      <c r="CJ298" s="134"/>
      <c r="CK298" s="134"/>
      <c r="CL298" s="134"/>
      <c r="CM298" s="134"/>
      <c r="CN298" s="134"/>
      <c r="CO298" s="134"/>
      <c r="CP298" s="134"/>
      <c r="CQ298" s="134"/>
      <c r="CR298" s="134"/>
      <c r="CS298" s="134"/>
      <c r="CT298" s="134"/>
      <c r="CU298" s="134"/>
      <c r="CV298" s="134"/>
      <c r="CW298" s="134"/>
      <c r="CX298" s="134"/>
      <c r="CY298" s="134"/>
      <c r="CZ298" s="134"/>
      <c r="DA298" s="134"/>
      <c r="DB298" s="134"/>
      <c r="DC298" s="134"/>
      <c r="DD298" s="134"/>
      <c r="DE298" s="134"/>
      <c r="DF298" s="134"/>
      <c r="DG298" s="134"/>
      <c r="DH298" s="134"/>
      <c r="DI298" s="134"/>
      <c r="DJ298" s="134"/>
      <c r="DK298" s="134"/>
      <c r="DL298" s="134"/>
      <c r="DM298" s="134"/>
      <c r="DN298" s="221"/>
    </row>
    <row r="299" spans="1:118" ht="13.5" customHeight="1">
      <c r="A299" s="359">
        <v>412</v>
      </c>
      <c r="B299" s="332" t="s">
        <v>247</v>
      </c>
      <c r="C299" s="172">
        <v>2</v>
      </c>
      <c r="D299" s="21" t="s">
        <v>11</v>
      </c>
      <c r="E299" s="21" t="s">
        <v>54</v>
      </c>
      <c r="F299" s="136">
        <v>36.5</v>
      </c>
      <c r="G299" s="22">
        <v>1.3</v>
      </c>
      <c r="H299" s="407">
        <v>0.5</v>
      </c>
      <c r="I299" s="410">
        <v>-0.5</v>
      </c>
      <c r="J299" s="211">
        <v>35.200000000000003</v>
      </c>
      <c r="K299" s="320">
        <v>35.286999999999999</v>
      </c>
      <c r="L299" s="22">
        <f t="shared" si="40"/>
        <v>1.21</v>
      </c>
      <c r="M299" s="200">
        <f t="shared" si="41"/>
        <v>-0.09</v>
      </c>
      <c r="N299" s="200">
        <v>-0.08</v>
      </c>
      <c r="O299" s="235" t="str">
        <f t="shared" si="42"/>
        <v>OK</v>
      </c>
      <c r="P299" s="151"/>
      <c r="Q299" s="130">
        <v>412</v>
      </c>
      <c r="R299" s="36">
        <f t="shared" si="39"/>
        <v>35.200000000000003</v>
      </c>
      <c r="S299" s="320">
        <v>35.286999999999999</v>
      </c>
      <c r="T299" s="320">
        <v>35.283000000000001</v>
      </c>
      <c r="U299" s="134"/>
      <c r="V299" s="134"/>
      <c r="W299" s="134"/>
      <c r="X299" s="134"/>
      <c r="Y299" s="134"/>
      <c r="Z299" s="134"/>
      <c r="AA299" s="134"/>
      <c r="AB299" s="134"/>
      <c r="AC299" s="134"/>
      <c r="AD299" s="134"/>
      <c r="AE299" s="134"/>
      <c r="AF299" s="134"/>
      <c r="AG299" s="134"/>
      <c r="AH299" s="134"/>
      <c r="AI299" s="134"/>
      <c r="AJ299" s="134"/>
      <c r="AK299" s="134"/>
      <c r="AL299" s="134"/>
      <c r="AM299" s="134"/>
      <c r="AN299" s="134"/>
      <c r="AO299" s="134"/>
      <c r="AP299" s="134"/>
      <c r="AQ299" s="134"/>
      <c r="AR299" s="134"/>
      <c r="AS299" s="134"/>
      <c r="AT299" s="134"/>
      <c r="AU299" s="134"/>
      <c r="AV299" s="134"/>
      <c r="AW299" s="134"/>
      <c r="AX299" s="134"/>
      <c r="AY299" s="134"/>
      <c r="AZ299" s="134"/>
      <c r="BA299" s="134"/>
      <c r="BB299" s="134"/>
      <c r="BC299" s="134"/>
      <c r="BD299" s="134"/>
      <c r="BE299" s="134"/>
      <c r="BF299" s="134"/>
      <c r="BG299" s="134"/>
      <c r="BH299" s="134"/>
      <c r="BI299" s="134"/>
      <c r="BJ299" s="134"/>
      <c r="BK299" s="134"/>
      <c r="BL299" s="134"/>
      <c r="BM299" s="134"/>
      <c r="BN299" s="134"/>
      <c r="BO299" s="134"/>
      <c r="BP299" s="134"/>
      <c r="BQ299" s="134"/>
      <c r="BR299" s="134"/>
      <c r="BS299" s="134"/>
      <c r="BT299" s="134"/>
      <c r="BU299" s="134"/>
      <c r="BV299" s="134"/>
      <c r="BW299" s="134"/>
      <c r="BX299" s="134"/>
      <c r="BY299" s="134"/>
      <c r="BZ299" s="134"/>
      <c r="CA299" s="134"/>
      <c r="CB299" s="134"/>
      <c r="CC299" s="134"/>
      <c r="CD299" s="134"/>
      <c r="CE299" s="134"/>
      <c r="CF299" s="134"/>
      <c r="CG299" s="134"/>
      <c r="CH299" s="134"/>
      <c r="CI299" s="134"/>
      <c r="CJ299" s="134"/>
      <c r="CK299" s="134"/>
      <c r="CL299" s="134"/>
      <c r="CM299" s="134"/>
      <c r="CN299" s="134"/>
      <c r="CO299" s="134"/>
      <c r="CP299" s="134"/>
      <c r="CQ299" s="134"/>
      <c r="CR299" s="134"/>
      <c r="CS299" s="134"/>
      <c r="CT299" s="134"/>
      <c r="CU299" s="134"/>
      <c r="CV299" s="134"/>
      <c r="CW299" s="134"/>
      <c r="CX299" s="134"/>
      <c r="CY299" s="134"/>
      <c r="CZ299" s="134"/>
      <c r="DA299" s="134"/>
      <c r="DB299" s="134"/>
      <c r="DC299" s="134"/>
      <c r="DD299" s="134"/>
      <c r="DE299" s="134"/>
      <c r="DF299" s="134"/>
      <c r="DG299" s="134"/>
      <c r="DH299" s="134"/>
      <c r="DI299" s="134"/>
      <c r="DJ299" s="134"/>
      <c r="DK299" s="134"/>
      <c r="DL299" s="134"/>
      <c r="DM299" s="134"/>
      <c r="DN299" s="221"/>
    </row>
    <row r="300" spans="1:118" ht="13.5" customHeight="1">
      <c r="A300" s="361">
        <v>405</v>
      </c>
      <c r="B300" s="332" t="s">
        <v>248</v>
      </c>
      <c r="C300" s="172">
        <v>2</v>
      </c>
      <c r="D300" s="21" t="s">
        <v>11</v>
      </c>
      <c r="E300" s="21" t="s">
        <v>54</v>
      </c>
      <c r="F300" s="136">
        <v>36.5</v>
      </c>
      <c r="G300" s="22">
        <v>0.68</v>
      </c>
      <c r="H300" s="407">
        <v>0.2</v>
      </c>
      <c r="I300" s="426">
        <v>-0.5</v>
      </c>
      <c r="J300" s="211">
        <v>35.82</v>
      </c>
      <c r="K300" s="320">
        <v>35.930999999999997</v>
      </c>
      <c r="L300" s="22">
        <f t="shared" si="40"/>
        <v>0.57000000000000006</v>
      </c>
      <c r="M300" s="200">
        <f t="shared" si="41"/>
        <v>-0.11</v>
      </c>
      <c r="N300" s="200">
        <v>-0.13</v>
      </c>
      <c r="O300" s="235" t="str">
        <f t="shared" si="42"/>
        <v>OK</v>
      </c>
      <c r="P300" s="151"/>
      <c r="Q300" s="145">
        <v>405</v>
      </c>
      <c r="R300" s="36">
        <f t="shared" si="39"/>
        <v>35.82</v>
      </c>
      <c r="S300" s="320">
        <v>35.930999999999997</v>
      </c>
      <c r="T300" s="320">
        <v>35.954999999999998</v>
      </c>
      <c r="U300" s="134"/>
      <c r="V300" s="134"/>
      <c r="W300" s="134"/>
      <c r="X300" s="134"/>
      <c r="Y300" s="134"/>
      <c r="Z300" s="134"/>
      <c r="AA300" s="134"/>
      <c r="AB300" s="134"/>
      <c r="AC300" s="134"/>
      <c r="AD300" s="134"/>
      <c r="AE300" s="134"/>
      <c r="AF300" s="134"/>
      <c r="AG300" s="134"/>
      <c r="AH300" s="134"/>
      <c r="AI300" s="134"/>
      <c r="AJ300" s="134"/>
      <c r="AK300" s="134"/>
      <c r="AL300" s="134"/>
      <c r="AM300" s="134"/>
      <c r="AN300" s="134"/>
      <c r="AO300" s="134"/>
      <c r="AP300" s="134"/>
      <c r="AQ300" s="134"/>
      <c r="AR300" s="134"/>
      <c r="AS300" s="134"/>
      <c r="AT300" s="134"/>
      <c r="AU300" s="134"/>
      <c r="AV300" s="134"/>
      <c r="AW300" s="134"/>
      <c r="AX300" s="134"/>
      <c r="AY300" s="134"/>
      <c r="AZ300" s="134"/>
      <c r="BA300" s="134"/>
      <c r="BB300" s="134"/>
      <c r="BC300" s="134"/>
      <c r="BD300" s="134"/>
      <c r="BE300" s="134"/>
      <c r="BF300" s="134"/>
      <c r="BG300" s="134"/>
      <c r="BH300" s="134"/>
      <c r="BI300" s="134"/>
      <c r="BJ300" s="134"/>
      <c r="BK300" s="134"/>
      <c r="BL300" s="134"/>
      <c r="BM300" s="134"/>
      <c r="BN300" s="134"/>
      <c r="BO300" s="134"/>
      <c r="BP300" s="134"/>
      <c r="BQ300" s="134"/>
      <c r="BR300" s="134"/>
      <c r="BS300" s="134"/>
      <c r="BT300" s="134"/>
      <c r="BU300" s="134"/>
      <c r="BV300" s="134"/>
      <c r="BW300" s="134"/>
      <c r="BX300" s="134"/>
      <c r="BY300" s="134"/>
      <c r="BZ300" s="134"/>
      <c r="CA300" s="134"/>
      <c r="CB300" s="134"/>
      <c r="CC300" s="134"/>
      <c r="CD300" s="134"/>
      <c r="CE300" s="134"/>
      <c r="CF300" s="134"/>
      <c r="CG300" s="134"/>
      <c r="CH300" s="134"/>
      <c r="CI300" s="134"/>
      <c r="CJ300" s="134"/>
      <c r="CK300" s="134"/>
      <c r="CL300" s="134"/>
      <c r="CM300" s="134"/>
      <c r="CN300" s="134"/>
      <c r="CO300" s="134"/>
      <c r="CP300" s="134"/>
      <c r="CQ300" s="134"/>
      <c r="CR300" s="134"/>
      <c r="CS300" s="134"/>
      <c r="CT300" s="134"/>
      <c r="CU300" s="134"/>
      <c r="CV300" s="134"/>
      <c r="CW300" s="134"/>
      <c r="CX300" s="134"/>
      <c r="CY300" s="134"/>
      <c r="CZ300" s="134"/>
      <c r="DA300" s="134"/>
      <c r="DB300" s="134"/>
      <c r="DC300" s="134"/>
      <c r="DD300" s="134"/>
      <c r="DE300" s="134"/>
      <c r="DF300" s="134"/>
      <c r="DG300" s="134"/>
      <c r="DH300" s="134"/>
      <c r="DI300" s="134"/>
      <c r="DJ300" s="134"/>
      <c r="DK300" s="134"/>
      <c r="DL300" s="134"/>
      <c r="DM300" s="134"/>
      <c r="DN300" s="221"/>
    </row>
    <row r="301" spans="1:118" ht="13.5" customHeight="1">
      <c r="A301" s="359">
        <v>406</v>
      </c>
      <c r="B301" s="332" t="s">
        <v>249</v>
      </c>
      <c r="C301" s="172">
        <v>2</v>
      </c>
      <c r="D301" s="21" t="s">
        <v>11</v>
      </c>
      <c r="E301" s="21" t="s">
        <v>54</v>
      </c>
      <c r="F301" s="136">
        <v>36.5</v>
      </c>
      <c r="G301" s="22">
        <v>1.3</v>
      </c>
      <c r="H301" s="407">
        <v>0.5</v>
      </c>
      <c r="I301" s="410">
        <v>-0.5</v>
      </c>
      <c r="J301" s="211">
        <v>35.200000000000003</v>
      </c>
      <c r="K301" s="320">
        <v>35.067999999999998</v>
      </c>
      <c r="L301" s="22">
        <f t="shared" si="40"/>
        <v>1.4300000000000002</v>
      </c>
      <c r="M301" s="200">
        <f t="shared" si="41"/>
        <v>0.13</v>
      </c>
      <c r="N301" s="200">
        <v>0.12</v>
      </c>
      <c r="O301" s="235" t="str">
        <f t="shared" si="42"/>
        <v>OK</v>
      </c>
      <c r="P301" s="151"/>
      <c r="Q301" s="130">
        <v>406</v>
      </c>
      <c r="R301" s="36">
        <f t="shared" si="39"/>
        <v>35.200000000000003</v>
      </c>
      <c r="S301" s="320">
        <v>35.067999999999998</v>
      </c>
      <c r="T301" s="320">
        <v>35.079000000000001</v>
      </c>
      <c r="U301" s="134"/>
      <c r="V301" s="134"/>
      <c r="W301" s="134"/>
      <c r="X301" s="134"/>
      <c r="Y301" s="134"/>
      <c r="Z301" s="134"/>
      <c r="AA301" s="134"/>
      <c r="AB301" s="134"/>
      <c r="AC301" s="134"/>
      <c r="AD301" s="134"/>
      <c r="AE301" s="134"/>
      <c r="AF301" s="134"/>
      <c r="AG301" s="134"/>
      <c r="AH301" s="134"/>
      <c r="AI301" s="134"/>
      <c r="AJ301" s="134"/>
      <c r="AK301" s="134"/>
      <c r="AL301" s="134"/>
      <c r="AM301" s="134"/>
      <c r="AN301" s="134"/>
      <c r="AO301" s="134"/>
      <c r="AP301" s="134"/>
      <c r="AQ301" s="134"/>
      <c r="AR301" s="134"/>
      <c r="AS301" s="134"/>
      <c r="AT301" s="134"/>
      <c r="AU301" s="134"/>
      <c r="AV301" s="134"/>
      <c r="AW301" s="134"/>
      <c r="AX301" s="134"/>
      <c r="AY301" s="134"/>
      <c r="AZ301" s="134"/>
      <c r="BA301" s="134"/>
      <c r="BB301" s="134"/>
      <c r="BC301" s="134"/>
      <c r="BD301" s="134"/>
      <c r="BE301" s="134"/>
      <c r="BF301" s="134"/>
      <c r="BG301" s="134"/>
      <c r="BH301" s="134"/>
      <c r="BI301" s="134"/>
      <c r="BJ301" s="134"/>
      <c r="BK301" s="134"/>
      <c r="BL301" s="134"/>
      <c r="BM301" s="134"/>
      <c r="BN301" s="134"/>
      <c r="BO301" s="134"/>
      <c r="BP301" s="134"/>
      <c r="BQ301" s="134"/>
      <c r="BR301" s="134"/>
      <c r="BS301" s="134"/>
      <c r="BT301" s="134"/>
      <c r="BU301" s="134"/>
      <c r="BV301" s="134"/>
      <c r="BW301" s="134"/>
      <c r="BX301" s="134"/>
      <c r="BY301" s="134"/>
      <c r="BZ301" s="134"/>
      <c r="CA301" s="134"/>
      <c r="CB301" s="134"/>
      <c r="CC301" s="134"/>
      <c r="CD301" s="134"/>
      <c r="CE301" s="134"/>
      <c r="CF301" s="134"/>
      <c r="CG301" s="134"/>
      <c r="CH301" s="134"/>
      <c r="CI301" s="134"/>
      <c r="CJ301" s="134"/>
      <c r="CK301" s="134"/>
      <c r="CL301" s="134"/>
      <c r="CM301" s="134"/>
      <c r="CN301" s="134"/>
      <c r="CO301" s="134"/>
      <c r="CP301" s="134"/>
      <c r="CQ301" s="134"/>
      <c r="CR301" s="134"/>
      <c r="CS301" s="134"/>
      <c r="CT301" s="134"/>
      <c r="CU301" s="134"/>
      <c r="CV301" s="134"/>
      <c r="CW301" s="134"/>
      <c r="CX301" s="134"/>
      <c r="CY301" s="134"/>
      <c r="CZ301" s="134"/>
      <c r="DA301" s="134"/>
      <c r="DB301" s="134"/>
      <c r="DC301" s="134"/>
      <c r="DD301" s="134"/>
      <c r="DE301" s="134"/>
      <c r="DF301" s="134"/>
      <c r="DG301" s="134"/>
      <c r="DH301" s="134"/>
      <c r="DI301" s="134"/>
      <c r="DJ301" s="134"/>
      <c r="DK301" s="134"/>
      <c r="DL301" s="134"/>
      <c r="DM301" s="134"/>
      <c r="DN301" s="221"/>
    </row>
    <row r="302" spans="1:118" ht="13.5" customHeight="1">
      <c r="A302" s="359">
        <v>407</v>
      </c>
      <c r="B302" s="332" t="s">
        <v>250</v>
      </c>
      <c r="C302" s="172">
        <v>2</v>
      </c>
      <c r="D302" s="21" t="s">
        <v>11</v>
      </c>
      <c r="E302" s="21" t="s">
        <v>54</v>
      </c>
      <c r="F302" s="136">
        <v>36.5</v>
      </c>
      <c r="G302" s="22">
        <v>1.3</v>
      </c>
      <c r="H302" s="407">
        <v>0.5</v>
      </c>
      <c r="I302" s="410">
        <v>-0.5</v>
      </c>
      <c r="J302" s="211">
        <v>35.200000000000003</v>
      </c>
      <c r="K302" s="320">
        <v>35.137</v>
      </c>
      <c r="L302" s="22">
        <f t="shared" si="40"/>
        <v>1.36</v>
      </c>
      <c r="M302" s="200">
        <f t="shared" si="41"/>
        <v>0.06</v>
      </c>
      <c r="N302" s="200">
        <v>0.08</v>
      </c>
      <c r="O302" s="235" t="str">
        <f t="shared" si="42"/>
        <v>OK</v>
      </c>
      <c r="P302" s="151"/>
      <c r="Q302" s="130">
        <v>407</v>
      </c>
      <c r="R302" s="36">
        <f t="shared" si="39"/>
        <v>35.200000000000003</v>
      </c>
      <c r="S302" s="320">
        <v>35.137</v>
      </c>
      <c r="T302" s="320">
        <v>35.119</v>
      </c>
      <c r="U302" s="134"/>
      <c r="V302" s="134"/>
      <c r="W302" s="134"/>
      <c r="X302" s="134"/>
      <c r="Y302" s="134"/>
      <c r="Z302" s="134"/>
      <c r="AA302" s="134"/>
      <c r="AB302" s="134"/>
      <c r="AC302" s="134"/>
      <c r="AD302" s="134"/>
      <c r="AE302" s="134"/>
      <c r="AF302" s="134"/>
      <c r="AG302" s="134"/>
      <c r="AH302" s="134"/>
      <c r="AI302" s="134"/>
      <c r="AJ302" s="134"/>
      <c r="AK302" s="134"/>
      <c r="AL302" s="134"/>
      <c r="AM302" s="134"/>
      <c r="AN302" s="134"/>
      <c r="AO302" s="134"/>
      <c r="AP302" s="134"/>
      <c r="AQ302" s="134"/>
      <c r="AR302" s="134"/>
      <c r="AS302" s="134"/>
      <c r="AT302" s="134"/>
      <c r="AU302" s="134"/>
      <c r="AV302" s="134"/>
      <c r="AW302" s="134"/>
      <c r="AX302" s="134"/>
      <c r="AY302" s="134"/>
      <c r="AZ302" s="134"/>
      <c r="BA302" s="134"/>
      <c r="BB302" s="134"/>
      <c r="BC302" s="134"/>
      <c r="BD302" s="134"/>
      <c r="BE302" s="134"/>
      <c r="BF302" s="134"/>
      <c r="BG302" s="134"/>
      <c r="BH302" s="134"/>
      <c r="BI302" s="134"/>
      <c r="BJ302" s="134"/>
      <c r="BK302" s="134"/>
      <c r="BL302" s="134"/>
      <c r="BM302" s="134"/>
      <c r="BN302" s="134"/>
      <c r="BO302" s="134"/>
      <c r="BP302" s="134"/>
      <c r="BQ302" s="134"/>
      <c r="BR302" s="134"/>
      <c r="BS302" s="134"/>
      <c r="BT302" s="134"/>
      <c r="BU302" s="134"/>
      <c r="BV302" s="134"/>
      <c r="BW302" s="134"/>
      <c r="BX302" s="134"/>
      <c r="BY302" s="134"/>
      <c r="BZ302" s="134"/>
      <c r="CA302" s="134"/>
      <c r="CB302" s="134"/>
      <c r="CC302" s="134"/>
      <c r="CD302" s="134"/>
      <c r="CE302" s="134"/>
      <c r="CF302" s="134"/>
      <c r="CG302" s="134"/>
      <c r="CH302" s="134"/>
      <c r="CI302" s="134"/>
      <c r="CJ302" s="134"/>
      <c r="CK302" s="134"/>
      <c r="CL302" s="134"/>
      <c r="CM302" s="134"/>
      <c r="CN302" s="134"/>
      <c r="CO302" s="134"/>
      <c r="CP302" s="134"/>
      <c r="CQ302" s="134"/>
      <c r="CR302" s="134"/>
      <c r="CS302" s="134"/>
      <c r="CT302" s="134"/>
      <c r="CU302" s="134"/>
      <c r="CV302" s="134"/>
      <c r="CW302" s="134"/>
      <c r="CX302" s="134"/>
      <c r="CY302" s="134"/>
      <c r="CZ302" s="134"/>
      <c r="DA302" s="134"/>
      <c r="DB302" s="134"/>
      <c r="DC302" s="134"/>
      <c r="DD302" s="134"/>
      <c r="DE302" s="134"/>
      <c r="DF302" s="134"/>
      <c r="DG302" s="134"/>
      <c r="DH302" s="134"/>
      <c r="DI302" s="134"/>
      <c r="DJ302" s="134"/>
      <c r="DK302" s="134"/>
      <c r="DL302" s="134"/>
      <c r="DM302" s="134"/>
      <c r="DN302" s="221"/>
    </row>
    <row r="303" spans="1:118" ht="13.5" customHeight="1">
      <c r="A303" s="359">
        <v>408</v>
      </c>
      <c r="B303" s="332" t="s">
        <v>251</v>
      </c>
      <c r="C303" s="172">
        <v>2</v>
      </c>
      <c r="D303" s="21" t="s">
        <v>11</v>
      </c>
      <c r="E303" s="21" t="s">
        <v>54</v>
      </c>
      <c r="F303" s="136">
        <v>36.5</v>
      </c>
      <c r="G303" s="22">
        <v>1.3</v>
      </c>
      <c r="H303" s="407">
        <v>0.5</v>
      </c>
      <c r="I303" s="410">
        <v>-0.5</v>
      </c>
      <c r="J303" s="211">
        <v>35.200000000000003</v>
      </c>
      <c r="K303" s="320">
        <v>35.045999999999999</v>
      </c>
      <c r="L303" s="22">
        <f t="shared" si="40"/>
        <v>1.45</v>
      </c>
      <c r="M303" s="200">
        <f t="shared" si="41"/>
        <v>0.15</v>
      </c>
      <c r="N303" s="200">
        <v>0.13</v>
      </c>
      <c r="O303" s="235" t="str">
        <f t="shared" si="42"/>
        <v>OK</v>
      </c>
      <c r="P303" s="151"/>
      <c r="Q303" s="130">
        <v>408</v>
      </c>
      <c r="R303" s="36">
        <f t="shared" si="39"/>
        <v>35.200000000000003</v>
      </c>
      <c r="S303" s="320">
        <v>35.045999999999999</v>
      </c>
      <c r="T303" s="320">
        <v>35.067</v>
      </c>
      <c r="U303" s="134"/>
      <c r="V303" s="134"/>
      <c r="W303" s="134"/>
      <c r="X303" s="134"/>
      <c r="Y303" s="134"/>
      <c r="Z303" s="134"/>
      <c r="AA303" s="134"/>
      <c r="AB303" s="134"/>
      <c r="AC303" s="134"/>
      <c r="AD303" s="134"/>
      <c r="AE303" s="134"/>
      <c r="AF303" s="134"/>
      <c r="AG303" s="134"/>
      <c r="AH303" s="134"/>
      <c r="AI303" s="134"/>
      <c r="AJ303" s="134"/>
      <c r="AK303" s="134"/>
      <c r="AL303" s="134"/>
      <c r="AM303" s="134"/>
      <c r="AN303" s="134"/>
      <c r="AO303" s="134"/>
      <c r="AP303" s="134"/>
      <c r="AQ303" s="134"/>
      <c r="AR303" s="134"/>
      <c r="AS303" s="134"/>
      <c r="AT303" s="134"/>
      <c r="AU303" s="134"/>
      <c r="AV303" s="134"/>
      <c r="AW303" s="134"/>
      <c r="AX303" s="134"/>
      <c r="AY303" s="134"/>
      <c r="AZ303" s="134"/>
      <c r="BA303" s="134"/>
      <c r="BB303" s="134"/>
      <c r="BC303" s="134"/>
      <c r="BD303" s="134"/>
      <c r="BE303" s="134"/>
      <c r="BF303" s="134"/>
      <c r="BG303" s="134"/>
      <c r="BH303" s="134"/>
      <c r="BI303" s="134"/>
      <c r="BJ303" s="134"/>
      <c r="BK303" s="134"/>
      <c r="BL303" s="134"/>
      <c r="BM303" s="134"/>
      <c r="BN303" s="134"/>
      <c r="BO303" s="134"/>
      <c r="BP303" s="134"/>
      <c r="BQ303" s="134"/>
      <c r="BR303" s="134"/>
      <c r="BS303" s="134"/>
      <c r="BT303" s="134"/>
      <c r="BU303" s="134"/>
      <c r="BV303" s="134"/>
      <c r="BW303" s="134"/>
      <c r="BX303" s="134"/>
      <c r="BY303" s="134"/>
      <c r="BZ303" s="134"/>
      <c r="CA303" s="134"/>
      <c r="CB303" s="134"/>
      <c r="CC303" s="134"/>
      <c r="CD303" s="134"/>
      <c r="CE303" s="134"/>
      <c r="CF303" s="134"/>
      <c r="CG303" s="134"/>
      <c r="CH303" s="134"/>
      <c r="CI303" s="134"/>
      <c r="CJ303" s="134"/>
      <c r="CK303" s="134"/>
      <c r="CL303" s="134"/>
      <c r="CM303" s="134"/>
      <c r="CN303" s="134"/>
      <c r="CO303" s="134"/>
      <c r="CP303" s="134"/>
      <c r="CQ303" s="134"/>
      <c r="CR303" s="134"/>
      <c r="CS303" s="134"/>
      <c r="CT303" s="134"/>
      <c r="CU303" s="134"/>
      <c r="CV303" s="134"/>
      <c r="CW303" s="134"/>
      <c r="CX303" s="134"/>
      <c r="CY303" s="134"/>
      <c r="CZ303" s="134"/>
      <c r="DA303" s="134"/>
      <c r="DB303" s="134"/>
      <c r="DC303" s="134"/>
      <c r="DD303" s="134"/>
      <c r="DE303" s="134"/>
      <c r="DF303" s="134"/>
      <c r="DG303" s="134"/>
      <c r="DH303" s="134"/>
      <c r="DI303" s="134"/>
      <c r="DJ303" s="134"/>
      <c r="DK303" s="134"/>
      <c r="DL303" s="134"/>
      <c r="DM303" s="134"/>
      <c r="DN303" s="221"/>
    </row>
    <row r="304" spans="1:118" ht="13.5" customHeight="1">
      <c r="A304" s="361">
        <v>413</v>
      </c>
      <c r="B304" s="332" t="s">
        <v>252</v>
      </c>
      <c r="C304" s="172">
        <v>2</v>
      </c>
      <c r="D304" s="21" t="s">
        <v>11</v>
      </c>
      <c r="E304" s="21" t="s">
        <v>54</v>
      </c>
      <c r="F304" s="136">
        <v>36.5</v>
      </c>
      <c r="G304" s="22">
        <v>0.68</v>
      </c>
      <c r="H304" s="407">
        <v>0.2</v>
      </c>
      <c r="I304" s="426">
        <v>-0.5</v>
      </c>
      <c r="J304" s="211">
        <v>35.82</v>
      </c>
      <c r="K304" s="320">
        <v>35.621000000000002</v>
      </c>
      <c r="L304" s="22">
        <f t="shared" si="40"/>
        <v>0.88000000000000012</v>
      </c>
      <c r="M304" s="200">
        <f t="shared" si="41"/>
        <v>0.2</v>
      </c>
      <c r="N304" s="200">
        <v>0.2</v>
      </c>
      <c r="O304" s="235" t="str">
        <f t="shared" si="42"/>
        <v>OK</v>
      </c>
      <c r="P304" s="151"/>
      <c r="Q304" s="145">
        <v>413</v>
      </c>
      <c r="R304" s="36">
        <f t="shared" si="39"/>
        <v>35.82</v>
      </c>
      <c r="S304" s="320">
        <v>35.621000000000002</v>
      </c>
      <c r="T304" s="320">
        <v>35.622</v>
      </c>
      <c r="U304" s="134"/>
      <c r="V304" s="134"/>
      <c r="W304" s="134"/>
      <c r="X304" s="134"/>
      <c r="Y304" s="134"/>
      <c r="Z304" s="134"/>
      <c r="AA304" s="134"/>
      <c r="AB304" s="134"/>
      <c r="AC304" s="134"/>
      <c r="AD304" s="134"/>
      <c r="AE304" s="134"/>
      <c r="AF304" s="134"/>
      <c r="AG304" s="134"/>
      <c r="AH304" s="134"/>
      <c r="AI304" s="134"/>
      <c r="AJ304" s="134"/>
      <c r="AK304" s="134"/>
      <c r="AL304" s="134"/>
      <c r="AM304" s="134"/>
      <c r="AN304" s="134"/>
      <c r="AO304" s="134"/>
      <c r="AP304" s="134"/>
      <c r="AQ304" s="134"/>
      <c r="AR304" s="134"/>
      <c r="AS304" s="134"/>
      <c r="AT304" s="134"/>
      <c r="AU304" s="134"/>
      <c r="AV304" s="134"/>
      <c r="AW304" s="134"/>
      <c r="AX304" s="134"/>
      <c r="AY304" s="134"/>
      <c r="AZ304" s="134"/>
      <c r="BA304" s="134"/>
      <c r="BB304" s="134"/>
      <c r="BC304" s="134"/>
      <c r="BD304" s="134"/>
      <c r="BE304" s="134"/>
      <c r="BF304" s="134"/>
      <c r="BG304" s="134"/>
      <c r="BH304" s="134"/>
      <c r="BI304" s="134"/>
      <c r="BJ304" s="134"/>
      <c r="BK304" s="134"/>
      <c r="BL304" s="134"/>
      <c r="BM304" s="134"/>
      <c r="BN304" s="134"/>
      <c r="BO304" s="134"/>
      <c r="BP304" s="134"/>
      <c r="BQ304" s="134"/>
      <c r="BR304" s="134"/>
      <c r="BS304" s="134"/>
      <c r="BT304" s="134"/>
      <c r="BU304" s="134"/>
      <c r="BV304" s="134"/>
      <c r="BW304" s="134"/>
      <c r="BX304" s="134"/>
      <c r="BY304" s="134"/>
      <c r="BZ304" s="134"/>
      <c r="CA304" s="134"/>
      <c r="CB304" s="134"/>
      <c r="CC304" s="134"/>
      <c r="CD304" s="134"/>
      <c r="CE304" s="134"/>
      <c r="CF304" s="134"/>
      <c r="CG304" s="134"/>
      <c r="CH304" s="134"/>
      <c r="CI304" s="134"/>
      <c r="CJ304" s="134"/>
      <c r="CK304" s="134"/>
      <c r="CL304" s="134"/>
      <c r="CM304" s="134"/>
      <c r="CN304" s="134"/>
      <c r="CO304" s="134"/>
      <c r="CP304" s="134"/>
      <c r="CQ304" s="134"/>
      <c r="CR304" s="134"/>
      <c r="CS304" s="134"/>
      <c r="CT304" s="134"/>
      <c r="CU304" s="134"/>
      <c r="CV304" s="134"/>
      <c r="CW304" s="134"/>
      <c r="CX304" s="134"/>
      <c r="CY304" s="134"/>
      <c r="CZ304" s="134"/>
      <c r="DA304" s="134"/>
      <c r="DB304" s="134"/>
      <c r="DC304" s="134"/>
      <c r="DD304" s="134"/>
      <c r="DE304" s="134"/>
      <c r="DF304" s="134"/>
      <c r="DG304" s="134"/>
      <c r="DH304" s="134"/>
      <c r="DI304" s="134"/>
      <c r="DJ304" s="134"/>
      <c r="DK304" s="134"/>
      <c r="DL304" s="134"/>
      <c r="DM304" s="134"/>
      <c r="DN304" s="221"/>
    </row>
    <row r="305" spans="1:118" ht="13.5" customHeight="1">
      <c r="A305" s="359">
        <v>414</v>
      </c>
      <c r="B305" s="332" t="s">
        <v>253</v>
      </c>
      <c r="C305" s="172">
        <v>2</v>
      </c>
      <c r="D305" s="21" t="s">
        <v>11</v>
      </c>
      <c r="E305" s="21" t="s">
        <v>54</v>
      </c>
      <c r="F305" s="136">
        <v>36.5</v>
      </c>
      <c r="G305" s="22">
        <v>1.3</v>
      </c>
      <c r="H305" s="407">
        <v>0.5</v>
      </c>
      <c r="I305" s="410">
        <v>-0.5</v>
      </c>
      <c r="J305" s="211">
        <v>35.200000000000003</v>
      </c>
      <c r="K305" s="320">
        <v>34.744999999999997</v>
      </c>
      <c r="L305" s="22">
        <f t="shared" si="40"/>
        <v>1.76</v>
      </c>
      <c r="M305" s="200">
        <f t="shared" si="41"/>
        <v>0.46</v>
      </c>
      <c r="N305" s="200">
        <v>0.46</v>
      </c>
      <c r="O305" s="235" t="str">
        <f t="shared" si="42"/>
        <v>OK</v>
      </c>
      <c r="P305" s="151"/>
      <c r="Q305" s="130">
        <v>414</v>
      </c>
      <c r="R305" s="36">
        <f t="shared" si="39"/>
        <v>35.200000000000003</v>
      </c>
      <c r="S305" s="320">
        <v>34.744999999999997</v>
      </c>
      <c r="T305" s="320">
        <v>34.738999999999997</v>
      </c>
      <c r="U305" s="134"/>
      <c r="V305" s="134"/>
      <c r="W305" s="134"/>
      <c r="X305" s="134"/>
      <c r="Y305" s="134"/>
      <c r="Z305" s="134"/>
      <c r="AA305" s="134"/>
      <c r="AB305" s="134"/>
      <c r="AC305" s="134"/>
      <c r="AD305" s="134"/>
      <c r="AE305" s="134"/>
      <c r="AF305" s="134"/>
      <c r="AG305" s="134"/>
      <c r="AH305" s="134"/>
      <c r="AI305" s="134"/>
      <c r="AJ305" s="134"/>
      <c r="AK305" s="134"/>
      <c r="AL305" s="134"/>
      <c r="AM305" s="134"/>
      <c r="AN305" s="134"/>
      <c r="AO305" s="134"/>
      <c r="AP305" s="134"/>
      <c r="AQ305" s="134"/>
      <c r="AR305" s="134"/>
      <c r="AS305" s="134"/>
      <c r="AT305" s="134"/>
      <c r="AU305" s="134"/>
      <c r="AV305" s="134"/>
      <c r="AW305" s="134"/>
      <c r="AX305" s="134"/>
      <c r="AY305" s="134"/>
      <c r="AZ305" s="134"/>
      <c r="BA305" s="134"/>
      <c r="BB305" s="134"/>
      <c r="BC305" s="134"/>
      <c r="BD305" s="134"/>
      <c r="BE305" s="134"/>
      <c r="BF305" s="134"/>
      <c r="BG305" s="134"/>
      <c r="BH305" s="134"/>
      <c r="BI305" s="134"/>
      <c r="BJ305" s="134"/>
      <c r="BK305" s="134"/>
      <c r="BL305" s="134"/>
      <c r="BM305" s="134"/>
      <c r="BN305" s="134"/>
      <c r="BO305" s="134"/>
      <c r="BP305" s="134"/>
      <c r="BQ305" s="134"/>
      <c r="BR305" s="134"/>
      <c r="BS305" s="134"/>
      <c r="BT305" s="134"/>
      <c r="BU305" s="134"/>
      <c r="BV305" s="134"/>
      <c r="BW305" s="134"/>
      <c r="BX305" s="134"/>
      <c r="BY305" s="134"/>
      <c r="BZ305" s="134"/>
      <c r="CA305" s="134"/>
      <c r="CB305" s="134"/>
      <c r="CC305" s="134"/>
      <c r="CD305" s="134"/>
      <c r="CE305" s="134"/>
      <c r="CF305" s="134"/>
      <c r="CG305" s="134"/>
      <c r="CH305" s="134"/>
      <c r="CI305" s="134"/>
      <c r="CJ305" s="134"/>
      <c r="CK305" s="134"/>
      <c r="CL305" s="134"/>
      <c r="CM305" s="134"/>
      <c r="CN305" s="134"/>
      <c r="CO305" s="134"/>
      <c r="CP305" s="134"/>
      <c r="CQ305" s="134"/>
      <c r="CR305" s="134"/>
      <c r="CS305" s="134"/>
      <c r="CT305" s="134"/>
      <c r="CU305" s="134"/>
      <c r="CV305" s="134"/>
      <c r="CW305" s="134"/>
      <c r="CX305" s="134"/>
      <c r="CY305" s="134"/>
      <c r="CZ305" s="134"/>
      <c r="DA305" s="134"/>
      <c r="DB305" s="134"/>
      <c r="DC305" s="134"/>
      <c r="DD305" s="134"/>
      <c r="DE305" s="134"/>
      <c r="DF305" s="134"/>
      <c r="DG305" s="134"/>
      <c r="DH305" s="134"/>
      <c r="DI305" s="134"/>
      <c r="DJ305" s="134"/>
      <c r="DK305" s="134"/>
      <c r="DL305" s="134"/>
      <c r="DM305" s="134"/>
      <c r="DN305" s="221"/>
    </row>
    <row r="306" spans="1:118" ht="13.5" customHeight="1">
      <c r="A306" s="359">
        <v>415</v>
      </c>
      <c r="B306" s="332" t="s">
        <v>254</v>
      </c>
      <c r="C306" s="172">
        <v>2</v>
      </c>
      <c r="D306" s="21" t="s">
        <v>11</v>
      </c>
      <c r="E306" s="21" t="s">
        <v>54</v>
      </c>
      <c r="F306" s="136">
        <v>36.5</v>
      </c>
      <c r="G306" s="22">
        <v>1.3</v>
      </c>
      <c r="H306" s="407">
        <v>0.5</v>
      </c>
      <c r="I306" s="410">
        <v>-0.5</v>
      </c>
      <c r="J306" s="211">
        <v>35.200000000000003</v>
      </c>
      <c r="K306" s="320">
        <v>34.707999999999998</v>
      </c>
      <c r="L306" s="22">
        <f t="shared" si="40"/>
        <v>1.79</v>
      </c>
      <c r="M306" s="200">
        <f t="shared" si="41"/>
        <v>0.49</v>
      </c>
      <c r="N306" s="200">
        <v>0.48</v>
      </c>
      <c r="O306" s="235" t="str">
        <f t="shared" si="42"/>
        <v>OK</v>
      </c>
      <c r="P306" s="151"/>
      <c r="Q306" s="130">
        <v>415</v>
      </c>
      <c r="R306" s="36">
        <f t="shared" si="39"/>
        <v>35.200000000000003</v>
      </c>
      <c r="S306" s="320">
        <v>34.707999999999998</v>
      </c>
      <c r="T306" s="320">
        <v>34.723999999999997</v>
      </c>
      <c r="U306" s="134"/>
      <c r="V306" s="134"/>
      <c r="W306" s="134"/>
      <c r="X306" s="134"/>
      <c r="Y306" s="134"/>
      <c r="Z306" s="134"/>
      <c r="AA306" s="134"/>
      <c r="AB306" s="134"/>
      <c r="AC306" s="134"/>
      <c r="AD306" s="134"/>
      <c r="AE306" s="134"/>
      <c r="AF306" s="134"/>
      <c r="AG306" s="134"/>
      <c r="AH306" s="134"/>
      <c r="AI306" s="134"/>
      <c r="AJ306" s="134"/>
      <c r="AK306" s="134"/>
      <c r="AL306" s="134"/>
      <c r="AM306" s="134"/>
      <c r="AN306" s="134"/>
      <c r="AO306" s="134"/>
      <c r="AP306" s="134"/>
      <c r="AQ306" s="134"/>
      <c r="AR306" s="134"/>
      <c r="AS306" s="134"/>
      <c r="AT306" s="134"/>
      <c r="AU306" s="134"/>
      <c r="AV306" s="134"/>
      <c r="AW306" s="134"/>
      <c r="AX306" s="134"/>
      <c r="AY306" s="134"/>
      <c r="AZ306" s="134"/>
      <c r="BA306" s="134"/>
      <c r="BB306" s="134"/>
      <c r="BC306" s="134"/>
      <c r="BD306" s="134"/>
      <c r="BE306" s="134"/>
      <c r="BF306" s="134"/>
      <c r="BG306" s="134"/>
      <c r="BH306" s="134"/>
      <c r="BI306" s="134"/>
      <c r="BJ306" s="134"/>
      <c r="BK306" s="134"/>
      <c r="BL306" s="134"/>
      <c r="BM306" s="134"/>
      <c r="BN306" s="134"/>
      <c r="BO306" s="134"/>
      <c r="BP306" s="134"/>
      <c r="BQ306" s="134"/>
      <c r="BR306" s="134"/>
      <c r="BS306" s="134"/>
      <c r="BT306" s="134"/>
      <c r="BU306" s="134"/>
      <c r="BV306" s="134"/>
      <c r="BW306" s="134"/>
      <c r="BX306" s="134"/>
      <c r="BY306" s="134"/>
      <c r="BZ306" s="134"/>
      <c r="CA306" s="134"/>
      <c r="CB306" s="134"/>
      <c r="CC306" s="134"/>
      <c r="CD306" s="134"/>
      <c r="CE306" s="134"/>
      <c r="CF306" s="134"/>
      <c r="CG306" s="134"/>
      <c r="CH306" s="134"/>
      <c r="CI306" s="134"/>
      <c r="CJ306" s="134"/>
      <c r="CK306" s="134"/>
      <c r="CL306" s="134"/>
      <c r="CM306" s="134"/>
      <c r="CN306" s="134"/>
      <c r="CO306" s="134"/>
      <c r="CP306" s="134"/>
      <c r="CQ306" s="134"/>
      <c r="CR306" s="134"/>
      <c r="CS306" s="134"/>
      <c r="CT306" s="134"/>
      <c r="CU306" s="134"/>
      <c r="CV306" s="134"/>
      <c r="CW306" s="134"/>
      <c r="CX306" s="134"/>
      <c r="CY306" s="134"/>
      <c r="CZ306" s="134"/>
      <c r="DA306" s="134"/>
      <c r="DB306" s="134"/>
      <c r="DC306" s="134"/>
      <c r="DD306" s="134"/>
      <c r="DE306" s="134"/>
      <c r="DF306" s="134"/>
      <c r="DG306" s="134"/>
      <c r="DH306" s="134"/>
      <c r="DI306" s="134"/>
      <c r="DJ306" s="134"/>
      <c r="DK306" s="134"/>
      <c r="DL306" s="134"/>
      <c r="DM306" s="134"/>
      <c r="DN306" s="221"/>
    </row>
    <row r="307" spans="1:118" ht="13.5" customHeight="1">
      <c r="A307" s="359">
        <v>416</v>
      </c>
      <c r="B307" s="332" t="s">
        <v>255</v>
      </c>
      <c r="C307" s="172">
        <v>2</v>
      </c>
      <c r="D307" s="21" t="s">
        <v>11</v>
      </c>
      <c r="E307" s="21" t="s">
        <v>54</v>
      </c>
      <c r="F307" s="136">
        <v>36.5</v>
      </c>
      <c r="G307" s="22">
        <v>1.3</v>
      </c>
      <c r="H307" s="407">
        <v>0.5</v>
      </c>
      <c r="I307" s="410">
        <v>-0.5</v>
      </c>
      <c r="J307" s="211">
        <v>35.200000000000003</v>
      </c>
      <c r="K307" s="320">
        <v>34.695999999999998</v>
      </c>
      <c r="L307" s="22">
        <f t="shared" si="40"/>
        <v>1.8</v>
      </c>
      <c r="M307" s="200">
        <f t="shared" si="41"/>
        <v>0.5</v>
      </c>
      <c r="N307" s="200">
        <v>0.5</v>
      </c>
      <c r="O307" s="235" t="str">
        <f t="shared" si="42"/>
        <v>OK</v>
      </c>
      <c r="P307" s="151"/>
      <c r="Q307" s="130">
        <v>416</v>
      </c>
      <c r="R307" s="36">
        <f t="shared" si="39"/>
        <v>35.200000000000003</v>
      </c>
      <c r="S307" s="320">
        <v>34.695999999999998</v>
      </c>
      <c r="T307" s="320">
        <v>34.700000000000003</v>
      </c>
      <c r="U307" s="134"/>
      <c r="V307" s="134"/>
      <c r="W307" s="134"/>
      <c r="X307" s="134"/>
      <c r="Y307" s="134"/>
      <c r="Z307" s="134"/>
      <c r="AA307" s="134"/>
      <c r="AB307" s="134"/>
      <c r="AC307" s="134"/>
      <c r="AD307" s="134"/>
      <c r="AE307" s="134"/>
      <c r="AF307" s="134"/>
      <c r="AG307" s="134"/>
      <c r="AH307" s="134"/>
      <c r="AI307" s="134"/>
      <c r="AJ307" s="134"/>
      <c r="AK307" s="134"/>
      <c r="AL307" s="134"/>
      <c r="AM307" s="134"/>
      <c r="AN307" s="134"/>
      <c r="AO307" s="134"/>
      <c r="AP307" s="134"/>
      <c r="AQ307" s="134"/>
      <c r="AR307" s="134"/>
      <c r="AS307" s="134"/>
      <c r="AT307" s="134"/>
      <c r="AU307" s="134"/>
      <c r="AV307" s="134"/>
      <c r="AW307" s="134"/>
      <c r="AX307" s="134"/>
      <c r="AY307" s="134"/>
      <c r="AZ307" s="134"/>
      <c r="BA307" s="134"/>
      <c r="BB307" s="134"/>
      <c r="BC307" s="134"/>
      <c r="BD307" s="134"/>
      <c r="BE307" s="134"/>
      <c r="BF307" s="134"/>
      <c r="BG307" s="134"/>
      <c r="BH307" s="134"/>
      <c r="BI307" s="134"/>
      <c r="BJ307" s="134"/>
      <c r="BK307" s="134"/>
      <c r="BL307" s="134"/>
      <c r="BM307" s="134"/>
      <c r="BN307" s="134"/>
      <c r="BO307" s="134"/>
      <c r="BP307" s="134"/>
      <c r="BQ307" s="134"/>
      <c r="BR307" s="134"/>
      <c r="BS307" s="134"/>
      <c r="BT307" s="134"/>
      <c r="BU307" s="134"/>
      <c r="BV307" s="134"/>
      <c r="BW307" s="134"/>
      <c r="BX307" s="134"/>
      <c r="BY307" s="134"/>
      <c r="BZ307" s="134"/>
      <c r="CA307" s="134"/>
      <c r="CB307" s="134"/>
      <c r="CC307" s="134"/>
      <c r="CD307" s="134"/>
      <c r="CE307" s="134"/>
      <c r="CF307" s="134"/>
      <c r="CG307" s="134"/>
      <c r="CH307" s="134"/>
      <c r="CI307" s="134"/>
      <c r="CJ307" s="134"/>
      <c r="CK307" s="134"/>
      <c r="CL307" s="134"/>
      <c r="CM307" s="134"/>
      <c r="CN307" s="134"/>
      <c r="CO307" s="134"/>
      <c r="CP307" s="134"/>
      <c r="CQ307" s="134"/>
      <c r="CR307" s="134"/>
      <c r="CS307" s="134"/>
      <c r="CT307" s="134"/>
      <c r="CU307" s="134"/>
      <c r="CV307" s="134"/>
      <c r="CW307" s="134"/>
      <c r="CX307" s="134"/>
      <c r="CY307" s="134"/>
      <c r="CZ307" s="134"/>
      <c r="DA307" s="134"/>
      <c r="DB307" s="134"/>
      <c r="DC307" s="134"/>
      <c r="DD307" s="134"/>
      <c r="DE307" s="134"/>
      <c r="DF307" s="134"/>
      <c r="DG307" s="134"/>
      <c r="DH307" s="134"/>
      <c r="DI307" s="134"/>
      <c r="DJ307" s="134"/>
      <c r="DK307" s="134"/>
      <c r="DL307" s="134"/>
      <c r="DM307" s="134"/>
      <c r="DN307" s="221"/>
    </row>
    <row r="308" spans="1:118" ht="13.5" customHeight="1">
      <c r="A308" s="361">
        <v>417</v>
      </c>
      <c r="B308" s="332" t="s">
        <v>256</v>
      </c>
      <c r="C308" s="172">
        <v>2</v>
      </c>
      <c r="D308" s="21" t="s">
        <v>11</v>
      </c>
      <c r="E308" s="21" t="s">
        <v>54</v>
      </c>
      <c r="F308" s="136">
        <v>36.5</v>
      </c>
      <c r="G308" s="22">
        <v>0.68</v>
      </c>
      <c r="H308" s="407">
        <v>0.2</v>
      </c>
      <c r="I308" s="426">
        <v>-0.5</v>
      </c>
      <c r="J308" s="211">
        <v>35.82</v>
      </c>
      <c r="K308" s="320">
        <v>36.012999999999998</v>
      </c>
      <c r="L308" s="22">
        <f t="shared" si="40"/>
        <v>0.49000000000000005</v>
      </c>
      <c r="M308" s="200">
        <f t="shared" si="41"/>
        <v>-0.19</v>
      </c>
      <c r="N308" s="200">
        <v>-0.24</v>
      </c>
      <c r="O308" s="235" t="str">
        <f t="shared" si="42"/>
        <v>OK</v>
      </c>
      <c r="P308" s="151"/>
      <c r="Q308" s="145">
        <v>417</v>
      </c>
      <c r="R308" s="36">
        <f t="shared" si="39"/>
        <v>35.82</v>
      </c>
      <c r="S308" s="320">
        <v>36.012999999999998</v>
      </c>
      <c r="T308" s="320">
        <v>36.058</v>
      </c>
      <c r="U308" s="134"/>
      <c r="V308" s="134"/>
      <c r="W308" s="134"/>
      <c r="X308" s="134"/>
      <c r="Y308" s="134"/>
      <c r="Z308" s="134"/>
      <c r="AA308" s="134"/>
      <c r="AB308" s="134"/>
      <c r="AC308" s="134"/>
      <c r="AD308" s="134"/>
      <c r="AE308" s="134"/>
      <c r="AF308" s="134"/>
      <c r="AG308" s="134"/>
      <c r="AH308" s="134"/>
      <c r="AI308" s="134"/>
      <c r="AJ308" s="134"/>
      <c r="AK308" s="134"/>
      <c r="AL308" s="134"/>
      <c r="AM308" s="134"/>
      <c r="AN308" s="134"/>
      <c r="AO308" s="134"/>
      <c r="AP308" s="134"/>
      <c r="AQ308" s="134"/>
      <c r="AR308" s="134"/>
      <c r="AS308" s="134"/>
      <c r="AT308" s="134"/>
      <c r="AU308" s="134"/>
      <c r="AV308" s="134"/>
      <c r="AW308" s="134"/>
      <c r="AX308" s="134"/>
      <c r="AY308" s="134"/>
      <c r="AZ308" s="134"/>
      <c r="BA308" s="134"/>
      <c r="BB308" s="134"/>
      <c r="BC308" s="134"/>
      <c r="BD308" s="134"/>
      <c r="BE308" s="134"/>
      <c r="BF308" s="134"/>
      <c r="BG308" s="134"/>
      <c r="BH308" s="134"/>
      <c r="BI308" s="134"/>
      <c r="BJ308" s="134"/>
      <c r="BK308" s="134"/>
      <c r="BL308" s="134"/>
      <c r="BM308" s="134"/>
      <c r="BN308" s="134"/>
      <c r="BO308" s="134"/>
      <c r="BP308" s="134"/>
      <c r="BQ308" s="134"/>
      <c r="BR308" s="134"/>
      <c r="BS308" s="134"/>
      <c r="BT308" s="134"/>
      <c r="BU308" s="134"/>
      <c r="BV308" s="134"/>
      <c r="BW308" s="134"/>
      <c r="BX308" s="134"/>
      <c r="BY308" s="134"/>
      <c r="BZ308" s="134"/>
      <c r="CA308" s="134"/>
      <c r="CB308" s="134"/>
      <c r="CC308" s="134"/>
      <c r="CD308" s="134"/>
      <c r="CE308" s="134"/>
      <c r="CF308" s="134"/>
      <c r="CG308" s="134"/>
      <c r="CH308" s="134"/>
      <c r="CI308" s="134"/>
      <c r="CJ308" s="134"/>
      <c r="CK308" s="134"/>
      <c r="CL308" s="134"/>
      <c r="CM308" s="134"/>
      <c r="CN308" s="134"/>
      <c r="CO308" s="134"/>
      <c r="CP308" s="134"/>
      <c r="CQ308" s="134"/>
      <c r="CR308" s="134"/>
      <c r="CS308" s="134"/>
      <c r="CT308" s="134"/>
      <c r="CU308" s="134"/>
      <c r="CV308" s="134"/>
      <c r="CW308" s="134"/>
      <c r="CX308" s="134"/>
      <c r="CY308" s="134"/>
      <c r="CZ308" s="134"/>
      <c r="DA308" s="134"/>
      <c r="DB308" s="134"/>
      <c r="DC308" s="134"/>
      <c r="DD308" s="134"/>
      <c r="DE308" s="134"/>
      <c r="DF308" s="134"/>
      <c r="DG308" s="134"/>
      <c r="DH308" s="134"/>
      <c r="DI308" s="134"/>
      <c r="DJ308" s="134"/>
      <c r="DK308" s="134"/>
      <c r="DL308" s="134"/>
      <c r="DM308" s="134"/>
      <c r="DN308" s="221"/>
    </row>
    <row r="309" spans="1:118" ht="13.5" customHeight="1">
      <c r="A309" s="359">
        <v>418</v>
      </c>
      <c r="B309" s="332" t="s">
        <v>257</v>
      </c>
      <c r="C309" s="172">
        <v>2</v>
      </c>
      <c r="D309" s="21" t="s">
        <v>11</v>
      </c>
      <c r="E309" s="21" t="s">
        <v>54</v>
      </c>
      <c r="F309" s="136">
        <v>36.5</v>
      </c>
      <c r="G309" s="22">
        <v>1.3</v>
      </c>
      <c r="H309" s="407">
        <v>0.5</v>
      </c>
      <c r="I309" s="410">
        <v>-0.5</v>
      </c>
      <c r="J309" s="211">
        <v>35.200000000000003</v>
      </c>
      <c r="K309" s="320">
        <v>35.167999999999999</v>
      </c>
      <c r="L309" s="22">
        <f t="shared" si="40"/>
        <v>1.33</v>
      </c>
      <c r="M309" s="200">
        <f t="shared" si="41"/>
        <v>0.03</v>
      </c>
      <c r="N309" s="200">
        <v>7.0000000000000007E-2</v>
      </c>
      <c r="O309" s="235" t="str">
        <f t="shared" si="42"/>
        <v>OK</v>
      </c>
      <c r="P309" s="151"/>
      <c r="Q309" s="130">
        <v>418</v>
      </c>
      <c r="R309" s="36">
        <f t="shared" si="39"/>
        <v>35.200000000000003</v>
      </c>
      <c r="S309" s="320">
        <v>35.167999999999999</v>
      </c>
      <c r="T309" s="320">
        <v>35.134999999999998</v>
      </c>
      <c r="U309" s="134"/>
      <c r="V309" s="134"/>
      <c r="W309" s="134"/>
      <c r="X309" s="134"/>
      <c r="Y309" s="134"/>
      <c r="Z309" s="134"/>
      <c r="AA309" s="134"/>
      <c r="AB309" s="134"/>
      <c r="AC309" s="134"/>
      <c r="AD309" s="134"/>
      <c r="AE309" s="134"/>
      <c r="AF309" s="134"/>
      <c r="AG309" s="134"/>
      <c r="AH309" s="134"/>
      <c r="AI309" s="134"/>
      <c r="AJ309" s="134"/>
      <c r="AK309" s="134"/>
      <c r="AL309" s="134"/>
      <c r="AM309" s="134"/>
      <c r="AN309" s="134"/>
      <c r="AO309" s="134"/>
      <c r="AP309" s="134"/>
      <c r="AQ309" s="134"/>
      <c r="AR309" s="134"/>
      <c r="AS309" s="134"/>
      <c r="AT309" s="134"/>
      <c r="AU309" s="134"/>
      <c r="AV309" s="134"/>
      <c r="AW309" s="134"/>
      <c r="AX309" s="134"/>
      <c r="AY309" s="134"/>
      <c r="AZ309" s="134"/>
      <c r="BA309" s="134"/>
      <c r="BB309" s="134"/>
      <c r="BC309" s="134"/>
      <c r="BD309" s="134"/>
      <c r="BE309" s="134"/>
      <c r="BF309" s="134"/>
      <c r="BG309" s="134"/>
      <c r="BH309" s="134"/>
      <c r="BI309" s="134"/>
      <c r="BJ309" s="134"/>
      <c r="BK309" s="134"/>
      <c r="BL309" s="134"/>
      <c r="BM309" s="134"/>
      <c r="BN309" s="134"/>
      <c r="BO309" s="134"/>
      <c r="BP309" s="134"/>
      <c r="BQ309" s="134"/>
      <c r="BR309" s="134"/>
      <c r="BS309" s="134"/>
      <c r="BT309" s="134"/>
      <c r="BU309" s="134"/>
      <c r="BV309" s="134"/>
      <c r="BW309" s="134"/>
      <c r="BX309" s="134"/>
      <c r="BY309" s="134"/>
      <c r="BZ309" s="134"/>
      <c r="CA309" s="134"/>
      <c r="CB309" s="134"/>
      <c r="CC309" s="134"/>
      <c r="CD309" s="134"/>
      <c r="CE309" s="134"/>
      <c r="CF309" s="134"/>
      <c r="CG309" s="134"/>
      <c r="CH309" s="134"/>
      <c r="CI309" s="134"/>
      <c r="CJ309" s="134"/>
      <c r="CK309" s="134"/>
      <c r="CL309" s="134"/>
      <c r="CM309" s="134"/>
      <c r="CN309" s="134"/>
      <c r="CO309" s="134"/>
      <c r="CP309" s="134"/>
      <c r="CQ309" s="134"/>
      <c r="CR309" s="134"/>
      <c r="CS309" s="134"/>
      <c r="CT309" s="134"/>
      <c r="CU309" s="134"/>
      <c r="CV309" s="134"/>
      <c r="CW309" s="134"/>
      <c r="CX309" s="134"/>
      <c r="CY309" s="134"/>
      <c r="CZ309" s="134"/>
      <c r="DA309" s="134"/>
      <c r="DB309" s="134"/>
      <c r="DC309" s="134"/>
      <c r="DD309" s="134"/>
      <c r="DE309" s="134"/>
      <c r="DF309" s="134"/>
      <c r="DG309" s="134"/>
      <c r="DH309" s="134"/>
      <c r="DI309" s="134"/>
      <c r="DJ309" s="134"/>
      <c r="DK309" s="134"/>
      <c r="DL309" s="134"/>
      <c r="DM309" s="134"/>
      <c r="DN309" s="221"/>
    </row>
    <row r="310" spans="1:118" ht="13.5" customHeight="1">
      <c r="A310" s="359">
        <v>419</v>
      </c>
      <c r="B310" s="332" t="s">
        <v>258</v>
      </c>
      <c r="C310" s="172">
        <v>2</v>
      </c>
      <c r="D310" s="21" t="s">
        <v>11</v>
      </c>
      <c r="E310" s="21" t="s">
        <v>54</v>
      </c>
      <c r="F310" s="136">
        <v>36.5</v>
      </c>
      <c r="G310" s="22">
        <v>1.3</v>
      </c>
      <c r="H310" s="407">
        <v>0.5</v>
      </c>
      <c r="I310" s="410">
        <v>-0.5</v>
      </c>
      <c r="J310" s="211">
        <v>35.200000000000003</v>
      </c>
      <c r="K310" s="320">
        <v>35.051000000000002</v>
      </c>
      <c r="L310" s="22">
        <f t="shared" si="40"/>
        <v>1.45</v>
      </c>
      <c r="M310" s="200">
        <f t="shared" si="41"/>
        <v>0.15</v>
      </c>
      <c r="N310" s="200">
        <v>0.14000000000000001</v>
      </c>
      <c r="O310" s="235" t="str">
        <f t="shared" si="42"/>
        <v>OK</v>
      </c>
      <c r="P310" s="151"/>
      <c r="Q310" s="130">
        <v>419</v>
      </c>
      <c r="R310" s="36">
        <f t="shared" si="39"/>
        <v>35.200000000000003</v>
      </c>
      <c r="S310" s="320">
        <v>35.051000000000002</v>
      </c>
      <c r="T310" s="320">
        <v>35.063000000000002</v>
      </c>
      <c r="U310" s="134"/>
      <c r="V310" s="134"/>
      <c r="W310" s="134"/>
      <c r="X310" s="134"/>
      <c r="Y310" s="134"/>
      <c r="Z310" s="134"/>
      <c r="AA310" s="134"/>
      <c r="AB310" s="134"/>
      <c r="AC310" s="134"/>
      <c r="AD310" s="134"/>
      <c r="AE310" s="134"/>
      <c r="AF310" s="134"/>
      <c r="AG310" s="134"/>
      <c r="AH310" s="134"/>
      <c r="AI310" s="134"/>
      <c r="AJ310" s="134"/>
      <c r="AK310" s="134"/>
      <c r="AL310" s="134"/>
      <c r="AM310" s="134"/>
      <c r="AN310" s="134"/>
      <c r="AO310" s="134"/>
      <c r="AP310" s="134"/>
      <c r="AQ310" s="134"/>
      <c r="AR310" s="134"/>
      <c r="AS310" s="134"/>
      <c r="AT310" s="134"/>
      <c r="AU310" s="134"/>
      <c r="AV310" s="134"/>
      <c r="AW310" s="134"/>
      <c r="AX310" s="134"/>
      <c r="AY310" s="134"/>
      <c r="AZ310" s="134"/>
      <c r="BA310" s="134"/>
      <c r="BB310" s="134"/>
      <c r="BC310" s="134"/>
      <c r="BD310" s="134"/>
      <c r="BE310" s="134"/>
      <c r="BF310" s="134"/>
      <c r="BG310" s="134"/>
      <c r="BH310" s="134"/>
      <c r="BI310" s="134"/>
      <c r="BJ310" s="134"/>
      <c r="BK310" s="134"/>
      <c r="BL310" s="134"/>
      <c r="BM310" s="134"/>
      <c r="BN310" s="134"/>
      <c r="BO310" s="134"/>
      <c r="BP310" s="134"/>
      <c r="BQ310" s="134"/>
      <c r="BR310" s="134"/>
      <c r="BS310" s="134"/>
      <c r="BT310" s="134"/>
      <c r="BU310" s="134"/>
      <c r="BV310" s="134"/>
      <c r="BW310" s="134"/>
      <c r="BX310" s="134"/>
      <c r="BY310" s="134"/>
      <c r="BZ310" s="134"/>
      <c r="CA310" s="134"/>
      <c r="CB310" s="134"/>
      <c r="CC310" s="134"/>
      <c r="CD310" s="134"/>
      <c r="CE310" s="134"/>
      <c r="CF310" s="134"/>
      <c r="CG310" s="134"/>
      <c r="CH310" s="134"/>
      <c r="CI310" s="134"/>
      <c r="CJ310" s="134"/>
      <c r="CK310" s="134"/>
      <c r="CL310" s="134"/>
      <c r="CM310" s="134"/>
      <c r="CN310" s="134"/>
      <c r="CO310" s="134"/>
      <c r="CP310" s="134"/>
      <c r="CQ310" s="134"/>
      <c r="CR310" s="134"/>
      <c r="CS310" s="134"/>
      <c r="CT310" s="134"/>
      <c r="CU310" s="134"/>
      <c r="CV310" s="134"/>
      <c r="CW310" s="134"/>
      <c r="CX310" s="134"/>
      <c r="CY310" s="134"/>
      <c r="CZ310" s="134"/>
      <c r="DA310" s="134"/>
      <c r="DB310" s="134"/>
      <c r="DC310" s="134"/>
      <c r="DD310" s="134"/>
      <c r="DE310" s="134"/>
      <c r="DF310" s="134"/>
      <c r="DG310" s="134"/>
      <c r="DH310" s="134"/>
      <c r="DI310" s="134"/>
      <c r="DJ310" s="134"/>
      <c r="DK310" s="134"/>
      <c r="DL310" s="134"/>
      <c r="DM310" s="134"/>
      <c r="DN310" s="221"/>
    </row>
    <row r="311" spans="1:118" ht="13.5" customHeight="1">
      <c r="A311" s="359">
        <v>420</v>
      </c>
      <c r="B311" s="332" t="s">
        <v>259</v>
      </c>
      <c r="C311" s="172">
        <v>2</v>
      </c>
      <c r="D311" s="21" t="s">
        <v>11</v>
      </c>
      <c r="E311" s="21" t="s">
        <v>54</v>
      </c>
      <c r="F311" s="136">
        <v>36.5</v>
      </c>
      <c r="G311" s="22">
        <v>1.3</v>
      </c>
      <c r="H311" s="407">
        <v>0.5</v>
      </c>
      <c r="I311" s="410">
        <v>-0.5</v>
      </c>
      <c r="J311" s="211">
        <v>35.200000000000003</v>
      </c>
      <c r="K311" s="320">
        <v>34.978000000000002</v>
      </c>
      <c r="L311" s="22">
        <f t="shared" si="40"/>
        <v>1.52</v>
      </c>
      <c r="M311" s="200">
        <f t="shared" si="41"/>
        <v>0.22</v>
      </c>
      <c r="N311" s="200">
        <v>0.2</v>
      </c>
      <c r="O311" s="235" t="str">
        <f t="shared" si="42"/>
        <v>OK</v>
      </c>
      <c r="P311" s="151"/>
      <c r="Q311" s="130">
        <v>420</v>
      </c>
      <c r="R311" s="36">
        <f t="shared" si="39"/>
        <v>35.200000000000003</v>
      </c>
      <c r="S311" s="320">
        <v>34.978000000000002</v>
      </c>
      <c r="T311" s="320">
        <v>34.999000000000002</v>
      </c>
      <c r="U311" s="134"/>
      <c r="V311" s="134"/>
      <c r="W311" s="134"/>
      <c r="X311" s="134"/>
      <c r="Y311" s="134"/>
      <c r="Z311" s="134"/>
      <c r="AA311" s="134"/>
      <c r="AB311" s="134"/>
      <c r="AC311" s="134"/>
      <c r="AD311" s="134"/>
      <c r="AE311" s="134"/>
      <c r="AF311" s="134"/>
      <c r="AG311" s="134"/>
      <c r="AH311" s="134"/>
      <c r="AI311" s="134"/>
      <c r="AJ311" s="134"/>
      <c r="AK311" s="134"/>
      <c r="AL311" s="134"/>
      <c r="AM311" s="134"/>
      <c r="AN311" s="134"/>
      <c r="AO311" s="134"/>
      <c r="AP311" s="134"/>
      <c r="AQ311" s="134"/>
      <c r="AR311" s="134"/>
      <c r="AS311" s="134"/>
      <c r="AT311" s="134"/>
      <c r="AU311" s="134"/>
      <c r="AV311" s="134"/>
      <c r="AW311" s="134"/>
      <c r="AX311" s="134"/>
      <c r="AY311" s="134"/>
      <c r="AZ311" s="134"/>
      <c r="BA311" s="134"/>
      <c r="BB311" s="134"/>
      <c r="BC311" s="134"/>
      <c r="BD311" s="134"/>
      <c r="BE311" s="134"/>
      <c r="BF311" s="134"/>
      <c r="BG311" s="134"/>
      <c r="BH311" s="134"/>
      <c r="BI311" s="134"/>
      <c r="BJ311" s="134"/>
      <c r="BK311" s="134"/>
      <c r="BL311" s="134"/>
      <c r="BM311" s="134"/>
      <c r="BN311" s="134"/>
      <c r="BO311" s="134"/>
      <c r="BP311" s="134"/>
      <c r="BQ311" s="134"/>
      <c r="BR311" s="134"/>
      <c r="BS311" s="134"/>
      <c r="BT311" s="134"/>
      <c r="BU311" s="134"/>
      <c r="BV311" s="134"/>
      <c r="BW311" s="134"/>
      <c r="BX311" s="134"/>
      <c r="BY311" s="134"/>
      <c r="BZ311" s="134"/>
      <c r="CA311" s="134"/>
      <c r="CB311" s="134"/>
      <c r="CC311" s="134"/>
      <c r="CD311" s="134"/>
      <c r="CE311" s="134"/>
      <c r="CF311" s="134"/>
      <c r="CG311" s="134"/>
      <c r="CH311" s="134"/>
      <c r="CI311" s="134"/>
      <c r="CJ311" s="134"/>
      <c r="CK311" s="134"/>
      <c r="CL311" s="134"/>
      <c r="CM311" s="134"/>
      <c r="CN311" s="134"/>
      <c r="CO311" s="134"/>
      <c r="CP311" s="134"/>
      <c r="CQ311" s="134"/>
      <c r="CR311" s="134"/>
      <c r="CS311" s="134"/>
      <c r="CT311" s="134"/>
      <c r="CU311" s="134"/>
      <c r="CV311" s="134"/>
      <c r="CW311" s="134"/>
      <c r="CX311" s="134"/>
      <c r="CY311" s="134"/>
      <c r="CZ311" s="134"/>
      <c r="DA311" s="134"/>
      <c r="DB311" s="134"/>
      <c r="DC311" s="134"/>
      <c r="DD311" s="134"/>
      <c r="DE311" s="134"/>
      <c r="DF311" s="134"/>
      <c r="DG311" s="134"/>
      <c r="DH311" s="134"/>
      <c r="DI311" s="134"/>
      <c r="DJ311" s="134"/>
      <c r="DK311" s="134"/>
      <c r="DL311" s="134"/>
      <c r="DM311" s="134"/>
      <c r="DN311" s="221"/>
    </row>
    <row r="312" spans="1:118" ht="13.5" customHeight="1">
      <c r="A312" s="361">
        <v>425</v>
      </c>
      <c r="B312" s="332" t="s">
        <v>260</v>
      </c>
      <c r="C312" s="172">
        <v>2</v>
      </c>
      <c r="D312" s="21" t="s">
        <v>11</v>
      </c>
      <c r="E312" s="21" t="s">
        <v>54</v>
      </c>
      <c r="F312" s="136">
        <v>36.5</v>
      </c>
      <c r="G312" s="22">
        <v>0.68</v>
      </c>
      <c r="H312" s="407">
        <v>0.2</v>
      </c>
      <c r="I312" s="426">
        <v>-0.5</v>
      </c>
      <c r="J312" s="211">
        <v>35.82</v>
      </c>
      <c r="K312" s="320">
        <v>35.99</v>
      </c>
      <c r="L312" s="22">
        <f t="shared" si="40"/>
        <v>0.51</v>
      </c>
      <c r="M312" s="200">
        <f t="shared" si="41"/>
        <v>-0.17</v>
      </c>
      <c r="N312" s="200">
        <v>-0.18</v>
      </c>
      <c r="O312" s="235" t="str">
        <f t="shared" si="42"/>
        <v>OK</v>
      </c>
      <c r="P312" s="151"/>
      <c r="Q312" s="145">
        <v>425</v>
      </c>
      <c r="R312" s="36">
        <f t="shared" si="39"/>
        <v>35.82</v>
      </c>
      <c r="S312" s="320">
        <v>35.99</v>
      </c>
      <c r="T312" s="320">
        <v>36</v>
      </c>
      <c r="U312" s="134"/>
      <c r="V312" s="134"/>
      <c r="W312" s="134"/>
      <c r="X312" s="134"/>
      <c r="Y312" s="134"/>
      <c r="Z312" s="134"/>
      <c r="AA312" s="134"/>
      <c r="AB312" s="134"/>
      <c r="AC312" s="134"/>
      <c r="AD312" s="134"/>
      <c r="AE312" s="134"/>
      <c r="AF312" s="134"/>
      <c r="AG312" s="134"/>
      <c r="AH312" s="134"/>
      <c r="AI312" s="134"/>
      <c r="AJ312" s="134"/>
      <c r="AK312" s="134"/>
      <c r="AL312" s="134"/>
      <c r="AM312" s="134"/>
      <c r="AN312" s="134"/>
      <c r="AO312" s="134"/>
      <c r="AP312" s="134"/>
      <c r="AQ312" s="134"/>
      <c r="AR312" s="134"/>
      <c r="AS312" s="134"/>
      <c r="AT312" s="134"/>
      <c r="AU312" s="134"/>
      <c r="AV312" s="134"/>
      <c r="AW312" s="134"/>
      <c r="AX312" s="134"/>
      <c r="AY312" s="134"/>
      <c r="AZ312" s="134"/>
      <c r="BA312" s="134"/>
      <c r="BB312" s="134"/>
      <c r="BC312" s="134"/>
      <c r="BD312" s="134"/>
      <c r="BE312" s="134"/>
      <c r="BF312" s="134"/>
      <c r="BG312" s="134"/>
      <c r="BH312" s="134"/>
      <c r="BI312" s="134"/>
      <c r="BJ312" s="134"/>
      <c r="BK312" s="134"/>
      <c r="BL312" s="134"/>
      <c r="BM312" s="134"/>
      <c r="BN312" s="134"/>
      <c r="BO312" s="134"/>
      <c r="BP312" s="134"/>
      <c r="BQ312" s="134"/>
      <c r="BR312" s="134"/>
      <c r="BS312" s="134"/>
      <c r="BT312" s="134"/>
      <c r="BU312" s="134"/>
      <c r="BV312" s="134"/>
      <c r="BW312" s="134"/>
      <c r="BX312" s="134"/>
      <c r="BY312" s="134"/>
      <c r="BZ312" s="134"/>
      <c r="CA312" s="134"/>
      <c r="CB312" s="134"/>
      <c r="CC312" s="134"/>
      <c r="CD312" s="134"/>
      <c r="CE312" s="134"/>
      <c r="CF312" s="134"/>
      <c r="CG312" s="134"/>
      <c r="CH312" s="134"/>
      <c r="CI312" s="134"/>
      <c r="CJ312" s="134"/>
      <c r="CK312" s="134"/>
      <c r="CL312" s="134"/>
      <c r="CM312" s="134"/>
      <c r="CN312" s="134"/>
      <c r="CO312" s="134"/>
      <c r="CP312" s="134"/>
      <c r="CQ312" s="134"/>
      <c r="CR312" s="134"/>
      <c r="CS312" s="134"/>
      <c r="CT312" s="134"/>
      <c r="CU312" s="134"/>
      <c r="CV312" s="134"/>
      <c r="CW312" s="134"/>
      <c r="CX312" s="134"/>
      <c r="CY312" s="134"/>
      <c r="CZ312" s="134"/>
      <c r="DA312" s="134"/>
      <c r="DB312" s="134"/>
      <c r="DC312" s="134"/>
      <c r="DD312" s="134"/>
      <c r="DE312" s="134"/>
      <c r="DF312" s="134"/>
      <c r="DG312" s="134"/>
      <c r="DH312" s="134"/>
      <c r="DI312" s="134"/>
      <c r="DJ312" s="134"/>
      <c r="DK312" s="134"/>
      <c r="DL312" s="134"/>
      <c r="DM312" s="134"/>
      <c r="DN312" s="221"/>
    </row>
    <row r="313" spans="1:118" ht="13.5" customHeight="1">
      <c r="A313" s="359">
        <v>426</v>
      </c>
      <c r="B313" s="332" t="s">
        <v>261</v>
      </c>
      <c r="C313" s="172">
        <v>2</v>
      </c>
      <c r="D313" s="21" t="s">
        <v>11</v>
      </c>
      <c r="E313" s="21" t="s">
        <v>54</v>
      </c>
      <c r="F313" s="136">
        <v>36.5</v>
      </c>
      <c r="G313" s="22">
        <v>1.3</v>
      </c>
      <c r="H313" s="407">
        <v>0.5</v>
      </c>
      <c r="I313" s="410">
        <v>-0.5</v>
      </c>
      <c r="J313" s="211">
        <v>35.200000000000003</v>
      </c>
      <c r="K313" s="320">
        <v>35.170999999999999</v>
      </c>
      <c r="L313" s="22">
        <f t="shared" si="40"/>
        <v>1.33</v>
      </c>
      <c r="M313" s="200">
        <f t="shared" si="41"/>
        <v>0.03</v>
      </c>
      <c r="N313" s="200">
        <v>7.0000000000000007E-2</v>
      </c>
      <c r="O313" s="235" t="str">
        <f t="shared" si="42"/>
        <v>OK</v>
      </c>
      <c r="P313" s="151"/>
      <c r="Q313" s="130">
        <v>426</v>
      </c>
      <c r="R313" s="36">
        <f t="shared" si="39"/>
        <v>35.200000000000003</v>
      </c>
      <c r="S313" s="320">
        <v>35.170999999999999</v>
      </c>
      <c r="T313" s="320">
        <v>35.133000000000003</v>
      </c>
      <c r="U313" s="134"/>
      <c r="V313" s="134"/>
      <c r="W313" s="134"/>
      <c r="X313" s="134"/>
      <c r="Y313" s="134"/>
      <c r="Z313" s="134"/>
      <c r="AA313" s="134"/>
      <c r="AB313" s="134"/>
      <c r="AC313" s="134"/>
      <c r="AD313" s="134"/>
      <c r="AE313" s="134"/>
      <c r="AF313" s="134"/>
      <c r="AG313" s="134"/>
      <c r="AH313" s="134"/>
      <c r="AI313" s="134"/>
      <c r="AJ313" s="134"/>
      <c r="AK313" s="134"/>
      <c r="AL313" s="134"/>
      <c r="AM313" s="134"/>
      <c r="AN313" s="134"/>
      <c r="AO313" s="134"/>
      <c r="AP313" s="134"/>
      <c r="AQ313" s="134"/>
      <c r="AR313" s="134"/>
      <c r="AS313" s="134"/>
      <c r="AT313" s="134"/>
      <c r="AU313" s="134"/>
      <c r="AV313" s="134"/>
      <c r="AW313" s="134"/>
      <c r="AX313" s="134"/>
      <c r="AY313" s="134"/>
      <c r="AZ313" s="134"/>
      <c r="BA313" s="134"/>
      <c r="BB313" s="134"/>
      <c r="BC313" s="134"/>
      <c r="BD313" s="134"/>
      <c r="BE313" s="134"/>
      <c r="BF313" s="134"/>
      <c r="BG313" s="134"/>
      <c r="BH313" s="134"/>
      <c r="BI313" s="134"/>
      <c r="BJ313" s="134"/>
      <c r="BK313" s="134"/>
      <c r="BL313" s="134"/>
      <c r="BM313" s="134"/>
      <c r="BN313" s="134"/>
      <c r="BO313" s="134"/>
      <c r="BP313" s="134"/>
      <c r="BQ313" s="134"/>
      <c r="BR313" s="134"/>
      <c r="BS313" s="134"/>
      <c r="BT313" s="134"/>
      <c r="BU313" s="134"/>
      <c r="BV313" s="134"/>
      <c r="BW313" s="134"/>
      <c r="BX313" s="134"/>
      <c r="BY313" s="134"/>
      <c r="BZ313" s="134"/>
      <c r="CA313" s="134"/>
      <c r="CB313" s="134"/>
      <c r="CC313" s="134"/>
      <c r="CD313" s="134"/>
      <c r="CE313" s="134"/>
      <c r="CF313" s="134"/>
      <c r="CG313" s="134"/>
      <c r="CH313" s="134"/>
      <c r="CI313" s="134"/>
      <c r="CJ313" s="134"/>
      <c r="CK313" s="134"/>
      <c r="CL313" s="134"/>
      <c r="CM313" s="134"/>
      <c r="CN313" s="134"/>
      <c r="CO313" s="134"/>
      <c r="CP313" s="134"/>
      <c r="CQ313" s="134"/>
      <c r="CR313" s="134"/>
      <c r="CS313" s="134"/>
      <c r="CT313" s="134"/>
      <c r="CU313" s="134"/>
      <c r="CV313" s="134"/>
      <c r="CW313" s="134"/>
      <c r="CX313" s="134"/>
      <c r="CY313" s="134"/>
      <c r="CZ313" s="134"/>
      <c r="DA313" s="134"/>
      <c r="DB313" s="134"/>
      <c r="DC313" s="134"/>
      <c r="DD313" s="134"/>
      <c r="DE313" s="134"/>
      <c r="DF313" s="134"/>
      <c r="DG313" s="134"/>
      <c r="DH313" s="134"/>
      <c r="DI313" s="134"/>
      <c r="DJ313" s="134"/>
      <c r="DK313" s="134"/>
      <c r="DL313" s="134"/>
      <c r="DM313" s="134"/>
      <c r="DN313" s="221"/>
    </row>
    <row r="314" spans="1:118" ht="13.5" customHeight="1">
      <c r="A314" s="359">
        <v>427</v>
      </c>
      <c r="B314" s="332" t="s">
        <v>262</v>
      </c>
      <c r="C314" s="172">
        <v>2</v>
      </c>
      <c r="D314" s="21" t="s">
        <v>11</v>
      </c>
      <c r="E314" s="21" t="s">
        <v>54</v>
      </c>
      <c r="F314" s="136">
        <v>36.5</v>
      </c>
      <c r="G314" s="22">
        <v>1.3</v>
      </c>
      <c r="H314" s="407">
        <v>0.5</v>
      </c>
      <c r="I314" s="410">
        <v>-0.5</v>
      </c>
      <c r="J314" s="211">
        <v>35.200000000000003</v>
      </c>
      <c r="K314" s="320">
        <v>35.115000000000002</v>
      </c>
      <c r="L314" s="22">
        <f t="shared" si="40"/>
        <v>1.3900000000000001</v>
      </c>
      <c r="M314" s="200">
        <f t="shared" si="41"/>
        <v>0.09</v>
      </c>
      <c r="N314" s="200">
        <v>0.08</v>
      </c>
      <c r="O314" s="235" t="str">
        <f t="shared" si="42"/>
        <v>OK</v>
      </c>
      <c r="P314" s="151"/>
      <c r="Q314" s="130">
        <v>427</v>
      </c>
      <c r="R314" s="36">
        <f t="shared" si="39"/>
        <v>35.200000000000003</v>
      </c>
      <c r="S314" s="320">
        <v>35.115000000000002</v>
      </c>
      <c r="T314" s="320">
        <v>35.125</v>
      </c>
      <c r="U314" s="134"/>
      <c r="V314" s="134"/>
      <c r="W314" s="134"/>
      <c r="X314" s="134"/>
      <c r="Y314" s="134"/>
      <c r="Z314" s="134"/>
      <c r="AA314" s="134"/>
      <c r="AB314" s="134"/>
      <c r="AC314" s="134"/>
      <c r="AD314" s="134"/>
      <c r="AE314" s="134"/>
      <c r="AF314" s="134"/>
      <c r="AG314" s="134"/>
      <c r="AH314" s="134"/>
      <c r="AI314" s="134"/>
      <c r="AJ314" s="134"/>
      <c r="AK314" s="134"/>
      <c r="AL314" s="134"/>
      <c r="AM314" s="134"/>
      <c r="AN314" s="134"/>
      <c r="AO314" s="134"/>
      <c r="AP314" s="134"/>
      <c r="AQ314" s="134"/>
      <c r="AR314" s="134"/>
      <c r="AS314" s="134"/>
      <c r="AT314" s="134"/>
      <c r="AU314" s="134"/>
      <c r="AV314" s="134"/>
      <c r="AW314" s="134"/>
      <c r="AX314" s="134"/>
      <c r="AY314" s="134"/>
      <c r="AZ314" s="134"/>
      <c r="BA314" s="134"/>
      <c r="BB314" s="134"/>
      <c r="BC314" s="134"/>
      <c r="BD314" s="134"/>
      <c r="BE314" s="134"/>
      <c r="BF314" s="134"/>
      <c r="BG314" s="134"/>
      <c r="BH314" s="134"/>
      <c r="BI314" s="134"/>
      <c r="BJ314" s="134"/>
      <c r="BK314" s="134"/>
      <c r="BL314" s="134"/>
      <c r="BM314" s="134"/>
      <c r="BN314" s="134"/>
      <c r="BO314" s="134"/>
      <c r="BP314" s="134"/>
      <c r="BQ314" s="134"/>
      <c r="BR314" s="134"/>
      <c r="BS314" s="134"/>
      <c r="BT314" s="134"/>
      <c r="BU314" s="134"/>
      <c r="BV314" s="134"/>
      <c r="BW314" s="134"/>
      <c r="BX314" s="134"/>
      <c r="BY314" s="134"/>
      <c r="BZ314" s="134"/>
      <c r="CA314" s="134"/>
      <c r="CB314" s="134"/>
      <c r="CC314" s="134"/>
      <c r="CD314" s="134"/>
      <c r="CE314" s="134"/>
      <c r="CF314" s="134"/>
      <c r="CG314" s="134"/>
      <c r="CH314" s="134"/>
      <c r="CI314" s="134"/>
      <c r="CJ314" s="134"/>
      <c r="CK314" s="134"/>
      <c r="CL314" s="134"/>
      <c r="CM314" s="134"/>
      <c r="CN314" s="134"/>
      <c r="CO314" s="134"/>
      <c r="CP314" s="134"/>
      <c r="CQ314" s="134"/>
      <c r="CR314" s="134"/>
      <c r="CS314" s="134"/>
      <c r="CT314" s="134"/>
      <c r="CU314" s="134"/>
      <c r="CV314" s="134"/>
      <c r="CW314" s="134"/>
      <c r="CX314" s="134"/>
      <c r="CY314" s="134"/>
      <c r="CZ314" s="134"/>
      <c r="DA314" s="134"/>
      <c r="DB314" s="134"/>
      <c r="DC314" s="134"/>
      <c r="DD314" s="134"/>
      <c r="DE314" s="134"/>
      <c r="DF314" s="134"/>
      <c r="DG314" s="134"/>
      <c r="DH314" s="134"/>
      <c r="DI314" s="134"/>
      <c r="DJ314" s="134"/>
      <c r="DK314" s="134"/>
      <c r="DL314" s="134"/>
      <c r="DM314" s="134"/>
      <c r="DN314" s="221"/>
    </row>
    <row r="315" spans="1:118" ht="13.5" customHeight="1">
      <c r="A315" s="359">
        <v>428</v>
      </c>
      <c r="B315" s="332" t="s">
        <v>263</v>
      </c>
      <c r="C315" s="172">
        <v>2</v>
      </c>
      <c r="D315" s="21" t="s">
        <v>11</v>
      </c>
      <c r="E315" s="21" t="s">
        <v>54</v>
      </c>
      <c r="F315" s="136">
        <v>36.5</v>
      </c>
      <c r="G315" s="22">
        <v>1.3</v>
      </c>
      <c r="H315" s="407">
        <v>0.5</v>
      </c>
      <c r="I315" s="410">
        <v>-0.5</v>
      </c>
      <c r="J315" s="211">
        <v>35.200000000000003</v>
      </c>
      <c r="K315" s="320">
        <v>35.078000000000003</v>
      </c>
      <c r="L315" s="22">
        <f t="shared" si="40"/>
        <v>1.42</v>
      </c>
      <c r="M315" s="200">
        <f t="shared" si="41"/>
        <v>0.12</v>
      </c>
      <c r="N315" s="200">
        <v>0.13</v>
      </c>
      <c r="O315" s="235" t="str">
        <f t="shared" si="42"/>
        <v>OK</v>
      </c>
      <c r="P315" s="151"/>
      <c r="Q315" s="130">
        <v>428</v>
      </c>
      <c r="R315" s="36">
        <f t="shared" si="39"/>
        <v>35.200000000000003</v>
      </c>
      <c r="S315" s="320">
        <v>35.078000000000003</v>
      </c>
      <c r="T315" s="320">
        <v>35.075000000000003</v>
      </c>
      <c r="U315" s="134"/>
      <c r="V315" s="134"/>
      <c r="W315" s="134"/>
      <c r="X315" s="134"/>
      <c r="Y315" s="134"/>
      <c r="Z315" s="134"/>
      <c r="AA315" s="134"/>
      <c r="AB315" s="134"/>
      <c r="AC315" s="134"/>
      <c r="AD315" s="134"/>
      <c r="AE315" s="134"/>
      <c r="AF315" s="134"/>
      <c r="AG315" s="134"/>
      <c r="AH315" s="134"/>
      <c r="AI315" s="134"/>
      <c r="AJ315" s="134"/>
      <c r="AK315" s="134"/>
      <c r="AL315" s="134"/>
      <c r="AM315" s="134"/>
      <c r="AN315" s="134"/>
      <c r="AO315" s="134"/>
      <c r="AP315" s="134"/>
      <c r="AQ315" s="134"/>
      <c r="AR315" s="134"/>
      <c r="AS315" s="134"/>
      <c r="AT315" s="134"/>
      <c r="AU315" s="134"/>
      <c r="AV315" s="134"/>
      <c r="AW315" s="134"/>
      <c r="AX315" s="134"/>
      <c r="AY315" s="134"/>
      <c r="AZ315" s="134"/>
      <c r="BA315" s="134"/>
      <c r="BB315" s="134"/>
      <c r="BC315" s="134"/>
      <c r="BD315" s="134"/>
      <c r="BE315" s="134"/>
      <c r="BF315" s="134"/>
      <c r="BG315" s="134"/>
      <c r="BH315" s="134"/>
      <c r="BI315" s="134"/>
      <c r="BJ315" s="134"/>
      <c r="BK315" s="134"/>
      <c r="BL315" s="134"/>
      <c r="BM315" s="134"/>
      <c r="BN315" s="134"/>
      <c r="BO315" s="134"/>
      <c r="BP315" s="134"/>
      <c r="BQ315" s="134"/>
      <c r="BR315" s="134"/>
      <c r="BS315" s="134"/>
      <c r="BT315" s="134"/>
      <c r="BU315" s="134"/>
      <c r="BV315" s="134"/>
      <c r="BW315" s="134"/>
      <c r="BX315" s="134"/>
      <c r="BY315" s="134"/>
      <c r="BZ315" s="134"/>
      <c r="CA315" s="134"/>
      <c r="CB315" s="134"/>
      <c r="CC315" s="134"/>
      <c r="CD315" s="134"/>
      <c r="CE315" s="134"/>
      <c r="CF315" s="134"/>
      <c r="CG315" s="134"/>
      <c r="CH315" s="134"/>
      <c r="CI315" s="134"/>
      <c r="CJ315" s="134"/>
      <c r="CK315" s="134"/>
      <c r="CL315" s="134"/>
      <c r="CM315" s="134"/>
      <c r="CN315" s="134"/>
      <c r="CO315" s="134"/>
      <c r="CP315" s="134"/>
      <c r="CQ315" s="134"/>
      <c r="CR315" s="134"/>
      <c r="CS315" s="134"/>
      <c r="CT315" s="134"/>
      <c r="CU315" s="134"/>
      <c r="CV315" s="134"/>
      <c r="CW315" s="134"/>
      <c r="CX315" s="134"/>
      <c r="CY315" s="134"/>
      <c r="CZ315" s="134"/>
      <c r="DA315" s="134"/>
      <c r="DB315" s="134"/>
      <c r="DC315" s="134"/>
      <c r="DD315" s="134"/>
      <c r="DE315" s="134"/>
      <c r="DF315" s="134"/>
      <c r="DG315" s="134"/>
      <c r="DH315" s="134"/>
      <c r="DI315" s="134"/>
      <c r="DJ315" s="134"/>
      <c r="DK315" s="134"/>
      <c r="DL315" s="134"/>
      <c r="DM315" s="134"/>
      <c r="DN315" s="221"/>
    </row>
    <row r="316" spans="1:118" ht="13.5" customHeight="1">
      <c r="A316" s="361">
        <v>421</v>
      </c>
      <c r="B316" s="332" t="s">
        <v>264</v>
      </c>
      <c r="C316" s="172">
        <v>2</v>
      </c>
      <c r="D316" s="21" t="s">
        <v>11</v>
      </c>
      <c r="E316" s="21" t="s">
        <v>54</v>
      </c>
      <c r="F316" s="136">
        <v>36.5</v>
      </c>
      <c r="G316" s="22">
        <v>0.68</v>
      </c>
      <c r="H316" s="407">
        <v>0.2</v>
      </c>
      <c r="I316" s="426">
        <v>-0.5</v>
      </c>
      <c r="J316" s="211">
        <v>35.82</v>
      </c>
      <c r="K316" s="320">
        <v>36.009</v>
      </c>
      <c r="L316" s="22">
        <f t="shared" si="40"/>
        <v>0.49000000000000005</v>
      </c>
      <c r="M316" s="200">
        <f t="shared" si="41"/>
        <v>-0.19</v>
      </c>
      <c r="N316" s="200">
        <v>-0.19</v>
      </c>
      <c r="O316" s="235" t="str">
        <f t="shared" si="42"/>
        <v>OK</v>
      </c>
      <c r="P316" s="151"/>
      <c r="Q316" s="145">
        <v>421</v>
      </c>
      <c r="R316" s="36">
        <f t="shared" si="39"/>
        <v>35.82</v>
      </c>
      <c r="S316" s="320">
        <v>36.009</v>
      </c>
      <c r="T316" s="320">
        <v>36.005000000000003</v>
      </c>
      <c r="U316" s="134"/>
      <c r="V316" s="134"/>
      <c r="W316" s="134"/>
      <c r="X316" s="134"/>
      <c r="Y316" s="134"/>
      <c r="Z316" s="134"/>
      <c r="AA316" s="134"/>
      <c r="AB316" s="134"/>
      <c r="AC316" s="134"/>
      <c r="AD316" s="134"/>
      <c r="AE316" s="134"/>
      <c r="AF316" s="134"/>
      <c r="AG316" s="134"/>
      <c r="AH316" s="134"/>
      <c r="AI316" s="134"/>
      <c r="AJ316" s="134"/>
      <c r="AK316" s="134"/>
      <c r="AL316" s="134"/>
      <c r="AM316" s="134"/>
      <c r="AN316" s="134"/>
      <c r="AO316" s="134"/>
      <c r="AP316" s="134"/>
      <c r="AQ316" s="134"/>
      <c r="AR316" s="134"/>
      <c r="AS316" s="134"/>
      <c r="AT316" s="134"/>
      <c r="AU316" s="134"/>
      <c r="AV316" s="134"/>
      <c r="AW316" s="134"/>
      <c r="AX316" s="134"/>
      <c r="AY316" s="134"/>
      <c r="AZ316" s="134"/>
      <c r="BA316" s="134"/>
      <c r="BB316" s="134"/>
      <c r="BC316" s="134"/>
      <c r="BD316" s="134"/>
      <c r="BE316" s="134"/>
      <c r="BF316" s="134"/>
      <c r="BG316" s="134"/>
      <c r="BH316" s="134"/>
      <c r="BI316" s="134"/>
      <c r="BJ316" s="134"/>
      <c r="BK316" s="134"/>
      <c r="BL316" s="134"/>
      <c r="BM316" s="134"/>
      <c r="BN316" s="134"/>
      <c r="BO316" s="134"/>
      <c r="BP316" s="134"/>
      <c r="BQ316" s="134"/>
      <c r="BR316" s="134"/>
      <c r="BS316" s="134"/>
      <c r="BT316" s="134"/>
      <c r="BU316" s="134"/>
      <c r="BV316" s="134"/>
      <c r="BW316" s="134"/>
      <c r="BX316" s="134"/>
      <c r="BY316" s="134"/>
      <c r="BZ316" s="134"/>
      <c r="CA316" s="134"/>
      <c r="CB316" s="134"/>
      <c r="CC316" s="134"/>
      <c r="CD316" s="134"/>
      <c r="CE316" s="134"/>
      <c r="CF316" s="134"/>
      <c r="CG316" s="134"/>
      <c r="CH316" s="134"/>
      <c r="CI316" s="134"/>
      <c r="CJ316" s="134"/>
      <c r="CK316" s="134"/>
      <c r="CL316" s="134"/>
      <c r="CM316" s="134"/>
      <c r="CN316" s="134"/>
      <c r="CO316" s="134"/>
      <c r="CP316" s="134"/>
      <c r="CQ316" s="134"/>
      <c r="CR316" s="134"/>
      <c r="CS316" s="134"/>
      <c r="CT316" s="134"/>
      <c r="CU316" s="134"/>
      <c r="CV316" s="134"/>
      <c r="CW316" s="134"/>
      <c r="CX316" s="134"/>
      <c r="CY316" s="134"/>
      <c r="CZ316" s="134"/>
      <c r="DA316" s="134"/>
      <c r="DB316" s="134"/>
      <c r="DC316" s="134"/>
      <c r="DD316" s="134"/>
      <c r="DE316" s="134"/>
      <c r="DF316" s="134"/>
      <c r="DG316" s="134"/>
      <c r="DH316" s="134"/>
      <c r="DI316" s="134"/>
      <c r="DJ316" s="134"/>
      <c r="DK316" s="134"/>
      <c r="DL316" s="134"/>
      <c r="DM316" s="134"/>
      <c r="DN316" s="221"/>
    </row>
    <row r="317" spans="1:118" ht="13.5" customHeight="1">
      <c r="A317" s="359">
        <v>422</v>
      </c>
      <c r="B317" s="332" t="s">
        <v>265</v>
      </c>
      <c r="C317" s="172">
        <v>2</v>
      </c>
      <c r="D317" s="21" t="s">
        <v>11</v>
      </c>
      <c r="E317" s="21" t="s">
        <v>54</v>
      </c>
      <c r="F317" s="136">
        <v>36.5</v>
      </c>
      <c r="G317" s="22">
        <v>1.3</v>
      </c>
      <c r="H317" s="407">
        <v>0.5</v>
      </c>
      <c r="I317" s="410">
        <v>-0.5</v>
      </c>
      <c r="J317" s="211">
        <v>35.200000000000003</v>
      </c>
      <c r="K317" s="320">
        <v>35.118000000000002</v>
      </c>
      <c r="L317" s="22">
        <f t="shared" si="40"/>
        <v>1.3800000000000001</v>
      </c>
      <c r="M317" s="200">
        <f t="shared" si="41"/>
        <v>0.08</v>
      </c>
      <c r="N317" s="200">
        <v>0.09</v>
      </c>
      <c r="O317" s="235" t="str">
        <f t="shared" si="42"/>
        <v>OK</v>
      </c>
      <c r="P317" s="151"/>
      <c r="Q317" s="130">
        <v>422</v>
      </c>
      <c r="R317" s="36">
        <f t="shared" si="39"/>
        <v>35.200000000000003</v>
      </c>
      <c r="S317" s="320">
        <v>35.118000000000002</v>
      </c>
      <c r="T317" s="320">
        <v>35.115000000000002</v>
      </c>
      <c r="U317" s="134"/>
      <c r="V317" s="134"/>
      <c r="W317" s="134"/>
      <c r="X317" s="134"/>
      <c r="Y317" s="134"/>
      <c r="Z317" s="134"/>
      <c r="AA317" s="134"/>
      <c r="AB317" s="134"/>
      <c r="AC317" s="134"/>
      <c r="AD317" s="134"/>
      <c r="AE317" s="134"/>
      <c r="AF317" s="134"/>
      <c r="AG317" s="134"/>
      <c r="AH317" s="134"/>
      <c r="AI317" s="134"/>
      <c r="AJ317" s="134"/>
      <c r="AK317" s="134"/>
      <c r="AL317" s="134"/>
      <c r="AM317" s="134"/>
      <c r="AN317" s="134"/>
      <c r="AO317" s="134"/>
      <c r="AP317" s="134"/>
      <c r="AQ317" s="134"/>
      <c r="AR317" s="134"/>
      <c r="AS317" s="134"/>
      <c r="AT317" s="134"/>
      <c r="AU317" s="134"/>
      <c r="AV317" s="134"/>
      <c r="AW317" s="134"/>
      <c r="AX317" s="134"/>
      <c r="AY317" s="134"/>
      <c r="AZ317" s="134"/>
      <c r="BA317" s="134"/>
      <c r="BB317" s="134"/>
      <c r="BC317" s="134"/>
      <c r="BD317" s="134"/>
      <c r="BE317" s="134"/>
      <c r="BF317" s="134"/>
      <c r="BG317" s="134"/>
      <c r="BH317" s="134"/>
      <c r="BI317" s="134"/>
      <c r="BJ317" s="134"/>
      <c r="BK317" s="134"/>
      <c r="BL317" s="134"/>
      <c r="BM317" s="134"/>
      <c r="BN317" s="134"/>
      <c r="BO317" s="134"/>
      <c r="BP317" s="134"/>
      <c r="BQ317" s="134"/>
      <c r="BR317" s="134"/>
      <c r="BS317" s="134"/>
      <c r="BT317" s="134"/>
      <c r="BU317" s="134"/>
      <c r="BV317" s="134"/>
      <c r="BW317" s="134"/>
      <c r="BX317" s="134"/>
      <c r="BY317" s="134"/>
      <c r="BZ317" s="134"/>
      <c r="CA317" s="134"/>
      <c r="CB317" s="134"/>
      <c r="CC317" s="134"/>
      <c r="CD317" s="134"/>
      <c r="CE317" s="134"/>
      <c r="CF317" s="134"/>
      <c r="CG317" s="134"/>
      <c r="CH317" s="134"/>
      <c r="CI317" s="134"/>
      <c r="CJ317" s="134"/>
      <c r="CK317" s="134"/>
      <c r="CL317" s="134"/>
      <c r="CM317" s="134"/>
      <c r="CN317" s="134"/>
      <c r="CO317" s="134"/>
      <c r="CP317" s="134"/>
      <c r="CQ317" s="134"/>
      <c r="CR317" s="134"/>
      <c r="CS317" s="134"/>
      <c r="CT317" s="134"/>
      <c r="CU317" s="134"/>
      <c r="CV317" s="134"/>
      <c r="CW317" s="134"/>
      <c r="CX317" s="134"/>
      <c r="CY317" s="134"/>
      <c r="CZ317" s="134"/>
      <c r="DA317" s="134"/>
      <c r="DB317" s="134"/>
      <c r="DC317" s="134"/>
      <c r="DD317" s="134"/>
      <c r="DE317" s="134"/>
      <c r="DF317" s="134"/>
      <c r="DG317" s="134"/>
      <c r="DH317" s="134"/>
      <c r="DI317" s="134"/>
      <c r="DJ317" s="134"/>
      <c r="DK317" s="134"/>
      <c r="DL317" s="134"/>
      <c r="DM317" s="134"/>
      <c r="DN317" s="221"/>
    </row>
    <row r="318" spans="1:118" ht="13.5" customHeight="1">
      <c r="A318" s="359">
        <v>423</v>
      </c>
      <c r="B318" s="332" t="s">
        <v>266</v>
      </c>
      <c r="C318" s="172">
        <v>2</v>
      </c>
      <c r="D318" s="21" t="s">
        <v>11</v>
      </c>
      <c r="E318" s="21" t="s">
        <v>54</v>
      </c>
      <c r="F318" s="136">
        <v>36.5</v>
      </c>
      <c r="G318" s="22">
        <v>1.3</v>
      </c>
      <c r="H318" s="407">
        <v>0.5</v>
      </c>
      <c r="I318" s="410">
        <v>-0.5</v>
      </c>
      <c r="J318" s="211">
        <v>35.200000000000003</v>
      </c>
      <c r="K318" s="320">
        <v>35.152000000000001</v>
      </c>
      <c r="L318" s="22">
        <f t="shared" si="40"/>
        <v>1.35</v>
      </c>
      <c r="M318" s="200">
        <f t="shared" si="41"/>
        <v>0.05</v>
      </c>
      <c r="N318" s="200">
        <v>0.05</v>
      </c>
      <c r="O318" s="235" t="str">
        <f t="shared" si="42"/>
        <v>OK</v>
      </c>
      <c r="P318" s="151"/>
      <c r="Q318" s="130">
        <v>423</v>
      </c>
      <c r="R318" s="36">
        <f t="shared" si="39"/>
        <v>35.200000000000003</v>
      </c>
      <c r="S318" s="320">
        <v>35.152000000000001</v>
      </c>
      <c r="T318" s="320">
        <v>35.152999999999999</v>
      </c>
      <c r="U318" s="134"/>
      <c r="V318" s="134"/>
      <c r="W318" s="134"/>
      <c r="X318" s="134"/>
      <c r="Y318" s="134"/>
      <c r="Z318" s="134"/>
      <c r="AA318" s="134"/>
      <c r="AB318" s="134"/>
      <c r="AC318" s="134"/>
      <c r="AD318" s="134"/>
      <c r="AE318" s="134"/>
      <c r="AF318" s="134"/>
      <c r="AG318" s="134"/>
      <c r="AH318" s="134"/>
      <c r="AI318" s="134"/>
      <c r="AJ318" s="134"/>
      <c r="AK318" s="134"/>
      <c r="AL318" s="134"/>
      <c r="AM318" s="134"/>
      <c r="AN318" s="134"/>
      <c r="AO318" s="134"/>
      <c r="AP318" s="134"/>
      <c r="AQ318" s="134"/>
      <c r="AR318" s="134"/>
      <c r="AS318" s="134"/>
      <c r="AT318" s="134"/>
      <c r="AU318" s="134"/>
      <c r="AV318" s="134"/>
      <c r="AW318" s="134"/>
      <c r="AX318" s="134"/>
      <c r="AY318" s="134"/>
      <c r="AZ318" s="134"/>
      <c r="BA318" s="134"/>
      <c r="BB318" s="134"/>
      <c r="BC318" s="134"/>
      <c r="BD318" s="134"/>
      <c r="BE318" s="134"/>
      <c r="BF318" s="134"/>
      <c r="BG318" s="134"/>
      <c r="BH318" s="134"/>
      <c r="BI318" s="134"/>
      <c r="BJ318" s="134"/>
      <c r="BK318" s="134"/>
      <c r="BL318" s="134"/>
      <c r="BM318" s="134"/>
      <c r="BN318" s="134"/>
      <c r="BO318" s="134"/>
      <c r="BP318" s="134"/>
      <c r="BQ318" s="134"/>
      <c r="BR318" s="134"/>
      <c r="BS318" s="134"/>
      <c r="BT318" s="134"/>
      <c r="BU318" s="134"/>
      <c r="BV318" s="134"/>
      <c r="BW318" s="134"/>
      <c r="BX318" s="134"/>
      <c r="BY318" s="134"/>
      <c r="BZ318" s="134"/>
      <c r="CA318" s="134"/>
      <c r="CB318" s="134"/>
      <c r="CC318" s="134"/>
      <c r="CD318" s="134"/>
      <c r="CE318" s="134"/>
      <c r="CF318" s="134"/>
      <c r="CG318" s="134"/>
      <c r="CH318" s="134"/>
      <c r="CI318" s="134"/>
      <c r="CJ318" s="134"/>
      <c r="CK318" s="134"/>
      <c r="CL318" s="134"/>
      <c r="CM318" s="134"/>
      <c r="CN318" s="134"/>
      <c r="CO318" s="134"/>
      <c r="CP318" s="134"/>
      <c r="CQ318" s="134"/>
      <c r="CR318" s="134"/>
      <c r="CS318" s="134"/>
      <c r="CT318" s="134"/>
      <c r="CU318" s="134"/>
      <c r="CV318" s="134"/>
      <c r="CW318" s="134"/>
      <c r="CX318" s="134"/>
      <c r="CY318" s="134"/>
      <c r="CZ318" s="134"/>
      <c r="DA318" s="134"/>
      <c r="DB318" s="134"/>
      <c r="DC318" s="134"/>
      <c r="DD318" s="134"/>
      <c r="DE318" s="134"/>
      <c r="DF318" s="134"/>
      <c r="DG318" s="134"/>
      <c r="DH318" s="134"/>
      <c r="DI318" s="134"/>
      <c r="DJ318" s="134"/>
      <c r="DK318" s="134"/>
      <c r="DL318" s="134"/>
      <c r="DM318" s="134"/>
      <c r="DN318" s="221"/>
    </row>
    <row r="319" spans="1:118" ht="13.5" customHeight="1">
      <c r="A319" s="359">
        <v>424</v>
      </c>
      <c r="B319" s="332" t="s">
        <v>267</v>
      </c>
      <c r="C319" s="172">
        <v>2</v>
      </c>
      <c r="D319" s="21" t="s">
        <v>11</v>
      </c>
      <c r="E319" s="21" t="s">
        <v>54</v>
      </c>
      <c r="F319" s="136">
        <v>36.5</v>
      </c>
      <c r="G319" s="22">
        <v>1.3</v>
      </c>
      <c r="H319" s="407">
        <v>0.5</v>
      </c>
      <c r="I319" s="410">
        <v>-0.5</v>
      </c>
      <c r="J319" s="211">
        <v>35.200000000000003</v>
      </c>
      <c r="K319" s="320">
        <v>35.094999999999999</v>
      </c>
      <c r="L319" s="22">
        <f t="shared" si="40"/>
        <v>1.4100000000000001</v>
      </c>
      <c r="M319" s="200">
        <f t="shared" si="41"/>
        <v>0.11</v>
      </c>
      <c r="N319" s="200">
        <v>0.09</v>
      </c>
      <c r="O319" s="235" t="str">
        <f t="shared" si="42"/>
        <v>OK</v>
      </c>
      <c r="P319" s="151"/>
      <c r="Q319" s="130">
        <v>424</v>
      </c>
      <c r="R319" s="36">
        <f t="shared" si="39"/>
        <v>35.200000000000003</v>
      </c>
      <c r="S319" s="320">
        <v>35.094999999999999</v>
      </c>
      <c r="T319" s="320">
        <v>35.107999999999997</v>
      </c>
      <c r="U319" s="134"/>
      <c r="V319" s="134"/>
      <c r="W319" s="134"/>
      <c r="X319" s="134"/>
      <c r="Y319" s="134"/>
      <c r="Z319" s="134"/>
      <c r="AA319" s="134"/>
      <c r="AB319" s="134"/>
      <c r="AC319" s="134"/>
      <c r="AD319" s="134"/>
      <c r="AE319" s="134"/>
      <c r="AF319" s="134"/>
      <c r="AG319" s="134"/>
      <c r="AH319" s="134"/>
      <c r="AI319" s="134"/>
      <c r="AJ319" s="134"/>
      <c r="AK319" s="134"/>
      <c r="AL319" s="134"/>
      <c r="AM319" s="134"/>
      <c r="AN319" s="134"/>
      <c r="AO319" s="134"/>
      <c r="AP319" s="134"/>
      <c r="AQ319" s="134"/>
      <c r="AR319" s="134"/>
      <c r="AS319" s="134"/>
      <c r="AT319" s="134"/>
      <c r="AU319" s="134"/>
      <c r="AV319" s="134"/>
      <c r="AW319" s="134"/>
      <c r="AX319" s="134"/>
      <c r="AY319" s="134"/>
      <c r="AZ319" s="134"/>
      <c r="BA319" s="134"/>
      <c r="BB319" s="134"/>
      <c r="BC319" s="134"/>
      <c r="BD319" s="134"/>
      <c r="BE319" s="134"/>
      <c r="BF319" s="134"/>
      <c r="BG319" s="134"/>
      <c r="BH319" s="134"/>
      <c r="BI319" s="134"/>
      <c r="BJ319" s="134"/>
      <c r="BK319" s="134"/>
      <c r="BL319" s="134"/>
      <c r="BM319" s="134"/>
      <c r="BN319" s="134"/>
      <c r="BO319" s="134"/>
      <c r="BP319" s="134"/>
      <c r="BQ319" s="134"/>
      <c r="BR319" s="134"/>
      <c r="BS319" s="134"/>
      <c r="BT319" s="134"/>
      <c r="BU319" s="134"/>
      <c r="BV319" s="134"/>
      <c r="BW319" s="134"/>
      <c r="BX319" s="134"/>
      <c r="BY319" s="134"/>
      <c r="BZ319" s="134"/>
      <c r="CA319" s="134"/>
      <c r="CB319" s="134"/>
      <c r="CC319" s="134"/>
      <c r="CD319" s="134"/>
      <c r="CE319" s="134"/>
      <c r="CF319" s="134"/>
      <c r="CG319" s="134"/>
      <c r="CH319" s="134"/>
      <c r="CI319" s="134"/>
      <c r="CJ319" s="134"/>
      <c r="CK319" s="134"/>
      <c r="CL319" s="134"/>
      <c r="CM319" s="134"/>
      <c r="CN319" s="134"/>
      <c r="CO319" s="134"/>
      <c r="CP319" s="134"/>
      <c r="CQ319" s="134"/>
      <c r="CR319" s="134"/>
      <c r="CS319" s="134"/>
      <c r="CT319" s="134"/>
      <c r="CU319" s="134"/>
      <c r="CV319" s="134"/>
      <c r="CW319" s="134"/>
      <c r="CX319" s="134"/>
      <c r="CY319" s="134"/>
      <c r="CZ319" s="134"/>
      <c r="DA319" s="134"/>
      <c r="DB319" s="134"/>
      <c r="DC319" s="134"/>
      <c r="DD319" s="134"/>
      <c r="DE319" s="134"/>
      <c r="DF319" s="134"/>
      <c r="DG319" s="134"/>
      <c r="DH319" s="134"/>
      <c r="DI319" s="134"/>
      <c r="DJ319" s="134"/>
      <c r="DK319" s="134"/>
      <c r="DL319" s="134"/>
      <c r="DM319" s="134"/>
      <c r="DN319" s="221"/>
    </row>
    <row r="320" spans="1:118" ht="13.5" customHeight="1">
      <c r="A320" s="361">
        <v>429</v>
      </c>
      <c r="B320" s="332" t="s">
        <v>268</v>
      </c>
      <c r="C320" s="172">
        <v>2</v>
      </c>
      <c r="D320" s="21" t="s">
        <v>11</v>
      </c>
      <c r="E320" s="21" t="s">
        <v>54</v>
      </c>
      <c r="F320" s="136">
        <v>36.5</v>
      </c>
      <c r="G320" s="22">
        <v>0.68</v>
      </c>
      <c r="H320" s="407">
        <v>0.2</v>
      </c>
      <c r="I320" s="426">
        <v>-0.5</v>
      </c>
      <c r="J320" s="211">
        <v>35.82</v>
      </c>
      <c r="K320" s="320">
        <v>35.722000000000001</v>
      </c>
      <c r="L320" s="22">
        <f t="shared" si="40"/>
        <v>0.78</v>
      </c>
      <c r="M320" s="200">
        <f t="shared" si="41"/>
        <v>0.1</v>
      </c>
      <c r="N320" s="200">
        <v>0.1</v>
      </c>
      <c r="O320" s="235" t="str">
        <f t="shared" si="42"/>
        <v>OK</v>
      </c>
      <c r="P320" s="151"/>
      <c r="Q320" s="145">
        <v>429</v>
      </c>
      <c r="R320" s="36">
        <f t="shared" si="39"/>
        <v>35.82</v>
      </c>
      <c r="S320" s="320">
        <v>35.722000000000001</v>
      </c>
      <c r="T320" s="320">
        <v>35.72</v>
      </c>
      <c r="U320" s="134"/>
      <c r="V320" s="134"/>
      <c r="W320" s="134"/>
      <c r="X320" s="134"/>
      <c r="Y320" s="134"/>
      <c r="Z320" s="134"/>
      <c r="AA320" s="134"/>
      <c r="AB320" s="134"/>
      <c r="AC320" s="134"/>
      <c r="AD320" s="134"/>
      <c r="AE320" s="134"/>
      <c r="AF320" s="134"/>
      <c r="AG320" s="134"/>
      <c r="AH320" s="134"/>
      <c r="AI320" s="134"/>
      <c r="AJ320" s="134"/>
      <c r="AK320" s="134"/>
      <c r="AL320" s="134"/>
      <c r="AM320" s="134"/>
      <c r="AN320" s="134"/>
      <c r="AO320" s="134"/>
      <c r="AP320" s="134"/>
      <c r="AQ320" s="134"/>
      <c r="AR320" s="134"/>
      <c r="AS320" s="134"/>
      <c r="AT320" s="134"/>
      <c r="AU320" s="134"/>
      <c r="AV320" s="134"/>
      <c r="AW320" s="134"/>
      <c r="AX320" s="134"/>
      <c r="AY320" s="134"/>
      <c r="AZ320" s="134"/>
      <c r="BA320" s="134"/>
      <c r="BB320" s="134"/>
      <c r="BC320" s="134"/>
      <c r="BD320" s="134"/>
      <c r="BE320" s="134"/>
      <c r="BF320" s="134"/>
      <c r="BG320" s="134"/>
      <c r="BH320" s="134"/>
      <c r="BI320" s="134"/>
      <c r="BJ320" s="134"/>
      <c r="BK320" s="134"/>
      <c r="BL320" s="134"/>
      <c r="BM320" s="134"/>
      <c r="BN320" s="134"/>
      <c r="BO320" s="134"/>
      <c r="BP320" s="134"/>
      <c r="BQ320" s="134"/>
      <c r="BR320" s="134"/>
      <c r="BS320" s="134"/>
      <c r="BT320" s="134"/>
      <c r="BU320" s="134"/>
      <c r="BV320" s="134"/>
      <c r="BW320" s="134"/>
      <c r="BX320" s="134"/>
      <c r="BY320" s="134"/>
      <c r="BZ320" s="134"/>
      <c r="CA320" s="134"/>
      <c r="CB320" s="134"/>
      <c r="CC320" s="134"/>
      <c r="CD320" s="134"/>
      <c r="CE320" s="134"/>
      <c r="CF320" s="134"/>
      <c r="CG320" s="134"/>
      <c r="CH320" s="134"/>
      <c r="CI320" s="134"/>
      <c r="CJ320" s="134"/>
      <c r="CK320" s="134"/>
      <c r="CL320" s="134"/>
      <c r="CM320" s="134"/>
      <c r="CN320" s="134"/>
      <c r="CO320" s="134"/>
      <c r="CP320" s="134"/>
      <c r="CQ320" s="134"/>
      <c r="CR320" s="134"/>
      <c r="CS320" s="134"/>
      <c r="CT320" s="134"/>
      <c r="CU320" s="134"/>
      <c r="CV320" s="134"/>
      <c r="CW320" s="134"/>
      <c r="CX320" s="134"/>
      <c r="CY320" s="134"/>
      <c r="CZ320" s="134"/>
      <c r="DA320" s="134"/>
      <c r="DB320" s="134"/>
      <c r="DC320" s="134"/>
      <c r="DD320" s="134"/>
      <c r="DE320" s="134"/>
      <c r="DF320" s="134"/>
      <c r="DG320" s="134"/>
      <c r="DH320" s="134"/>
      <c r="DI320" s="134"/>
      <c r="DJ320" s="134"/>
      <c r="DK320" s="134"/>
      <c r="DL320" s="134"/>
      <c r="DM320" s="134"/>
      <c r="DN320" s="221"/>
    </row>
    <row r="321" spans="1:118" ht="13.5" customHeight="1">
      <c r="A321" s="359">
        <v>430</v>
      </c>
      <c r="B321" s="332" t="s">
        <v>269</v>
      </c>
      <c r="C321" s="172">
        <v>2</v>
      </c>
      <c r="D321" s="21" t="s">
        <v>11</v>
      </c>
      <c r="E321" s="21" t="s">
        <v>54</v>
      </c>
      <c r="F321" s="136">
        <v>36.5</v>
      </c>
      <c r="G321" s="22">
        <v>1.3</v>
      </c>
      <c r="H321" s="407">
        <v>0.5</v>
      </c>
      <c r="I321" s="410">
        <v>-0.5</v>
      </c>
      <c r="J321" s="211">
        <v>35.200000000000003</v>
      </c>
      <c r="K321" s="320">
        <v>34.840000000000003</v>
      </c>
      <c r="L321" s="22">
        <f t="shared" si="40"/>
        <v>1.6600000000000001</v>
      </c>
      <c r="M321" s="200">
        <f t="shared" si="41"/>
        <v>0.36</v>
      </c>
      <c r="N321" s="200">
        <v>0.28000000000000003</v>
      </c>
      <c r="O321" s="235" t="str">
        <f t="shared" si="42"/>
        <v>OK</v>
      </c>
      <c r="P321" s="151"/>
      <c r="Q321" s="130">
        <v>430</v>
      </c>
      <c r="R321" s="36">
        <f t="shared" si="39"/>
        <v>35.200000000000003</v>
      </c>
      <c r="S321" s="320">
        <v>34.840000000000003</v>
      </c>
      <c r="T321" s="320">
        <v>34.917000000000002</v>
      </c>
      <c r="U321" s="134"/>
      <c r="V321" s="134"/>
      <c r="W321" s="134"/>
      <c r="X321" s="134"/>
      <c r="Y321" s="134"/>
      <c r="Z321" s="134"/>
      <c r="AA321" s="134"/>
      <c r="AB321" s="134"/>
      <c r="AC321" s="134"/>
      <c r="AD321" s="134"/>
      <c r="AE321" s="134"/>
      <c r="AF321" s="134"/>
      <c r="AG321" s="134"/>
      <c r="AH321" s="134"/>
      <c r="AI321" s="134"/>
      <c r="AJ321" s="134"/>
      <c r="AK321" s="134"/>
      <c r="AL321" s="134"/>
      <c r="AM321" s="134"/>
      <c r="AN321" s="134"/>
      <c r="AO321" s="134"/>
      <c r="AP321" s="134"/>
      <c r="AQ321" s="134"/>
      <c r="AR321" s="134"/>
      <c r="AS321" s="134"/>
      <c r="AT321" s="134"/>
      <c r="AU321" s="134"/>
      <c r="AV321" s="134"/>
      <c r="AW321" s="134"/>
      <c r="AX321" s="134"/>
      <c r="AY321" s="134"/>
      <c r="AZ321" s="134"/>
      <c r="BA321" s="134"/>
      <c r="BB321" s="134"/>
      <c r="BC321" s="134"/>
      <c r="BD321" s="134"/>
      <c r="BE321" s="134"/>
      <c r="BF321" s="134"/>
      <c r="BG321" s="134"/>
      <c r="BH321" s="134"/>
      <c r="BI321" s="134"/>
      <c r="BJ321" s="134"/>
      <c r="BK321" s="134"/>
      <c r="BL321" s="134"/>
      <c r="BM321" s="134"/>
      <c r="BN321" s="134"/>
      <c r="BO321" s="134"/>
      <c r="BP321" s="134"/>
      <c r="BQ321" s="134"/>
      <c r="BR321" s="134"/>
      <c r="BS321" s="134"/>
      <c r="BT321" s="134"/>
      <c r="BU321" s="134"/>
      <c r="BV321" s="134"/>
      <c r="BW321" s="134"/>
      <c r="BX321" s="134"/>
      <c r="BY321" s="134"/>
      <c r="BZ321" s="134"/>
      <c r="CA321" s="134"/>
      <c r="CB321" s="134"/>
      <c r="CC321" s="134"/>
      <c r="CD321" s="134"/>
      <c r="CE321" s="134"/>
      <c r="CF321" s="134"/>
      <c r="CG321" s="134"/>
      <c r="CH321" s="134"/>
      <c r="CI321" s="134"/>
      <c r="CJ321" s="134"/>
      <c r="CK321" s="134"/>
      <c r="CL321" s="134"/>
      <c r="CM321" s="134"/>
      <c r="CN321" s="134"/>
      <c r="CO321" s="134"/>
      <c r="CP321" s="134"/>
      <c r="CQ321" s="134"/>
      <c r="CR321" s="134"/>
      <c r="CS321" s="134"/>
      <c r="CT321" s="134"/>
      <c r="CU321" s="134"/>
      <c r="CV321" s="134"/>
      <c r="CW321" s="134"/>
      <c r="CX321" s="134"/>
      <c r="CY321" s="134"/>
      <c r="CZ321" s="134"/>
      <c r="DA321" s="134"/>
      <c r="DB321" s="134"/>
      <c r="DC321" s="134"/>
      <c r="DD321" s="134"/>
      <c r="DE321" s="134"/>
      <c r="DF321" s="134"/>
      <c r="DG321" s="134"/>
      <c r="DH321" s="134"/>
      <c r="DI321" s="134"/>
      <c r="DJ321" s="134"/>
      <c r="DK321" s="134"/>
      <c r="DL321" s="134"/>
      <c r="DM321" s="134"/>
      <c r="DN321" s="221"/>
    </row>
    <row r="322" spans="1:118" ht="13.5" customHeight="1">
      <c r="A322" s="359">
        <v>431</v>
      </c>
      <c r="B322" s="332" t="s">
        <v>270</v>
      </c>
      <c r="C322" s="172">
        <v>2</v>
      </c>
      <c r="D322" s="21" t="s">
        <v>11</v>
      </c>
      <c r="E322" s="21" t="s">
        <v>54</v>
      </c>
      <c r="F322" s="136">
        <v>36.5</v>
      </c>
      <c r="G322" s="22">
        <v>1.3</v>
      </c>
      <c r="H322" s="407">
        <v>0.5</v>
      </c>
      <c r="I322" s="410">
        <v>-0.5</v>
      </c>
      <c r="J322" s="211">
        <v>35.200000000000003</v>
      </c>
      <c r="K322" s="320">
        <v>34.820999999999998</v>
      </c>
      <c r="L322" s="22">
        <f t="shared" si="40"/>
        <v>1.6800000000000002</v>
      </c>
      <c r="M322" s="200">
        <f t="shared" si="41"/>
        <v>0.38</v>
      </c>
      <c r="N322" s="200">
        <v>0.36</v>
      </c>
      <c r="O322" s="235" t="str">
        <f t="shared" si="42"/>
        <v>OK</v>
      </c>
      <c r="P322" s="151"/>
      <c r="Q322" s="130">
        <v>431</v>
      </c>
      <c r="R322" s="36">
        <f t="shared" si="39"/>
        <v>35.200000000000003</v>
      </c>
      <c r="S322" s="320">
        <v>34.820999999999998</v>
      </c>
      <c r="T322" s="320">
        <v>34.841999999999999</v>
      </c>
      <c r="U322" s="134"/>
      <c r="V322" s="134"/>
      <c r="W322" s="134"/>
      <c r="X322" s="134"/>
      <c r="Y322" s="134"/>
      <c r="Z322" s="134"/>
      <c r="AA322" s="134"/>
      <c r="AB322" s="134"/>
      <c r="AC322" s="134"/>
      <c r="AD322" s="134"/>
      <c r="AE322" s="134"/>
      <c r="AF322" s="134"/>
      <c r="AG322" s="134"/>
      <c r="AH322" s="134"/>
      <c r="AI322" s="134"/>
      <c r="AJ322" s="134"/>
      <c r="AK322" s="134"/>
      <c r="AL322" s="134"/>
      <c r="AM322" s="134"/>
      <c r="AN322" s="134"/>
      <c r="AO322" s="134"/>
      <c r="AP322" s="134"/>
      <c r="AQ322" s="134"/>
      <c r="AR322" s="134"/>
      <c r="AS322" s="134"/>
      <c r="AT322" s="134"/>
      <c r="AU322" s="134"/>
      <c r="AV322" s="134"/>
      <c r="AW322" s="134"/>
      <c r="AX322" s="134"/>
      <c r="AY322" s="134"/>
      <c r="AZ322" s="134"/>
      <c r="BA322" s="134"/>
      <c r="BB322" s="134"/>
      <c r="BC322" s="134"/>
      <c r="BD322" s="134"/>
      <c r="BE322" s="134"/>
      <c r="BF322" s="134"/>
      <c r="BG322" s="134"/>
      <c r="BH322" s="134"/>
      <c r="BI322" s="134"/>
      <c r="BJ322" s="134"/>
      <c r="BK322" s="134"/>
      <c r="BL322" s="134"/>
      <c r="BM322" s="134"/>
      <c r="BN322" s="134"/>
      <c r="BO322" s="134"/>
      <c r="BP322" s="134"/>
      <c r="BQ322" s="134"/>
      <c r="BR322" s="134"/>
      <c r="BS322" s="134"/>
      <c r="BT322" s="134"/>
      <c r="BU322" s="134"/>
      <c r="BV322" s="134"/>
      <c r="BW322" s="134"/>
      <c r="BX322" s="134"/>
      <c r="BY322" s="134"/>
      <c r="BZ322" s="134"/>
      <c r="CA322" s="134"/>
      <c r="CB322" s="134"/>
      <c r="CC322" s="134"/>
      <c r="CD322" s="134"/>
      <c r="CE322" s="134"/>
      <c r="CF322" s="134"/>
      <c r="CG322" s="134"/>
      <c r="CH322" s="134"/>
      <c r="CI322" s="134"/>
      <c r="CJ322" s="134"/>
      <c r="CK322" s="134"/>
      <c r="CL322" s="134"/>
      <c r="CM322" s="134"/>
      <c r="CN322" s="134"/>
      <c r="CO322" s="134"/>
      <c r="CP322" s="134"/>
      <c r="CQ322" s="134"/>
      <c r="CR322" s="134"/>
      <c r="CS322" s="134"/>
      <c r="CT322" s="134"/>
      <c r="CU322" s="134"/>
      <c r="CV322" s="134"/>
      <c r="CW322" s="134"/>
      <c r="CX322" s="134"/>
      <c r="CY322" s="134"/>
      <c r="CZ322" s="134"/>
      <c r="DA322" s="134"/>
      <c r="DB322" s="134"/>
      <c r="DC322" s="134"/>
      <c r="DD322" s="134"/>
      <c r="DE322" s="134"/>
      <c r="DF322" s="134"/>
      <c r="DG322" s="134"/>
      <c r="DH322" s="134"/>
      <c r="DI322" s="134"/>
      <c r="DJ322" s="134"/>
      <c r="DK322" s="134"/>
      <c r="DL322" s="134"/>
      <c r="DM322" s="134"/>
      <c r="DN322" s="221"/>
    </row>
    <row r="323" spans="1:118" ht="13.5" customHeight="1">
      <c r="A323" s="359">
        <v>432</v>
      </c>
      <c r="B323" s="332" t="s">
        <v>271</v>
      </c>
      <c r="C323" s="172">
        <v>2</v>
      </c>
      <c r="D323" s="21" t="s">
        <v>11</v>
      </c>
      <c r="E323" s="21" t="s">
        <v>54</v>
      </c>
      <c r="F323" s="136">
        <v>36.5</v>
      </c>
      <c r="G323" s="22">
        <v>1.3</v>
      </c>
      <c r="H323" s="407">
        <v>0.5</v>
      </c>
      <c r="I323" s="410">
        <v>-0.5</v>
      </c>
      <c r="J323" s="211">
        <v>35.200000000000003</v>
      </c>
      <c r="K323" s="320">
        <v>34.814999999999998</v>
      </c>
      <c r="L323" s="22">
        <f t="shared" si="40"/>
        <v>1.69</v>
      </c>
      <c r="M323" s="200">
        <f t="shared" si="41"/>
        <v>0.39</v>
      </c>
      <c r="N323" s="200">
        <v>0.36</v>
      </c>
      <c r="O323" s="235" t="str">
        <f t="shared" si="42"/>
        <v>OK</v>
      </c>
      <c r="P323" s="151"/>
      <c r="Q323" s="130">
        <v>432</v>
      </c>
      <c r="R323" s="36">
        <f t="shared" ref="R323:R376" si="43">IF(C323=0,F323,IF(F323&gt;0,IF(C323=1,F323+G323,F323-G323),IF(C323=1,F323-G323,F323+G323)))</f>
        <v>35.200000000000003</v>
      </c>
      <c r="S323" s="320">
        <v>34.814999999999998</v>
      </c>
      <c r="T323" s="320">
        <v>34.840000000000003</v>
      </c>
      <c r="U323" s="134"/>
      <c r="V323" s="134"/>
      <c r="W323" s="134"/>
      <c r="X323" s="134"/>
      <c r="Y323" s="134"/>
      <c r="Z323" s="134"/>
      <c r="AA323" s="134"/>
      <c r="AB323" s="134"/>
      <c r="AC323" s="134"/>
      <c r="AD323" s="134"/>
      <c r="AE323" s="134"/>
      <c r="AF323" s="134"/>
      <c r="AG323" s="134"/>
      <c r="AH323" s="134"/>
      <c r="AI323" s="134"/>
      <c r="AJ323" s="134"/>
      <c r="AK323" s="134"/>
      <c r="AL323" s="134"/>
      <c r="AM323" s="134"/>
      <c r="AN323" s="134"/>
      <c r="AO323" s="134"/>
      <c r="AP323" s="134"/>
      <c r="AQ323" s="134"/>
      <c r="AR323" s="134"/>
      <c r="AS323" s="134"/>
      <c r="AT323" s="134"/>
      <c r="AU323" s="134"/>
      <c r="AV323" s="134"/>
      <c r="AW323" s="134"/>
      <c r="AX323" s="134"/>
      <c r="AY323" s="134"/>
      <c r="AZ323" s="134"/>
      <c r="BA323" s="134"/>
      <c r="BB323" s="134"/>
      <c r="BC323" s="134"/>
      <c r="BD323" s="134"/>
      <c r="BE323" s="134"/>
      <c r="BF323" s="134"/>
      <c r="BG323" s="134"/>
      <c r="BH323" s="134"/>
      <c r="BI323" s="134"/>
      <c r="BJ323" s="134"/>
      <c r="BK323" s="134"/>
      <c r="BL323" s="134"/>
      <c r="BM323" s="134"/>
      <c r="BN323" s="134"/>
      <c r="BO323" s="134"/>
      <c r="BP323" s="134"/>
      <c r="BQ323" s="134"/>
      <c r="BR323" s="134"/>
      <c r="BS323" s="134"/>
      <c r="BT323" s="134"/>
      <c r="BU323" s="134"/>
      <c r="BV323" s="134"/>
      <c r="BW323" s="134"/>
      <c r="BX323" s="134"/>
      <c r="BY323" s="134"/>
      <c r="BZ323" s="134"/>
      <c r="CA323" s="134"/>
      <c r="CB323" s="134"/>
      <c r="CC323" s="134"/>
      <c r="CD323" s="134"/>
      <c r="CE323" s="134"/>
      <c r="CF323" s="134"/>
      <c r="CG323" s="134"/>
      <c r="CH323" s="134"/>
      <c r="CI323" s="134"/>
      <c r="CJ323" s="134"/>
      <c r="CK323" s="134"/>
      <c r="CL323" s="134"/>
      <c r="CM323" s="134"/>
      <c r="CN323" s="134"/>
      <c r="CO323" s="134"/>
      <c r="CP323" s="134"/>
      <c r="CQ323" s="134"/>
      <c r="CR323" s="134"/>
      <c r="CS323" s="134"/>
      <c r="CT323" s="134"/>
      <c r="CU323" s="134"/>
      <c r="CV323" s="134"/>
      <c r="CW323" s="134"/>
      <c r="CX323" s="134"/>
      <c r="CY323" s="134"/>
      <c r="CZ323" s="134"/>
      <c r="DA323" s="134"/>
      <c r="DB323" s="134"/>
      <c r="DC323" s="134"/>
      <c r="DD323" s="134"/>
      <c r="DE323" s="134"/>
      <c r="DF323" s="134"/>
      <c r="DG323" s="134"/>
      <c r="DH323" s="134"/>
      <c r="DI323" s="134"/>
      <c r="DJ323" s="134"/>
      <c r="DK323" s="134"/>
      <c r="DL323" s="134"/>
      <c r="DM323" s="134"/>
      <c r="DN323" s="221"/>
    </row>
    <row r="324" spans="1:118" ht="13.5" customHeight="1">
      <c r="A324" s="361">
        <v>433</v>
      </c>
      <c r="B324" s="332" t="s">
        <v>272</v>
      </c>
      <c r="C324" s="172">
        <v>2</v>
      </c>
      <c r="D324" s="21" t="s">
        <v>11</v>
      </c>
      <c r="E324" s="21" t="s">
        <v>54</v>
      </c>
      <c r="F324" s="136">
        <v>36.5</v>
      </c>
      <c r="G324" s="22">
        <v>0.68</v>
      </c>
      <c r="H324" s="407">
        <v>0.2</v>
      </c>
      <c r="I324" s="426">
        <v>-0.5</v>
      </c>
      <c r="J324" s="211">
        <v>35.82</v>
      </c>
      <c r="K324" s="320">
        <v>36.015000000000001</v>
      </c>
      <c r="L324" s="22">
        <f t="shared" ref="L324:L377" si="44">IF(G324=0,"",IF(J$8=J$7,IF(F324&gt;0,IF(C324=1,G324-ROUND(J324-K324,2),G324-ROUND(K324-J324,2)),IF(C324=1,G324-ROUND(K324-J324,2),G324-ROUND(J324-K324,2))),IF(J$8&lt;&gt;J$7,IF(F324&gt;0,IF(C324=1,ROUND(K324-J324,2),ROUND(J324-K324,2)),IF(C324=1,ROUND(J324-K324,2),ROUND(K324-J324,2))))))</f>
        <v>0.48000000000000004</v>
      </c>
      <c r="M324" s="200">
        <f t="shared" ref="M324:M377" si="45">IF(COUNTBLANK(F324)=1,"",IF(C324=0,ROUND(K324-J324,2),IF(C324=1,IF(F324&gt;0,ROUND(K324-J324,2),ROUND(J324-K324,2)),IF(C324=2,IF(F324&gt;0,ROUND(J324-K324,2),ROUND(K324-J324,2))))))</f>
        <v>-0.2</v>
      </c>
      <c r="N324" s="200">
        <v>-0.23</v>
      </c>
      <c r="O324" s="235" t="str">
        <f t="shared" ref="O324:O377" si="46">IF(AND(H324&gt;=M324,M324&gt;=I324),"OK","NG")</f>
        <v>OK</v>
      </c>
      <c r="P324" s="151"/>
      <c r="Q324" s="145">
        <v>433</v>
      </c>
      <c r="R324" s="36">
        <f t="shared" si="43"/>
        <v>35.82</v>
      </c>
      <c r="S324" s="320">
        <v>36.015000000000001</v>
      </c>
      <c r="T324" s="320">
        <v>36.055</v>
      </c>
      <c r="U324" s="134"/>
      <c r="V324" s="134"/>
      <c r="W324" s="134"/>
      <c r="X324" s="134"/>
      <c r="Y324" s="134"/>
      <c r="Z324" s="134"/>
      <c r="AA324" s="134"/>
      <c r="AB324" s="134"/>
      <c r="AC324" s="134"/>
      <c r="AD324" s="134"/>
      <c r="AE324" s="134"/>
      <c r="AF324" s="134"/>
      <c r="AG324" s="134"/>
      <c r="AH324" s="134"/>
      <c r="AI324" s="134"/>
      <c r="AJ324" s="134"/>
      <c r="AK324" s="134"/>
      <c r="AL324" s="134"/>
      <c r="AM324" s="134"/>
      <c r="AN324" s="134"/>
      <c r="AO324" s="134"/>
      <c r="AP324" s="134"/>
      <c r="AQ324" s="134"/>
      <c r="AR324" s="134"/>
      <c r="AS324" s="134"/>
      <c r="AT324" s="134"/>
      <c r="AU324" s="134"/>
      <c r="AV324" s="134"/>
      <c r="AW324" s="134"/>
      <c r="AX324" s="134"/>
      <c r="AY324" s="134"/>
      <c r="AZ324" s="134"/>
      <c r="BA324" s="134"/>
      <c r="BB324" s="134"/>
      <c r="BC324" s="134"/>
      <c r="BD324" s="134"/>
      <c r="BE324" s="134"/>
      <c r="BF324" s="134"/>
      <c r="BG324" s="134"/>
      <c r="BH324" s="134"/>
      <c r="BI324" s="134"/>
      <c r="BJ324" s="134"/>
      <c r="BK324" s="134"/>
      <c r="BL324" s="134"/>
      <c r="BM324" s="134"/>
      <c r="BN324" s="134"/>
      <c r="BO324" s="134"/>
      <c r="BP324" s="134"/>
      <c r="BQ324" s="134"/>
      <c r="BR324" s="134"/>
      <c r="BS324" s="134"/>
      <c r="BT324" s="134"/>
      <c r="BU324" s="134"/>
      <c r="BV324" s="134"/>
      <c r="BW324" s="134"/>
      <c r="BX324" s="134"/>
      <c r="BY324" s="134"/>
      <c r="BZ324" s="134"/>
      <c r="CA324" s="134"/>
      <c r="CB324" s="134"/>
      <c r="CC324" s="134"/>
      <c r="CD324" s="134"/>
      <c r="CE324" s="134"/>
      <c r="CF324" s="134"/>
      <c r="CG324" s="134"/>
      <c r="CH324" s="134"/>
      <c r="CI324" s="134"/>
      <c r="CJ324" s="134"/>
      <c r="CK324" s="134"/>
      <c r="CL324" s="134"/>
      <c r="CM324" s="134"/>
      <c r="CN324" s="134"/>
      <c r="CO324" s="134"/>
      <c r="CP324" s="134"/>
      <c r="CQ324" s="134"/>
      <c r="CR324" s="134"/>
      <c r="CS324" s="134"/>
      <c r="CT324" s="134"/>
      <c r="CU324" s="134"/>
      <c r="CV324" s="134"/>
      <c r="CW324" s="134"/>
      <c r="CX324" s="134"/>
      <c r="CY324" s="134"/>
      <c r="CZ324" s="134"/>
      <c r="DA324" s="134"/>
      <c r="DB324" s="134"/>
      <c r="DC324" s="134"/>
      <c r="DD324" s="134"/>
      <c r="DE324" s="134"/>
      <c r="DF324" s="134"/>
      <c r="DG324" s="134"/>
      <c r="DH324" s="134"/>
      <c r="DI324" s="134"/>
      <c r="DJ324" s="134"/>
      <c r="DK324" s="134"/>
      <c r="DL324" s="134"/>
      <c r="DM324" s="134"/>
      <c r="DN324" s="221"/>
    </row>
    <row r="325" spans="1:118" ht="13.5" customHeight="1">
      <c r="A325" s="359">
        <v>434</v>
      </c>
      <c r="B325" s="332" t="s">
        <v>273</v>
      </c>
      <c r="C325" s="172">
        <v>2</v>
      </c>
      <c r="D325" s="21" t="s">
        <v>11</v>
      </c>
      <c r="E325" s="21" t="s">
        <v>54</v>
      </c>
      <c r="F325" s="136">
        <v>36.5</v>
      </c>
      <c r="G325" s="22">
        <v>1.3</v>
      </c>
      <c r="H325" s="407">
        <v>0.5</v>
      </c>
      <c r="I325" s="410">
        <v>-0.5</v>
      </c>
      <c r="J325" s="211">
        <v>35.200000000000003</v>
      </c>
      <c r="K325" s="320">
        <v>35.171999999999997</v>
      </c>
      <c r="L325" s="22">
        <f t="shared" si="44"/>
        <v>1.33</v>
      </c>
      <c r="M325" s="200">
        <f t="shared" si="45"/>
        <v>0.03</v>
      </c>
      <c r="N325" s="200">
        <v>0.05</v>
      </c>
      <c r="O325" s="235" t="str">
        <f t="shared" si="46"/>
        <v>OK</v>
      </c>
      <c r="P325" s="151"/>
      <c r="Q325" s="130">
        <v>434</v>
      </c>
      <c r="R325" s="36">
        <f t="shared" si="43"/>
        <v>35.200000000000003</v>
      </c>
      <c r="S325" s="320">
        <v>35.171999999999997</v>
      </c>
      <c r="T325" s="320">
        <v>35.149000000000001</v>
      </c>
      <c r="U325" s="134"/>
      <c r="V325" s="134"/>
      <c r="W325" s="134"/>
      <c r="X325" s="134"/>
      <c r="Y325" s="134"/>
      <c r="Z325" s="134"/>
      <c r="AA325" s="134"/>
      <c r="AB325" s="134"/>
      <c r="AC325" s="134"/>
      <c r="AD325" s="134"/>
      <c r="AE325" s="134"/>
      <c r="AF325" s="134"/>
      <c r="AG325" s="134"/>
      <c r="AH325" s="134"/>
      <c r="AI325" s="134"/>
      <c r="AJ325" s="134"/>
      <c r="AK325" s="134"/>
      <c r="AL325" s="134"/>
      <c r="AM325" s="134"/>
      <c r="AN325" s="134"/>
      <c r="AO325" s="134"/>
      <c r="AP325" s="134"/>
      <c r="AQ325" s="134"/>
      <c r="AR325" s="134"/>
      <c r="AS325" s="134"/>
      <c r="AT325" s="134"/>
      <c r="AU325" s="134"/>
      <c r="AV325" s="134"/>
      <c r="AW325" s="134"/>
      <c r="AX325" s="134"/>
      <c r="AY325" s="134"/>
      <c r="AZ325" s="134"/>
      <c r="BA325" s="134"/>
      <c r="BB325" s="134"/>
      <c r="BC325" s="134"/>
      <c r="BD325" s="134"/>
      <c r="BE325" s="134"/>
      <c r="BF325" s="134"/>
      <c r="BG325" s="134"/>
      <c r="BH325" s="134"/>
      <c r="BI325" s="134"/>
      <c r="BJ325" s="134"/>
      <c r="BK325" s="134"/>
      <c r="BL325" s="134"/>
      <c r="BM325" s="134"/>
      <c r="BN325" s="134"/>
      <c r="BO325" s="134"/>
      <c r="BP325" s="134"/>
      <c r="BQ325" s="134"/>
      <c r="BR325" s="134"/>
      <c r="BS325" s="134"/>
      <c r="BT325" s="134"/>
      <c r="BU325" s="134"/>
      <c r="BV325" s="134"/>
      <c r="BW325" s="134"/>
      <c r="BX325" s="134"/>
      <c r="BY325" s="134"/>
      <c r="BZ325" s="134"/>
      <c r="CA325" s="134"/>
      <c r="CB325" s="134"/>
      <c r="CC325" s="134"/>
      <c r="CD325" s="134"/>
      <c r="CE325" s="134"/>
      <c r="CF325" s="134"/>
      <c r="CG325" s="134"/>
      <c r="CH325" s="134"/>
      <c r="CI325" s="134"/>
      <c r="CJ325" s="134"/>
      <c r="CK325" s="134"/>
      <c r="CL325" s="134"/>
      <c r="CM325" s="134"/>
      <c r="CN325" s="134"/>
      <c r="CO325" s="134"/>
      <c r="CP325" s="134"/>
      <c r="CQ325" s="134"/>
      <c r="CR325" s="134"/>
      <c r="CS325" s="134"/>
      <c r="CT325" s="134"/>
      <c r="CU325" s="134"/>
      <c r="CV325" s="134"/>
      <c r="CW325" s="134"/>
      <c r="CX325" s="134"/>
      <c r="CY325" s="134"/>
      <c r="CZ325" s="134"/>
      <c r="DA325" s="134"/>
      <c r="DB325" s="134"/>
      <c r="DC325" s="134"/>
      <c r="DD325" s="134"/>
      <c r="DE325" s="134"/>
      <c r="DF325" s="134"/>
      <c r="DG325" s="134"/>
      <c r="DH325" s="134"/>
      <c r="DI325" s="134"/>
      <c r="DJ325" s="134"/>
      <c r="DK325" s="134"/>
      <c r="DL325" s="134"/>
      <c r="DM325" s="134"/>
      <c r="DN325" s="221"/>
    </row>
    <row r="326" spans="1:118" ht="13.5" customHeight="1">
      <c r="A326" s="359">
        <v>435</v>
      </c>
      <c r="B326" s="332" t="s">
        <v>274</v>
      </c>
      <c r="C326" s="172">
        <v>2</v>
      </c>
      <c r="D326" s="21" t="s">
        <v>11</v>
      </c>
      <c r="E326" s="21" t="s">
        <v>54</v>
      </c>
      <c r="F326" s="136">
        <v>36.5</v>
      </c>
      <c r="G326" s="22">
        <v>1.3</v>
      </c>
      <c r="H326" s="407">
        <v>0.5</v>
      </c>
      <c r="I326" s="410">
        <v>-0.5</v>
      </c>
      <c r="J326" s="211">
        <v>35.200000000000003</v>
      </c>
      <c r="K326" s="320">
        <v>35.036999999999999</v>
      </c>
      <c r="L326" s="22">
        <f t="shared" si="44"/>
        <v>1.46</v>
      </c>
      <c r="M326" s="200">
        <f t="shared" si="45"/>
        <v>0.16</v>
      </c>
      <c r="N326" s="200">
        <v>0.12</v>
      </c>
      <c r="O326" s="235" t="str">
        <f t="shared" si="46"/>
        <v>OK</v>
      </c>
      <c r="P326" s="151"/>
      <c r="Q326" s="130">
        <v>435</v>
      </c>
      <c r="R326" s="36">
        <f t="shared" si="43"/>
        <v>35.200000000000003</v>
      </c>
      <c r="S326" s="320">
        <v>35.036999999999999</v>
      </c>
      <c r="T326" s="320">
        <v>35.076000000000001</v>
      </c>
      <c r="U326" s="134"/>
      <c r="V326" s="134"/>
      <c r="W326" s="134"/>
      <c r="X326" s="134"/>
      <c r="Y326" s="134"/>
      <c r="Z326" s="134"/>
      <c r="AA326" s="134"/>
      <c r="AB326" s="134"/>
      <c r="AC326" s="134"/>
      <c r="AD326" s="134"/>
      <c r="AE326" s="134"/>
      <c r="AF326" s="134"/>
      <c r="AG326" s="134"/>
      <c r="AH326" s="134"/>
      <c r="AI326" s="134"/>
      <c r="AJ326" s="134"/>
      <c r="AK326" s="134"/>
      <c r="AL326" s="134"/>
      <c r="AM326" s="134"/>
      <c r="AN326" s="134"/>
      <c r="AO326" s="134"/>
      <c r="AP326" s="134"/>
      <c r="AQ326" s="134"/>
      <c r="AR326" s="134"/>
      <c r="AS326" s="134"/>
      <c r="AT326" s="134"/>
      <c r="AU326" s="134"/>
      <c r="AV326" s="134"/>
      <c r="AW326" s="134"/>
      <c r="AX326" s="134"/>
      <c r="AY326" s="134"/>
      <c r="AZ326" s="134"/>
      <c r="BA326" s="134"/>
      <c r="BB326" s="134"/>
      <c r="BC326" s="134"/>
      <c r="BD326" s="134"/>
      <c r="BE326" s="134"/>
      <c r="BF326" s="134"/>
      <c r="BG326" s="134"/>
      <c r="BH326" s="134"/>
      <c r="BI326" s="134"/>
      <c r="BJ326" s="134"/>
      <c r="BK326" s="134"/>
      <c r="BL326" s="134"/>
      <c r="BM326" s="134"/>
      <c r="BN326" s="134"/>
      <c r="BO326" s="134"/>
      <c r="BP326" s="134"/>
      <c r="BQ326" s="134"/>
      <c r="BR326" s="134"/>
      <c r="BS326" s="134"/>
      <c r="BT326" s="134"/>
      <c r="BU326" s="134"/>
      <c r="BV326" s="134"/>
      <c r="BW326" s="134"/>
      <c r="BX326" s="134"/>
      <c r="BY326" s="134"/>
      <c r="BZ326" s="134"/>
      <c r="CA326" s="134"/>
      <c r="CB326" s="134"/>
      <c r="CC326" s="134"/>
      <c r="CD326" s="134"/>
      <c r="CE326" s="134"/>
      <c r="CF326" s="134"/>
      <c r="CG326" s="134"/>
      <c r="CH326" s="134"/>
      <c r="CI326" s="134"/>
      <c r="CJ326" s="134"/>
      <c r="CK326" s="134"/>
      <c r="CL326" s="134"/>
      <c r="CM326" s="134"/>
      <c r="CN326" s="134"/>
      <c r="CO326" s="134"/>
      <c r="CP326" s="134"/>
      <c r="CQ326" s="134"/>
      <c r="CR326" s="134"/>
      <c r="CS326" s="134"/>
      <c r="CT326" s="134"/>
      <c r="CU326" s="134"/>
      <c r="CV326" s="134"/>
      <c r="CW326" s="134"/>
      <c r="CX326" s="134"/>
      <c r="CY326" s="134"/>
      <c r="CZ326" s="134"/>
      <c r="DA326" s="134"/>
      <c r="DB326" s="134"/>
      <c r="DC326" s="134"/>
      <c r="DD326" s="134"/>
      <c r="DE326" s="134"/>
      <c r="DF326" s="134"/>
      <c r="DG326" s="134"/>
      <c r="DH326" s="134"/>
      <c r="DI326" s="134"/>
      <c r="DJ326" s="134"/>
      <c r="DK326" s="134"/>
      <c r="DL326" s="134"/>
      <c r="DM326" s="134"/>
      <c r="DN326" s="221"/>
    </row>
    <row r="327" spans="1:118" ht="13.5" customHeight="1">
      <c r="A327" s="359">
        <v>436</v>
      </c>
      <c r="B327" s="332" t="s">
        <v>275</v>
      </c>
      <c r="C327" s="172">
        <v>2</v>
      </c>
      <c r="D327" s="21" t="s">
        <v>11</v>
      </c>
      <c r="E327" s="21" t="s">
        <v>54</v>
      </c>
      <c r="F327" s="136">
        <v>36.5</v>
      </c>
      <c r="G327" s="22">
        <v>1.3</v>
      </c>
      <c r="H327" s="407">
        <v>0.5</v>
      </c>
      <c r="I327" s="410">
        <v>-0.5</v>
      </c>
      <c r="J327" s="211">
        <v>35.200000000000003</v>
      </c>
      <c r="K327" s="320">
        <v>34.957000000000001</v>
      </c>
      <c r="L327" s="22">
        <f t="shared" si="44"/>
        <v>1.54</v>
      </c>
      <c r="M327" s="200">
        <f t="shared" si="45"/>
        <v>0.24</v>
      </c>
      <c r="N327" s="200">
        <v>0.2</v>
      </c>
      <c r="O327" s="235" t="str">
        <f t="shared" si="46"/>
        <v>OK</v>
      </c>
      <c r="P327" s="151"/>
      <c r="Q327" s="130">
        <v>436</v>
      </c>
      <c r="R327" s="36">
        <f t="shared" si="43"/>
        <v>35.200000000000003</v>
      </c>
      <c r="S327" s="320">
        <v>34.957000000000001</v>
      </c>
      <c r="T327" s="320">
        <v>35.000999999999998</v>
      </c>
      <c r="U327" s="134"/>
      <c r="V327" s="134"/>
      <c r="W327" s="134"/>
      <c r="X327" s="134"/>
      <c r="Y327" s="134"/>
      <c r="Z327" s="134"/>
      <c r="AA327" s="134"/>
      <c r="AB327" s="134"/>
      <c r="AC327" s="134"/>
      <c r="AD327" s="134"/>
      <c r="AE327" s="134"/>
      <c r="AF327" s="134"/>
      <c r="AG327" s="134"/>
      <c r="AH327" s="134"/>
      <c r="AI327" s="134"/>
      <c r="AJ327" s="134"/>
      <c r="AK327" s="134"/>
      <c r="AL327" s="134"/>
      <c r="AM327" s="134"/>
      <c r="AN327" s="134"/>
      <c r="AO327" s="134"/>
      <c r="AP327" s="134"/>
      <c r="AQ327" s="134"/>
      <c r="AR327" s="134"/>
      <c r="AS327" s="134"/>
      <c r="AT327" s="134"/>
      <c r="AU327" s="134"/>
      <c r="AV327" s="134"/>
      <c r="AW327" s="134"/>
      <c r="AX327" s="134"/>
      <c r="AY327" s="134"/>
      <c r="AZ327" s="134"/>
      <c r="BA327" s="134"/>
      <c r="BB327" s="134"/>
      <c r="BC327" s="134"/>
      <c r="BD327" s="134"/>
      <c r="BE327" s="134"/>
      <c r="BF327" s="134"/>
      <c r="BG327" s="134"/>
      <c r="BH327" s="134"/>
      <c r="BI327" s="134"/>
      <c r="BJ327" s="134"/>
      <c r="BK327" s="134"/>
      <c r="BL327" s="134"/>
      <c r="BM327" s="134"/>
      <c r="BN327" s="134"/>
      <c r="BO327" s="134"/>
      <c r="BP327" s="134"/>
      <c r="BQ327" s="134"/>
      <c r="BR327" s="134"/>
      <c r="BS327" s="134"/>
      <c r="BT327" s="134"/>
      <c r="BU327" s="134"/>
      <c r="BV327" s="134"/>
      <c r="BW327" s="134"/>
      <c r="BX327" s="134"/>
      <c r="BY327" s="134"/>
      <c r="BZ327" s="134"/>
      <c r="CA327" s="134"/>
      <c r="CB327" s="134"/>
      <c r="CC327" s="134"/>
      <c r="CD327" s="134"/>
      <c r="CE327" s="134"/>
      <c r="CF327" s="134"/>
      <c r="CG327" s="134"/>
      <c r="CH327" s="134"/>
      <c r="CI327" s="134"/>
      <c r="CJ327" s="134"/>
      <c r="CK327" s="134"/>
      <c r="CL327" s="134"/>
      <c r="CM327" s="134"/>
      <c r="CN327" s="134"/>
      <c r="CO327" s="134"/>
      <c r="CP327" s="134"/>
      <c r="CQ327" s="134"/>
      <c r="CR327" s="134"/>
      <c r="CS327" s="134"/>
      <c r="CT327" s="134"/>
      <c r="CU327" s="134"/>
      <c r="CV327" s="134"/>
      <c r="CW327" s="134"/>
      <c r="CX327" s="134"/>
      <c r="CY327" s="134"/>
      <c r="CZ327" s="134"/>
      <c r="DA327" s="134"/>
      <c r="DB327" s="134"/>
      <c r="DC327" s="134"/>
      <c r="DD327" s="134"/>
      <c r="DE327" s="134"/>
      <c r="DF327" s="134"/>
      <c r="DG327" s="134"/>
      <c r="DH327" s="134"/>
      <c r="DI327" s="134"/>
      <c r="DJ327" s="134"/>
      <c r="DK327" s="134"/>
      <c r="DL327" s="134"/>
      <c r="DM327" s="134"/>
      <c r="DN327" s="221"/>
    </row>
    <row r="328" spans="1:118" ht="13.5" customHeight="1">
      <c r="A328" s="361">
        <v>437</v>
      </c>
      <c r="B328" s="332" t="s">
        <v>276</v>
      </c>
      <c r="C328" s="172">
        <v>2</v>
      </c>
      <c r="D328" s="21" t="s">
        <v>11</v>
      </c>
      <c r="E328" s="21" t="s">
        <v>54</v>
      </c>
      <c r="F328" s="136">
        <v>36.5</v>
      </c>
      <c r="G328" s="22">
        <v>0.68</v>
      </c>
      <c r="H328" s="407">
        <v>0.2</v>
      </c>
      <c r="I328" s="426">
        <v>-0.5</v>
      </c>
      <c r="J328" s="211">
        <v>35.82</v>
      </c>
      <c r="K328" s="320">
        <v>36.029000000000003</v>
      </c>
      <c r="L328" s="22">
        <f t="shared" si="44"/>
        <v>0.47000000000000008</v>
      </c>
      <c r="M328" s="200">
        <f t="shared" si="45"/>
        <v>-0.21</v>
      </c>
      <c r="N328" s="200">
        <v>-0.22</v>
      </c>
      <c r="O328" s="235" t="str">
        <f t="shared" si="46"/>
        <v>OK</v>
      </c>
      <c r="P328" s="151"/>
      <c r="Q328" s="145">
        <v>437</v>
      </c>
      <c r="R328" s="36">
        <f t="shared" si="43"/>
        <v>35.82</v>
      </c>
      <c r="S328" s="320">
        <v>36.029000000000003</v>
      </c>
      <c r="T328" s="320">
        <v>36.04</v>
      </c>
      <c r="U328" s="134"/>
      <c r="V328" s="134"/>
      <c r="W328" s="134"/>
      <c r="X328" s="134"/>
      <c r="Y328" s="134"/>
      <c r="Z328" s="134"/>
      <c r="AA328" s="134"/>
      <c r="AB328" s="134"/>
      <c r="AC328" s="134"/>
      <c r="AD328" s="134"/>
      <c r="AE328" s="134"/>
      <c r="AF328" s="134"/>
      <c r="AG328" s="134"/>
      <c r="AH328" s="134"/>
      <c r="AI328" s="134"/>
      <c r="AJ328" s="134"/>
      <c r="AK328" s="134"/>
      <c r="AL328" s="134"/>
      <c r="AM328" s="134"/>
      <c r="AN328" s="134"/>
      <c r="AO328" s="134"/>
      <c r="AP328" s="134"/>
      <c r="AQ328" s="134"/>
      <c r="AR328" s="134"/>
      <c r="AS328" s="134"/>
      <c r="AT328" s="134"/>
      <c r="AU328" s="134"/>
      <c r="AV328" s="134"/>
      <c r="AW328" s="134"/>
      <c r="AX328" s="134"/>
      <c r="AY328" s="134"/>
      <c r="AZ328" s="134"/>
      <c r="BA328" s="134"/>
      <c r="BB328" s="134"/>
      <c r="BC328" s="134"/>
      <c r="BD328" s="134"/>
      <c r="BE328" s="134"/>
      <c r="BF328" s="134"/>
      <c r="BG328" s="134"/>
      <c r="BH328" s="134"/>
      <c r="BI328" s="134"/>
      <c r="BJ328" s="134"/>
      <c r="BK328" s="134"/>
      <c r="BL328" s="134"/>
      <c r="BM328" s="134"/>
      <c r="BN328" s="134"/>
      <c r="BO328" s="134"/>
      <c r="BP328" s="134"/>
      <c r="BQ328" s="134"/>
      <c r="BR328" s="134"/>
      <c r="BS328" s="134"/>
      <c r="BT328" s="134"/>
      <c r="BU328" s="134"/>
      <c r="BV328" s="134"/>
      <c r="BW328" s="134"/>
      <c r="BX328" s="134"/>
      <c r="BY328" s="134"/>
      <c r="BZ328" s="134"/>
      <c r="CA328" s="134"/>
      <c r="CB328" s="134"/>
      <c r="CC328" s="134"/>
      <c r="CD328" s="134"/>
      <c r="CE328" s="134"/>
      <c r="CF328" s="134"/>
      <c r="CG328" s="134"/>
      <c r="CH328" s="134"/>
      <c r="CI328" s="134"/>
      <c r="CJ328" s="134"/>
      <c r="CK328" s="134"/>
      <c r="CL328" s="134"/>
      <c r="CM328" s="134"/>
      <c r="CN328" s="134"/>
      <c r="CO328" s="134"/>
      <c r="CP328" s="134"/>
      <c r="CQ328" s="134"/>
      <c r="CR328" s="134"/>
      <c r="CS328" s="134"/>
      <c r="CT328" s="134"/>
      <c r="CU328" s="134"/>
      <c r="CV328" s="134"/>
      <c r="CW328" s="134"/>
      <c r="CX328" s="134"/>
      <c r="CY328" s="134"/>
      <c r="CZ328" s="134"/>
      <c r="DA328" s="134"/>
      <c r="DB328" s="134"/>
      <c r="DC328" s="134"/>
      <c r="DD328" s="134"/>
      <c r="DE328" s="134"/>
      <c r="DF328" s="134"/>
      <c r="DG328" s="134"/>
      <c r="DH328" s="134"/>
      <c r="DI328" s="134"/>
      <c r="DJ328" s="134"/>
      <c r="DK328" s="134"/>
      <c r="DL328" s="134"/>
      <c r="DM328" s="134"/>
      <c r="DN328" s="221"/>
    </row>
    <row r="329" spans="1:118" ht="13.5" customHeight="1">
      <c r="A329" s="359">
        <v>438</v>
      </c>
      <c r="B329" s="332" t="s">
        <v>277</v>
      </c>
      <c r="C329" s="172">
        <v>2</v>
      </c>
      <c r="D329" s="21" t="s">
        <v>11</v>
      </c>
      <c r="E329" s="21" t="s">
        <v>54</v>
      </c>
      <c r="F329" s="136">
        <v>36.5</v>
      </c>
      <c r="G329" s="22">
        <v>1.3</v>
      </c>
      <c r="H329" s="407">
        <v>0.5</v>
      </c>
      <c r="I329" s="410">
        <v>-0.5</v>
      </c>
      <c r="J329" s="211">
        <v>35.200000000000003</v>
      </c>
      <c r="K329" s="320">
        <v>35.130000000000003</v>
      </c>
      <c r="L329" s="22">
        <f t="shared" si="44"/>
        <v>1.37</v>
      </c>
      <c r="M329" s="200">
        <f t="shared" si="45"/>
        <v>7.0000000000000007E-2</v>
      </c>
      <c r="N329" s="200">
        <v>0.05</v>
      </c>
      <c r="O329" s="235" t="str">
        <f t="shared" si="46"/>
        <v>OK</v>
      </c>
      <c r="P329" s="151"/>
      <c r="Q329" s="130">
        <v>438</v>
      </c>
      <c r="R329" s="36">
        <f t="shared" si="43"/>
        <v>35.200000000000003</v>
      </c>
      <c r="S329" s="320">
        <v>35.130000000000003</v>
      </c>
      <c r="T329" s="320">
        <v>35.146999999999998</v>
      </c>
      <c r="U329" s="134"/>
      <c r="V329" s="134"/>
      <c r="W329" s="134"/>
      <c r="X329" s="134"/>
      <c r="Y329" s="134"/>
      <c r="Z329" s="134"/>
      <c r="AA329" s="134"/>
      <c r="AB329" s="134"/>
      <c r="AC329" s="134"/>
      <c r="AD329" s="134"/>
      <c r="AE329" s="134"/>
      <c r="AF329" s="134"/>
      <c r="AG329" s="134"/>
      <c r="AH329" s="134"/>
      <c r="AI329" s="134"/>
      <c r="AJ329" s="134"/>
      <c r="AK329" s="134"/>
      <c r="AL329" s="134"/>
      <c r="AM329" s="134"/>
      <c r="AN329" s="134"/>
      <c r="AO329" s="134"/>
      <c r="AP329" s="134"/>
      <c r="AQ329" s="134"/>
      <c r="AR329" s="134"/>
      <c r="AS329" s="134"/>
      <c r="AT329" s="134"/>
      <c r="AU329" s="134"/>
      <c r="AV329" s="134"/>
      <c r="AW329" s="134"/>
      <c r="AX329" s="134"/>
      <c r="AY329" s="134"/>
      <c r="AZ329" s="134"/>
      <c r="BA329" s="134"/>
      <c r="BB329" s="134"/>
      <c r="BC329" s="134"/>
      <c r="BD329" s="134"/>
      <c r="BE329" s="134"/>
      <c r="BF329" s="134"/>
      <c r="BG329" s="134"/>
      <c r="BH329" s="134"/>
      <c r="BI329" s="134"/>
      <c r="BJ329" s="134"/>
      <c r="BK329" s="134"/>
      <c r="BL329" s="134"/>
      <c r="BM329" s="134"/>
      <c r="BN329" s="134"/>
      <c r="BO329" s="134"/>
      <c r="BP329" s="134"/>
      <c r="BQ329" s="134"/>
      <c r="BR329" s="134"/>
      <c r="BS329" s="134"/>
      <c r="BT329" s="134"/>
      <c r="BU329" s="134"/>
      <c r="BV329" s="134"/>
      <c r="BW329" s="134"/>
      <c r="BX329" s="134"/>
      <c r="BY329" s="134"/>
      <c r="BZ329" s="134"/>
      <c r="CA329" s="134"/>
      <c r="CB329" s="134"/>
      <c r="CC329" s="134"/>
      <c r="CD329" s="134"/>
      <c r="CE329" s="134"/>
      <c r="CF329" s="134"/>
      <c r="CG329" s="134"/>
      <c r="CH329" s="134"/>
      <c r="CI329" s="134"/>
      <c r="CJ329" s="134"/>
      <c r="CK329" s="134"/>
      <c r="CL329" s="134"/>
      <c r="CM329" s="134"/>
      <c r="CN329" s="134"/>
      <c r="CO329" s="134"/>
      <c r="CP329" s="134"/>
      <c r="CQ329" s="134"/>
      <c r="CR329" s="134"/>
      <c r="CS329" s="134"/>
      <c r="CT329" s="134"/>
      <c r="CU329" s="134"/>
      <c r="CV329" s="134"/>
      <c r="CW329" s="134"/>
      <c r="CX329" s="134"/>
      <c r="CY329" s="134"/>
      <c r="CZ329" s="134"/>
      <c r="DA329" s="134"/>
      <c r="DB329" s="134"/>
      <c r="DC329" s="134"/>
      <c r="DD329" s="134"/>
      <c r="DE329" s="134"/>
      <c r="DF329" s="134"/>
      <c r="DG329" s="134"/>
      <c r="DH329" s="134"/>
      <c r="DI329" s="134"/>
      <c r="DJ329" s="134"/>
      <c r="DK329" s="134"/>
      <c r="DL329" s="134"/>
      <c r="DM329" s="134"/>
      <c r="DN329" s="221"/>
    </row>
    <row r="330" spans="1:118" ht="13.5" customHeight="1">
      <c r="A330" s="359">
        <v>439</v>
      </c>
      <c r="B330" s="332" t="s">
        <v>278</v>
      </c>
      <c r="C330" s="172">
        <v>2</v>
      </c>
      <c r="D330" s="21" t="s">
        <v>11</v>
      </c>
      <c r="E330" s="21" t="s">
        <v>54</v>
      </c>
      <c r="F330" s="136">
        <v>36.5</v>
      </c>
      <c r="G330" s="22">
        <v>1.3</v>
      </c>
      <c r="H330" s="407">
        <v>0.5</v>
      </c>
      <c r="I330" s="410">
        <v>-0.5</v>
      </c>
      <c r="J330" s="211">
        <v>35.200000000000003</v>
      </c>
      <c r="K330" s="320">
        <v>35.183</v>
      </c>
      <c r="L330" s="22">
        <f t="shared" si="44"/>
        <v>1.32</v>
      </c>
      <c r="M330" s="200">
        <f t="shared" si="45"/>
        <v>0.02</v>
      </c>
      <c r="N330" s="200">
        <v>0.02</v>
      </c>
      <c r="O330" s="235" t="str">
        <f t="shared" si="46"/>
        <v>OK</v>
      </c>
      <c r="P330" s="151"/>
      <c r="Q330" s="130">
        <v>439</v>
      </c>
      <c r="R330" s="36">
        <f t="shared" si="43"/>
        <v>35.200000000000003</v>
      </c>
      <c r="S330" s="320">
        <v>35.183</v>
      </c>
      <c r="T330" s="320">
        <v>35.177999999999997</v>
      </c>
      <c r="U330" s="134"/>
      <c r="V330" s="134"/>
      <c r="W330" s="134"/>
      <c r="X330" s="134"/>
      <c r="Y330" s="134"/>
      <c r="Z330" s="134"/>
      <c r="AA330" s="134"/>
      <c r="AB330" s="134"/>
      <c r="AC330" s="134"/>
      <c r="AD330" s="134"/>
      <c r="AE330" s="134"/>
      <c r="AF330" s="134"/>
      <c r="AG330" s="134"/>
      <c r="AH330" s="134"/>
      <c r="AI330" s="134"/>
      <c r="AJ330" s="134"/>
      <c r="AK330" s="134"/>
      <c r="AL330" s="134"/>
      <c r="AM330" s="134"/>
      <c r="AN330" s="134"/>
      <c r="AO330" s="134"/>
      <c r="AP330" s="134"/>
      <c r="AQ330" s="134"/>
      <c r="AR330" s="134"/>
      <c r="AS330" s="134"/>
      <c r="AT330" s="134"/>
      <c r="AU330" s="134"/>
      <c r="AV330" s="134"/>
      <c r="AW330" s="134"/>
      <c r="AX330" s="134"/>
      <c r="AY330" s="134"/>
      <c r="AZ330" s="134"/>
      <c r="BA330" s="134"/>
      <c r="BB330" s="134"/>
      <c r="BC330" s="134"/>
      <c r="BD330" s="134"/>
      <c r="BE330" s="134"/>
      <c r="BF330" s="134"/>
      <c r="BG330" s="134"/>
      <c r="BH330" s="134"/>
      <c r="BI330" s="134"/>
      <c r="BJ330" s="134"/>
      <c r="BK330" s="134"/>
      <c r="BL330" s="134"/>
      <c r="BM330" s="134"/>
      <c r="BN330" s="134"/>
      <c r="BO330" s="134"/>
      <c r="BP330" s="134"/>
      <c r="BQ330" s="134"/>
      <c r="BR330" s="134"/>
      <c r="BS330" s="134"/>
      <c r="BT330" s="134"/>
      <c r="BU330" s="134"/>
      <c r="BV330" s="134"/>
      <c r="BW330" s="134"/>
      <c r="BX330" s="134"/>
      <c r="BY330" s="134"/>
      <c r="BZ330" s="134"/>
      <c r="CA330" s="134"/>
      <c r="CB330" s="134"/>
      <c r="CC330" s="134"/>
      <c r="CD330" s="134"/>
      <c r="CE330" s="134"/>
      <c r="CF330" s="134"/>
      <c r="CG330" s="134"/>
      <c r="CH330" s="134"/>
      <c r="CI330" s="134"/>
      <c r="CJ330" s="134"/>
      <c r="CK330" s="134"/>
      <c r="CL330" s="134"/>
      <c r="CM330" s="134"/>
      <c r="CN330" s="134"/>
      <c r="CO330" s="134"/>
      <c r="CP330" s="134"/>
      <c r="CQ330" s="134"/>
      <c r="CR330" s="134"/>
      <c r="CS330" s="134"/>
      <c r="CT330" s="134"/>
      <c r="CU330" s="134"/>
      <c r="CV330" s="134"/>
      <c r="CW330" s="134"/>
      <c r="CX330" s="134"/>
      <c r="CY330" s="134"/>
      <c r="CZ330" s="134"/>
      <c r="DA330" s="134"/>
      <c r="DB330" s="134"/>
      <c r="DC330" s="134"/>
      <c r="DD330" s="134"/>
      <c r="DE330" s="134"/>
      <c r="DF330" s="134"/>
      <c r="DG330" s="134"/>
      <c r="DH330" s="134"/>
      <c r="DI330" s="134"/>
      <c r="DJ330" s="134"/>
      <c r="DK330" s="134"/>
      <c r="DL330" s="134"/>
      <c r="DM330" s="134"/>
      <c r="DN330" s="221"/>
    </row>
    <row r="331" spans="1:118" ht="13.5" customHeight="1">
      <c r="A331" s="359">
        <v>440</v>
      </c>
      <c r="B331" s="332" t="s">
        <v>279</v>
      </c>
      <c r="C331" s="172">
        <v>2</v>
      </c>
      <c r="D331" s="21" t="s">
        <v>11</v>
      </c>
      <c r="E331" s="21" t="s">
        <v>54</v>
      </c>
      <c r="F331" s="136">
        <v>36.5</v>
      </c>
      <c r="G331" s="22">
        <v>1.3</v>
      </c>
      <c r="H331" s="407">
        <v>0.5</v>
      </c>
      <c r="I331" s="410">
        <v>-0.5</v>
      </c>
      <c r="J331" s="211">
        <v>35.200000000000003</v>
      </c>
      <c r="K331" s="320">
        <v>35.103000000000002</v>
      </c>
      <c r="L331" s="22">
        <f t="shared" si="44"/>
        <v>1.4000000000000001</v>
      </c>
      <c r="M331" s="200">
        <f t="shared" si="45"/>
        <v>0.1</v>
      </c>
      <c r="N331" s="200">
        <v>0.08</v>
      </c>
      <c r="O331" s="235" t="str">
        <f t="shared" si="46"/>
        <v>OK</v>
      </c>
      <c r="P331" s="151"/>
      <c r="Q331" s="130">
        <v>440</v>
      </c>
      <c r="R331" s="36">
        <f t="shared" si="43"/>
        <v>35.200000000000003</v>
      </c>
      <c r="S331" s="320">
        <v>35.103000000000002</v>
      </c>
      <c r="T331" s="320">
        <v>35.122</v>
      </c>
      <c r="U331" s="134"/>
      <c r="V331" s="134"/>
      <c r="W331" s="134"/>
      <c r="X331" s="134"/>
      <c r="Y331" s="134"/>
      <c r="Z331" s="134"/>
      <c r="AA331" s="134"/>
      <c r="AB331" s="134"/>
      <c r="AC331" s="134"/>
      <c r="AD331" s="134"/>
      <c r="AE331" s="134"/>
      <c r="AF331" s="134"/>
      <c r="AG331" s="134"/>
      <c r="AH331" s="134"/>
      <c r="AI331" s="134"/>
      <c r="AJ331" s="134"/>
      <c r="AK331" s="134"/>
      <c r="AL331" s="134"/>
      <c r="AM331" s="134"/>
      <c r="AN331" s="134"/>
      <c r="AO331" s="134"/>
      <c r="AP331" s="134"/>
      <c r="AQ331" s="134"/>
      <c r="AR331" s="134"/>
      <c r="AS331" s="134"/>
      <c r="AT331" s="134"/>
      <c r="AU331" s="134"/>
      <c r="AV331" s="134"/>
      <c r="AW331" s="134"/>
      <c r="AX331" s="134"/>
      <c r="AY331" s="134"/>
      <c r="AZ331" s="134"/>
      <c r="BA331" s="134"/>
      <c r="BB331" s="134"/>
      <c r="BC331" s="134"/>
      <c r="BD331" s="134"/>
      <c r="BE331" s="134"/>
      <c r="BF331" s="134"/>
      <c r="BG331" s="134"/>
      <c r="BH331" s="134"/>
      <c r="BI331" s="134"/>
      <c r="BJ331" s="134"/>
      <c r="BK331" s="134"/>
      <c r="BL331" s="134"/>
      <c r="BM331" s="134"/>
      <c r="BN331" s="134"/>
      <c r="BO331" s="134"/>
      <c r="BP331" s="134"/>
      <c r="BQ331" s="134"/>
      <c r="BR331" s="134"/>
      <c r="BS331" s="134"/>
      <c r="BT331" s="134"/>
      <c r="BU331" s="134"/>
      <c r="BV331" s="134"/>
      <c r="BW331" s="134"/>
      <c r="BX331" s="134"/>
      <c r="BY331" s="134"/>
      <c r="BZ331" s="134"/>
      <c r="CA331" s="134"/>
      <c r="CB331" s="134"/>
      <c r="CC331" s="134"/>
      <c r="CD331" s="134"/>
      <c r="CE331" s="134"/>
      <c r="CF331" s="134"/>
      <c r="CG331" s="134"/>
      <c r="CH331" s="134"/>
      <c r="CI331" s="134"/>
      <c r="CJ331" s="134"/>
      <c r="CK331" s="134"/>
      <c r="CL331" s="134"/>
      <c r="CM331" s="134"/>
      <c r="CN331" s="134"/>
      <c r="CO331" s="134"/>
      <c r="CP331" s="134"/>
      <c r="CQ331" s="134"/>
      <c r="CR331" s="134"/>
      <c r="CS331" s="134"/>
      <c r="CT331" s="134"/>
      <c r="CU331" s="134"/>
      <c r="CV331" s="134"/>
      <c r="CW331" s="134"/>
      <c r="CX331" s="134"/>
      <c r="CY331" s="134"/>
      <c r="CZ331" s="134"/>
      <c r="DA331" s="134"/>
      <c r="DB331" s="134"/>
      <c r="DC331" s="134"/>
      <c r="DD331" s="134"/>
      <c r="DE331" s="134"/>
      <c r="DF331" s="134"/>
      <c r="DG331" s="134"/>
      <c r="DH331" s="134"/>
      <c r="DI331" s="134"/>
      <c r="DJ331" s="134"/>
      <c r="DK331" s="134"/>
      <c r="DL331" s="134"/>
      <c r="DM331" s="134"/>
      <c r="DN331" s="221"/>
    </row>
    <row r="332" spans="1:118" ht="13.5" customHeight="1">
      <c r="A332" s="361">
        <v>441</v>
      </c>
      <c r="B332" s="332" t="s">
        <v>280</v>
      </c>
      <c r="C332" s="172">
        <v>2</v>
      </c>
      <c r="D332" s="21" t="s">
        <v>11</v>
      </c>
      <c r="E332" s="21" t="s">
        <v>54</v>
      </c>
      <c r="F332" s="136">
        <v>36.5</v>
      </c>
      <c r="G332" s="22">
        <v>0.68</v>
      </c>
      <c r="H332" s="407">
        <v>0.2</v>
      </c>
      <c r="I332" s="426">
        <v>-0.5</v>
      </c>
      <c r="J332" s="211">
        <v>35.82</v>
      </c>
      <c r="K332" s="320">
        <v>35.9</v>
      </c>
      <c r="L332" s="22">
        <f t="shared" si="44"/>
        <v>0.60000000000000009</v>
      </c>
      <c r="M332" s="200">
        <f t="shared" si="45"/>
        <v>-0.08</v>
      </c>
      <c r="N332" s="200">
        <v>-0.11</v>
      </c>
      <c r="O332" s="235" t="str">
        <f t="shared" si="46"/>
        <v>OK</v>
      </c>
      <c r="P332" s="151"/>
      <c r="Q332" s="145">
        <v>441</v>
      </c>
      <c r="R332" s="36">
        <f t="shared" si="43"/>
        <v>35.82</v>
      </c>
      <c r="S332" s="320">
        <v>35.9</v>
      </c>
      <c r="T332" s="320">
        <v>35.927</v>
      </c>
      <c r="U332" s="134"/>
      <c r="V332" s="134"/>
      <c r="W332" s="134"/>
      <c r="X332" s="134"/>
      <c r="Y332" s="134"/>
      <c r="Z332" s="134"/>
      <c r="AA332" s="134"/>
      <c r="AB332" s="134"/>
      <c r="AC332" s="134"/>
      <c r="AD332" s="134"/>
      <c r="AE332" s="134"/>
      <c r="AF332" s="134"/>
      <c r="AG332" s="134"/>
      <c r="AH332" s="134"/>
      <c r="AI332" s="134"/>
      <c r="AJ332" s="134"/>
      <c r="AK332" s="134"/>
      <c r="AL332" s="134"/>
      <c r="AM332" s="134"/>
      <c r="AN332" s="134"/>
      <c r="AO332" s="134"/>
      <c r="AP332" s="134"/>
      <c r="AQ332" s="134"/>
      <c r="AR332" s="134"/>
      <c r="AS332" s="134"/>
      <c r="AT332" s="134"/>
      <c r="AU332" s="134"/>
      <c r="AV332" s="134"/>
      <c r="AW332" s="134"/>
      <c r="AX332" s="134"/>
      <c r="AY332" s="134"/>
      <c r="AZ332" s="134"/>
      <c r="BA332" s="134"/>
      <c r="BB332" s="134"/>
      <c r="BC332" s="134"/>
      <c r="BD332" s="134"/>
      <c r="BE332" s="134"/>
      <c r="BF332" s="134"/>
      <c r="BG332" s="134"/>
      <c r="BH332" s="134"/>
      <c r="BI332" s="134"/>
      <c r="BJ332" s="134"/>
      <c r="BK332" s="134"/>
      <c r="BL332" s="134"/>
      <c r="BM332" s="134"/>
      <c r="BN332" s="134"/>
      <c r="BO332" s="134"/>
      <c r="BP332" s="134"/>
      <c r="BQ332" s="134"/>
      <c r="BR332" s="134"/>
      <c r="BS332" s="134"/>
      <c r="BT332" s="134"/>
      <c r="BU332" s="134"/>
      <c r="BV332" s="134"/>
      <c r="BW332" s="134"/>
      <c r="BX332" s="134"/>
      <c r="BY332" s="134"/>
      <c r="BZ332" s="134"/>
      <c r="CA332" s="134"/>
      <c r="CB332" s="134"/>
      <c r="CC332" s="134"/>
      <c r="CD332" s="134"/>
      <c r="CE332" s="134"/>
      <c r="CF332" s="134"/>
      <c r="CG332" s="134"/>
      <c r="CH332" s="134"/>
      <c r="CI332" s="134"/>
      <c r="CJ332" s="134"/>
      <c r="CK332" s="134"/>
      <c r="CL332" s="134"/>
      <c r="CM332" s="134"/>
      <c r="CN332" s="134"/>
      <c r="CO332" s="134"/>
      <c r="CP332" s="134"/>
      <c r="CQ332" s="134"/>
      <c r="CR332" s="134"/>
      <c r="CS332" s="134"/>
      <c r="CT332" s="134"/>
      <c r="CU332" s="134"/>
      <c r="CV332" s="134"/>
      <c r="CW332" s="134"/>
      <c r="CX332" s="134"/>
      <c r="CY332" s="134"/>
      <c r="CZ332" s="134"/>
      <c r="DA332" s="134"/>
      <c r="DB332" s="134"/>
      <c r="DC332" s="134"/>
      <c r="DD332" s="134"/>
      <c r="DE332" s="134"/>
      <c r="DF332" s="134"/>
      <c r="DG332" s="134"/>
      <c r="DH332" s="134"/>
      <c r="DI332" s="134"/>
      <c r="DJ332" s="134"/>
      <c r="DK332" s="134"/>
      <c r="DL332" s="134"/>
      <c r="DM332" s="134"/>
      <c r="DN332" s="221"/>
    </row>
    <row r="333" spans="1:118" ht="13.5" customHeight="1">
      <c r="A333" s="359">
        <v>442</v>
      </c>
      <c r="B333" s="332" t="s">
        <v>281</v>
      </c>
      <c r="C333" s="172">
        <v>2</v>
      </c>
      <c r="D333" s="21" t="s">
        <v>11</v>
      </c>
      <c r="E333" s="21" t="s">
        <v>54</v>
      </c>
      <c r="F333" s="136">
        <v>36.5</v>
      </c>
      <c r="G333" s="22">
        <v>1.3</v>
      </c>
      <c r="H333" s="407">
        <v>0.5</v>
      </c>
      <c r="I333" s="410">
        <v>-0.5</v>
      </c>
      <c r="J333" s="211">
        <v>35.200000000000003</v>
      </c>
      <c r="K333" s="320">
        <v>35.051000000000002</v>
      </c>
      <c r="L333" s="22">
        <f t="shared" si="44"/>
        <v>1.45</v>
      </c>
      <c r="M333" s="200">
        <f t="shared" si="45"/>
        <v>0.15</v>
      </c>
      <c r="N333" s="200">
        <v>0.16</v>
      </c>
      <c r="O333" s="235" t="str">
        <f t="shared" si="46"/>
        <v>OK</v>
      </c>
      <c r="P333" s="151"/>
      <c r="Q333" s="130">
        <v>442</v>
      </c>
      <c r="R333" s="36">
        <f t="shared" si="43"/>
        <v>35.200000000000003</v>
      </c>
      <c r="S333" s="320">
        <v>35.051000000000002</v>
      </c>
      <c r="T333" s="320">
        <v>35.045000000000002</v>
      </c>
      <c r="U333" s="134"/>
      <c r="V333" s="134"/>
      <c r="W333" s="134"/>
      <c r="X333" s="134"/>
      <c r="Y333" s="134"/>
      <c r="Z333" s="134"/>
      <c r="AA333" s="134"/>
      <c r="AB333" s="134"/>
      <c r="AC333" s="134"/>
      <c r="AD333" s="134"/>
      <c r="AE333" s="134"/>
      <c r="AF333" s="134"/>
      <c r="AG333" s="134"/>
      <c r="AH333" s="134"/>
      <c r="AI333" s="134"/>
      <c r="AJ333" s="134"/>
      <c r="AK333" s="134"/>
      <c r="AL333" s="134"/>
      <c r="AM333" s="134"/>
      <c r="AN333" s="134"/>
      <c r="AO333" s="134"/>
      <c r="AP333" s="134"/>
      <c r="AQ333" s="134"/>
      <c r="AR333" s="134"/>
      <c r="AS333" s="134"/>
      <c r="AT333" s="134"/>
      <c r="AU333" s="134"/>
      <c r="AV333" s="134"/>
      <c r="AW333" s="134"/>
      <c r="AX333" s="134"/>
      <c r="AY333" s="134"/>
      <c r="AZ333" s="134"/>
      <c r="BA333" s="134"/>
      <c r="BB333" s="134"/>
      <c r="BC333" s="134"/>
      <c r="BD333" s="134"/>
      <c r="BE333" s="134"/>
      <c r="BF333" s="134"/>
      <c r="BG333" s="134"/>
      <c r="BH333" s="134"/>
      <c r="BI333" s="134"/>
      <c r="BJ333" s="134"/>
      <c r="BK333" s="134"/>
      <c r="BL333" s="134"/>
      <c r="BM333" s="134"/>
      <c r="BN333" s="134"/>
      <c r="BO333" s="134"/>
      <c r="BP333" s="134"/>
      <c r="BQ333" s="134"/>
      <c r="BR333" s="134"/>
      <c r="BS333" s="134"/>
      <c r="BT333" s="134"/>
      <c r="BU333" s="134"/>
      <c r="BV333" s="134"/>
      <c r="BW333" s="134"/>
      <c r="BX333" s="134"/>
      <c r="BY333" s="134"/>
      <c r="BZ333" s="134"/>
      <c r="CA333" s="134"/>
      <c r="CB333" s="134"/>
      <c r="CC333" s="134"/>
      <c r="CD333" s="134"/>
      <c r="CE333" s="134"/>
      <c r="CF333" s="134"/>
      <c r="CG333" s="134"/>
      <c r="CH333" s="134"/>
      <c r="CI333" s="134"/>
      <c r="CJ333" s="134"/>
      <c r="CK333" s="134"/>
      <c r="CL333" s="134"/>
      <c r="CM333" s="134"/>
      <c r="CN333" s="134"/>
      <c r="CO333" s="134"/>
      <c r="CP333" s="134"/>
      <c r="CQ333" s="134"/>
      <c r="CR333" s="134"/>
      <c r="CS333" s="134"/>
      <c r="CT333" s="134"/>
      <c r="CU333" s="134"/>
      <c r="CV333" s="134"/>
      <c r="CW333" s="134"/>
      <c r="CX333" s="134"/>
      <c r="CY333" s="134"/>
      <c r="CZ333" s="134"/>
      <c r="DA333" s="134"/>
      <c r="DB333" s="134"/>
      <c r="DC333" s="134"/>
      <c r="DD333" s="134"/>
      <c r="DE333" s="134"/>
      <c r="DF333" s="134"/>
      <c r="DG333" s="134"/>
      <c r="DH333" s="134"/>
      <c r="DI333" s="134"/>
      <c r="DJ333" s="134"/>
      <c r="DK333" s="134"/>
      <c r="DL333" s="134"/>
      <c r="DM333" s="134"/>
      <c r="DN333" s="221"/>
    </row>
    <row r="334" spans="1:118" ht="13.5" customHeight="1">
      <c r="A334" s="359">
        <v>443</v>
      </c>
      <c r="B334" s="332" t="s">
        <v>282</v>
      </c>
      <c r="C334" s="172">
        <v>2</v>
      </c>
      <c r="D334" s="21" t="s">
        <v>11</v>
      </c>
      <c r="E334" s="21" t="s">
        <v>54</v>
      </c>
      <c r="F334" s="136">
        <v>36.5</v>
      </c>
      <c r="G334" s="22">
        <v>1.3</v>
      </c>
      <c r="H334" s="407">
        <v>0.5</v>
      </c>
      <c r="I334" s="410">
        <v>-0.5</v>
      </c>
      <c r="J334" s="211">
        <v>35.200000000000003</v>
      </c>
      <c r="K334" s="320">
        <v>35.026000000000003</v>
      </c>
      <c r="L334" s="22">
        <f t="shared" si="44"/>
        <v>1.47</v>
      </c>
      <c r="M334" s="200">
        <f t="shared" si="45"/>
        <v>0.17</v>
      </c>
      <c r="N334" s="200">
        <v>0.19</v>
      </c>
      <c r="O334" s="235" t="str">
        <f t="shared" si="46"/>
        <v>OK</v>
      </c>
      <c r="P334" s="151"/>
      <c r="Q334" s="130">
        <v>443</v>
      </c>
      <c r="R334" s="36">
        <f t="shared" si="43"/>
        <v>35.200000000000003</v>
      </c>
      <c r="S334" s="320">
        <v>35.026000000000003</v>
      </c>
      <c r="T334" s="320">
        <v>35.008000000000003</v>
      </c>
      <c r="U334" s="134"/>
      <c r="V334" s="134"/>
      <c r="W334" s="134"/>
      <c r="X334" s="134"/>
      <c r="Y334" s="134"/>
      <c r="Z334" s="134"/>
      <c r="AA334" s="134"/>
      <c r="AB334" s="134"/>
      <c r="AC334" s="134"/>
      <c r="AD334" s="134"/>
      <c r="AE334" s="134"/>
      <c r="AF334" s="134"/>
      <c r="AG334" s="134"/>
      <c r="AH334" s="134"/>
      <c r="AI334" s="134"/>
      <c r="AJ334" s="134"/>
      <c r="AK334" s="134"/>
      <c r="AL334" s="134"/>
      <c r="AM334" s="134"/>
      <c r="AN334" s="134"/>
      <c r="AO334" s="134"/>
      <c r="AP334" s="134"/>
      <c r="AQ334" s="134"/>
      <c r="AR334" s="134"/>
      <c r="AS334" s="134"/>
      <c r="AT334" s="134"/>
      <c r="AU334" s="134"/>
      <c r="AV334" s="134"/>
      <c r="AW334" s="134"/>
      <c r="AX334" s="134"/>
      <c r="AY334" s="134"/>
      <c r="AZ334" s="134"/>
      <c r="BA334" s="134"/>
      <c r="BB334" s="134"/>
      <c r="BC334" s="134"/>
      <c r="BD334" s="134"/>
      <c r="BE334" s="134"/>
      <c r="BF334" s="134"/>
      <c r="BG334" s="134"/>
      <c r="BH334" s="134"/>
      <c r="BI334" s="134"/>
      <c r="BJ334" s="134"/>
      <c r="BK334" s="134"/>
      <c r="BL334" s="134"/>
      <c r="BM334" s="134"/>
      <c r="BN334" s="134"/>
      <c r="BO334" s="134"/>
      <c r="BP334" s="134"/>
      <c r="BQ334" s="134"/>
      <c r="BR334" s="134"/>
      <c r="BS334" s="134"/>
      <c r="BT334" s="134"/>
      <c r="BU334" s="134"/>
      <c r="BV334" s="134"/>
      <c r="BW334" s="134"/>
      <c r="BX334" s="134"/>
      <c r="BY334" s="134"/>
      <c r="BZ334" s="134"/>
      <c r="CA334" s="134"/>
      <c r="CB334" s="134"/>
      <c r="CC334" s="134"/>
      <c r="CD334" s="134"/>
      <c r="CE334" s="134"/>
      <c r="CF334" s="134"/>
      <c r="CG334" s="134"/>
      <c r="CH334" s="134"/>
      <c r="CI334" s="134"/>
      <c r="CJ334" s="134"/>
      <c r="CK334" s="134"/>
      <c r="CL334" s="134"/>
      <c r="CM334" s="134"/>
      <c r="CN334" s="134"/>
      <c r="CO334" s="134"/>
      <c r="CP334" s="134"/>
      <c r="CQ334" s="134"/>
      <c r="CR334" s="134"/>
      <c r="CS334" s="134"/>
      <c r="CT334" s="134"/>
      <c r="CU334" s="134"/>
      <c r="CV334" s="134"/>
      <c r="CW334" s="134"/>
      <c r="CX334" s="134"/>
      <c r="CY334" s="134"/>
      <c r="CZ334" s="134"/>
      <c r="DA334" s="134"/>
      <c r="DB334" s="134"/>
      <c r="DC334" s="134"/>
      <c r="DD334" s="134"/>
      <c r="DE334" s="134"/>
      <c r="DF334" s="134"/>
      <c r="DG334" s="134"/>
      <c r="DH334" s="134"/>
      <c r="DI334" s="134"/>
      <c r="DJ334" s="134"/>
      <c r="DK334" s="134"/>
      <c r="DL334" s="134"/>
      <c r="DM334" s="134"/>
      <c r="DN334" s="221"/>
    </row>
    <row r="335" spans="1:118" ht="13.5" customHeight="1">
      <c r="A335" s="359">
        <v>444</v>
      </c>
      <c r="B335" s="332" t="s">
        <v>283</v>
      </c>
      <c r="C335" s="172">
        <v>2</v>
      </c>
      <c r="D335" s="21" t="s">
        <v>11</v>
      </c>
      <c r="E335" s="21" t="s">
        <v>54</v>
      </c>
      <c r="F335" s="136">
        <v>36.5</v>
      </c>
      <c r="G335" s="22">
        <v>1.3</v>
      </c>
      <c r="H335" s="407">
        <v>0.5</v>
      </c>
      <c r="I335" s="410">
        <v>-0.5</v>
      </c>
      <c r="J335" s="211">
        <v>35.200000000000003</v>
      </c>
      <c r="K335" s="320">
        <v>34.988999999999997</v>
      </c>
      <c r="L335" s="22">
        <f t="shared" si="44"/>
        <v>1.51</v>
      </c>
      <c r="M335" s="200">
        <f t="shared" si="45"/>
        <v>0.21</v>
      </c>
      <c r="N335" s="200">
        <v>0.23</v>
      </c>
      <c r="O335" s="235" t="str">
        <f t="shared" si="46"/>
        <v>OK</v>
      </c>
      <c r="P335" s="151"/>
      <c r="Q335" s="130">
        <v>444</v>
      </c>
      <c r="R335" s="36">
        <f t="shared" si="43"/>
        <v>35.200000000000003</v>
      </c>
      <c r="S335" s="320">
        <v>34.988999999999997</v>
      </c>
      <c r="T335" s="320">
        <v>34.975000000000001</v>
      </c>
      <c r="U335" s="134"/>
      <c r="V335" s="134"/>
      <c r="W335" s="134"/>
      <c r="X335" s="134"/>
      <c r="Y335" s="134"/>
      <c r="Z335" s="134"/>
      <c r="AA335" s="134"/>
      <c r="AB335" s="134"/>
      <c r="AC335" s="134"/>
      <c r="AD335" s="134"/>
      <c r="AE335" s="134"/>
      <c r="AF335" s="134"/>
      <c r="AG335" s="134"/>
      <c r="AH335" s="134"/>
      <c r="AI335" s="134"/>
      <c r="AJ335" s="134"/>
      <c r="AK335" s="134"/>
      <c r="AL335" s="134"/>
      <c r="AM335" s="134"/>
      <c r="AN335" s="134"/>
      <c r="AO335" s="134"/>
      <c r="AP335" s="134"/>
      <c r="AQ335" s="134"/>
      <c r="AR335" s="134"/>
      <c r="AS335" s="134"/>
      <c r="AT335" s="134"/>
      <c r="AU335" s="134"/>
      <c r="AV335" s="134"/>
      <c r="AW335" s="134"/>
      <c r="AX335" s="134"/>
      <c r="AY335" s="134"/>
      <c r="AZ335" s="134"/>
      <c r="BA335" s="134"/>
      <c r="BB335" s="134"/>
      <c r="BC335" s="134"/>
      <c r="BD335" s="134"/>
      <c r="BE335" s="134"/>
      <c r="BF335" s="134"/>
      <c r="BG335" s="134"/>
      <c r="BH335" s="134"/>
      <c r="BI335" s="134"/>
      <c r="BJ335" s="134"/>
      <c r="BK335" s="134"/>
      <c r="BL335" s="134"/>
      <c r="BM335" s="134"/>
      <c r="BN335" s="134"/>
      <c r="BO335" s="134"/>
      <c r="BP335" s="134"/>
      <c r="BQ335" s="134"/>
      <c r="BR335" s="134"/>
      <c r="BS335" s="134"/>
      <c r="BT335" s="134"/>
      <c r="BU335" s="134"/>
      <c r="BV335" s="134"/>
      <c r="BW335" s="134"/>
      <c r="BX335" s="134"/>
      <c r="BY335" s="134"/>
      <c r="BZ335" s="134"/>
      <c r="CA335" s="134"/>
      <c r="CB335" s="134"/>
      <c r="CC335" s="134"/>
      <c r="CD335" s="134"/>
      <c r="CE335" s="134"/>
      <c r="CF335" s="134"/>
      <c r="CG335" s="134"/>
      <c r="CH335" s="134"/>
      <c r="CI335" s="134"/>
      <c r="CJ335" s="134"/>
      <c r="CK335" s="134"/>
      <c r="CL335" s="134"/>
      <c r="CM335" s="134"/>
      <c r="CN335" s="134"/>
      <c r="CO335" s="134"/>
      <c r="CP335" s="134"/>
      <c r="CQ335" s="134"/>
      <c r="CR335" s="134"/>
      <c r="CS335" s="134"/>
      <c r="CT335" s="134"/>
      <c r="CU335" s="134"/>
      <c r="CV335" s="134"/>
      <c r="CW335" s="134"/>
      <c r="CX335" s="134"/>
      <c r="CY335" s="134"/>
      <c r="CZ335" s="134"/>
      <c r="DA335" s="134"/>
      <c r="DB335" s="134"/>
      <c r="DC335" s="134"/>
      <c r="DD335" s="134"/>
      <c r="DE335" s="134"/>
      <c r="DF335" s="134"/>
      <c r="DG335" s="134"/>
      <c r="DH335" s="134"/>
      <c r="DI335" s="134"/>
      <c r="DJ335" s="134"/>
      <c r="DK335" s="134"/>
      <c r="DL335" s="134"/>
      <c r="DM335" s="134"/>
      <c r="DN335" s="221"/>
    </row>
    <row r="336" spans="1:118" ht="13.5" customHeight="1">
      <c r="A336" s="361">
        <v>445</v>
      </c>
      <c r="B336" s="332" t="s">
        <v>284</v>
      </c>
      <c r="C336" s="172">
        <v>2</v>
      </c>
      <c r="D336" s="21" t="s">
        <v>11</v>
      </c>
      <c r="E336" s="21" t="s">
        <v>54</v>
      </c>
      <c r="F336" s="136">
        <v>36.5</v>
      </c>
      <c r="G336" s="22">
        <v>0.68</v>
      </c>
      <c r="H336" s="407">
        <v>0.2</v>
      </c>
      <c r="I336" s="426">
        <v>-0.5</v>
      </c>
      <c r="J336" s="211">
        <v>35.82</v>
      </c>
      <c r="K336" s="320">
        <v>35.781999999999996</v>
      </c>
      <c r="L336" s="22">
        <f t="shared" si="44"/>
        <v>0.72000000000000008</v>
      </c>
      <c r="M336" s="200">
        <f t="shared" si="45"/>
        <v>0.04</v>
      </c>
      <c r="N336" s="200">
        <v>0.02</v>
      </c>
      <c r="O336" s="235" t="str">
        <f t="shared" si="46"/>
        <v>OK</v>
      </c>
      <c r="P336" s="151"/>
      <c r="Q336" s="145">
        <v>445</v>
      </c>
      <c r="R336" s="36">
        <f t="shared" si="43"/>
        <v>35.82</v>
      </c>
      <c r="S336" s="320">
        <v>35.781999999999996</v>
      </c>
      <c r="T336" s="320">
        <v>35.798000000000002</v>
      </c>
      <c r="U336" s="134"/>
      <c r="V336" s="134"/>
      <c r="W336" s="134"/>
      <c r="X336" s="134"/>
      <c r="Y336" s="134"/>
      <c r="Z336" s="134"/>
      <c r="AA336" s="134"/>
      <c r="AB336" s="134"/>
      <c r="AC336" s="134"/>
      <c r="AD336" s="134"/>
      <c r="AE336" s="134"/>
      <c r="AF336" s="134"/>
      <c r="AG336" s="134"/>
      <c r="AH336" s="134"/>
      <c r="AI336" s="134"/>
      <c r="AJ336" s="134"/>
      <c r="AK336" s="134"/>
      <c r="AL336" s="134"/>
      <c r="AM336" s="134"/>
      <c r="AN336" s="134"/>
      <c r="AO336" s="134"/>
      <c r="AP336" s="134"/>
      <c r="AQ336" s="134"/>
      <c r="AR336" s="134"/>
      <c r="AS336" s="134"/>
      <c r="AT336" s="134"/>
      <c r="AU336" s="134"/>
      <c r="AV336" s="134"/>
      <c r="AW336" s="134"/>
      <c r="AX336" s="134"/>
      <c r="AY336" s="134"/>
      <c r="AZ336" s="134"/>
      <c r="BA336" s="134"/>
      <c r="BB336" s="134"/>
      <c r="BC336" s="134"/>
      <c r="BD336" s="134"/>
      <c r="BE336" s="134"/>
      <c r="BF336" s="134"/>
      <c r="BG336" s="134"/>
      <c r="BH336" s="134"/>
      <c r="BI336" s="134"/>
      <c r="BJ336" s="134"/>
      <c r="BK336" s="134"/>
      <c r="BL336" s="134"/>
      <c r="BM336" s="134"/>
      <c r="BN336" s="134"/>
      <c r="BO336" s="134"/>
      <c r="BP336" s="134"/>
      <c r="BQ336" s="134"/>
      <c r="BR336" s="134"/>
      <c r="BS336" s="134"/>
      <c r="BT336" s="134"/>
      <c r="BU336" s="134"/>
      <c r="BV336" s="134"/>
      <c r="BW336" s="134"/>
      <c r="BX336" s="134"/>
      <c r="BY336" s="134"/>
      <c r="BZ336" s="134"/>
      <c r="CA336" s="134"/>
      <c r="CB336" s="134"/>
      <c r="CC336" s="134"/>
      <c r="CD336" s="134"/>
      <c r="CE336" s="134"/>
      <c r="CF336" s="134"/>
      <c r="CG336" s="134"/>
      <c r="CH336" s="134"/>
      <c r="CI336" s="134"/>
      <c r="CJ336" s="134"/>
      <c r="CK336" s="134"/>
      <c r="CL336" s="134"/>
      <c r="CM336" s="134"/>
      <c r="CN336" s="134"/>
      <c r="CO336" s="134"/>
      <c r="CP336" s="134"/>
      <c r="CQ336" s="134"/>
      <c r="CR336" s="134"/>
      <c r="CS336" s="134"/>
      <c r="CT336" s="134"/>
      <c r="CU336" s="134"/>
      <c r="CV336" s="134"/>
      <c r="CW336" s="134"/>
      <c r="CX336" s="134"/>
      <c r="CY336" s="134"/>
      <c r="CZ336" s="134"/>
      <c r="DA336" s="134"/>
      <c r="DB336" s="134"/>
      <c r="DC336" s="134"/>
      <c r="DD336" s="134"/>
      <c r="DE336" s="134"/>
      <c r="DF336" s="134"/>
      <c r="DG336" s="134"/>
      <c r="DH336" s="134"/>
      <c r="DI336" s="134"/>
      <c r="DJ336" s="134"/>
      <c r="DK336" s="134"/>
      <c r="DL336" s="134"/>
      <c r="DM336" s="134"/>
      <c r="DN336" s="221"/>
    </row>
    <row r="337" spans="1:118" ht="13.5" customHeight="1">
      <c r="A337" s="359">
        <v>446</v>
      </c>
      <c r="B337" s="332" t="s">
        <v>285</v>
      </c>
      <c r="C337" s="172">
        <v>2</v>
      </c>
      <c r="D337" s="21" t="s">
        <v>11</v>
      </c>
      <c r="E337" s="21" t="s">
        <v>54</v>
      </c>
      <c r="F337" s="136">
        <v>36.5</v>
      </c>
      <c r="G337" s="22">
        <v>1.3</v>
      </c>
      <c r="H337" s="407">
        <v>0.5</v>
      </c>
      <c r="I337" s="410">
        <v>-0.5</v>
      </c>
      <c r="J337" s="211">
        <v>35.200000000000003</v>
      </c>
      <c r="K337" s="320">
        <v>34.944000000000003</v>
      </c>
      <c r="L337" s="22">
        <f t="shared" si="44"/>
        <v>1.56</v>
      </c>
      <c r="M337" s="200">
        <f t="shared" si="45"/>
        <v>0.26</v>
      </c>
      <c r="N337" s="200">
        <v>0.27</v>
      </c>
      <c r="O337" s="235" t="str">
        <f t="shared" si="46"/>
        <v>OK</v>
      </c>
      <c r="P337" s="151"/>
      <c r="Q337" s="130">
        <v>446</v>
      </c>
      <c r="R337" s="36">
        <f t="shared" si="43"/>
        <v>35.200000000000003</v>
      </c>
      <c r="S337" s="320">
        <v>34.944000000000003</v>
      </c>
      <c r="T337" s="320">
        <v>34.935000000000002</v>
      </c>
      <c r="U337" s="134"/>
      <c r="V337" s="134"/>
      <c r="W337" s="134"/>
      <c r="X337" s="134"/>
      <c r="Y337" s="134"/>
      <c r="Z337" s="134"/>
      <c r="AA337" s="134"/>
      <c r="AB337" s="134"/>
      <c r="AC337" s="134"/>
      <c r="AD337" s="134"/>
      <c r="AE337" s="134"/>
      <c r="AF337" s="134"/>
      <c r="AG337" s="134"/>
      <c r="AH337" s="134"/>
      <c r="AI337" s="134"/>
      <c r="AJ337" s="134"/>
      <c r="AK337" s="134"/>
      <c r="AL337" s="134"/>
      <c r="AM337" s="134"/>
      <c r="AN337" s="134"/>
      <c r="AO337" s="134"/>
      <c r="AP337" s="134"/>
      <c r="AQ337" s="134"/>
      <c r="AR337" s="134"/>
      <c r="AS337" s="134"/>
      <c r="AT337" s="134"/>
      <c r="AU337" s="134"/>
      <c r="AV337" s="134"/>
      <c r="AW337" s="134"/>
      <c r="AX337" s="134"/>
      <c r="AY337" s="134"/>
      <c r="AZ337" s="134"/>
      <c r="BA337" s="134"/>
      <c r="BB337" s="134"/>
      <c r="BC337" s="134"/>
      <c r="BD337" s="134"/>
      <c r="BE337" s="134"/>
      <c r="BF337" s="134"/>
      <c r="BG337" s="134"/>
      <c r="BH337" s="134"/>
      <c r="BI337" s="134"/>
      <c r="BJ337" s="134"/>
      <c r="BK337" s="134"/>
      <c r="BL337" s="134"/>
      <c r="BM337" s="134"/>
      <c r="BN337" s="134"/>
      <c r="BO337" s="134"/>
      <c r="BP337" s="134"/>
      <c r="BQ337" s="134"/>
      <c r="BR337" s="134"/>
      <c r="BS337" s="134"/>
      <c r="BT337" s="134"/>
      <c r="BU337" s="134"/>
      <c r="BV337" s="134"/>
      <c r="BW337" s="134"/>
      <c r="BX337" s="134"/>
      <c r="BY337" s="134"/>
      <c r="BZ337" s="134"/>
      <c r="CA337" s="134"/>
      <c r="CB337" s="134"/>
      <c r="CC337" s="134"/>
      <c r="CD337" s="134"/>
      <c r="CE337" s="134"/>
      <c r="CF337" s="134"/>
      <c r="CG337" s="134"/>
      <c r="CH337" s="134"/>
      <c r="CI337" s="134"/>
      <c r="CJ337" s="134"/>
      <c r="CK337" s="134"/>
      <c r="CL337" s="134"/>
      <c r="CM337" s="134"/>
      <c r="CN337" s="134"/>
      <c r="CO337" s="134"/>
      <c r="CP337" s="134"/>
      <c r="CQ337" s="134"/>
      <c r="CR337" s="134"/>
      <c r="CS337" s="134"/>
      <c r="CT337" s="134"/>
      <c r="CU337" s="134"/>
      <c r="CV337" s="134"/>
      <c r="CW337" s="134"/>
      <c r="CX337" s="134"/>
      <c r="CY337" s="134"/>
      <c r="CZ337" s="134"/>
      <c r="DA337" s="134"/>
      <c r="DB337" s="134"/>
      <c r="DC337" s="134"/>
      <c r="DD337" s="134"/>
      <c r="DE337" s="134"/>
      <c r="DF337" s="134"/>
      <c r="DG337" s="134"/>
      <c r="DH337" s="134"/>
      <c r="DI337" s="134"/>
      <c r="DJ337" s="134"/>
      <c r="DK337" s="134"/>
      <c r="DL337" s="134"/>
      <c r="DM337" s="134"/>
      <c r="DN337" s="221"/>
    </row>
    <row r="338" spans="1:118" ht="13.5" customHeight="1">
      <c r="A338" s="359">
        <v>447</v>
      </c>
      <c r="B338" s="332" t="s">
        <v>286</v>
      </c>
      <c r="C338" s="172">
        <v>2</v>
      </c>
      <c r="D338" s="21" t="s">
        <v>11</v>
      </c>
      <c r="E338" s="21" t="s">
        <v>54</v>
      </c>
      <c r="F338" s="136">
        <v>36.5</v>
      </c>
      <c r="G338" s="22">
        <v>1.3</v>
      </c>
      <c r="H338" s="407">
        <v>0.5</v>
      </c>
      <c r="I338" s="410">
        <v>-0.5</v>
      </c>
      <c r="J338" s="211">
        <v>35.200000000000003</v>
      </c>
      <c r="K338" s="320">
        <v>34.908999999999999</v>
      </c>
      <c r="L338" s="22">
        <f t="shared" si="44"/>
        <v>1.59</v>
      </c>
      <c r="M338" s="200">
        <f t="shared" si="45"/>
        <v>0.28999999999999998</v>
      </c>
      <c r="N338" s="200">
        <v>0.28000000000000003</v>
      </c>
      <c r="O338" s="235" t="str">
        <f t="shared" si="46"/>
        <v>OK</v>
      </c>
      <c r="P338" s="151"/>
      <c r="Q338" s="130">
        <v>447</v>
      </c>
      <c r="R338" s="36">
        <f t="shared" si="43"/>
        <v>35.200000000000003</v>
      </c>
      <c r="S338" s="320">
        <v>34.908999999999999</v>
      </c>
      <c r="T338" s="320">
        <v>34.915999999999997</v>
      </c>
      <c r="U338" s="134"/>
      <c r="V338" s="134"/>
      <c r="W338" s="134"/>
      <c r="X338" s="134"/>
      <c r="Y338" s="134"/>
      <c r="Z338" s="134"/>
      <c r="AA338" s="134"/>
      <c r="AB338" s="134"/>
      <c r="AC338" s="134"/>
      <c r="AD338" s="134"/>
      <c r="AE338" s="134"/>
      <c r="AF338" s="134"/>
      <c r="AG338" s="134"/>
      <c r="AH338" s="134"/>
      <c r="AI338" s="134"/>
      <c r="AJ338" s="134"/>
      <c r="AK338" s="134"/>
      <c r="AL338" s="134"/>
      <c r="AM338" s="134"/>
      <c r="AN338" s="134"/>
      <c r="AO338" s="134"/>
      <c r="AP338" s="134"/>
      <c r="AQ338" s="134"/>
      <c r="AR338" s="134"/>
      <c r="AS338" s="134"/>
      <c r="AT338" s="134"/>
      <c r="AU338" s="134"/>
      <c r="AV338" s="134"/>
      <c r="AW338" s="134"/>
      <c r="AX338" s="134"/>
      <c r="AY338" s="134"/>
      <c r="AZ338" s="134"/>
      <c r="BA338" s="134"/>
      <c r="BB338" s="134"/>
      <c r="BC338" s="134"/>
      <c r="BD338" s="134"/>
      <c r="BE338" s="134"/>
      <c r="BF338" s="134"/>
      <c r="BG338" s="134"/>
      <c r="BH338" s="134"/>
      <c r="BI338" s="134"/>
      <c r="BJ338" s="134"/>
      <c r="BK338" s="134"/>
      <c r="BL338" s="134"/>
      <c r="BM338" s="134"/>
      <c r="BN338" s="134"/>
      <c r="BO338" s="134"/>
      <c r="BP338" s="134"/>
      <c r="BQ338" s="134"/>
      <c r="BR338" s="134"/>
      <c r="BS338" s="134"/>
      <c r="BT338" s="134"/>
      <c r="BU338" s="134"/>
      <c r="BV338" s="134"/>
      <c r="BW338" s="134"/>
      <c r="BX338" s="134"/>
      <c r="BY338" s="134"/>
      <c r="BZ338" s="134"/>
      <c r="CA338" s="134"/>
      <c r="CB338" s="134"/>
      <c r="CC338" s="134"/>
      <c r="CD338" s="134"/>
      <c r="CE338" s="134"/>
      <c r="CF338" s="134"/>
      <c r="CG338" s="134"/>
      <c r="CH338" s="134"/>
      <c r="CI338" s="134"/>
      <c r="CJ338" s="134"/>
      <c r="CK338" s="134"/>
      <c r="CL338" s="134"/>
      <c r="CM338" s="134"/>
      <c r="CN338" s="134"/>
      <c r="CO338" s="134"/>
      <c r="CP338" s="134"/>
      <c r="CQ338" s="134"/>
      <c r="CR338" s="134"/>
      <c r="CS338" s="134"/>
      <c r="CT338" s="134"/>
      <c r="CU338" s="134"/>
      <c r="CV338" s="134"/>
      <c r="CW338" s="134"/>
      <c r="CX338" s="134"/>
      <c r="CY338" s="134"/>
      <c r="CZ338" s="134"/>
      <c r="DA338" s="134"/>
      <c r="DB338" s="134"/>
      <c r="DC338" s="134"/>
      <c r="DD338" s="134"/>
      <c r="DE338" s="134"/>
      <c r="DF338" s="134"/>
      <c r="DG338" s="134"/>
      <c r="DH338" s="134"/>
      <c r="DI338" s="134"/>
      <c r="DJ338" s="134"/>
      <c r="DK338" s="134"/>
      <c r="DL338" s="134"/>
      <c r="DM338" s="134"/>
      <c r="DN338" s="221"/>
    </row>
    <row r="339" spans="1:118" ht="13.5" customHeight="1">
      <c r="A339" s="359">
        <v>448</v>
      </c>
      <c r="B339" s="332" t="s">
        <v>287</v>
      </c>
      <c r="C339" s="172">
        <v>2</v>
      </c>
      <c r="D339" s="21" t="s">
        <v>11</v>
      </c>
      <c r="E339" s="21" t="s">
        <v>54</v>
      </c>
      <c r="F339" s="136">
        <v>36.5</v>
      </c>
      <c r="G339" s="22">
        <v>1.3</v>
      </c>
      <c r="H339" s="407">
        <v>0.5</v>
      </c>
      <c r="I339" s="410">
        <v>-0.5</v>
      </c>
      <c r="J339" s="211">
        <v>35.200000000000003</v>
      </c>
      <c r="K339" s="320">
        <v>34.893000000000001</v>
      </c>
      <c r="L339" s="22">
        <f t="shared" si="44"/>
        <v>1.61</v>
      </c>
      <c r="M339" s="200">
        <f t="shared" si="45"/>
        <v>0.31</v>
      </c>
      <c r="N339" s="200">
        <v>0.31</v>
      </c>
      <c r="O339" s="235" t="str">
        <f t="shared" si="46"/>
        <v>OK</v>
      </c>
      <c r="P339" s="151"/>
      <c r="Q339" s="130">
        <v>448</v>
      </c>
      <c r="R339" s="36">
        <f t="shared" si="43"/>
        <v>35.200000000000003</v>
      </c>
      <c r="S339" s="320">
        <v>34.893000000000001</v>
      </c>
      <c r="T339" s="320">
        <v>34.892000000000003</v>
      </c>
      <c r="U339" s="134"/>
      <c r="V339" s="134"/>
      <c r="W339" s="134"/>
      <c r="X339" s="134"/>
      <c r="Y339" s="134"/>
      <c r="Z339" s="134"/>
      <c r="AA339" s="134"/>
      <c r="AB339" s="134"/>
      <c r="AC339" s="134"/>
      <c r="AD339" s="134"/>
      <c r="AE339" s="134"/>
      <c r="AF339" s="134"/>
      <c r="AG339" s="134"/>
      <c r="AH339" s="134"/>
      <c r="AI339" s="134"/>
      <c r="AJ339" s="134"/>
      <c r="AK339" s="134"/>
      <c r="AL339" s="134"/>
      <c r="AM339" s="134"/>
      <c r="AN339" s="134"/>
      <c r="AO339" s="134"/>
      <c r="AP339" s="134"/>
      <c r="AQ339" s="134"/>
      <c r="AR339" s="134"/>
      <c r="AS339" s="134"/>
      <c r="AT339" s="134"/>
      <c r="AU339" s="134"/>
      <c r="AV339" s="134"/>
      <c r="AW339" s="134"/>
      <c r="AX339" s="134"/>
      <c r="AY339" s="134"/>
      <c r="AZ339" s="134"/>
      <c r="BA339" s="134"/>
      <c r="BB339" s="134"/>
      <c r="BC339" s="134"/>
      <c r="BD339" s="134"/>
      <c r="BE339" s="134"/>
      <c r="BF339" s="134"/>
      <c r="BG339" s="134"/>
      <c r="BH339" s="134"/>
      <c r="BI339" s="134"/>
      <c r="BJ339" s="134"/>
      <c r="BK339" s="134"/>
      <c r="BL339" s="134"/>
      <c r="BM339" s="134"/>
      <c r="BN339" s="134"/>
      <c r="BO339" s="134"/>
      <c r="BP339" s="134"/>
      <c r="BQ339" s="134"/>
      <c r="BR339" s="134"/>
      <c r="BS339" s="134"/>
      <c r="BT339" s="134"/>
      <c r="BU339" s="134"/>
      <c r="BV339" s="134"/>
      <c r="BW339" s="134"/>
      <c r="BX339" s="134"/>
      <c r="BY339" s="134"/>
      <c r="BZ339" s="134"/>
      <c r="CA339" s="134"/>
      <c r="CB339" s="134"/>
      <c r="CC339" s="134"/>
      <c r="CD339" s="134"/>
      <c r="CE339" s="134"/>
      <c r="CF339" s="134"/>
      <c r="CG339" s="134"/>
      <c r="CH339" s="134"/>
      <c r="CI339" s="134"/>
      <c r="CJ339" s="134"/>
      <c r="CK339" s="134"/>
      <c r="CL339" s="134"/>
      <c r="CM339" s="134"/>
      <c r="CN339" s="134"/>
      <c r="CO339" s="134"/>
      <c r="CP339" s="134"/>
      <c r="CQ339" s="134"/>
      <c r="CR339" s="134"/>
      <c r="CS339" s="134"/>
      <c r="CT339" s="134"/>
      <c r="CU339" s="134"/>
      <c r="CV339" s="134"/>
      <c r="CW339" s="134"/>
      <c r="CX339" s="134"/>
      <c r="CY339" s="134"/>
      <c r="CZ339" s="134"/>
      <c r="DA339" s="134"/>
      <c r="DB339" s="134"/>
      <c r="DC339" s="134"/>
      <c r="DD339" s="134"/>
      <c r="DE339" s="134"/>
      <c r="DF339" s="134"/>
      <c r="DG339" s="134"/>
      <c r="DH339" s="134"/>
      <c r="DI339" s="134"/>
      <c r="DJ339" s="134"/>
      <c r="DK339" s="134"/>
      <c r="DL339" s="134"/>
      <c r="DM339" s="134"/>
      <c r="DN339" s="221"/>
    </row>
    <row r="340" spans="1:118" ht="13.5" customHeight="1">
      <c r="A340" s="361">
        <v>449</v>
      </c>
      <c r="B340" s="332" t="s">
        <v>288</v>
      </c>
      <c r="C340" s="172">
        <v>2</v>
      </c>
      <c r="D340" s="21" t="s">
        <v>11</v>
      </c>
      <c r="E340" s="21" t="s">
        <v>54</v>
      </c>
      <c r="F340" s="136">
        <v>36.5</v>
      </c>
      <c r="G340" s="22">
        <v>0.68</v>
      </c>
      <c r="H340" s="407">
        <v>0.2</v>
      </c>
      <c r="I340" s="426">
        <v>-0.5</v>
      </c>
      <c r="J340" s="211">
        <v>35.82</v>
      </c>
      <c r="K340" s="320">
        <v>35.982999999999997</v>
      </c>
      <c r="L340" s="22">
        <f t="shared" si="44"/>
        <v>0.52</v>
      </c>
      <c r="M340" s="200">
        <f t="shared" si="45"/>
        <v>-0.16</v>
      </c>
      <c r="N340" s="200">
        <v>-0.18</v>
      </c>
      <c r="O340" s="235" t="str">
        <f t="shared" si="46"/>
        <v>OK</v>
      </c>
      <c r="P340" s="151"/>
      <c r="Q340" s="145">
        <v>449</v>
      </c>
      <c r="R340" s="36">
        <f t="shared" si="43"/>
        <v>35.82</v>
      </c>
      <c r="S340" s="320">
        <v>35.982999999999997</v>
      </c>
      <c r="T340" s="320">
        <v>36.003</v>
      </c>
      <c r="U340" s="134"/>
      <c r="V340" s="134"/>
      <c r="W340" s="134"/>
      <c r="X340" s="134"/>
      <c r="Y340" s="134"/>
      <c r="Z340" s="134"/>
      <c r="AA340" s="134"/>
      <c r="AB340" s="134"/>
      <c r="AC340" s="134"/>
      <c r="AD340" s="134"/>
      <c r="AE340" s="134"/>
      <c r="AF340" s="134"/>
      <c r="AG340" s="134"/>
      <c r="AH340" s="134"/>
      <c r="AI340" s="134"/>
      <c r="AJ340" s="134"/>
      <c r="AK340" s="134"/>
      <c r="AL340" s="134"/>
      <c r="AM340" s="134"/>
      <c r="AN340" s="134"/>
      <c r="AO340" s="134"/>
      <c r="AP340" s="134"/>
      <c r="AQ340" s="134"/>
      <c r="AR340" s="134"/>
      <c r="AS340" s="134"/>
      <c r="AT340" s="134"/>
      <c r="AU340" s="134"/>
      <c r="AV340" s="134"/>
      <c r="AW340" s="134"/>
      <c r="AX340" s="134"/>
      <c r="AY340" s="134"/>
      <c r="AZ340" s="134"/>
      <c r="BA340" s="134"/>
      <c r="BB340" s="134"/>
      <c r="BC340" s="134"/>
      <c r="BD340" s="134"/>
      <c r="BE340" s="134"/>
      <c r="BF340" s="134"/>
      <c r="BG340" s="134"/>
      <c r="BH340" s="134"/>
      <c r="BI340" s="134"/>
      <c r="BJ340" s="134"/>
      <c r="BK340" s="134"/>
      <c r="BL340" s="134"/>
      <c r="BM340" s="134"/>
      <c r="BN340" s="134"/>
      <c r="BO340" s="134"/>
      <c r="BP340" s="134"/>
      <c r="BQ340" s="134"/>
      <c r="BR340" s="134"/>
      <c r="BS340" s="134"/>
      <c r="BT340" s="134"/>
      <c r="BU340" s="134"/>
      <c r="BV340" s="134"/>
      <c r="BW340" s="134"/>
      <c r="BX340" s="134"/>
      <c r="BY340" s="134"/>
      <c r="BZ340" s="134"/>
      <c r="CA340" s="134"/>
      <c r="CB340" s="134"/>
      <c r="CC340" s="134"/>
      <c r="CD340" s="134"/>
      <c r="CE340" s="134"/>
      <c r="CF340" s="134"/>
      <c r="CG340" s="134"/>
      <c r="CH340" s="134"/>
      <c r="CI340" s="134"/>
      <c r="CJ340" s="134"/>
      <c r="CK340" s="134"/>
      <c r="CL340" s="134"/>
      <c r="CM340" s="134"/>
      <c r="CN340" s="134"/>
      <c r="CO340" s="134"/>
      <c r="CP340" s="134"/>
      <c r="CQ340" s="134"/>
      <c r="CR340" s="134"/>
      <c r="CS340" s="134"/>
      <c r="CT340" s="134"/>
      <c r="CU340" s="134"/>
      <c r="CV340" s="134"/>
      <c r="CW340" s="134"/>
      <c r="CX340" s="134"/>
      <c r="CY340" s="134"/>
      <c r="CZ340" s="134"/>
      <c r="DA340" s="134"/>
      <c r="DB340" s="134"/>
      <c r="DC340" s="134"/>
      <c r="DD340" s="134"/>
      <c r="DE340" s="134"/>
      <c r="DF340" s="134"/>
      <c r="DG340" s="134"/>
      <c r="DH340" s="134"/>
      <c r="DI340" s="134"/>
      <c r="DJ340" s="134"/>
      <c r="DK340" s="134"/>
      <c r="DL340" s="134"/>
      <c r="DM340" s="134"/>
      <c r="DN340" s="221"/>
    </row>
    <row r="341" spans="1:118" ht="13.5" customHeight="1">
      <c r="A341" s="359">
        <v>450</v>
      </c>
      <c r="B341" s="332" t="s">
        <v>289</v>
      </c>
      <c r="C341" s="172">
        <v>2</v>
      </c>
      <c r="D341" s="21" t="s">
        <v>11</v>
      </c>
      <c r="E341" s="21" t="s">
        <v>54</v>
      </c>
      <c r="F341" s="136">
        <v>36.5</v>
      </c>
      <c r="G341" s="22">
        <v>1.3</v>
      </c>
      <c r="H341" s="407">
        <v>0.5</v>
      </c>
      <c r="I341" s="410">
        <v>-0.5</v>
      </c>
      <c r="J341" s="211">
        <v>35.200000000000003</v>
      </c>
      <c r="K341" s="320">
        <v>35.098999999999997</v>
      </c>
      <c r="L341" s="22">
        <f t="shared" si="44"/>
        <v>1.4000000000000001</v>
      </c>
      <c r="M341" s="200">
        <f t="shared" si="45"/>
        <v>0.1</v>
      </c>
      <c r="N341" s="200">
        <v>0.08</v>
      </c>
      <c r="O341" s="235" t="str">
        <f t="shared" si="46"/>
        <v>OK</v>
      </c>
      <c r="P341" s="151"/>
      <c r="Q341" s="130">
        <v>450</v>
      </c>
      <c r="R341" s="36">
        <f t="shared" si="43"/>
        <v>35.200000000000003</v>
      </c>
      <c r="S341" s="320">
        <v>35.098999999999997</v>
      </c>
      <c r="T341" s="320">
        <v>35.124000000000002</v>
      </c>
      <c r="U341" s="134"/>
      <c r="V341" s="134"/>
      <c r="W341" s="134"/>
      <c r="X341" s="134"/>
      <c r="Y341" s="134"/>
      <c r="Z341" s="134"/>
      <c r="AA341" s="134"/>
      <c r="AB341" s="134"/>
      <c r="AC341" s="134"/>
      <c r="AD341" s="134"/>
      <c r="AE341" s="134"/>
      <c r="AF341" s="134"/>
      <c r="AG341" s="134"/>
      <c r="AH341" s="134"/>
      <c r="AI341" s="134"/>
      <c r="AJ341" s="134"/>
      <c r="AK341" s="134"/>
      <c r="AL341" s="134"/>
      <c r="AM341" s="134"/>
      <c r="AN341" s="134"/>
      <c r="AO341" s="134"/>
      <c r="AP341" s="134"/>
      <c r="AQ341" s="134"/>
      <c r="AR341" s="134"/>
      <c r="AS341" s="134"/>
      <c r="AT341" s="134"/>
      <c r="AU341" s="134"/>
      <c r="AV341" s="134"/>
      <c r="AW341" s="134"/>
      <c r="AX341" s="134"/>
      <c r="AY341" s="134"/>
      <c r="AZ341" s="134"/>
      <c r="BA341" s="134"/>
      <c r="BB341" s="134"/>
      <c r="BC341" s="134"/>
      <c r="BD341" s="134"/>
      <c r="BE341" s="134"/>
      <c r="BF341" s="134"/>
      <c r="BG341" s="134"/>
      <c r="BH341" s="134"/>
      <c r="BI341" s="134"/>
      <c r="BJ341" s="134"/>
      <c r="BK341" s="134"/>
      <c r="BL341" s="134"/>
      <c r="BM341" s="134"/>
      <c r="BN341" s="134"/>
      <c r="BO341" s="134"/>
      <c r="BP341" s="134"/>
      <c r="BQ341" s="134"/>
      <c r="BR341" s="134"/>
      <c r="BS341" s="134"/>
      <c r="BT341" s="134"/>
      <c r="BU341" s="134"/>
      <c r="BV341" s="134"/>
      <c r="BW341" s="134"/>
      <c r="BX341" s="134"/>
      <c r="BY341" s="134"/>
      <c r="BZ341" s="134"/>
      <c r="CA341" s="134"/>
      <c r="CB341" s="134"/>
      <c r="CC341" s="134"/>
      <c r="CD341" s="134"/>
      <c r="CE341" s="134"/>
      <c r="CF341" s="134"/>
      <c r="CG341" s="134"/>
      <c r="CH341" s="134"/>
      <c r="CI341" s="134"/>
      <c r="CJ341" s="134"/>
      <c r="CK341" s="134"/>
      <c r="CL341" s="134"/>
      <c r="CM341" s="134"/>
      <c r="CN341" s="134"/>
      <c r="CO341" s="134"/>
      <c r="CP341" s="134"/>
      <c r="CQ341" s="134"/>
      <c r="CR341" s="134"/>
      <c r="CS341" s="134"/>
      <c r="CT341" s="134"/>
      <c r="CU341" s="134"/>
      <c r="CV341" s="134"/>
      <c r="CW341" s="134"/>
      <c r="CX341" s="134"/>
      <c r="CY341" s="134"/>
      <c r="CZ341" s="134"/>
      <c r="DA341" s="134"/>
      <c r="DB341" s="134"/>
      <c r="DC341" s="134"/>
      <c r="DD341" s="134"/>
      <c r="DE341" s="134"/>
      <c r="DF341" s="134"/>
      <c r="DG341" s="134"/>
      <c r="DH341" s="134"/>
      <c r="DI341" s="134"/>
      <c r="DJ341" s="134"/>
      <c r="DK341" s="134"/>
      <c r="DL341" s="134"/>
      <c r="DM341" s="134"/>
      <c r="DN341" s="221"/>
    </row>
    <row r="342" spans="1:118" ht="13.5" customHeight="1">
      <c r="A342" s="359">
        <v>451</v>
      </c>
      <c r="B342" s="332" t="s">
        <v>290</v>
      </c>
      <c r="C342" s="172">
        <v>2</v>
      </c>
      <c r="D342" s="21" t="s">
        <v>11</v>
      </c>
      <c r="E342" s="21" t="s">
        <v>54</v>
      </c>
      <c r="F342" s="136">
        <v>36.5</v>
      </c>
      <c r="G342" s="22">
        <v>1.3</v>
      </c>
      <c r="H342" s="407">
        <v>0.5</v>
      </c>
      <c r="I342" s="410">
        <v>-0.5</v>
      </c>
      <c r="J342" s="211">
        <v>35.200000000000003</v>
      </c>
      <c r="K342" s="320">
        <v>35.088999999999999</v>
      </c>
      <c r="L342" s="22">
        <f t="shared" si="44"/>
        <v>1.4100000000000001</v>
      </c>
      <c r="M342" s="200">
        <f t="shared" si="45"/>
        <v>0.11</v>
      </c>
      <c r="N342" s="200">
        <v>0.09</v>
      </c>
      <c r="O342" s="235" t="str">
        <f t="shared" si="46"/>
        <v>OK</v>
      </c>
      <c r="P342" s="151"/>
      <c r="Q342" s="130">
        <v>451</v>
      </c>
      <c r="R342" s="36">
        <f t="shared" si="43"/>
        <v>35.200000000000003</v>
      </c>
      <c r="S342" s="320">
        <v>35.088999999999999</v>
      </c>
      <c r="T342" s="320">
        <v>35.106999999999999</v>
      </c>
      <c r="U342" s="134"/>
      <c r="V342" s="134"/>
      <c r="W342" s="134"/>
      <c r="X342" s="134"/>
      <c r="Y342" s="134"/>
      <c r="Z342" s="134"/>
      <c r="AA342" s="134"/>
      <c r="AB342" s="134"/>
      <c r="AC342" s="134"/>
      <c r="AD342" s="134"/>
      <c r="AE342" s="134"/>
      <c r="AF342" s="134"/>
      <c r="AG342" s="134"/>
      <c r="AH342" s="134"/>
      <c r="AI342" s="134"/>
      <c r="AJ342" s="134"/>
      <c r="AK342" s="134"/>
      <c r="AL342" s="134"/>
      <c r="AM342" s="134"/>
      <c r="AN342" s="134"/>
      <c r="AO342" s="134"/>
      <c r="AP342" s="134"/>
      <c r="AQ342" s="134"/>
      <c r="AR342" s="134"/>
      <c r="AS342" s="134"/>
      <c r="AT342" s="134"/>
      <c r="AU342" s="134"/>
      <c r="AV342" s="134"/>
      <c r="AW342" s="134"/>
      <c r="AX342" s="134"/>
      <c r="AY342" s="134"/>
      <c r="AZ342" s="134"/>
      <c r="BA342" s="134"/>
      <c r="BB342" s="134"/>
      <c r="BC342" s="134"/>
      <c r="BD342" s="134"/>
      <c r="BE342" s="134"/>
      <c r="BF342" s="134"/>
      <c r="BG342" s="134"/>
      <c r="BH342" s="134"/>
      <c r="BI342" s="134"/>
      <c r="BJ342" s="134"/>
      <c r="BK342" s="134"/>
      <c r="BL342" s="134"/>
      <c r="BM342" s="134"/>
      <c r="BN342" s="134"/>
      <c r="BO342" s="134"/>
      <c r="BP342" s="134"/>
      <c r="BQ342" s="134"/>
      <c r="BR342" s="134"/>
      <c r="BS342" s="134"/>
      <c r="BT342" s="134"/>
      <c r="BU342" s="134"/>
      <c r="BV342" s="134"/>
      <c r="BW342" s="134"/>
      <c r="BX342" s="134"/>
      <c r="BY342" s="134"/>
      <c r="BZ342" s="134"/>
      <c r="CA342" s="134"/>
      <c r="CB342" s="134"/>
      <c r="CC342" s="134"/>
      <c r="CD342" s="134"/>
      <c r="CE342" s="134"/>
      <c r="CF342" s="134"/>
      <c r="CG342" s="134"/>
      <c r="CH342" s="134"/>
      <c r="CI342" s="134"/>
      <c r="CJ342" s="134"/>
      <c r="CK342" s="134"/>
      <c r="CL342" s="134"/>
      <c r="CM342" s="134"/>
      <c r="CN342" s="134"/>
      <c r="CO342" s="134"/>
      <c r="CP342" s="134"/>
      <c r="CQ342" s="134"/>
      <c r="CR342" s="134"/>
      <c r="CS342" s="134"/>
      <c r="CT342" s="134"/>
      <c r="CU342" s="134"/>
      <c r="CV342" s="134"/>
      <c r="CW342" s="134"/>
      <c r="CX342" s="134"/>
      <c r="CY342" s="134"/>
      <c r="CZ342" s="134"/>
      <c r="DA342" s="134"/>
      <c r="DB342" s="134"/>
      <c r="DC342" s="134"/>
      <c r="DD342" s="134"/>
      <c r="DE342" s="134"/>
      <c r="DF342" s="134"/>
      <c r="DG342" s="134"/>
      <c r="DH342" s="134"/>
      <c r="DI342" s="134"/>
      <c r="DJ342" s="134"/>
      <c r="DK342" s="134"/>
      <c r="DL342" s="134"/>
      <c r="DM342" s="134"/>
      <c r="DN342" s="221"/>
    </row>
    <row r="343" spans="1:118" ht="13.5" customHeight="1">
      <c r="A343" s="359">
        <v>452</v>
      </c>
      <c r="B343" s="332" t="s">
        <v>291</v>
      </c>
      <c r="C343" s="172">
        <v>2</v>
      </c>
      <c r="D343" s="21" t="s">
        <v>11</v>
      </c>
      <c r="E343" s="21" t="s">
        <v>54</v>
      </c>
      <c r="F343" s="136">
        <v>36.5</v>
      </c>
      <c r="G343" s="22">
        <v>1.3</v>
      </c>
      <c r="H343" s="407">
        <v>0.5</v>
      </c>
      <c r="I343" s="410">
        <v>-0.5</v>
      </c>
      <c r="J343" s="211">
        <v>35.200000000000003</v>
      </c>
      <c r="K343" s="320">
        <v>35.018000000000001</v>
      </c>
      <c r="L343" s="22">
        <f t="shared" si="44"/>
        <v>1.48</v>
      </c>
      <c r="M343" s="200">
        <f t="shared" si="45"/>
        <v>0.18</v>
      </c>
      <c r="N343" s="200">
        <v>0.16</v>
      </c>
      <c r="O343" s="235" t="str">
        <f t="shared" si="46"/>
        <v>OK</v>
      </c>
      <c r="P343" s="151"/>
      <c r="Q343" s="130">
        <v>452</v>
      </c>
      <c r="R343" s="36">
        <f t="shared" si="43"/>
        <v>35.200000000000003</v>
      </c>
      <c r="S343" s="320">
        <v>35.018000000000001</v>
      </c>
      <c r="T343" s="320">
        <v>35.042000000000002</v>
      </c>
      <c r="U343" s="134"/>
      <c r="V343" s="134"/>
      <c r="W343" s="134"/>
      <c r="X343" s="134"/>
      <c r="Y343" s="134"/>
      <c r="Z343" s="134"/>
      <c r="AA343" s="134"/>
      <c r="AB343" s="134"/>
      <c r="AC343" s="134"/>
      <c r="AD343" s="134"/>
      <c r="AE343" s="134"/>
      <c r="AF343" s="134"/>
      <c r="AG343" s="134"/>
      <c r="AH343" s="134"/>
      <c r="AI343" s="134"/>
      <c r="AJ343" s="134"/>
      <c r="AK343" s="134"/>
      <c r="AL343" s="134"/>
      <c r="AM343" s="134"/>
      <c r="AN343" s="134"/>
      <c r="AO343" s="134"/>
      <c r="AP343" s="134"/>
      <c r="AQ343" s="134"/>
      <c r="AR343" s="134"/>
      <c r="AS343" s="134"/>
      <c r="AT343" s="134"/>
      <c r="AU343" s="134"/>
      <c r="AV343" s="134"/>
      <c r="AW343" s="134"/>
      <c r="AX343" s="134"/>
      <c r="AY343" s="134"/>
      <c r="AZ343" s="134"/>
      <c r="BA343" s="134"/>
      <c r="BB343" s="134"/>
      <c r="BC343" s="134"/>
      <c r="BD343" s="134"/>
      <c r="BE343" s="134"/>
      <c r="BF343" s="134"/>
      <c r="BG343" s="134"/>
      <c r="BH343" s="134"/>
      <c r="BI343" s="134"/>
      <c r="BJ343" s="134"/>
      <c r="BK343" s="134"/>
      <c r="BL343" s="134"/>
      <c r="BM343" s="134"/>
      <c r="BN343" s="134"/>
      <c r="BO343" s="134"/>
      <c r="BP343" s="134"/>
      <c r="BQ343" s="134"/>
      <c r="BR343" s="134"/>
      <c r="BS343" s="134"/>
      <c r="BT343" s="134"/>
      <c r="BU343" s="134"/>
      <c r="BV343" s="134"/>
      <c r="BW343" s="134"/>
      <c r="BX343" s="134"/>
      <c r="BY343" s="134"/>
      <c r="BZ343" s="134"/>
      <c r="CA343" s="134"/>
      <c r="CB343" s="134"/>
      <c r="CC343" s="134"/>
      <c r="CD343" s="134"/>
      <c r="CE343" s="134"/>
      <c r="CF343" s="134"/>
      <c r="CG343" s="134"/>
      <c r="CH343" s="134"/>
      <c r="CI343" s="134"/>
      <c r="CJ343" s="134"/>
      <c r="CK343" s="134"/>
      <c r="CL343" s="134"/>
      <c r="CM343" s="134"/>
      <c r="CN343" s="134"/>
      <c r="CO343" s="134"/>
      <c r="CP343" s="134"/>
      <c r="CQ343" s="134"/>
      <c r="CR343" s="134"/>
      <c r="CS343" s="134"/>
      <c r="CT343" s="134"/>
      <c r="CU343" s="134"/>
      <c r="CV343" s="134"/>
      <c r="CW343" s="134"/>
      <c r="CX343" s="134"/>
      <c r="CY343" s="134"/>
      <c r="CZ343" s="134"/>
      <c r="DA343" s="134"/>
      <c r="DB343" s="134"/>
      <c r="DC343" s="134"/>
      <c r="DD343" s="134"/>
      <c r="DE343" s="134"/>
      <c r="DF343" s="134"/>
      <c r="DG343" s="134"/>
      <c r="DH343" s="134"/>
      <c r="DI343" s="134"/>
      <c r="DJ343" s="134"/>
      <c r="DK343" s="134"/>
      <c r="DL343" s="134"/>
      <c r="DM343" s="134"/>
      <c r="DN343" s="221"/>
    </row>
    <row r="344" spans="1:118" ht="13.5" customHeight="1">
      <c r="A344" s="361">
        <v>453</v>
      </c>
      <c r="B344" s="332" t="s">
        <v>292</v>
      </c>
      <c r="C344" s="172">
        <v>2</v>
      </c>
      <c r="D344" s="21" t="s">
        <v>11</v>
      </c>
      <c r="E344" s="21" t="s">
        <v>54</v>
      </c>
      <c r="F344" s="136">
        <v>36.5</v>
      </c>
      <c r="G344" s="22">
        <v>0.68</v>
      </c>
      <c r="H344" s="407">
        <v>0.2</v>
      </c>
      <c r="I344" s="426">
        <v>-0.5</v>
      </c>
      <c r="J344" s="211">
        <v>35.82</v>
      </c>
      <c r="K344" s="320">
        <v>35.951999999999998</v>
      </c>
      <c r="L344" s="22">
        <f t="shared" si="44"/>
        <v>0.55000000000000004</v>
      </c>
      <c r="M344" s="200">
        <f t="shared" si="45"/>
        <v>-0.13</v>
      </c>
      <c r="N344" s="200">
        <v>-0.13</v>
      </c>
      <c r="O344" s="235" t="str">
        <f t="shared" si="46"/>
        <v>OK</v>
      </c>
      <c r="P344" s="151"/>
      <c r="Q344" s="145">
        <v>453</v>
      </c>
      <c r="R344" s="36">
        <f t="shared" si="43"/>
        <v>35.82</v>
      </c>
      <c r="S344" s="320">
        <v>35.951999999999998</v>
      </c>
      <c r="T344" s="320">
        <v>35.948999999999998</v>
      </c>
      <c r="U344" s="134"/>
      <c r="V344" s="134"/>
      <c r="W344" s="134"/>
      <c r="X344" s="134"/>
      <c r="Y344" s="134"/>
      <c r="Z344" s="134"/>
      <c r="AA344" s="134"/>
      <c r="AB344" s="134"/>
      <c r="AC344" s="134"/>
      <c r="AD344" s="134"/>
      <c r="AE344" s="134"/>
      <c r="AF344" s="134"/>
      <c r="AG344" s="134"/>
      <c r="AH344" s="134"/>
      <c r="AI344" s="134"/>
      <c r="AJ344" s="134"/>
      <c r="AK344" s="134"/>
      <c r="AL344" s="134"/>
      <c r="AM344" s="134"/>
      <c r="AN344" s="134"/>
      <c r="AO344" s="134"/>
      <c r="AP344" s="134"/>
      <c r="AQ344" s="134"/>
      <c r="AR344" s="134"/>
      <c r="AS344" s="134"/>
      <c r="AT344" s="134"/>
      <c r="AU344" s="134"/>
      <c r="AV344" s="134"/>
      <c r="AW344" s="134"/>
      <c r="AX344" s="134"/>
      <c r="AY344" s="134"/>
      <c r="AZ344" s="134"/>
      <c r="BA344" s="134"/>
      <c r="BB344" s="134"/>
      <c r="BC344" s="134"/>
      <c r="BD344" s="134"/>
      <c r="BE344" s="134"/>
      <c r="BF344" s="134"/>
      <c r="BG344" s="134"/>
      <c r="BH344" s="134"/>
      <c r="BI344" s="134"/>
      <c r="BJ344" s="134"/>
      <c r="BK344" s="134"/>
      <c r="BL344" s="134"/>
      <c r="BM344" s="134"/>
      <c r="BN344" s="134"/>
      <c r="BO344" s="134"/>
      <c r="BP344" s="134"/>
      <c r="BQ344" s="134"/>
      <c r="BR344" s="134"/>
      <c r="BS344" s="134"/>
      <c r="BT344" s="134"/>
      <c r="BU344" s="134"/>
      <c r="BV344" s="134"/>
      <c r="BW344" s="134"/>
      <c r="BX344" s="134"/>
      <c r="BY344" s="134"/>
      <c r="BZ344" s="134"/>
      <c r="CA344" s="134"/>
      <c r="CB344" s="134"/>
      <c r="CC344" s="134"/>
      <c r="CD344" s="134"/>
      <c r="CE344" s="134"/>
      <c r="CF344" s="134"/>
      <c r="CG344" s="134"/>
      <c r="CH344" s="134"/>
      <c r="CI344" s="134"/>
      <c r="CJ344" s="134"/>
      <c r="CK344" s="134"/>
      <c r="CL344" s="134"/>
      <c r="CM344" s="134"/>
      <c r="CN344" s="134"/>
      <c r="CO344" s="134"/>
      <c r="CP344" s="134"/>
      <c r="CQ344" s="134"/>
      <c r="CR344" s="134"/>
      <c r="CS344" s="134"/>
      <c r="CT344" s="134"/>
      <c r="CU344" s="134"/>
      <c r="CV344" s="134"/>
      <c r="CW344" s="134"/>
      <c r="CX344" s="134"/>
      <c r="CY344" s="134"/>
      <c r="CZ344" s="134"/>
      <c r="DA344" s="134"/>
      <c r="DB344" s="134"/>
      <c r="DC344" s="134"/>
      <c r="DD344" s="134"/>
      <c r="DE344" s="134"/>
      <c r="DF344" s="134"/>
      <c r="DG344" s="134"/>
      <c r="DH344" s="134"/>
      <c r="DI344" s="134"/>
      <c r="DJ344" s="134"/>
      <c r="DK344" s="134"/>
      <c r="DL344" s="134"/>
      <c r="DM344" s="134"/>
      <c r="DN344" s="221"/>
    </row>
    <row r="345" spans="1:118" ht="13.5" customHeight="1">
      <c r="A345" s="359">
        <v>454</v>
      </c>
      <c r="B345" s="332" t="s">
        <v>293</v>
      </c>
      <c r="C345" s="172">
        <v>2</v>
      </c>
      <c r="D345" s="21" t="s">
        <v>11</v>
      </c>
      <c r="E345" s="21" t="s">
        <v>54</v>
      </c>
      <c r="F345" s="136">
        <v>36.5</v>
      </c>
      <c r="G345" s="22">
        <v>1.3</v>
      </c>
      <c r="H345" s="407">
        <v>0.5</v>
      </c>
      <c r="I345" s="410">
        <v>-0.5</v>
      </c>
      <c r="J345" s="211">
        <v>35.200000000000003</v>
      </c>
      <c r="K345" s="320">
        <v>35.061999999999998</v>
      </c>
      <c r="L345" s="22">
        <f t="shared" si="44"/>
        <v>1.44</v>
      </c>
      <c r="M345" s="200">
        <f t="shared" si="45"/>
        <v>0.14000000000000001</v>
      </c>
      <c r="N345" s="200">
        <v>0.13</v>
      </c>
      <c r="O345" s="235" t="str">
        <f t="shared" si="46"/>
        <v>OK</v>
      </c>
      <c r="P345" s="151"/>
      <c r="Q345" s="130">
        <v>454</v>
      </c>
      <c r="R345" s="36">
        <f t="shared" si="43"/>
        <v>35.200000000000003</v>
      </c>
      <c r="S345" s="320">
        <v>35.061999999999998</v>
      </c>
      <c r="T345" s="320">
        <v>35.073</v>
      </c>
      <c r="U345" s="134"/>
      <c r="V345" s="134"/>
      <c r="W345" s="134"/>
      <c r="X345" s="134"/>
      <c r="Y345" s="134"/>
      <c r="Z345" s="134"/>
      <c r="AA345" s="134"/>
      <c r="AB345" s="134"/>
      <c r="AC345" s="134"/>
      <c r="AD345" s="134"/>
      <c r="AE345" s="134"/>
      <c r="AF345" s="134"/>
      <c r="AG345" s="134"/>
      <c r="AH345" s="134"/>
      <c r="AI345" s="134"/>
      <c r="AJ345" s="134"/>
      <c r="AK345" s="134"/>
      <c r="AL345" s="134"/>
      <c r="AM345" s="134"/>
      <c r="AN345" s="134"/>
      <c r="AO345" s="134"/>
      <c r="AP345" s="134"/>
      <c r="AQ345" s="134"/>
      <c r="AR345" s="134"/>
      <c r="AS345" s="134"/>
      <c r="AT345" s="134"/>
      <c r="AU345" s="134"/>
      <c r="AV345" s="134"/>
      <c r="AW345" s="134"/>
      <c r="AX345" s="134"/>
      <c r="AY345" s="134"/>
      <c r="AZ345" s="134"/>
      <c r="BA345" s="134"/>
      <c r="BB345" s="134"/>
      <c r="BC345" s="134"/>
      <c r="BD345" s="134"/>
      <c r="BE345" s="134"/>
      <c r="BF345" s="134"/>
      <c r="BG345" s="134"/>
      <c r="BH345" s="134"/>
      <c r="BI345" s="134"/>
      <c r="BJ345" s="134"/>
      <c r="BK345" s="134"/>
      <c r="BL345" s="134"/>
      <c r="BM345" s="134"/>
      <c r="BN345" s="134"/>
      <c r="BO345" s="134"/>
      <c r="BP345" s="134"/>
      <c r="BQ345" s="134"/>
      <c r="BR345" s="134"/>
      <c r="BS345" s="134"/>
      <c r="BT345" s="134"/>
      <c r="BU345" s="134"/>
      <c r="BV345" s="134"/>
      <c r="BW345" s="134"/>
      <c r="BX345" s="134"/>
      <c r="BY345" s="134"/>
      <c r="BZ345" s="134"/>
      <c r="CA345" s="134"/>
      <c r="CB345" s="134"/>
      <c r="CC345" s="134"/>
      <c r="CD345" s="134"/>
      <c r="CE345" s="134"/>
      <c r="CF345" s="134"/>
      <c r="CG345" s="134"/>
      <c r="CH345" s="134"/>
      <c r="CI345" s="134"/>
      <c r="CJ345" s="134"/>
      <c r="CK345" s="134"/>
      <c r="CL345" s="134"/>
      <c r="CM345" s="134"/>
      <c r="CN345" s="134"/>
      <c r="CO345" s="134"/>
      <c r="CP345" s="134"/>
      <c r="CQ345" s="134"/>
      <c r="CR345" s="134"/>
      <c r="CS345" s="134"/>
      <c r="CT345" s="134"/>
      <c r="CU345" s="134"/>
      <c r="CV345" s="134"/>
      <c r="CW345" s="134"/>
      <c r="CX345" s="134"/>
      <c r="CY345" s="134"/>
      <c r="CZ345" s="134"/>
      <c r="DA345" s="134"/>
      <c r="DB345" s="134"/>
      <c r="DC345" s="134"/>
      <c r="DD345" s="134"/>
      <c r="DE345" s="134"/>
      <c r="DF345" s="134"/>
      <c r="DG345" s="134"/>
      <c r="DH345" s="134"/>
      <c r="DI345" s="134"/>
      <c r="DJ345" s="134"/>
      <c r="DK345" s="134"/>
      <c r="DL345" s="134"/>
      <c r="DM345" s="134"/>
      <c r="DN345" s="221"/>
    </row>
    <row r="346" spans="1:118" ht="13.5" customHeight="1">
      <c r="A346" s="359">
        <v>455</v>
      </c>
      <c r="B346" s="332" t="s">
        <v>294</v>
      </c>
      <c r="C346" s="172">
        <v>2</v>
      </c>
      <c r="D346" s="21" t="s">
        <v>11</v>
      </c>
      <c r="E346" s="21" t="s">
        <v>54</v>
      </c>
      <c r="F346" s="136">
        <v>36.5</v>
      </c>
      <c r="G346" s="22">
        <v>1.3</v>
      </c>
      <c r="H346" s="407">
        <v>0.5</v>
      </c>
      <c r="I346" s="410">
        <v>-0.5</v>
      </c>
      <c r="J346" s="211">
        <v>35.200000000000003</v>
      </c>
      <c r="K346" s="320">
        <v>35.093000000000004</v>
      </c>
      <c r="L346" s="22">
        <f t="shared" si="44"/>
        <v>1.4100000000000001</v>
      </c>
      <c r="M346" s="200">
        <f t="shared" si="45"/>
        <v>0.11</v>
      </c>
      <c r="N346" s="200">
        <v>0.11</v>
      </c>
      <c r="O346" s="235" t="str">
        <f t="shared" si="46"/>
        <v>OK</v>
      </c>
      <c r="P346" s="151"/>
      <c r="Q346" s="130">
        <v>455</v>
      </c>
      <c r="R346" s="36">
        <f t="shared" si="43"/>
        <v>35.200000000000003</v>
      </c>
      <c r="S346" s="320">
        <v>35.093000000000004</v>
      </c>
      <c r="T346" s="320">
        <v>35.088000000000001</v>
      </c>
      <c r="U346" s="134"/>
      <c r="V346" s="134"/>
      <c r="W346" s="134"/>
      <c r="X346" s="134"/>
      <c r="Y346" s="134"/>
      <c r="Z346" s="134"/>
      <c r="AA346" s="134"/>
      <c r="AB346" s="134"/>
      <c r="AC346" s="134"/>
      <c r="AD346" s="134"/>
      <c r="AE346" s="134"/>
      <c r="AF346" s="134"/>
      <c r="AG346" s="134"/>
      <c r="AH346" s="134"/>
      <c r="AI346" s="134"/>
      <c r="AJ346" s="134"/>
      <c r="AK346" s="134"/>
      <c r="AL346" s="134"/>
      <c r="AM346" s="134"/>
      <c r="AN346" s="134"/>
      <c r="AO346" s="134"/>
      <c r="AP346" s="134"/>
      <c r="AQ346" s="134"/>
      <c r="AR346" s="134"/>
      <c r="AS346" s="134"/>
      <c r="AT346" s="134"/>
      <c r="AU346" s="134"/>
      <c r="AV346" s="134"/>
      <c r="AW346" s="134"/>
      <c r="AX346" s="134"/>
      <c r="AY346" s="134"/>
      <c r="AZ346" s="134"/>
      <c r="BA346" s="134"/>
      <c r="BB346" s="134"/>
      <c r="BC346" s="134"/>
      <c r="BD346" s="134"/>
      <c r="BE346" s="134"/>
      <c r="BF346" s="134"/>
      <c r="BG346" s="134"/>
      <c r="BH346" s="134"/>
      <c r="BI346" s="134"/>
      <c r="BJ346" s="134"/>
      <c r="BK346" s="134"/>
      <c r="BL346" s="134"/>
      <c r="BM346" s="134"/>
      <c r="BN346" s="134"/>
      <c r="BO346" s="134"/>
      <c r="BP346" s="134"/>
      <c r="BQ346" s="134"/>
      <c r="BR346" s="134"/>
      <c r="BS346" s="134"/>
      <c r="BT346" s="134"/>
      <c r="BU346" s="134"/>
      <c r="BV346" s="134"/>
      <c r="BW346" s="134"/>
      <c r="BX346" s="134"/>
      <c r="BY346" s="134"/>
      <c r="BZ346" s="134"/>
      <c r="CA346" s="134"/>
      <c r="CB346" s="134"/>
      <c r="CC346" s="134"/>
      <c r="CD346" s="134"/>
      <c r="CE346" s="134"/>
      <c r="CF346" s="134"/>
      <c r="CG346" s="134"/>
      <c r="CH346" s="134"/>
      <c r="CI346" s="134"/>
      <c r="CJ346" s="134"/>
      <c r="CK346" s="134"/>
      <c r="CL346" s="134"/>
      <c r="CM346" s="134"/>
      <c r="CN346" s="134"/>
      <c r="CO346" s="134"/>
      <c r="CP346" s="134"/>
      <c r="CQ346" s="134"/>
      <c r="CR346" s="134"/>
      <c r="CS346" s="134"/>
      <c r="CT346" s="134"/>
      <c r="CU346" s="134"/>
      <c r="CV346" s="134"/>
      <c r="CW346" s="134"/>
      <c r="CX346" s="134"/>
      <c r="CY346" s="134"/>
      <c r="CZ346" s="134"/>
      <c r="DA346" s="134"/>
      <c r="DB346" s="134"/>
      <c r="DC346" s="134"/>
      <c r="DD346" s="134"/>
      <c r="DE346" s="134"/>
      <c r="DF346" s="134"/>
      <c r="DG346" s="134"/>
      <c r="DH346" s="134"/>
      <c r="DI346" s="134"/>
      <c r="DJ346" s="134"/>
      <c r="DK346" s="134"/>
      <c r="DL346" s="134"/>
      <c r="DM346" s="134"/>
      <c r="DN346" s="221"/>
    </row>
    <row r="347" spans="1:118" ht="13.5" customHeight="1">
      <c r="A347" s="359">
        <v>456</v>
      </c>
      <c r="B347" s="332" t="s">
        <v>295</v>
      </c>
      <c r="C347" s="172">
        <v>2</v>
      </c>
      <c r="D347" s="21" t="s">
        <v>11</v>
      </c>
      <c r="E347" s="21" t="s">
        <v>54</v>
      </c>
      <c r="F347" s="136">
        <v>36.5</v>
      </c>
      <c r="G347" s="22">
        <v>1.3</v>
      </c>
      <c r="H347" s="407">
        <v>0.5</v>
      </c>
      <c r="I347" s="410">
        <v>-0.5</v>
      </c>
      <c r="J347" s="211">
        <v>35.200000000000003</v>
      </c>
      <c r="K347" s="320">
        <v>35.031999999999996</v>
      </c>
      <c r="L347" s="22">
        <f t="shared" si="44"/>
        <v>1.47</v>
      </c>
      <c r="M347" s="200">
        <f t="shared" si="45"/>
        <v>0.17</v>
      </c>
      <c r="N347" s="200">
        <v>0.15</v>
      </c>
      <c r="O347" s="235" t="str">
        <f t="shared" si="46"/>
        <v>OK</v>
      </c>
      <c r="P347" s="151"/>
      <c r="Q347" s="130">
        <v>456</v>
      </c>
      <c r="R347" s="36">
        <f t="shared" si="43"/>
        <v>35.200000000000003</v>
      </c>
      <c r="S347" s="320">
        <v>35.031999999999996</v>
      </c>
      <c r="T347" s="320">
        <v>35.046999999999997</v>
      </c>
      <c r="U347" s="134"/>
      <c r="V347" s="134"/>
      <c r="W347" s="134"/>
      <c r="X347" s="134"/>
      <c r="Y347" s="134"/>
      <c r="Z347" s="134"/>
      <c r="AA347" s="134"/>
      <c r="AB347" s="134"/>
      <c r="AC347" s="134"/>
      <c r="AD347" s="134"/>
      <c r="AE347" s="134"/>
      <c r="AF347" s="134"/>
      <c r="AG347" s="134"/>
      <c r="AH347" s="134"/>
      <c r="AI347" s="134"/>
      <c r="AJ347" s="134"/>
      <c r="AK347" s="134"/>
      <c r="AL347" s="134"/>
      <c r="AM347" s="134"/>
      <c r="AN347" s="134"/>
      <c r="AO347" s="134"/>
      <c r="AP347" s="134"/>
      <c r="AQ347" s="134"/>
      <c r="AR347" s="134"/>
      <c r="AS347" s="134"/>
      <c r="AT347" s="134"/>
      <c r="AU347" s="134"/>
      <c r="AV347" s="134"/>
      <c r="AW347" s="134"/>
      <c r="AX347" s="134"/>
      <c r="AY347" s="134"/>
      <c r="AZ347" s="134"/>
      <c r="BA347" s="134"/>
      <c r="BB347" s="134"/>
      <c r="BC347" s="134"/>
      <c r="BD347" s="134"/>
      <c r="BE347" s="134"/>
      <c r="BF347" s="134"/>
      <c r="BG347" s="134"/>
      <c r="BH347" s="134"/>
      <c r="BI347" s="134"/>
      <c r="BJ347" s="134"/>
      <c r="BK347" s="134"/>
      <c r="BL347" s="134"/>
      <c r="BM347" s="134"/>
      <c r="BN347" s="134"/>
      <c r="BO347" s="134"/>
      <c r="BP347" s="134"/>
      <c r="BQ347" s="134"/>
      <c r="BR347" s="134"/>
      <c r="BS347" s="134"/>
      <c r="BT347" s="134"/>
      <c r="BU347" s="134"/>
      <c r="BV347" s="134"/>
      <c r="BW347" s="134"/>
      <c r="BX347" s="134"/>
      <c r="BY347" s="134"/>
      <c r="BZ347" s="134"/>
      <c r="CA347" s="134"/>
      <c r="CB347" s="134"/>
      <c r="CC347" s="134"/>
      <c r="CD347" s="134"/>
      <c r="CE347" s="134"/>
      <c r="CF347" s="134"/>
      <c r="CG347" s="134"/>
      <c r="CH347" s="134"/>
      <c r="CI347" s="134"/>
      <c r="CJ347" s="134"/>
      <c r="CK347" s="134"/>
      <c r="CL347" s="134"/>
      <c r="CM347" s="134"/>
      <c r="CN347" s="134"/>
      <c r="CO347" s="134"/>
      <c r="CP347" s="134"/>
      <c r="CQ347" s="134"/>
      <c r="CR347" s="134"/>
      <c r="CS347" s="134"/>
      <c r="CT347" s="134"/>
      <c r="CU347" s="134"/>
      <c r="CV347" s="134"/>
      <c r="CW347" s="134"/>
      <c r="CX347" s="134"/>
      <c r="CY347" s="134"/>
      <c r="CZ347" s="134"/>
      <c r="DA347" s="134"/>
      <c r="DB347" s="134"/>
      <c r="DC347" s="134"/>
      <c r="DD347" s="134"/>
      <c r="DE347" s="134"/>
      <c r="DF347" s="134"/>
      <c r="DG347" s="134"/>
      <c r="DH347" s="134"/>
      <c r="DI347" s="134"/>
      <c r="DJ347" s="134"/>
      <c r="DK347" s="134"/>
      <c r="DL347" s="134"/>
      <c r="DM347" s="134"/>
      <c r="DN347" s="221"/>
    </row>
    <row r="348" spans="1:118" ht="13.5" customHeight="1">
      <c r="A348" s="361">
        <v>457</v>
      </c>
      <c r="B348" s="332" t="s">
        <v>296</v>
      </c>
      <c r="C348" s="172">
        <v>2</v>
      </c>
      <c r="D348" s="21" t="s">
        <v>11</v>
      </c>
      <c r="E348" s="21" t="s">
        <v>54</v>
      </c>
      <c r="F348" s="136">
        <v>36.5</v>
      </c>
      <c r="G348" s="22">
        <v>0.68</v>
      </c>
      <c r="H348" s="407">
        <v>0.2</v>
      </c>
      <c r="I348" s="426">
        <v>-0.5</v>
      </c>
      <c r="J348" s="211">
        <v>35.82</v>
      </c>
      <c r="K348" s="320">
        <v>35.828000000000003</v>
      </c>
      <c r="L348" s="22">
        <f t="shared" si="44"/>
        <v>0.67</v>
      </c>
      <c r="M348" s="200">
        <f t="shared" si="45"/>
        <v>-0.01</v>
      </c>
      <c r="N348" s="200">
        <v>-0.01</v>
      </c>
      <c r="O348" s="235" t="str">
        <f t="shared" si="46"/>
        <v>OK</v>
      </c>
      <c r="P348" s="151"/>
      <c r="Q348" s="145">
        <v>457</v>
      </c>
      <c r="R348" s="36">
        <f t="shared" si="43"/>
        <v>35.82</v>
      </c>
      <c r="S348" s="320">
        <v>35.828000000000003</v>
      </c>
      <c r="T348" s="320">
        <v>35.829000000000001</v>
      </c>
      <c r="U348" s="134"/>
      <c r="V348" s="134"/>
      <c r="W348" s="134"/>
      <c r="X348" s="134"/>
      <c r="Y348" s="134"/>
      <c r="Z348" s="134"/>
      <c r="AA348" s="134"/>
      <c r="AB348" s="134"/>
      <c r="AC348" s="134"/>
      <c r="AD348" s="134"/>
      <c r="AE348" s="134"/>
      <c r="AF348" s="134"/>
      <c r="AG348" s="134"/>
      <c r="AH348" s="134"/>
      <c r="AI348" s="134"/>
      <c r="AJ348" s="134"/>
      <c r="AK348" s="134"/>
      <c r="AL348" s="134"/>
      <c r="AM348" s="134"/>
      <c r="AN348" s="134"/>
      <c r="AO348" s="134"/>
      <c r="AP348" s="134"/>
      <c r="AQ348" s="134"/>
      <c r="AR348" s="134"/>
      <c r="AS348" s="134"/>
      <c r="AT348" s="134"/>
      <c r="AU348" s="134"/>
      <c r="AV348" s="134"/>
      <c r="AW348" s="134"/>
      <c r="AX348" s="134"/>
      <c r="AY348" s="134"/>
      <c r="AZ348" s="134"/>
      <c r="BA348" s="134"/>
      <c r="BB348" s="134"/>
      <c r="BC348" s="134"/>
      <c r="BD348" s="134"/>
      <c r="BE348" s="134"/>
      <c r="BF348" s="134"/>
      <c r="BG348" s="134"/>
      <c r="BH348" s="134"/>
      <c r="BI348" s="134"/>
      <c r="BJ348" s="134"/>
      <c r="BK348" s="134"/>
      <c r="BL348" s="134"/>
      <c r="BM348" s="134"/>
      <c r="BN348" s="134"/>
      <c r="BO348" s="134"/>
      <c r="BP348" s="134"/>
      <c r="BQ348" s="134"/>
      <c r="BR348" s="134"/>
      <c r="BS348" s="134"/>
      <c r="BT348" s="134"/>
      <c r="BU348" s="134"/>
      <c r="BV348" s="134"/>
      <c r="BW348" s="134"/>
      <c r="BX348" s="134"/>
      <c r="BY348" s="134"/>
      <c r="BZ348" s="134"/>
      <c r="CA348" s="134"/>
      <c r="CB348" s="134"/>
      <c r="CC348" s="134"/>
      <c r="CD348" s="134"/>
      <c r="CE348" s="134"/>
      <c r="CF348" s="134"/>
      <c r="CG348" s="134"/>
      <c r="CH348" s="134"/>
      <c r="CI348" s="134"/>
      <c r="CJ348" s="134"/>
      <c r="CK348" s="134"/>
      <c r="CL348" s="134"/>
      <c r="CM348" s="134"/>
      <c r="CN348" s="134"/>
      <c r="CO348" s="134"/>
      <c r="CP348" s="134"/>
      <c r="CQ348" s="134"/>
      <c r="CR348" s="134"/>
      <c r="CS348" s="134"/>
      <c r="CT348" s="134"/>
      <c r="CU348" s="134"/>
      <c r="CV348" s="134"/>
      <c r="CW348" s="134"/>
      <c r="CX348" s="134"/>
      <c r="CY348" s="134"/>
      <c r="CZ348" s="134"/>
      <c r="DA348" s="134"/>
      <c r="DB348" s="134"/>
      <c r="DC348" s="134"/>
      <c r="DD348" s="134"/>
      <c r="DE348" s="134"/>
      <c r="DF348" s="134"/>
      <c r="DG348" s="134"/>
      <c r="DH348" s="134"/>
      <c r="DI348" s="134"/>
      <c r="DJ348" s="134"/>
      <c r="DK348" s="134"/>
      <c r="DL348" s="134"/>
      <c r="DM348" s="134"/>
      <c r="DN348" s="221"/>
    </row>
    <row r="349" spans="1:118" ht="13.5" customHeight="1">
      <c r="A349" s="359">
        <v>458</v>
      </c>
      <c r="B349" s="332" t="s">
        <v>297</v>
      </c>
      <c r="C349" s="172">
        <v>2</v>
      </c>
      <c r="D349" s="21" t="s">
        <v>11</v>
      </c>
      <c r="E349" s="21" t="s">
        <v>54</v>
      </c>
      <c r="F349" s="136">
        <v>36.5</v>
      </c>
      <c r="G349" s="22">
        <v>1.3</v>
      </c>
      <c r="H349" s="407">
        <v>0.5</v>
      </c>
      <c r="I349" s="410">
        <v>-0.5</v>
      </c>
      <c r="J349" s="211">
        <v>35.200000000000003</v>
      </c>
      <c r="K349" s="320">
        <v>34.929000000000002</v>
      </c>
      <c r="L349" s="22">
        <f t="shared" si="44"/>
        <v>1.57</v>
      </c>
      <c r="M349" s="200">
        <f t="shared" si="45"/>
        <v>0.27</v>
      </c>
      <c r="N349" s="200">
        <v>0.27</v>
      </c>
      <c r="O349" s="235" t="str">
        <f t="shared" si="46"/>
        <v>OK</v>
      </c>
      <c r="P349" s="151"/>
      <c r="Q349" s="130">
        <v>458</v>
      </c>
      <c r="R349" s="36">
        <f t="shared" si="43"/>
        <v>35.200000000000003</v>
      </c>
      <c r="S349" s="320">
        <v>34.929000000000002</v>
      </c>
      <c r="T349" s="320">
        <v>34.933</v>
      </c>
      <c r="U349" s="134"/>
      <c r="V349" s="134"/>
      <c r="W349" s="134"/>
      <c r="X349" s="134"/>
      <c r="Y349" s="134"/>
      <c r="Z349" s="134"/>
      <c r="AA349" s="134"/>
      <c r="AB349" s="134"/>
      <c r="AC349" s="134"/>
      <c r="AD349" s="134"/>
      <c r="AE349" s="134"/>
      <c r="AF349" s="134"/>
      <c r="AG349" s="134"/>
      <c r="AH349" s="134"/>
      <c r="AI349" s="134"/>
      <c r="AJ349" s="134"/>
      <c r="AK349" s="134"/>
      <c r="AL349" s="134"/>
      <c r="AM349" s="134"/>
      <c r="AN349" s="134"/>
      <c r="AO349" s="134"/>
      <c r="AP349" s="134"/>
      <c r="AQ349" s="134"/>
      <c r="AR349" s="134"/>
      <c r="AS349" s="134"/>
      <c r="AT349" s="134"/>
      <c r="AU349" s="134"/>
      <c r="AV349" s="134"/>
      <c r="AW349" s="134"/>
      <c r="AX349" s="134"/>
      <c r="AY349" s="134"/>
      <c r="AZ349" s="134"/>
      <c r="BA349" s="134"/>
      <c r="BB349" s="134"/>
      <c r="BC349" s="134"/>
      <c r="BD349" s="134"/>
      <c r="BE349" s="134"/>
      <c r="BF349" s="134"/>
      <c r="BG349" s="134"/>
      <c r="BH349" s="134"/>
      <c r="BI349" s="134"/>
      <c r="BJ349" s="134"/>
      <c r="BK349" s="134"/>
      <c r="BL349" s="134"/>
      <c r="BM349" s="134"/>
      <c r="BN349" s="134"/>
      <c r="BO349" s="134"/>
      <c r="BP349" s="134"/>
      <c r="BQ349" s="134"/>
      <c r="BR349" s="134"/>
      <c r="BS349" s="134"/>
      <c r="BT349" s="134"/>
      <c r="BU349" s="134"/>
      <c r="BV349" s="134"/>
      <c r="BW349" s="134"/>
      <c r="BX349" s="134"/>
      <c r="BY349" s="134"/>
      <c r="BZ349" s="134"/>
      <c r="CA349" s="134"/>
      <c r="CB349" s="134"/>
      <c r="CC349" s="134"/>
      <c r="CD349" s="134"/>
      <c r="CE349" s="134"/>
      <c r="CF349" s="134"/>
      <c r="CG349" s="134"/>
      <c r="CH349" s="134"/>
      <c r="CI349" s="134"/>
      <c r="CJ349" s="134"/>
      <c r="CK349" s="134"/>
      <c r="CL349" s="134"/>
      <c r="CM349" s="134"/>
      <c r="CN349" s="134"/>
      <c r="CO349" s="134"/>
      <c r="CP349" s="134"/>
      <c r="CQ349" s="134"/>
      <c r="CR349" s="134"/>
      <c r="CS349" s="134"/>
      <c r="CT349" s="134"/>
      <c r="CU349" s="134"/>
      <c r="CV349" s="134"/>
      <c r="CW349" s="134"/>
      <c r="CX349" s="134"/>
      <c r="CY349" s="134"/>
      <c r="CZ349" s="134"/>
      <c r="DA349" s="134"/>
      <c r="DB349" s="134"/>
      <c r="DC349" s="134"/>
      <c r="DD349" s="134"/>
      <c r="DE349" s="134"/>
      <c r="DF349" s="134"/>
      <c r="DG349" s="134"/>
      <c r="DH349" s="134"/>
      <c r="DI349" s="134"/>
      <c r="DJ349" s="134"/>
      <c r="DK349" s="134"/>
      <c r="DL349" s="134"/>
      <c r="DM349" s="134"/>
      <c r="DN349" s="221"/>
    </row>
    <row r="350" spans="1:118" ht="13.5" customHeight="1">
      <c r="A350" s="359">
        <v>459</v>
      </c>
      <c r="B350" s="332" t="s">
        <v>298</v>
      </c>
      <c r="C350" s="172">
        <v>2</v>
      </c>
      <c r="D350" s="21" t="s">
        <v>11</v>
      </c>
      <c r="E350" s="21" t="s">
        <v>54</v>
      </c>
      <c r="F350" s="136">
        <v>36.5</v>
      </c>
      <c r="G350" s="22">
        <v>1.3</v>
      </c>
      <c r="H350" s="407">
        <v>0.5</v>
      </c>
      <c r="I350" s="410">
        <v>-0.5</v>
      </c>
      <c r="J350" s="211">
        <v>35.200000000000003</v>
      </c>
      <c r="K350" s="320">
        <v>34.893000000000001</v>
      </c>
      <c r="L350" s="22">
        <f t="shared" si="44"/>
        <v>1.61</v>
      </c>
      <c r="M350" s="200">
        <f t="shared" si="45"/>
        <v>0.31</v>
      </c>
      <c r="N350" s="200">
        <v>0.3</v>
      </c>
      <c r="O350" s="235" t="str">
        <f t="shared" si="46"/>
        <v>OK</v>
      </c>
      <c r="P350" s="151"/>
      <c r="Q350" s="130">
        <v>459</v>
      </c>
      <c r="R350" s="36">
        <f t="shared" si="43"/>
        <v>35.200000000000003</v>
      </c>
      <c r="S350" s="320">
        <v>34.893000000000001</v>
      </c>
      <c r="T350" s="320">
        <v>34.901000000000003</v>
      </c>
      <c r="U350" s="134"/>
      <c r="V350" s="134"/>
      <c r="W350" s="134"/>
      <c r="X350" s="134"/>
      <c r="Y350" s="134"/>
      <c r="Z350" s="134"/>
      <c r="AA350" s="134"/>
      <c r="AB350" s="134"/>
      <c r="AC350" s="134"/>
      <c r="AD350" s="134"/>
      <c r="AE350" s="134"/>
      <c r="AF350" s="134"/>
      <c r="AG350" s="134"/>
      <c r="AH350" s="134"/>
      <c r="AI350" s="134"/>
      <c r="AJ350" s="134"/>
      <c r="AK350" s="134"/>
      <c r="AL350" s="134"/>
      <c r="AM350" s="134"/>
      <c r="AN350" s="134"/>
      <c r="AO350" s="134"/>
      <c r="AP350" s="134"/>
      <c r="AQ350" s="134"/>
      <c r="AR350" s="134"/>
      <c r="AS350" s="134"/>
      <c r="AT350" s="134"/>
      <c r="AU350" s="134"/>
      <c r="AV350" s="134"/>
      <c r="AW350" s="134"/>
      <c r="AX350" s="134"/>
      <c r="AY350" s="134"/>
      <c r="AZ350" s="134"/>
      <c r="BA350" s="134"/>
      <c r="BB350" s="134"/>
      <c r="BC350" s="134"/>
      <c r="BD350" s="134"/>
      <c r="BE350" s="134"/>
      <c r="BF350" s="134"/>
      <c r="BG350" s="134"/>
      <c r="BH350" s="134"/>
      <c r="BI350" s="134"/>
      <c r="BJ350" s="134"/>
      <c r="BK350" s="134"/>
      <c r="BL350" s="134"/>
      <c r="BM350" s="134"/>
      <c r="BN350" s="134"/>
      <c r="BO350" s="134"/>
      <c r="BP350" s="134"/>
      <c r="BQ350" s="134"/>
      <c r="BR350" s="134"/>
      <c r="BS350" s="134"/>
      <c r="BT350" s="134"/>
      <c r="BU350" s="134"/>
      <c r="BV350" s="134"/>
      <c r="BW350" s="134"/>
      <c r="BX350" s="134"/>
      <c r="BY350" s="134"/>
      <c r="BZ350" s="134"/>
      <c r="CA350" s="134"/>
      <c r="CB350" s="134"/>
      <c r="CC350" s="134"/>
      <c r="CD350" s="134"/>
      <c r="CE350" s="134"/>
      <c r="CF350" s="134"/>
      <c r="CG350" s="134"/>
      <c r="CH350" s="134"/>
      <c r="CI350" s="134"/>
      <c r="CJ350" s="134"/>
      <c r="CK350" s="134"/>
      <c r="CL350" s="134"/>
      <c r="CM350" s="134"/>
      <c r="CN350" s="134"/>
      <c r="CO350" s="134"/>
      <c r="CP350" s="134"/>
      <c r="CQ350" s="134"/>
      <c r="CR350" s="134"/>
      <c r="CS350" s="134"/>
      <c r="CT350" s="134"/>
      <c r="CU350" s="134"/>
      <c r="CV350" s="134"/>
      <c r="CW350" s="134"/>
      <c r="CX350" s="134"/>
      <c r="CY350" s="134"/>
      <c r="CZ350" s="134"/>
      <c r="DA350" s="134"/>
      <c r="DB350" s="134"/>
      <c r="DC350" s="134"/>
      <c r="DD350" s="134"/>
      <c r="DE350" s="134"/>
      <c r="DF350" s="134"/>
      <c r="DG350" s="134"/>
      <c r="DH350" s="134"/>
      <c r="DI350" s="134"/>
      <c r="DJ350" s="134"/>
      <c r="DK350" s="134"/>
      <c r="DL350" s="134"/>
      <c r="DM350" s="134"/>
      <c r="DN350" s="221"/>
    </row>
    <row r="351" spans="1:118" ht="13.5" customHeight="1">
      <c r="A351" s="359">
        <v>460</v>
      </c>
      <c r="B351" s="332" t="s">
        <v>299</v>
      </c>
      <c r="C351" s="172">
        <v>2</v>
      </c>
      <c r="D351" s="21" t="s">
        <v>11</v>
      </c>
      <c r="E351" s="21" t="s">
        <v>54</v>
      </c>
      <c r="F351" s="136">
        <v>36.5</v>
      </c>
      <c r="G351" s="22">
        <v>1.3</v>
      </c>
      <c r="H351" s="407">
        <v>0.5</v>
      </c>
      <c r="I351" s="410">
        <v>-0.5</v>
      </c>
      <c r="J351" s="211">
        <v>35.200000000000003</v>
      </c>
      <c r="K351" s="320">
        <v>34.874000000000002</v>
      </c>
      <c r="L351" s="22">
        <f t="shared" si="44"/>
        <v>1.6300000000000001</v>
      </c>
      <c r="M351" s="200">
        <f t="shared" si="45"/>
        <v>0.33</v>
      </c>
      <c r="N351" s="200">
        <v>0.34</v>
      </c>
      <c r="O351" s="235" t="str">
        <f t="shared" si="46"/>
        <v>OK</v>
      </c>
      <c r="P351" s="151"/>
      <c r="Q351" s="130">
        <v>460</v>
      </c>
      <c r="R351" s="36">
        <f t="shared" si="43"/>
        <v>35.200000000000003</v>
      </c>
      <c r="S351" s="320">
        <v>34.874000000000002</v>
      </c>
      <c r="T351" s="320">
        <v>34.865000000000002</v>
      </c>
      <c r="U351" s="134"/>
      <c r="V351" s="134"/>
      <c r="W351" s="134"/>
      <c r="X351" s="134"/>
      <c r="Y351" s="134"/>
      <c r="Z351" s="134"/>
      <c r="AA351" s="134"/>
      <c r="AB351" s="134"/>
      <c r="AC351" s="134"/>
      <c r="AD351" s="134"/>
      <c r="AE351" s="134"/>
      <c r="AF351" s="134"/>
      <c r="AG351" s="134"/>
      <c r="AH351" s="134"/>
      <c r="AI351" s="134"/>
      <c r="AJ351" s="134"/>
      <c r="AK351" s="134"/>
      <c r="AL351" s="134"/>
      <c r="AM351" s="134"/>
      <c r="AN351" s="134"/>
      <c r="AO351" s="134"/>
      <c r="AP351" s="134"/>
      <c r="AQ351" s="134"/>
      <c r="AR351" s="134"/>
      <c r="AS351" s="134"/>
      <c r="AT351" s="134"/>
      <c r="AU351" s="134"/>
      <c r="AV351" s="134"/>
      <c r="AW351" s="134"/>
      <c r="AX351" s="134"/>
      <c r="AY351" s="134"/>
      <c r="AZ351" s="134"/>
      <c r="BA351" s="134"/>
      <c r="BB351" s="134"/>
      <c r="BC351" s="134"/>
      <c r="BD351" s="134"/>
      <c r="BE351" s="134"/>
      <c r="BF351" s="134"/>
      <c r="BG351" s="134"/>
      <c r="BH351" s="134"/>
      <c r="BI351" s="134"/>
      <c r="BJ351" s="134"/>
      <c r="BK351" s="134"/>
      <c r="BL351" s="134"/>
      <c r="BM351" s="134"/>
      <c r="BN351" s="134"/>
      <c r="BO351" s="134"/>
      <c r="BP351" s="134"/>
      <c r="BQ351" s="134"/>
      <c r="BR351" s="134"/>
      <c r="BS351" s="134"/>
      <c r="BT351" s="134"/>
      <c r="BU351" s="134"/>
      <c r="BV351" s="134"/>
      <c r="BW351" s="134"/>
      <c r="BX351" s="134"/>
      <c r="BY351" s="134"/>
      <c r="BZ351" s="134"/>
      <c r="CA351" s="134"/>
      <c r="CB351" s="134"/>
      <c r="CC351" s="134"/>
      <c r="CD351" s="134"/>
      <c r="CE351" s="134"/>
      <c r="CF351" s="134"/>
      <c r="CG351" s="134"/>
      <c r="CH351" s="134"/>
      <c r="CI351" s="134"/>
      <c r="CJ351" s="134"/>
      <c r="CK351" s="134"/>
      <c r="CL351" s="134"/>
      <c r="CM351" s="134"/>
      <c r="CN351" s="134"/>
      <c r="CO351" s="134"/>
      <c r="CP351" s="134"/>
      <c r="CQ351" s="134"/>
      <c r="CR351" s="134"/>
      <c r="CS351" s="134"/>
      <c r="CT351" s="134"/>
      <c r="CU351" s="134"/>
      <c r="CV351" s="134"/>
      <c r="CW351" s="134"/>
      <c r="CX351" s="134"/>
      <c r="CY351" s="134"/>
      <c r="CZ351" s="134"/>
      <c r="DA351" s="134"/>
      <c r="DB351" s="134"/>
      <c r="DC351" s="134"/>
      <c r="DD351" s="134"/>
      <c r="DE351" s="134"/>
      <c r="DF351" s="134"/>
      <c r="DG351" s="134"/>
      <c r="DH351" s="134"/>
      <c r="DI351" s="134"/>
      <c r="DJ351" s="134"/>
      <c r="DK351" s="134"/>
      <c r="DL351" s="134"/>
      <c r="DM351" s="134"/>
      <c r="DN351" s="221"/>
    </row>
    <row r="352" spans="1:118" ht="13.5" customHeight="1">
      <c r="A352" s="361">
        <v>461</v>
      </c>
      <c r="B352" s="332" t="s">
        <v>300</v>
      </c>
      <c r="C352" s="172">
        <v>2</v>
      </c>
      <c r="D352" s="21" t="s">
        <v>11</v>
      </c>
      <c r="E352" s="21" t="s">
        <v>54</v>
      </c>
      <c r="F352" s="136">
        <v>36.5</v>
      </c>
      <c r="G352" s="22">
        <v>0.68</v>
      </c>
      <c r="H352" s="407">
        <v>0.2</v>
      </c>
      <c r="I352" s="426">
        <v>-0.5</v>
      </c>
      <c r="J352" s="211">
        <v>35.82</v>
      </c>
      <c r="K352" s="320">
        <v>36.055999999999997</v>
      </c>
      <c r="L352" s="22">
        <f t="shared" si="44"/>
        <v>0.44000000000000006</v>
      </c>
      <c r="M352" s="200">
        <f t="shared" si="45"/>
        <v>-0.24</v>
      </c>
      <c r="N352" s="200">
        <v>-0.27</v>
      </c>
      <c r="O352" s="235" t="str">
        <f t="shared" si="46"/>
        <v>OK</v>
      </c>
      <c r="P352" s="151"/>
      <c r="Q352" s="145">
        <v>461</v>
      </c>
      <c r="R352" s="36">
        <f t="shared" si="43"/>
        <v>35.82</v>
      </c>
      <c r="S352" s="320">
        <v>36.055999999999997</v>
      </c>
      <c r="T352" s="320">
        <v>36.091999999999999</v>
      </c>
      <c r="U352" s="134"/>
      <c r="V352" s="134"/>
      <c r="W352" s="134"/>
      <c r="X352" s="134"/>
      <c r="Y352" s="134"/>
      <c r="Z352" s="134"/>
      <c r="AA352" s="134"/>
      <c r="AB352" s="134"/>
      <c r="AC352" s="134"/>
      <c r="AD352" s="134"/>
      <c r="AE352" s="134"/>
      <c r="AF352" s="134"/>
      <c r="AG352" s="134"/>
      <c r="AH352" s="134"/>
      <c r="AI352" s="134"/>
      <c r="AJ352" s="134"/>
      <c r="AK352" s="134"/>
      <c r="AL352" s="134"/>
      <c r="AM352" s="134"/>
      <c r="AN352" s="134"/>
      <c r="AO352" s="134"/>
      <c r="AP352" s="134"/>
      <c r="AQ352" s="134"/>
      <c r="AR352" s="134"/>
      <c r="AS352" s="134"/>
      <c r="AT352" s="134"/>
      <c r="AU352" s="134"/>
      <c r="AV352" s="134"/>
      <c r="AW352" s="134"/>
      <c r="AX352" s="134"/>
      <c r="AY352" s="134"/>
      <c r="AZ352" s="134"/>
      <c r="BA352" s="134"/>
      <c r="BB352" s="134"/>
      <c r="BC352" s="134"/>
      <c r="BD352" s="134"/>
      <c r="BE352" s="134"/>
      <c r="BF352" s="134"/>
      <c r="BG352" s="134"/>
      <c r="BH352" s="134"/>
      <c r="BI352" s="134"/>
      <c r="BJ352" s="134"/>
      <c r="BK352" s="134"/>
      <c r="BL352" s="134"/>
      <c r="BM352" s="134"/>
      <c r="BN352" s="134"/>
      <c r="BO352" s="134"/>
      <c r="BP352" s="134"/>
      <c r="BQ352" s="134"/>
      <c r="BR352" s="134"/>
      <c r="BS352" s="134"/>
      <c r="BT352" s="134"/>
      <c r="BU352" s="134"/>
      <c r="BV352" s="134"/>
      <c r="BW352" s="134"/>
      <c r="BX352" s="134"/>
      <c r="BY352" s="134"/>
      <c r="BZ352" s="134"/>
      <c r="CA352" s="134"/>
      <c r="CB352" s="134"/>
      <c r="CC352" s="134"/>
      <c r="CD352" s="134"/>
      <c r="CE352" s="134"/>
      <c r="CF352" s="134"/>
      <c r="CG352" s="134"/>
      <c r="CH352" s="134"/>
      <c r="CI352" s="134"/>
      <c r="CJ352" s="134"/>
      <c r="CK352" s="134"/>
      <c r="CL352" s="134"/>
      <c r="CM352" s="134"/>
      <c r="CN352" s="134"/>
      <c r="CO352" s="134"/>
      <c r="CP352" s="134"/>
      <c r="CQ352" s="134"/>
      <c r="CR352" s="134"/>
      <c r="CS352" s="134"/>
      <c r="CT352" s="134"/>
      <c r="CU352" s="134"/>
      <c r="CV352" s="134"/>
      <c r="CW352" s="134"/>
      <c r="CX352" s="134"/>
      <c r="CY352" s="134"/>
      <c r="CZ352" s="134"/>
      <c r="DA352" s="134"/>
      <c r="DB352" s="134"/>
      <c r="DC352" s="134"/>
      <c r="DD352" s="134"/>
      <c r="DE352" s="134"/>
      <c r="DF352" s="134"/>
      <c r="DG352" s="134"/>
      <c r="DH352" s="134"/>
      <c r="DI352" s="134"/>
      <c r="DJ352" s="134"/>
      <c r="DK352" s="134"/>
      <c r="DL352" s="134"/>
      <c r="DM352" s="134"/>
      <c r="DN352" s="221"/>
    </row>
    <row r="353" spans="1:118" ht="13.5" customHeight="1">
      <c r="A353" s="359">
        <v>462</v>
      </c>
      <c r="B353" s="332" t="s">
        <v>301</v>
      </c>
      <c r="C353" s="172">
        <v>2</v>
      </c>
      <c r="D353" s="21" t="s">
        <v>11</v>
      </c>
      <c r="E353" s="21" t="s">
        <v>54</v>
      </c>
      <c r="F353" s="136">
        <v>36.5</v>
      </c>
      <c r="G353" s="22">
        <v>1.3</v>
      </c>
      <c r="H353" s="407">
        <v>0.5</v>
      </c>
      <c r="I353" s="410">
        <v>-0.5</v>
      </c>
      <c r="J353" s="211">
        <v>35.200000000000003</v>
      </c>
      <c r="K353" s="320">
        <v>35.179000000000002</v>
      </c>
      <c r="L353" s="22">
        <f t="shared" si="44"/>
        <v>1.32</v>
      </c>
      <c r="M353" s="200">
        <f t="shared" si="45"/>
        <v>0.02</v>
      </c>
      <c r="N353" s="200">
        <v>0</v>
      </c>
      <c r="O353" s="235" t="str">
        <f t="shared" si="46"/>
        <v>OK</v>
      </c>
      <c r="P353" s="151"/>
      <c r="Q353" s="130">
        <v>462</v>
      </c>
      <c r="R353" s="36">
        <f t="shared" si="43"/>
        <v>35.200000000000003</v>
      </c>
      <c r="S353" s="320">
        <v>35.179000000000002</v>
      </c>
      <c r="T353" s="320">
        <v>35.198</v>
      </c>
      <c r="U353" s="134"/>
      <c r="V353" s="134"/>
      <c r="W353" s="134"/>
      <c r="X353" s="134"/>
      <c r="Y353" s="134"/>
      <c r="Z353" s="134"/>
      <c r="AA353" s="134"/>
      <c r="AB353" s="134"/>
      <c r="AC353" s="134"/>
      <c r="AD353" s="134"/>
      <c r="AE353" s="134"/>
      <c r="AF353" s="134"/>
      <c r="AG353" s="134"/>
      <c r="AH353" s="134"/>
      <c r="AI353" s="134"/>
      <c r="AJ353" s="134"/>
      <c r="AK353" s="134"/>
      <c r="AL353" s="134"/>
      <c r="AM353" s="134"/>
      <c r="AN353" s="134"/>
      <c r="AO353" s="134"/>
      <c r="AP353" s="134"/>
      <c r="AQ353" s="134"/>
      <c r="AR353" s="134"/>
      <c r="AS353" s="134"/>
      <c r="AT353" s="134"/>
      <c r="AU353" s="134"/>
      <c r="AV353" s="134"/>
      <c r="AW353" s="134"/>
      <c r="AX353" s="134"/>
      <c r="AY353" s="134"/>
      <c r="AZ353" s="134"/>
      <c r="BA353" s="134"/>
      <c r="BB353" s="134"/>
      <c r="BC353" s="134"/>
      <c r="BD353" s="134"/>
      <c r="BE353" s="134"/>
      <c r="BF353" s="134"/>
      <c r="BG353" s="134"/>
      <c r="BH353" s="134"/>
      <c r="BI353" s="134"/>
      <c r="BJ353" s="134"/>
      <c r="BK353" s="134"/>
      <c r="BL353" s="134"/>
      <c r="BM353" s="134"/>
      <c r="BN353" s="134"/>
      <c r="BO353" s="134"/>
      <c r="BP353" s="134"/>
      <c r="BQ353" s="134"/>
      <c r="BR353" s="134"/>
      <c r="BS353" s="134"/>
      <c r="BT353" s="134"/>
      <c r="BU353" s="134"/>
      <c r="BV353" s="134"/>
      <c r="BW353" s="134"/>
      <c r="BX353" s="134"/>
      <c r="BY353" s="134"/>
      <c r="BZ353" s="134"/>
      <c r="CA353" s="134"/>
      <c r="CB353" s="134"/>
      <c r="CC353" s="134"/>
      <c r="CD353" s="134"/>
      <c r="CE353" s="134"/>
      <c r="CF353" s="134"/>
      <c r="CG353" s="134"/>
      <c r="CH353" s="134"/>
      <c r="CI353" s="134"/>
      <c r="CJ353" s="134"/>
      <c r="CK353" s="134"/>
      <c r="CL353" s="134"/>
      <c r="CM353" s="134"/>
      <c r="CN353" s="134"/>
      <c r="CO353" s="134"/>
      <c r="CP353" s="134"/>
      <c r="CQ353" s="134"/>
      <c r="CR353" s="134"/>
      <c r="CS353" s="134"/>
      <c r="CT353" s="134"/>
      <c r="CU353" s="134"/>
      <c r="CV353" s="134"/>
      <c r="CW353" s="134"/>
      <c r="CX353" s="134"/>
      <c r="CY353" s="134"/>
      <c r="CZ353" s="134"/>
      <c r="DA353" s="134"/>
      <c r="DB353" s="134"/>
      <c r="DC353" s="134"/>
      <c r="DD353" s="134"/>
      <c r="DE353" s="134"/>
      <c r="DF353" s="134"/>
      <c r="DG353" s="134"/>
      <c r="DH353" s="134"/>
      <c r="DI353" s="134"/>
      <c r="DJ353" s="134"/>
      <c r="DK353" s="134"/>
      <c r="DL353" s="134"/>
      <c r="DM353" s="134"/>
      <c r="DN353" s="221"/>
    </row>
    <row r="354" spans="1:118" ht="13.5" customHeight="1">
      <c r="A354" s="359">
        <v>463</v>
      </c>
      <c r="B354" s="332" t="s">
        <v>302</v>
      </c>
      <c r="C354" s="172">
        <v>2</v>
      </c>
      <c r="D354" s="21" t="s">
        <v>11</v>
      </c>
      <c r="E354" s="21" t="s">
        <v>54</v>
      </c>
      <c r="F354" s="136">
        <v>36.5</v>
      </c>
      <c r="G354" s="22">
        <v>1.3</v>
      </c>
      <c r="H354" s="407">
        <v>0.5</v>
      </c>
      <c r="I354" s="410">
        <v>-0.5</v>
      </c>
      <c r="J354" s="211">
        <v>35.200000000000003</v>
      </c>
      <c r="K354" s="320">
        <v>35.115000000000002</v>
      </c>
      <c r="L354" s="22">
        <f t="shared" si="44"/>
        <v>1.3900000000000001</v>
      </c>
      <c r="M354" s="200">
        <f t="shared" si="45"/>
        <v>0.09</v>
      </c>
      <c r="N354" s="200">
        <v>7.0000000000000007E-2</v>
      </c>
      <c r="O354" s="235" t="str">
        <f t="shared" si="46"/>
        <v>OK</v>
      </c>
      <c r="P354" s="151"/>
      <c r="Q354" s="130">
        <v>463</v>
      </c>
      <c r="R354" s="36">
        <f t="shared" si="43"/>
        <v>35.200000000000003</v>
      </c>
      <c r="S354" s="320">
        <v>35.115000000000002</v>
      </c>
      <c r="T354" s="320">
        <v>35.128999999999998</v>
      </c>
      <c r="U354" s="134"/>
      <c r="V354" s="134"/>
      <c r="W354" s="134"/>
      <c r="X354" s="134"/>
      <c r="Y354" s="134"/>
      <c r="Z354" s="134"/>
      <c r="AA354" s="134"/>
      <c r="AB354" s="134"/>
      <c r="AC354" s="134"/>
      <c r="AD354" s="134"/>
      <c r="AE354" s="134"/>
      <c r="AF354" s="134"/>
      <c r="AG354" s="134"/>
      <c r="AH354" s="134"/>
      <c r="AI354" s="134"/>
      <c r="AJ354" s="134"/>
      <c r="AK354" s="134"/>
      <c r="AL354" s="134"/>
      <c r="AM354" s="134"/>
      <c r="AN354" s="134"/>
      <c r="AO354" s="134"/>
      <c r="AP354" s="134"/>
      <c r="AQ354" s="134"/>
      <c r="AR354" s="134"/>
      <c r="AS354" s="134"/>
      <c r="AT354" s="134"/>
      <c r="AU354" s="134"/>
      <c r="AV354" s="134"/>
      <c r="AW354" s="134"/>
      <c r="AX354" s="134"/>
      <c r="AY354" s="134"/>
      <c r="AZ354" s="134"/>
      <c r="BA354" s="134"/>
      <c r="BB354" s="134"/>
      <c r="BC354" s="134"/>
      <c r="BD354" s="134"/>
      <c r="BE354" s="134"/>
      <c r="BF354" s="134"/>
      <c r="BG354" s="134"/>
      <c r="BH354" s="134"/>
      <c r="BI354" s="134"/>
      <c r="BJ354" s="134"/>
      <c r="BK354" s="134"/>
      <c r="BL354" s="134"/>
      <c r="BM354" s="134"/>
      <c r="BN354" s="134"/>
      <c r="BO354" s="134"/>
      <c r="BP354" s="134"/>
      <c r="BQ354" s="134"/>
      <c r="BR354" s="134"/>
      <c r="BS354" s="134"/>
      <c r="BT354" s="134"/>
      <c r="BU354" s="134"/>
      <c r="BV354" s="134"/>
      <c r="BW354" s="134"/>
      <c r="BX354" s="134"/>
      <c r="BY354" s="134"/>
      <c r="BZ354" s="134"/>
      <c r="CA354" s="134"/>
      <c r="CB354" s="134"/>
      <c r="CC354" s="134"/>
      <c r="CD354" s="134"/>
      <c r="CE354" s="134"/>
      <c r="CF354" s="134"/>
      <c r="CG354" s="134"/>
      <c r="CH354" s="134"/>
      <c r="CI354" s="134"/>
      <c r="CJ354" s="134"/>
      <c r="CK354" s="134"/>
      <c r="CL354" s="134"/>
      <c r="CM354" s="134"/>
      <c r="CN354" s="134"/>
      <c r="CO354" s="134"/>
      <c r="CP354" s="134"/>
      <c r="CQ354" s="134"/>
      <c r="CR354" s="134"/>
      <c r="CS354" s="134"/>
      <c r="CT354" s="134"/>
      <c r="CU354" s="134"/>
      <c r="CV354" s="134"/>
      <c r="CW354" s="134"/>
      <c r="CX354" s="134"/>
      <c r="CY354" s="134"/>
      <c r="CZ354" s="134"/>
      <c r="DA354" s="134"/>
      <c r="DB354" s="134"/>
      <c r="DC354" s="134"/>
      <c r="DD354" s="134"/>
      <c r="DE354" s="134"/>
      <c r="DF354" s="134"/>
      <c r="DG354" s="134"/>
      <c r="DH354" s="134"/>
      <c r="DI354" s="134"/>
      <c r="DJ354" s="134"/>
      <c r="DK354" s="134"/>
      <c r="DL354" s="134"/>
      <c r="DM354" s="134"/>
      <c r="DN354" s="221"/>
    </row>
    <row r="355" spans="1:118" ht="13.5" customHeight="1">
      <c r="A355" s="359">
        <v>464</v>
      </c>
      <c r="B355" s="332" t="s">
        <v>303</v>
      </c>
      <c r="C355" s="172">
        <v>2</v>
      </c>
      <c r="D355" s="21" t="s">
        <v>11</v>
      </c>
      <c r="E355" s="21" t="s">
        <v>54</v>
      </c>
      <c r="F355" s="136">
        <v>36.5</v>
      </c>
      <c r="G355" s="22">
        <v>1.3</v>
      </c>
      <c r="H355" s="407">
        <v>0.5</v>
      </c>
      <c r="I355" s="410">
        <v>-0.5</v>
      </c>
      <c r="J355" s="211">
        <v>35.200000000000003</v>
      </c>
      <c r="K355" s="320">
        <v>35.098999999999997</v>
      </c>
      <c r="L355" s="22">
        <f t="shared" si="44"/>
        <v>1.4000000000000001</v>
      </c>
      <c r="M355" s="200">
        <f t="shared" si="45"/>
        <v>0.1</v>
      </c>
      <c r="N355" s="200">
        <v>0.1</v>
      </c>
      <c r="O355" s="235" t="str">
        <f t="shared" si="46"/>
        <v>OK</v>
      </c>
      <c r="P355" s="151"/>
      <c r="Q355" s="130">
        <v>464</v>
      </c>
      <c r="R355" s="36">
        <f t="shared" si="43"/>
        <v>35.200000000000003</v>
      </c>
      <c r="S355" s="320">
        <v>35.098999999999997</v>
      </c>
      <c r="T355" s="320">
        <v>35.097999999999999</v>
      </c>
      <c r="U355" s="134"/>
      <c r="V355" s="134"/>
      <c r="W355" s="134"/>
      <c r="X355" s="134"/>
      <c r="Y355" s="134"/>
      <c r="Z355" s="134"/>
      <c r="AA355" s="134"/>
      <c r="AB355" s="134"/>
      <c r="AC355" s="134"/>
      <c r="AD355" s="134"/>
      <c r="AE355" s="134"/>
      <c r="AF355" s="134"/>
      <c r="AG355" s="134"/>
      <c r="AH355" s="134"/>
      <c r="AI355" s="134"/>
      <c r="AJ355" s="134"/>
      <c r="AK355" s="134"/>
      <c r="AL355" s="134"/>
      <c r="AM355" s="134"/>
      <c r="AN355" s="134"/>
      <c r="AO355" s="134"/>
      <c r="AP355" s="134"/>
      <c r="AQ355" s="134"/>
      <c r="AR355" s="134"/>
      <c r="AS355" s="134"/>
      <c r="AT355" s="134"/>
      <c r="AU355" s="134"/>
      <c r="AV355" s="134"/>
      <c r="AW355" s="134"/>
      <c r="AX355" s="134"/>
      <c r="AY355" s="134"/>
      <c r="AZ355" s="134"/>
      <c r="BA355" s="134"/>
      <c r="BB355" s="134"/>
      <c r="BC355" s="134"/>
      <c r="BD355" s="134"/>
      <c r="BE355" s="134"/>
      <c r="BF355" s="134"/>
      <c r="BG355" s="134"/>
      <c r="BH355" s="134"/>
      <c r="BI355" s="134"/>
      <c r="BJ355" s="134"/>
      <c r="BK355" s="134"/>
      <c r="BL355" s="134"/>
      <c r="BM355" s="134"/>
      <c r="BN355" s="134"/>
      <c r="BO355" s="134"/>
      <c r="BP355" s="134"/>
      <c r="BQ355" s="134"/>
      <c r="BR355" s="134"/>
      <c r="BS355" s="134"/>
      <c r="BT355" s="134"/>
      <c r="BU355" s="134"/>
      <c r="BV355" s="134"/>
      <c r="BW355" s="134"/>
      <c r="BX355" s="134"/>
      <c r="BY355" s="134"/>
      <c r="BZ355" s="134"/>
      <c r="CA355" s="134"/>
      <c r="CB355" s="134"/>
      <c r="CC355" s="134"/>
      <c r="CD355" s="134"/>
      <c r="CE355" s="134"/>
      <c r="CF355" s="134"/>
      <c r="CG355" s="134"/>
      <c r="CH355" s="134"/>
      <c r="CI355" s="134"/>
      <c r="CJ355" s="134"/>
      <c r="CK355" s="134"/>
      <c r="CL355" s="134"/>
      <c r="CM355" s="134"/>
      <c r="CN355" s="134"/>
      <c r="CO355" s="134"/>
      <c r="CP355" s="134"/>
      <c r="CQ355" s="134"/>
      <c r="CR355" s="134"/>
      <c r="CS355" s="134"/>
      <c r="CT355" s="134"/>
      <c r="CU355" s="134"/>
      <c r="CV355" s="134"/>
      <c r="CW355" s="134"/>
      <c r="CX355" s="134"/>
      <c r="CY355" s="134"/>
      <c r="CZ355" s="134"/>
      <c r="DA355" s="134"/>
      <c r="DB355" s="134"/>
      <c r="DC355" s="134"/>
      <c r="DD355" s="134"/>
      <c r="DE355" s="134"/>
      <c r="DF355" s="134"/>
      <c r="DG355" s="134"/>
      <c r="DH355" s="134"/>
      <c r="DI355" s="134"/>
      <c r="DJ355" s="134"/>
      <c r="DK355" s="134"/>
      <c r="DL355" s="134"/>
      <c r="DM355" s="134"/>
      <c r="DN355" s="221"/>
    </row>
    <row r="356" spans="1:118" ht="13.5" customHeight="1">
      <c r="A356" s="361">
        <v>316</v>
      </c>
      <c r="B356" s="332" t="s">
        <v>304</v>
      </c>
      <c r="C356" s="172">
        <v>0</v>
      </c>
      <c r="D356" s="21" t="s">
        <v>9</v>
      </c>
      <c r="E356" s="21" t="s">
        <v>14</v>
      </c>
      <c r="F356" s="136">
        <v>14</v>
      </c>
      <c r="G356" s="22"/>
      <c r="H356" s="407">
        <v>0.25</v>
      </c>
      <c r="I356" s="410">
        <v>-0.25</v>
      </c>
      <c r="J356" s="211">
        <v>14</v>
      </c>
      <c r="K356" s="320">
        <v>13.776999999999999</v>
      </c>
      <c r="L356" s="22" t="str">
        <f t="shared" si="44"/>
        <v/>
      </c>
      <c r="M356" s="200">
        <f t="shared" si="45"/>
        <v>-0.22</v>
      </c>
      <c r="N356" s="200">
        <v>-0.03</v>
      </c>
      <c r="O356" s="235" t="str">
        <f t="shared" si="46"/>
        <v>OK</v>
      </c>
      <c r="P356" s="151"/>
      <c r="Q356" s="145">
        <v>316</v>
      </c>
      <c r="R356" s="36">
        <f t="shared" si="43"/>
        <v>14</v>
      </c>
      <c r="S356" s="320">
        <v>13.776999999999999</v>
      </c>
      <c r="T356" s="320">
        <v>13.972</v>
      </c>
      <c r="U356" s="134"/>
      <c r="V356" s="134"/>
      <c r="W356" s="134"/>
      <c r="X356" s="134"/>
      <c r="Y356" s="134"/>
      <c r="Z356" s="134"/>
      <c r="AA356" s="134"/>
      <c r="AB356" s="134"/>
      <c r="AC356" s="134"/>
      <c r="AD356" s="134"/>
      <c r="AE356" s="134"/>
      <c r="AF356" s="134"/>
      <c r="AG356" s="134"/>
      <c r="AH356" s="134"/>
      <c r="AI356" s="134"/>
      <c r="AJ356" s="134"/>
      <c r="AK356" s="134"/>
      <c r="AL356" s="134"/>
      <c r="AM356" s="134"/>
      <c r="AN356" s="134"/>
      <c r="AO356" s="134"/>
      <c r="AP356" s="134"/>
      <c r="AQ356" s="134"/>
      <c r="AR356" s="134"/>
      <c r="AS356" s="134"/>
      <c r="AT356" s="134"/>
      <c r="AU356" s="134"/>
      <c r="AV356" s="134"/>
      <c r="AW356" s="134"/>
      <c r="AX356" s="134"/>
      <c r="AY356" s="134"/>
      <c r="AZ356" s="134"/>
      <c r="BA356" s="134"/>
      <c r="BB356" s="134"/>
      <c r="BC356" s="134"/>
      <c r="BD356" s="134"/>
      <c r="BE356" s="134"/>
      <c r="BF356" s="134"/>
      <c r="BG356" s="134"/>
      <c r="BH356" s="134"/>
      <c r="BI356" s="134"/>
      <c r="BJ356" s="134"/>
      <c r="BK356" s="134"/>
      <c r="BL356" s="134"/>
      <c r="BM356" s="134"/>
      <c r="BN356" s="134"/>
      <c r="BO356" s="134"/>
      <c r="BP356" s="134"/>
      <c r="BQ356" s="134"/>
      <c r="BR356" s="134"/>
      <c r="BS356" s="134"/>
      <c r="BT356" s="134"/>
      <c r="BU356" s="134"/>
      <c r="BV356" s="134"/>
      <c r="BW356" s="134"/>
      <c r="BX356" s="134"/>
      <c r="BY356" s="134"/>
      <c r="BZ356" s="134"/>
      <c r="CA356" s="134"/>
      <c r="CB356" s="134"/>
      <c r="CC356" s="134"/>
      <c r="CD356" s="134"/>
      <c r="CE356" s="134"/>
      <c r="CF356" s="134"/>
      <c r="CG356" s="134"/>
      <c r="CH356" s="134"/>
      <c r="CI356" s="134"/>
      <c r="CJ356" s="134"/>
      <c r="CK356" s="134"/>
      <c r="CL356" s="134"/>
      <c r="CM356" s="134"/>
      <c r="CN356" s="134"/>
      <c r="CO356" s="134"/>
      <c r="CP356" s="134"/>
      <c r="CQ356" s="134"/>
      <c r="CR356" s="134"/>
      <c r="CS356" s="134"/>
      <c r="CT356" s="134"/>
      <c r="CU356" s="134"/>
      <c r="CV356" s="134"/>
      <c r="CW356" s="134"/>
      <c r="CX356" s="134"/>
      <c r="CY356" s="134"/>
      <c r="CZ356" s="134"/>
      <c r="DA356" s="134"/>
      <c r="DB356" s="134"/>
      <c r="DC356" s="134"/>
      <c r="DD356" s="134"/>
      <c r="DE356" s="134"/>
      <c r="DF356" s="134"/>
      <c r="DG356" s="134"/>
      <c r="DH356" s="134"/>
      <c r="DI356" s="134"/>
      <c r="DJ356" s="134"/>
      <c r="DK356" s="134"/>
      <c r="DL356" s="134"/>
      <c r="DM356" s="134"/>
      <c r="DN356" s="221"/>
    </row>
    <row r="357" spans="1:118" ht="13.5" customHeight="1">
      <c r="A357" s="359">
        <v>316</v>
      </c>
      <c r="B357" s="332" t="s">
        <v>305</v>
      </c>
      <c r="C357" s="172">
        <v>0</v>
      </c>
      <c r="D357" s="21" t="s">
        <v>7</v>
      </c>
      <c r="E357" s="21" t="s">
        <v>14</v>
      </c>
      <c r="F357" s="136">
        <v>-120</v>
      </c>
      <c r="G357" s="22"/>
      <c r="H357" s="407">
        <v>0.25</v>
      </c>
      <c r="I357" s="410">
        <v>-0.25</v>
      </c>
      <c r="J357" s="211">
        <v>-120</v>
      </c>
      <c r="K357" s="320">
        <v>-120.33799999999999</v>
      </c>
      <c r="L357" s="22" t="str">
        <f t="shared" si="44"/>
        <v/>
      </c>
      <c r="M357" s="200">
        <f t="shared" ref="M357" si="47">IF(COUNTBLANK(F357)=1,"",IF(C357=0,ROUND(K357-J357,2),IF(C357=1,IF(F357&gt;0,ROUND(J357-K357,2),ROUND(K357-J357,2)),IF(C357=2,IF(F357&gt;0,ROUND(J357-K357,2),ROUND(K357-J357,2))))))</f>
        <v>-0.34</v>
      </c>
      <c r="N357" s="200">
        <v>-0.27</v>
      </c>
      <c r="O357" s="235" t="str">
        <f t="shared" si="46"/>
        <v>NG</v>
      </c>
      <c r="P357" s="151"/>
      <c r="Q357" s="130">
        <v>316</v>
      </c>
      <c r="R357" s="36">
        <f t="shared" si="43"/>
        <v>-120</v>
      </c>
      <c r="S357" s="320">
        <v>-120.33799999999999</v>
      </c>
      <c r="T357" s="320">
        <v>-120.268</v>
      </c>
      <c r="U357" s="134"/>
      <c r="V357" s="134"/>
      <c r="W357" s="134"/>
      <c r="X357" s="134"/>
      <c r="Y357" s="134"/>
      <c r="Z357" s="134"/>
      <c r="AA357" s="134"/>
      <c r="AB357" s="134"/>
      <c r="AC357" s="134"/>
      <c r="AD357" s="134"/>
      <c r="AE357" s="134"/>
      <c r="AF357" s="134"/>
      <c r="AG357" s="134"/>
      <c r="AH357" s="134"/>
      <c r="AI357" s="134"/>
      <c r="AJ357" s="134"/>
      <c r="AK357" s="134"/>
      <c r="AL357" s="134"/>
      <c r="AM357" s="134"/>
      <c r="AN357" s="134"/>
      <c r="AO357" s="134"/>
      <c r="AP357" s="134"/>
      <c r="AQ357" s="134"/>
      <c r="AR357" s="134"/>
      <c r="AS357" s="134"/>
      <c r="AT357" s="134"/>
      <c r="AU357" s="134"/>
      <c r="AV357" s="134"/>
      <c r="AW357" s="134"/>
      <c r="AX357" s="134"/>
      <c r="AY357" s="134"/>
      <c r="AZ357" s="134"/>
      <c r="BA357" s="134"/>
      <c r="BB357" s="134"/>
      <c r="BC357" s="134"/>
      <c r="BD357" s="134"/>
      <c r="BE357" s="134"/>
      <c r="BF357" s="134"/>
      <c r="BG357" s="134"/>
      <c r="BH357" s="134"/>
      <c r="BI357" s="134"/>
      <c r="BJ357" s="134"/>
      <c r="BK357" s="134"/>
      <c r="BL357" s="134"/>
      <c r="BM357" s="134"/>
      <c r="BN357" s="134"/>
      <c r="BO357" s="134"/>
      <c r="BP357" s="134"/>
      <c r="BQ357" s="134"/>
      <c r="BR357" s="134"/>
      <c r="BS357" s="134"/>
      <c r="BT357" s="134"/>
      <c r="BU357" s="134"/>
      <c r="BV357" s="134"/>
      <c r="BW357" s="134"/>
      <c r="BX357" s="134"/>
      <c r="BY357" s="134"/>
      <c r="BZ357" s="134"/>
      <c r="CA357" s="134"/>
      <c r="CB357" s="134"/>
      <c r="CC357" s="134"/>
      <c r="CD357" s="134"/>
      <c r="CE357" s="134"/>
      <c r="CF357" s="134"/>
      <c r="CG357" s="134"/>
      <c r="CH357" s="134"/>
      <c r="CI357" s="134"/>
      <c r="CJ357" s="134"/>
      <c r="CK357" s="134"/>
      <c r="CL357" s="134"/>
      <c r="CM357" s="134"/>
      <c r="CN357" s="134"/>
      <c r="CO357" s="134"/>
      <c r="CP357" s="134"/>
      <c r="CQ357" s="134"/>
      <c r="CR357" s="134"/>
      <c r="CS357" s="134"/>
      <c r="CT357" s="134"/>
      <c r="CU357" s="134"/>
      <c r="CV357" s="134"/>
      <c r="CW357" s="134"/>
      <c r="CX357" s="134"/>
      <c r="CY357" s="134"/>
      <c r="CZ357" s="134"/>
      <c r="DA357" s="134"/>
      <c r="DB357" s="134"/>
      <c r="DC357" s="134"/>
      <c r="DD357" s="134"/>
      <c r="DE357" s="134"/>
      <c r="DF357" s="134"/>
      <c r="DG357" s="134"/>
      <c r="DH357" s="134"/>
      <c r="DI357" s="134"/>
      <c r="DJ357" s="134"/>
      <c r="DK357" s="134"/>
      <c r="DL357" s="134"/>
      <c r="DM357" s="134"/>
      <c r="DN357" s="221"/>
    </row>
    <row r="358" spans="1:118" ht="13.5" customHeight="1">
      <c r="A358" s="359">
        <v>331</v>
      </c>
      <c r="B358" s="332" t="s">
        <v>306</v>
      </c>
      <c r="C358" s="172">
        <v>0</v>
      </c>
      <c r="D358" s="21" t="s">
        <v>9</v>
      </c>
      <c r="E358" s="21" t="s">
        <v>14</v>
      </c>
      <c r="F358" s="136">
        <v>14</v>
      </c>
      <c r="G358" s="22"/>
      <c r="H358" s="407">
        <v>0.3</v>
      </c>
      <c r="I358" s="410">
        <v>-0.3</v>
      </c>
      <c r="J358" s="211">
        <v>14</v>
      </c>
      <c r="K358" s="320">
        <v>13.999000000000001</v>
      </c>
      <c r="L358" s="22" t="str">
        <f t="shared" si="44"/>
        <v/>
      </c>
      <c r="M358" s="200">
        <f t="shared" si="45"/>
        <v>0</v>
      </c>
      <c r="N358" s="200">
        <v>0</v>
      </c>
      <c r="O358" s="235" t="str">
        <f t="shared" si="46"/>
        <v>OK</v>
      </c>
      <c r="P358" s="151"/>
      <c r="Q358" s="130">
        <v>331</v>
      </c>
      <c r="R358" s="36">
        <f t="shared" si="43"/>
        <v>14</v>
      </c>
      <c r="S358" s="320">
        <v>13.999000000000001</v>
      </c>
      <c r="T358" s="320">
        <v>14</v>
      </c>
      <c r="U358" s="134"/>
      <c r="V358" s="134"/>
      <c r="W358" s="134"/>
      <c r="X358" s="134"/>
      <c r="Y358" s="134"/>
      <c r="Z358" s="134"/>
      <c r="AA358" s="134"/>
      <c r="AB358" s="134"/>
      <c r="AC358" s="134"/>
      <c r="AD358" s="134"/>
      <c r="AE358" s="134"/>
      <c r="AF358" s="134"/>
      <c r="AG358" s="134"/>
      <c r="AH358" s="134"/>
      <c r="AI358" s="134"/>
      <c r="AJ358" s="134"/>
      <c r="AK358" s="134"/>
      <c r="AL358" s="134"/>
      <c r="AM358" s="134"/>
      <c r="AN358" s="134"/>
      <c r="AO358" s="134"/>
      <c r="AP358" s="134"/>
      <c r="AQ358" s="134"/>
      <c r="AR358" s="134"/>
      <c r="AS358" s="134"/>
      <c r="AT358" s="134"/>
      <c r="AU358" s="134"/>
      <c r="AV358" s="134"/>
      <c r="AW358" s="134"/>
      <c r="AX358" s="134"/>
      <c r="AY358" s="134"/>
      <c r="AZ358" s="134"/>
      <c r="BA358" s="134"/>
      <c r="BB358" s="134"/>
      <c r="BC358" s="134"/>
      <c r="BD358" s="134"/>
      <c r="BE358" s="134"/>
      <c r="BF358" s="134"/>
      <c r="BG358" s="134"/>
      <c r="BH358" s="134"/>
      <c r="BI358" s="134"/>
      <c r="BJ358" s="134"/>
      <c r="BK358" s="134"/>
      <c r="BL358" s="134"/>
      <c r="BM358" s="134"/>
      <c r="BN358" s="134"/>
      <c r="BO358" s="134"/>
      <c r="BP358" s="134"/>
      <c r="BQ358" s="134"/>
      <c r="BR358" s="134"/>
      <c r="BS358" s="134"/>
      <c r="BT358" s="134"/>
      <c r="BU358" s="134"/>
      <c r="BV358" s="134"/>
      <c r="BW358" s="134"/>
      <c r="BX358" s="134"/>
      <c r="BY358" s="134"/>
      <c r="BZ358" s="134"/>
      <c r="CA358" s="134"/>
      <c r="CB358" s="134"/>
      <c r="CC358" s="134"/>
      <c r="CD358" s="134"/>
      <c r="CE358" s="134"/>
      <c r="CF358" s="134"/>
      <c r="CG358" s="134"/>
      <c r="CH358" s="134"/>
      <c r="CI358" s="134"/>
      <c r="CJ358" s="134"/>
      <c r="CK358" s="134"/>
      <c r="CL358" s="134"/>
      <c r="CM358" s="134"/>
      <c r="CN358" s="134"/>
      <c r="CO358" s="134"/>
      <c r="CP358" s="134"/>
      <c r="CQ358" s="134"/>
      <c r="CR358" s="134"/>
      <c r="CS358" s="134"/>
      <c r="CT358" s="134"/>
      <c r="CU358" s="134"/>
      <c r="CV358" s="134"/>
      <c r="CW358" s="134"/>
      <c r="CX358" s="134"/>
      <c r="CY358" s="134"/>
      <c r="CZ358" s="134"/>
      <c r="DA358" s="134"/>
      <c r="DB358" s="134"/>
      <c r="DC358" s="134"/>
      <c r="DD358" s="134"/>
      <c r="DE358" s="134"/>
      <c r="DF358" s="134"/>
      <c r="DG358" s="134"/>
      <c r="DH358" s="134"/>
      <c r="DI358" s="134"/>
      <c r="DJ358" s="134"/>
      <c r="DK358" s="134"/>
      <c r="DL358" s="134"/>
      <c r="DM358" s="134"/>
      <c r="DN358" s="221"/>
    </row>
    <row r="359" spans="1:118" ht="13.5" customHeight="1">
      <c r="A359" s="359">
        <v>331</v>
      </c>
      <c r="B359" s="332" t="s">
        <v>307</v>
      </c>
      <c r="C359" s="172">
        <v>0</v>
      </c>
      <c r="D359" s="21" t="s">
        <v>7</v>
      </c>
      <c r="E359" s="21" t="s">
        <v>14</v>
      </c>
      <c r="F359" s="136">
        <v>-120</v>
      </c>
      <c r="G359" s="22"/>
      <c r="H359" s="407">
        <v>0.3</v>
      </c>
      <c r="I359" s="410">
        <v>-0.3</v>
      </c>
      <c r="J359" s="211">
        <v>-120</v>
      </c>
      <c r="K359" s="320">
        <v>-120.292</v>
      </c>
      <c r="L359" s="22" t="str">
        <f t="shared" si="44"/>
        <v/>
      </c>
      <c r="M359" s="200">
        <f t="shared" ref="M359" si="48">IF(COUNTBLANK(F359)=1,"",IF(C359=0,ROUND(K359-J359,2),IF(C359=1,IF(F359&gt;0,ROUND(J359-K359,2),ROUND(K359-J359,2)),IF(C359=2,IF(F359&gt;0,ROUND(J359-K359,2),ROUND(K359-J359,2))))))</f>
        <v>-0.28999999999999998</v>
      </c>
      <c r="N359" s="200">
        <v>-0.28000000000000003</v>
      </c>
      <c r="O359" s="235" t="str">
        <f t="shared" si="46"/>
        <v>OK</v>
      </c>
      <c r="P359" s="151"/>
      <c r="Q359" s="130">
        <v>331</v>
      </c>
      <c r="R359" s="36">
        <f t="shared" si="43"/>
        <v>-120</v>
      </c>
      <c r="S359" s="320">
        <v>-120.292</v>
      </c>
      <c r="T359" s="320">
        <v>-120.28</v>
      </c>
      <c r="U359" s="134"/>
      <c r="V359" s="134"/>
      <c r="W359" s="134"/>
      <c r="X359" s="134"/>
      <c r="Y359" s="134"/>
      <c r="Z359" s="134"/>
      <c r="AA359" s="134"/>
      <c r="AB359" s="134"/>
      <c r="AC359" s="134"/>
      <c r="AD359" s="134"/>
      <c r="AE359" s="134"/>
      <c r="AF359" s="134"/>
      <c r="AG359" s="134"/>
      <c r="AH359" s="134"/>
      <c r="AI359" s="134"/>
      <c r="AJ359" s="134"/>
      <c r="AK359" s="134"/>
      <c r="AL359" s="134"/>
      <c r="AM359" s="134"/>
      <c r="AN359" s="134"/>
      <c r="AO359" s="134"/>
      <c r="AP359" s="134"/>
      <c r="AQ359" s="134"/>
      <c r="AR359" s="134"/>
      <c r="AS359" s="134"/>
      <c r="AT359" s="134"/>
      <c r="AU359" s="134"/>
      <c r="AV359" s="134"/>
      <c r="AW359" s="134"/>
      <c r="AX359" s="134"/>
      <c r="AY359" s="134"/>
      <c r="AZ359" s="134"/>
      <c r="BA359" s="134"/>
      <c r="BB359" s="134"/>
      <c r="BC359" s="134"/>
      <c r="BD359" s="134"/>
      <c r="BE359" s="134"/>
      <c r="BF359" s="134"/>
      <c r="BG359" s="134"/>
      <c r="BH359" s="134"/>
      <c r="BI359" s="134"/>
      <c r="BJ359" s="134"/>
      <c r="BK359" s="134"/>
      <c r="BL359" s="134"/>
      <c r="BM359" s="134"/>
      <c r="BN359" s="134"/>
      <c r="BO359" s="134"/>
      <c r="BP359" s="134"/>
      <c r="BQ359" s="134"/>
      <c r="BR359" s="134"/>
      <c r="BS359" s="134"/>
      <c r="BT359" s="134"/>
      <c r="BU359" s="134"/>
      <c r="BV359" s="134"/>
      <c r="BW359" s="134"/>
      <c r="BX359" s="134"/>
      <c r="BY359" s="134"/>
      <c r="BZ359" s="134"/>
      <c r="CA359" s="134"/>
      <c r="CB359" s="134"/>
      <c r="CC359" s="134"/>
      <c r="CD359" s="134"/>
      <c r="CE359" s="134"/>
      <c r="CF359" s="134"/>
      <c r="CG359" s="134"/>
      <c r="CH359" s="134"/>
      <c r="CI359" s="134"/>
      <c r="CJ359" s="134"/>
      <c r="CK359" s="134"/>
      <c r="CL359" s="134"/>
      <c r="CM359" s="134"/>
      <c r="CN359" s="134"/>
      <c r="CO359" s="134"/>
      <c r="CP359" s="134"/>
      <c r="CQ359" s="134"/>
      <c r="CR359" s="134"/>
      <c r="CS359" s="134"/>
      <c r="CT359" s="134"/>
      <c r="CU359" s="134"/>
      <c r="CV359" s="134"/>
      <c r="CW359" s="134"/>
      <c r="CX359" s="134"/>
      <c r="CY359" s="134"/>
      <c r="CZ359" s="134"/>
      <c r="DA359" s="134"/>
      <c r="DB359" s="134"/>
      <c r="DC359" s="134"/>
      <c r="DD359" s="134"/>
      <c r="DE359" s="134"/>
      <c r="DF359" s="134"/>
      <c r="DG359" s="134"/>
      <c r="DH359" s="134"/>
      <c r="DI359" s="134"/>
      <c r="DJ359" s="134"/>
      <c r="DK359" s="134"/>
      <c r="DL359" s="134"/>
      <c r="DM359" s="134"/>
      <c r="DN359" s="221"/>
    </row>
    <row r="360" spans="1:118" ht="13.5" customHeight="1">
      <c r="A360" s="359">
        <v>332</v>
      </c>
      <c r="B360" s="332" t="s">
        <v>308</v>
      </c>
      <c r="C360" s="172">
        <v>0</v>
      </c>
      <c r="D360" s="21" t="s">
        <v>9</v>
      </c>
      <c r="E360" s="21" t="s">
        <v>14</v>
      </c>
      <c r="F360" s="136">
        <v>14</v>
      </c>
      <c r="G360" s="22"/>
      <c r="H360" s="407">
        <v>0.3</v>
      </c>
      <c r="I360" s="410">
        <v>-0.3</v>
      </c>
      <c r="J360" s="211">
        <v>14</v>
      </c>
      <c r="K360" s="320">
        <v>14.05</v>
      </c>
      <c r="L360" s="22" t="str">
        <f t="shared" si="44"/>
        <v/>
      </c>
      <c r="M360" s="200">
        <f t="shared" si="45"/>
        <v>0.05</v>
      </c>
      <c r="N360" s="200">
        <v>0.03</v>
      </c>
      <c r="O360" s="235" t="str">
        <f t="shared" si="46"/>
        <v>OK</v>
      </c>
      <c r="P360" s="151"/>
      <c r="Q360" s="130">
        <v>332</v>
      </c>
      <c r="R360" s="36">
        <f t="shared" si="43"/>
        <v>14</v>
      </c>
      <c r="S360" s="320">
        <v>14.05</v>
      </c>
      <c r="T360" s="320">
        <v>14.032</v>
      </c>
      <c r="U360" s="134"/>
      <c r="V360" s="134"/>
      <c r="W360" s="134"/>
      <c r="X360" s="134"/>
      <c r="Y360" s="134"/>
      <c r="Z360" s="134"/>
      <c r="AA360" s="134"/>
      <c r="AB360" s="134"/>
      <c r="AC360" s="134"/>
      <c r="AD360" s="134"/>
      <c r="AE360" s="134"/>
      <c r="AF360" s="134"/>
      <c r="AG360" s="134"/>
      <c r="AH360" s="134"/>
      <c r="AI360" s="134"/>
      <c r="AJ360" s="134"/>
      <c r="AK360" s="134"/>
      <c r="AL360" s="134"/>
      <c r="AM360" s="134"/>
      <c r="AN360" s="134"/>
      <c r="AO360" s="134"/>
      <c r="AP360" s="134"/>
      <c r="AQ360" s="134"/>
      <c r="AR360" s="134"/>
      <c r="AS360" s="134"/>
      <c r="AT360" s="134"/>
      <c r="AU360" s="134"/>
      <c r="AV360" s="134"/>
      <c r="AW360" s="134"/>
      <c r="AX360" s="134"/>
      <c r="AY360" s="134"/>
      <c r="AZ360" s="134"/>
      <c r="BA360" s="134"/>
      <c r="BB360" s="134"/>
      <c r="BC360" s="134"/>
      <c r="BD360" s="134"/>
      <c r="BE360" s="134"/>
      <c r="BF360" s="134"/>
      <c r="BG360" s="134"/>
      <c r="BH360" s="134"/>
      <c r="BI360" s="134"/>
      <c r="BJ360" s="134"/>
      <c r="BK360" s="134"/>
      <c r="BL360" s="134"/>
      <c r="BM360" s="134"/>
      <c r="BN360" s="134"/>
      <c r="BO360" s="134"/>
      <c r="BP360" s="134"/>
      <c r="BQ360" s="134"/>
      <c r="BR360" s="134"/>
      <c r="BS360" s="134"/>
      <c r="BT360" s="134"/>
      <c r="BU360" s="134"/>
      <c r="BV360" s="134"/>
      <c r="BW360" s="134"/>
      <c r="BX360" s="134"/>
      <c r="BY360" s="134"/>
      <c r="BZ360" s="134"/>
      <c r="CA360" s="134"/>
      <c r="CB360" s="134"/>
      <c r="CC360" s="134"/>
      <c r="CD360" s="134"/>
      <c r="CE360" s="134"/>
      <c r="CF360" s="134"/>
      <c r="CG360" s="134"/>
      <c r="CH360" s="134"/>
      <c r="CI360" s="134"/>
      <c r="CJ360" s="134"/>
      <c r="CK360" s="134"/>
      <c r="CL360" s="134"/>
      <c r="CM360" s="134"/>
      <c r="CN360" s="134"/>
      <c r="CO360" s="134"/>
      <c r="CP360" s="134"/>
      <c r="CQ360" s="134"/>
      <c r="CR360" s="134"/>
      <c r="CS360" s="134"/>
      <c r="CT360" s="134"/>
      <c r="CU360" s="134"/>
      <c r="CV360" s="134"/>
      <c r="CW360" s="134"/>
      <c r="CX360" s="134"/>
      <c r="CY360" s="134"/>
      <c r="CZ360" s="134"/>
      <c r="DA360" s="134"/>
      <c r="DB360" s="134"/>
      <c r="DC360" s="134"/>
      <c r="DD360" s="134"/>
      <c r="DE360" s="134"/>
      <c r="DF360" s="134"/>
      <c r="DG360" s="134"/>
      <c r="DH360" s="134"/>
      <c r="DI360" s="134"/>
      <c r="DJ360" s="134"/>
      <c r="DK360" s="134"/>
      <c r="DL360" s="134"/>
      <c r="DM360" s="134"/>
      <c r="DN360" s="221"/>
    </row>
    <row r="361" spans="1:118" ht="13.5" customHeight="1">
      <c r="A361" s="359">
        <v>332</v>
      </c>
      <c r="B361" s="332" t="s">
        <v>309</v>
      </c>
      <c r="C361" s="172">
        <v>0</v>
      </c>
      <c r="D361" s="21" t="s">
        <v>7</v>
      </c>
      <c r="E361" s="21" t="s">
        <v>14</v>
      </c>
      <c r="F361" s="136">
        <v>-120</v>
      </c>
      <c r="G361" s="22"/>
      <c r="H361" s="407">
        <v>0.3</v>
      </c>
      <c r="I361" s="410">
        <v>-0.3</v>
      </c>
      <c r="J361" s="211">
        <v>-120</v>
      </c>
      <c r="K361" s="320">
        <v>-120.23</v>
      </c>
      <c r="L361" s="22" t="str">
        <f t="shared" si="44"/>
        <v/>
      </c>
      <c r="M361" s="200">
        <f t="shared" ref="M361" si="49">IF(COUNTBLANK(F361)=1,"",IF(C361=0,ROUND(K361-J361,2),IF(C361=1,IF(F361&gt;0,ROUND(J361-K361,2),ROUND(K361-J361,2)),IF(C361=2,IF(F361&gt;0,ROUND(J361-K361,2),ROUND(K361-J361,2))))))</f>
        <v>-0.23</v>
      </c>
      <c r="N361" s="200">
        <v>-0.21</v>
      </c>
      <c r="O361" s="235" t="str">
        <f t="shared" si="46"/>
        <v>OK</v>
      </c>
      <c r="P361" s="151"/>
      <c r="Q361" s="130">
        <v>332</v>
      </c>
      <c r="R361" s="36">
        <f t="shared" si="43"/>
        <v>-120</v>
      </c>
      <c r="S361" s="320">
        <v>-120.23</v>
      </c>
      <c r="T361" s="320">
        <v>-120.212</v>
      </c>
      <c r="U361" s="134"/>
      <c r="V361" s="134"/>
      <c r="W361" s="134"/>
      <c r="X361" s="134"/>
      <c r="Y361" s="134"/>
      <c r="Z361" s="134"/>
      <c r="AA361" s="134"/>
      <c r="AB361" s="134"/>
      <c r="AC361" s="134"/>
      <c r="AD361" s="134"/>
      <c r="AE361" s="134"/>
      <c r="AF361" s="134"/>
      <c r="AG361" s="134"/>
      <c r="AH361" s="134"/>
      <c r="AI361" s="134"/>
      <c r="AJ361" s="134"/>
      <c r="AK361" s="134"/>
      <c r="AL361" s="134"/>
      <c r="AM361" s="134"/>
      <c r="AN361" s="134"/>
      <c r="AO361" s="134"/>
      <c r="AP361" s="134"/>
      <c r="AQ361" s="134"/>
      <c r="AR361" s="134"/>
      <c r="AS361" s="134"/>
      <c r="AT361" s="134"/>
      <c r="AU361" s="134"/>
      <c r="AV361" s="134"/>
      <c r="AW361" s="134"/>
      <c r="AX361" s="134"/>
      <c r="AY361" s="134"/>
      <c r="AZ361" s="134"/>
      <c r="BA361" s="134"/>
      <c r="BB361" s="134"/>
      <c r="BC361" s="134"/>
      <c r="BD361" s="134"/>
      <c r="BE361" s="134"/>
      <c r="BF361" s="134"/>
      <c r="BG361" s="134"/>
      <c r="BH361" s="134"/>
      <c r="BI361" s="134"/>
      <c r="BJ361" s="134"/>
      <c r="BK361" s="134"/>
      <c r="BL361" s="134"/>
      <c r="BM361" s="134"/>
      <c r="BN361" s="134"/>
      <c r="BO361" s="134"/>
      <c r="BP361" s="134"/>
      <c r="BQ361" s="134"/>
      <c r="BR361" s="134"/>
      <c r="BS361" s="134"/>
      <c r="BT361" s="134"/>
      <c r="BU361" s="134"/>
      <c r="BV361" s="134"/>
      <c r="BW361" s="134"/>
      <c r="BX361" s="134"/>
      <c r="BY361" s="134"/>
      <c r="BZ361" s="134"/>
      <c r="CA361" s="134"/>
      <c r="CB361" s="134"/>
      <c r="CC361" s="134"/>
      <c r="CD361" s="134"/>
      <c r="CE361" s="134"/>
      <c r="CF361" s="134"/>
      <c r="CG361" s="134"/>
      <c r="CH361" s="134"/>
      <c r="CI361" s="134"/>
      <c r="CJ361" s="134"/>
      <c r="CK361" s="134"/>
      <c r="CL361" s="134"/>
      <c r="CM361" s="134"/>
      <c r="CN361" s="134"/>
      <c r="CO361" s="134"/>
      <c r="CP361" s="134"/>
      <c r="CQ361" s="134"/>
      <c r="CR361" s="134"/>
      <c r="CS361" s="134"/>
      <c r="CT361" s="134"/>
      <c r="CU361" s="134"/>
      <c r="CV361" s="134"/>
      <c r="CW361" s="134"/>
      <c r="CX361" s="134"/>
      <c r="CY361" s="134"/>
      <c r="CZ361" s="134"/>
      <c r="DA361" s="134"/>
      <c r="DB361" s="134"/>
      <c r="DC361" s="134"/>
      <c r="DD361" s="134"/>
      <c r="DE361" s="134"/>
      <c r="DF361" s="134"/>
      <c r="DG361" s="134"/>
      <c r="DH361" s="134"/>
      <c r="DI361" s="134"/>
      <c r="DJ361" s="134"/>
      <c r="DK361" s="134"/>
      <c r="DL361" s="134"/>
      <c r="DM361" s="134"/>
      <c r="DN361" s="221"/>
    </row>
    <row r="362" spans="1:118" ht="13.5" customHeight="1">
      <c r="A362" s="359">
        <v>333</v>
      </c>
      <c r="B362" s="332" t="s">
        <v>310</v>
      </c>
      <c r="C362" s="172">
        <v>0</v>
      </c>
      <c r="D362" s="21" t="s">
        <v>9</v>
      </c>
      <c r="E362" s="21" t="s">
        <v>14</v>
      </c>
      <c r="F362" s="136">
        <v>14</v>
      </c>
      <c r="G362" s="22"/>
      <c r="H362" s="407">
        <v>0.3</v>
      </c>
      <c r="I362" s="410">
        <v>-0.3</v>
      </c>
      <c r="J362" s="211">
        <v>14</v>
      </c>
      <c r="K362" s="320">
        <v>14.134</v>
      </c>
      <c r="L362" s="22" t="str">
        <f t="shared" si="44"/>
        <v/>
      </c>
      <c r="M362" s="200">
        <f t="shared" si="45"/>
        <v>0.13</v>
      </c>
      <c r="N362" s="200">
        <v>0.1</v>
      </c>
      <c r="O362" s="235" t="str">
        <f t="shared" si="46"/>
        <v>OK</v>
      </c>
      <c r="P362" s="151"/>
      <c r="Q362" s="130">
        <v>333</v>
      </c>
      <c r="R362" s="36">
        <f t="shared" si="43"/>
        <v>14</v>
      </c>
      <c r="S362" s="320">
        <v>14.134</v>
      </c>
      <c r="T362" s="320">
        <v>14.099</v>
      </c>
      <c r="U362" s="134"/>
      <c r="V362" s="134"/>
      <c r="W362" s="134"/>
      <c r="X362" s="134"/>
      <c r="Y362" s="134"/>
      <c r="Z362" s="134"/>
      <c r="AA362" s="134"/>
      <c r="AB362" s="134"/>
      <c r="AC362" s="134"/>
      <c r="AD362" s="134"/>
      <c r="AE362" s="134"/>
      <c r="AF362" s="134"/>
      <c r="AG362" s="134"/>
      <c r="AH362" s="134"/>
      <c r="AI362" s="134"/>
      <c r="AJ362" s="134"/>
      <c r="AK362" s="134"/>
      <c r="AL362" s="134"/>
      <c r="AM362" s="134"/>
      <c r="AN362" s="134"/>
      <c r="AO362" s="134"/>
      <c r="AP362" s="134"/>
      <c r="AQ362" s="134"/>
      <c r="AR362" s="134"/>
      <c r="AS362" s="134"/>
      <c r="AT362" s="134"/>
      <c r="AU362" s="134"/>
      <c r="AV362" s="134"/>
      <c r="AW362" s="134"/>
      <c r="AX362" s="134"/>
      <c r="AY362" s="134"/>
      <c r="AZ362" s="134"/>
      <c r="BA362" s="134"/>
      <c r="BB362" s="134"/>
      <c r="BC362" s="134"/>
      <c r="BD362" s="134"/>
      <c r="BE362" s="134"/>
      <c r="BF362" s="134"/>
      <c r="BG362" s="134"/>
      <c r="BH362" s="134"/>
      <c r="BI362" s="134"/>
      <c r="BJ362" s="134"/>
      <c r="BK362" s="134"/>
      <c r="BL362" s="134"/>
      <c r="BM362" s="134"/>
      <c r="BN362" s="134"/>
      <c r="BO362" s="134"/>
      <c r="BP362" s="134"/>
      <c r="BQ362" s="134"/>
      <c r="BR362" s="134"/>
      <c r="BS362" s="134"/>
      <c r="BT362" s="134"/>
      <c r="BU362" s="134"/>
      <c r="BV362" s="134"/>
      <c r="BW362" s="134"/>
      <c r="BX362" s="134"/>
      <c r="BY362" s="134"/>
      <c r="BZ362" s="134"/>
      <c r="CA362" s="134"/>
      <c r="CB362" s="134"/>
      <c r="CC362" s="134"/>
      <c r="CD362" s="134"/>
      <c r="CE362" s="134"/>
      <c r="CF362" s="134"/>
      <c r="CG362" s="134"/>
      <c r="CH362" s="134"/>
      <c r="CI362" s="134"/>
      <c r="CJ362" s="134"/>
      <c r="CK362" s="134"/>
      <c r="CL362" s="134"/>
      <c r="CM362" s="134"/>
      <c r="CN362" s="134"/>
      <c r="CO362" s="134"/>
      <c r="CP362" s="134"/>
      <c r="CQ362" s="134"/>
      <c r="CR362" s="134"/>
      <c r="CS362" s="134"/>
      <c r="CT362" s="134"/>
      <c r="CU362" s="134"/>
      <c r="CV362" s="134"/>
      <c r="CW362" s="134"/>
      <c r="CX362" s="134"/>
      <c r="CY362" s="134"/>
      <c r="CZ362" s="134"/>
      <c r="DA362" s="134"/>
      <c r="DB362" s="134"/>
      <c r="DC362" s="134"/>
      <c r="DD362" s="134"/>
      <c r="DE362" s="134"/>
      <c r="DF362" s="134"/>
      <c r="DG362" s="134"/>
      <c r="DH362" s="134"/>
      <c r="DI362" s="134"/>
      <c r="DJ362" s="134"/>
      <c r="DK362" s="134"/>
      <c r="DL362" s="134"/>
      <c r="DM362" s="134"/>
      <c r="DN362" s="221"/>
    </row>
    <row r="363" spans="1:118" ht="13.5" customHeight="1">
      <c r="A363" s="359">
        <v>333</v>
      </c>
      <c r="B363" s="332" t="s">
        <v>311</v>
      </c>
      <c r="C363" s="172">
        <v>0</v>
      </c>
      <c r="D363" s="21" t="s">
        <v>7</v>
      </c>
      <c r="E363" s="21" t="s">
        <v>14</v>
      </c>
      <c r="F363" s="136">
        <v>-120</v>
      </c>
      <c r="G363" s="22"/>
      <c r="H363" s="407">
        <v>0.3</v>
      </c>
      <c r="I363" s="410">
        <v>-0.3</v>
      </c>
      <c r="J363" s="211">
        <v>-120</v>
      </c>
      <c r="K363" s="320">
        <v>-120.188</v>
      </c>
      <c r="L363" s="22" t="str">
        <f t="shared" si="44"/>
        <v/>
      </c>
      <c r="M363" s="200">
        <f t="shared" ref="M363" si="50">IF(COUNTBLANK(F363)=1,"",IF(C363=0,ROUND(K363-J363,2),IF(C363=1,IF(F363&gt;0,ROUND(J363-K363,2),ROUND(K363-J363,2)),IF(C363=2,IF(F363&gt;0,ROUND(J363-K363,2),ROUND(K363-J363,2))))))</f>
        <v>-0.19</v>
      </c>
      <c r="N363" s="200">
        <v>-0.22</v>
      </c>
      <c r="O363" s="235" t="str">
        <f t="shared" si="46"/>
        <v>OK</v>
      </c>
      <c r="P363" s="151"/>
      <c r="Q363" s="130">
        <v>333</v>
      </c>
      <c r="R363" s="36">
        <f t="shared" si="43"/>
        <v>-120</v>
      </c>
      <c r="S363" s="320">
        <v>-120.188</v>
      </c>
      <c r="T363" s="320">
        <v>-120.215</v>
      </c>
      <c r="U363" s="134"/>
      <c r="V363" s="134"/>
      <c r="W363" s="134"/>
      <c r="X363" s="134"/>
      <c r="Y363" s="134"/>
      <c r="Z363" s="134"/>
      <c r="AA363" s="134"/>
      <c r="AB363" s="134"/>
      <c r="AC363" s="134"/>
      <c r="AD363" s="134"/>
      <c r="AE363" s="134"/>
      <c r="AF363" s="134"/>
      <c r="AG363" s="134"/>
      <c r="AH363" s="134"/>
      <c r="AI363" s="134"/>
      <c r="AJ363" s="134"/>
      <c r="AK363" s="134"/>
      <c r="AL363" s="134"/>
      <c r="AM363" s="134"/>
      <c r="AN363" s="134"/>
      <c r="AO363" s="134"/>
      <c r="AP363" s="134"/>
      <c r="AQ363" s="134"/>
      <c r="AR363" s="134"/>
      <c r="AS363" s="134"/>
      <c r="AT363" s="134"/>
      <c r="AU363" s="134"/>
      <c r="AV363" s="134"/>
      <c r="AW363" s="134"/>
      <c r="AX363" s="134"/>
      <c r="AY363" s="134"/>
      <c r="AZ363" s="134"/>
      <c r="BA363" s="134"/>
      <c r="BB363" s="134"/>
      <c r="BC363" s="134"/>
      <c r="BD363" s="134"/>
      <c r="BE363" s="134"/>
      <c r="BF363" s="134"/>
      <c r="BG363" s="134"/>
      <c r="BH363" s="134"/>
      <c r="BI363" s="134"/>
      <c r="BJ363" s="134"/>
      <c r="BK363" s="134"/>
      <c r="BL363" s="134"/>
      <c r="BM363" s="134"/>
      <c r="BN363" s="134"/>
      <c r="BO363" s="134"/>
      <c r="BP363" s="134"/>
      <c r="BQ363" s="134"/>
      <c r="BR363" s="134"/>
      <c r="BS363" s="134"/>
      <c r="BT363" s="134"/>
      <c r="BU363" s="134"/>
      <c r="BV363" s="134"/>
      <c r="BW363" s="134"/>
      <c r="BX363" s="134"/>
      <c r="BY363" s="134"/>
      <c r="BZ363" s="134"/>
      <c r="CA363" s="134"/>
      <c r="CB363" s="134"/>
      <c r="CC363" s="134"/>
      <c r="CD363" s="134"/>
      <c r="CE363" s="134"/>
      <c r="CF363" s="134"/>
      <c r="CG363" s="134"/>
      <c r="CH363" s="134"/>
      <c r="CI363" s="134"/>
      <c r="CJ363" s="134"/>
      <c r="CK363" s="134"/>
      <c r="CL363" s="134"/>
      <c r="CM363" s="134"/>
      <c r="CN363" s="134"/>
      <c r="CO363" s="134"/>
      <c r="CP363" s="134"/>
      <c r="CQ363" s="134"/>
      <c r="CR363" s="134"/>
      <c r="CS363" s="134"/>
      <c r="CT363" s="134"/>
      <c r="CU363" s="134"/>
      <c r="CV363" s="134"/>
      <c r="CW363" s="134"/>
      <c r="CX363" s="134"/>
      <c r="CY363" s="134"/>
      <c r="CZ363" s="134"/>
      <c r="DA363" s="134"/>
      <c r="DB363" s="134"/>
      <c r="DC363" s="134"/>
      <c r="DD363" s="134"/>
      <c r="DE363" s="134"/>
      <c r="DF363" s="134"/>
      <c r="DG363" s="134"/>
      <c r="DH363" s="134"/>
      <c r="DI363" s="134"/>
      <c r="DJ363" s="134"/>
      <c r="DK363" s="134"/>
      <c r="DL363" s="134"/>
      <c r="DM363" s="134"/>
      <c r="DN363" s="221"/>
    </row>
    <row r="364" spans="1:118" ht="13.5" customHeight="1">
      <c r="A364" s="359">
        <v>317</v>
      </c>
      <c r="B364" s="332" t="s">
        <v>312</v>
      </c>
      <c r="C364" s="172">
        <v>0</v>
      </c>
      <c r="D364" s="21" t="s">
        <v>9</v>
      </c>
      <c r="E364" s="21" t="s">
        <v>14</v>
      </c>
      <c r="F364" s="136">
        <v>14</v>
      </c>
      <c r="G364" s="22"/>
      <c r="H364" s="407">
        <v>0.25</v>
      </c>
      <c r="I364" s="410">
        <v>-0.25</v>
      </c>
      <c r="J364" s="211">
        <v>14</v>
      </c>
      <c r="K364" s="320">
        <v>14.003</v>
      </c>
      <c r="L364" s="22" t="str">
        <f t="shared" si="44"/>
        <v/>
      </c>
      <c r="M364" s="200">
        <f t="shared" si="45"/>
        <v>0</v>
      </c>
      <c r="N364" s="200">
        <v>-0.02</v>
      </c>
      <c r="O364" s="235" t="str">
        <f t="shared" si="46"/>
        <v>OK</v>
      </c>
      <c r="P364" s="151"/>
      <c r="Q364" s="130">
        <v>317</v>
      </c>
      <c r="R364" s="36">
        <f t="shared" si="43"/>
        <v>14</v>
      </c>
      <c r="S364" s="320">
        <v>14.003</v>
      </c>
      <c r="T364" s="320">
        <v>13.977</v>
      </c>
      <c r="U364" s="134"/>
      <c r="V364" s="134"/>
      <c r="W364" s="134"/>
      <c r="X364" s="134"/>
      <c r="Y364" s="134"/>
      <c r="Z364" s="134"/>
      <c r="AA364" s="134"/>
      <c r="AB364" s="134"/>
      <c r="AC364" s="134"/>
      <c r="AD364" s="134"/>
      <c r="AE364" s="134"/>
      <c r="AF364" s="134"/>
      <c r="AG364" s="134"/>
      <c r="AH364" s="134"/>
      <c r="AI364" s="134"/>
      <c r="AJ364" s="134"/>
      <c r="AK364" s="134"/>
      <c r="AL364" s="134"/>
      <c r="AM364" s="134"/>
      <c r="AN364" s="134"/>
      <c r="AO364" s="134"/>
      <c r="AP364" s="134"/>
      <c r="AQ364" s="134"/>
      <c r="AR364" s="134"/>
      <c r="AS364" s="134"/>
      <c r="AT364" s="134"/>
      <c r="AU364" s="134"/>
      <c r="AV364" s="134"/>
      <c r="AW364" s="134"/>
      <c r="AX364" s="134"/>
      <c r="AY364" s="134"/>
      <c r="AZ364" s="134"/>
      <c r="BA364" s="134"/>
      <c r="BB364" s="134"/>
      <c r="BC364" s="134"/>
      <c r="BD364" s="134"/>
      <c r="BE364" s="134"/>
      <c r="BF364" s="134"/>
      <c r="BG364" s="134"/>
      <c r="BH364" s="134"/>
      <c r="BI364" s="134"/>
      <c r="BJ364" s="134"/>
      <c r="BK364" s="134"/>
      <c r="BL364" s="134"/>
      <c r="BM364" s="134"/>
      <c r="BN364" s="134"/>
      <c r="BO364" s="134"/>
      <c r="BP364" s="134"/>
      <c r="BQ364" s="134"/>
      <c r="BR364" s="134"/>
      <c r="BS364" s="134"/>
      <c r="BT364" s="134"/>
      <c r="BU364" s="134"/>
      <c r="BV364" s="134"/>
      <c r="BW364" s="134"/>
      <c r="BX364" s="134"/>
      <c r="BY364" s="134"/>
      <c r="BZ364" s="134"/>
      <c r="CA364" s="134"/>
      <c r="CB364" s="134"/>
      <c r="CC364" s="134"/>
      <c r="CD364" s="134"/>
      <c r="CE364" s="134"/>
      <c r="CF364" s="134"/>
      <c r="CG364" s="134"/>
      <c r="CH364" s="134"/>
      <c r="CI364" s="134"/>
      <c r="CJ364" s="134"/>
      <c r="CK364" s="134"/>
      <c r="CL364" s="134"/>
      <c r="CM364" s="134"/>
      <c r="CN364" s="134"/>
      <c r="CO364" s="134"/>
      <c r="CP364" s="134"/>
      <c r="CQ364" s="134"/>
      <c r="CR364" s="134"/>
      <c r="CS364" s="134"/>
      <c r="CT364" s="134"/>
      <c r="CU364" s="134"/>
      <c r="CV364" s="134"/>
      <c r="CW364" s="134"/>
      <c r="CX364" s="134"/>
      <c r="CY364" s="134"/>
      <c r="CZ364" s="134"/>
      <c r="DA364" s="134"/>
      <c r="DB364" s="134"/>
      <c r="DC364" s="134"/>
      <c r="DD364" s="134"/>
      <c r="DE364" s="134"/>
      <c r="DF364" s="134"/>
      <c r="DG364" s="134"/>
      <c r="DH364" s="134"/>
      <c r="DI364" s="134"/>
      <c r="DJ364" s="134"/>
      <c r="DK364" s="134"/>
      <c r="DL364" s="134"/>
      <c r="DM364" s="134"/>
      <c r="DN364" s="221"/>
    </row>
    <row r="365" spans="1:118" ht="13.5" customHeight="1">
      <c r="A365" s="359">
        <v>317</v>
      </c>
      <c r="B365" s="332" t="s">
        <v>313</v>
      </c>
      <c r="C365" s="172">
        <v>0</v>
      </c>
      <c r="D365" s="21" t="s">
        <v>7</v>
      </c>
      <c r="E365" s="21" t="s">
        <v>14</v>
      </c>
      <c r="F365" s="136">
        <v>-40</v>
      </c>
      <c r="G365" s="22"/>
      <c r="H365" s="407">
        <v>0.25</v>
      </c>
      <c r="I365" s="410">
        <v>-0.25</v>
      </c>
      <c r="J365" s="211">
        <v>-40</v>
      </c>
      <c r="K365" s="320">
        <v>-40.142000000000003</v>
      </c>
      <c r="L365" s="22" t="str">
        <f t="shared" si="44"/>
        <v/>
      </c>
      <c r="M365" s="200">
        <f t="shared" ref="M365" si="51">IF(COUNTBLANK(F365)=1,"",IF(C365=0,ROUND(K365-J365,2),IF(C365=1,IF(F365&gt;0,ROUND(J365-K365,2),ROUND(K365-J365,2)),IF(C365=2,IF(F365&gt;0,ROUND(J365-K365,2),ROUND(K365-J365,2))))))</f>
        <v>-0.14000000000000001</v>
      </c>
      <c r="N365" s="200">
        <v>-0.14000000000000001</v>
      </c>
      <c r="O365" s="235" t="str">
        <f t="shared" si="46"/>
        <v>OK</v>
      </c>
      <c r="P365" s="151"/>
      <c r="Q365" s="130">
        <v>317</v>
      </c>
      <c r="R365" s="36">
        <f t="shared" si="43"/>
        <v>-40</v>
      </c>
      <c r="S365" s="320">
        <v>-40.142000000000003</v>
      </c>
      <c r="T365" s="320">
        <v>-40.143999999999998</v>
      </c>
      <c r="U365" s="134"/>
      <c r="V365" s="134"/>
      <c r="W365" s="134"/>
      <c r="X365" s="134"/>
      <c r="Y365" s="134"/>
      <c r="Z365" s="134"/>
      <c r="AA365" s="134"/>
      <c r="AB365" s="134"/>
      <c r="AC365" s="134"/>
      <c r="AD365" s="134"/>
      <c r="AE365" s="134"/>
      <c r="AF365" s="134"/>
      <c r="AG365" s="134"/>
      <c r="AH365" s="134"/>
      <c r="AI365" s="134"/>
      <c r="AJ365" s="134"/>
      <c r="AK365" s="134"/>
      <c r="AL365" s="134"/>
      <c r="AM365" s="134"/>
      <c r="AN365" s="134"/>
      <c r="AO365" s="134"/>
      <c r="AP365" s="134"/>
      <c r="AQ365" s="134"/>
      <c r="AR365" s="134"/>
      <c r="AS365" s="134"/>
      <c r="AT365" s="134"/>
      <c r="AU365" s="134"/>
      <c r="AV365" s="134"/>
      <c r="AW365" s="134"/>
      <c r="AX365" s="134"/>
      <c r="AY365" s="134"/>
      <c r="AZ365" s="134"/>
      <c r="BA365" s="134"/>
      <c r="BB365" s="134"/>
      <c r="BC365" s="134"/>
      <c r="BD365" s="134"/>
      <c r="BE365" s="134"/>
      <c r="BF365" s="134"/>
      <c r="BG365" s="134"/>
      <c r="BH365" s="134"/>
      <c r="BI365" s="134"/>
      <c r="BJ365" s="134"/>
      <c r="BK365" s="134"/>
      <c r="BL365" s="134"/>
      <c r="BM365" s="134"/>
      <c r="BN365" s="134"/>
      <c r="BO365" s="134"/>
      <c r="BP365" s="134"/>
      <c r="BQ365" s="134"/>
      <c r="BR365" s="134"/>
      <c r="BS365" s="134"/>
      <c r="BT365" s="134"/>
      <c r="BU365" s="134"/>
      <c r="BV365" s="134"/>
      <c r="BW365" s="134"/>
      <c r="BX365" s="134"/>
      <c r="BY365" s="134"/>
      <c r="BZ365" s="134"/>
      <c r="CA365" s="134"/>
      <c r="CB365" s="134"/>
      <c r="CC365" s="134"/>
      <c r="CD365" s="134"/>
      <c r="CE365" s="134"/>
      <c r="CF365" s="134"/>
      <c r="CG365" s="134"/>
      <c r="CH365" s="134"/>
      <c r="CI365" s="134"/>
      <c r="CJ365" s="134"/>
      <c r="CK365" s="134"/>
      <c r="CL365" s="134"/>
      <c r="CM365" s="134"/>
      <c r="CN365" s="134"/>
      <c r="CO365" s="134"/>
      <c r="CP365" s="134"/>
      <c r="CQ365" s="134"/>
      <c r="CR365" s="134"/>
      <c r="CS365" s="134"/>
      <c r="CT365" s="134"/>
      <c r="CU365" s="134"/>
      <c r="CV365" s="134"/>
      <c r="CW365" s="134"/>
      <c r="CX365" s="134"/>
      <c r="CY365" s="134"/>
      <c r="CZ365" s="134"/>
      <c r="DA365" s="134"/>
      <c r="DB365" s="134"/>
      <c r="DC365" s="134"/>
      <c r="DD365" s="134"/>
      <c r="DE365" s="134"/>
      <c r="DF365" s="134"/>
      <c r="DG365" s="134"/>
      <c r="DH365" s="134"/>
      <c r="DI365" s="134"/>
      <c r="DJ365" s="134"/>
      <c r="DK365" s="134"/>
      <c r="DL365" s="134"/>
      <c r="DM365" s="134"/>
      <c r="DN365" s="221"/>
    </row>
    <row r="366" spans="1:118" ht="13.5" customHeight="1">
      <c r="A366" s="359">
        <v>334</v>
      </c>
      <c r="B366" s="332" t="s">
        <v>314</v>
      </c>
      <c r="C366" s="172">
        <v>0</v>
      </c>
      <c r="D366" s="21" t="s">
        <v>9</v>
      </c>
      <c r="E366" s="21" t="s">
        <v>14</v>
      </c>
      <c r="F366" s="136">
        <v>14</v>
      </c>
      <c r="G366" s="22"/>
      <c r="H366" s="407">
        <v>0.3</v>
      </c>
      <c r="I366" s="410">
        <v>-0.3</v>
      </c>
      <c r="J366" s="211">
        <v>14</v>
      </c>
      <c r="K366" s="320">
        <v>13.975</v>
      </c>
      <c r="L366" s="22" t="str">
        <f t="shared" si="44"/>
        <v/>
      </c>
      <c r="M366" s="200">
        <f t="shared" si="45"/>
        <v>-0.03</v>
      </c>
      <c r="N366" s="200">
        <v>0</v>
      </c>
      <c r="O366" s="235" t="str">
        <f t="shared" si="46"/>
        <v>OK</v>
      </c>
      <c r="P366" s="151"/>
      <c r="Q366" s="130">
        <v>334</v>
      </c>
      <c r="R366" s="36">
        <f t="shared" si="43"/>
        <v>14</v>
      </c>
      <c r="S366" s="320">
        <v>13.975</v>
      </c>
      <c r="T366" s="320">
        <v>14.004</v>
      </c>
      <c r="U366" s="134"/>
      <c r="V366" s="134"/>
      <c r="W366" s="134"/>
      <c r="X366" s="134"/>
      <c r="Y366" s="134"/>
      <c r="Z366" s="134"/>
      <c r="AA366" s="134"/>
      <c r="AB366" s="134"/>
      <c r="AC366" s="134"/>
      <c r="AD366" s="134"/>
      <c r="AE366" s="134"/>
      <c r="AF366" s="134"/>
      <c r="AG366" s="134"/>
      <c r="AH366" s="134"/>
      <c r="AI366" s="134"/>
      <c r="AJ366" s="134"/>
      <c r="AK366" s="134"/>
      <c r="AL366" s="134"/>
      <c r="AM366" s="134"/>
      <c r="AN366" s="134"/>
      <c r="AO366" s="134"/>
      <c r="AP366" s="134"/>
      <c r="AQ366" s="134"/>
      <c r="AR366" s="134"/>
      <c r="AS366" s="134"/>
      <c r="AT366" s="134"/>
      <c r="AU366" s="134"/>
      <c r="AV366" s="134"/>
      <c r="AW366" s="134"/>
      <c r="AX366" s="134"/>
      <c r="AY366" s="134"/>
      <c r="AZ366" s="134"/>
      <c r="BA366" s="134"/>
      <c r="BB366" s="134"/>
      <c r="BC366" s="134"/>
      <c r="BD366" s="134"/>
      <c r="BE366" s="134"/>
      <c r="BF366" s="134"/>
      <c r="BG366" s="134"/>
      <c r="BH366" s="134"/>
      <c r="BI366" s="134"/>
      <c r="BJ366" s="134"/>
      <c r="BK366" s="134"/>
      <c r="BL366" s="134"/>
      <c r="BM366" s="134"/>
      <c r="BN366" s="134"/>
      <c r="BO366" s="134"/>
      <c r="BP366" s="134"/>
      <c r="BQ366" s="134"/>
      <c r="BR366" s="134"/>
      <c r="BS366" s="134"/>
      <c r="BT366" s="134"/>
      <c r="BU366" s="134"/>
      <c r="BV366" s="134"/>
      <c r="BW366" s="134"/>
      <c r="BX366" s="134"/>
      <c r="BY366" s="134"/>
      <c r="BZ366" s="134"/>
      <c r="CA366" s="134"/>
      <c r="CB366" s="134"/>
      <c r="CC366" s="134"/>
      <c r="CD366" s="134"/>
      <c r="CE366" s="134"/>
      <c r="CF366" s="134"/>
      <c r="CG366" s="134"/>
      <c r="CH366" s="134"/>
      <c r="CI366" s="134"/>
      <c r="CJ366" s="134"/>
      <c r="CK366" s="134"/>
      <c r="CL366" s="134"/>
      <c r="CM366" s="134"/>
      <c r="CN366" s="134"/>
      <c r="CO366" s="134"/>
      <c r="CP366" s="134"/>
      <c r="CQ366" s="134"/>
      <c r="CR366" s="134"/>
      <c r="CS366" s="134"/>
      <c r="CT366" s="134"/>
      <c r="CU366" s="134"/>
      <c r="CV366" s="134"/>
      <c r="CW366" s="134"/>
      <c r="CX366" s="134"/>
      <c r="CY366" s="134"/>
      <c r="CZ366" s="134"/>
      <c r="DA366" s="134"/>
      <c r="DB366" s="134"/>
      <c r="DC366" s="134"/>
      <c r="DD366" s="134"/>
      <c r="DE366" s="134"/>
      <c r="DF366" s="134"/>
      <c r="DG366" s="134"/>
      <c r="DH366" s="134"/>
      <c r="DI366" s="134"/>
      <c r="DJ366" s="134"/>
      <c r="DK366" s="134"/>
      <c r="DL366" s="134"/>
      <c r="DM366" s="134"/>
      <c r="DN366" s="221"/>
    </row>
    <row r="367" spans="1:118" ht="13.5" customHeight="1">
      <c r="A367" s="359">
        <v>334</v>
      </c>
      <c r="B367" s="332" t="s">
        <v>315</v>
      </c>
      <c r="C367" s="172">
        <v>0</v>
      </c>
      <c r="D367" s="21" t="s">
        <v>7</v>
      </c>
      <c r="E367" s="21" t="s">
        <v>14</v>
      </c>
      <c r="F367" s="136">
        <v>-40</v>
      </c>
      <c r="G367" s="22"/>
      <c r="H367" s="407">
        <v>0.3</v>
      </c>
      <c r="I367" s="410">
        <v>-0.3</v>
      </c>
      <c r="J367" s="211">
        <v>-40</v>
      </c>
      <c r="K367" s="320">
        <v>-40.159999999999997</v>
      </c>
      <c r="L367" s="22" t="str">
        <f t="shared" si="44"/>
        <v/>
      </c>
      <c r="M367" s="200">
        <f t="shared" ref="M367" si="52">IF(COUNTBLANK(F367)=1,"",IF(C367=0,ROUND(K367-J367,2),IF(C367=1,IF(F367&gt;0,ROUND(J367-K367,2),ROUND(K367-J367,2)),IF(C367=2,IF(F367&gt;0,ROUND(J367-K367,2),ROUND(K367-J367,2))))))</f>
        <v>-0.16</v>
      </c>
      <c r="N367" s="200">
        <v>-0.12</v>
      </c>
      <c r="O367" s="235" t="str">
        <f t="shared" si="46"/>
        <v>OK</v>
      </c>
      <c r="P367" s="151"/>
      <c r="Q367" s="130">
        <v>334</v>
      </c>
      <c r="R367" s="36">
        <f t="shared" si="43"/>
        <v>-40</v>
      </c>
      <c r="S367" s="320">
        <v>-40.159999999999997</v>
      </c>
      <c r="T367" s="320">
        <v>-40.122999999999998</v>
      </c>
      <c r="U367" s="134"/>
      <c r="V367" s="134"/>
      <c r="W367" s="134"/>
      <c r="X367" s="134"/>
      <c r="Y367" s="134"/>
      <c r="Z367" s="134"/>
      <c r="AA367" s="134"/>
      <c r="AB367" s="134"/>
      <c r="AC367" s="134"/>
      <c r="AD367" s="134"/>
      <c r="AE367" s="134"/>
      <c r="AF367" s="134"/>
      <c r="AG367" s="134"/>
      <c r="AH367" s="134"/>
      <c r="AI367" s="134"/>
      <c r="AJ367" s="134"/>
      <c r="AK367" s="134"/>
      <c r="AL367" s="134"/>
      <c r="AM367" s="134"/>
      <c r="AN367" s="134"/>
      <c r="AO367" s="134"/>
      <c r="AP367" s="134"/>
      <c r="AQ367" s="134"/>
      <c r="AR367" s="134"/>
      <c r="AS367" s="134"/>
      <c r="AT367" s="134"/>
      <c r="AU367" s="134"/>
      <c r="AV367" s="134"/>
      <c r="AW367" s="134"/>
      <c r="AX367" s="134"/>
      <c r="AY367" s="134"/>
      <c r="AZ367" s="134"/>
      <c r="BA367" s="134"/>
      <c r="BB367" s="134"/>
      <c r="BC367" s="134"/>
      <c r="BD367" s="134"/>
      <c r="BE367" s="134"/>
      <c r="BF367" s="134"/>
      <c r="BG367" s="134"/>
      <c r="BH367" s="134"/>
      <c r="BI367" s="134"/>
      <c r="BJ367" s="134"/>
      <c r="BK367" s="134"/>
      <c r="BL367" s="134"/>
      <c r="BM367" s="134"/>
      <c r="BN367" s="134"/>
      <c r="BO367" s="134"/>
      <c r="BP367" s="134"/>
      <c r="BQ367" s="134"/>
      <c r="BR367" s="134"/>
      <c r="BS367" s="134"/>
      <c r="BT367" s="134"/>
      <c r="BU367" s="134"/>
      <c r="BV367" s="134"/>
      <c r="BW367" s="134"/>
      <c r="BX367" s="134"/>
      <c r="BY367" s="134"/>
      <c r="BZ367" s="134"/>
      <c r="CA367" s="134"/>
      <c r="CB367" s="134"/>
      <c r="CC367" s="134"/>
      <c r="CD367" s="134"/>
      <c r="CE367" s="134"/>
      <c r="CF367" s="134"/>
      <c r="CG367" s="134"/>
      <c r="CH367" s="134"/>
      <c r="CI367" s="134"/>
      <c r="CJ367" s="134"/>
      <c r="CK367" s="134"/>
      <c r="CL367" s="134"/>
      <c r="CM367" s="134"/>
      <c r="CN367" s="134"/>
      <c r="CO367" s="134"/>
      <c r="CP367" s="134"/>
      <c r="CQ367" s="134"/>
      <c r="CR367" s="134"/>
      <c r="CS367" s="134"/>
      <c r="CT367" s="134"/>
      <c r="CU367" s="134"/>
      <c r="CV367" s="134"/>
      <c r="CW367" s="134"/>
      <c r="CX367" s="134"/>
      <c r="CY367" s="134"/>
      <c r="CZ367" s="134"/>
      <c r="DA367" s="134"/>
      <c r="DB367" s="134"/>
      <c r="DC367" s="134"/>
      <c r="DD367" s="134"/>
      <c r="DE367" s="134"/>
      <c r="DF367" s="134"/>
      <c r="DG367" s="134"/>
      <c r="DH367" s="134"/>
      <c r="DI367" s="134"/>
      <c r="DJ367" s="134"/>
      <c r="DK367" s="134"/>
      <c r="DL367" s="134"/>
      <c r="DM367" s="134"/>
      <c r="DN367" s="221"/>
    </row>
    <row r="368" spans="1:118" ht="13.5" customHeight="1">
      <c r="A368" s="359">
        <v>335</v>
      </c>
      <c r="B368" s="332" t="s">
        <v>316</v>
      </c>
      <c r="C368" s="172">
        <v>0</v>
      </c>
      <c r="D368" s="21" t="s">
        <v>9</v>
      </c>
      <c r="E368" s="21" t="s">
        <v>14</v>
      </c>
      <c r="F368" s="136">
        <v>14</v>
      </c>
      <c r="G368" s="22"/>
      <c r="H368" s="407">
        <v>0.3</v>
      </c>
      <c r="I368" s="410">
        <v>-0.3</v>
      </c>
      <c r="J368" s="211">
        <v>14</v>
      </c>
      <c r="K368" s="320">
        <v>14.016</v>
      </c>
      <c r="L368" s="22" t="str">
        <f t="shared" si="44"/>
        <v/>
      </c>
      <c r="M368" s="200">
        <f t="shared" si="45"/>
        <v>0.02</v>
      </c>
      <c r="N368" s="200">
        <v>0.02</v>
      </c>
      <c r="O368" s="235" t="str">
        <f t="shared" si="46"/>
        <v>OK</v>
      </c>
      <c r="P368" s="151"/>
      <c r="Q368" s="130">
        <v>335</v>
      </c>
      <c r="R368" s="36">
        <f t="shared" si="43"/>
        <v>14</v>
      </c>
      <c r="S368" s="320">
        <v>14.016</v>
      </c>
      <c r="T368" s="320">
        <v>14.015000000000001</v>
      </c>
      <c r="U368" s="134"/>
      <c r="V368" s="134"/>
      <c r="W368" s="134"/>
      <c r="X368" s="134"/>
      <c r="Y368" s="134"/>
      <c r="Z368" s="134"/>
      <c r="AA368" s="134"/>
      <c r="AB368" s="134"/>
      <c r="AC368" s="134"/>
      <c r="AD368" s="134"/>
      <c r="AE368" s="134"/>
      <c r="AF368" s="134"/>
      <c r="AG368" s="134"/>
      <c r="AH368" s="134"/>
      <c r="AI368" s="134"/>
      <c r="AJ368" s="134"/>
      <c r="AK368" s="134"/>
      <c r="AL368" s="134"/>
      <c r="AM368" s="134"/>
      <c r="AN368" s="134"/>
      <c r="AO368" s="134"/>
      <c r="AP368" s="134"/>
      <c r="AQ368" s="134"/>
      <c r="AR368" s="134"/>
      <c r="AS368" s="134"/>
      <c r="AT368" s="134"/>
      <c r="AU368" s="134"/>
      <c r="AV368" s="134"/>
      <c r="AW368" s="134"/>
      <c r="AX368" s="134"/>
      <c r="AY368" s="134"/>
      <c r="AZ368" s="134"/>
      <c r="BA368" s="134"/>
      <c r="BB368" s="134"/>
      <c r="BC368" s="134"/>
      <c r="BD368" s="134"/>
      <c r="BE368" s="134"/>
      <c r="BF368" s="134"/>
      <c r="BG368" s="134"/>
      <c r="BH368" s="134"/>
      <c r="BI368" s="134"/>
      <c r="BJ368" s="134"/>
      <c r="BK368" s="134"/>
      <c r="BL368" s="134"/>
      <c r="BM368" s="134"/>
      <c r="BN368" s="134"/>
      <c r="BO368" s="134"/>
      <c r="BP368" s="134"/>
      <c r="BQ368" s="134"/>
      <c r="BR368" s="134"/>
      <c r="BS368" s="134"/>
      <c r="BT368" s="134"/>
      <c r="BU368" s="134"/>
      <c r="BV368" s="134"/>
      <c r="BW368" s="134"/>
      <c r="BX368" s="134"/>
      <c r="BY368" s="134"/>
      <c r="BZ368" s="134"/>
      <c r="CA368" s="134"/>
      <c r="CB368" s="134"/>
      <c r="CC368" s="134"/>
      <c r="CD368" s="134"/>
      <c r="CE368" s="134"/>
      <c r="CF368" s="134"/>
      <c r="CG368" s="134"/>
      <c r="CH368" s="134"/>
      <c r="CI368" s="134"/>
      <c r="CJ368" s="134"/>
      <c r="CK368" s="134"/>
      <c r="CL368" s="134"/>
      <c r="CM368" s="134"/>
      <c r="CN368" s="134"/>
      <c r="CO368" s="134"/>
      <c r="CP368" s="134"/>
      <c r="CQ368" s="134"/>
      <c r="CR368" s="134"/>
      <c r="CS368" s="134"/>
      <c r="CT368" s="134"/>
      <c r="CU368" s="134"/>
      <c r="CV368" s="134"/>
      <c r="CW368" s="134"/>
      <c r="CX368" s="134"/>
      <c r="CY368" s="134"/>
      <c r="CZ368" s="134"/>
      <c r="DA368" s="134"/>
      <c r="DB368" s="134"/>
      <c r="DC368" s="134"/>
      <c r="DD368" s="134"/>
      <c r="DE368" s="134"/>
      <c r="DF368" s="134"/>
      <c r="DG368" s="134"/>
      <c r="DH368" s="134"/>
      <c r="DI368" s="134"/>
      <c r="DJ368" s="134"/>
      <c r="DK368" s="134"/>
      <c r="DL368" s="134"/>
      <c r="DM368" s="134"/>
      <c r="DN368" s="221"/>
    </row>
    <row r="369" spans="1:118" ht="13.5" customHeight="1">
      <c r="A369" s="359">
        <v>335</v>
      </c>
      <c r="B369" s="332" t="s">
        <v>317</v>
      </c>
      <c r="C369" s="172">
        <v>0</v>
      </c>
      <c r="D369" s="21" t="s">
        <v>7</v>
      </c>
      <c r="E369" s="21" t="s">
        <v>14</v>
      </c>
      <c r="F369" s="136">
        <v>-40</v>
      </c>
      <c r="G369" s="22"/>
      <c r="H369" s="407">
        <v>0.3</v>
      </c>
      <c r="I369" s="410">
        <v>-0.3</v>
      </c>
      <c r="J369" s="211">
        <v>-40</v>
      </c>
      <c r="K369" s="320">
        <v>-40.076999999999998</v>
      </c>
      <c r="L369" s="22" t="str">
        <f t="shared" si="44"/>
        <v/>
      </c>
      <c r="M369" s="200">
        <f t="shared" ref="M369" si="53">IF(COUNTBLANK(F369)=1,"",IF(C369=0,ROUND(K369-J369,2),IF(C369=1,IF(F369&gt;0,ROUND(J369-K369,2),ROUND(K369-J369,2)),IF(C369=2,IF(F369&gt;0,ROUND(J369-K369,2),ROUND(K369-J369,2))))))</f>
        <v>-0.08</v>
      </c>
      <c r="N369" s="200">
        <v>-7.0000000000000007E-2</v>
      </c>
      <c r="O369" s="235" t="str">
        <f t="shared" si="46"/>
        <v>OK</v>
      </c>
      <c r="P369" s="151"/>
      <c r="Q369" s="130">
        <v>335</v>
      </c>
      <c r="R369" s="36">
        <f t="shared" si="43"/>
        <v>-40</v>
      </c>
      <c r="S369" s="320">
        <v>-40.076999999999998</v>
      </c>
      <c r="T369" s="320">
        <v>-40.073999999999998</v>
      </c>
      <c r="U369" s="134"/>
      <c r="V369" s="134"/>
      <c r="W369" s="134"/>
      <c r="X369" s="134"/>
      <c r="Y369" s="134"/>
      <c r="Z369" s="134"/>
      <c r="AA369" s="134"/>
      <c r="AB369" s="134"/>
      <c r="AC369" s="134"/>
      <c r="AD369" s="134"/>
      <c r="AE369" s="134"/>
      <c r="AF369" s="134"/>
      <c r="AG369" s="134"/>
      <c r="AH369" s="134"/>
      <c r="AI369" s="134"/>
      <c r="AJ369" s="134"/>
      <c r="AK369" s="134"/>
      <c r="AL369" s="134"/>
      <c r="AM369" s="134"/>
      <c r="AN369" s="134"/>
      <c r="AO369" s="134"/>
      <c r="AP369" s="134"/>
      <c r="AQ369" s="134"/>
      <c r="AR369" s="134"/>
      <c r="AS369" s="134"/>
      <c r="AT369" s="134"/>
      <c r="AU369" s="134"/>
      <c r="AV369" s="134"/>
      <c r="AW369" s="134"/>
      <c r="AX369" s="134"/>
      <c r="AY369" s="134"/>
      <c r="AZ369" s="134"/>
      <c r="BA369" s="134"/>
      <c r="BB369" s="134"/>
      <c r="BC369" s="134"/>
      <c r="BD369" s="134"/>
      <c r="BE369" s="134"/>
      <c r="BF369" s="134"/>
      <c r="BG369" s="134"/>
      <c r="BH369" s="134"/>
      <c r="BI369" s="134"/>
      <c r="BJ369" s="134"/>
      <c r="BK369" s="134"/>
      <c r="BL369" s="134"/>
      <c r="BM369" s="134"/>
      <c r="BN369" s="134"/>
      <c r="BO369" s="134"/>
      <c r="BP369" s="134"/>
      <c r="BQ369" s="134"/>
      <c r="BR369" s="134"/>
      <c r="BS369" s="134"/>
      <c r="BT369" s="134"/>
      <c r="BU369" s="134"/>
      <c r="BV369" s="134"/>
      <c r="BW369" s="134"/>
      <c r="BX369" s="134"/>
      <c r="BY369" s="134"/>
      <c r="BZ369" s="134"/>
      <c r="CA369" s="134"/>
      <c r="CB369" s="134"/>
      <c r="CC369" s="134"/>
      <c r="CD369" s="134"/>
      <c r="CE369" s="134"/>
      <c r="CF369" s="134"/>
      <c r="CG369" s="134"/>
      <c r="CH369" s="134"/>
      <c r="CI369" s="134"/>
      <c r="CJ369" s="134"/>
      <c r="CK369" s="134"/>
      <c r="CL369" s="134"/>
      <c r="CM369" s="134"/>
      <c r="CN369" s="134"/>
      <c r="CO369" s="134"/>
      <c r="CP369" s="134"/>
      <c r="CQ369" s="134"/>
      <c r="CR369" s="134"/>
      <c r="CS369" s="134"/>
      <c r="CT369" s="134"/>
      <c r="CU369" s="134"/>
      <c r="CV369" s="134"/>
      <c r="CW369" s="134"/>
      <c r="CX369" s="134"/>
      <c r="CY369" s="134"/>
      <c r="CZ369" s="134"/>
      <c r="DA369" s="134"/>
      <c r="DB369" s="134"/>
      <c r="DC369" s="134"/>
      <c r="DD369" s="134"/>
      <c r="DE369" s="134"/>
      <c r="DF369" s="134"/>
      <c r="DG369" s="134"/>
      <c r="DH369" s="134"/>
      <c r="DI369" s="134"/>
      <c r="DJ369" s="134"/>
      <c r="DK369" s="134"/>
      <c r="DL369" s="134"/>
      <c r="DM369" s="134"/>
      <c r="DN369" s="221"/>
    </row>
    <row r="370" spans="1:118" ht="13.5" customHeight="1">
      <c r="A370" s="359">
        <v>336</v>
      </c>
      <c r="B370" s="332" t="s">
        <v>318</v>
      </c>
      <c r="C370" s="172">
        <v>0</v>
      </c>
      <c r="D370" s="21" t="s">
        <v>9</v>
      </c>
      <c r="E370" s="21" t="s">
        <v>14</v>
      </c>
      <c r="F370" s="136">
        <v>14</v>
      </c>
      <c r="G370" s="22"/>
      <c r="H370" s="407">
        <v>0.3</v>
      </c>
      <c r="I370" s="410">
        <v>-0.3</v>
      </c>
      <c r="J370" s="211">
        <v>14</v>
      </c>
      <c r="K370" s="320">
        <v>14.113</v>
      </c>
      <c r="L370" s="22" t="str">
        <f t="shared" si="44"/>
        <v/>
      </c>
      <c r="M370" s="200">
        <f t="shared" si="45"/>
        <v>0.11</v>
      </c>
      <c r="N370" s="200">
        <v>7.0000000000000007E-2</v>
      </c>
      <c r="O370" s="235" t="str">
        <f t="shared" si="46"/>
        <v>OK</v>
      </c>
      <c r="P370" s="151"/>
      <c r="Q370" s="130">
        <v>336</v>
      </c>
      <c r="R370" s="36">
        <f t="shared" si="43"/>
        <v>14</v>
      </c>
      <c r="S370" s="320">
        <v>14.113</v>
      </c>
      <c r="T370" s="320">
        <v>14.068</v>
      </c>
      <c r="U370" s="134"/>
      <c r="V370" s="134"/>
      <c r="W370" s="134"/>
      <c r="X370" s="134"/>
      <c r="Y370" s="134"/>
      <c r="Z370" s="134"/>
      <c r="AA370" s="134"/>
      <c r="AB370" s="134"/>
      <c r="AC370" s="134"/>
      <c r="AD370" s="134"/>
      <c r="AE370" s="134"/>
      <c r="AF370" s="134"/>
      <c r="AG370" s="134"/>
      <c r="AH370" s="134"/>
      <c r="AI370" s="134"/>
      <c r="AJ370" s="134"/>
      <c r="AK370" s="134"/>
      <c r="AL370" s="134"/>
      <c r="AM370" s="134"/>
      <c r="AN370" s="134"/>
      <c r="AO370" s="134"/>
      <c r="AP370" s="134"/>
      <c r="AQ370" s="134"/>
      <c r="AR370" s="134"/>
      <c r="AS370" s="134"/>
      <c r="AT370" s="134"/>
      <c r="AU370" s="134"/>
      <c r="AV370" s="134"/>
      <c r="AW370" s="134"/>
      <c r="AX370" s="134"/>
      <c r="AY370" s="134"/>
      <c r="AZ370" s="134"/>
      <c r="BA370" s="134"/>
      <c r="BB370" s="134"/>
      <c r="BC370" s="134"/>
      <c r="BD370" s="134"/>
      <c r="BE370" s="134"/>
      <c r="BF370" s="134"/>
      <c r="BG370" s="134"/>
      <c r="BH370" s="134"/>
      <c r="BI370" s="134"/>
      <c r="BJ370" s="134"/>
      <c r="BK370" s="134"/>
      <c r="BL370" s="134"/>
      <c r="BM370" s="134"/>
      <c r="BN370" s="134"/>
      <c r="BO370" s="134"/>
      <c r="BP370" s="134"/>
      <c r="BQ370" s="134"/>
      <c r="BR370" s="134"/>
      <c r="BS370" s="134"/>
      <c r="BT370" s="134"/>
      <c r="BU370" s="134"/>
      <c r="BV370" s="134"/>
      <c r="BW370" s="134"/>
      <c r="BX370" s="134"/>
      <c r="BY370" s="134"/>
      <c r="BZ370" s="134"/>
      <c r="CA370" s="134"/>
      <c r="CB370" s="134"/>
      <c r="CC370" s="134"/>
      <c r="CD370" s="134"/>
      <c r="CE370" s="134"/>
      <c r="CF370" s="134"/>
      <c r="CG370" s="134"/>
      <c r="CH370" s="134"/>
      <c r="CI370" s="134"/>
      <c r="CJ370" s="134"/>
      <c r="CK370" s="134"/>
      <c r="CL370" s="134"/>
      <c r="CM370" s="134"/>
      <c r="CN370" s="134"/>
      <c r="CO370" s="134"/>
      <c r="CP370" s="134"/>
      <c r="CQ370" s="134"/>
      <c r="CR370" s="134"/>
      <c r="CS370" s="134"/>
      <c r="CT370" s="134"/>
      <c r="CU370" s="134"/>
      <c r="CV370" s="134"/>
      <c r="CW370" s="134"/>
      <c r="CX370" s="134"/>
      <c r="CY370" s="134"/>
      <c r="CZ370" s="134"/>
      <c r="DA370" s="134"/>
      <c r="DB370" s="134"/>
      <c r="DC370" s="134"/>
      <c r="DD370" s="134"/>
      <c r="DE370" s="134"/>
      <c r="DF370" s="134"/>
      <c r="DG370" s="134"/>
      <c r="DH370" s="134"/>
      <c r="DI370" s="134"/>
      <c r="DJ370" s="134"/>
      <c r="DK370" s="134"/>
      <c r="DL370" s="134"/>
      <c r="DM370" s="134"/>
      <c r="DN370" s="221"/>
    </row>
    <row r="371" spans="1:118" ht="13.5" customHeight="1">
      <c r="A371" s="359">
        <v>336</v>
      </c>
      <c r="B371" s="332" t="s">
        <v>319</v>
      </c>
      <c r="C371" s="172">
        <v>0</v>
      </c>
      <c r="D371" s="21" t="s">
        <v>7</v>
      </c>
      <c r="E371" s="21" t="s">
        <v>14</v>
      </c>
      <c r="F371" s="136">
        <v>-40</v>
      </c>
      <c r="G371" s="22"/>
      <c r="H371" s="407">
        <v>0.3</v>
      </c>
      <c r="I371" s="410">
        <v>-0.3</v>
      </c>
      <c r="J371" s="211">
        <v>-40</v>
      </c>
      <c r="K371" s="320">
        <v>-40.006999999999998</v>
      </c>
      <c r="L371" s="22" t="str">
        <f t="shared" si="44"/>
        <v/>
      </c>
      <c r="M371" s="200">
        <f t="shared" ref="M371" si="54">IF(COUNTBLANK(F371)=1,"",IF(C371=0,ROUND(K371-J371,2),IF(C371=1,IF(F371&gt;0,ROUND(J371-K371,2),ROUND(K371-J371,2)),IF(C371=2,IF(F371&gt;0,ROUND(J371-K371,2),ROUND(K371-J371,2))))))</f>
        <v>-0.01</v>
      </c>
      <c r="N371" s="200">
        <v>-0.02</v>
      </c>
      <c r="O371" s="235" t="str">
        <f t="shared" si="46"/>
        <v>OK</v>
      </c>
      <c r="P371" s="151"/>
      <c r="Q371" s="130">
        <v>336</v>
      </c>
      <c r="R371" s="36">
        <f t="shared" si="43"/>
        <v>-40</v>
      </c>
      <c r="S371" s="320">
        <v>-40.006999999999998</v>
      </c>
      <c r="T371" s="320">
        <v>-40.021999999999998</v>
      </c>
      <c r="U371" s="134"/>
      <c r="V371" s="134"/>
      <c r="W371" s="134"/>
      <c r="X371" s="134"/>
      <c r="Y371" s="134"/>
      <c r="Z371" s="134"/>
      <c r="AA371" s="134"/>
      <c r="AB371" s="134"/>
      <c r="AC371" s="134"/>
      <c r="AD371" s="134"/>
      <c r="AE371" s="134"/>
      <c r="AF371" s="134"/>
      <c r="AG371" s="134"/>
      <c r="AH371" s="134"/>
      <c r="AI371" s="134"/>
      <c r="AJ371" s="134"/>
      <c r="AK371" s="134"/>
      <c r="AL371" s="134"/>
      <c r="AM371" s="134"/>
      <c r="AN371" s="134"/>
      <c r="AO371" s="134"/>
      <c r="AP371" s="134"/>
      <c r="AQ371" s="134"/>
      <c r="AR371" s="134"/>
      <c r="AS371" s="134"/>
      <c r="AT371" s="134"/>
      <c r="AU371" s="134"/>
      <c r="AV371" s="134"/>
      <c r="AW371" s="134"/>
      <c r="AX371" s="134"/>
      <c r="AY371" s="134"/>
      <c r="AZ371" s="134"/>
      <c r="BA371" s="134"/>
      <c r="BB371" s="134"/>
      <c r="BC371" s="134"/>
      <c r="BD371" s="134"/>
      <c r="BE371" s="134"/>
      <c r="BF371" s="134"/>
      <c r="BG371" s="134"/>
      <c r="BH371" s="134"/>
      <c r="BI371" s="134"/>
      <c r="BJ371" s="134"/>
      <c r="BK371" s="134"/>
      <c r="BL371" s="134"/>
      <c r="BM371" s="134"/>
      <c r="BN371" s="134"/>
      <c r="BO371" s="134"/>
      <c r="BP371" s="134"/>
      <c r="BQ371" s="134"/>
      <c r="BR371" s="134"/>
      <c r="BS371" s="134"/>
      <c r="BT371" s="134"/>
      <c r="BU371" s="134"/>
      <c r="BV371" s="134"/>
      <c r="BW371" s="134"/>
      <c r="BX371" s="134"/>
      <c r="BY371" s="134"/>
      <c r="BZ371" s="134"/>
      <c r="CA371" s="134"/>
      <c r="CB371" s="134"/>
      <c r="CC371" s="134"/>
      <c r="CD371" s="134"/>
      <c r="CE371" s="134"/>
      <c r="CF371" s="134"/>
      <c r="CG371" s="134"/>
      <c r="CH371" s="134"/>
      <c r="CI371" s="134"/>
      <c r="CJ371" s="134"/>
      <c r="CK371" s="134"/>
      <c r="CL371" s="134"/>
      <c r="CM371" s="134"/>
      <c r="CN371" s="134"/>
      <c r="CO371" s="134"/>
      <c r="CP371" s="134"/>
      <c r="CQ371" s="134"/>
      <c r="CR371" s="134"/>
      <c r="CS371" s="134"/>
      <c r="CT371" s="134"/>
      <c r="CU371" s="134"/>
      <c r="CV371" s="134"/>
      <c r="CW371" s="134"/>
      <c r="CX371" s="134"/>
      <c r="CY371" s="134"/>
      <c r="CZ371" s="134"/>
      <c r="DA371" s="134"/>
      <c r="DB371" s="134"/>
      <c r="DC371" s="134"/>
      <c r="DD371" s="134"/>
      <c r="DE371" s="134"/>
      <c r="DF371" s="134"/>
      <c r="DG371" s="134"/>
      <c r="DH371" s="134"/>
      <c r="DI371" s="134"/>
      <c r="DJ371" s="134"/>
      <c r="DK371" s="134"/>
      <c r="DL371" s="134"/>
      <c r="DM371" s="134"/>
      <c r="DN371" s="221"/>
    </row>
    <row r="372" spans="1:118" ht="13.5" customHeight="1">
      <c r="A372" s="359">
        <v>318</v>
      </c>
      <c r="B372" s="332" t="s">
        <v>320</v>
      </c>
      <c r="C372" s="172">
        <v>0</v>
      </c>
      <c r="D372" s="21" t="s">
        <v>9</v>
      </c>
      <c r="E372" s="21" t="s">
        <v>14</v>
      </c>
      <c r="F372" s="136">
        <v>14</v>
      </c>
      <c r="G372" s="22"/>
      <c r="H372" s="407">
        <v>0.25</v>
      </c>
      <c r="I372" s="410">
        <v>-0.25</v>
      </c>
      <c r="J372" s="211">
        <v>14</v>
      </c>
      <c r="K372" s="320">
        <v>14.009</v>
      </c>
      <c r="L372" s="22" t="str">
        <f t="shared" si="44"/>
        <v/>
      </c>
      <c r="M372" s="200">
        <f t="shared" si="45"/>
        <v>0.01</v>
      </c>
      <c r="N372" s="200">
        <v>-0.01</v>
      </c>
      <c r="O372" s="235" t="str">
        <f t="shared" si="46"/>
        <v>OK</v>
      </c>
      <c r="P372" s="151"/>
      <c r="Q372" s="130">
        <v>318</v>
      </c>
      <c r="R372" s="36">
        <f t="shared" si="43"/>
        <v>14</v>
      </c>
      <c r="S372" s="320">
        <v>14.009</v>
      </c>
      <c r="T372" s="320">
        <v>13.987</v>
      </c>
      <c r="U372" s="134"/>
      <c r="V372" s="134"/>
      <c r="W372" s="134"/>
      <c r="X372" s="134"/>
      <c r="Y372" s="134"/>
      <c r="Z372" s="134"/>
      <c r="AA372" s="134"/>
      <c r="AB372" s="134"/>
      <c r="AC372" s="134"/>
      <c r="AD372" s="134"/>
      <c r="AE372" s="134"/>
      <c r="AF372" s="134"/>
      <c r="AG372" s="134"/>
      <c r="AH372" s="134"/>
      <c r="AI372" s="134"/>
      <c r="AJ372" s="134"/>
      <c r="AK372" s="134"/>
      <c r="AL372" s="134"/>
      <c r="AM372" s="134"/>
      <c r="AN372" s="134"/>
      <c r="AO372" s="134"/>
      <c r="AP372" s="134"/>
      <c r="AQ372" s="134"/>
      <c r="AR372" s="134"/>
      <c r="AS372" s="134"/>
      <c r="AT372" s="134"/>
      <c r="AU372" s="134"/>
      <c r="AV372" s="134"/>
      <c r="AW372" s="134"/>
      <c r="AX372" s="134"/>
      <c r="AY372" s="134"/>
      <c r="AZ372" s="134"/>
      <c r="BA372" s="134"/>
      <c r="BB372" s="134"/>
      <c r="BC372" s="134"/>
      <c r="BD372" s="134"/>
      <c r="BE372" s="134"/>
      <c r="BF372" s="134"/>
      <c r="BG372" s="134"/>
      <c r="BH372" s="134"/>
      <c r="BI372" s="134"/>
      <c r="BJ372" s="134"/>
      <c r="BK372" s="134"/>
      <c r="BL372" s="134"/>
      <c r="BM372" s="134"/>
      <c r="BN372" s="134"/>
      <c r="BO372" s="134"/>
      <c r="BP372" s="134"/>
      <c r="BQ372" s="134"/>
      <c r="BR372" s="134"/>
      <c r="BS372" s="134"/>
      <c r="BT372" s="134"/>
      <c r="BU372" s="134"/>
      <c r="BV372" s="134"/>
      <c r="BW372" s="134"/>
      <c r="BX372" s="134"/>
      <c r="BY372" s="134"/>
      <c r="BZ372" s="134"/>
      <c r="CA372" s="134"/>
      <c r="CB372" s="134"/>
      <c r="CC372" s="134"/>
      <c r="CD372" s="134"/>
      <c r="CE372" s="134"/>
      <c r="CF372" s="134"/>
      <c r="CG372" s="134"/>
      <c r="CH372" s="134"/>
      <c r="CI372" s="134"/>
      <c r="CJ372" s="134"/>
      <c r="CK372" s="134"/>
      <c r="CL372" s="134"/>
      <c r="CM372" s="134"/>
      <c r="CN372" s="134"/>
      <c r="CO372" s="134"/>
      <c r="CP372" s="134"/>
      <c r="CQ372" s="134"/>
      <c r="CR372" s="134"/>
      <c r="CS372" s="134"/>
      <c r="CT372" s="134"/>
      <c r="CU372" s="134"/>
      <c r="CV372" s="134"/>
      <c r="CW372" s="134"/>
      <c r="CX372" s="134"/>
      <c r="CY372" s="134"/>
      <c r="CZ372" s="134"/>
      <c r="DA372" s="134"/>
      <c r="DB372" s="134"/>
      <c r="DC372" s="134"/>
      <c r="DD372" s="134"/>
      <c r="DE372" s="134"/>
      <c r="DF372" s="134"/>
      <c r="DG372" s="134"/>
      <c r="DH372" s="134"/>
      <c r="DI372" s="134"/>
      <c r="DJ372" s="134"/>
      <c r="DK372" s="134"/>
      <c r="DL372" s="134"/>
      <c r="DM372" s="134"/>
      <c r="DN372" s="221"/>
    </row>
    <row r="373" spans="1:118" ht="13.5" customHeight="1">
      <c r="A373" s="359">
        <v>318</v>
      </c>
      <c r="B373" s="332" t="s">
        <v>321</v>
      </c>
      <c r="C373" s="172">
        <v>0</v>
      </c>
      <c r="D373" s="21" t="s">
        <v>7</v>
      </c>
      <c r="E373" s="21" t="s">
        <v>14</v>
      </c>
      <c r="F373" s="136">
        <v>40</v>
      </c>
      <c r="G373" s="22"/>
      <c r="H373" s="407">
        <v>0.25</v>
      </c>
      <c r="I373" s="410">
        <v>-0.25</v>
      </c>
      <c r="J373" s="211">
        <v>40</v>
      </c>
      <c r="K373" s="320">
        <v>39.933999999999997</v>
      </c>
      <c r="L373" s="22" t="str">
        <f t="shared" si="44"/>
        <v/>
      </c>
      <c r="M373" s="200">
        <f t="shared" si="45"/>
        <v>-7.0000000000000007E-2</v>
      </c>
      <c r="N373" s="200">
        <v>-0.05</v>
      </c>
      <c r="O373" s="235" t="str">
        <f t="shared" si="46"/>
        <v>OK</v>
      </c>
      <c r="P373" s="151"/>
      <c r="Q373" s="130">
        <v>318</v>
      </c>
      <c r="R373" s="36">
        <f t="shared" si="43"/>
        <v>40</v>
      </c>
      <c r="S373" s="320">
        <v>39.933999999999997</v>
      </c>
      <c r="T373" s="320">
        <v>39.950000000000003</v>
      </c>
      <c r="U373" s="134"/>
      <c r="V373" s="134"/>
      <c r="W373" s="134"/>
      <c r="X373" s="134"/>
      <c r="Y373" s="134"/>
      <c r="Z373" s="134"/>
      <c r="AA373" s="134"/>
      <c r="AB373" s="134"/>
      <c r="AC373" s="134"/>
      <c r="AD373" s="134"/>
      <c r="AE373" s="134"/>
      <c r="AF373" s="134"/>
      <c r="AG373" s="134"/>
      <c r="AH373" s="134"/>
      <c r="AI373" s="134"/>
      <c r="AJ373" s="134"/>
      <c r="AK373" s="134"/>
      <c r="AL373" s="134"/>
      <c r="AM373" s="134"/>
      <c r="AN373" s="134"/>
      <c r="AO373" s="134"/>
      <c r="AP373" s="134"/>
      <c r="AQ373" s="134"/>
      <c r="AR373" s="134"/>
      <c r="AS373" s="134"/>
      <c r="AT373" s="134"/>
      <c r="AU373" s="134"/>
      <c r="AV373" s="134"/>
      <c r="AW373" s="134"/>
      <c r="AX373" s="134"/>
      <c r="AY373" s="134"/>
      <c r="AZ373" s="134"/>
      <c r="BA373" s="134"/>
      <c r="BB373" s="134"/>
      <c r="BC373" s="134"/>
      <c r="BD373" s="134"/>
      <c r="BE373" s="134"/>
      <c r="BF373" s="134"/>
      <c r="BG373" s="134"/>
      <c r="BH373" s="134"/>
      <c r="BI373" s="134"/>
      <c r="BJ373" s="134"/>
      <c r="BK373" s="134"/>
      <c r="BL373" s="134"/>
      <c r="BM373" s="134"/>
      <c r="BN373" s="134"/>
      <c r="BO373" s="134"/>
      <c r="BP373" s="134"/>
      <c r="BQ373" s="134"/>
      <c r="BR373" s="134"/>
      <c r="BS373" s="134"/>
      <c r="BT373" s="134"/>
      <c r="BU373" s="134"/>
      <c r="BV373" s="134"/>
      <c r="BW373" s="134"/>
      <c r="BX373" s="134"/>
      <c r="BY373" s="134"/>
      <c r="BZ373" s="134"/>
      <c r="CA373" s="134"/>
      <c r="CB373" s="134"/>
      <c r="CC373" s="134"/>
      <c r="CD373" s="134"/>
      <c r="CE373" s="134"/>
      <c r="CF373" s="134"/>
      <c r="CG373" s="134"/>
      <c r="CH373" s="134"/>
      <c r="CI373" s="134"/>
      <c r="CJ373" s="134"/>
      <c r="CK373" s="134"/>
      <c r="CL373" s="134"/>
      <c r="CM373" s="134"/>
      <c r="CN373" s="134"/>
      <c r="CO373" s="134"/>
      <c r="CP373" s="134"/>
      <c r="CQ373" s="134"/>
      <c r="CR373" s="134"/>
      <c r="CS373" s="134"/>
      <c r="CT373" s="134"/>
      <c r="CU373" s="134"/>
      <c r="CV373" s="134"/>
      <c r="CW373" s="134"/>
      <c r="CX373" s="134"/>
      <c r="CY373" s="134"/>
      <c r="CZ373" s="134"/>
      <c r="DA373" s="134"/>
      <c r="DB373" s="134"/>
      <c r="DC373" s="134"/>
      <c r="DD373" s="134"/>
      <c r="DE373" s="134"/>
      <c r="DF373" s="134"/>
      <c r="DG373" s="134"/>
      <c r="DH373" s="134"/>
      <c r="DI373" s="134"/>
      <c r="DJ373" s="134"/>
      <c r="DK373" s="134"/>
      <c r="DL373" s="134"/>
      <c r="DM373" s="134"/>
      <c r="DN373" s="221"/>
    </row>
    <row r="374" spans="1:118" ht="13.5" customHeight="1">
      <c r="A374" s="359">
        <v>337</v>
      </c>
      <c r="B374" s="332" t="s">
        <v>322</v>
      </c>
      <c r="C374" s="172">
        <v>0</v>
      </c>
      <c r="D374" s="21" t="s">
        <v>9</v>
      </c>
      <c r="E374" s="21" t="s">
        <v>14</v>
      </c>
      <c r="F374" s="136">
        <v>14</v>
      </c>
      <c r="G374" s="22"/>
      <c r="H374" s="407">
        <v>0.3</v>
      </c>
      <c r="I374" s="410">
        <v>-0.3</v>
      </c>
      <c r="J374" s="211">
        <v>14</v>
      </c>
      <c r="K374" s="320">
        <v>13.977</v>
      </c>
      <c r="L374" s="22" t="str">
        <f t="shared" si="44"/>
        <v/>
      </c>
      <c r="M374" s="200">
        <f t="shared" si="45"/>
        <v>-0.02</v>
      </c>
      <c r="N374" s="200">
        <v>-0.01</v>
      </c>
      <c r="O374" s="235" t="str">
        <f t="shared" si="46"/>
        <v>OK</v>
      </c>
      <c r="P374" s="151"/>
      <c r="Q374" s="130">
        <v>337</v>
      </c>
      <c r="R374" s="36">
        <f t="shared" si="43"/>
        <v>14</v>
      </c>
      <c r="S374" s="320">
        <v>13.977</v>
      </c>
      <c r="T374" s="320">
        <v>13.994999999999999</v>
      </c>
      <c r="U374" s="134"/>
      <c r="V374" s="134"/>
      <c r="W374" s="134"/>
      <c r="X374" s="134"/>
      <c r="Y374" s="134"/>
      <c r="Z374" s="134"/>
      <c r="AA374" s="134"/>
      <c r="AB374" s="134"/>
      <c r="AC374" s="134"/>
      <c r="AD374" s="134"/>
      <c r="AE374" s="134"/>
      <c r="AF374" s="134"/>
      <c r="AG374" s="134"/>
      <c r="AH374" s="134"/>
      <c r="AI374" s="134"/>
      <c r="AJ374" s="134"/>
      <c r="AK374" s="134"/>
      <c r="AL374" s="134"/>
      <c r="AM374" s="134"/>
      <c r="AN374" s="134"/>
      <c r="AO374" s="134"/>
      <c r="AP374" s="134"/>
      <c r="AQ374" s="134"/>
      <c r="AR374" s="134"/>
      <c r="AS374" s="134"/>
      <c r="AT374" s="134"/>
      <c r="AU374" s="134"/>
      <c r="AV374" s="134"/>
      <c r="AW374" s="134"/>
      <c r="AX374" s="134"/>
      <c r="AY374" s="134"/>
      <c r="AZ374" s="134"/>
      <c r="BA374" s="134"/>
      <c r="BB374" s="134"/>
      <c r="BC374" s="134"/>
      <c r="BD374" s="134"/>
      <c r="BE374" s="134"/>
      <c r="BF374" s="134"/>
      <c r="BG374" s="134"/>
      <c r="BH374" s="134"/>
      <c r="BI374" s="134"/>
      <c r="BJ374" s="134"/>
      <c r="BK374" s="134"/>
      <c r="BL374" s="134"/>
      <c r="BM374" s="134"/>
      <c r="BN374" s="134"/>
      <c r="BO374" s="134"/>
      <c r="BP374" s="134"/>
      <c r="BQ374" s="134"/>
      <c r="BR374" s="134"/>
      <c r="BS374" s="134"/>
      <c r="BT374" s="134"/>
      <c r="BU374" s="134"/>
      <c r="BV374" s="134"/>
      <c r="BW374" s="134"/>
      <c r="BX374" s="134"/>
      <c r="BY374" s="134"/>
      <c r="BZ374" s="134"/>
      <c r="CA374" s="134"/>
      <c r="CB374" s="134"/>
      <c r="CC374" s="134"/>
      <c r="CD374" s="134"/>
      <c r="CE374" s="134"/>
      <c r="CF374" s="134"/>
      <c r="CG374" s="134"/>
      <c r="CH374" s="134"/>
      <c r="CI374" s="134"/>
      <c r="CJ374" s="134"/>
      <c r="CK374" s="134"/>
      <c r="CL374" s="134"/>
      <c r="CM374" s="134"/>
      <c r="CN374" s="134"/>
      <c r="CO374" s="134"/>
      <c r="CP374" s="134"/>
      <c r="CQ374" s="134"/>
      <c r="CR374" s="134"/>
      <c r="CS374" s="134"/>
      <c r="CT374" s="134"/>
      <c r="CU374" s="134"/>
      <c r="CV374" s="134"/>
      <c r="CW374" s="134"/>
      <c r="CX374" s="134"/>
      <c r="CY374" s="134"/>
      <c r="CZ374" s="134"/>
      <c r="DA374" s="134"/>
      <c r="DB374" s="134"/>
      <c r="DC374" s="134"/>
      <c r="DD374" s="134"/>
      <c r="DE374" s="134"/>
      <c r="DF374" s="134"/>
      <c r="DG374" s="134"/>
      <c r="DH374" s="134"/>
      <c r="DI374" s="134"/>
      <c r="DJ374" s="134"/>
      <c r="DK374" s="134"/>
      <c r="DL374" s="134"/>
      <c r="DM374" s="134"/>
      <c r="DN374" s="221"/>
    </row>
    <row r="375" spans="1:118" ht="13.5" customHeight="1">
      <c r="A375" s="359">
        <v>337</v>
      </c>
      <c r="B375" s="332" t="s">
        <v>323</v>
      </c>
      <c r="C375" s="172">
        <v>0</v>
      </c>
      <c r="D375" s="21" t="s">
        <v>7</v>
      </c>
      <c r="E375" s="21" t="s">
        <v>14</v>
      </c>
      <c r="F375" s="136">
        <v>40</v>
      </c>
      <c r="G375" s="22"/>
      <c r="H375" s="407">
        <v>0.3</v>
      </c>
      <c r="I375" s="410">
        <v>-0.3</v>
      </c>
      <c r="J375" s="211">
        <v>40</v>
      </c>
      <c r="K375" s="320">
        <v>39.948999999999998</v>
      </c>
      <c r="L375" s="22" t="str">
        <f t="shared" si="44"/>
        <v/>
      </c>
      <c r="M375" s="200">
        <f t="shared" si="45"/>
        <v>-0.05</v>
      </c>
      <c r="N375" s="200">
        <v>-0.06</v>
      </c>
      <c r="O375" s="235" t="str">
        <f t="shared" si="46"/>
        <v>OK</v>
      </c>
      <c r="P375" s="151"/>
      <c r="Q375" s="130">
        <v>337</v>
      </c>
      <c r="R375" s="36">
        <f t="shared" si="43"/>
        <v>40</v>
      </c>
      <c r="S375" s="320">
        <v>39.948999999999998</v>
      </c>
      <c r="T375" s="320">
        <v>39.944000000000003</v>
      </c>
      <c r="U375" s="134"/>
      <c r="V375" s="134"/>
      <c r="W375" s="134"/>
      <c r="X375" s="134"/>
      <c r="Y375" s="134"/>
      <c r="Z375" s="134"/>
      <c r="AA375" s="134"/>
      <c r="AB375" s="134"/>
      <c r="AC375" s="134"/>
      <c r="AD375" s="134"/>
      <c r="AE375" s="134"/>
      <c r="AF375" s="134"/>
      <c r="AG375" s="134"/>
      <c r="AH375" s="134"/>
      <c r="AI375" s="134"/>
      <c r="AJ375" s="134"/>
      <c r="AK375" s="134"/>
      <c r="AL375" s="134"/>
      <c r="AM375" s="134"/>
      <c r="AN375" s="134"/>
      <c r="AO375" s="134"/>
      <c r="AP375" s="134"/>
      <c r="AQ375" s="134"/>
      <c r="AR375" s="134"/>
      <c r="AS375" s="134"/>
      <c r="AT375" s="134"/>
      <c r="AU375" s="134"/>
      <c r="AV375" s="134"/>
      <c r="AW375" s="134"/>
      <c r="AX375" s="134"/>
      <c r="AY375" s="134"/>
      <c r="AZ375" s="134"/>
      <c r="BA375" s="134"/>
      <c r="BB375" s="134"/>
      <c r="BC375" s="134"/>
      <c r="BD375" s="134"/>
      <c r="BE375" s="134"/>
      <c r="BF375" s="134"/>
      <c r="BG375" s="134"/>
      <c r="BH375" s="134"/>
      <c r="BI375" s="134"/>
      <c r="BJ375" s="134"/>
      <c r="BK375" s="134"/>
      <c r="BL375" s="134"/>
      <c r="BM375" s="134"/>
      <c r="BN375" s="134"/>
      <c r="BO375" s="134"/>
      <c r="BP375" s="134"/>
      <c r="BQ375" s="134"/>
      <c r="BR375" s="134"/>
      <c r="BS375" s="134"/>
      <c r="BT375" s="134"/>
      <c r="BU375" s="134"/>
      <c r="BV375" s="134"/>
      <c r="BW375" s="134"/>
      <c r="BX375" s="134"/>
      <c r="BY375" s="134"/>
      <c r="BZ375" s="134"/>
      <c r="CA375" s="134"/>
      <c r="CB375" s="134"/>
      <c r="CC375" s="134"/>
      <c r="CD375" s="134"/>
      <c r="CE375" s="134"/>
      <c r="CF375" s="134"/>
      <c r="CG375" s="134"/>
      <c r="CH375" s="134"/>
      <c r="CI375" s="134"/>
      <c r="CJ375" s="134"/>
      <c r="CK375" s="134"/>
      <c r="CL375" s="134"/>
      <c r="CM375" s="134"/>
      <c r="CN375" s="134"/>
      <c r="CO375" s="134"/>
      <c r="CP375" s="134"/>
      <c r="CQ375" s="134"/>
      <c r="CR375" s="134"/>
      <c r="CS375" s="134"/>
      <c r="CT375" s="134"/>
      <c r="CU375" s="134"/>
      <c r="CV375" s="134"/>
      <c r="CW375" s="134"/>
      <c r="CX375" s="134"/>
      <c r="CY375" s="134"/>
      <c r="CZ375" s="134"/>
      <c r="DA375" s="134"/>
      <c r="DB375" s="134"/>
      <c r="DC375" s="134"/>
      <c r="DD375" s="134"/>
      <c r="DE375" s="134"/>
      <c r="DF375" s="134"/>
      <c r="DG375" s="134"/>
      <c r="DH375" s="134"/>
      <c r="DI375" s="134"/>
      <c r="DJ375" s="134"/>
      <c r="DK375" s="134"/>
      <c r="DL375" s="134"/>
      <c r="DM375" s="134"/>
      <c r="DN375" s="221"/>
    </row>
    <row r="376" spans="1:118" ht="13.5" customHeight="1">
      <c r="A376" s="359">
        <v>338</v>
      </c>
      <c r="B376" s="332" t="s">
        <v>324</v>
      </c>
      <c r="C376" s="172">
        <v>0</v>
      </c>
      <c r="D376" s="21" t="s">
        <v>9</v>
      </c>
      <c r="E376" s="21" t="s">
        <v>14</v>
      </c>
      <c r="F376" s="136">
        <v>14</v>
      </c>
      <c r="G376" s="22"/>
      <c r="H376" s="407">
        <v>0.3</v>
      </c>
      <c r="I376" s="410">
        <v>-0.3</v>
      </c>
      <c r="J376" s="211">
        <v>14</v>
      </c>
      <c r="K376" s="320">
        <v>14.029</v>
      </c>
      <c r="L376" s="22" t="str">
        <f t="shared" si="44"/>
        <v/>
      </c>
      <c r="M376" s="200">
        <f t="shared" si="45"/>
        <v>0.03</v>
      </c>
      <c r="N376" s="200">
        <v>0.02</v>
      </c>
      <c r="O376" s="235" t="str">
        <f t="shared" si="46"/>
        <v>OK</v>
      </c>
      <c r="P376" s="151"/>
      <c r="Q376" s="130">
        <v>338</v>
      </c>
      <c r="R376" s="36">
        <f t="shared" si="43"/>
        <v>14</v>
      </c>
      <c r="S376" s="320">
        <v>14.029</v>
      </c>
      <c r="T376" s="320">
        <v>14.021000000000001</v>
      </c>
      <c r="U376" s="134"/>
      <c r="V376" s="134"/>
      <c r="W376" s="134"/>
      <c r="X376" s="134"/>
      <c r="Y376" s="134"/>
      <c r="Z376" s="134"/>
      <c r="AA376" s="134"/>
      <c r="AB376" s="134"/>
      <c r="AC376" s="134"/>
      <c r="AD376" s="134"/>
      <c r="AE376" s="134"/>
      <c r="AF376" s="134"/>
      <c r="AG376" s="134"/>
      <c r="AH376" s="134"/>
      <c r="AI376" s="134"/>
      <c r="AJ376" s="134"/>
      <c r="AK376" s="134"/>
      <c r="AL376" s="134"/>
      <c r="AM376" s="134"/>
      <c r="AN376" s="134"/>
      <c r="AO376" s="134"/>
      <c r="AP376" s="134"/>
      <c r="AQ376" s="134"/>
      <c r="AR376" s="134"/>
      <c r="AS376" s="134"/>
      <c r="AT376" s="134"/>
      <c r="AU376" s="134"/>
      <c r="AV376" s="134"/>
      <c r="AW376" s="134"/>
      <c r="AX376" s="134"/>
      <c r="AY376" s="134"/>
      <c r="AZ376" s="134"/>
      <c r="BA376" s="134"/>
      <c r="BB376" s="134"/>
      <c r="BC376" s="134"/>
      <c r="BD376" s="134"/>
      <c r="BE376" s="134"/>
      <c r="BF376" s="134"/>
      <c r="BG376" s="134"/>
      <c r="BH376" s="134"/>
      <c r="BI376" s="134"/>
      <c r="BJ376" s="134"/>
      <c r="BK376" s="134"/>
      <c r="BL376" s="134"/>
      <c r="BM376" s="134"/>
      <c r="BN376" s="134"/>
      <c r="BO376" s="134"/>
      <c r="BP376" s="134"/>
      <c r="BQ376" s="134"/>
      <c r="BR376" s="134"/>
      <c r="BS376" s="134"/>
      <c r="BT376" s="134"/>
      <c r="BU376" s="134"/>
      <c r="BV376" s="134"/>
      <c r="BW376" s="134"/>
      <c r="BX376" s="134"/>
      <c r="BY376" s="134"/>
      <c r="BZ376" s="134"/>
      <c r="CA376" s="134"/>
      <c r="CB376" s="134"/>
      <c r="CC376" s="134"/>
      <c r="CD376" s="134"/>
      <c r="CE376" s="134"/>
      <c r="CF376" s="134"/>
      <c r="CG376" s="134"/>
      <c r="CH376" s="134"/>
      <c r="CI376" s="134"/>
      <c r="CJ376" s="134"/>
      <c r="CK376" s="134"/>
      <c r="CL376" s="134"/>
      <c r="CM376" s="134"/>
      <c r="CN376" s="134"/>
      <c r="CO376" s="134"/>
      <c r="CP376" s="134"/>
      <c r="CQ376" s="134"/>
      <c r="CR376" s="134"/>
      <c r="CS376" s="134"/>
      <c r="CT376" s="134"/>
      <c r="CU376" s="134"/>
      <c r="CV376" s="134"/>
      <c r="CW376" s="134"/>
      <c r="CX376" s="134"/>
      <c r="CY376" s="134"/>
      <c r="CZ376" s="134"/>
      <c r="DA376" s="134"/>
      <c r="DB376" s="134"/>
      <c r="DC376" s="134"/>
      <c r="DD376" s="134"/>
      <c r="DE376" s="134"/>
      <c r="DF376" s="134"/>
      <c r="DG376" s="134"/>
      <c r="DH376" s="134"/>
      <c r="DI376" s="134"/>
      <c r="DJ376" s="134"/>
      <c r="DK376" s="134"/>
      <c r="DL376" s="134"/>
      <c r="DM376" s="134"/>
      <c r="DN376" s="221"/>
    </row>
    <row r="377" spans="1:118" ht="13.5" customHeight="1">
      <c r="A377" s="359">
        <v>338</v>
      </c>
      <c r="B377" s="332" t="s">
        <v>325</v>
      </c>
      <c r="C377" s="172">
        <v>0</v>
      </c>
      <c r="D377" s="21" t="s">
        <v>7</v>
      </c>
      <c r="E377" s="21" t="s">
        <v>14</v>
      </c>
      <c r="F377" s="136">
        <v>40</v>
      </c>
      <c r="G377" s="22"/>
      <c r="H377" s="407">
        <v>0.3</v>
      </c>
      <c r="I377" s="410">
        <v>-0.3</v>
      </c>
      <c r="J377" s="211">
        <v>40</v>
      </c>
      <c r="K377" s="320">
        <v>39.993000000000002</v>
      </c>
      <c r="L377" s="22" t="str">
        <f t="shared" si="44"/>
        <v/>
      </c>
      <c r="M377" s="200">
        <f t="shared" si="45"/>
        <v>-0.01</v>
      </c>
      <c r="N377" s="200">
        <v>0.01</v>
      </c>
      <c r="O377" s="235" t="str">
        <f t="shared" si="46"/>
        <v>OK</v>
      </c>
      <c r="P377" s="151"/>
      <c r="Q377" s="130">
        <v>338</v>
      </c>
      <c r="R377" s="36">
        <f t="shared" ref="R377:R419" si="55">IF(C377=0,F377,IF(F377&gt;0,IF(C377=1,F377+G377,F377-G377),IF(C377=1,F377-G377,F377+G377)))</f>
        <v>40</v>
      </c>
      <c r="S377" s="320">
        <v>39.993000000000002</v>
      </c>
      <c r="T377" s="320">
        <v>40.006999999999998</v>
      </c>
      <c r="U377" s="134"/>
      <c r="V377" s="134"/>
      <c r="W377" s="134"/>
      <c r="X377" s="134"/>
      <c r="Y377" s="134"/>
      <c r="Z377" s="134"/>
      <c r="AA377" s="134"/>
      <c r="AB377" s="134"/>
      <c r="AC377" s="134"/>
      <c r="AD377" s="134"/>
      <c r="AE377" s="134"/>
      <c r="AF377" s="134"/>
      <c r="AG377" s="134"/>
      <c r="AH377" s="134"/>
      <c r="AI377" s="134"/>
      <c r="AJ377" s="134"/>
      <c r="AK377" s="134"/>
      <c r="AL377" s="134"/>
      <c r="AM377" s="134"/>
      <c r="AN377" s="134"/>
      <c r="AO377" s="134"/>
      <c r="AP377" s="134"/>
      <c r="AQ377" s="134"/>
      <c r="AR377" s="134"/>
      <c r="AS377" s="134"/>
      <c r="AT377" s="134"/>
      <c r="AU377" s="134"/>
      <c r="AV377" s="134"/>
      <c r="AW377" s="134"/>
      <c r="AX377" s="134"/>
      <c r="AY377" s="134"/>
      <c r="AZ377" s="134"/>
      <c r="BA377" s="134"/>
      <c r="BB377" s="134"/>
      <c r="BC377" s="134"/>
      <c r="BD377" s="134"/>
      <c r="BE377" s="134"/>
      <c r="BF377" s="134"/>
      <c r="BG377" s="134"/>
      <c r="BH377" s="134"/>
      <c r="BI377" s="134"/>
      <c r="BJ377" s="134"/>
      <c r="BK377" s="134"/>
      <c r="BL377" s="134"/>
      <c r="BM377" s="134"/>
      <c r="BN377" s="134"/>
      <c r="BO377" s="134"/>
      <c r="BP377" s="134"/>
      <c r="BQ377" s="134"/>
      <c r="BR377" s="134"/>
      <c r="BS377" s="134"/>
      <c r="BT377" s="134"/>
      <c r="BU377" s="134"/>
      <c r="BV377" s="134"/>
      <c r="BW377" s="134"/>
      <c r="BX377" s="134"/>
      <c r="BY377" s="134"/>
      <c r="BZ377" s="134"/>
      <c r="CA377" s="134"/>
      <c r="CB377" s="134"/>
      <c r="CC377" s="134"/>
      <c r="CD377" s="134"/>
      <c r="CE377" s="134"/>
      <c r="CF377" s="134"/>
      <c r="CG377" s="134"/>
      <c r="CH377" s="134"/>
      <c r="CI377" s="134"/>
      <c r="CJ377" s="134"/>
      <c r="CK377" s="134"/>
      <c r="CL377" s="134"/>
      <c r="CM377" s="134"/>
      <c r="CN377" s="134"/>
      <c r="CO377" s="134"/>
      <c r="CP377" s="134"/>
      <c r="CQ377" s="134"/>
      <c r="CR377" s="134"/>
      <c r="CS377" s="134"/>
      <c r="CT377" s="134"/>
      <c r="CU377" s="134"/>
      <c r="CV377" s="134"/>
      <c r="CW377" s="134"/>
      <c r="CX377" s="134"/>
      <c r="CY377" s="134"/>
      <c r="CZ377" s="134"/>
      <c r="DA377" s="134"/>
      <c r="DB377" s="134"/>
      <c r="DC377" s="134"/>
      <c r="DD377" s="134"/>
      <c r="DE377" s="134"/>
      <c r="DF377" s="134"/>
      <c r="DG377" s="134"/>
      <c r="DH377" s="134"/>
      <c r="DI377" s="134"/>
      <c r="DJ377" s="134"/>
      <c r="DK377" s="134"/>
      <c r="DL377" s="134"/>
      <c r="DM377" s="134"/>
      <c r="DN377" s="221"/>
    </row>
    <row r="378" spans="1:118" ht="13.5" customHeight="1">
      <c r="A378" s="359">
        <v>339</v>
      </c>
      <c r="B378" s="332" t="s">
        <v>326</v>
      </c>
      <c r="C378" s="172">
        <v>0</v>
      </c>
      <c r="D378" s="21" t="s">
        <v>9</v>
      </c>
      <c r="E378" s="21" t="s">
        <v>14</v>
      </c>
      <c r="F378" s="136">
        <v>14</v>
      </c>
      <c r="G378" s="22"/>
      <c r="H378" s="407">
        <v>0.3</v>
      </c>
      <c r="I378" s="410">
        <v>-0.3</v>
      </c>
      <c r="J378" s="211">
        <v>14</v>
      </c>
      <c r="K378" s="320">
        <v>14.113</v>
      </c>
      <c r="L378" s="22" t="str">
        <f t="shared" ref="L378:L419" si="56">IF(G378=0,"",IF(J$8=J$7,IF(F378&gt;0,IF(C378=1,G378-ROUND(J378-K378,2),G378-ROUND(K378-J378,2)),IF(C378=1,G378-ROUND(K378-J378,2),G378-ROUND(J378-K378,2))),IF(J$8&lt;&gt;J$7,IF(F378&gt;0,IF(C378=1,ROUND(K378-J378,2),ROUND(J378-K378,2)),IF(C378=1,ROUND(J378-K378,2),ROUND(K378-J378,2))))))</f>
        <v/>
      </c>
      <c r="M378" s="200">
        <f t="shared" ref="M378:M419" si="57">IF(COUNTBLANK(F378)=1,"",IF(C378=0,ROUND(K378-J378,2),IF(C378=1,IF(F378&gt;0,ROUND(K378-J378,2),ROUND(J378-K378,2)),IF(C378=2,IF(F378&gt;0,ROUND(J378-K378,2),ROUND(K378-J378,2))))))</f>
        <v>0.11</v>
      </c>
      <c r="N378" s="200">
        <v>0.05</v>
      </c>
      <c r="O378" s="235" t="str">
        <f t="shared" ref="O378:O419" si="58">IF(AND(H378&gt;=M378,M378&gt;=I378),"OK","NG")</f>
        <v>OK</v>
      </c>
      <c r="P378" s="151"/>
      <c r="Q378" s="130">
        <v>339</v>
      </c>
      <c r="R378" s="36">
        <f t="shared" si="55"/>
        <v>14</v>
      </c>
      <c r="S378" s="320">
        <v>14.113</v>
      </c>
      <c r="T378" s="320">
        <v>14.045999999999999</v>
      </c>
      <c r="U378" s="134"/>
      <c r="V378" s="134"/>
      <c r="W378" s="134"/>
      <c r="X378" s="134"/>
      <c r="Y378" s="134"/>
      <c r="Z378" s="134"/>
      <c r="AA378" s="134"/>
      <c r="AB378" s="134"/>
      <c r="AC378" s="134"/>
      <c r="AD378" s="134"/>
      <c r="AE378" s="134"/>
      <c r="AF378" s="134"/>
      <c r="AG378" s="134"/>
      <c r="AH378" s="134"/>
      <c r="AI378" s="134"/>
      <c r="AJ378" s="134"/>
      <c r="AK378" s="134"/>
      <c r="AL378" s="134"/>
      <c r="AM378" s="134"/>
      <c r="AN378" s="134"/>
      <c r="AO378" s="134"/>
      <c r="AP378" s="134"/>
      <c r="AQ378" s="134"/>
      <c r="AR378" s="134"/>
      <c r="AS378" s="134"/>
      <c r="AT378" s="134"/>
      <c r="AU378" s="134"/>
      <c r="AV378" s="134"/>
      <c r="AW378" s="134"/>
      <c r="AX378" s="134"/>
      <c r="AY378" s="134"/>
      <c r="AZ378" s="134"/>
      <c r="BA378" s="134"/>
      <c r="BB378" s="134"/>
      <c r="BC378" s="134"/>
      <c r="BD378" s="134"/>
      <c r="BE378" s="134"/>
      <c r="BF378" s="134"/>
      <c r="BG378" s="134"/>
      <c r="BH378" s="134"/>
      <c r="BI378" s="134"/>
      <c r="BJ378" s="134"/>
      <c r="BK378" s="134"/>
      <c r="BL378" s="134"/>
      <c r="BM378" s="134"/>
      <c r="BN378" s="134"/>
      <c r="BO378" s="134"/>
      <c r="BP378" s="134"/>
      <c r="BQ378" s="134"/>
      <c r="BR378" s="134"/>
      <c r="BS378" s="134"/>
      <c r="BT378" s="134"/>
      <c r="BU378" s="134"/>
      <c r="BV378" s="134"/>
      <c r="BW378" s="134"/>
      <c r="BX378" s="134"/>
      <c r="BY378" s="134"/>
      <c r="BZ378" s="134"/>
      <c r="CA378" s="134"/>
      <c r="CB378" s="134"/>
      <c r="CC378" s="134"/>
      <c r="CD378" s="134"/>
      <c r="CE378" s="134"/>
      <c r="CF378" s="134"/>
      <c r="CG378" s="134"/>
      <c r="CH378" s="134"/>
      <c r="CI378" s="134"/>
      <c r="CJ378" s="134"/>
      <c r="CK378" s="134"/>
      <c r="CL378" s="134"/>
      <c r="CM378" s="134"/>
      <c r="CN378" s="134"/>
      <c r="CO378" s="134"/>
      <c r="CP378" s="134"/>
      <c r="CQ378" s="134"/>
      <c r="CR378" s="134"/>
      <c r="CS378" s="134"/>
      <c r="CT378" s="134"/>
      <c r="CU378" s="134"/>
      <c r="CV378" s="134"/>
      <c r="CW378" s="134"/>
      <c r="CX378" s="134"/>
      <c r="CY378" s="134"/>
      <c r="CZ378" s="134"/>
      <c r="DA378" s="134"/>
      <c r="DB378" s="134"/>
      <c r="DC378" s="134"/>
      <c r="DD378" s="134"/>
      <c r="DE378" s="134"/>
      <c r="DF378" s="134"/>
      <c r="DG378" s="134"/>
      <c r="DH378" s="134"/>
      <c r="DI378" s="134"/>
      <c r="DJ378" s="134"/>
      <c r="DK378" s="134"/>
      <c r="DL378" s="134"/>
      <c r="DM378" s="134"/>
      <c r="DN378" s="221"/>
    </row>
    <row r="379" spans="1:118" ht="13.5" customHeight="1">
      <c r="A379" s="359">
        <v>339</v>
      </c>
      <c r="B379" s="332" t="s">
        <v>327</v>
      </c>
      <c r="C379" s="172">
        <v>0</v>
      </c>
      <c r="D379" s="21" t="s">
        <v>7</v>
      </c>
      <c r="E379" s="21" t="s">
        <v>14</v>
      </c>
      <c r="F379" s="136">
        <v>40</v>
      </c>
      <c r="G379" s="22"/>
      <c r="H379" s="407">
        <v>0.3</v>
      </c>
      <c r="I379" s="410">
        <v>-0.3</v>
      </c>
      <c r="J379" s="211">
        <v>40</v>
      </c>
      <c r="K379" s="320">
        <v>40.01</v>
      </c>
      <c r="L379" s="22" t="str">
        <f t="shared" si="56"/>
        <v/>
      </c>
      <c r="M379" s="200">
        <f t="shared" si="57"/>
        <v>0.01</v>
      </c>
      <c r="N379" s="200">
        <v>0.01</v>
      </c>
      <c r="O379" s="235" t="str">
        <f t="shared" si="58"/>
        <v>OK</v>
      </c>
      <c r="P379" s="151"/>
      <c r="Q379" s="130">
        <v>339</v>
      </c>
      <c r="R379" s="36">
        <f t="shared" si="55"/>
        <v>40</v>
      </c>
      <c r="S379" s="320">
        <v>40.01</v>
      </c>
      <c r="T379" s="320">
        <v>40.006999999999998</v>
      </c>
      <c r="U379" s="134"/>
      <c r="V379" s="134"/>
      <c r="W379" s="134"/>
      <c r="X379" s="134"/>
      <c r="Y379" s="134"/>
      <c r="Z379" s="134"/>
      <c r="AA379" s="134"/>
      <c r="AB379" s="134"/>
      <c r="AC379" s="134"/>
      <c r="AD379" s="134"/>
      <c r="AE379" s="134"/>
      <c r="AF379" s="134"/>
      <c r="AG379" s="134"/>
      <c r="AH379" s="134"/>
      <c r="AI379" s="134"/>
      <c r="AJ379" s="134"/>
      <c r="AK379" s="134"/>
      <c r="AL379" s="134"/>
      <c r="AM379" s="134"/>
      <c r="AN379" s="134"/>
      <c r="AO379" s="134"/>
      <c r="AP379" s="134"/>
      <c r="AQ379" s="134"/>
      <c r="AR379" s="134"/>
      <c r="AS379" s="134"/>
      <c r="AT379" s="134"/>
      <c r="AU379" s="134"/>
      <c r="AV379" s="134"/>
      <c r="AW379" s="134"/>
      <c r="AX379" s="134"/>
      <c r="AY379" s="134"/>
      <c r="AZ379" s="134"/>
      <c r="BA379" s="134"/>
      <c r="BB379" s="134"/>
      <c r="BC379" s="134"/>
      <c r="BD379" s="134"/>
      <c r="BE379" s="134"/>
      <c r="BF379" s="134"/>
      <c r="BG379" s="134"/>
      <c r="BH379" s="134"/>
      <c r="BI379" s="134"/>
      <c r="BJ379" s="134"/>
      <c r="BK379" s="134"/>
      <c r="BL379" s="134"/>
      <c r="BM379" s="134"/>
      <c r="BN379" s="134"/>
      <c r="BO379" s="134"/>
      <c r="BP379" s="134"/>
      <c r="BQ379" s="134"/>
      <c r="BR379" s="134"/>
      <c r="BS379" s="134"/>
      <c r="BT379" s="134"/>
      <c r="BU379" s="134"/>
      <c r="BV379" s="134"/>
      <c r="BW379" s="134"/>
      <c r="BX379" s="134"/>
      <c r="BY379" s="134"/>
      <c r="BZ379" s="134"/>
      <c r="CA379" s="134"/>
      <c r="CB379" s="134"/>
      <c r="CC379" s="134"/>
      <c r="CD379" s="134"/>
      <c r="CE379" s="134"/>
      <c r="CF379" s="134"/>
      <c r="CG379" s="134"/>
      <c r="CH379" s="134"/>
      <c r="CI379" s="134"/>
      <c r="CJ379" s="134"/>
      <c r="CK379" s="134"/>
      <c r="CL379" s="134"/>
      <c r="CM379" s="134"/>
      <c r="CN379" s="134"/>
      <c r="CO379" s="134"/>
      <c r="CP379" s="134"/>
      <c r="CQ379" s="134"/>
      <c r="CR379" s="134"/>
      <c r="CS379" s="134"/>
      <c r="CT379" s="134"/>
      <c r="CU379" s="134"/>
      <c r="CV379" s="134"/>
      <c r="CW379" s="134"/>
      <c r="CX379" s="134"/>
      <c r="CY379" s="134"/>
      <c r="CZ379" s="134"/>
      <c r="DA379" s="134"/>
      <c r="DB379" s="134"/>
      <c r="DC379" s="134"/>
      <c r="DD379" s="134"/>
      <c r="DE379" s="134"/>
      <c r="DF379" s="134"/>
      <c r="DG379" s="134"/>
      <c r="DH379" s="134"/>
      <c r="DI379" s="134"/>
      <c r="DJ379" s="134"/>
      <c r="DK379" s="134"/>
      <c r="DL379" s="134"/>
      <c r="DM379" s="134"/>
      <c r="DN379" s="221"/>
    </row>
    <row r="380" spans="1:118" ht="13.5" customHeight="1">
      <c r="A380" s="359">
        <v>319</v>
      </c>
      <c r="B380" s="332" t="s">
        <v>328</v>
      </c>
      <c r="C380" s="172">
        <v>0</v>
      </c>
      <c r="D380" s="21" t="s">
        <v>9</v>
      </c>
      <c r="E380" s="21" t="s">
        <v>14</v>
      </c>
      <c r="F380" s="136">
        <v>14</v>
      </c>
      <c r="G380" s="22"/>
      <c r="H380" s="407">
        <v>0.25</v>
      </c>
      <c r="I380" s="410">
        <v>-0.25</v>
      </c>
      <c r="J380" s="211">
        <v>14</v>
      </c>
      <c r="K380" s="320">
        <v>13.993</v>
      </c>
      <c r="L380" s="22" t="str">
        <f t="shared" si="56"/>
        <v/>
      </c>
      <c r="M380" s="200">
        <f t="shared" si="57"/>
        <v>-0.01</v>
      </c>
      <c r="N380" s="200">
        <v>-0.02</v>
      </c>
      <c r="O380" s="235" t="str">
        <f t="shared" si="58"/>
        <v>OK</v>
      </c>
      <c r="P380" s="151"/>
      <c r="Q380" s="130">
        <v>319</v>
      </c>
      <c r="R380" s="36">
        <f t="shared" si="55"/>
        <v>14</v>
      </c>
      <c r="S380" s="320">
        <v>13.993</v>
      </c>
      <c r="T380" s="320">
        <v>13.977</v>
      </c>
      <c r="U380" s="134"/>
      <c r="V380" s="134"/>
      <c r="W380" s="134"/>
      <c r="X380" s="134"/>
      <c r="Y380" s="134"/>
      <c r="Z380" s="134"/>
      <c r="AA380" s="134"/>
      <c r="AB380" s="134"/>
      <c r="AC380" s="134"/>
      <c r="AD380" s="134"/>
      <c r="AE380" s="134"/>
      <c r="AF380" s="134"/>
      <c r="AG380" s="134"/>
      <c r="AH380" s="134"/>
      <c r="AI380" s="134"/>
      <c r="AJ380" s="134"/>
      <c r="AK380" s="134"/>
      <c r="AL380" s="134"/>
      <c r="AM380" s="134"/>
      <c r="AN380" s="134"/>
      <c r="AO380" s="134"/>
      <c r="AP380" s="134"/>
      <c r="AQ380" s="134"/>
      <c r="AR380" s="134"/>
      <c r="AS380" s="134"/>
      <c r="AT380" s="134"/>
      <c r="AU380" s="134"/>
      <c r="AV380" s="134"/>
      <c r="AW380" s="134"/>
      <c r="AX380" s="134"/>
      <c r="AY380" s="134"/>
      <c r="AZ380" s="134"/>
      <c r="BA380" s="134"/>
      <c r="BB380" s="134"/>
      <c r="BC380" s="134"/>
      <c r="BD380" s="134"/>
      <c r="BE380" s="134"/>
      <c r="BF380" s="134"/>
      <c r="BG380" s="134"/>
      <c r="BH380" s="134"/>
      <c r="BI380" s="134"/>
      <c r="BJ380" s="134"/>
      <c r="BK380" s="134"/>
      <c r="BL380" s="134"/>
      <c r="BM380" s="134"/>
      <c r="BN380" s="134"/>
      <c r="BO380" s="134"/>
      <c r="BP380" s="134"/>
      <c r="BQ380" s="134"/>
      <c r="BR380" s="134"/>
      <c r="BS380" s="134"/>
      <c r="BT380" s="134"/>
      <c r="BU380" s="134"/>
      <c r="BV380" s="134"/>
      <c r="BW380" s="134"/>
      <c r="BX380" s="134"/>
      <c r="BY380" s="134"/>
      <c r="BZ380" s="134"/>
      <c r="CA380" s="134"/>
      <c r="CB380" s="134"/>
      <c r="CC380" s="134"/>
      <c r="CD380" s="134"/>
      <c r="CE380" s="134"/>
      <c r="CF380" s="134"/>
      <c r="CG380" s="134"/>
      <c r="CH380" s="134"/>
      <c r="CI380" s="134"/>
      <c r="CJ380" s="134"/>
      <c r="CK380" s="134"/>
      <c r="CL380" s="134"/>
      <c r="CM380" s="134"/>
      <c r="CN380" s="134"/>
      <c r="CO380" s="134"/>
      <c r="CP380" s="134"/>
      <c r="CQ380" s="134"/>
      <c r="CR380" s="134"/>
      <c r="CS380" s="134"/>
      <c r="CT380" s="134"/>
      <c r="CU380" s="134"/>
      <c r="CV380" s="134"/>
      <c r="CW380" s="134"/>
      <c r="CX380" s="134"/>
      <c r="CY380" s="134"/>
      <c r="CZ380" s="134"/>
      <c r="DA380" s="134"/>
      <c r="DB380" s="134"/>
      <c r="DC380" s="134"/>
      <c r="DD380" s="134"/>
      <c r="DE380" s="134"/>
      <c r="DF380" s="134"/>
      <c r="DG380" s="134"/>
      <c r="DH380" s="134"/>
      <c r="DI380" s="134"/>
      <c r="DJ380" s="134"/>
      <c r="DK380" s="134"/>
      <c r="DL380" s="134"/>
      <c r="DM380" s="134"/>
      <c r="DN380" s="221"/>
    </row>
    <row r="381" spans="1:118" ht="13.5" customHeight="1">
      <c r="A381" s="359">
        <v>319</v>
      </c>
      <c r="B381" s="332" t="s">
        <v>329</v>
      </c>
      <c r="C381" s="172">
        <v>0</v>
      </c>
      <c r="D381" s="21" t="s">
        <v>7</v>
      </c>
      <c r="E381" s="21" t="s">
        <v>14</v>
      </c>
      <c r="F381" s="136">
        <v>120</v>
      </c>
      <c r="G381" s="22"/>
      <c r="H381" s="407">
        <v>0.25</v>
      </c>
      <c r="I381" s="410">
        <v>-0.25</v>
      </c>
      <c r="J381" s="211">
        <v>120</v>
      </c>
      <c r="K381" s="320">
        <v>120.10299999999999</v>
      </c>
      <c r="L381" s="22" t="str">
        <f t="shared" si="56"/>
        <v/>
      </c>
      <c r="M381" s="200">
        <f t="shared" si="57"/>
        <v>0.1</v>
      </c>
      <c r="N381" s="200">
        <v>0.13</v>
      </c>
      <c r="O381" s="235" t="str">
        <f t="shared" si="58"/>
        <v>OK</v>
      </c>
      <c r="P381" s="151"/>
      <c r="Q381" s="130">
        <v>319</v>
      </c>
      <c r="R381" s="36">
        <f t="shared" si="55"/>
        <v>120</v>
      </c>
      <c r="S381" s="320">
        <v>120.10299999999999</v>
      </c>
      <c r="T381" s="320">
        <v>120.125</v>
      </c>
      <c r="U381" s="134"/>
      <c r="V381" s="134"/>
      <c r="W381" s="134"/>
      <c r="X381" s="134"/>
      <c r="Y381" s="134"/>
      <c r="Z381" s="134"/>
      <c r="AA381" s="134"/>
      <c r="AB381" s="134"/>
      <c r="AC381" s="134"/>
      <c r="AD381" s="134"/>
      <c r="AE381" s="134"/>
      <c r="AF381" s="134"/>
      <c r="AG381" s="134"/>
      <c r="AH381" s="134"/>
      <c r="AI381" s="134"/>
      <c r="AJ381" s="134"/>
      <c r="AK381" s="134"/>
      <c r="AL381" s="134"/>
      <c r="AM381" s="134"/>
      <c r="AN381" s="134"/>
      <c r="AO381" s="134"/>
      <c r="AP381" s="134"/>
      <c r="AQ381" s="134"/>
      <c r="AR381" s="134"/>
      <c r="AS381" s="134"/>
      <c r="AT381" s="134"/>
      <c r="AU381" s="134"/>
      <c r="AV381" s="134"/>
      <c r="AW381" s="134"/>
      <c r="AX381" s="134"/>
      <c r="AY381" s="134"/>
      <c r="AZ381" s="134"/>
      <c r="BA381" s="134"/>
      <c r="BB381" s="134"/>
      <c r="BC381" s="134"/>
      <c r="BD381" s="134"/>
      <c r="BE381" s="134"/>
      <c r="BF381" s="134"/>
      <c r="BG381" s="134"/>
      <c r="BH381" s="134"/>
      <c r="BI381" s="134"/>
      <c r="BJ381" s="134"/>
      <c r="BK381" s="134"/>
      <c r="BL381" s="134"/>
      <c r="BM381" s="134"/>
      <c r="BN381" s="134"/>
      <c r="BO381" s="134"/>
      <c r="BP381" s="134"/>
      <c r="BQ381" s="134"/>
      <c r="BR381" s="134"/>
      <c r="BS381" s="134"/>
      <c r="BT381" s="134"/>
      <c r="BU381" s="134"/>
      <c r="BV381" s="134"/>
      <c r="BW381" s="134"/>
      <c r="BX381" s="134"/>
      <c r="BY381" s="134"/>
      <c r="BZ381" s="134"/>
      <c r="CA381" s="134"/>
      <c r="CB381" s="134"/>
      <c r="CC381" s="134"/>
      <c r="CD381" s="134"/>
      <c r="CE381" s="134"/>
      <c r="CF381" s="134"/>
      <c r="CG381" s="134"/>
      <c r="CH381" s="134"/>
      <c r="CI381" s="134"/>
      <c r="CJ381" s="134"/>
      <c r="CK381" s="134"/>
      <c r="CL381" s="134"/>
      <c r="CM381" s="134"/>
      <c r="CN381" s="134"/>
      <c r="CO381" s="134"/>
      <c r="CP381" s="134"/>
      <c r="CQ381" s="134"/>
      <c r="CR381" s="134"/>
      <c r="CS381" s="134"/>
      <c r="CT381" s="134"/>
      <c r="CU381" s="134"/>
      <c r="CV381" s="134"/>
      <c r="CW381" s="134"/>
      <c r="CX381" s="134"/>
      <c r="CY381" s="134"/>
      <c r="CZ381" s="134"/>
      <c r="DA381" s="134"/>
      <c r="DB381" s="134"/>
      <c r="DC381" s="134"/>
      <c r="DD381" s="134"/>
      <c r="DE381" s="134"/>
      <c r="DF381" s="134"/>
      <c r="DG381" s="134"/>
      <c r="DH381" s="134"/>
      <c r="DI381" s="134"/>
      <c r="DJ381" s="134"/>
      <c r="DK381" s="134"/>
      <c r="DL381" s="134"/>
      <c r="DM381" s="134"/>
      <c r="DN381" s="221"/>
    </row>
    <row r="382" spans="1:118" ht="13.5" customHeight="1">
      <c r="A382" s="359">
        <v>340</v>
      </c>
      <c r="B382" s="332" t="s">
        <v>330</v>
      </c>
      <c r="C382" s="172">
        <v>0</v>
      </c>
      <c r="D382" s="21" t="s">
        <v>9</v>
      </c>
      <c r="E382" s="21" t="s">
        <v>14</v>
      </c>
      <c r="F382" s="136">
        <v>14</v>
      </c>
      <c r="G382" s="22"/>
      <c r="H382" s="407">
        <v>0.3</v>
      </c>
      <c r="I382" s="410">
        <v>-0.3</v>
      </c>
      <c r="J382" s="211">
        <v>14</v>
      </c>
      <c r="K382" s="320">
        <v>13.978999999999999</v>
      </c>
      <c r="L382" s="22" t="str">
        <f t="shared" si="56"/>
        <v/>
      </c>
      <c r="M382" s="200">
        <f t="shared" si="57"/>
        <v>-0.02</v>
      </c>
      <c r="N382" s="200">
        <v>-0.02</v>
      </c>
      <c r="O382" s="235" t="str">
        <f t="shared" si="58"/>
        <v>OK</v>
      </c>
      <c r="P382" s="151"/>
      <c r="Q382" s="130">
        <v>340</v>
      </c>
      <c r="R382" s="36">
        <f t="shared" si="55"/>
        <v>14</v>
      </c>
      <c r="S382" s="320">
        <v>13.978999999999999</v>
      </c>
      <c r="T382" s="320">
        <v>13.978</v>
      </c>
      <c r="U382" s="134"/>
      <c r="V382" s="134"/>
      <c r="W382" s="134"/>
      <c r="X382" s="134"/>
      <c r="Y382" s="134"/>
      <c r="Z382" s="134"/>
      <c r="AA382" s="134"/>
      <c r="AB382" s="134"/>
      <c r="AC382" s="134"/>
      <c r="AD382" s="134"/>
      <c r="AE382" s="134"/>
      <c r="AF382" s="134"/>
      <c r="AG382" s="134"/>
      <c r="AH382" s="134"/>
      <c r="AI382" s="134"/>
      <c r="AJ382" s="134"/>
      <c r="AK382" s="134"/>
      <c r="AL382" s="134"/>
      <c r="AM382" s="134"/>
      <c r="AN382" s="134"/>
      <c r="AO382" s="134"/>
      <c r="AP382" s="134"/>
      <c r="AQ382" s="134"/>
      <c r="AR382" s="134"/>
      <c r="AS382" s="134"/>
      <c r="AT382" s="134"/>
      <c r="AU382" s="134"/>
      <c r="AV382" s="134"/>
      <c r="AW382" s="134"/>
      <c r="AX382" s="134"/>
      <c r="AY382" s="134"/>
      <c r="AZ382" s="134"/>
      <c r="BA382" s="134"/>
      <c r="BB382" s="134"/>
      <c r="BC382" s="134"/>
      <c r="BD382" s="134"/>
      <c r="BE382" s="134"/>
      <c r="BF382" s="134"/>
      <c r="BG382" s="134"/>
      <c r="BH382" s="134"/>
      <c r="BI382" s="134"/>
      <c r="BJ382" s="134"/>
      <c r="BK382" s="134"/>
      <c r="BL382" s="134"/>
      <c r="BM382" s="134"/>
      <c r="BN382" s="134"/>
      <c r="BO382" s="134"/>
      <c r="BP382" s="134"/>
      <c r="BQ382" s="134"/>
      <c r="BR382" s="134"/>
      <c r="BS382" s="134"/>
      <c r="BT382" s="134"/>
      <c r="BU382" s="134"/>
      <c r="BV382" s="134"/>
      <c r="BW382" s="134"/>
      <c r="BX382" s="134"/>
      <c r="BY382" s="134"/>
      <c r="BZ382" s="134"/>
      <c r="CA382" s="134"/>
      <c r="CB382" s="134"/>
      <c r="CC382" s="134"/>
      <c r="CD382" s="134"/>
      <c r="CE382" s="134"/>
      <c r="CF382" s="134"/>
      <c r="CG382" s="134"/>
      <c r="CH382" s="134"/>
      <c r="CI382" s="134"/>
      <c r="CJ382" s="134"/>
      <c r="CK382" s="134"/>
      <c r="CL382" s="134"/>
      <c r="CM382" s="134"/>
      <c r="CN382" s="134"/>
      <c r="CO382" s="134"/>
      <c r="CP382" s="134"/>
      <c r="CQ382" s="134"/>
      <c r="CR382" s="134"/>
      <c r="CS382" s="134"/>
      <c r="CT382" s="134"/>
      <c r="CU382" s="134"/>
      <c r="CV382" s="134"/>
      <c r="CW382" s="134"/>
      <c r="CX382" s="134"/>
      <c r="CY382" s="134"/>
      <c r="CZ382" s="134"/>
      <c r="DA382" s="134"/>
      <c r="DB382" s="134"/>
      <c r="DC382" s="134"/>
      <c r="DD382" s="134"/>
      <c r="DE382" s="134"/>
      <c r="DF382" s="134"/>
      <c r="DG382" s="134"/>
      <c r="DH382" s="134"/>
      <c r="DI382" s="134"/>
      <c r="DJ382" s="134"/>
      <c r="DK382" s="134"/>
      <c r="DL382" s="134"/>
      <c r="DM382" s="134"/>
      <c r="DN382" s="221"/>
    </row>
    <row r="383" spans="1:118" ht="13.5" customHeight="1">
      <c r="A383" s="359">
        <v>340</v>
      </c>
      <c r="B383" s="332" t="s">
        <v>331</v>
      </c>
      <c r="C383" s="172">
        <v>0</v>
      </c>
      <c r="D383" s="21" t="s">
        <v>7</v>
      </c>
      <c r="E383" s="21" t="s">
        <v>14</v>
      </c>
      <c r="F383" s="136">
        <v>120</v>
      </c>
      <c r="G383" s="22"/>
      <c r="H383" s="407">
        <v>0.3</v>
      </c>
      <c r="I383" s="410">
        <v>-0.3</v>
      </c>
      <c r="J383" s="211">
        <v>120</v>
      </c>
      <c r="K383" s="320">
        <v>120.1</v>
      </c>
      <c r="L383" s="22" t="str">
        <f t="shared" si="56"/>
        <v/>
      </c>
      <c r="M383" s="200">
        <f t="shared" si="57"/>
        <v>0.1</v>
      </c>
      <c r="N383" s="200">
        <v>0.1</v>
      </c>
      <c r="O383" s="235" t="str">
        <f t="shared" si="58"/>
        <v>OK</v>
      </c>
      <c r="P383" s="151"/>
      <c r="Q383" s="130">
        <v>340</v>
      </c>
      <c r="R383" s="36">
        <f t="shared" si="55"/>
        <v>120</v>
      </c>
      <c r="S383" s="320">
        <v>120.1</v>
      </c>
      <c r="T383" s="320">
        <v>120.104</v>
      </c>
      <c r="U383" s="134"/>
      <c r="V383" s="134"/>
      <c r="W383" s="134"/>
      <c r="X383" s="134"/>
      <c r="Y383" s="134"/>
      <c r="Z383" s="134"/>
      <c r="AA383" s="134"/>
      <c r="AB383" s="134"/>
      <c r="AC383" s="134"/>
      <c r="AD383" s="134"/>
      <c r="AE383" s="134"/>
      <c r="AF383" s="134"/>
      <c r="AG383" s="134"/>
      <c r="AH383" s="134"/>
      <c r="AI383" s="134"/>
      <c r="AJ383" s="134"/>
      <c r="AK383" s="134"/>
      <c r="AL383" s="134"/>
      <c r="AM383" s="134"/>
      <c r="AN383" s="134"/>
      <c r="AO383" s="134"/>
      <c r="AP383" s="134"/>
      <c r="AQ383" s="134"/>
      <c r="AR383" s="134"/>
      <c r="AS383" s="134"/>
      <c r="AT383" s="134"/>
      <c r="AU383" s="134"/>
      <c r="AV383" s="134"/>
      <c r="AW383" s="134"/>
      <c r="AX383" s="134"/>
      <c r="AY383" s="134"/>
      <c r="AZ383" s="134"/>
      <c r="BA383" s="134"/>
      <c r="BB383" s="134"/>
      <c r="BC383" s="134"/>
      <c r="BD383" s="134"/>
      <c r="BE383" s="134"/>
      <c r="BF383" s="134"/>
      <c r="BG383" s="134"/>
      <c r="BH383" s="134"/>
      <c r="BI383" s="134"/>
      <c r="BJ383" s="134"/>
      <c r="BK383" s="134"/>
      <c r="BL383" s="134"/>
      <c r="BM383" s="134"/>
      <c r="BN383" s="134"/>
      <c r="BO383" s="134"/>
      <c r="BP383" s="134"/>
      <c r="BQ383" s="134"/>
      <c r="BR383" s="134"/>
      <c r="BS383" s="134"/>
      <c r="BT383" s="134"/>
      <c r="BU383" s="134"/>
      <c r="BV383" s="134"/>
      <c r="BW383" s="134"/>
      <c r="BX383" s="134"/>
      <c r="BY383" s="134"/>
      <c r="BZ383" s="134"/>
      <c r="CA383" s="134"/>
      <c r="CB383" s="134"/>
      <c r="CC383" s="134"/>
      <c r="CD383" s="134"/>
      <c r="CE383" s="134"/>
      <c r="CF383" s="134"/>
      <c r="CG383" s="134"/>
      <c r="CH383" s="134"/>
      <c r="CI383" s="134"/>
      <c r="CJ383" s="134"/>
      <c r="CK383" s="134"/>
      <c r="CL383" s="134"/>
      <c r="CM383" s="134"/>
      <c r="CN383" s="134"/>
      <c r="CO383" s="134"/>
      <c r="CP383" s="134"/>
      <c r="CQ383" s="134"/>
      <c r="CR383" s="134"/>
      <c r="CS383" s="134"/>
      <c r="CT383" s="134"/>
      <c r="CU383" s="134"/>
      <c r="CV383" s="134"/>
      <c r="CW383" s="134"/>
      <c r="CX383" s="134"/>
      <c r="CY383" s="134"/>
      <c r="CZ383" s="134"/>
      <c r="DA383" s="134"/>
      <c r="DB383" s="134"/>
      <c r="DC383" s="134"/>
      <c r="DD383" s="134"/>
      <c r="DE383" s="134"/>
      <c r="DF383" s="134"/>
      <c r="DG383" s="134"/>
      <c r="DH383" s="134"/>
      <c r="DI383" s="134"/>
      <c r="DJ383" s="134"/>
      <c r="DK383" s="134"/>
      <c r="DL383" s="134"/>
      <c r="DM383" s="134"/>
      <c r="DN383" s="221"/>
    </row>
    <row r="384" spans="1:118" ht="13.5" customHeight="1">
      <c r="A384" s="359">
        <v>341</v>
      </c>
      <c r="B384" s="332" t="s">
        <v>332</v>
      </c>
      <c r="C384" s="172">
        <v>0</v>
      </c>
      <c r="D384" s="21" t="s">
        <v>9</v>
      </c>
      <c r="E384" s="21" t="s">
        <v>14</v>
      </c>
      <c r="F384" s="136">
        <v>14</v>
      </c>
      <c r="G384" s="22"/>
      <c r="H384" s="407">
        <v>0.3</v>
      </c>
      <c r="I384" s="410">
        <v>-0.3</v>
      </c>
      <c r="J384" s="211">
        <v>14</v>
      </c>
      <c r="K384" s="320">
        <v>13.977</v>
      </c>
      <c r="L384" s="22" t="str">
        <f t="shared" si="56"/>
        <v/>
      </c>
      <c r="M384" s="200">
        <f t="shared" si="57"/>
        <v>-0.02</v>
      </c>
      <c r="N384" s="200">
        <v>-0.03</v>
      </c>
      <c r="O384" s="235" t="str">
        <f t="shared" si="58"/>
        <v>OK</v>
      </c>
      <c r="P384" s="151"/>
      <c r="Q384" s="130">
        <v>341</v>
      </c>
      <c r="R384" s="36">
        <f t="shared" si="55"/>
        <v>14</v>
      </c>
      <c r="S384" s="320">
        <v>13.977</v>
      </c>
      <c r="T384" s="320">
        <v>13.967000000000001</v>
      </c>
      <c r="U384" s="134"/>
      <c r="V384" s="134"/>
      <c r="W384" s="134"/>
      <c r="X384" s="134"/>
      <c r="Y384" s="134"/>
      <c r="Z384" s="134"/>
      <c r="AA384" s="134"/>
      <c r="AB384" s="134"/>
      <c r="AC384" s="134"/>
      <c r="AD384" s="134"/>
      <c r="AE384" s="134"/>
      <c r="AF384" s="134"/>
      <c r="AG384" s="134"/>
      <c r="AH384" s="134"/>
      <c r="AI384" s="134"/>
      <c r="AJ384" s="134"/>
      <c r="AK384" s="134"/>
      <c r="AL384" s="134"/>
      <c r="AM384" s="134"/>
      <c r="AN384" s="134"/>
      <c r="AO384" s="134"/>
      <c r="AP384" s="134"/>
      <c r="AQ384" s="134"/>
      <c r="AR384" s="134"/>
      <c r="AS384" s="134"/>
      <c r="AT384" s="134"/>
      <c r="AU384" s="134"/>
      <c r="AV384" s="134"/>
      <c r="AW384" s="134"/>
      <c r="AX384" s="134"/>
      <c r="AY384" s="134"/>
      <c r="AZ384" s="134"/>
      <c r="BA384" s="134"/>
      <c r="BB384" s="134"/>
      <c r="BC384" s="134"/>
      <c r="BD384" s="134"/>
      <c r="BE384" s="134"/>
      <c r="BF384" s="134"/>
      <c r="BG384" s="134"/>
      <c r="BH384" s="134"/>
      <c r="BI384" s="134"/>
      <c r="BJ384" s="134"/>
      <c r="BK384" s="134"/>
      <c r="BL384" s="134"/>
      <c r="BM384" s="134"/>
      <c r="BN384" s="134"/>
      <c r="BO384" s="134"/>
      <c r="BP384" s="134"/>
      <c r="BQ384" s="134"/>
      <c r="BR384" s="134"/>
      <c r="BS384" s="134"/>
      <c r="BT384" s="134"/>
      <c r="BU384" s="134"/>
      <c r="BV384" s="134"/>
      <c r="BW384" s="134"/>
      <c r="BX384" s="134"/>
      <c r="BY384" s="134"/>
      <c r="BZ384" s="134"/>
      <c r="CA384" s="134"/>
      <c r="CB384" s="134"/>
      <c r="CC384" s="134"/>
      <c r="CD384" s="134"/>
      <c r="CE384" s="134"/>
      <c r="CF384" s="134"/>
      <c r="CG384" s="134"/>
      <c r="CH384" s="134"/>
      <c r="CI384" s="134"/>
      <c r="CJ384" s="134"/>
      <c r="CK384" s="134"/>
      <c r="CL384" s="134"/>
      <c r="CM384" s="134"/>
      <c r="CN384" s="134"/>
      <c r="CO384" s="134"/>
      <c r="CP384" s="134"/>
      <c r="CQ384" s="134"/>
      <c r="CR384" s="134"/>
      <c r="CS384" s="134"/>
      <c r="CT384" s="134"/>
      <c r="CU384" s="134"/>
      <c r="CV384" s="134"/>
      <c r="CW384" s="134"/>
      <c r="CX384" s="134"/>
      <c r="CY384" s="134"/>
      <c r="CZ384" s="134"/>
      <c r="DA384" s="134"/>
      <c r="DB384" s="134"/>
      <c r="DC384" s="134"/>
      <c r="DD384" s="134"/>
      <c r="DE384" s="134"/>
      <c r="DF384" s="134"/>
      <c r="DG384" s="134"/>
      <c r="DH384" s="134"/>
      <c r="DI384" s="134"/>
      <c r="DJ384" s="134"/>
      <c r="DK384" s="134"/>
      <c r="DL384" s="134"/>
      <c r="DM384" s="134"/>
      <c r="DN384" s="221"/>
    </row>
    <row r="385" spans="1:118" ht="13.5" customHeight="1">
      <c r="A385" s="359">
        <v>341</v>
      </c>
      <c r="B385" s="332" t="s">
        <v>333</v>
      </c>
      <c r="C385" s="172">
        <v>0</v>
      </c>
      <c r="D385" s="21" t="s">
        <v>7</v>
      </c>
      <c r="E385" s="21" t="s">
        <v>14</v>
      </c>
      <c r="F385" s="136">
        <v>120</v>
      </c>
      <c r="G385" s="22"/>
      <c r="H385" s="407">
        <v>0.3</v>
      </c>
      <c r="I385" s="410">
        <v>-0.3</v>
      </c>
      <c r="J385" s="211">
        <v>120</v>
      </c>
      <c r="K385" s="320">
        <v>120.111</v>
      </c>
      <c r="L385" s="22" t="str">
        <f t="shared" si="56"/>
        <v/>
      </c>
      <c r="M385" s="200">
        <f t="shared" si="57"/>
        <v>0.11</v>
      </c>
      <c r="N385" s="200">
        <v>0.1</v>
      </c>
      <c r="O385" s="235" t="str">
        <f t="shared" si="58"/>
        <v>OK</v>
      </c>
      <c r="P385" s="151"/>
      <c r="Q385" s="130">
        <v>341</v>
      </c>
      <c r="R385" s="36">
        <f t="shared" si="55"/>
        <v>120</v>
      </c>
      <c r="S385" s="320">
        <v>120.111</v>
      </c>
      <c r="T385" s="320">
        <v>120.10299999999999</v>
      </c>
      <c r="U385" s="134"/>
      <c r="V385" s="134"/>
      <c r="W385" s="134"/>
      <c r="X385" s="134"/>
      <c r="Y385" s="134"/>
      <c r="Z385" s="134"/>
      <c r="AA385" s="134"/>
      <c r="AB385" s="134"/>
      <c r="AC385" s="134"/>
      <c r="AD385" s="134"/>
      <c r="AE385" s="134"/>
      <c r="AF385" s="134"/>
      <c r="AG385" s="134"/>
      <c r="AH385" s="134"/>
      <c r="AI385" s="134"/>
      <c r="AJ385" s="134"/>
      <c r="AK385" s="134"/>
      <c r="AL385" s="134"/>
      <c r="AM385" s="134"/>
      <c r="AN385" s="134"/>
      <c r="AO385" s="134"/>
      <c r="AP385" s="134"/>
      <c r="AQ385" s="134"/>
      <c r="AR385" s="134"/>
      <c r="AS385" s="134"/>
      <c r="AT385" s="134"/>
      <c r="AU385" s="134"/>
      <c r="AV385" s="134"/>
      <c r="AW385" s="134"/>
      <c r="AX385" s="134"/>
      <c r="AY385" s="134"/>
      <c r="AZ385" s="134"/>
      <c r="BA385" s="134"/>
      <c r="BB385" s="134"/>
      <c r="BC385" s="134"/>
      <c r="BD385" s="134"/>
      <c r="BE385" s="134"/>
      <c r="BF385" s="134"/>
      <c r="BG385" s="134"/>
      <c r="BH385" s="134"/>
      <c r="BI385" s="134"/>
      <c r="BJ385" s="134"/>
      <c r="BK385" s="134"/>
      <c r="BL385" s="134"/>
      <c r="BM385" s="134"/>
      <c r="BN385" s="134"/>
      <c r="BO385" s="134"/>
      <c r="BP385" s="134"/>
      <c r="BQ385" s="134"/>
      <c r="BR385" s="134"/>
      <c r="BS385" s="134"/>
      <c r="BT385" s="134"/>
      <c r="BU385" s="134"/>
      <c r="BV385" s="134"/>
      <c r="BW385" s="134"/>
      <c r="BX385" s="134"/>
      <c r="BY385" s="134"/>
      <c r="BZ385" s="134"/>
      <c r="CA385" s="134"/>
      <c r="CB385" s="134"/>
      <c r="CC385" s="134"/>
      <c r="CD385" s="134"/>
      <c r="CE385" s="134"/>
      <c r="CF385" s="134"/>
      <c r="CG385" s="134"/>
      <c r="CH385" s="134"/>
      <c r="CI385" s="134"/>
      <c r="CJ385" s="134"/>
      <c r="CK385" s="134"/>
      <c r="CL385" s="134"/>
      <c r="CM385" s="134"/>
      <c r="CN385" s="134"/>
      <c r="CO385" s="134"/>
      <c r="CP385" s="134"/>
      <c r="CQ385" s="134"/>
      <c r="CR385" s="134"/>
      <c r="CS385" s="134"/>
      <c r="CT385" s="134"/>
      <c r="CU385" s="134"/>
      <c r="CV385" s="134"/>
      <c r="CW385" s="134"/>
      <c r="CX385" s="134"/>
      <c r="CY385" s="134"/>
      <c r="CZ385" s="134"/>
      <c r="DA385" s="134"/>
      <c r="DB385" s="134"/>
      <c r="DC385" s="134"/>
      <c r="DD385" s="134"/>
      <c r="DE385" s="134"/>
      <c r="DF385" s="134"/>
      <c r="DG385" s="134"/>
      <c r="DH385" s="134"/>
      <c r="DI385" s="134"/>
      <c r="DJ385" s="134"/>
      <c r="DK385" s="134"/>
      <c r="DL385" s="134"/>
      <c r="DM385" s="134"/>
      <c r="DN385" s="221"/>
    </row>
    <row r="386" spans="1:118" ht="13.5" customHeight="1">
      <c r="A386" s="359">
        <v>342</v>
      </c>
      <c r="B386" s="332" t="s">
        <v>334</v>
      </c>
      <c r="C386" s="172">
        <v>0</v>
      </c>
      <c r="D386" s="21" t="s">
        <v>9</v>
      </c>
      <c r="E386" s="21" t="s">
        <v>14</v>
      </c>
      <c r="F386" s="136">
        <v>14</v>
      </c>
      <c r="G386" s="22"/>
      <c r="H386" s="407">
        <v>0.3</v>
      </c>
      <c r="I386" s="410">
        <v>-0.3</v>
      </c>
      <c r="J386" s="211">
        <v>14</v>
      </c>
      <c r="K386" s="320">
        <v>13.964</v>
      </c>
      <c r="L386" s="22" t="str">
        <f t="shared" si="56"/>
        <v/>
      </c>
      <c r="M386" s="200">
        <f t="shared" si="57"/>
        <v>-0.04</v>
      </c>
      <c r="N386" s="200">
        <v>0.03</v>
      </c>
      <c r="O386" s="235" t="str">
        <f t="shared" si="58"/>
        <v>OK</v>
      </c>
      <c r="P386" s="151"/>
      <c r="Q386" s="130">
        <v>342</v>
      </c>
      <c r="R386" s="36">
        <f t="shared" si="55"/>
        <v>14</v>
      </c>
      <c r="S386" s="320">
        <v>13.964</v>
      </c>
      <c r="T386" s="320">
        <v>14.03</v>
      </c>
      <c r="U386" s="134"/>
      <c r="V386" s="134"/>
      <c r="W386" s="134"/>
      <c r="X386" s="134"/>
      <c r="Y386" s="134"/>
      <c r="Z386" s="134"/>
      <c r="AA386" s="134"/>
      <c r="AB386" s="134"/>
      <c r="AC386" s="134"/>
      <c r="AD386" s="134"/>
      <c r="AE386" s="134"/>
      <c r="AF386" s="134"/>
      <c r="AG386" s="134"/>
      <c r="AH386" s="134"/>
      <c r="AI386" s="134"/>
      <c r="AJ386" s="134"/>
      <c r="AK386" s="134"/>
      <c r="AL386" s="134"/>
      <c r="AM386" s="134"/>
      <c r="AN386" s="134"/>
      <c r="AO386" s="134"/>
      <c r="AP386" s="134"/>
      <c r="AQ386" s="134"/>
      <c r="AR386" s="134"/>
      <c r="AS386" s="134"/>
      <c r="AT386" s="134"/>
      <c r="AU386" s="134"/>
      <c r="AV386" s="134"/>
      <c r="AW386" s="134"/>
      <c r="AX386" s="134"/>
      <c r="AY386" s="134"/>
      <c r="AZ386" s="134"/>
      <c r="BA386" s="134"/>
      <c r="BB386" s="134"/>
      <c r="BC386" s="134"/>
      <c r="BD386" s="134"/>
      <c r="BE386" s="134"/>
      <c r="BF386" s="134"/>
      <c r="BG386" s="134"/>
      <c r="BH386" s="134"/>
      <c r="BI386" s="134"/>
      <c r="BJ386" s="134"/>
      <c r="BK386" s="134"/>
      <c r="BL386" s="134"/>
      <c r="BM386" s="134"/>
      <c r="BN386" s="134"/>
      <c r="BO386" s="134"/>
      <c r="BP386" s="134"/>
      <c r="BQ386" s="134"/>
      <c r="BR386" s="134"/>
      <c r="BS386" s="134"/>
      <c r="BT386" s="134"/>
      <c r="BU386" s="134"/>
      <c r="BV386" s="134"/>
      <c r="BW386" s="134"/>
      <c r="BX386" s="134"/>
      <c r="BY386" s="134"/>
      <c r="BZ386" s="134"/>
      <c r="CA386" s="134"/>
      <c r="CB386" s="134"/>
      <c r="CC386" s="134"/>
      <c r="CD386" s="134"/>
      <c r="CE386" s="134"/>
      <c r="CF386" s="134"/>
      <c r="CG386" s="134"/>
      <c r="CH386" s="134"/>
      <c r="CI386" s="134"/>
      <c r="CJ386" s="134"/>
      <c r="CK386" s="134"/>
      <c r="CL386" s="134"/>
      <c r="CM386" s="134"/>
      <c r="CN386" s="134"/>
      <c r="CO386" s="134"/>
      <c r="CP386" s="134"/>
      <c r="CQ386" s="134"/>
      <c r="CR386" s="134"/>
      <c r="CS386" s="134"/>
      <c r="CT386" s="134"/>
      <c r="CU386" s="134"/>
      <c r="CV386" s="134"/>
      <c r="CW386" s="134"/>
      <c r="CX386" s="134"/>
      <c r="CY386" s="134"/>
      <c r="CZ386" s="134"/>
      <c r="DA386" s="134"/>
      <c r="DB386" s="134"/>
      <c r="DC386" s="134"/>
      <c r="DD386" s="134"/>
      <c r="DE386" s="134"/>
      <c r="DF386" s="134"/>
      <c r="DG386" s="134"/>
      <c r="DH386" s="134"/>
      <c r="DI386" s="134"/>
      <c r="DJ386" s="134"/>
      <c r="DK386" s="134"/>
      <c r="DL386" s="134"/>
      <c r="DM386" s="134"/>
      <c r="DN386" s="221"/>
    </row>
    <row r="387" spans="1:118" ht="13.5" customHeight="1">
      <c r="A387" s="359">
        <v>342</v>
      </c>
      <c r="B387" s="332" t="s">
        <v>335</v>
      </c>
      <c r="C387" s="172">
        <v>0</v>
      </c>
      <c r="D387" s="21" t="s">
        <v>7</v>
      </c>
      <c r="E387" s="21" t="s">
        <v>14</v>
      </c>
      <c r="F387" s="136">
        <v>120</v>
      </c>
      <c r="G387" s="22"/>
      <c r="H387" s="407">
        <v>0.3</v>
      </c>
      <c r="I387" s="410">
        <v>-0.3</v>
      </c>
      <c r="J387" s="211">
        <v>120</v>
      </c>
      <c r="K387" s="320">
        <v>120.104</v>
      </c>
      <c r="L387" s="22" t="str">
        <f t="shared" si="56"/>
        <v/>
      </c>
      <c r="M387" s="200">
        <f t="shared" si="57"/>
        <v>0.1</v>
      </c>
      <c r="N387" s="200">
        <v>0.1</v>
      </c>
      <c r="O387" s="235" t="str">
        <f t="shared" si="58"/>
        <v>OK</v>
      </c>
      <c r="P387" s="151"/>
      <c r="Q387" s="130">
        <v>342</v>
      </c>
      <c r="R387" s="36">
        <f t="shared" si="55"/>
        <v>120</v>
      </c>
      <c r="S387" s="320">
        <v>120.104</v>
      </c>
      <c r="T387" s="320">
        <v>120.096</v>
      </c>
      <c r="U387" s="134"/>
      <c r="V387" s="134"/>
      <c r="W387" s="134"/>
      <c r="X387" s="134"/>
      <c r="Y387" s="134"/>
      <c r="Z387" s="134"/>
      <c r="AA387" s="134"/>
      <c r="AB387" s="134"/>
      <c r="AC387" s="134"/>
      <c r="AD387" s="134"/>
      <c r="AE387" s="134"/>
      <c r="AF387" s="134"/>
      <c r="AG387" s="134"/>
      <c r="AH387" s="134"/>
      <c r="AI387" s="134"/>
      <c r="AJ387" s="134"/>
      <c r="AK387" s="134"/>
      <c r="AL387" s="134"/>
      <c r="AM387" s="134"/>
      <c r="AN387" s="134"/>
      <c r="AO387" s="134"/>
      <c r="AP387" s="134"/>
      <c r="AQ387" s="134"/>
      <c r="AR387" s="134"/>
      <c r="AS387" s="134"/>
      <c r="AT387" s="134"/>
      <c r="AU387" s="134"/>
      <c r="AV387" s="134"/>
      <c r="AW387" s="134"/>
      <c r="AX387" s="134"/>
      <c r="AY387" s="134"/>
      <c r="AZ387" s="134"/>
      <c r="BA387" s="134"/>
      <c r="BB387" s="134"/>
      <c r="BC387" s="134"/>
      <c r="BD387" s="134"/>
      <c r="BE387" s="134"/>
      <c r="BF387" s="134"/>
      <c r="BG387" s="134"/>
      <c r="BH387" s="134"/>
      <c r="BI387" s="134"/>
      <c r="BJ387" s="134"/>
      <c r="BK387" s="134"/>
      <c r="BL387" s="134"/>
      <c r="BM387" s="134"/>
      <c r="BN387" s="134"/>
      <c r="BO387" s="134"/>
      <c r="BP387" s="134"/>
      <c r="BQ387" s="134"/>
      <c r="BR387" s="134"/>
      <c r="BS387" s="134"/>
      <c r="BT387" s="134"/>
      <c r="BU387" s="134"/>
      <c r="BV387" s="134"/>
      <c r="BW387" s="134"/>
      <c r="BX387" s="134"/>
      <c r="BY387" s="134"/>
      <c r="BZ387" s="134"/>
      <c r="CA387" s="134"/>
      <c r="CB387" s="134"/>
      <c r="CC387" s="134"/>
      <c r="CD387" s="134"/>
      <c r="CE387" s="134"/>
      <c r="CF387" s="134"/>
      <c r="CG387" s="134"/>
      <c r="CH387" s="134"/>
      <c r="CI387" s="134"/>
      <c r="CJ387" s="134"/>
      <c r="CK387" s="134"/>
      <c r="CL387" s="134"/>
      <c r="CM387" s="134"/>
      <c r="CN387" s="134"/>
      <c r="CO387" s="134"/>
      <c r="CP387" s="134"/>
      <c r="CQ387" s="134"/>
      <c r="CR387" s="134"/>
      <c r="CS387" s="134"/>
      <c r="CT387" s="134"/>
      <c r="CU387" s="134"/>
      <c r="CV387" s="134"/>
      <c r="CW387" s="134"/>
      <c r="CX387" s="134"/>
      <c r="CY387" s="134"/>
      <c r="CZ387" s="134"/>
      <c r="DA387" s="134"/>
      <c r="DB387" s="134"/>
      <c r="DC387" s="134"/>
      <c r="DD387" s="134"/>
      <c r="DE387" s="134"/>
      <c r="DF387" s="134"/>
      <c r="DG387" s="134"/>
      <c r="DH387" s="134"/>
      <c r="DI387" s="134"/>
      <c r="DJ387" s="134"/>
      <c r="DK387" s="134"/>
      <c r="DL387" s="134"/>
      <c r="DM387" s="134"/>
      <c r="DN387" s="221"/>
    </row>
    <row r="388" spans="1:118" ht="13.5" customHeight="1">
      <c r="A388" s="359">
        <v>301</v>
      </c>
      <c r="B388" s="332" t="s">
        <v>471</v>
      </c>
      <c r="C388" s="172">
        <v>0</v>
      </c>
      <c r="D388" s="21" t="s">
        <v>9</v>
      </c>
      <c r="E388" s="21" t="s">
        <v>14</v>
      </c>
      <c r="F388" s="136">
        <v>-30</v>
      </c>
      <c r="G388" s="22"/>
      <c r="H388" s="407">
        <v>0.35</v>
      </c>
      <c r="I388" s="410">
        <v>-0.35</v>
      </c>
      <c r="J388" s="211">
        <v>-30</v>
      </c>
      <c r="K388" s="320">
        <v>-29.971</v>
      </c>
      <c r="L388" s="22" t="str">
        <f t="shared" si="56"/>
        <v/>
      </c>
      <c r="M388" s="200">
        <f t="shared" ref="M388:M396" si="59">IF(COUNTBLANK(F388)=1,"",IF(C388=0,ROUND(K388-J388,2),IF(C388=1,IF(F388&gt;0,ROUND(J388-K388,2),ROUND(K388-J388,2)),IF(C388=2,IF(F388&gt;0,ROUND(J388-K388,2),ROUND(K388-J388,2))))))</f>
        <v>0.03</v>
      </c>
      <c r="N388" s="200">
        <v>0.03</v>
      </c>
      <c r="O388" s="235" t="str">
        <f t="shared" si="58"/>
        <v>OK</v>
      </c>
      <c r="P388" s="151"/>
      <c r="Q388" s="130">
        <v>301</v>
      </c>
      <c r="R388" s="36">
        <f t="shared" si="55"/>
        <v>-30</v>
      </c>
      <c r="S388" s="320">
        <v>-29.971</v>
      </c>
      <c r="T388" s="320">
        <v>-29.971</v>
      </c>
      <c r="U388" s="134"/>
      <c r="V388" s="134"/>
      <c r="W388" s="134"/>
      <c r="X388" s="134"/>
      <c r="Y388" s="134"/>
      <c r="Z388" s="134"/>
      <c r="AA388" s="134"/>
      <c r="AB388" s="134"/>
      <c r="AC388" s="134"/>
      <c r="AD388" s="134"/>
      <c r="AE388" s="134"/>
      <c r="AF388" s="134"/>
      <c r="AG388" s="134"/>
      <c r="AH388" s="134"/>
      <c r="AI388" s="134"/>
      <c r="AJ388" s="134"/>
      <c r="AK388" s="134"/>
      <c r="AL388" s="134"/>
      <c r="AM388" s="134"/>
      <c r="AN388" s="134"/>
      <c r="AO388" s="134"/>
      <c r="AP388" s="134"/>
      <c r="AQ388" s="134"/>
      <c r="AR388" s="134"/>
      <c r="AS388" s="134"/>
      <c r="AT388" s="134"/>
      <c r="AU388" s="134"/>
      <c r="AV388" s="134"/>
      <c r="AW388" s="134"/>
      <c r="AX388" s="134"/>
      <c r="AY388" s="134"/>
      <c r="AZ388" s="134"/>
      <c r="BA388" s="134"/>
      <c r="BB388" s="134"/>
      <c r="BC388" s="134"/>
      <c r="BD388" s="134"/>
      <c r="BE388" s="134"/>
      <c r="BF388" s="134"/>
      <c r="BG388" s="134"/>
      <c r="BH388" s="134"/>
      <c r="BI388" s="134"/>
      <c r="BJ388" s="134"/>
      <c r="BK388" s="134"/>
      <c r="BL388" s="134"/>
      <c r="BM388" s="134"/>
      <c r="BN388" s="134"/>
      <c r="BO388" s="134"/>
      <c r="BP388" s="134"/>
      <c r="BQ388" s="134"/>
      <c r="BR388" s="134"/>
      <c r="BS388" s="134"/>
      <c r="BT388" s="134"/>
      <c r="BU388" s="134"/>
      <c r="BV388" s="134"/>
      <c r="BW388" s="134"/>
      <c r="BX388" s="134"/>
      <c r="BY388" s="134"/>
      <c r="BZ388" s="134"/>
      <c r="CA388" s="134"/>
      <c r="CB388" s="134"/>
      <c r="CC388" s="134"/>
      <c r="CD388" s="134"/>
      <c r="CE388" s="134"/>
      <c r="CF388" s="134"/>
      <c r="CG388" s="134"/>
      <c r="CH388" s="134"/>
      <c r="CI388" s="134"/>
      <c r="CJ388" s="134"/>
      <c r="CK388" s="134"/>
      <c r="CL388" s="134"/>
      <c r="CM388" s="134"/>
      <c r="CN388" s="134"/>
      <c r="CO388" s="134"/>
      <c r="CP388" s="134"/>
      <c r="CQ388" s="134"/>
      <c r="CR388" s="134"/>
      <c r="CS388" s="134"/>
      <c r="CT388" s="134"/>
      <c r="CU388" s="134"/>
      <c r="CV388" s="134"/>
      <c r="CW388" s="134"/>
      <c r="CX388" s="134"/>
      <c r="CY388" s="134"/>
      <c r="CZ388" s="134"/>
      <c r="DA388" s="134"/>
      <c r="DB388" s="134"/>
      <c r="DC388" s="134"/>
      <c r="DD388" s="134"/>
      <c r="DE388" s="134"/>
      <c r="DF388" s="134"/>
      <c r="DG388" s="134"/>
      <c r="DH388" s="134"/>
      <c r="DI388" s="134"/>
      <c r="DJ388" s="134"/>
      <c r="DK388" s="134"/>
      <c r="DL388" s="134"/>
      <c r="DM388" s="134"/>
      <c r="DN388" s="221"/>
    </row>
    <row r="389" spans="1:118" ht="13.5" customHeight="1">
      <c r="A389" s="359">
        <v>301</v>
      </c>
      <c r="B389" s="332" t="s">
        <v>472</v>
      </c>
      <c r="C389" s="172">
        <v>0</v>
      </c>
      <c r="D389" s="21" t="s">
        <v>7</v>
      </c>
      <c r="E389" s="21" t="s">
        <v>14</v>
      </c>
      <c r="F389" s="136">
        <v>-160</v>
      </c>
      <c r="G389" s="22"/>
      <c r="H389" s="407">
        <v>0.35</v>
      </c>
      <c r="I389" s="410">
        <v>-0.35</v>
      </c>
      <c r="J389" s="211">
        <v>-160</v>
      </c>
      <c r="K389" s="320">
        <v>-160.18899999999999</v>
      </c>
      <c r="L389" s="22" t="str">
        <f t="shared" si="56"/>
        <v/>
      </c>
      <c r="M389" s="200">
        <f t="shared" si="59"/>
        <v>-0.19</v>
      </c>
      <c r="N389" s="200">
        <v>-0.18</v>
      </c>
      <c r="O389" s="235" t="str">
        <f t="shared" si="58"/>
        <v>OK</v>
      </c>
      <c r="P389" s="151"/>
      <c r="Q389" s="130">
        <v>301</v>
      </c>
      <c r="R389" s="36">
        <f t="shared" si="55"/>
        <v>-160</v>
      </c>
      <c r="S389" s="320">
        <v>-160.18899999999999</v>
      </c>
      <c r="T389" s="320">
        <v>-160.184</v>
      </c>
      <c r="U389" s="134"/>
      <c r="V389" s="134"/>
      <c r="W389" s="134"/>
      <c r="X389" s="134"/>
      <c r="Y389" s="134"/>
      <c r="Z389" s="134"/>
      <c r="AA389" s="134"/>
      <c r="AB389" s="134"/>
      <c r="AC389" s="134"/>
      <c r="AD389" s="134"/>
      <c r="AE389" s="134"/>
      <c r="AF389" s="134"/>
      <c r="AG389" s="134"/>
      <c r="AH389" s="134"/>
      <c r="AI389" s="134"/>
      <c r="AJ389" s="134"/>
      <c r="AK389" s="134"/>
      <c r="AL389" s="134"/>
      <c r="AM389" s="134"/>
      <c r="AN389" s="134"/>
      <c r="AO389" s="134"/>
      <c r="AP389" s="134"/>
      <c r="AQ389" s="134"/>
      <c r="AR389" s="134"/>
      <c r="AS389" s="134"/>
      <c r="AT389" s="134"/>
      <c r="AU389" s="134"/>
      <c r="AV389" s="134"/>
      <c r="AW389" s="134"/>
      <c r="AX389" s="134"/>
      <c r="AY389" s="134"/>
      <c r="AZ389" s="134"/>
      <c r="BA389" s="134"/>
      <c r="BB389" s="134"/>
      <c r="BC389" s="134"/>
      <c r="BD389" s="134"/>
      <c r="BE389" s="134"/>
      <c r="BF389" s="134"/>
      <c r="BG389" s="134"/>
      <c r="BH389" s="134"/>
      <c r="BI389" s="134"/>
      <c r="BJ389" s="134"/>
      <c r="BK389" s="134"/>
      <c r="BL389" s="134"/>
      <c r="BM389" s="134"/>
      <c r="BN389" s="134"/>
      <c r="BO389" s="134"/>
      <c r="BP389" s="134"/>
      <c r="BQ389" s="134"/>
      <c r="BR389" s="134"/>
      <c r="BS389" s="134"/>
      <c r="BT389" s="134"/>
      <c r="BU389" s="134"/>
      <c r="BV389" s="134"/>
      <c r="BW389" s="134"/>
      <c r="BX389" s="134"/>
      <c r="BY389" s="134"/>
      <c r="BZ389" s="134"/>
      <c r="CA389" s="134"/>
      <c r="CB389" s="134"/>
      <c r="CC389" s="134"/>
      <c r="CD389" s="134"/>
      <c r="CE389" s="134"/>
      <c r="CF389" s="134"/>
      <c r="CG389" s="134"/>
      <c r="CH389" s="134"/>
      <c r="CI389" s="134"/>
      <c r="CJ389" s="134"/>
      <c r="CK389" s="134"/>
      <c r="CL389" s="134"/>
      <c r="CM389" s="134"/>
      <c r="CN389" s="134"/>
      <c r="CO389" s="134"/>
      <c r="CP389" s="134"/>
      <c r="CQ389" s="134"/>
      <c r="CR389" s="134"/>
      <c r="CS389" s="134"/>
      <c r="CT389" s="134"/>
      <c r="CU389" s="134"/>
      <c r="CV389" s="134"/>
      <c r="CW389" s="134"/>
      <c r="CX389" s="134"/>
      <c r="CY389" s="134"/>
      <c r="CZ389" s="134"/>
      <c r="DA389" s="134"/>
      <c r="DB389" s="134"/>
      <c r="DC389" s="134"/>
      <c r="DD389" s="134"/>
      <c r="DE389" s="134"/>
      <c r="DF389" s="134"/>
      <c r="DG389" s="134"/>
      <c r="DH389" s="134"/>
      <c r="DI389" s="134"/>
      <c r="DJ389" s="134"/>
      <c r="DK389" s="134"/>
      <c r="DL389" s="134"/>
      <c r="DM389" s="134"/>
      <c r="DN389" s="221"/>
    </row>
    <row r="390" spans="1:118" ht="13.5" customHeight="1">
      <c r="A390" s="359">
        <v>321</v>
      </c>
      <c r="B390" s="332" t="s">
        <v>473</v>
      </c>
      <c r="C390" s="172">
        <v>0</v>
      </c>
      <c r="D390" s="21" t="s">
        <v>9</v>
      </c>
      <c r="E390" s="21" t="s">
        <v>14</v>
      </c>
      <c r="F390" s="136">
        <v>-30</v>
      </c>
      <c r="G390" s="22"/>
      <c r="H390" s="407">
        <v>0.35</v>
      </c>
      <c r="I390" s="410">
        <v>-0.35</v>
      </c>
      <c r="J390" s="211">
        <v>-30</v>
      </c>
      <c r="K390" s="320">
        <v>-29.981999999999999</v>
      </c>
      <c r="L390" s="22" t="str">
        <f t="shared" si="56"/>
        <v/>
      </c>
      <c r="M390" s="200">
        <f t="shared" si="59"/>
        <v>0.02</v>
      </c>
      <c r="N390" s="200">
        <v>0.01</v>
      </c>
      <c r="O390" s="235" t="str">
        <f t="shared" si="58"/>
        <v>OK</v>
      </c>
      <c r="P390" s="151"/>
      <c r="Q390" s="130">
        <v>321</v>
      </c>
      <c r="R390" s="36">
        <f t="shared" si="55"/>
        <v>-30</v>
      </c>
      <c r="S390" s="320">
        <v>-29.981999999999999</v>
      </c>
      <c r="T390" s="320">
        <v>-29.991</v>
      </c>
      <c r="U390" s="134"/>
      <c r="V390" s="134"/>
      <c r="W390" s="134"/>
      <c r="X390" s="134"/>
      <c r="Y390" s="134"/>
      <c r="Z390" s="134"/>
      <c r="AA390" s="134"/>
      <c r="AB390" s="134"/>
      <c r="AC390" s="134"/>
      <c r="AD390" s="134"/>
      <c r="AE390" s="134"/>
      <c r="AF390" s="134"/>
      <c r="AG390" s="134"/>
      <c r="AH390" s="134"/>
      <c r="AI390" s="134"/>
      <c r="AJ390" s="134"/>
      <c r="AK390" s="134"/>
      <c r="AL390" s="134"/>
      <c r="AM390" s="134"/>
      <c r="AN390" s="134"/>
      <c r="AO390" s="134"/>
      <c r="AP390" s="134"/>
      <c r="AQ390" s="134"/>
      <c r="AR390" s="134"/>
      <c r="AS390" s="134"/>
      <c r="AT390" s="134"/>
      <c r="AU390" s="134"/>
      <c r="AV390" s="134"/>
      <c r="AW390" s="134"/>
      <c r="AX390" s="134"/>
      <c r="AY390" s="134"/>
      <c r="AZ390" s="134"/>
      <c r="BA390" s="134"/>
      <c r="BB390" s="134"/>
      <c r="BC390" s="134"/>
      <c r="BD390" s="134"/>
      <c r="BE390" s="134"/>
      <c r="BF390" s="134"/>
      <c r="BG390" s="134"/>
      <c r="BH390" s="134"/>
      <c r="BI390" s="134"/>
      <c r="BJ390" s="134"/>
      <c r="BK390" s="134"/>
      <c r="BL390" s="134"/>
      <c r="BM390" s="134"/>
      <c r="BN390" s="134"/>
      <c r="BO390" s="134"/>
      <c r="BP390" s="134"/>
      <c r="BQ390" s="134"/>
      <c r="BR390" s="134"/>
      <c r="BS390" s="134"/>
      <c r="BT390" s="134"/>
      <c r="BU390" s="134"/>
      <c r="BV390" s="134"/>
      <c r="BW390" s="134"/>
      <c r="BX390" s="134"/>
      <c r="BY390" s="134"/>
      <c r="BZ390" s="134"/>
      <c r="CA390" s="134"/>
      <c r="CB390" s="134"/>
      <c r="CC390" s="134"/>
      <c r="CD390" s="134"/>
      <c r="CE390" s="134"/>
      <c r="CF390" s="134"/>
      <c r="CG390" s="134"/>
      <c r="CH390" s="134"/>
      <c r="CI390" s="134"/>
      <c r="CJ390" s="134"/>
      <c r="CK390" s="134"/>
      <c r="CL390" s="134"/>
      <c r="CM390" s="134"/>
      <c r="CN390" s="134"/>
      <c r="CO390" s="134"/>
      <c r="CP390" s="134"/>
      <c r="CQ390" s="134"/>
      <c r="CR390" s="134"/>
      <c r="CS390" s="134"/>
      <c r="CT390" s="134"/>
      <c r="CU390" s="134"/>
      <c r="CV390" s="134"/>
      <c r="CW390" s="134"/>
      <c r="CX390" s="134"/>
      <c r="CY390" s="134"/>
      <c r="CZ390" s="134"/>
      <c r="DA390" s="134"/>
      <c r="DB390" s="134"/>
      <c r="DC390" s="134"/>
      <c r="DD390" s="134"/>
      <c r="DE390" s="134"/>
      <c r="DF390" s="134"/>
      <c r="DG390" s="134"/>
      <c r="DH390" s="134"/>
      <c r="DI390" s="134"/>
      <c r="DJ390" s="134"/>
      <c r="DK390" s="134"/>
      <c r="DL390" s="134"/>
      <c r="DM390" s="134"/>
      <c r="DN390" s="221"/>
    </row>
    <row r="391" spans="1:118" ht="13.5" customHeight="1">
      <c r="A391" s="359">
        <v>321</v>
      </c>
      <c r="B391" s="332" t="s">
        <v>336</v>
      </c>
      <c r="C391" s="172">
        <v>0</v>
      </c>
      <c r="D391" s="21" t="s">
        <v>7</v>
      </c>
      <c r="E391" s="21" t="s">
        <v>14</v>
      </c>
      <c r="F391" s="136">
        <v>-160</v>
      </c>
      <c r="G391" s="22"/>
      <c r="H391" s="407">
        <v>0.35</v>
      </c>
      <c r="I391" s="410">
        <v>-0.35</v>
      </c>
      <c r="J391" s="211">
        <v>-160</v>
      </c>
      <c r="K391" s="320">
        <v>-160.30000000000001</v>
      </c>
      <c r="L391" s="22" t="str">
        <f t="shared" si="56"/>
        <v/>
      </c>
      <c r="M391" s="200">
        <f t="shared" si="59"/>
        <v>-0.3</v>
      </c>
      <c r="N391" s="200">
        <v>-0.31</v>
      </c>
      <c r="O391" s="235" t="str">
        <f t="shared" si="58"/>
        <v>OK</v>
      </c>
      <c r="P391" s="151"/>
      <c r="Q391" s="130">
        <v>321</v>
      </c>
      <c r="R391" s="36">
        <f t="shared" si="55"/>
        <v>-160</v>
      </c>
      <c r="S391" s="320">
        <v>-160.30000000000001</v>
      </c>
      <c r="T391" s="320">
        <v>-160.30699999999999</v>
      </c>
      <c r="U391" s="134"/>
      <c r="V391" s="134"/>
      <c r="W391" s="134"/>
      <c r="X391" s="134"/>
      <c r="Y391" s="134"/>
      <c r="Z391" s="134"/>
      <c r="AA391" s="134"/>
      <c r="AB391" s="134"/>
      <c r="AC391" s="134"/>
      <c r="AD391" s="134"/>
      <c r="AE391" s="134"/>
      <c r="AF391" s="134"/>
      <c r="AG391" s="134"/>
      <c r="AH391" s="134"/>
      <c r="AI391" s="134"/>
      <c r="AJ391" s="134"/>
      <c r="AK391" s="134"/>
      <c r="AL391" s="134"/>
      <c r="AM391" s="134"/>
      <c r="AN391" s="134"/>
      <c r="AO391" s="134"/>
      <c r="AP391" s="134"/>
      <c r="AQ391" s="134"/>
      <c r="AR391" s="134"/>
      <c r="AS391" s="134"/>
      <c r="AT391" s="134"/>
      <c r="AU391" s="134"/>
      <c r="AV391" s="134"/>
      <c r="AW391" s="134"/>
      <c r="AX391" s="134"/>
      <c r="AY391" s="134"/>
      <c r="AZ391" s="134"/>
      <c r="BA391" s="134"/>
      <c r="BB391" s="134"/>
      <c r="BC391" s="134"/>
      <c r="BD391" s="134"/>
      <c r="BE391" s="134"/>
      <c r="BF391" s="134"/>
      <c r="BG391" s="134"/>
      <c r="BH391" s="134"/>
      <c r="BI391" s="134"/>
      <c r="BJ391" s="134"/>
      <c r="BK391" s="134"/>
      <c r="BL391" s="134"/>
      <c r="BM391" s="134"/>
      <c r="BN391" s="134"/>
      <c r="BO391" s="134"/>
      <c r="BP391" s="134"/>
      <c r="BQ391" s="134"/>
      <c r="BR391" s="134"/>
      <c r="BS391" s="134"/>
      <c r="BT391" s="134"/>
      <c r="BU391" s="134"/>
      <c r="BV391" s="134"/>
      <c r="BW391" s="134"/>
      <c r="BX391" s="134"/>
      <c r="BY391" s="134"/>
      <c r="BZ391" s="134"/>
      <c r="CA391" s="134"/>
      <c r="CB391" s="134"/>
      <c r="CC391" s="134"/>
      <c r="CD391" s="134"/>
      <c r="CE391" s="134"/>
      <c r="CF391" s="134"/>
      <c r="CG391" s="134"/>
      <c r="CH391" s="134"/>
      <c r="CI391" s="134"/>
      <c r="CJ391" s="134"/>
      <c r="CK391" s="134"/>
      <c r="CL391" s="134"/>
      <c r="CM391" s="134"/>
      <c r="CN391" s="134"/>
      <c r="CO391" s="134"/>
      <c r="CP391" s="134"/>
      <c r="CQ391" s="134"/>
      <c r="CR391" s="134"/>
      <c r="CS391" s="134"/>
      <c r="CT391" s="134"/>
      <c r="CU391" s="134"/>
      <c r="CV391" s="134"/>
      <c r="CW391" s="134"/>
      <c r="CX391" s="134"/>
      <c r="CY391" s="134"/>
      <c r="CZ391" s="134"/>
      <c r="DA391" s="134"/>
      <c r="DB391" s="134"/>
      <c r="DC391" s="134"/>
      <c r="DD391" s="134"/>
      <c r="DE391" s="134"/>
      <c r="DF391" s="134"/>
      <c r="DG391" s="134"/>
      <c r="DH391" s="134"/>
      <c r="DI391" s="134"/>
      <c r="DJ391" s="134"/>
      <c r="DK391" s="134"/>
      <c r="DL391" s="134"/>
      <c r="DM391" s="134"/>
      <c r="DN391" s="221"/>
    </row>
    <row r="392" spans="1:118" ht="13.5" customHeight="1">
      <c r="A392" s="359">
        <v>302</v>
      </c>
      <c r="B392" s="332" t="s">
        <v>474</v>
      </c>
      <c r="C392" s="172">
        <v>0</v>
      </c>
      <c r="D392" s="21" t="s">
        <v>9</v>
      </c>
      <c r="E392" s="21" t="s">
        <v>14</v>
      </c>
      <c r="F392" s="136">
        <v>-30</v>
      </c>
      <c r="G392" s="22"/>
      <c r="H392" s="407">
        <v>0.35</v>
      </c>
      <c r="I392" s="410">
        <v>-0.35</v>
      </c>
      <c r="J392" s="211">
        <v>-30</v>
      </c>
      <c r="K392" s="320">
        <v>-30.04</v>
      </c>
      <c r="L392" s="22" t="str">
        <f t="shared" si="56"/>
        <v/>
      </c>
      <c r="M392" s="200">
        <f t="shared" si="59"/>
        <v>-0.04</v>
      </c>
      <c r="N392" s="200">
        <v>-0.04</v>
      </c>
      <c r="O392" s="235" t="str">
        <f t="shared" si="58"/>
        <v>OK</v>
      </c>
      <c r="P392" s="151"/>
      <c r="Q392" s="130">
        <v>302</v>
      </c>
      <c r="R392" s="36">
        <f t="shared" si="55"/>
        <v>-30</v>
      </c>
      <c r="S392" s="320">
        <v>-30.04</v>
      </c>
      <c r="T392" s="320">
        <v>-30.039000000000001</v>
      </c>
      <c r="U392" s="134"/>
      <c r="V392" s="134"/>
      <c r="W392" s="134"/>
      <c r="X392" s="134"/>
      <c r="Y392" s="134"/>
      <c r="Z392" s="134"/>
      <c r="AA392" s="134"/>
      <c r="AB392" s="134"/>
      <c r="AC392" s="134"/>
      <c r="AD392" s="134"/>
      <c r="AE392" s="134"/>
      <c r="AF392" s="134"/>
      <c r="AG392" s="134"/>
      <c r="AH392" s="134"/>
      <c r="AI392" s="134"/>
      <c r="AJ392" s="134"/>
      <c r="AK392" s="134"/>
      <c r="AL392" s="134"/>
      <c r="AM392" s="134"/>
      <c r="AN392" s="134"/>
      <c r="AO392" s="134"/>
      <c r="AP392" s="134"/>
      <c r="AQ392" s="134"/>
      <c r="AR392" s="134"/>
      <c r="AS392" s="134"/>
      <c r="AT392" s="134"/>
      <c r="AU392" s="134"/>
      <c r="AV392" s="134"/>
      <c r="AW392" s="134"/>
      <c r="AX392" s="134"/>
      <c r="AY392" s="134"/>
      <c r="AZ392" s="134"/>
      <c r="BA392" s="134"/>
      <c r="BB392" s="134"/>
      <c r="BC392" s="134"/>
      <c r="BD392" s="134"/>
      <c r="BE392" s="134"/>
      <c r="BF392" s="134"/>
      <c r="BG392" s="134"/>
      <c r="BH392" s="134"/>
      <c r="BI392" s="134"/>
      <c r="BJ392" s="134"/>
      <c r="BK392" s="134"/>
      <c r="BL392" s="134"/>
      <c r="BM392" s="134"/>
      <c r="BN392" s="134"/>
      <c r="BO392" s="134"/>
      <c r="BP392" s="134"/>
      <c r="BQ392" s="134"/>
      <c r="BR392" s="134"/>
      <c r="BS392" s="134"/>
      <c r="BT392" s="134"/>
      <c r="BU392" s="134"/>
      <c r="BV392" s="134"/>
      <c r="BW392" s="134"/>
      <c r="BX392" s="134"/>
      <c r="BY392" s="134"/>
      <c r="BZ392" s="134"/>
      <c r="CA392" s="134"/>
      <c r="CB392" s="134"/>
      <c r="CC392" s="134"/>
      <c r="CD392" s="134"/>
      <c r="CE392" s="134"/>
      <c r="CF392" s="134"/>
      <c r="CG392" s="134"/>
      <c r="CH392" s="134"/>
      <c r="CI392" s="134"/>
      <c r="CJ392" s="134"/>
      <c r="CK392" s="134"/>
      <c r="CL392" s="134"/>
      <c r="CM392" s="134"/>
      <c r="CN392" s="134"/>
      <c r="CO392" s="134"/>
      <c r="CP392" s="134"/>
      <c r="CQ392" s="134"/>
      <c r="CR392" s="134"/>
      <c r="CS392" s="134"/>
      <c r="CT392" s="134"/>
      <c r="CU392" s="134"/>
      <c r="CV392" s="134"/>
      <c r="CW392" s="134"/>
      <c r="CX392" s="134"/>
      <c r="CY392" s="134"/>
      <c r="CZ392" s="134"/>
      <c r="DA392" s="134"/>
      <c r="DB392" s="134"/>
      <c r="DC392" s="134"/>
      <c r="DD392" s="134"/>
      <c r="DE392" s="134"/>
      <c r="DF392" s="134"/>
      <c r="DG392" s="134"/>
      <c r="DH392" s="134"/>
      <c r="DI392" s="134"/>
      <c r="DJ392" s="134"/>
      <c r="DK392" s="134"/>
      <c r="DL392" s="134"/>
      <c r="DM392" s="134"/>
      <c r="DN392" s="221"/>
    </row>
    <row r="393" spans="1:118" ht="13.5" customHeight="1">
      <c r="A393" s="359">
        <v>302</v>
      </c>
      <c r="B393" s="332" t="s">
        <v>475</v>
      </c>
      <c r="C393" s="172">
        <v>0</v>
      </c>
      <c r="D393" s="21" t="s">
        <v>7</v>
      </c>
      <c r="E393" s="21" t="s">
        <v>14</v>
      </c>
      <c r="F393" s="136">
        <v>-80</v>
      </c>
      <c r="G393" s="22"/>
      <c r="H393" s="407">
        <v>0.35</v>
      </c>
      <c r="I393" s="410">
        <v>-0.35</v>
      </c>
      <c r="J393" s="211">
        <v>-80</v>
      </c>
      <c r="K393" s="320">
        <v>-80.158000000000001</v>
      </c>
      <c r="L393" s="22" t="str">
        <f t="shared" si="56"/>
        <v/>
      </c>
      <c r="M393" s="200">
        <f t="shared" si="59"/>
        <v>-0.16</v>
      </c>
      <c r="N393" s="200">
        <v>-0.15</v>
      </c>
      <c r="O393" s="235" t="str">
        <f t="shared" si="58"/>
        <v>OK</v>
      </c>
      <c r="P393" s="151"/>
      <c r="Q393" s="130">
        <v>302</v>
      </c>
      <c r="R393" s="36">
        <f t="shared" si="55"/>
        <v>-80</v>
      </c>
      <c r="S393" s="320">
        <v>-80.158000000000001</v>
      </c>
      <c r="T393" s="320">
        <v>-80.146000000000001</v>
      </c>
      <c r="U393" s="134"/>
      <c r="V393" s="134"/>
      <c r="W393" s="134"/>
      <c r="X393" s="134"/>
      <c r="Y393" s="134"/>
      <c r="Z393" s="134"/>
      <c r="AA393" s="134"/>
      <c r="AB393" s="134"/>
      <c r="AC393" s="134"/>
      <c r="AD393" s="134"/>
      <c r="AE393" s="134"/>
      <c r="AF393" s="134"/>
      <c r="AG393" s="134"/>
      <c r="AH393" s="134"/>
      <c r="AI393" s="134"/>
      <c r="AJ393" s="134"/>
      <c r="AK393" s="134"/>
      <c r="AL393" s="134"/>
      <c r="AM393" s="134"/>
      <c r="AN393" s="134"/>
      <c r="AO393" s="134"/>
      <c r="AP393" s="134"/>
      <c r="AQ393" s="134"/>
      <c r="AR393" s="134"/>
      <c r="AS393" s="134"/>
      <c r="AT393" s="134"/>
      <c r="AU393" s="134"/>
      <c r="AV393" s="134"/>
      <c r="AW393" s="134"/>
      <c r="AX393" s="134"/>
      <c r="AY393" s="134"/>
      <c r="AZ393" s="134"/>
      <c r="BA393" s="134"/>
      <c r="BB393" s="134"/>
      <c r="BC393" s="134"/>
      <c r="BD393" s="134"/>
      <c r="BE393" s="134"/>
      <c r="BF393" s="134"/>
      <c r="BG393" s="134"/>
      <c r="BH393" s="134"/>
      <c r="BI393" s="134"/>
      <c r="BJ393" s="134"/>
      <c r="BK393" s="134"/>
      <c r="BL393" s="134"/>
      <c r="BM393" s="134"/>
      <c r="BN393" s="134"/>
      <c r="BO393" s="134"/>
      <c r="BP393" s="134"/>
      <c r="BQ393" s="134"/>
      <c r="BR393" s="134"/>
      <c r="BS393" s="134"/>
      <c r="BT393" s="134"/>
      <c r="BU393" s="134"/>
      <c r="BV393" s="134"/>
      <c r="BW393" s="134"/>
      <c r="BX393" s="134"/>
      <c r="BY393" s="134"/>
      <c r="BZ393" s="134"/>
      <c r="CA393" s="134"/>
      <c r="CB393" s="134"/>
      <c r="CC393" s="134"/>
      <c r="CD393" s="134"/>
      <c r="CE393" s="134"/>
      <c r="CF393" s="134"/>
      <c r="CG393" s="134"/>
      <c r="CH393" s="134"/>
      <c r="CI393" s="134"/>
      <c r="CJ393" s="134"/>
      <c r="CK393" s="134"/>
      <c r="CL393" s="134"/>
      <c r="CM393" s="134"/>
      <c r="CN393" s="134"/>
      <c r="CO393" s="134"/>
      <c r="CP393" s="134"/>
      <c r="CQ393" s="134"/>
      <c r="CR393" s="134"/>
      <c r="CS393" s="134"/>
      <c r="CT393" s="134"/>
      <c r="CU393" s="134"/>
      <c r="CV393" s="134"/>
      <c r="CW393" s="134"/>
      <c r="CX393" s="134"/>
      <c r="CY393" s="134"/>
      <c r="CZ393" s="134"/>
      <c r="DA393" s="134"/>
      <c r="DB393" s="134"/>
      <c r="DC393" s="134"/>
      <c r="DD393" s="134"/>
      <c r="DE393" s="134"/>
      <c r="DF393" s="134"/>
      <c r="DG393" s="134"/>
      <c r="DH393" s="134"/>
      <c r="DI393" s="134"/>
      <c r="DJ393" s="134"/>
      <c r="DK393" s="134"/>
      <c r="DL393" s="134"/>
      <c r="DM393" s="134"/>
      <c r="DN393" s="221"/>
    </row>
    <row r="394" spans="1:118" ht="13.5" customHeight="1">
      <c r="A394" s="359">
        <v>322</v>
      </c>
      <c r="B394" s="332" t="s">
        <v>337</v>
      </c>
      <c r="C394" s="172">
        <v>0</v>
      </c>
      <c r="D394" s="21" t="s">
        <v>9</v>
      </c>
      <c r="E394" s="21" t="s">
        <v>14</v>
      </c>
      <c r="F394" s="136">
        <v>-30</v>
      </c>
      <c r="G394" s="22"/>
      <c r="H394" s="407">
        <v>0.35</v>
      </c>
      <c r="I394" s="410">
        <v>-0.35</v>
      </c>
      <c r="J394" s="211">
        <v>-30</v>
      </c>
      <c r="K394" s="320">
        <v>-29.965</v>
      </c>
      <c r="L394" s="22" t="str">
        <f t="shared" si="56"/>
        <v/>
      </c>
      <c r="M394" s="200">
        <f t="shared" si="59"/>
        <v>0.04</v>
      </c>
      <c r="N394" s="200">
        <v>0.02</v>
      </c>
      <c r="O394" s="235" t="str">
        <f t="shared" si="58"/>
        <v>OK</v>
      </c>
      <c r="P394" s="151"/>
      <c r="Q394" s="130">
        <v>322</v>
      </c>
      <c r="R394" s="36">
        <f t="shared" si="55"/>
        <v>-30</v>
      </c>
      <c r="S394" s="320">
        <v>-29.965</v>
      </c>
      <c r="T394" s="320">
        <v>-29.984999999999999</v>
      </c>
      <c r="U394" s="134"/>
      <c r="V394" s="134"/>
      <c r="W394" s="134"/>
      <c r="X394" s="134"/>
      <c r="Y394" s="134"/>
      <c r="Z394" s="134"/>
      <c r="AA394" s="134"/>
      <c r="AB394" s="134"/>
      <c r="AC394" s="134"/>
      <c r="AD394" s="134"/>
      <c r="AE394" s="134"/>
      <c r="AF394" s="134"/>
      <c r="AG394" s="134"/>
      <c r="AH394" s="134"/>
      <c r="AI394" s="134"/>
      <c r="AJ394" s="134"/>
      <c r="AK394" s="134"/>
      <c r="AL394" s="134"/>
      <c r="AM394" s="134"/>
      <c r="AN394" s="134"/>
      <c r="AO394" s="134"/>
      <c r="AP394" s="134"/>
      <c r="AQ394" s="134"/>
      <c r="AR394" s="134"/>
      <c r="AS394" s="134"/>
      <c r="AT394" s="134"/>
      <c r="AU394" s="134"/>
      <c r="AV394" s="134"/>
      <c r="AW394" s="134"/>
      <c r="AX394" s="134"/>
      <c r="AY394" s="134"/>
      <c r="AZ394" s="134"/>
      <c r="BA394" s="134"/>
      <c r="BB394" s="134"/>
      <c r="BC394" s="134"/>
      <c r="BD394" s="134"/>
      <c r="BE394" s="134"/>
      <c r="BF394" s="134"/>
      <c r="BG394" s="134"/>
      <c r="BH394" s="134"/>
      <c r="BI394" s="134"/>
      <c r="BJ394" s="134"/>
      <c r="BK394" s="134"/>
      <c r="BL394" s="134"/>
      <c r="BM394" s="134"/>
      <c r="BN394" s="134"/>
      <c r="BO394" s="134"/>
      <c r="BP394" s="134"/>
      <c r="BQ394" s="134"/>
      <c r="BR394" s="134"/>
      <c r="BS394" s="134"/>
      <c r="BT394" s="134"/>
      <c r="BU394" s="134"/>
      <c r="BV394" s="134"/>
      <c r="BW394" s="134"/>
      <c r="BX394" s="134"/>
      <c r="BY394" s="134"/>
      <c r="BZ394" s="134"/>
      <c r="CA394" s="134"/>
      <c r="CB394" s="134"/>
      <c r="CC394" s="134"/>
      <c r="CD394" s="134"/>
      <c r="CE394" s="134"/>
      <c r="CF394" s="134"/>
      <c r="CG394" s="134"/>
      <c r="CH394" s="134"/>
      <c r="CI394" s="134"/>
      <c r="CJ394" s="134"/>
      <c r="CK394" s="134"/>
      <c r="CL394" s="134"/>
      <c r="CM394" s="134"/>
      <c r="CN394" s="134"/>
      <c r="CO394" s="134"/>
      <c r="CP394" s="134"/>
      <c r="CQ394" s="134"/>
      <c r="CR394" s="134"/>
      <c r="CS394" s="134"/>
      <c r="CT394" s="134"/>
      <c r="CU394" s="134"/>
      <c r="CV394" s="134"/>
      <c r="CW394" s="134"/>
      <c r="CX394" s="134"/>
      <c r="CY394" s="134"/>
      <c r="CZ394" s="134"/>
      <c r="DA394" s="134"/>
      <c r="DB394" s="134"/>
      <c r="DC394" s="134"/>
      <c r="DD394" s="134"/>
      <c r="DE394" s="134"/>
      <c r="DF394" s="134"/>
      <c r="DG394" s="134"/>
      <c r="DH394" s="134"/>
      <c r="DI394" s="134"/>
      <c r="DJ394" s="134"/>
      <c r="DK394" s="134"/>
      <c r="DL394" s="134"/>
      <c r="DM394" s="134"/>
      <c r="DN394" s="221"/>
    </row>
    <row r="395" spans="1:118" ht="13.5" customHeight="1">
      <c r="A395" s="359">
        <v>322</v>
      </c>
      <c r="B395" s="332" t="s">
        <v>338</v>
      </c>
      <c r="C395" s="172">
        <v>0</v>
      </c>
      <c r="D395" s="21" t="s">
        <v>7</v>
      </c>
      <c r="E395" s="21" t="s">
        <v>14</v>
      </c>
      <c r="F395" s="136">
        <v>-80</v>
      </c>
      <c r="G395" s="22"/>
      <c r="H395" s="407">
        <v>0.35</v>
      </c>
      <c r="I395" s="410">
        <v>-0.35</v>
      </c>
      <c r="J395" s="211">
        <v>-80</v>
      </c>
      <c r="K395" s="320">
        <v>-80.173000000000002</v>
      </c>
      <c r="L395" s="22" t="str">
        <f t="shared" si="56"/>
        <v/>
      </c>
      <c r="M395" s="200">
        <f t="shared" si="59"/>
        <v>-0.17</v>
      </c>
      <c r="N395" s="200">
        <v>-0.16</v>
      </c>
      <c r="O395" s="235" t="str">
        <f t="shared" si="58"/>
        <v>OK</v>
      </c>
      <c r="P395" s="151"/>
      <c r="Q395" s="130">
        <v>322</v>
      </c>
      <c r="R395" s="36">
        <f t="shared" si="55"/>
        <v>-80</v>
      </c>
      <c r="S395" s="320">
        <v>-80.173000000000002</v>
      </c>
      <c r="T395" s="320">
        <v>-80.162999999999997</v>
      </c>
      <c r="U395" s="134"/>
      <c r="V395" s="134"/>
      <c r="W395" s="134"/>
      <c r="X395" s="134"/>
      <c r="Y395" s="134"/>
      <c r="Z395" s="134"/>
      <c r="AA395" s="134"/>
      <c r="AB395" s="134"/>
      <c r="AC395" s="134"/>
      <c r="AD395" s="134"/>
      <c r="AE395" s="134"/>
      <c r="AF395" s="134"/>
      <c r="AG395" s="134"/>
      <c r="AH395" s="134"/>
      <c r="AI395" s="134"/>
      <c r="AJ395" s="134"/>
      <c r="AK395" s="134"/>
      <c r="AL395" s="134"/>
      <c r="AM395" s="134"/>
      <c r="AN395" s="134"/>
      <c r="AO395" s="134"/>
      <c r="AP395" s="134"/>
      <c r="AQ395" s="134"/>
      <c r="AR395" s="134"/>
      <c r="AS395" s="134"/>
      <c r="AT395" s="134"/>
      <c r="AU395" s="134"/>
      <c r="AV395" s="134"/>
      <c r="AW395" s="134"/>
      <c r="AX395" s="134"/>
      <c r="AY395" s="134"/>
      <c r="AZ395" s="134"/>
      <c r="BA395" s="134"/>
      <c r="BB395" s="134"/>
      <c r="BC395" s="134"/>
      <c r="BD395" s="134"/>
      <c r="BE395" s="134"/>
      <c r="BF395" s="134"/>
      <c r="BG395" s="134"/>
      <c r="BH395" s="134"/>
      <c r="BI395" s="134"/>
      <c r="BJ395" s="134"/>
      <c r="BK395" s="134"/>
      <c r="BL395" s="134"/>
      <c r="BM395" s="134"/>
      <c r="BN395" s="134"/>
      <c r="BO395" s="134"/>
      <c r="BP395" s="134"/>
      <c r="BQ395" s="134"/>
      <c r="BR395" s="134"/>
      <c r="BS395" s="134"/>
      <c r="BT395" s="134"/>
      <c r="BU395" s="134"/>
      <c r="BV395" s="134"/>
      <c r="BW395" s="134"/>
      <c r="BX395" s="134"/>
      <c r="BY395" s="134"/>
      <c r="BZ395" s="134"/>
      <c r="CA395" s="134"/>
      <c r="CB395" s="134"/>
      <c r="CC395" s="134"/>
      <c r="CD395" s="134"/>
      <c r="CE395" s="134"/>
      <c r="CF395" s="134"/>
      <c r="CG395" s="134"/>
      <c r="CH395" s="134"/>
      <c r="CI395" s="134"/>
      <c r="CJ395" s="134"/>
      <c r="CK395" s="134"/>
      <c r="CL395" s="134"/>
      <c r="CM395" s="134"/>
      <c r="CN395" s="134"/>
      <c r="CO395" s="134"/>
      <c r="CP395" s="134"/>
      <c r="CQ395" s="134"/>
      <c r="CR395" s="134"/>
      <c r="CS395" s="134"/>
      <c r="CT395" s="134"/>
      <c r="CU395" s="134"/>
      <c r="CV395" s="134"/>
      <c r="CW395" s="134"/>
      <c r="CX395" s="134"/>
      <c r="CY395" s="134"/>
      <c r="CZ395" s="134"/>
      <c r="DA395" s="134"/>
      <c r="DB395" s="134"/>
      <c r="DC395" s="134"/>
      <c r="DD395" s="134"/>
      <c r="DE395" s="134"/>
      <c r="DF395" s="134"/>
      <c r="DG395" s="134"/>
      <c r="DH395" s="134"/>
      <c r="DI395" s="134"/>
      <c r="DJ395" s="134"/>
      <c r="DK395" s="134"/>
      <c r="DL395" s="134"/>
      <c r="DM395" s="134"/>
      <c r="DN395" s="221"/>
    </row>
    <row r="396" spans="1:118" ht="13.5" customHeight="1">
      <c r="A396" s="359">
        <v>303</v>
      </c>
      <c r="B396" s="332" t="s">
        <v>476</v>
      </c>
      <c r="C396" s="172">
        <v>0</v>
      </c>
      <c r="D396" s="21" t="s">
        <v>9</v>
      </c>
      <c r="E396" s="21" t="s">
        <v>14</v>
      </c>
      <c r="F396" s="136">
        <v>-30</v>
      </c>
      <c r="G396" s="22"/>
      <c r="H396" s="407">
        <v>0.35</v>
      </c>
      <c r="I396" s="410">
        <v>-0.35</v>
      </c>
      <c r="J396" s="211">
        <v>-30</v>
      </c>
      <c r="K396" s="320">
        <v>-30.027000000000001</v>
      </c>
      <c r="L396" s="22" t="str">
        <f t="shared" si="56"/>
        <v/>
      </c>
      <c r="M396" s="200">
        <f t="shared" si="59"/>
        <v>-0.03</v>
      </c>
      <c r="N396" s="200">
        <v>-0.02</v>
      </c>
      <c r="O396" s="235" t="str">
        <f t="shared" si="58"/>
        <v>OK</v>
      </c>
      <c r="P396" s="151"/>
      <c r="Q396" s="130">
        <v>303</v>
      </c>
      <c r="R396" s="36">
        <f t="shared" si="55"/>
        <v>-30</v>
      </c>
      <c r="S396" s="320">
        <v>-30.027000000000001</v>
      </c>
      <c r="T396" s="320">
        <v>-30.021000000000001</v>
      </c>
      <c r="U396" s="134"/>
      <c r="V396" s="134"/>
      <c r="W396" s="134"/>
      <c r="X396" s="134"/>
      <c r="Y396" s="134"/>
      <c r="Z396" s="134"/>
      <c r="AA396" s="134"/>
      <c r="AB396" s="134"/>
      <c r="AC396" s="134"/>
      <c r="AD396" s="134"/>
      <c r="AE396" s="134"/>
      <c r="AF396" s="134"/>
      <c r="AG396" s="134"/>
      <c r="AH396" s="134"/>
      <c r="AI396" s="134"/>
      <c r="AJ396" s="134"/>
      <c r="AK396" s="134"/>
      <c r="AL396" s="134"/>
      <c r="AM396" s="134"/>
      <c r="AN396" s="134"/>
      <c r="AO396" s="134"/>
      <c r="AP396" s="134"/>
      <c r="AQ396" s="134"/>
      <c r="AR396" s="134"/>
      <c r="AS396" s="134"/>
      <c r="AT396" s="134"/>
      <c r="AU396" s="134"/>
      <c r="AV396" s="134"/>
      <c r="AW396" s="134"/>
      <c r="AX396" s="134"/>
      <c r="AY396" s="134"/>
      <c r="AZ396" s="134"/>
      <c r="BA396" s="134"/>
      <c r="BB396" s="134"/>
      <c r="BC396" s="134"/>
      <c r="BD396" s="134"/>
      <c r="BE396" s="134"/>
      <c r="BF396" s="134"/>
      <c r="BG396" s="134"/>
      <c r="BH396" s="134"/>
      <c r="BI396" s="134"/>
      <c r="BJ396" s="134"/>
      <c r="BK396" s="134"/>
      <c r="BL396" s="134"/>
      <c r="BM396" s="134"/>
      <c r="BN396" s="134"/>
      <c r="BO396" s="134"/>
      <c r="BP396" s="134"/>
      <c r="BQ396" s="134"/>
      <c r="BR396" s="134"/>
      <c r="BS396" s="134"/>
      <c r="BT396" s="134"/>
      <c r="BU396" s="134"/>
      <c r="BV396" s="134"/>
      <c r="BW396" s="134"/>
      <c r="BX396" s="134"/>
      <c r="BY396" s="134"/>
      <c r="BZ396" s="134"/>
      <c r="CA396" s="134"/>
      <c r="CB396" s="134"/>
      <c r="CC396" s="134"/>
      <c r="CD396" s="134"/>
      <c r="CE396" s="134"/>
      <c r="CF396" s="134"/>
      <c r="CG396" s="134"/>
      <c r="CH396" s="134"/>
      <c r="CI396" s="134"/>
      <c r="CJ396" s="134"/>
      <c r="CK396" s="134"/>
      <c r="CL396" s="134"/>
      <c r="CM396" s="134"/>
      <c r="CN396" s="134"/>
      <c r="CO396" s="134"/>
      <c r="CP396" s="134"/>
      <c r="CQ396" s="134"/>
      <c r="CR396" s="134"/>
      <c r="CS396" s="134"/>
      <c r="CT396" s="134"/>
      <c r="CU396" s="134"/>
      <c r="CV396" s="134"/>
      <c r="CW396" s="134"/>
      <c r="CX396" s="134"/>
      <c r="CY396" s="134"/>
      <c r="CZ396" s="134"/>
      <c r="DA396" s="134"/>
      <c r="DB396" s="134"/>
      <c r="DC396" s="134"/>
      <c r="DD396" s="134"/>
      <c r="DE396" s="134"/>
      <c r="DF396" s="134"/>
      <c r="DG396" s="134"/>
      <c r="DH396" s="134"/>
      <c r="DI396" s="134"/>
      <c r="DJ396" s="134"/>
      <c r="DK396" s="134"/>
      <c r="DL396" s="134"/>
      <c r="DM396" s="134"/>
      <c r="DN396" s="221"/>
    </row>
    <row r="397" spans="1:118" ht="13.5" customHeight="1">
      <c r="A397" s="359">
        <v>303</v>
      </c>
      <c r="B397" s="332" t="s">
        <v>477</v>
      </c>
      <c r="C397" s="172">
        <v>0</v>
      </c>
      <c r="D397" s="21" t="s">
        <v>7</v>
      </c>
      <c r="E397" s="21" t="s">
        <v>14</v>
      </c>
      <c r="F397" s="136">
        <v>0</v>
      </c>
      <c r="G397" s="22"/>
      <c r="H397" s="407">
        <v>0.35</v>
      </c>
      <c r="I397" s="410">
        <v>-0.35</v>
      </c>
      <c r="J397" s="211">
        <v>0</v>
      </c>
      <c r="K397" s="320">
        <v>-0.17699999999999999</v>
      </c>
      <c r="L397" s="22" t="str">
        <f t="shared" si="56"/>
        <v/>
      </c>
      <c r="M397" s="200">
        <f t="shared" si="57"/>
        <v>-0.18</v>
      </c>
      <c r="N397" s="200">
        <v>-0.17</v>
      </c>
      <c r="O397" s="235" t="str">
        <f t="shared" si="58"/>
        <v>OK</v>
      </c>
      <c r="P397" s="151"/>
      <c r="Q397" s="130">
        <v>303</v>
      </c>
      <c r="R397" s="36">
        <f t="shared" si="55"/>
        <v>0</v>
      </c>
      <c r="S397" s="320">
        <v>-0.17699999999999999</v>
      </c>
      <c r="T397" s="320">
        <v>-0.16500000000000001</v>
      </c>
      <c r="U397" s="134"/>
      <c r="V397" s="134"/>
      <c r="W397" s="134"/>
      <c r="X397" s="134"/>
      <c r="Y397" s="134"/>
      <c r="Z397" s="134"/>
      <c r="AA397" s="134"/>
      <c r="AB397" s="134"/>
      <c r="AC397" s="134"/>
      <c r="AD397" s="134"/>
      <c r="AE397" s="134"/>
      <c r="AF397" s="134"/>
      <c r="AG397" s="134"/>
      <c r="AH397" s="134"/>
      <c r="AI397" s="134"/>
      <c r="AJ397" s="134"/>
      <c r="AK397" s="134"/>
      <c r="AL397" s="134"/>
      <c r="AM397" s="134"/>
      <c r="AN397" s="134"/>
      <c r="AO397" s="134"/>
      <c r="AP397" s="134"/>
      <c r="AQ397" s="134"/>
      <c r="AR397" s="134"/>
      <c r="AS397" s="134"/>
      <c r="AT397" s="134"/>
      <c r="AU397" s="134"/>
      <c r="AV397" s="134"/>
      <c r="AW397" s="134"/>
      <c r="AX397" s="134"/>
      <c r="AY397" s="134"/>
      <c r="AZ397" s="134"/>
      <c r="BA397" s="134"/>
      <c r="BB397" s="134"/>
      <c r="BC397" s="134"/>
      <c r="BD397" s="134"/>
      <c r="BE397" s="134"/>
      <c r="BF397" s="134"/>
      <c r="BG397" s="134"/>
      <c r="BH397" s="134"/>
      <c r="BI397" s="134"/>
      <c r="BJ397" s="134"/>
      <c r="BK397" s="134"/>
      <c r="BL397" s="134"/>
      <c r="BM397" s="134"/>
      <c r="BN397" s="134"/>
      <c r="BO397" s="134"/>
      <c r="BP397" s="134"/>
      <c r="BQ397" s="134"/>
      <c r="BR397" s="134"/>
      <c r="BS397" s="134"/>
      <c r="BT397" s="134"/>
      <c r="BU397" s="134"/>
      <c r="BV397" s="134"/>
      <c r="BW397" s="134"/>
      <c r="BX397" s="134"/>
      <c r="BY397" s="134"/>
      <c r="BZ397" s="134"/>
      <c r="CA397" s="134"/>
      <c r="CB397" s="134"/>
      <c r="CC397" s="134"/>
      <c r="CD397" s="134"/>
      <c r="CE397" s="134"/>
      <c r="CF397" s="134"/>
      <c r="CG397" s="134"/>
      <c r="CH397" s="134"/>
      <c r="CI397" s="134"/>
      <c r="CJ397" s="134"/>
      <c r="CK397" s="134"/>
      <c r="CL397" s="134"/>
      <c r="CM397" s="134"/>
      <c r="CN397" s="134"/>
      <c r="CO397" s="134"/>
      <c r="CP397" s="134"/>
      <c r="CQ397" s="134"/>
      <c r="CR397" s="134"/>
      <c r="CS397" s="134"/>
      <c r="CT397" s="134"/>
      <c r="CU397" s="134"/>
      <c r="CV397" s="134"/>
      <c r="CW397" s="134"/>
      <c r="CX397" s="134"/>
      <c r="CY397" s="134"/>
      <c r="CZ397" s="134"/>
      <c r="DA397" s="134"/>
      <c r="DB397" s="134"/>
      <c r="DC397" s="134"/>
      <c r="DD397" s="134"/>
      <c r="DE397" s="134"/>
      <c r="DF397" s="134"/>
      <c r="DG397" s="134"/>
      <c r="DH397" s="134"/>
      <c r="DI397" s="134"/>
      <c r="DJ397" s="134"/>
      <c r="DK397" s="134"/>
      <c r="DL397" s="134"/>
      <c r="DM397" s="134"/>
      <c r="DN397" s="221"/>
    </row>
    <row r="398" spans="1:118" ht="13.5" customHeight="1">
      <c r="A398" s="359">
        <v>323</v>
      </c>
      <c r="B398" s="332" t="s">
        <v>339</v>
      </c>
      <c r="C398" s="172">
        <v>0</v>
      </c>
      <c r="D398" s="21" t="s">
        <v>9</v>
      </c>
      <c r="E398" s="21" t="s">
        <v>14</v>
      </c>
      <c r="F398" s="136">
        <v>-30</v>
      </c>
      <c r="G398" s="22"/>
      <c r="H398" s="407">
        <v>0.35</v>
      </c>
      <c r="I398" s="410">
        <v>-0.35</v>
      </c>
      <c r="J398" s="211">
        <v>-30</v>
      </c>
      <c r="K398" s="320">
        <v>-29.887</v>
      </c>
      <c r="L398" s="22" t="str">
        <f t="shared" si="56"/>
        <v/>
      </c>
      <c r="M398" s="200">
        <f t="shared" ref="M398" si="60">IF(COUNTBLANK(F398)=1,"",IF(C398=0,ROUND(K398-J398,2),IF(C398=1,IF(F398&gt;0,ROUND(J398-K398,2),ROUND(K398-J398,2)),IF(C398=2,IF(F398&gt;0,ROUND(J398-K398,2),ROUND(K398-J398,2))))))</f>
        <v>0.11</v>
      </c>
      <c r="N398" s="200">
        <v>0.09</v>
      </c>
      <c r="O398" s="235" t="str">
        <f t="shared" si="58"/>
        <v>OK</v>
      </c>
      <c r="P398" s="151"/>
      <c r="Q398" s="130">
        <v>323</v>
      </c>
      <c r="R398" s="36">
        <f t="shared" si="55"/>
        <v>-30</v>
      </c>
      <c r="S398" s="320">
        <v>-29.887</v>
      </c>
      <c r="T398" s="320">
        <v>-29.913</v>
      </c>
      <c r="U398" s="134"/>
      <c r="V398" s="134"/>
      <c r="W398" s="134"/>
      <c r="X398" s="134"/>
      <c r="Y398" s="134"/>
      <c r="Z398" s="134"/>
      <c r="AA398" s="134"/>
      <c r="AB398" s="134"/>
      <c r="AC398" s="134"/>
      <c r="AD398" s="134"/>
      <c r="AE398" s="134"/>
      <c r="AF398" s="134"/>
      <c r="AG398" s="134"/>
      <c r="AH398" s="134"/>
      <c r="AI398" s="134"/>
      <c r="AJ398" s="134"/>
      <c r="AK398" s="134"/>
      <c r="AL398" s="134"/>
      <c r="AM398" s="134"/>
      <c r="AN398" s="134"/>
      <c r="AO398" s="134"/>
      <c r="AP398" s="134"/>
      <c r="AQ398" s="134"/>
      <c r="AR398" s="134"/>
      <c r="AS398" s="134"/>
      <c r="AT398" s="134"/>
      <c r="AU398" s="134"/>
      <c r="AV398" s="134"/>
      <c r="AW398" s="134"/>
      <c r="AX398" s="134"/>
      <c r="AY398" s="134"/>
      <c r="AZ398" s="134"/>
      <c r="BA398" s="134"/>
      <c r="BB398" s="134"/>
      <c r="BC398" s="134"/>
      <c r="BD398" s="134"/>
      <c r="BE398" s="134"/>
      <c r="BF398" s="134"/>
      <c r="BG398" s="134"/>
      <c r="BH398" s="134"/>
      <c r="BI398" s="134"/>
      <c r="BJ398" s="134"/>
      <c r="BK398" s="134"/>
      <c r="BL398" s="134"/>
      <c r="BM398" s="134"/>
      <c r="BN398" s="134"/>
      <c r="BO398" s="134"/>
      <c r="BP398" s="134"/>
      <c r="BQ398" s="134"/>
      <c r="BR398" s="134"/>
      <c r="BS398" s="134"/>
      <c r="BT398" s="134"/>
      <c r="BU398" s="134"/>
      <c r="BV398" s="134"/>
      <c r="BW398" s="134"/>
      <c r="BX398" s="134"/>
      <c r="BY398" s="134"/>
      <c r="BZ398" s="134"/>
      <c r="CA398" s="134"/>
      <c r="CB398" s="134"/>
      <c r="CC398" s="134"/>
      <c r="CD398" s="134"/>
      <c r="CE398" s="134"/>
      <c r="CF398" s="134"/>
      <c r="CG398" s="134"/>
      <c r="CH398" s="134"/>
      <c r="CI398" s="134"/>
      <c r="CJ398" s="134"/>
      <c r="CK398" s="134"/>
      <c r="CL398" s="134"/>
      <c r="CM398" s="134"/>
      <c r="CN398" s="134"/>
      <c r="CO398" s="134"/>
      <c r="CP398" s="134"/>
      <c r="CQ398" s="134"/>
      <c r="CR398" s="134"/>
      <c r="CS398" s="134"/>
      <c r="CT398" s="134"/>
      <c r="CU398" s="134"/>
      <c r="CV398" s="134"/>
      <c r="CW398" s="134"/>
      <c r="CX398" s="134"/>
      <c r="CY398" s="134"/>
      <c r="CZ398" s="134"/>
      <c r="DA398" s="134"/>
      <c r="DB398" s="134"/>
      <c r="DC398" s="134"/>
      <c r="DD398" s="134"/>
      <c r="DE398" s="134"/>
      <c r="DF398" s="134"/>
      <c r="DG398" s="134"/>
      <c r="DH398" s="134"/>
      <c r="DI398" s="134"/>
      <c r="DJ398" s="134"/>
      <c r="DK398" s="134"/>
      <c r="DL398" s="134"/>
      <c r="DM398" s="134"/>
      <c r="DN398" s="221"/>
    </row>
    <row r="399" spans="1:118" ht="13.5" customHeight="1">
      <c r="A399" s="359">
        <v>323</v>
      </c>
      <c r="B399" s="332" t="s">
        <v>340</v>
      </c>
      <c r="C399" s="172">
        <v>0</v>
      </c>
      <c r="D399" s="21" t="s">
        <v>7</v>
      </c>
      <c r="E399" s="21" t="s">
        <v>14</v>
      </c>
      <c r="F399" s="136">
        <v>0</v>
      </c>
      <c r="G399" s="22"/>
      <c r="H399" s="407">
        <v>0.35</v>
      </c>
      <c r="I399" s="410">
        <v>-0.35</v>
      </c>
      <c r="J399" s="211">
        <v>0</v>
      </c>
      <c r="K399" s="320">
        <v>-0.125</v>
      </c>
      <c r="L399" s="22" t="str">
        <f t="shared" si="56"/>
        <v/>
      </c>
      <c r="M399" s="200">
        <f t="shared" si="57"/>
        <v>-0.13</v>
      </c>
      <c r="N399" s="200">
        <v>-0.12</v>
      </c>
      <c r="O399" s="235" t="str">
        <f t="shared" si="58"/>
        <v>OK</v>
      </c>
      <c r="P399" s="151"/>
      <c r="Q399" s="130">
        <v>323</v>
      </c>
      <c r="R399" s="36">
        <f t="shared" si="55"/>
        <v>0</v>
      </c>
      <c r="S399" s="320">
        <v>-0.125</v>
      </c>
      <c r="T399" s="320">
        <v>-0.123</v>
      </c>
      <c r="U399" s="134"/>
      <c r="V399" s="134"/>
      <c r="W399" s="134"/>
      <c r="X399" s="134"/>
      <c r="Y399" s="134"/>
      <c r="Z399" s="134"/>
      <c r="AA399" s="134"/>
      <c r="AB399" s="134"/>
      <c r="AC399" s="134"/>
      <c r="AD399" s="134"/>
      <c r="AE399" s="134"/>
      <c r="AF399" s="134"/>
      <c r="AG399" s="134"/>
      <c r="AH399" s="134"/>
      <c r="AI399" s="134"/>
      <c r="AJ399" s="134"/>
      <c r="AK399" s="134"/>
      <c r="AL399" s="134"/>
      <c r="AM399" s="134"/>
      <c r="AN399" s="134"/>
      <c r="AO399" s="134"/>
      <c r="AP399" s="134"/>
      <c r="AQ399" s="134"/>
      <c r="AR399" s="134"/>
      <c r="AS399" s="134"/>
      <c r="AT399" s="134"/>
      <c r="AU399" s="134"/>
      <c r="AV399" s="134"/>
      <c r="AW399" s="134"/>
      <c r="AX399" s="134"/>
      <c r="AY399" s="134"/>
      <c r="AZ399" s="134"/>
      <c r="BA399" s="134"/>
      <c r="BB399" s="134"/>
      <c r="BC399" s="134"/>
      <c r="BD399" s="134"/>
      <c r="BE399" s="134"/>
      <c r="BF399" s="134"/>
      <c r="BG399" s="134"/>
      <c r="BH399" s="134"/>
      <c r="BI399" s="134"/>
      <c r="BJ399" s="134"/>
      <c r="BK399" s="134"/>
      <c r="BL399" s="134"/>
      <c r="BM399" s="134"/>
      <c r="BN399" s="134"/>
      <c r="BO399" s="134"/>
      <c r="BP399" s="134"/>
      <c r="BQ399" s="134"/>
      <c r="BR399" s="134"/>
      <c r="BS399" s="134"/>
      <c r="BT399" s="134"/>
      <c r="BU399" s="134"/>
      <c r="BV399" s="134"/>
      <c r="BW399" s="134"/>
      <c r="BX399" s="134"/>
      <c r="BY399" s="134"/>
      <c r="BZ399" s="134"/>
      <c r="CA399" s="134"/>
      <c r="CB399" s="134"/>
      <c r="CC399" s="134"/>
      <c r="CD399" s="134"/>
      <c r="CE399" s="134"/>
      <c r="CF399" s="134"/>
      <c r="CG399" s="134"/>
      <c r="CH399" s="134"/>
      <c r="CI399" s="134"/>
      <c r="CJ399" s="134"/>
      <c r="CK399" s="134"/>
      <c r="CL399" s="134"/>
      <c r="CM399" s="134"/>
      <c r="CN399" s="134"/>
      <c r="CO399" s="134"/>
      <c r="CP399" s="134"/>
      <c r="CQ399" s="134"/>
      <c r="CR399" s="134"/>
      <c r="CS399" s="134"/>
      <c r="CT399" s="134"/>
      <c r="CU399" s="134"/>
      <c r="CV399" s="134"/>
      <c r="CW399" s="134"/>
      <c r="CX399" s="134"/>
      <c r="CY399" s="134"/>
      <c r="CZ399" s="134"/>
      <c r="DA399" s="134"/>
      <c r="DB399" s="134"/>
      <c r="DC399" s="134"/>
      <c r="DD399" s="134"/>
      <c r="DE399" s="134"/>
      <c r="DF399" s="134"/>
      <c r="DG399" s="134"/>
      <c r="DH399" s="134"/>
      <c r="DI399" s="134"/>
      <c r="DJ399" s="134"/>
      <c r="DK399" s="134"/>
      <c r="DL399" s="134"/>
      <c r="DM399" s="134"/>
      <c r="DN399" s="221"/>
    </row>
    <row r="400" spans="1:118" ht="13.5" customHeight="1">
      <c r="A400" s="359">
        <v>304</v>
      </c>
      <c r="B400" s="332" t="s">
        <v>341</v>
      </c>
      <c r="C400" s="172">
        <v>0</v>
      </c>
      <c r="D400" s="21" t="s">
        <v>9</v>
      </c>
      <c r="E400" s="21" t="s">
        <v>14</v>
      </c>
      <c r="F400" s="136">
        <v>-30</v>
      </c>
      <c r="G400" s="22"/>
      <c r="H400" s="407">
        <v>0.35</v>
      </c>
      <c r="I400" s="410">
        <v>-0.35</v>
      </c>
      <c r="J400" s="211">
        <v>-30</v>
      </c>
      <c r="K400" s="320">
        <v>-30.094000000000001</v>
      </c>
      <c r="L400" s="22" t="str">
        <f t="shared" si="56"/>
        <v/>
      </c>
      <c r="M400" s="200">
        <f t="shared" ref="M400:M406" si="61">IF(COUNTBLANK(F400)=1,"",IF(C400=0,ROUND(K400-J400,2),IF(C400=1,IF(F400&gt;0,ROUND(J400-K400,2),ROUND(K400-J400,2)),IF(C400=2,IF(F400&gt;0,ROUND(J400-K400,2),ROUND(K400-J400,2))))))</f>
        <v>-0.09</v>
      </c>
      <c r="N400" s="200">
        <v>-0.09</v>
      </c>
      <c r="O400" s="235" t="str">
        <f t="shared" si="58"/>
        <v>OK</v>
      </c>
      <c r="P400" s="151"/>
      <c r="Q400" s="130">
        <v>304</v>
      </c>
      <c r="R400" s="36">
        <f t="shared" si="55"/>
        <v>-30</v>
      </c>
      <c r="S400" s="320">
        <v>-30.094000000000001</v>
      </c>
      <c r="T400" s="320">
        <v>-30.088000000000001</v>
      </c>
      <c r="U400" s="134"/>
      <c r="V400" s="134"/>
      <c r="W400" s="134"/>
      <c r="X400" s="134"/>
      <c r="Y400" s="134"/>
      <c r="Z400" s="134"/>
      <c r="AA400" s="134"/>
      <c r="AB400" s="134"/>
      <c r="AC400" s="134"/>
      <c r="AD400" s="134"/>
      <c r="AE400" s="134"/>
      <c r="AF400" s="134"/>
      <c r="AG400" s="134"/>
      <c r="AH400" s="134"/>
      <c r="AI400" s="134"/>
      <c r="AJ400" s="134"/>
      <c r="AK400" s="134"/>
      <c r="AL400" s="134"/>
      <c r="AM400" s="134"/>
      <c r="AN400" s="134"/>
      <c r="AO400" s="134"/>
      <c r="AP400" s="134"/>
      <c r="AQ400" s="134"/>
      <c r="AR400" s="134"/>
      <c r="AS400" s="134"/>
      <c r="AT400" s="134"/>
      <c r="AU400" s="134"/>
      <c r="AV400" s="134"/>
      <c r="AW400" s="134"/>
      <c r="AX400" s="134"/>
      <c r="AY400" s="134"/>
      <c r="AZ400" s="134"/>
      <c r="BA400" s="134"/>
      <c r="BB400" s="134"/>
      <c r="BC400" s="134"/>
      <c r="BD400" s="134"/>
      <c r="BE400" s="134"/>
      <c r="BF400" s="134"/>
      <c r="BG400" s="134"/>
      <c r="BH400" s="134"/>
      <c r="BI400" s="134"/>
      <c r="BJ400" s="134"/>
      <c r="BK400" s="134"/>
      <c r="BL400" s="134"/>
      <c r="BM400" s="134"/>
      <c r="BN400" s="134"/>
      <c r="BO400" s="134"/>
      <c r="BP400" s="134"/>
      <c r="BQ400" s="134"/>
      <c r="BR400" s="134"/>
      <c r="BS400" s="134"/>
      <c r="BT400" s="134"/>
      <c r="BU400" s="134"/>
      <c r="BV400" s="134"/>
      <c r="BW400" s="134"/>
      <c r="BX400" s="134"/>
      <c r="BY400" s="134"/>
      <c r="BZ400" s="134"/>
      <c r="CA400" s="134"/>
      <c r="CB400" s="134"/>
      <c r="CC400" s="134"/>
      <c r="CD400" s="134"/>
      <c r="CE400" s="134"/>
      <c r="CF400" s="134"/>
      <c r="CG400" s="134"/>
      <c r="CH400" s="134"/>
      <c r="CI400" s="134"/>
      <c r="CJ400" s="134"/>
      <c r="CK400" s="134"/>
      <c r="CL400" s="134"/>
      <c r="CM400" s="134"/>
      <c r="CN400" s="134"/>
      <c r="CO400" s="134"/>
      <c r="CP400" s="134"/>
      <c r="CQ400" s="134"/>
      <c r="CR400" s="134"/>
      <c r="CS400" s="134"/>
      <c r="CT400" s="134"/>
      <c r="CU400" s="134"/>
      <c r="CV400" s="134"/>
      <c r="CW400" s="134"/>
      <c r="CX400" s="134"/>
      <c r="CY400" s="134"/>
      <c r="CZ400" s="134"/>
      <c r="DA400" s="134"/>
      <c r="DB400" s="134"/>
      <c r="DC400" s="134"/>
      <c r="DD400" s="134"/>
      <c r="DE400" s="134"/>
      <c r="DF400" s="134"/>
      <c r="DG400" s="134"/>
      <c r="DH400" s="134"/>
      <c r="DI400" s="134"/>
      <c r="DJ400" s="134"/>
      <c r="DK400" s="134"/>
      <c r="DL400" s="134"/>
      <c r="DM400" s="134"/>
      <c r="DN400" s="221"/>
    </row>
    <row r="401" spans="1:118" ht="13.5" customHeight="1">
      <c r="A401" s="359">
        <v>304</v>
      </c>
      <c r="B401" s="332" t="s">
        <v>342</v>
      </c>
      <c r="C401" s="172">
        <v>0</v>
      </c>
      <c r="D401" s="21" t="s">
        <v>7</v>
      </c>
      <c r="E401" s="21" t="s">
        <v>14</v>
      </c>
      <c r="F401" s="136">
        <v>80</v>
      </c>
      <c r="G401" s="22"/>
      <c r="H401" s="407">
        <v>0.35</v>
      </c>
      <c r="I401" s="410">
        <v>-0.35</v>
      </c>
      <c r="J401" s="211">
        <v>80</v>
      </c>
      <c r="K401" s="320">
        <v>79.945999999999998</v>
      </c>
      <c r="L401" s="22" t="str">
        <f t="shared" si="56"/>
        <v/>
      </c>
      <c r="M401" s="200">
        <f t="shared" si="57"/>
        <v>-0.05</v>
      </c>
      <c r="N401" s="200">
        <v>-0.04</v>
      </c>
      <c r="O401" s="235" t="str">
        <f t="shared" si="58"/>
        <v>OK</v>
      </c>
      <c r="P401" s="151"/>
      <c r="Q401" s="130">
        <v>304</v>
      </c>
      <c r="R401" s="36">
        <f t="shared" si="55"/>
        <v>80</v>
      </c>
      <c r="S401" s="320">
        <v>79.945999999999998</v>
      </c>
      <c r="T401" s="320">
        <v>79.959000000000003</v>
      </c>
      <c r="U401" s="134"/>
      <c r="V401" s="134"/>
      <c r="W401" s="134"/>
      <c r="X401" s="134"/>
      <c r="Y401" s="134"/>
      <c r="Z401" s="134"/>
      <c r="AA401" s="134"/>
      <c r="AB401" s="134"/>
      <c r="AC401" s="134"/>
      <c r="AD401" s="134"/>
      <c r="AE401" s="134"/>
      <c r="AF401" s="134"/>
      <c r="AG401" s="134"/>
      <c r="AH401" s="134"/>
      <c r="AI401" s="134"/>
      <c r="AJ401" s="134"/>
      <c r="AK401" s="134"/>
      <c r="AL401" s="134"/>
      <c r="AM401" s="134"/>
      <c r="AN401" s="134"/>
      <c r="AO401" s="134"/>
      <c r="AP401" s="134"/>
      <c r="AQ401" s="134"/>
      <c r="AR401" s="134"/>
      <c r="AS401" s="134"/>
      <c r="AT401" s="134"/>
      <c r="AU401" s="134"/>
      <c r="AV401" s="134"/>
      <c r="AW401" s="134"/>
      <c r="AX401" s="134"/>
      <c r="AY401" s="134"/>
      <c r="AZ401" s="134"/>
      <c r="BA401" s="134"/>
      <c r="BB401" s="134"/>
      <c r="BC401" s="134"/>
      <c r="BD401" s="134"/>
      <c r="BE401" s="134"/>
      <c r="BF401" s="134"/>
      <c r="BG401" s="134"/>
      <c r="BH401" s="134"/>
      <c r="BI401" s="134"/>
      <c r="BJ401" s="134"/>
      <c r="BK401" s="134"/>
      <c r="BL401" s="134"/>
      <c r="BM401" s="134"/>
      <c r="BN401" s="134"/>
      <c r="BO401" s="134"/>
      <c r="BP401" s="134"/>
      <c r="BQ401" s="134"/>
      <c r="BR401" s="134"/>
      <c r="BS401" s="134"/>
      <c r="BT401" s="134"/>
      <c r="BU401" s="134"/>
      <c r="BV401" s="134"/>
      <c r="BW401" s="134"/>
      <c r="BX401" s="134"/>
      <c r="BY401" s="134"/>
      <c r="BZ401" s="134"/>
      <c r="CA401" s="134"/>
      <c r="CB401" s="134"/>
      <c r="CC401" s="134"/>
      <c r="CD401" s="134"/>
      <c r="CE401" s="134"/>
      <c r="CF401" s="134"/>
      <c r="CG401" s="134"/>
      <c r="CH401" s="134"/>
      <c r="CI401" s="134"/>
      <c r="CJ401" s="134"/>
      <c r="CK401" s="134"/>
      <c r="CL401" s="134"/>
      <c r="CM401" s="134"/>
      <c r="CN401" s="134"/>
      <c r="CO401" s="134"/>
      <c r="CP401" s="134"/>
      <c r="CQ401" s="134"/>
      <c r="CR401" s="134"/>
      <c r="CS401" s="134"/>
      <c r="CT401" s="134"/>
      <c r="CU401" s="134"/>
      <c r="CV401" s="134"/>
      <c r="CW401" s="134"/>
      <c r="CX401" s="134"/>
      <c r="CY401" s="134"/>
      <c r="CZ401" s="134"/>
      <c r="DA401" s="134"/>
      <c r="DB401" s="134"/>
      <c r="DC401" s="134"/>
      <c r="DD401" s="134"/>
      <c r="DE401" s="134"/>
      <c r="DF401" s="134"/>
      <c r="DG401" s="134"/>
      <c r="DH401" s="134"/>
      <c r="DI401" s="134"/>
      <c r="DJ401" s="134"/>
      <c r="DK401" s="134"/>
      <c r="DL401" s="134"/>
      <c r="DM401" s="134"/>
      <c r="DN401" s="221"/>
    </row>
    <row r="402" spans="1:118" ht="13.5" customHeight="1">
      <c r="A402" s="359">
        <v>324</v>
      </c>
      <c r="B402" s="332" t="s">
        <v>343</v>
      </c>
      <c r="C402" s="172">
        <v>0</v>
      </c>
      <c r="D402" s="21" t="s">
        <v>9</v>
      </c>
      <c r="E402" s="21" t="s">
        <v>14</v>
      </c>
      <c r="F402" s="136">
        <v>-30</v>
      </c>
      <c r="G402" s="22"/>
      <c r="H402" s="407">
        <v>0.35</v>
      </c>
      <c r="I402" s="410">
        <v>-0.35</v>
      </c>
      <c r="J402" s="211">
        <v>-30</v>
      </c>
      <c r="K402" s="320">
        <v>-29.989000000000001</v>
      </c>
      <c r="L402" s="22" t="str">
        <f t="shared" si="56"/>
        <v/>
      </c>
      <c r="M402" s="200">
        <f t="shared" si="61"/>
        <v>0.01</v>
      </c>
      <c r="N402" s="200">
        <v>-0.01</v>
      </c>
      <c r="O402" s="235" t="str">
        <f t="shared" si="58"/>
        <v>OK</v>
      </c>
      <c r="P402" s="151"/>
      <c r="Q402" s="130">
        <v>324</v>
      </c>
      <c r="R402" s="36">
        <f t="shared" si="55"/>
        <v>-30</v>
      </c>
      <c r="S402" s="320">
        <v>-29.989000000000001</v>
      </c>
      <c r="T402" s="320">
        <v>-30.009</v>
      </c>
      <c r="U402" s="134"/>
      <c r="V402" s="134"/>
      <c r="W402" s="134"/>
      <c r="X402" s="134"/>
      <c r="Y402" s="134"/>
      <c r="Z402" s="134"/>
      <c r="AA402" s="134"/>
      <c r="AB402" s="134"/>
      <c r="AC402" s="134"/>
      <c r="AD402" s="134"/>
      <c r="AE402" s="134"/>
      <c r="AF402" s="134"/>
      <c r="AG402" s="134"/>
      <c r="AH402" s="134"/>
      <c r="AI402" s="134"/>
      <c r="AJ402" s="134"/>
      <c r="AK402" s="134"/>
      <c r="AL402" s="134"/>
      <c r="AM402" s="134"/>
      <c r="AN402" s="134"/>
      <c r="AO402" s="134"/>
      <c r="AP402" s="134"/>
      <c r="AQ402" s="134"/>
      <c r="AR402" s="134"/>
      <c r="AS402" s="134"/>
      <c r="AT402" s="134"/>
      <c r="AU402" s="134"/>
      <c r="AV402" s="134"/>
      <c r="AW402" s="134"/>
      <c r="AX402" s="134"/>
      <c r="AY402" s="134"/>
      <c r="AZ402" s="134"/>
      <c r="BA402" s="134"/>
      <c r="BB402" s="134"/>
      <c r="BC402" s="134"/>
      <c r="BD402" s="134"/>
      <c r="BE402" s="134"/>
      <c r="BF402" s="134"/>
      <c r="BG402" s="134"/>
      <c r="BH402" s="134"/>
      <c r="BI402" s="134"/>
      <c r="BJ402" s="134"/>
      <c r="BK402" s="134"/>
      <c r="BL402" s="134"/>
      <c r="BM402" s="134"/>
      <c r="BN402" s="134"/>
      <c r="BO402" s="134"/>
      <c r="BP402" s="134"/>
      <c r="BQ402" s="134"/>
      <c r="BR402" s="134"/>
      <c r="BS402" s="134"/>
      <c r="BT402" s="134"/>
      <c r="BU402" s="134"/>
      <c r="BV402" s="134"/>
      <c r="BW402" s="134"/>
      <c r="BX402" s="134"/>
      <c r="BY402" s="134"/>
      <c r="BZ402" s="134"/>
      <c r="CA402" s="134"/>
      <c r="CB402" s="134"/>
      <c r="CC402" s="134"/>
      <c r="CD402" s="134"/>
      <c r="CE402" s="134"/>
      <c r="CF402" s="134"/>
      <c r="CG402" s="134"/>
      <c r="CH402" s="134"/>
      <c r="CI402" s="134"/>
      <c r="CJ402" s="134"/>
      <c r="CK402" s="134"/>
      <c r="CL402" s="134"/>
      <c r="CM402" s="134"/>
      <c r="CN402" s="134"/>
      <c r="CO402" s="134"/>
      <c r="CP402" s="134"/>
      <c r="CQ402" s="134"/>
      <c r="CR402" s="134"/>
      <c r="CS402" s="134"/>
      <c r="CT402" s="134"/>
      <c r="CU402" s="134"/>
      <c r="CV402" s="134"/>
      <c r="CW402" s="134"/>
      <c r="CX402" s="134"/>
      <c r="CY402" s="134"/>
      <c r="CZ402" s="134"/>
      <c r="DA402" s="134"/>
      <c r="DB402" s="134"/>
      <c r="DC402" s="134"/>
      <c r="DD402" s="134"/>
      <c r="DE402" s="134"/>
      <c r="DF402" s="134"/>
      <c r="DG402" s="134"/>
      <c r="DH402" s="134"/>
      <c r="DI402" s="134"/>
      <c r="DJ402" s="134"/>
      <c r="DK402" s="134"/>
      <c r="DL402" s="134"/>
      <c r="DM402" s="134"/>
      <c r="DN402" s="221"/>
    </row>
    <row r="403" spans="1:118" ht="13.5" customHeight="1">
      <c r="A403" s="359">
        <v>324</v>
      </c>
      <c r="B403" s="332" t="s">
        <v>344</v>
      </c>
      <c r="C403" s="172">
        <v>0</v>
      </c>
      <c r="D403" s="21" t="s">
        <v>7</v>
      </c>
      <c r="E403" s="21" t="s">
        <v>14</v>
      </c>
      <c r="F403" s="136">
        <v>80</v>
      </c>
      <c r="G403" s="22"/>
      <c r="H403" s="407">
        <v>0.35</v>
      </c>
      <c r="I403" s="410">
        <v>-0.35</v>
      </c>
      <c r="J403" s="211">
        <v>80</v>
      </c>
      <c r="K403" s="320">
        <v>79.888000000000005</v>
      </c>
      <c r="L403" s="22" t="str">
        <f t="shared" si="56"/>
        <v/>
      </c>
      <c r="M403" s="200">
        <f t="shared" si="57"/>
        <v>-0.11</v>
      </c>
      <c r="N403" s="200">
        <v>-0.13</v>
      </c>
      <c r="O403" s="235" t="str">
        <f t="shared" si="58"/>
        <v>OK</v>
      </c>
      <c r="P403" s="151"/>
      <c r="Q403" s="130">
        <v>324</v>
      </c>
      <c r="R403" s="36">
        <f t="shared" si="55"/>
        <v>80</v>
      </c>
      <c r="S403" s="320">
        <v>79.888000000000005</v>
      </c>
      <c r="T403" s="320">
        <v>79.875</v>
      </c>
      <c r="U403" s="134"/>
      <c r="V403" s="134"/>
      <c r="W403" s="134"/>
      <c r="X403" s="134"/>
      <c r="Y403" s="134"/>
      <c r="Z403" s="134"/>
      <c r="AA403" s="134"/>
      <c r="AB403" s="134"/>
      <c r="AC403" s="134"/>
      <c r="AD403" s="134"/>
      <c r="AE403" s="134"/>
      <c r="AF403" s="134"/>
      <c r="AG403" s="134"/>
      <c r="AH403" s="134"/>
      <c r="AI403" s="134"/>
      <c r="AJ403" s="134"/>
      <c r="AK403" s="134"/>
      <c r="AL403" s="134"/>
      <c r="AM403" s="134"/>
      <c r="AN403" s="134"/>
      <c r="AO403" s="134"/>
      <c r="AP403" s="134"/>
      <c r="AQ403" s="134"/>
      <c r="AR403" s="134"/>
      <c r="AS403" s="134"/>
      <c r="AT403" s="134"/>
      <c r="AU403" s="134"/>
      <c r="AV403" s="134"/>
      <c r="AW403" s="134"/>
      <c r="AX403" s="134"/>
      <c r="AY403" s="134"/>
      <c r="AZ403" s="134"/>
      <c r="BA403" s="134"/>
      <c r="BB403" s="134"/>
      <c r="BC403" s="134"/>
      <c r="BD403" s="134"/>
      <c r="BE403" s="134"/>
      <c r="BF403" s="134"/>
      <c r="BG403" s="134"/>
      <c r="BH403" s="134"/>
      <c r="BI403" s="134"/>
      <c r="BJ403" s="134"/>
      <c r="BK403" s="134"/>
      <c r="BL403" s="134"/>
      <c r="BM403" s="134"/>
      <c r="BN403" s="134"/>
      <c r="BO403" s="134"/>
      <c r="BP403" s="134"/>
      <c r="BQ403" s="134"/>
      <c r="BR403" s="134"/>
      <c r="BS403" s="134"/>
      <c r="BT403" s="134"/>
      <c r="BU403" s="134"/>
      <c r="BV403" s="134"/>
      <c r="BW403" s="134"/>
      <c r="BX403" s="134"/>
      <c r="BY403" s="134"/>
      <c r="BZ403" s="134"/>
      <c r="CA403" s="134"/>
      <c r="CB403" s="134"/>
      <c r="CC403" s="134"/>
      <c r="CD403" s="134"/>
      <c r="CE403" s="134"/>
      <c r="CF403" s="134"/>
      <c r="CG403" s="134"/>
      <c r="CH403" s="134"/>
      <c r="CI403" s="134"/>
      <c r="CJ403" s="134"/>
      <c r="CK403" s="134"/>
      <c r="CL403" s="134"/>
      <c r="CM403" s="134"/>
      <c r="CN403" s="134"/>
      <c r="CO403" s="134"/>
      <c r="CP403" s="134"/>
      <c r="CQ403" s="134"/>
      <c r="CR403" s="134"/>
      <c r="CS403" s="134"/>
      <c r="CT403" s="134"/>
      <c r="CU403" s="134"/>
      <c r="CV403" s="134"/>
      <c r="CW403" s="134"/>
      <c r="CX403" s="134"/>
      <c r="CY403" s="134"/>
      <c r="CZ403" s="134"/>
      <c r="DA403" s="134"/>
      <c r="DB403" s="134"/>
      <c r="DC403" s="134"/>
      <c r="DD403" s="134"/>
      <c r="DE403" s="134"/>
      <c r="DF403" s="134"/>
      <c r="DG403" s="134"/>
      <c r="DH403" s="134"/>
      <c r="DI403" s="134"/>
      <c r="DJ403" s="134"/>
      <c r="DK403" s="134"/>
      <c r="DL403" s="134"/>
      <c r="DM403" s="134"/>
      <c r="DN403" s="221"/>
    </row>
    <row r="404" spans="1:118" ht="13.5" customHeight="1">
      <c r="A404" s="359">
        <v>305</v>
      </c>
      <c r="B404" s="332" t="s">
        <v>345</v>
      </c>
      <c r="C404" s="172">
        <v>0</v>
      </c>
      <c r="D404" s="21" t="s">
        <v>9</v>
      </c>
      <c r="E404" s="21" t="s">
        <v>14</v>
      </c>
      <c r="F404" s="136">
        <v>-30</v>
      </c>
      <c r="G404" s="22"/>
      <c r="H404" s="407">
        <v>0.35</v>
      </c>
      <c r="I404" s="410">
        <v>-0.35</v>
      </c>
      <c r="J404" s="211">
        <v>-30</v>
      </c>
      <c r="K404" s="320">
        <v>-30.033999999999999</v>
      </c>
      <c r="L404" s="22" t="str">
        <f t="shared" si="56"/>
        <v/>
      </c>
      <c r="M404" s="200">
        <f t="shared" si="61"/>
        <v>-0.03</v>
      </c>
      <c r="N404" s="200">
        <v>-0.04</v>
      </c>
      <c r="O404" s="235" t="str">
        <f t="shared" si="58"/>
        <v>OK</v>
      </c>
      <c r="P404" s="151"/>
      <c r="Q404" s="130">
        <v>305</v>
      </c>
      <c r="R404" s="36">
        <f t="shared" si="55"/>
        <v>-30</v>
      </c>
      <c r="S404" s="320">
        <v>-30.033999999999999</v>
      </c>
      <c r="T404" s="320">
        <v>-30.042999999999999</v>
      </c>
      <c r="U404" s="134"/>
      <c r="V404" s="134"/>
      <c r="W404" s="134"/>
      <c r="X404" s="134"/>
      <c r="Y404" s="134"/>
      <c r="Z404" s="134"/>
      <c r="AA404" s="134"/>
      <c r="AB404" s="134"/>
      <c r="AC404" s="134"/>
      <c r="AD404" s="134"/>
      <c r="AE404" s="134"/>
      <c r="AF404" s="134"/>
      <c r="AG404" s="134"/>
      <c r="AH404" s="134"/>
      <c r="AI404" s="134"/>
      <c r="AJ404" s="134"/>
      <c r="AK404" s="134"/>
      <c r="AL404" s="134"/>
      <c r="AM404" s="134"/>
      <c r="AN404" s="134"/>
      <c r="AO404" s="134"/>
      <c r="AP404" s="134"/>
      <c r="AQ404" s="134"/>
      <c r="AR404" s="134"/>
      <c r="AS404" s="134"/>
      <c r="AT404" s="134"/>
      <c r="AU404" s="134"/>
      <c r="AV404" s="134"/>
      <c r="AW404" s="134"/>
      <c r="AX404" s="134"/>
      <c r="AY404" s="134"/>
      <c r="AZ404" s="134"/>
      <c r="BA404" s="134"/>
      <c r="BB404" s="134"/>
      <c r="BC404" s="134"/>
      <c r="BD404" s="134"/>
      <c r="BE404" s="134"/>
      <c r="BF404" s="134"/>
      <c r="BG404" s="134"/>
      <c r="BH404" s="134"/>
      <c r="BI404" s="134"/>
      <c r="BJ404" s="134"/>
      <c r="BK404" s="134"/>
      <c r="BL404" s="134"/>
      <c r="BM404" s="134"/>
      <c r="BN404" s="134"/>
      <c r="BO404" s="134"/>
      <c r="BP404" s="134"/>
      <c r="BQ404" s="134"/>
      <c r="BR404" s="134"/>
      <c r="BS404" s="134"/>
      <c r="BT404" s="134"/>
      <c r="BU404" s="134"/>
      <c r="BV404" s="134"/>
      <c r="BW404" s="134"/>
      <c r="BX404" s="134"/>
      <c r="BY404" s="134"/>
      <c r="BZ404" s="134"/>
      <c r="CA404" s="134"/>
      <c r="CB404" s="134"/>
      <c r="CC404" s="134"/>
      <c r="CD404" s="134"/>
      <c r="CE404" s="134"/>
      <c r="CF404" s="134"/>
      <c r="CG404" s="134"/>
      <c r="CH404" s="134"/>
      <c r="CI404" s="134"/>
      <c r="CJ404" s="134"/>
      <c r="CK404" s="134"/>
      <c r="CL404" s="134"/>
      <c r="CM404" s="134"/>
      <c r="CN404" s="134"/>
      <c r="CO404" s="134"/>
      <c r="CP404" s="134"/>
      <c r="CQ404" s="134"/>
      <c r="CR404" s="134"/>
      <c r="CS404" s="134"/>
      <c r="CT404" s="134"/>
      <c r="CU404" s="134"/>
      <c r="CV404" s="134"/>
      <c r="CW404" s="134"/>
      <c r="CX404" s="134"/>
      <c r="CY404" s="134"/>
      <c r="CZ404" s="134"/>
      <c r="DA404" s="134"/>
      <c r="DB404" s="134"/>
      <c r="DC404" s="134"/>
      <c r="DD404" s="134"/>
      <c r="DE404" s="134"/>
      <c r="DF404" s="134"/>
      <c r="DG404" s="134"/>
      <c r="DH404" s="134"/>
      <c r="DI404" s="134"/>
      <c r="DJ404" s="134"/>
      <c r="DK404" s="134"/>
      <c r="DL404" s="134"/>
      <c r="DM404" s="134"/>
      <c r="DN404" s="221"/>
    </row>
    <row r="405" spans="1:118" ht="13.5" customHeight="1">
      <c r="A405" s="359">
        <v>305</v>
      </c>
      <c r="B405" s="332" t="s">
        <v>346</v>
      </c>
      <c r="C405" s="172">
        <v>0</v>
      </c>
      <c r="D405" s="21" t="s">
        <v>7</v>
      </c>
      <c r="E405" s="21" t="s">
        <v>14</v>
      </c>
      <c r="F405" s="136">
        <v>160</v>
      </c>
      <c r="G405" s="22"/>
      <c r="H405" s="407">
        <v>0.35</v>
      </c>
      <c r="I405" s="410">
        <v>-0.35</v>
      </c>
      <c r="J405" s="211">
        <v>160</v>
      </c>
      <c r="K405" s="320">
        <v>159.87299999999999</v>
      </c>
      <c r="L405" s="22" t="str">
        <f t="shared" si="56"/>
        <v/>
      </c>
      <c r="M405" s="200">
        <f t="shared" si="57"/>
        <v>-0.13</v>
      </c>
      <c r="N405" s="200">
        <v>-0.12</v>
      </c>
      <c r="O405" s="235" t="str">
        <f t="shared" si="58"/>
        <v>OK</v>
      </c>
      <c r="P405" s="151"/>
      <c r="Q405" s="130">
        <v>305</v>
      </c>
      <c r="R405" s="36">
        <f t="shared" si="55"/>
        <v>160</v>
      </c>
      <c r="S405" s="320">
        <v>159.87299999999999</v>
      </c>
      <c r="T405" s="320">
        <v>159.87799999999999</v>
      </c>
      <c r="U405" s="134"/>
      <c r="V405" s="134"/>
      <c r="W405" s="134"/>
      <c r="X405" s="134"/>
      <c r="Y405" s="134"/>
      <c r="Z405" s="134"/>
      <c r="AA405" s="134"/>
      <c r="AB405" s="134"/>
      <c r="AC405" s="134"/>
      <c r="AD405" s="134"/>
      <c r="AE405" s="134"/>
      <c r="AF405" s="134"/>
      <c r="AG405" s="134"/>
      <c r="AH405" s="134"/>
      <c r="AI405" s="134"/>
      <c r="AJ405" s="134"/>
      <c r="AK405" s="134"/>
      <c r="AL405" s="134"/>
      <c r="AM405" s="134"/>
      <c r="AN405" s="134"/>
      <c r="AO405" s="134"/>
      <c r="AP405" s="134"/>
      <c r="AQ405" s="134"/>
      <c r="AR405" s="134"/>
      <c r="AS405" s="134"/>
      <c r="AT405" s="134"/>
      <c r="AU405" s="134"/>
      <c r="AV405" s="134"/>
      <c r="AW405" s="134"/>
      <c r="AX405" s="134"/>
      <c r="AY405" s="134"/>
      <c r="AZ405" s="134"/>
      <c r="BA405" s="134"/>
      <c r="BB405" s="134"/>
      <c r="BC405" s="134"/>
      <c r="BD405" s="134"/>
      <c r="BE405" s="134"/>
      <c r="BF405" s="134"/>
      <c r="BG405" s="134"/>
      <c r="BH405" s="134"/>
      <c r="BI405" s="134"/>
      <c r="BJ405" s="134"/>
      <c r="BK405" s="134"/>
      <c r="BL405" s="134"/>
      <c r="BM405" s="134"/>
      <c r="BN405" s="134"/>
      <c r="BO405" s="134"/>
      <c r="BP405" s="134"/>
      <c r="BQ405" s="134"/>
      <c r="BR405" s="134"/>
      <c r="BS405" s="134"/>
      <c r="BT405" s="134"/>
      <c r="BU405" s="134"/>
      <c r="BV405" s="134"/>
      <c r="BW405" s="134"/>
      <c r="BX405" s="134"/>
      <c r="BY405" s="134"/>
      <c r="BZ405" s="134"/>
      <c r="CA405" s="134"/>
      <c r="CB405" s="134"/>
      <c r="CC405" s="134"/>
      <c r="CD405" s="134"/>
      <c r="CE405" s="134"/>
      <c r="CF405" s="134"/>
      <c r="CG405" s="134"/>
      <c r="CH405" s="134"/>
      <c r="CI405" s="134"/>
      <c r="CJ405" s="134"/>
      <c r="CK405" s="134"/>
      <c r="CL405" s="134"/>
      <c r="CM405" s="134"/>
      <c r="CN405" s="134"/>
      <c r="CO405" s="134"/>
      <c r="CP405" s="134"/>
      <c r="CQ405" s="134"/>
      <c r="CR405" s="134"/>
      <c r="CS405" s="134"/>
      <c r="CT405" s="134"/>
      <c r="CU405" s="134"/>
      <c r="CV405" s="134"/>
      <c r="CW405" s="134"/>
      <c r="CX405" s="134"/>
      <c r="CY405" s="134"/>
      <c r="CZ405" s="134"/>
      <c r="DA405" s="134"/>
      <c r="DB405" s="134"/>
      <c r="DC405" s="134"/>
      <c r="DD405" s="134"/>
      <c r="DE405" s="134"/>
      <c r="DF405" s="134"/>
      <c r="DG405" s="134"/>
      <c r="DH405" s="134"/>
      <c r="DI405" s="134"/>
      <c r="DJ405" s="134"/>
      <c r="DK405" s="134"/>
      <c r="DL405" s="134"/>
      <c r="DM405" s="134"/>
      <c r="DN405" s="221"/>
    </row>
    <row r="406" spans="1:118" ht="13.5" customHeight="1">
      <c r="A406" s="359">
        <v>325</v>
      </c>
      <c r="B406" s="332" t="s">
        <v>347</v>
      </c>
      <c r="C406" s="172">
        <v>0</v>
      </c>
      <c r="D406" s="21" t="s">
        <v>9</v>
      </c>
      <c r="E406" s="21" t="s">
        <v>14</v>
      </c>
      <c r="F406" s="136">
        <v>-30</v>
      </c>
      <c r="G406" s="22"/>
      <c r="H406" s="407">
        <v>0.35</v>
      </c>
      <c r="I406" s="410">
        <v>-0.35</v>
      </c>
      <c r="J406" s="211">
        <v>-30</v>
      </c>
      <c r="K406" s="320">
        <v>-30.077000000000002</v>
      </c>
      <c r="L406" s="22" t="str">
        <f t="shared" si="56"/>
        <v/>
      </c>
      <c r="M406" s="200">
        <f t="shared" si="61"/>
        <v>-0.08</v>
      </c>
      <c r="N406" s="200">
        <v>-0.13</v>
      </c>
      <c r="O406" s="235" t="str">
        <f t="shared" si="58"/>
        <v>OK</v>
      </c>
      <c r="P406" s="151"/>
      <c r="Q406" s="130">
        <v>325</v>
      </c>
      <c r="R406" s="36">
        <f t="shared" si="55"/>
        <v>-30</v>
      </c>
      <c r="S406" s="320">
        <v>-30.077000000000002</v>
      </c>
      <c r="T406" s="320">
        <v>-30.128</v>
      </c>
      <c r="U406" s="134"/>
      <c r="V406" s="134"/>
      <c r="W406" s="134"/>
      <c r="X406" s="134"/>
      <c r="Y406" s="134"/>
      <c r="Z406" s="134"/>
      <c r="AA406" s="134"/>
      <c r="AB406" s="134"/>
      <c r="AC406" s="134"/>
      <c r="AD406" s="134"/>
      <c r="AE406" s="134"/>
      <c r="AF406" s="134"/>
      <c r="AG406" s="134"/>
      <c r="AH406" s="134"/>
      <c r="AI406" s="134"/>
      <c r="AJ406" s="134"/>
      <c r="AK406" s="134"/>
      <c r="AL406" s="134"/>
      <c r="AM406" s="134"/>
      <c r="AN406" s="134"/>
      <c r="AO406" s="134"/>
      <c r="AP406" s="134"/>
      <c r="AQ406" s="134"/>
      <c r="AR406" s="134"/>
      <c r="AS406" s="134"/>
      <c r="AT406" s="134"/>
      <c r="AU406" s="134"/>
      <c r="AV406" s="134"/>
      <c r="AW406" s="134"/>
      <c r="AX406" s="134"/>
      <c r="AY406" s="134"/>
      <c r="AZ406" s="134"/>
      <c r="BA406" s="134"/>
      <c r="BB406" s="134"/>
      <c r="BC406" s="134"/>
      <c r="BD406" s="134"/>
      <c r="BE406" s="134"/>
      <c r="BF406" s="134"/>
      <c r="BG406" s="134"/>
      <c r="BH406" s="134"/>
      <c r="BI406" s="134"/>
      <c r="BJ406" s="134"/>
      <c r="BK406" s="134"/>
      <c r="BL406" s="134"/>
      <c r="BM406" s="134"/>
      <c r="BN406" s="134"/>
      <c r="BO406" s="134"/>
      <c r="BP406" s="134"/>
      <c r="BQ406" s="134"/>
      <c r="BR406" s="134"/>
      <c r="BS406" s="134"/>
      <c r="BT406" s="134"/>
      <c r="BU406" s="134"/>
      <c r="BV406" s="134"/>
      <c r="BW406" s="134"/>
      <c r="BX406" s="134"/>
      <c r="BY406" s="134"/>
      <c r="BZ406" s="134"/>
      <c r="CA406" s="134"/>
      <c r="CB406" s="134"/>
      <c r="CC406" s="134"/>
      <c r="CD406" s="134"/>
      <c r="CE406" s="134"/>
      <c r="CF406" s="134"/>
      <c r="CG406" s="134"/>
      <c r="CH406" s="134"/>
      <c r="CI406" s="134"/>
      <c r="CJ406" s="134"/>
      <c r="CK406" s="134"/>
      <c r="CL406" s="134"/>
      <c r="CM406" s="134"/>
      <c r="CN406" s="134"/>
      <c r="CO406" s="134"/>
      <c r="CP406" s="134"/>
      <c r="CQ406" s="134"/>
      <c r="CR406" s="134"/>
      <c r="CS406" s="134"/>
      <c r="CT406" s="134"/>
      <c r="CU406" s="134"/>
      <c r="CV406" s="134"/>
      <c r="CW406" s="134"/>
      <c r="CX406" s="134"/>
      <c r="CY406" s="134"/>
      <c r="CZ406" s="134"/>
      <c r="DA406" s="134"/>
      <c r="DB406" s="134"/>
      <c r="DC406" s="134"/>
      <c r="DD406" s="134"/>
      <c r="DE406" s="134"/>
      <c r="DF406" s="134"/>
      <c r="DG406" s="134"/>
      <c r="DH406" s="134"/>
      <c r="DI406" s="134"/>
      <c r="DJ406" s="134"/>
      <c r="DK406" s="134"/>
      <c r="DL406" s="134"/>
      <c r="DM406" s="134"/>
      <c r="DN406" s="221"/>
    </row>
    <row r="407" spans="1:118" ht="13.5" customHeight="1">
      <c r="A407" s="359">
        <v>325</v>
      </c>
      <c r="B407" s="332" t="s">
        <v>348</v>
      </c>
      <c r="C407" s="172">
        <v>0</v>
      </c>
      <c r="D407" s="21" t="s">
        <v>7</v>
      </c>
      <c r="E407" s="21" t="s">
        <v>14</v>
      </c>
      <c r="F407" s="136">
        <v>160</v>
      </c>
      <c r="G407" s="22"/>
      <c r="H407" s="407">
        <v>0.35</v>
      </c>
      <c r="I407" s="410">
        <v>-0.35</v>
      </c>
      <c r="J407" s="211">
        <v>160</v>
      </c>
      <c r="K407" s="320">
        <v>159.82</v>
      </c>
      <c r="L407" s="22" t="str">
        <f t="shared" si="56"/>
        <v/>
      </c>
      <c r="M407" s="200">
        <f t="shared" si="57"/>
        <v>-0.18</v>
      </c>
      <c r="N407" s="200">
        <v>-0.19</v>
      </c>
      <c r="O407" s="235" t="str">
        <f t="shared" si="58"/>
        <v>OK</v>
      </c>
      <c r="P407" s="151"/>
      <c r="Q407" s="130">
        <v>325</v>
      </c>
      <c r="R407" s="36">
        <f t="shared" si="55"/>
        <v>160</v>
      </c>
      <c r="S407" s="320">
        <v>159.82</v>
      </c>
      <c r="T407" s="320">
        <v>159.80699999999999</v>
      </c>
      <c r="U407" s="134"/>
      <c r="V407" s="134"/>
      <c r="W407" s="134"/>
      <c r="X407" s="134"/>
      <c r="Y407" s="134"/>
      <c r="Z407" s="134"/>
      <c r="AA407" s="134"/>
      <c r="AB407" s="134"/>
      <c r="AC407" s="134"/>
      <c r="AD407" s="134"/>
      <c r="AE407" s="134"/>
      <c r="AF407" s="134"/>
      <c r="AG407" s="134"/>
      <c r="AH407" s="134"/>
      <c r="AI407" s="134"/>
      <c r="AJ407" s="134"/>
      <c r="AK407" s="134"/>
      <c r="AL407" s="134"/>
      <c r="AM407" s="134"/>
      <c r="AN407" s="134"/>
      <c r="AO407" s="134"/>
      <c r="AP407" s="134"/>
      <c r="AQ407" s="134"/>
      <c r="AR407" s="134"/>
      <c r="AS407" s="134"/>
      <c r="AT407" s="134"/>
      <c r="AU407" s="134"/>
      <c r="AV407" s="134"/>
      <c r="AW407" s="134"/>
      <c r="AX407" s="134"/>
      <c r="AY407" s="134"/>
      <c r="AZ407" s="134"/>
      <c r="BA407" s="134"/>
      <c r="BB407" s="134"/>
      <c r="BC407" s="134"/>
      <c r="BD407" s="134"/>
      <c r="BE407" s="134"/>
      <c r="BF407" s="134"/>
      <c r="BG407" s="134"/>
      <c r="BH407" s="134"/>
      <c r="BI407" s="134"/>
      <c r="BJ407" s="134"/>
      <c r="BK407" s="134"/>
      <c r="BL407" s="134"/>
      <c r="BM407" s="134"/>
      <c r="BN407" s="134"/>
      <c r="BO407" s="134"/>
      <c r="BP407" s="134"/>
      <c r="BQ407" s="134"/>
      <c r="BR407" s="134"/>
      <c r="BS407" s="134"/>
      <c r="BT407" s="134"/>
      <c r="BU407" s="134"/>
      <c r="BV407" s="134"/>
      <c r="BW407" s="134"/>
      <c r="BX407" s="134"/>
      <c r="BY407" s="134"/>
      <c r="BZ407" s="134"/>
      <c r="CA407" s="134"/>
      <c r="CB407" s="134"/>
      <c r="CC407" s="134"/>
      <c r="CD407" s="134"/>
      <c r="CE407" s="134"/>
      <c r="CF407" s="134"/>
      <c r="CG407" s="134"/>
      <c r="CH407" s="134"/>
      <c r="CI407" s="134"/>
      <c r="CJ407" s="134"/>
      <c r="CK407" s="134"/>
      <c r="CL407" s="134"/>
      <c r="CM407" s="134"/>
      <c r="CN407" s="134"/>
      <c r="CO407" s="134"/>
      <c r="CP407" s="134"/>
      <c r="CQ407" s="134"/>
      <c r="CR407" s="134"/>
      <c r="CS407" s="134"/>
      <c r="CT407" s="134"/>
      <c r="CU407" s="134"/>
      <c r="CV407" s="134"/>
      <c r="CW407" s="134"/>
      <c r="CX407" s="134"/>
      <c r="CY407" s="134"/>
      <c r="CZ407" s="134"/>
      <c r="DA407" s="134"/>
      <c r="DB407" s="134"/>
      <c r="DC407" s="134"/>
      <c r="DD407" s="134"/>
      <c r="DE407" s="134"/>
      <c r="DF407" s="134"/>
      <c r="DG407" s="134"/>
      <c r="DH407" s="134"/>
      <c r="DI407" s="134"/>
      <c r="DJ407" s="134"/>
      <c r="DK407" s="134"/>
      <c r="DL407" s="134"/>
      <c r="DM407" s="134"/>
      <c r="DN407" s="221"/>
    </row>
    <row r="408" spans="1:118" ht="13.5" customHeight="1">
      <c r="A408" s="359">
        <v>306</v>
      </c>
      <c r="B408" s="332" t="s">
        <v>349</v>
      </c>
      <c r="C408" s="172">
        <v>0</v>
      </c>
      <c r="D408" s="21" t="s">
        <v>10</v>
      </c>
      <c r="E408" s="21" t="s">
        <v>14</v>
      </c>
      <c r="F408" s="136">
        <v>58</v>
      </c>
      <c r="G408" s="22"/>
      <c r="H408" s="407">
        <v>0.35</v>
      </c>
      <c r="I408" s="410">
        <v>-0.35</v>
      </c>
      <c r="J408" s="211">
        <v>58</v>
      </c>
      <c r="K408" s="320">
        <v>57.965000000000003</v>
      </c>
      <c r="L408" s="22" t="str">
        <f t="shared" si="56"/>
        <v/>
      </c>
      <c r="M408" s="200">
        <f t="shared" si="57"/>
        <v>-0.03</v>
      </c>
      <c r="N408" s="200">
        <v>-0.02</v>
      </c>
      <c r="O408" s="235" t="str">
        <f t="shared" si="58"/>
        <v>OK</v>
      </c>
      <c r="P408" s="151"/>
      <c r="Q408" s="130">
        <v>306</v>
      </c>
      <c r="R408" s="36">
        <f t="shared" si="55"/>
        <v>58</v>
      </c>
      <c r="S408" s="320">
        <v>57.965000000000003</v>
      </c>
      <c r="T408" s="320">
        <v>57.976999999999997</v>
      </c>
      <c r="U408" s="134"/>
      <c r="V408" s="134"/>
      <c r="W408" s="134"/>
      <c r="X408" s="134"/>
      <c r="Y408" s="134"/>
      <c r="Z408" s="134"/>
      <c r="AA408" s="134"/>
      <c r="AB408" s="134"/>
      <c r="AC408" s="134"/>
      <c r="AD408" s="134"/>
      <c r="AE408" s="134"/>
      <c r="AF408" s="134"/>
      <c r="AG408" s="134"/>
      <c r="AH408" s="134"/>
      <c r="AI408" s="134"/>
      <c r="AJ408" s="134"/>
      <c r="AK408" s="134"/>
      <c r="AL408" s="134"/>
      <c r="AM408" s="134"/>
      <c r="AN408" s="134"/>
      <c r="AO408" s="134"/>
      <c r="AP408" s="134"/>
      <c r="AQ408" s="134"/>
      <c r="AR408" s="134"/>
      <c r="AS408" s="134"/>
      <c r="AT408" s="134"/>
      <c r="AU408" s="134"/>
      <c r="AV408" s="134"/>
      <c r="AW408" s="134"/>
      <c r="AX408" s="134"/>
      <c r="AY408" s="134"/>
      <c r="AZ408" s="134"/>
      <c r="BA408" s="134"/>
      <c r="BB408" s="134"/>
      <c r="BC408" s="134"/>
      <c r="BD408" s="134"/>
      <c r="BE408" s="134"/>
      <c r="BF408" s="134"/>
      <c r="BG408" s="134"/>
      <c r="BH408" s="134"/>
      <c r="BI408" s="134"/>
      <c r="BJ408" s="134"/>
      <c r="BK408" s="134"/>
      <c r="BL408" s="134"/>
      <c r="BM408" s="134"/>
      <c r="BN408" s="134"/>
      <c r="BO408" s="134"/>
      <c r="BP408" s="134"/>
      <c r="BQ408" s="134"/>
      <c r="BR408" s="134"/>
      <c r="BS408" s="134"/>
      <c r="BT408" s="134"/>
      <c r="BU408" s="134"/>
      <c r="BV408" s="134"/>
      <c r="BW408" s="134"/>
      <c r="BX408" s="134"/>
      <c r="BY408" s="134"/>
      <c r="BZ408" s="134"/>
      <c r="CA408" s="134"/>
      <c r="CB408" s="134"/>
      <c r="CC408" s="134"/>
      <c r="CD408" s="134"/>
      <c r="CE408" s="134"/>
      <c r="CF408" s="134"/>
      <c r="CG408" s="134"/>
      <c r="CH408" s="134"/>
      <c r="CI408" s="134"/>
      <c r="CJ408" s="134"/>
      <c r="CK408" s="134"/>
      <c r="CL408" s="134"/>
      <c r="CM408" s="134"/>
      <c r="CN408" s="134"/>
      <c r="CO408" s="134"/>
      <c r="CP408" s="134"/>
      <c r="CQ408" s="134"/>
      <c r="CR408" s="134"/>
      <c r="CS408" s="134"/>
      <c r="CT408" s="134"/>
      <c r="CU408" s="134"/>
      <c r="CV408" s="134"/>
      <c r="CW408" s="134"/>
      <c r="CX408" s="134"/>
      <c r="CY408" s="134"/>
      <c r="CZ408" s="134"/>
      <c r="DA408" s="134"/>
      <c r="DB408" s="134"/>
      <c r="DC408" s="134"/>
      <c r="DD408" s="134"/>
      <c r="DE408" s="134"/>
      <c r="DF408" s="134"/>
      <c r="DG408" s="134"/>
      <c r="DH408" s="134"/>
      <c r="DI408" s="134"/>
      <c r="DJ408" s="134"/>
      <c r="DK408" s="134"/>
      <c r="DL408" s="134"/>
      <c r="DM408" s="134"/>
      <c r="DN408" s="221"/>
    </row>
    <row r="409" spans="1:118" ht="13.5" customHeight="1">
      <c r="A409" s="359">
        <v>306</v>
      </c>
      <c r="B409" s="332" t="s">
        <v>350</v>
      </c>
      <c r="C409" s="172">
        <v>0</v>
      </c>
      <c r="D409" s="21" t="s">
        <v>7</v>
      </c>
      <c r="E409" s="21" t="s">
        <v>14</v>
      </c>
      <c r="F409" s="136">
        <v>-160</v>
      </c>
      <c r="G409" s="22"/>
      <c r="H409" s="407">
        <v>0.35</v>
      </c>
      <c r="I409" s="410">
        <v>-0.35</v>
      </c>
      <c r="J409" s="211">
        <v>-160</v>
      </c>
      <c r="K409" s="320">
        <v>-160.273</v>
      </c>
      <c r="L409" s="22" t="str">
        <f t="shared" si="56"/>
        <v/>
      </c>
      <c r="M409" s="200">
        <f t="shared" ref="M409" si="62">IF(COUNTBLANK(F409)=1,"",IF(C409=0,ROUND(K409-J409,2),IF(C409=1,IF(F409&gt;0,ROUND(J409-K409,2),ROUND(K409-J409,2)),IF(C409=2,IF(F409&gt;0,ROUND(J409-K409,2),ROUND(K409-J409,2))))))</f>
        <v>-0.27</v>
      </c>
      <c r="N409" s="200">
        <v>-0.27</v>
      </c>
      <c r="O409" s="235" t="str">
        <f t="shared" si="58"/>
        <v>OK</v>
      </c>
      <c r="P409" s="151"/>
      <c r="Q409" s="130">
        <v>306</v>
      </c>
      <c r="R409" s="36">
        <f t="shared" si="55"/>
        <v>-160</v>
      </c>
      <c r="S409" s="320">
        <v>-160.273</v>
      </c>
      <c r="T409" s="320">
        <v>-160.267</v>
      </c>
      <c r="U409" s="134"/>
      <c r="V409" s="134"/>
      <c r="W409" s="134"/>
      <c r="X409" s="134"/>
      <c r="Y409" s="134"/>
      <c r="Z409" s="134"/>
      <c r="AA409" s="134"/>
      <c r="AB409" s="134"/>
      <c r="AC409" s="134"/>
      <c r="AD409" s="134"/>
      <c r="AE409" s="134"/>
      <c r="AF409" s="134"/>
      <c r="AG409" s="134"/>
      <c r="AH409" s="134"/>
      <c r="AI409" s="134"/>
      <c r="AJ409" s="134"/>
      <c r="AK409" s="134"/>
      <c r="AL409" s="134"/>
      <c r="AM409" s="134"/>
      <c r="AN409" s="134"/>
      <c r="AO409" s="134"/>
      <c r="AP409" s="134"/>
      <c r="AQ409" s="134"/>
      <c r="AR409" s="134"/>
      <c r="AS409" s="134"/>
      <c r="AT409" s="134"/>
      <c r="AU409" s="134"/>
      <c r="AV409" s="134"/>
      <c r="AW409" s="134"/>
      <c r="AX409" s="134"/>
      <c r="AY409" s="134"/>
      <c r="AZ409" s="134"/>
      <c r="BA409" s="134"/>
      <c r="BB409" s="134"/>
      <c r="BC409" s="134"/>
      <c r="BD409" s="134"/>
      <c r="BE409" s="134"/>
      <c r="BF409" s="134"/>
      <c r="BG409" s="134"/>
      <c r="BH409" s="134"/>
      <c r="BI409" s="134"/>
      <c r="BJ409" s="134"/>
      <c r="BK409" s="134"/>
      <c r="BL409" s="134"/>
      <c r="BM409" s="134"/>
      <c r="BN409" s="134"/>
      <c r="BO409" s="134"/>
      <c r="BP409" s="134"/>
      <c r="BQ409" s="134"/>
      <c r="BR409" s="134"/>
      <c r="BS409" s="134"/>
      <c r="BT409" s="134"/>
      <c r="BU409" s="134"/>
      <c r="BV409" s="134"/>
      <c r="BW409" s="134"/>
      <c r="BX409" s="134"/>
      <c r="BY409" s="134"/>
      <c r="BZ409" s="134"/>
      <c r="CA409" s="134"/>
      <c r="CB409" s="134"/>
      <c r="CC409" s="134"/>
      <c r="CD409" s="134"/>
      <c r="CE409" s="134"/>
      <c r="CF409" s="134"/>
      <c r="CG409" s="134"/>
      <c r="CH409" s="134"/>
      <c r="CI409" s="134"/>
      <c r="CJ409" s="134"/>
      <c r="CK409" s="134"/>
      <c r="CL409" s="134"/>
      <c r="CM409" s="134"/>
      <c r="CN409" s="134"/>
      <c r="CO409" s="134"/>
      <c r="CP409" s="134"/>
      <c r="CQ409" s="134"/>
      <c r="CR409" s="134"/>
      <c r="CS409" s="134"/>
      <c r="CT409" s="134"/>
      <c r="CU409" s="134"/>
      <c r="CV409" s="134"/>
      <c r="CW409" s="134"/>
      <c r="CX409" s="134"/>
      <c r="CY409" s="134"/>
      <c r="CZ409" s="134"/>
      <c r="DA409" s="134"/>
      <c r="DB409" s="134"/>
      <c r="DC409" s="134"/>
      <c r="DD409" s="134"/>
      <c r="DE409" s="134"/>
      <c r="DF409" s="134"/>
      <c r="DG409" s="134"/>
      <c r="DH409" s="134"/>
      <c r="DI409" s="134"/>
      <c r="DJ409" s="134"/>
      <c r="DK409" s="134"/>
      <c r="DL409" s="134"/>
      <c r="DM409" s="134"/>
      <c r="DN409" s="221"/>
    </row>
    <row r="410" spans="1:118" ht="13.5" customHeight="1">
      <c r="A410" s="359">
        <v>326</v>
      </c>
      <c r="B410" s="332" t="s">
        <v>351</v>
      </c>
      <c r="C410" s="172">
        <v>0</v>
      </c>
      <c r="D410" s="21" t="s">
        <v>10</v>
      </c>
      <c r="E410" s="21" t="s">
        <v>14</v>
      </c>
      <c r="F410" s="136">
        <v>58</v>
      </c>
      <c r="G410" s="22"/>
      <c r="H410" s="407">
        <v>0.35</v>
      </c>
      <c r="I410" s="410">
        <v>-0.35</v>
      </c>
      <c r="J410" s="211">
        <v>58</v>
      </c>
      <c r="K410" s="320">
        <v>57.847999999999999</v>
      </c>
      <c r="L410" s="22" t="str">
        <f t="shared" si="56"/>
        <v/>
      </c>
      <c r="M410" s="200">
        <f t="shared" si="57"/>
        <v>-0.15</v>
      </c>
      <c r="N410" s="200">
        <v>-0.14000000000000001</v>
      </c>
      <c r="O410" s="235" t="str">
        <f t="shared" si="58"/>
        <v>OK</v>
      </c>
      <c r="P410" s="151"/>
      <c r="Q410" s="130">
        <v>326</v>
      </c>
      <c r="R410" s="36">
        <f t="shared" si="55"/>
        <v>58</v>
      </c>
      <c r="S410" s="320">
        <v>57.847999999999999</v>
      </c>
      <c r="T410" s="320">
        <v>57.856000000000002</v>
      </c>
      <c r="U410" s="134"/>
      <c r="V410" s="134"/>
      <c r="W410" s="134"/>
      <c r="X410" s="134"/>
      <c r="Y410" s="134"/>
      <c r="Z410" s="134"/>
      <c r="AA410" s="134"/>
      <c r="AB410" s="134"/>
      <c r="AC410" s="134"/>
      <c r="AD410" s="134"/>
      <c r="AE410" s="134"/>
      <c r="AF410" s="134"/>
      <c r="AG410" s="134"/>
      <c r="AH410" s="134"/>
      <c r="AI410" s="134"/>
      <c r="AJ410" s="134"/>
      <c r="AK410" s="134"/>
      <c r="AL410" s="134"/>
      <c r="AM410" s="134"/>
      <c r="AN410" s="134"/>
      <c r="AO410" s="134"/>
      <c r="AP410" s="134"/>
      <c r="AQ410" s="134"/>
      <c r="AR410" s="134"/>
      <c r="AS410" s="134"/>
      <c r="AT410" s="134"/>
      <c r="AU410" s="134"/>
      <c r="AV410" s="134"/>
      <c r="AW410" s="134"/>
      <c r="AX410" s="134"/>
      <c r="AY410" s="134"/>
      <c r="AZ410" s="134"/>
      <c r="BA410" s="134"/>
      <c r="BB410" s="134"/>
      <c r="BC410" s="134"/>
      <c r="BD410" s="134"/>
      <c r="BE410" s="134"/>
      <c r="BF410" s="134"/>
      <c r="BG410" s="134"/>
      <c r="BH410" s="134"/>
      <c r="BI410" s="134"/>
      <c r="BJ410" s="134"/>
      <c r="BK410" s="134"/>
      <c r="BL410" s="134"/>
      <c r="BM410" s="134"/>
      <c r="BN410" s="134"/>
      <c r="BO410" s="134"/>
      <c r="BP410" s="134"/>
      <c r="BQ410" s="134"/>
      <c r="BR410" s="134"/>
      <c r="BS410" s="134"/>
      <c r="BT410" s="134"/>
      <c r="BU410" s="134"/>
      <c r="BV410" s="134"/>
      <c r="BW410" s="134"/>
      <c r="BX410" s="134"/>
      <c r="BY410" s="134"/>
      <c r="BZ410" s="134"/>
      <c r="CA410" s="134"/>
      <c r="CB410" s="134"/>
      <c r="CC410" s="134"/>
      <c r="CD410" s="134"/>
      <c r="CE410" s="134"/>
      <c r="CF410" s="134"/>
      <c r="CG410" s="134"/>
      <c r="CH410" s="134"/>
      <c r="CI410" s="134"/>
      <c r="CJ410" s="134"/>
      <c r="CK410" s="134"/>
      <c r="CL410" s="134"/>
      <c r="CM410" s="134"/>
      <c r="CN410" s="134"/>
      <c r="CO410" s="134"/>
      <c r="CP410" s="134"/>
      <c r="CQ410" s="134"/>
      <c r="CR410" s="134"/>
      <c r="CS410" s="134"/>
      <c r="CT410" s="134"/>
      <c r="CU410" s="134"/>
      <c r="CV410" s="134"/>
      <c r="CW410" s="134"/>
      <c r="CX410" s="134"/>
      <c r="CY410" s="134"/>
      <c r="CZ410" s="134"/>
      <c r="DA410" s="134"/>
      <c r="DB410" s="134"/>
      <c r="DC410" s="134"/>
      <c r="DD410" s="134"/>
      <c r="DE410" s="134"/>
      <c r="DF410" s="134"/>
      <c r="DG410" s="134"/>
      <c r="DH410" s="134"/>
      <c r="DI410" s="134"/>
      <c r="DJ410" s="134"/>
      <c r="DK410" s="134"/>
      <c r="DL410" s="134"/>
      <c r="DM410" s="134"/>
      <c r="DN410" s="221"/>
    </row>
    <row r="411" spans="1:118" ht="13.5" customHeight="1">
      <c r="A411" s="359">
        <v>326</v>
      </c>
      <c r="B411" s="332" t="s">
        <v>352</v>
      </c>
      <c r="C411" s="172">
        <v>0</v>
      </c>
      <c r="D411" s="21" t="s">
        <v>7</v>
      </c>
      <c r="E411" s="21" t="s">
        <v>14</v>
      </c>
      <c r="F411" s="136">
        <v>-160</v>
      </c>
      <c r="G411" s="22"/>
      <c r="H411" s="407">
        <v>0.35</v>
      </c>
      <c r="I411" s="410">
        <v>-0.35</v>
      </c>
      <c r="J411" s="211">
        <v>-160</v>
      </c>
      <c r="K411" s="320">
        <v>-160.29400000000001</v>
      </c>
      <c r="L411" s="22" t="str">
        <f t="shared" si="56"/>
        <v/>
      </c>
      <c r="M411" s="200">
        <f t="shared" ref="M411" si="63">IF(COUNTBLANK(F411)=1,"",IF(C411=0,ROUND(K411-J411,2),IF(C411=1,IF(F411&gt;0,ROUND(J411-K411,2),ROUND(K411-J411,2)),IF(C411=2,IF(F411&gt;0,ROUND(J411-K411,2),ROUND(K411-J411,2))))))</f>
        <v>-0.28999999999999998</v>
      </c>
      <c r="N411" s="200">
        <v>-0.28999999999999998</v>
      </c>
      <c r="O411" s="235" t="str">
        <f t="shared" si="58"/>
        <v>OK</v>
      </c>
      <c r="P411" s="151"/>
      <c r="Q411" s="130">
        <v>326</v>
      </c>
      <c r="R411" s="36">
        <f t="shared" si="55"/>
        <v>-160</v>
      </c>
      <c r="S411" s="320">
        <v>-160.29400000000001</v>
      </c>
      <c r="T411" s="320">
        <v>-160.28899999999999</v>
      </c>
      <c r="U411" s="134"/>
      <c r="V411" s="134"/>
      <c r="W411" s="134"/>
      <c r="X411" s="134"/>
      <c r="Y411" s="134"/>
      <c r="Z411" s="134"/>
      <c r="AA411" s="134"/>
      <c r="AB411" s="134"/>
      <c r="AC411" s="134"/>
      <c r="AD411" s="134"/>
      <c r="AE411" s="134"/>
      <c r="AF411" s="134"/>
      <c r="AG411" s="134"/>
      <c r="AH411" s="134"/>
      <c r="AI411" s="134"/>
      <c r="AJ411" s="134"/>
      <c r="AK411" s="134"/>
      <c r="AL411" s="134"/>
      <c r="AM411" s="134"/>
      <c r="AN411" s="134"/>
      <c r="AO411" s="134"/>
      <c r="AP411" s="134"/>
      <c r="AQ411" s="134"/>
      <c r="AR411" s="134"/>
      <c r="AS411" s="134"/>
      <c r="AT411" s="134"/>
      <c r="AU411" s="134"/>
      <c r="AV411" s="134"/>
      <c r="AW411" s="134"/>
      <c r="AX411" s="134"/>
      <c r="AY411" s="134"/>
      <c r="AZ411" s="134"/>
      <c r="BA411" s="134"/>
      <c r="BB411" s="134"/>
      <c r="BC411" s="134"/>
      <c r="BD411" s="134"/>
      <c r="BE411" s="134"/>
      <c r="BF411" s="134"/>
      <c r="BG411" s="134"/>
      <c r="BH411" s="134"/>
      <c r="BI411" s="134"/>
      <c r="BJ411" s="134"/>
      <c r="BK411" s="134"/>
      <c r="BL411" s="134"/>
      <c r="BM411" s="134"/>
      <c r="BN411" s="134"/>
      <c r="BO411" s="134"/>
      <c r="BP411" s="134"/>
      <c r="BQ411" s="134"/>
      <c r="BR411" s="134"/>
      <c r="BS411" s="134"/>
      <c r="BT411" s="134"/>
      <c r="BU411" s="134"/>
      <c r="BV411" s="134"/>
      <c r="BW411" s="134"/>
      <c r="BX411" s="134"/>
      <c r="BY411" s="134"/>
      <c r="BZ411" s="134"/>
      <c r="CA411" s="134"/>
      <c r="CB411" s="134"/>
      <c r="CC411" s="134"/>
      <c r="CD411" s="134"/>
      <c r="CE411" s="134"/>
      <c r="CF411" s="134"/>
      <c r="CG411" s="134"/>
      <c r="CH411" s="134"/>
      <c r="CI411" s="134"/>
      <c r="CJ411" s="134"/>
      <c r="CK411" s="134"/>
      <c r="CL411" s="134"/>
      <c r="CM411" s="134"/>
      <c r="CN411" s="134"/>
      <c r="CO411" s="134"/>
      <c r="CP411" s="134"/>
      <c r="CQ411" s="134"/>
      <c r="CR411" s="134"/>
      <c r="CS411" s="134"/>
      <c r="CT411" s="134"/>
      <c r="CU411" s="134"/>
      <c r="CV411" s="134"/>
      <c r="CW411" s="134"/>
      <c r="CX411" s="134"/>
      <c r="CY411" s="134"/>
      <c r="CZ411" s="134"/>
      <c r="DA411" s="134"/>
      <c r="DB411" s="134"/>
      <c r="DC411" s="134"/>
      <c r="DD411" s="134"/>
      <c r="DE411" s="134"/>
      <c r="DF411" s="134"/>
      <c r="DG411" s="134"/>
      <c r="DH411" s="134"/>
      <c r="DI411" s="134"/>
      <c r="DJ411" s="134"/>
      <c r="DK411" s="134"/>
      <c r="DL411" s="134"/>
      <c r="DM411" s="134"/>
      <c r="DN411" s="221"/>
    </row>
    <row r="412" spans="1:118" ht="13.5" customHeight="1">
      <c r="A412" s="359">
        <v>307</v>
      </c>
      <c r="B412" s="332" t="s">
        <v>353</v>
      </c>
      <c r="C412" s="172">
        <v>0</v>
      </c>
      <c r="D412" s="21" t="s">
        <v>9</v>
      </c>
      <c r="E412" s="21" t="s">
        <v>14</v>
      </c>
      <c r="F412" s="136">
        <v>58</v>
      </c>
      <c r="G412" s="22"/>
      <c r="H412" s="407">
        <v>0.35</v>
      </c>
      <c r="I412" s="410">
        <v>-0.35</v>
      </c>
      <c r="J412" s="211">
        <v>58</v>
      </c>
      <c r="K412" s="320">
        <v>57.978000000000002</v>
      </c>
      <c r="L412" s="22" t="str">
        <f t="shared" si="56"/>
        <v/>
      </c>
      <c r="M412" s="200">
        <f t="shared" si="57"/>
        <v>-0.02</v>
      </c>
      <c r="N412" s="200">
        <v>-0.04</v>
      </c>
      <c r="O412" s="235" t="str">
        <f t="shared" si="58"/>
        <v>OK</v>
      </c>
      <c r="P412" s="151"/>
      <c r="Q412" s="130">
        <v>307</v>
      </c>
      <c r="R412" s="36">
        <f t="shared" si="55"/>
        <v>58</v>
      </c>
      <c r="S412" s="320">
        <v>57.978000000000002</v>
      </c>
      <c r="T412" s="320">
        <v>57.957999999999998</v>
      </c>
      <c r="U412" s="134"/>
      <c r="V412" s="134"/>
      <c r="W412" s="134"/>
      <c r="X412" s="134"/>
      <c r="Y412" s="134"/>
      <c r="Z412" s="134"/>
      <c r="AA412" s="134"/>
      <c r="AB412" s="134"/>
      <c r="AC412" s="134"/>
      <c r="AD412" s="134"/>
      <c r="AE412" s="134"/>
      <c r="AF412" s="134"/>
      <c r="AG412" s="134"/>
      <c r="AH412" s="134"/>
      <c r="AI412" s="134"/>
      <c r="AJ412" s="134"/>
      <c r="AK412" s="134"/>
      <c r="AL412" s="134"/>
      <c r="AM412" s="134"/>
      <c r="AN412" s="134"/>
      <c r="AO412" s="134"/>
      <c r="AP412" s="134"/>
      <c r="AQ412" s="134"/>
      <c r="AR412" s="134"/>
      <c r="AS412" s="134"/>
      <c r="AT412" s="134"/>
      <c r="AU412" s="134"/>
      <c r="AV412" s="134"/>
      <c r="AW412" s="134"/>
      <c r="AX412" s="134"/>
      <c r="AY412" s="134"/>
      <c r="AZ412" s="134"/>
      <c r="BA412" s="134"/>
      <c r="BB412" s="134"/>
      <c r="BC412" s="134"/>
      <c r="BD412" s="134"/>
      <c r="BE412" s="134"/>
      <c r="BF412" s="134"/>
      <c r="BG412" s="134"/>
      <c r="BH412" s="134"/>
      <c r="BI412" s="134"/>
      <c r="BJ412" s="134"/>
      <c r="BK412" s="134"/>
      <c r="BL412" s="134"/>
      <c r="BM412" s="134"/>
      <c r="BN412" s="134"/>
      <c r="BO412" s="134"/>
      <c r="BP412" s="134"/>
      <c r="BQ412" s="134"/>
      <c r="BR412" s="134"/>
      <c r="BS412" s="134"/>
      <c r="BT412" s="134"/>
      <c r="BU412" s="134"/>
      <c r="BV412" s="134"/>
      <c r="BW412" s="134"/>
      <c r="BX412" s="134"/>
      <c r="BY412" s="134"/>
      <c r="BZ412" s="134"/>
      <c r="CA412" s="134"/>
      <c r="CB412" s="134"/>
      <c r="CC412" s="134"/>
      <c r="CD412" s="134"/>
      <c r="CE412" s="134"/>
      <c r="CF412" s="134"/>
      <c r="CG412" s="134"/>
      <c r="CH412" s="134"/>
      <c r="CI412" s="134"/>
      <c r="CJ412" s="134"/>
      <c r="CK412" s="134"/>
      <c r="CL412" s="134"/>
      <c r="CM412" s="134"/>
      <c r="CN412" s="134"/>
      <c r="CO412" s="134"/>
      <c r="CP412" s="134"/>
      <c r="CQ412" s="134"/>
      <c r="CR412" s="134"/>
      <c r="CS412" s="134"/>
      <c r="CT412" s="134"/>
      <c r="CU412" s="134"/>
      <c r="CV412" s="134"/>
      <c r="CW412" s="134"/>
      <c r="CX412" s="134"/>
      <c r="CY412" s="134"/>
      <c r="CZ412" s="134"/>
      <c r="DA412" s="134"/>
      <c r="DB412" s="134"/>
      <c r="DC412" s="134"/>
      <c r="DD412" s="134"/>
      <c r="DE412" s="134"/>
      <c r="DF412" s="134"/>
      <c r="DG412" s="134"/>
      <c r="DH412" s="134"/>
      <c r="DI412" s="134"/>
      <c r="DJ412" s="134"/>
      <c r="DK412" s="134"/>
      <c r="DL412" s="134"/>
      <c r="DM412" s="134"/>
      <c r="DN412" s="221"/>
    </row>
    <row r="413" spans="1:118" ht="13.5" customHeight="1">
      <c r="A413" s="359">
        <v>307</v>
      </c>
      <c r="B413" s="332" t="s">
        <v>354</v>
      </c>
      <c r="C413" s="172">
        <v>0</v>
      </c>
      <c r="D413" s="21" t="s">
        <v>7</v>
      </c>
      <c r="E413" s="21" t="s">
        <v>14</v>
      </c>
      <c r="F413" s="136">
        <v>-80</v>
      </c>
      <c r="G413" s="22"/>
      <c r="H413" s="407">
        <v>0.35</v>
      </c>
      <c r="I413" s="410">
        <v>-0.35</v>
      </c>
      <c r="J413" s="211">
        <v>-80</v>
      </c>
      <c r="K413" s="320">
        <v>-80.182000000000002</v>
      </c>
      <c r="L413" s="22" t="str">
        <f t="shared" si="56"/>
        <v/>
      </c>
      <c r="M413" s="200">
        <f t="shared" ref="M413" si="64">IF(COUNTBLANK(F413)=1,"",IF(C413=0,ROUND(K413-J413,2),IF(C413=1,IF(F413&gt;0,ROUND(J413-K413,2),ROUND(K413-J413,2)),IF(C413=2,IF(F413&gt;0,ROUND(J413-K413,2),ROUND(K413-J413,2))))))</f>
        <v>-0.18</v>
      </c>
      <c r="N413" s="200">
        <v>-0.17</v>
      </c>
      <c r="O413" s="235" t="str">
        <f t="shared" si="58"/>
        <v>OK</v>
      </c>
      <c r="P413" s="151"/>
      <c r="Q413" s="130">
        <v>307</v>
      </c>
      <c r="R413" s="36">
        <f t="shared" si="55"/>
        <v>-80</v>
      </c>
      <c r="S413" s="320">
        <v>-80.182000000000002</v>
      </c>
      <c r="T413" s="320">
        <v>-80.174000000000007</v>
      </c>
      <c r="U413" s="134"/>
      <c r="V413" s="134"/>
      <c r="W413" s="134"/>
      <c r="X413" s="134"/>
      <c r="Y413" s="134"/>
      <c r="Z413" s="134"/>
      <c r="AA413" s="134"/>
      <c r="AB413" s="134"/>
      <c r="AC413" s="134"/>
      <c r="AD413" s="134"/>
      <c r="AE413" s="134"/>
      <c r="AF413" s="134"/>
      <c r="AG413" s="134"/>
      <c r="AH413" s="134"/>
      <c r="AI413" s="134"/>
      <c r="AJ413" s="134"/>
      <c r="AK413" s="134"/>
      <c r="AL413" s="134"/>
      <c r="AM413" s="134"/>
      <c r="AN413" s="134"/>
      <c r="AO413" s="134"/>
      <c r="AP413" s="134"/>
      <c r="AQ413" s="134"/>
      <c r="AR413" s="134"/>
      <c r="AS413" s="134"/>
      <c r="AT413" s="134"/>
      <c r="AU413" s="134"/>
      <c r="AV413" s="134"/>
      <c r="AW413" s="134"/>
      <c r="AX413" s="134"/>
      <c r="AY413" s="134"/>
      <c r="AZ413" s="134"/>
      <c r="BA413" s="134"/>
      <c r="BB413" s="134"/>
      <c r="BC413" s="134"/>
      <c r="BD413" s="134"/>
      <c r="BE413" s="134"/>
      <c r="BF413" s="134"/>
      <c r="BG413" s="134"/>
      <c r="BH413" s="134"/>
      <c r="BI413" s="134"/>
      <c r="BJ413" s="134"/>
      <c r="BK413" s="134"/>
      <c r="BL413" s="134"/>
      <c r="BM413" s="134"/>
      <c r="BN413" s="134"/>
      <c r="BO413" s="134"/>
      <c r="BP413" s="134"/>
      <c r="BQ413" s="134"/>
      <c r="BR413" s="134"/>
      <c r="BS413" s="134"/>
      <c r="BT413" s="134"/>
      <c r="BU413" s="134"/>
      <c r="BV413" s="134"/>
      <c r="BW413" s="134"/>
      <c r="BX413" s="134"/>
      <c r="BY413" s="134"/>
      <c r="BZ413" s="134"/>
      <c r="CA413" s="134"/>
      <c r="CB413" s="134"/>
      <c r="CC413" s="134"/>
      <c r="CD413" s="134"/>
      <c r="CE413" s="134"/>
      <c r="CF413" s="134"/>
      <c r="CG413" s="134"/>
      <c r="CH413" s="134"/>
      <c r="CI413" s="134"/>
      <c r="CJ413" s="134"/>
      <c r="CK413" s="134"/>
      <c r="CL413" s="134"/>
      <c r="CM413" s="134"/>
      <c r="CN413" s="134"/>
      <c r="CO413" s="134"/>
      <c r="CP413" s="134"/>
      <c r="CQ413" s="134"/>
      <c r="CR413" s="134"/>
      <c r="CS413" s="134"/>
      <c r="CT413" s="134"/>
      <c r="CU413" s="134"/>
      <c r="CV413" s="134"/>
      <c r="CW413" s="134"/>
      <c r="CX413" s="134"/>
      <c r="CY413" s="134"/>
      <c r="CZ413" s="134"/>
      <c r="DA413" s="134"/>
      <c r="DB413" s="134"/>
      <c r="DC413" s="134"/>
      <c r="DD413" s="134"/>
      <c r="DE413" s="134"/>
      <c r="DF413" s="134"/>
      <c r="DG413" s="134"/>
      <c r="DH413" s="134"/>
      <c r="DI413" s="134"/>
      <c r="DJ413" s="134"/>
      <c r="DK413" s="134"/>
      <c r="DL413" s="134"/>
      <c r="DM413" s="134"/>
      <c r="DN413" s="221"/>
    </row>
    <row r="414" spans="1:118" ht="13.5" customHeight="1">
      <c r="A414" s="359">
        <v>327</v>
      </c>
      <c r="B414" s="332" t="s">
        <v>355</v>
      </c>
      <c r="C414" s="172">
        <v>0</v>
      </c>
      <c r="D414" s="21" t="s">
        <v>9</v>
      </c>
      <c r="E414" s="21" t="s">
        <v>14</v>
      </c>
      <c r="F414" s="136">
        <v>58</v>
      </c>
      <c r="G414" s="22"/>
      <c r="H414" s="407">
        <v>0.35</v>
      </c>
      <c r="I414" s="410">
        <v>-0.35</v>
      </c>
      <c r="J414" s="211">
        <v>58</v>
      </c>
      <c r="K414" s="320">
        <v>57.798999999999999</v>
      </c>
      <c r="L414" s="22" t="str">
        <f t="shared" si="56"/>
        <v/>
      </c>
      <c r="M414" s="200">
        <f t="shared" si="57"/>
        <v>-0.2</v>
      </c>
      <c r="N414" s="200">
        <v>-0.22</v>
      </c>
      <c r="O414" s="235" t="str">
        <f t="shared" si="58"/>
        <v>OK</v>
      </c>
      <c r="P414" s="151"/>
      <c r="Q414" s="130">
        <v>327</v>
      </c>
      <c r="R414" s="36">
        <f t="shared" si="55"/>
        <v>58</v>
      </c>
      <c r="S414" s="320">
        <v>57.798999999999999</v>
      </c>
      <c r="T414" s="320">
        <v>57.777000000000001</v>
      </c>
      <c r="U414" s="134"/>
      <c r="V414" s="134"/>
      <c r="W414" s="134"/>
      <c r="X414" s="134"/>
      <c r="Y414" s="134"/>
      <c r="Z414" s="134"/>
      <c r="AA414" s="134"/>
      <c r="AB414" s="134"/>
      <c r="AC414" s="134"/>
      <c r="AD414" s="134"/>
      <c r="AE414" s="134"/>
      <c r="AF414" s="134"/>
      <c r="AG414" s="134"/>
      <c r="AH414" s="134"/>
      <c r="AI414" s="134"/>
      <c r="AJ414" s="134"/>
      <c r="AK414" s="134"/>
      <c r="AL414" s="134"/>
      <c r="AM414" s="134"/>
      <c r="AN414" s="134"/>
      <c r="AO414" s="134"/>
      <c r="AP414" s="134"/>
      <c r="AQ414" s="134"/>
      <c r="AR414" s="134"/>
      <c r="AS414" s="134"/>
      <c r="AT414" s="134"/>
      <c r="AU414" s="134"/>
      <c r="AV414" s="134"/>
      <c r="AW414" s="134"/>
      <c r="AX414" s="134"/>
      <c r="AY414" s="134"/>
      <c r="AZ414" s="134"/>
      <c r="BA414" s="134"/>
      <c r="BB414" s="134"/>
      <c r="BC414" s="134"/>
      <c r="BD414" s="134"/>
      <c r="BE414" s="134"/>
      <c r="BF414" s="134"/>
      <c r="BG414" s="134"/>
      <c r="BH414" s="134"/>
      <c r="BI414" s="134"/>
      <c r="BJ414" s="134"/>
      <c r="BK414" s="134"/>
      <c r="BL414" s="134"/>
      <c r="BM414" s="134"/>
      <c r="BN414" s="134"/>
      <c r="BO414" s="134"/>
      <c r="BP414" s="134"/>
      <c r="BQ414" s="134"/>
      <c r="BR414" s="134"/>
      <c r="BS414" s="134"/>
      <c r="BT414" s="134"/>
      <c r="BU414" s="134"/>
      <c r="BV414" s="134"/>
      <c r="BW414" s="134"/>
      <c r="BX414" s="134"/>
      <c r="BY414" s="134"/>
      <c r="BZ414" s="134"/>
      <c r="CA414" s="134"/>
      <c r="CB414" s="134"/>
      <c r="CC414" s="134"/>
      <c r="CD414" s="134"/>
      <c r="CE414" s="134"/>
      <c r="CF414" s="134"/>
      <c r="CG414" s="134"/>
      <c r="CH414" s="134"/>
      <c r="CI414" s="134"/>
      <c r="CJ414" s="134"/>
      <c r="CK414" s="134"/>
      <c r="CL414" s="134"/>
      <c r="CM414" s="134"/>
      <c r="CN414" s="134"/>
      <c r="CO414" s="134"/>
      <c r="CP414" s="134"/>
      <c r="CQ414" s="134"/>
      <c r="CR414" s="134"/>
      <c r="CS414" s="134"/>
      <c r="CT414" s="134"/>
      <c r="CU414" s="134"/>
      <c r="CV414" s="134"/>
      <c r="CW414" s="134"/>
      <c r="CX414" s="134"/>
      <c r="CY414" s="134"/>
      <c r="CZ414" s="134"/>
      <c r="DA414" s="134"/>
      <c r="DB414" s="134"/>
      <c r="DC414" s="134"/>
      <c r="DD414" s="134"/>
      <c r="DE414" s="134"/>
      <c r="DF414" s="134"/>
      <c r="DG414" s="134"/>
      <c r="DH414" s="134"/>
      <c r="DI414" s="134"/>
      <c r="DJ414" s="134"/>
      <c r="DK414" s="134"/>
      <c r="DL414" s="134"/>
      <c r="DM414" s="134"/>
      <c r="DN414" s="221"/>
    </row>
    <row r="415" spans="1:118" ht="13.5" customHeight="1">
      <c r="A415" s="359">
        <v>327</v>
      </c>
      <c r="B415" s="332" t="s">
        <v>356</v>
      </c>
      <c r="C415" s="172">
        <v>0</v>
      </c>
      <c r="D415" s="21" t="s">
        <v>7</v>
      </c>
      <c r="E415" s="21" t="s">
        <v>14</v>
      </c>
      <c r="F415" s="136">
        <v>-80</v>
      </c>
      <c r="G415" s="22"/>
      <c r="H415" s="407">
        <v>0.35</v>
      </c>
      <c r="I415" s="410">
        <v>-0.35</v>
      </c>
      <c r="J415" s="211">
        <v>-80</v>
      </c>
      <c r="K415" s="320">
        <v>-80.222999999999999</v>
      </c>
      <c r="L415" s="22" t="str">
        <f t="shared" si="56"/>
        <v/>
      </c>
      <c r="M415" s="200">
        <f t="shared" ref="M415" si="65">IF(COUNTBLANK(F415)=1,"",IF(C415=0,ROUND(K415-J415,2),IF(C415=1,IF(F415&gt;0,ROUND(J415-K415,2),ROUND(K415-J415,2)),IF(C415=2,IF(F415&gt;0,ROUND(J415-K415,2),ROUND(K415-J415,2))))))</f>
        <v>-0.22</v>
      </c>
      <c r="N415" s="200">
        <v>-0.2</v>
      </c>
      <c r="O415" s="235" t="str">
        <f t="shared" si="58"/>
        <v>OK</v>
      </c>
      <c r="P415" s="151"/>
      <c r="Q415" s="130">
        <v>327</v>
      </c>
      <c r="R415" s="36">
        <f t="shared" si="55"/>
        <v>-80</v>
      </c>
      <c r="S415" s="320">
        <v>-80.222999999999999</v>
      </c>
      <c r="T415" s="320">
        <v>-80.201999999999998</v>
      </c>
      <c r="U415" s="134"/>
      <c r="V415" s="134"/>
      <c r="W415" s="134"/>
      <c r="X415" s="134"/>
      <c r="Y415" s="134"/>
      <c r="Z415" s="134"/>
      <c r="AA415" s="134"/>
      <c r="AB415" s="134"/>
      <c r="AC415" s="134"/>
      <c r="AD415" s="134"/>
      <c r="AE415" s="134"/>
      <c r="AF415" s="134"/>
      <c r="AG415" s="134"/>
      <c r="AH415" s="134"/>
      <c r="AI415" s="134"/>
      <c r="AJ415" s="134"/>
      <c r="AK415" s="134"/>
      <c r="AL415" s="134"/>
      <c r="AM415" s="134"/>
      <c r="AN415" s="134"/>
      <c r="AO415" s="134"/>
      <c r="AP415" s="134"/>
      <c r="AQ415" s="134"/>
      <c r="AR415" s="134"/>
      <c r="AS415" s="134"/>
      <c r="AT415" s="134"/>
      <c r="AU415" s="134"/>
      <c r="AV415" s="134"/>
      <c r="AW415" s="134"/>
      <c r="AX415" s="134"/>
      <c r="AY415" s="134"/>
      <c r="AZ415" s="134"/>
      <c r="BA415" s="134"/>
      <c r="BB415" s="134"/>
      <c r="BC415" s="134"/>
      <c r="BD415" s="134"/>
      <c r="BE415" s="134"/>
      <c r="BF415" s="134"/>
      <c r="BG415" s="134"/>
      <c r="BH415" s="134"/>
      <c r="BI415" s="134"/>
      <c r="BJ415" s="134"/>
      <c r="BK415" s="134"/>
      <c r="BL415" s="134"/>
      <c r="BM415" s="134"/>
      <c r="BN415" s="134"/>
      <c r="BO415" s="134"/>
      <c r="BP415" s="134"/>
      <c r="BQ415" s="134"/>
      <c r="BR415" s="134"/>
      <c r="BS415" s="134"/>
      <c r="BT415" s="134"/>
      <c r="BU415" s="134"/>
      <c r="BV415" s="134"/>
      <c r="BW415" s="134"/>
      <c r="BX415" s="134"/>
      <c r="BY415" s="134"/>
      <c r="BZ415" s="134"/>
      <c r="CA415" s="134"/>
      <c r="CB415" s="134"/>
      <c r="CC415" s="134"/>
      <c r="CD415" s="134"/>
      <c r="CE415" s="134"/>
      <c r="CF415" s="134"/>
      <c r="CG415" s="134"/>
      <c r="CH415" s="134"/>
      <c r="CI415" s="134"/>
      <c r="CJ415" s="134"/>
      <c r="CK415" s="134"/>
      <c r="CL415" s="134"/>
      <c r="CM415" s="134"/>
      <c r="CN415" s="134"/>
      <c r="CO415" s="134"/>
      <c r="CP415" s="134"/>
      <c r="CQ415" s="134"/>
      <c r="CR415" s="134"/>
      <c r="CS415" s="134"/>
      <c r="CT415" s="134"/>
      <c r="CU415" s="134"/>
      <c r="CV415" s="134"/>
      <c r="CW415" s="134"/>
      <c r="CX415" s="134"/>
      <c r="CY415" s="134"/>
      <c r="CZ415" s="134"/>
      <c r="DA415" s="134"/>
      <c r="DB415" s="134"/>
      <c r="DC415" s="134"/>
      <c r="DD415" s="134"/>
      <c r="DE415" s="134"/>
      <c r="DF415" s="134"/>
      <c r="DG415" s="134"/>
      <c r="DH415" s="134"/>
      <c r="DI415" s="134"/>
      <c r="DJ415" s="134"/>
      <c r="DK415" s="134"/>
      <c r="DL415" s="134"/>
      <c r="DM415" s="134"/>
      <c r="DN415" s="221"/>
    </row>
    <row r="416" spans="1:118" ht="13.5" customHeight="1">
      <c r="A416" s="359">
        <v>308</v>
      </c>
      <c r="B416" s="332" t="s">
        <v>357</v>
      </c>
      <c r="C416" s="172">
        <v>0</v>
      </c>
      <c r="D416" s="21" t="s">
        <v>9</v>
      </c>
      <c r="E416" s="21" t="s">
        <v>14</v>
      </c>
      <c r="F416" s="136">
        <v>58</v>
      </c>
      <c r="G416" s="22"/>
      <c r="H416" s="407">
        <v>0.35</v>
      </c>
      <c r="I416" s="410">
        <v>-0.35</v>
      </c>
      <c r="J416" s="211">
        <v>58</v>
      </c>
      <c r="K416" s="320">
        <v>58.055999999999997</v>
      </c>
      <c r="L416" s="22" t="str">
        <f t="shared" si="56"/>
        <v/>
      </c>
      <c r="M416" s="200">
        <f t="shared" si="57"/>
        <v>0.06</v>
      </c>
      <c r="N416" s="200">
        <v>0.02</v>
      </c>
      <c r="O416" s="235" t="str">
        <f t="shared" si="58"/>
        <v>OK</v>
      </c>
      <c r="P416" s="151"/>
      <c r="Q416" s="130">
        <v>308</v>
      </c>
      <c r="R416" s="36">
        <f t="shared" si="55"/>
        <v>58</v>
      </c>
      <c r="S416" s="320">
        <v>58.055999999999997</v>
      </c>
      <c r="T416" s="320">
        <v>58.024999999999999</v>
      </c>
      <c r="U416" s="134"/>
      <c r="V416" s="134"/>
      <c r="W416" s="134"/>
      <c r="X416" s="134"/>
      <c r="Y416" s="134"/>
      <c r="Z416" s="134"/>
      <c r="AA416" s="134"/>
      <c r="AB416" s="134"/>
      <c r="AC416" s="134"/>
      <c r="AD416" s="134"/>
      <c r="AE416" s="134"/>
      <c r="AF416" s="134"/>
      <c r="AG416" s="134"/>
      <c r="AH416" s="134"/>
      <c r="AI416" s="134"/>
      <c r="AJ416" s="134"/>
      <c r="AK416" s="134"/>
      <c r="AL416" s="134"/>
      <c r="AM416" s="134"/>
      <c r="AN416" s="134"/>
      <c r="AO416" s="134"/>
      <c r="AP416" s="134"/>
      <c r="AQ416" s="134"/>
      <c r="AR416" s="134"/>
      <c r="AS416" s="134"/>
      <c r="AT416" s="134"/>
      <c r="AU416" s="134"/>
      <c r="AV416" s="134"/>
      <c r="AW416" s="134"/>
      <c r="AX416" s="134"/>
      <c r="AY416" s="134"/>
      <c r="AZ416" s="134"/>
      <c r="BA416" s="134"/>
      <c r="BB416" s="134"/>
      <c r="BC416" s="134"/>
      <c r="BD416" s="134"/>
      <c r="BE416" s="134"/>
      <c r="BF416" s="134"/>
      <c r="BG416" s="134"/>
      <c r="BH416" s="134"/>
      <c r="BI416" s="134"/>
      <c r="BJ416" s="134"/>
      <c r="BK416" s="134"/>
      <c r="BL416" s="134"/>
      <c r="BM416" s="134"/>
      <c r="BN416" s="134"/>
      <c r="BO416" s="134"/>
      <c r="BP416" s="134"/>
      <c r="BQ416" s="134"/>
      <c r="BR416" s="134"/>
      <c r="BS416" s="134"/>
      <c r="BT416" s="134"/>
      <c r="BU416" s="134"/>
      <c r="BV416" s="134"/>
      <c r="BW416" s="134"/>
      <c r="BX416" s="134"/>
      <c r="BY416" s="134"/>
      <c r="BZ416" s="134"/>
      <c r="CA416" s="134"/>
      <c r="CB416" s="134"/>
      <c r="CC416" s="134"/>
      <c r="CD416" s="134"/>
      <c r="CE416" s="134"/>
      <c r="CF416" s="134"/>
      <c r="CG416" s="134"/>
      <c r="CH416" s="134"/>
      <c r="CI416" s="134"/>
      <c r="CJ416" s="134"/>
      <c r="CK416" s="134"/>
      <c r="CL416" s="134"/>
      <c r="CM416" s="134"/>
      <c r="CN416" s="134"/>
      <c r="CO416" s="134"/>
      <c r="CP416" s="134"/>
      <c r="CQ416" s="134"/>
      <c r="CR416" s="134"/>
      <c r="CS416" s="134"/>
      <c r="CT416" s="134"/>
      <c r="CU416" s="134"/>
      <c r="CV416" s="134"/>
      <c r="CW416" s="134"/>
      <c r="CX416" s="134"/>
      <c r="CY416" s="134"/>
      <c r="CZ416" s="134"/>
      <c r="DA416" s="134"/>
      <c r="DB416" s="134"/>
      <c r="DC416" s="134"/>
      <c r="DD416" s="134"/>
      <c r="DE416" s="134"/>
      <c r="DF416" s="134"/>
      <c r="DG416" s="134"/>
      <c r="DH416" s="134"/>
      <c r="DI416" s="134"/>
      <c r="DJ416" s="134"/>
      <c r="DK416" s="134"/>
      <c r="DL416" s="134"/>
      <c r="DM416" s="134"/>
      <c r="DN416" s="221"/>
    </row>
    <row r="417" spans="1:118" ht="13.5" customHeight="1">
      <c r="A417" s="359">
        <v>308</v>
      </c>
      <c r="B417" s="332" t="s">
        <v>358</v>
      </c>
      <c r="C417" s="172">
        <v>0</v>
      </c>
      <c r="D417" s="21" t="s">
        <v>7</v>
      </c>
      <c r="E417" s="21" t="s">
        <v>14</v>
      </c>
      <c r="F417" s="136">
        <v>0</v>
      </c>
      <c r="G417" s="22"/>
      <c r="H417" s="407">
        <v>0.35</v>
      </c>
      <c r="I417" s="410">
        <v>-0.35</v>
      </c>
      <c r="J417" s="211">
        <v>0</v>
      </c>
      <c r="K417" s="320">
        <v>-0.114</v>
      </c>
      <c r="L417" s="22" t="str">
        <f t="shared" si="56"/>
        <v/>
      </c>
      <c r="M417" s="200">
        <f t="shared" si="57"/>
        <v>-0.11</v>
      </c>
      <c r="N417" s="200">
        <v>-0.1</v>
      </c>
      <c r="O417" s="235" t="str">
        <f t="shared" si="58"/>
        <v>OK</v>
      </c>
      <c r="P417" s="151"/>
      <c r="Q417" s="130">
        <v>308</v>
      </c>
      <c r="R417" s="36">
        <f t="shared" si="55"/>
        <v>0</v>
      </c>
      <c r="S417" s="320">
        <v>-0.114</v>
      </c>
      <c r="T417" s="320">
        <v>-0.10199999999999999</v>
      </c>
      <c r="U417" s="134"/>
      <c r="V417" s="134"/>
      <c r="W417" s="134"/>
      <c r="X417" s="134"/>
      <c r="Y417" s="134"/>
      <c r="Z417" s="134"/>
      <c r="AA417" s="134"/>
      <c r="AB417" s="134"/>
      <c r="AC417" s="134"/>
      <c r="AD417" s="134"/>
      <c r="AE417" s="134"/>
      <c r="AF417" s="134"/>
      <c r="AG417" s="134"/>
      <c r="AH417" s="134"/>
      <c r="AI417" s="134"/>
      <c r="AJ417" s="134"/>
      <c r="AK417" s="134"/>
      <c r="AL417" s="134"/>
      <c r="AM417" s="134"/>
      <c r="AN417" s="134"/>
      <c r="AO417" s="134"/>
      <c r="AP417" s="134"/>
      <c r="AQ417" s="134"/>
      <c r="AR417" s="134"/>
      <c r="AS417" s="134"/>
      <c r="AT417" s="134"/>
      <c r="AU417" s="134"/>
      <c r="AV417" s="134"/>
      <c r="AW417" s="134"/>
      <c r="AX417" s="134"/>
      <c r="AY417" s="134"/>
      <c r="AZ417" s="134"/>
      <c r="BA417" s="134"/>
      <c r="BB417" s="134"/>
      <c r="BC417" s="134"/>
      <c r="BD417" s="134"/>
      <c r="BE417" s="134"/>
      <c r="BF417" s="134"/>
      <c r="BG417" s="134"/>
      <c r="BH417" s="134"/>
      <c r="BI417" s="134"/>
      <c r="BJ417" s="134"/>
      <c r="BK417" s="134"/>
      <c r="BL417" s="134"/>
      <c r="BM417" s="134"/>
      <c r="BN417" s="134"/>
      <c r="BO417" s="134"/>
      <c r="BP417" s="134"/>
      <c r="BQ417" s="134"/>
      <c r="BR417" s="134"/>
      <c r="BS417" s="134"/>
      <c r="BT417" s="134"/>
      <c r="BU417" s="134"/>
      <c r="BV417" s="134"/>
      <c r="BW417" s="134"/>
      <c r="BX417" s="134"/>
      <c r="BY417" s="134"/>
      <c r="BZ417" s="134"/>
      <c r="CA417" s="134"/>
      <c r="CB417" s="134"/>
      <c r="CC417" s="134"/>
      <c r="CD417" s="134"/>
      <c r="CE417" s="134"/>
      <c r="CF417" s="134"/>
      <c r="CG417" s="134"/>
      <c r="CH417" s="134"/>
      <c r="CI417" s="134"/>
      <c r="CJ417" s="134"/>
      <c r="CK417" s="134"/>
      <c r="CL417" s="134"/>
      <c r="CM417" s="134"/>
      <c r="CN417" s="134"/>
      <c r="CO417" s="134"/>
      <c r="CP417" s="134"/>
      <c r="CQ417" s="134"/>
      <c r="CR417" s="134"/>
      <c r="CS417" s="134"/>
      <c r="CT417" s="134"/>
      <c r="CU417" s="134"/>
      <c r="CV417" s="134"/>
      <c r="CW417" s="134"/>
      <c r="CX417" s="134"/>
      <c r="CY417" s="134"/>
      <c r="CZ417" s="134"/>
      <c r="DA417" s="134"/>
      <c r="DB417" s="134"/>
      <c r="DC417" s="134"/>
      <c r="DD417" s="134"/>
      <c r="DE417" s="134"/>
      <c r="DF417" s="134"/>
      <c r="DG417" s="134"/>
      <c r="DH417" s="134"/>
      <c r="DI417" s="134"/>
      <c r="DJ417" s="134"/>
      <c r="DK417" s="134"/>
      <c r="DL417" s="134"/>
      <c r="DM417" s="134"/>
      <c r="DN417" s="221"/>
    </row>
    <row r="418" spans="1:118" ht="13.5" customHeight="1">
      <c r="A418" s="359">
        <v>328</v>
      </c>
      <c r="B418" s="332" t="s">
        <v>359</v>
      </c>
      <c r="C418" s="172">
        <v>0</v>
      </c>
      <c r="D418" s="21" t="s">
        <v>9</v>
      </c>
      <c r="E418" s="21" t="s">
        <v>14</v>
      </c>
      <c r="F418" s="136">
        <v>58</v>
      </c>
      <c r="G418" s="22"/>
      <c r="H418" s="407">
        <v>0.35</v>
      </c>
      <c r="I418" s="410">
        <v>-0.35</v>
      </c>
      <c r="J418" s="211">
        <v>58</v>
      </c>
      <c r="K418" s="320">
        <v>57.86</v>
      </c>
      <c r="L418" s="22" t="str">
        <f t="shared" si="56"/>
        <v/>
      </c>
      <c r="M418" s="200">
        <f t="shared" si="57"/>
        <v>-0.14000000000000001</v>
      </c>
      <c r="N418" s="200">
        <v>-0.15</v>
      </c>
      <c r="O418" s="235" t="str">
        <f t="shared" si="58"/>
        <v>OK</v>
      </c>
      <c r="P418" s="151"/>
      <c r="Q418" s="130">
        <v>328</v>
      </c>
      <c r="R418" s="36">
        <f t="shared" si="55"/>
        <v>58</v>
      </c>
      <c r="S418" s="320">
        <v>57.86</v>
      </c>
      <c r="T418" s="320">
        <v>57.848999999999997</v>
      </c>
      <c r="U418" s="134"/>
      <c r="V418" s="134"/>
      <c r="W418" s="134"/>
      <c r="X418" s="134"/>
      <c r="Y418" s="134"/>
      <c r="Z418" s="134"/>
      <c r="AA418" s="134"/>
      <c r="AB418" s="134"/>
      <c r="AC418" s="134"/>
      <c r="AD418" s="134"/>
      <c r="AE418" s="134"/>
      <c r="AF418" s="134"/>
      <c r="AG418" s="134"/>
      <c r="AH418" s="134"/>
      <c r="AI418" s="134"/>
      <c r="AJ418" s="134"/>
      <c r="AK418" s="134"/>
      <c r="AL418" s="134"/>
      <c r="AM418" s="134"/>
      <c r="AN418" s="134"/>
      <c r="AO418" s="134"/>
      <c r="AP418" s="134"/>
      <c r="AQ418" s="134"/>
      <c r="AR418" s="134"/>
      <c r="AS418" s="134"/>
      <c r="AT418" s="134"/>
      <c r="AU418" s="134"/>
      <c r="AV418" s="134"/>
      <c r="AW418" s="134"/>
      <c r="AX418" s="134"/>
      <c r="AY418" s="134"/>
      <c r="AZ418" s="134"/>
      <c r="BA418" s="134"/>
      <c r="BB418" s="134"/>
      <c r="BC418" s="134"/>
      <c r="BD418" s="134"/>
      <c r="BE418" s="134"/>
      <c r="BF418" s="134"/>
      <c r="BG418" s="134"/>
      <c r="BH418" s="134"/>
      <c r="BI418" s="134"/>
      <c r="BJ418" s="134"/>
      <c r="BK418" s="134"/>
      <c r="BL418" s="134"/>
      <c r="BM418" s="134"/>
      <c r="BN418" s="134"/>
      <c r="BO418" s="134"/>
      <c r="BP418" s="134"/>
      <c r="BQ418" s="134"/>
      <c r="BR418" s="134"/>
      <c r="BS418" s="134"/>
      <c r="BT418" s="134"/>
      <c r="BU418" s="134"/>
      <c r="BV418" s="134"/>
      <c r="BW418" s="134"/>
      <c r="BX418" s="134"/>
      <c r="BY418" s="134"/>
      <c r="BZ418" s="134"/>
      <c r="CA418" s="134"/>
      <c r="CB418" s="134"/>
      <c r="CC418" s="134"/>
      <c r="CD418" s="134"/>
      <c r="CE418" s="134"/>
      <c r="CF418" s="134"/>
      <c r="CG418" s="134"/>
      <c r="CH418" s="134"/>
      <c r="CI418" s="134"/>
      <c r="CJ418" s="134"/>
      <c r="CK418" s="134"/>
      <c r="CL418" s="134"/>
      <c r="CM418" s="134"/>
      <c r="CN418" s="134"/>
      <c r="CO418" s="134"/>
      <c r="CP418" s="134"/>
      <c r="CQ418" s="134"/>
      <c r="CR418" s="134"/>
      <c r="CS418" s="134"/>
      <c r="CT418" s="134"/>
      <c r="CU418" s="134"/>
      <c r="CV418" s="134"/>
      <c r="CW418" s="134"/>
      <c r="CX418" s="134"/>
      <c r="CY418" s="134"/>
      <c r="CZ418" s="134"/>
      <c r="DA418" s="134"/>
      <c r="DB418" s="134"/>
      <c r="DC418" s="134"/>
      <c r="DD418" s="134"/>
      <c r="DE418" s="134"/>
      <c r="DF418" s="134"/>
      <c r="DG418" s="134"/>
      <c r="DH418" s="134"/>
      <c r="DI418" s="134"/>
      <c r="DJ418" s="134"/>
      <c r="DK418" s="134"/>
      <c r="DL418" s="134"/>
      <c r="DM418" s="134"/>
      <c r="DN418" s="221"/>
    </row>
    <row r="419" spans="1:118" ht="13.5" customHeight="1">
      <c r="A419" s="359">
        <v>328</v>
      </c>
      <c r="B419" s="332" t="s">
        <v>360</v>
      </c>
      <c r="C419" s="172">
        <v>0</v>
      </c>
      <c r="D419" s="21" t="s">
        <v>7</v>
      </c>
      <c r="E419" s="21" t="s">
        <v>14</v>
      </c>
      <c r="F419" s="136">
        <v>0</v>
      </c>
      <c r="G419" s="22"/>
      <c r="H419" s="407">
        <v>0.35</v>
      </c>
      <c r="I419" s="410">
        <v>-0.35</v>
      </c>
      <c r="J419" s="211">
        <v>0</v>
      </c>
      <c r="K419" s="320">
        <v>-0.21099999999999999</v>
      </c>
      <c r="L419" s="22" t="str">
        <f t="shared" si="56"/>
        <v/>
      </c>
      <c r="M419" s="200">
        <f t="shared" si="57"/>
        <v>-0.21</v>
      </c>
      <c r="N419" s="200">
        <v>-0.18</v>
      </c>
      <c r="O419" s="235" t="str">
        <f t="shared" si="58"/>
        <v>OK</v>
      </c>
      <c r="P419" s="151"/>
      <c r="Q419" s="130">
        <v>328</v>
      </c>
      <c r="R419" s="36">
        <f t="shared" si="55"/>
        <v>0</v>
      </c>
      <c r="S419" s="320">
        <v>-0.21099999999999999</v>
      </c>
      <c r="T419" s="320">
        <v>-0.18</v>
      </c>
      <c r="U419" s="134"/>
      <c r="V419" s="134"/>
      <c r="W419" s="134"/>
      <c r="X419" s="134"/>
      <c r="Y419" s="134"/>
      <c r="Z419" s="134"/>
      <c r="AA419" s="134"/>
      <c r="AB419" s="134"/>
      <c r="AC419" s="134"/>
      <c r="AD419" s="134"/>
      <c r="AE419" s="134"/>
      <c r="AF419" s="134"/>
      <c r="AG419" s="134"/>
      <c r="AH419" s="134"/>
      <c r="AI419" s="134"/>
      <c r="AJ419" s="134"/>
      <c r="AK419" s="134"/>
      <c r="AL419" s="134"/>
      <c r="AM419" s="134"/>
      <c r="AN419" s="134"/>
      <c r="AO419" s="134"/>
      <c r="AP419" s="134"/>
      <c r="AQ419" s="134"/>
      <c r="AR419" s="134"/>
      <c r="AS419" s="134"/>
      <c r="AT419" s="134"/>
      <c r="AU419" s="134"/>
      <c r="AV419" s="134"/>
      <c r="AW419" s="134"/>
      <c r="AX419" s="134"/>
      <c r="AY419" s="134"/>
      <c r="AZ419" s="134"/>
      <c r="BA419" s="134"/>
      <c r="BB419" s="134"/>
      <c r="BC419" s="134"/>
      <c r="BD419" s="134"/>
      <c r="BE419" s="134"/>
      <c r="BF419" s="134"/>
      <c r="BG419" s="134"/>
      <c r="BH419" s="134"/>
      <c r="BI419" s="134"/>
      <c r="BJ419" s="134"/>
      <c r="BK419" s="134"/>
      <c r="BL419" s="134"/>
      <c r="BM419" s="134"/>
      <c r="BN419" s="134"/>
      <c r="BO419" s="134"/>
      <c r="BP419" s="134"/>
      <c r="BQ419" s="134"/>
      <c r="BR419" s="134"/>
      <c r="BS419" s="134"/>
      <c r="BT419" s="134"/>
      <c r="BU419" s="134"/>
      <c r="BV419" s="134"/>
      <c r="BW419" s="134"/>
      <c r="BX419" s="134"/>
      <c r="BY419" s="134"/>
      <c r="BZ419" s="134"/>
      <c r="CA419" s="134"/>
      <c r="CB419" s="134"/>
      <c r="CC419" s="134"/>
      <c r="CD419" s="134"/>
      <c r="CE419" s="134"/>
      <c r="CF419" s="134"/>
      <c r="CG419" s="134"/>
      <c r="CH419" s="134"/>
      <c r="CI419" s="134"/>
      <c r="CJ419" s="134"/>
      <c r="CK419" s="134"/>
      <c r="CL419" s="134"/>
      <c r="CM419" s="134"/>
      <c r="CN419" s="134"/>
      <c r="CO419" s="134"/>
      <c r="CP419" s="134"/>
      <c r="CQ419" s="134"/>
      <c r="CR419" s="134"/>
      <c r="CS419" s="134"/>
      <c r="CT419" s="134"/>
      <c r="CU419" s="134"/>
      <c r="CV419" s="134"/>
      <c r="CW419" s="134"/>
      <c r="CX419" s="134"/>
      <c r="CY419" s="134"/>
      <c r="CZ419" s="134"/>
      <c r="DA419" s="134"/>
      <c r="DB419" s="134"/>
      <c r="DC419" s="134"/>
      <c r="DD419" s="134"/>
      <c r="DE419" s="134"/>
      <c r="DF419" s="134"/>
      <c r="DG419" s="134"/>
      <c r="DH419" s="134"/>
      <c r="DI419" s="134"/>
      <c r="DJ419" s="134"/>
      <c r="DK419" s="134"/>
      <c r="DL419" s="134"/>
      <c r="DM419" s="134"/>
      <c r="DN419" s="221"/>
    </row>
    <row r="420" spans="1:118" ht="13.5" customHeight="1">
      <c r="A420" s="359">
        <v>309</v>
      </c>
      <c r="B420" s="332" t="s">
        <v>361</v>
      </c>
      <c r="C420" s="172">
        <v>0</v>
      </c>
      <c r="D420" s="21" t="s">
        <v>9</v>
      </c>
      <c r="E420" s="21" t="s">
        <v>14</v>
      </c>
      <c r="F420" s="136">
        <v>58</v>
      </c>
      <c r="G420" s="22"/>
      <c r="H420" s="407">
        <v>0.35</v>
      </c>
      <c r="I420" s="410">
        <v>-0.35</v>
      </c>
      <c r="J420" s="211">
        <v>58</v>
      </c>
      <c r="K420" s="320">
        <v>58.052999999999997</v>
      </c>
      <c r="L420" s="22" t="str">
        <f t="shared" ref="L420:L431" si="66">IF(G420=0,"",IF(J$8=J$7,IF(F420&gt;0,IF(C420=1,G420-ROUND(J420-K420,2),G420-ROUND(K420-J420,2)),IF(C420=1,G420-ROUND(K420-J420,2),G420-ROUND(J420-K420,2))),IF(J$8&lt;&gt;J$7,IF(F420&gt;0,IF(C420=1,ROUND(K420-J420,2),ROUND(J420-K420,2)),IF(C420=1,ROUND(J420-K420,2),ROUND(K420-J420,2))))))</f>
        <v/>
      </c>
      <c r="M420" s="200">
        <f t="shared" ref="M420:M431" si="67">IF(COUNTBLANK(F420)=1,"",IF(C420=0,ROUND(K420-J420,2),IF(C420=1,IF(F420&gt;0,ROUND(K420-J420,2),ROUND(J420-K420,2)),IF(C420=2,IF(F420&gt;0,ROUND(J420-K420,2),ROUND(K420-J420,2))))))</f>
        <v>0.05</v>
      </c>
      <c r="N420" s="200">
        <v>0.02</v>
      </c>
      <c r="O420" s="235" t="str">
        <f t="shared" ref="O420:O431" si="68">IF(AND(H420&gt;=M420,M420&gt;=I420),"OK","NG")</f>
        <v>OK</v>
      </c>
      <c r="P420" s="151"/>
      <c r="Q420" s="130">
        <v>309</v>
      </c>
      <c r="R420" s="36">
        <f t="shared" ref="R420:R431" si="69">IF(C420=0,F420,IF(F420&gt;0,IF(C420=1,F420+G420,F420-G420),IF(C420=1,F420-G420,F420+G420)))</f>
        <v>58</v>
      </c>
      <c r="S420" s="320">
        <v>58.052999999999997</v>
      </c>
      <c r="T420" s="320">
        <v>58.021999999999998</v>
      </c>
      <c r="U420" s="134"/>
      <c r="V420" s="134"/>
      <c r="W420" s="134"/>
      <c r="X420" s="134"/>
      <c r="Y420" s="134"/>
      <c r="Z420" s="134"/>
      <c r="AA420" s="134"/>
      <c r="AB420" s="134"/>
      <c r="AC420" s="134"/>
      <c r="AD420" s="134"/>
      <c r="AE420" s="134"/>
      <c r="AF420" s="134"/>
      <c r="AG420" s="134"/>
      <c r="AH420" s="134"/>
      <c r="AI420" s="134"/>
      <c r="AJ420" s="134"/>
      <c r="AK420" s="134"/>
      <c r="AL420" s="134"/>
      <c r="AM420" s="134"/>
      <c r="AN420" s="134"/>
      <c r="AO420" s="134"/>
      <c r="AP420" s="134"/>
      <c r="AQ420" s="134"/>
      <c r="AR420" s="134"/>
      <c r="AS420" s="134"/>
      <c r="AT420" s="134"/>
      <c r="AU420" s="134"/>
      <c r="AV420" s="134"/>
      <c r="AW420" s="134"/>
      <c r="AX420" s="134"/>
      <c r="AY420" s="134"/>
      <c r="AZ420" s="134"/>
      <c r="BA420" s="134"/>
      <c r="BB420" s="134"/>
      <c r="BC420" s="134"/>
      <c r="BD420" s="134"/>
      <c r="BE420" s="134"/>
      <c r="BF420" s="134"/>
      <c r="BG420" s="134"/>
      <c r="BH420" s="134"/>
      <c r="BI420" s="134"/>
      <c r="BJ420" s="134"/>
      <c r="BK420" s="134"/>
      <c r="BL420" s="134"/>
      <c r="BM420" s="134"/>
      <c r="BN420" s="134"/>
      <c r="BO420" s="134"/>
      <c r="BP420" s="134"/>
      <c r="BQ420" s="134"/>
      <c r="BR420" s="134"/>
      <c r="BS420" s="134"/>
      <c r="BT420" s="134"/>
      <c r="BU420" s="134"/>
      <c r="BV420" s="134"/>
      <c r="BW420" s="134"/>
      <c r="BX420" s="134"/>
      <c r="BY420" s="134"/>
      <c r="BZ420" s="134"/>
      <c r="CA420" s="134"/>
      <c r="CB420" s="134"/>
      <c r="CC420" s="134"/>
      <c r="CD420" s="134"/>
      <c r="CE420" s="134"/>
      <c r="CF420" s="134"/>
      <c r="CG420" s="134"/>
      <c r="CH420" s="134"/>
      <c r="CI420" s="134"/>
      <c r="CJ420" s="134"/>
      <c r="CK420" s="134"/>
      <c r="CL420" s="134"/>
      <c r="CM420" s="134"/>
      <c r="CN420" s="134"/>
      <c r="CO420" s="134"/>
      <c r="CP420" s="134"/>
      <c r="CQ420" s="134"/>
      <c r="CR420" s="134"/>
      <c r="CS420" s="134"/>
      <c r="CT420" s="134"/>
      <c r="CU420" s="134"/>
      <c r="CV420" s="134"/>
      <c r="CW420" s="134"/>
      <c r="CX420" s="134"/>
      <c r="CY420" s="134"/>
      <c r="CZ420" s="134"/>
      <c r="DA420" s="134"/>
      <c r="DB420" s="134"/>
      <c r="DC420" s="134"/>
      <c r="DD420" s="134"/>
      <c r="DE420" s="134"/>
      <c r="DF420" s="134"/>
      <c r="DG420" s="134"/>
      <c r="DH420" s="134"/>
      <c r="DI420" s="134"/>
      <c r="DJ420" s="134"/>
      <c r="DK420" s="134"/>
      <c r="DL420" s="134"/>
      <c r="DM420" s="134"/>
      <c r="DN420" s="221"/>
    </row>
    <row r="421" spans="1:118" ht="13.5" customHeight="1">
      <c r="A421" s="359">
        <v>309</v>
      </c>
      <c r="B421" s="332" t="s">
        <v>362</v>
      </c>
      <c r="C421" s="172">
        <v>0</v>
      </c>
      <c r="D421" s="21" t="s">
        <v>7</v>
      </c>
      <c r="E421" s="21" t="s">
        <v>14</v>
      </c>
      <c r="F421" s="136">
        <v>80</v>
      </c>
      <c r="G421" s="22"/>
      <c r="H421" s="407">
        <v>0.35</v>
      </c>
      <c r="I421" s="410">
        <v>-0.35</v>
      </c>
      <c r="J421" s="211">
        <v>80</v>
      </c>
      <c r="K421" s="320">
        <v>79.953000000000003</v>
      </c>
      <c r="L421" s="22" t="str">
        <f t="shared" si="66"/>
        <v/>
      </c>
      <c r="M421" s="200">
        <f t="shared" si="67"/>
        <v>-0.05</v>
      </c>
      <c r="N421" s="200">
        <v>-0.04</v>
      </c>
      <c r="O421" s="235" t="str">
        <f t="shared" si="68"/>
        <v>OK</v>
      </c>
      <c r="P421" s="151"/>
      <c r="Q421" s="130">
        <v>309</v>
      </c>
      <c r="R421" s="36">
        <f t="shared" si="69"/>
        <v>80</v>
      </c>
      <c r="S421" s="320">
        <v>79.953000000000003</v>
      </c>
      <c r="T421" s="320">
        <v>79.962000000000003</v>
      </c>
      <c r="U421" s="134"/>
      <c r="V421" s="134"/>
      <c r="W421" s="134"/>
      <c r="X421" s="134"/>
      <c r="Y421" s="134"/>
      <c r="Z421" s="134"/>
      <c r="AA421" s="134"/>
      <c r="AB421" s="134"/>
      <c r="AC421" s="134"/>
      <c r="AD421" s="134"/>
      <c r="AE421" s="134"/>
      <c r="AF421" s="134"/>
      <c r="AG421" s="134"/>
      <c r="AH421" s="134"/>
      <c r="AI421" s="134"/>
      <c r="AJ421" s="134"/>
      <c r="AK421" s="134"/>
      <c r="AL421" s="134"/>
      <c r="AM421" s="134"/>
      <c r="AN421" s="134"/>
      <c r="AO421" s="134"/>
      <c r="AP421" s="134"/>
      <c r="AQ421" s="134"/>
      <c r="AR421" s="134"/>
      <c r="AS421" s="134"/>
      <c r="AT421" s="134"/>
      <c r="AU421" s="134"/>
      <c r="AV421" s="134"/>
      <c r="AW421" s="134"/>
      <c r="AX421" s="134"/>
      <c r="AY421" s="134"/>
      <c r="AZ421" s="134"/>
      <c r="BA421" s="134"/>
      <c r="BB421" s="134"/>
      <c r="BC421" s="134"/>
      <c r="BD421" s="134"/>
      <c r="BE421" s="134"/>
      <c r="BF421" s="134"/>
      <c r="BG421" s="134"/>
      <c r="BH421" s="134"/>
      <c r="BI421" s="134"/>
      <c r="BJ421" s="134"/>
      <c r="BK421" s="134"/>
      <c r="BL421" s="134"/>
      <c r="BM421" s="134"/>
      <c r="BN421" s="134"/>
      <c r="BO421" s="134"/>
      <c r="BP421" s="134"/>
      <c r="BQ421" s="134"/>
      <c r="BR421" s="134"/>
      <c r="BS421" s="134"/>
      <c r="BT421" s="134"/>
      <c r="BU421" s="134"/>
      <c r="BV421" s="134"/>
      <c r="BW421" s="134"/>
      <c r="BX421" s="134"/>
      <c r="BY421" s="134"/>
      <c r="BZ421" s="134"/>
      <c r="CA421" s="134"/>
      <c r="CB421" s="134"/>
      <c r="CC421" s="134"/>
      <c r="CD421" s="134"/>
      <c r="CE421" s="134"/>
      <c r="CF421" s="134"/>
      <c r="CG421" s="134"/>
      <c r="CH421" s="134"/>
      <c r="CI421" s="134"/>
      <c r="CJ421" s="134"/>
      <c r="CK421" s="134"/>
      <c r="CL421" s="134"/>
      <c r="CM421" s="134"/>
      <c r="CN421" s="134"/>
      <c r="CO421" s="134"/>
      <c r="CP421" s="134"/>
      <c r="CQ421" s="134"/>
      <c r="CR421" s="134"/>
      <c r="CS421" s="134"/>
      <c r="CT421" s="134"/>
      <c r="CU421" s="134"/>
      <c r="CV421" s="134"/>
      <c r="CW421" s="134"/>
      <c r="CX421" s="134"/>
      <c r="CY421" s="134"/>
      <c r="CZ421" s="134"/>
      <c r="DA421" s="134"/>
      <c r="DB421" s="134"/>
      <c r="DC421" s="134"/>
      <c r="DD421" s="134"/>
      <c r="DE421" s="134"/>
      <c r="DF421" s="134"/>
      <c r="DG421" s="134"/>
      <c r="DH421" s="134"/>
      <c r="DI421" s="134"/>
      <c r="DJ421" s="134"/>
      <c r="DK421" s="134"/>
      <c r="DL421" s="134"/>
      <c r="DM421" s="134"/>
      <c r="DN421" s="221"/>
    </row>
    <row r="422" spans="1:118" ht="13.5" customHeight="1">
      <c r="A422" s="359">
        <v>329</v>
      </c>
      <c r="B422" s="332" t="s">
        <v>363</v>
      </c>
      <c r="C422" s="172">
        <v>0</v>
      </c>
      <c r="D422" s="21" t="s">
        <v>9</v>
      </c>
      <c r="E422" s="21" t="s">
        <v>14</v>
      </c>
      <c r="F422" s="136">
        <v>58</v>
      </c>
      <c r="G422" s="22"/>
      <c r="H422" s="407">
        <v>0.35</v>
      </c>
      <c r="I422" s="410">
        <v>-0.35</v>
      </c>
      <c r="J422" s="211">
        <v>58</v>
      </c>
      <c r="K422" s="320">
        <v>57.798000000000002</v>
      </c>
      <c r="L422" s="22" t="str">
        <f t="shared" si="66"/>
        <v/>
      </c>
      <c r="M422" s="200">
        <f t="shared" si="67"/>
        <v>-0.2</v>
      </c>
      <c r="N422" s="200">
        <v>-0.23</v>
      </c>
      <c r="O422" s="235" t="str">
        <f t="shared" si="68"/>
        <v>OK</v>
      </c>
      <c r="P422" s="151"/>
      <c r="Q422" s="130">
        <v>329</v>
      </c>
      <c r="R422" s="36">
        <f t="shared" si="69"/>
        <v>58</v>
      </c>
      <c r="S422" s="320">
        <v>57.798000000000002</v>
      </c>
      <c r="T422" s="320">
        <v>57.773000000000003</v>
      </c>
      <c r="U422" s="134"/>
      <c r="V422" s="134"/>
      <c r="W422" s="134"/>
      <c r="X422" s="134"/>
      <c r="Y422" s="134"/>
      <c r="Z422" s="134"/>
      <c r="AA422" s="134"/>
      <c r="AB422" s="134"/>
      <c r="AC422" s="134"/>
      <c r="AD422" s="134"/>
      <c r="AE422" s="134"/>
      <c r="AF422" s="134"/>
      <c r="AG422" s="134"/>
      <c r="AH422" s="134"/>
      <c r="AI422" s="134"/>
      <c r="AJ422" s="134"/>
      <c r="AK422" s="134"/>
      <c r="AL422" s="134"/>
      <c r="AM422" s="134"/>
      <c r="AN422" s="134"/>
      <c r="AO422" s="134"/>
      <c r="AP422" s="134"/>
      <c r="AQ422" s="134"/>
      <c r="AR422" s="134"/>
      <c r="AS422" s="134"/>
      <c r="AT422" s="134"/>
      <c r="AU422" s="134"/>
      <c r="AV422" s="134"/>
      <c r="AW422" s="134"/>
      <c r="AX422" s="134"/>
      <c r="AY422" s="134"/>
      <c r="AZ422" s="134"/>
      <c r="BA422" s="134"/>
      <c r="BB422" s="134"/>
      <c r="BC422" s="134"/>
      <c r="BD422" s="134"/>
      <c r="BE422" s="134"/>
      <c r="BF422" s="134"/>
      <c r="BG422" s="134"/>
      <c r="BH422" s="134"/>
      <c r="BI422" s="134"/>
      <c r="BJ422" s="134"/>
      <c r="BK422" s="134"/>
      <c r="BL422" s="134"/>
      <c r="BM422" s="134"/>
      <c r="BN422" s="134"/>
      <c r="BO422" s="134"/>
      <c r="BP422" s="134"/>
      <c r="BQ422" s="134"/>
      <c r="BR422" s="134"/>
      <c r="BS422" s="134"/>
      <c r="BT422" s="134"/>
      <c r="BU422" s="134"/>
      <c r="BV422" s="134"/>
      <c r="BW422" s="134"/>
      <c r="BX422" s="134"/>
      <c r="BY422" s="134"/>
      <c r="BZ422" s="134"/>
      <c r="CA422" s="134"/>
      <c r="CB422" s="134"/>
      <c r="CC422" s="134"/>
      <c r="CD422" s="134"/>
      <c r="CE422" s="134"/>
      <c r="CF422" s="134"/>
      <c r="CG422" s="134"/>
      <c r="CH422" s="134"/>
      <c r="CI422" s="134"/>
      <c r="CJ422" s="134"/>
      <c r="CK422" s="134"/>
      <c r="CL422" s="134"/>
      <c r="CM422" s="134"/>
      <c r="CN422" s="134"/>
      <c r="CO422" s="134"/>
      <c r="CP422" s="134"/>
      <c r="CQ422" s="134"/>
      <c r="CR422" s="134"/>
      <c r="CS422" s="134"/>
      <c r="CT422" s="134"/>
      <c r="CU422" s="134"/>
      <c r="CV422" s="134"/>
      <c r="CW422" s="134"/>
      <c r="CX422" s="134"/>
      <c r="CY422" s="134"/>
      <c r="CZ422" s="134"/>
      <c r="DA422" s="134"/>
      <c r="DB422" s="134"/>
      <c r="DC422" s="134"/>
      <c r="DD422" s="134"/>
      <c r="DE422" s="134"/>
      <c r="DF422" s="134"/>
      <c r="DG422" s="134"/>
      <c r="DH422" s="134"/>
      <c r="DI422" s="134"/>
      <c r="DJ422" s="134"/>
      <c r="DK422" s="134"/>
      <c r="DL422" s="134"/>
      <c r="DM422" s="134"/>
      <c r="DN422" s="221"/>
    </row>
    <row r="423" spans="1:118" ht="13.5" customHeight="1">
      <c r="A423" s="359">
        <v>329</v>
      </c>
      <c r="B423" s="332" t="s">
        <v>364</v>
      </c>
      <c r="C423" s="172">
        <v>0</v>
      </c>
      <c r="D423" s="21" t="s">
        <v>7</v>
      </c>
      <c r="E423" s="21" t="s">
        <v>14</v>
      </c>
      <c r="F423" s="136">
        <v>80</v>
      </c>
      <c r="G423" s="22"/>
      <c r="H423" s="407">
        <v>0.35</v>
      </c>
      <c r="I423" s="410">
        <v>-0.35</v>
      </c>
      <c r="J423" s="211">
        <v>80</v>
      </c>
      <c r="K423" s="320">
        <v>79.957999999999998</v>
      </c>
      <c r="L423" s="22" t="str">
        <f t="shared" si="66"/>
        <v/>
      </c>
      <c r="M423" s="200">
        <f t="shared" si="67"/>
        <v>-0.04</v>
      </c>
      <c r="N423" s="200">
        <v>-0.03</v>
      </c>
      <c r="O423" s="235" t="str">
        <f t="shared" si="68"/>
        <v>OK</v>
      </c>
      <c r="P423" s="151"/>
      <c r="Q423" s="130">
        <v>329</v>
      </c>
      <c r="R423" s="36">
        <f t="shared" si="69"/>
        <v>80</v>
      </c>
      <c r="S423" s="320">
        <v>79.957999999999998</v>
      </c>
      <c r="T423" s="320">
        <v>79.968999999999994</v>
      </c>
      <c r="U423" s="134"/>
      <c r="V423" s="134"/>
      <c r="W423" s="134"/>
      <c r="X423" s="134"/>
      <c r="Y423" s="134"/>
      <c r="Z423" s="134"/>
      <c r="AA423" s="134"/>
      <c r="AB423" s="134"/>
      <c r="AC423" s="134"/>
      <c r="AD423" s="134"/>
      <c r="AE423" s="134"/>
      <c r="AF423" s="134"/>
      <c r="AG423" s="134"/>
      <c r="AH423" s="134"/>
      <c r="AI423" s="134"/>
      <c r="AJ423" s="134"/>
      <c r="AK423" s="134"/>
      <c r="AL423" s="134"/>
      <c r="AM423" s="134"/>
      <c r="AN423" s="134"/>
      <c r="AO423" s="134"/>
      <c r="AP423" s="134"/>
      <c r="AQ423" s="134"/>
      <c r="AR423" s="134"/>
      <c r="AS423" s="134"/>
      <c r="AT423" s="134"/>
      <c r="AU423" s="134"/>
      <c r="AV423" s="134"/>
      <c r="AW423" s="134"/>
      <c r="AX423" s="134"/>
      <c r="AY423" s="134"/>
      <c r="AZ423" s="134"/>
      <c r="BA423" s="134"/>
      <c r="BB423" s="134"/>
      <c r="BC423" s="134"/>
      <c r="BD423" s="134"/>
      <c r="BE423" s="134"/>
      <c r="BF423" s="134"/>
      <c r="BG423" s="134"/>
      <c r="BH423" s="134"/>
      <c r="BI423" s="134"/>
      <c r="BJ423" s="134"/>
      <c r="BK423" s="134"/>
      <c r="BL423" s="134"/>
      <c r="BM423" s="134"/>
      <c r="BN423" s="134"/>
      <c r="BO423" s="134"/>
      <c r="BP423" s="134"/>
      <c r="BQ423" s="134"/>
      <c r="BR423" s="134"/>
      <c r="BS423" s="134"/>
      <c r="BT423" s="134"/>
      <c r="BU423" s="134"/>
      <c r="BV423" s="134"/>
      <c r="BW423" s="134"/>
      <c r="BX423" s="134"/>
      <c r="BY423" s="134"/>
      <c r="BZ423" s="134"/>
      <c r="CA423" s="134"/>
      <c r="CB423" s="134"/>
      <c r="CC423" s="134"/>
      <c r="CD423" s="134"/>
      <c r="CE423" s="134"/>
      <c r="CF423" s="134"/>
      <c r="CG423" s="134"/>
      <c r="CH423" s="134"/>
      <c r="CI423" s="134"/>
      <c r="CJ423" s="134"/>
      <c r="CK423" s="134"/>
      <c r="CL423" s="134"/>
      <c r="CM423" s="134"/>
      <c r="CN423" s="134"/>
      <c r="CO423" s="134"/>
      <c r="CP423" s="134"/>
      <c r="CQ423" s="134"/>
      <c r="CR423" s="134"/>
      <c r="CS423" s="134"/>
      <c r="CT423" s="134"/>
      <c r="CU423" s="134"/>
      <c r="CV423" s="134"/>
      <c r="CW423" s="134"/>
      <c r="CX423" s="134"/>
      <c r="CY423" s="134"/>
      <c r="CZ423" s="134"/>
      <c r="DA423" s="134"/>
      <c r="DB423" s="134"/>
      <c r="DC423" s="134"/>
      <c r="DD423" s="134"/>
      <c r="DE423" s="134"/>
      <c r="DF423" s="134"/>
      <c r="DG423" s="134"/>
      <c r="DH423" s="134"/>
      <c r="DI423" s="134"/>
      <c r="DJ423" s="134"/>
      <c r="DK423" s="134"/>
      <c r="DL423" s="134"/>
      <c r="DM423" s="134"/>
      <c r="DN423" s="221"/>
    </row>
    <row r="424" spans="1:118" ht="13.5" customHeight="1">
      <c r="A424" s="359">
        <v>310</v>
      </c>
      <c r="B424" s="332" t="s">
        <v>365</v>
      </c>
      <c r="C424" s="172">
        <v>0</v>
      </c>
      <c r="D424" s="21" t="s">
        <v>9</v>
      </c>
      <c r="E424" s="21" t="s">
        <v>14</v>
      </c>
      <c r="F424" s="136">
        <v>62.5</v>
      </c>
      <c r="G424" s="22"/>
      <c r="H424" s="407">
        <v>0.35</v>
      </c>
      <c r="I424" s="410">
        <v>-0.35</v>
      </c>
      <c r="J424" s="211">
        <v>62.5</v>
      </c>
      <c r="K424" s="320">
        <v>62.43</v>
      </c>
      <c r="L424" s="22" t="str">
        <f t="shared" si="66"/>
        <v/>
      </c>
      <c r="M424" s="200">
        <f t="shared" si="67"/>
        <v>-7.0000000000000007E-2</v>
      </c>
      <c r="N424" s="200">
        <v>-0.08</v>
      </c>
      <c r="O424" s="235" t="str">
        <f t="shared" si="68"/>
        <v>OK</v>
      </c>
      <c r="P424" s="151"/>
      <c r="Q424" s="130">
        <v>310</v>
      </c>
      <c r="R424" s="36">
        <f t="shared" si="69"/>
        <v>62.5</v>
      </c>
      <c r="S424" s="320">
        <v>62.43</v>
      </c>
      <c r="T424" s="320">
        <v>62.424999999999997</v>
      </c>
      <c r="U424" s="134"/>
      <c r="V424" s="134"/>
      <c r="W424" s="134"/>
      <c r="X424" s="134"/>
      <c r="Y424" s="134"/>
      <c r="Z424" s="134"/>
      <c r="AA424" s="134"/>
      <c r="AB424" s="134"/>
      <c r="AC424" s="134"/>
      <c r="AD424" s="134"/>
      <c r="AE424" s="134"/>
      <c r="AF424" s="134"/>
      <c r="AG424" s="134"/>
      <c r="AH424" s="134"/>
      <c r="AI424" s="134"/>
      <c r="AJ424" s="134"/>
      <c r="AK424" s="134"/>
      <c r="AL424" s="134"/>
      <c r="AM424" s="134"/>
      <c r="AN424" s="134"/>
      <c r="AO424" s="134"/>
      <c r="AP424" s="134"/>
      <c r="AQ424" s="134"/>
      <c r="AR424" s="134"/>
      <c r="AS424" s="134"/>
      <c r="AT424" s="134"/>
      <c r="AU424" s="134"/>
      <c r="AV424" s="134"/>
      <c r="AW424" s="134"/>
      <c r="AX424" s="134"/>
      <c r="AY424" s="134"/>
      <c r="AZ424" s="134"/>
      <c r="BA424" s="134"/>
      <c r="BB424" s="134"/>
      <c r="BC424" s="134"/>
      <c r="BD424" s="134"/>
      <c r="BE424" s="134"/>
      <c r="BF424" s="134"/>
      <c r="BG424" s="134"/>
      <c r="BH424" s="134"/>
      <c r="BI424" s="134"/>
      <c r="BJ424" s="134"/>
      <c r="BK424" s="134"/>
      <c r="BL424" s="134"/>
      <c r="BM424" s="134"/>
      <c r="BN424" s="134"/>
      <c r="BO424" s="134"/>
      <c r="BP424" s="134"/>
      <c r="BQ424" s="134"/>
      <c r="BR424" s="134"/>
      <c r="BS424" s="134"/>
      <c r="BT424" s="134"/>
      <c r="BU424" s="134"/>
      <c r="BV424" s="134"/>
      <c r="BW424" s="134"/>
      <c r="BX424" s="134"/>
      <c r="BY424" s="134"/>
      <c r="BZ424" s="134"/>
      <c r="CA424" s="134"/>
      <c r="CB424" s="134"/>
      <c r="CC424" s="134"/>
      <c r="CD424" s="134"/>
      <c r="CE424" s="134"/>
      <c r="CF424" s="134"/>
      <c r="CG424" s="134"/>
      <c r="CH424" s="134"/>
      <c r="CI424" s="134"/>
      <c r="CJ424" s="134"/>
      <c r="CK424" s="134"/>
      <c r="CL424" s="134"/>
      <c r="CM424" s="134"/>
      <c r="CN424" s="134"/>
      <c r="CO424" s="134"/>
      <c r="CP424" s="134"/>
      <c r="CQ424" s="134"/>
      <c r="CR424" s="134"/>
      <c r="CS424" s="134"/>
      <c r="CT424" s="134"/>
      <c r="CU424" s="134"/>
      <c r="CV424" s="134"/>
      <c r="CW424" s="134"/>
      <c r="CX424" s="134"/>
      <c r="CY424" s="134"/>
      <c r="CZ424" s="134"/>
      <c r="DA424" s="134"/>
      <c r="DB424" s="134"/>
      <c r="DC424" s="134"/>
      <c r="DD424" s="134"/>
      <c r="DE424" s="134"/>
      <c r="DF424" s="134"/>
      <c r="DG424" s="134"/>
      <c r="DH424" s="134"/>
      <c r="DI424" s="134"/>
      <c r="DJ424" s="134"/>
      <c r="DK424" s="134"/>
      <c r="DL424" s="134"/>
      <c r="DM424" s="134"/>
      <c r="DN424" s="221"/>
    </row>
    <row r="425" spans="1:118" ht="13.5" customHeight="1">
      <c r="A425" s="359">
        <v>310</v>
      </c>
      <c r="B425" s="332" t="s">
        <v>366</v>
      </c>
      <c r="C425" s="172">
        <v>0</v>
      </c>
      <c r="D425" s="21" t="s">
        <v>7</v>
      </c>
      <c r="E425" s="21" t="s">
        <v>14</v>
      </c>
      <c r="F425" s="136">
        <v>157.5</v>
      </c>
      <c r="G425" s="22"/>
      <c r="H425" s="407">
        <v>0.35</v>
      </c>
      <c r="I425" s="410">
        <v>-0.35</v>
      </c>
      <c r="J425" s="211">
        <v>157.5</v>
      </c>
      <c r="K425" s="320">
        <v>157.50899999999999</v>
      </c>
      <c r="L425" s="22" t="str">
        <f t="shared" si="66"/>
        <v/>
      </c>
      <c r="M425" s="200">
        <f t="shared" si="67"/>
        <v>0.01</v>
      </c>
      <c r="N425" s="200">
        <v>0.02</v>
      </c>
      <c r="O425" s="235" t="str">
        <f t="shared" si="68"/>
        <v>OK</v>
      </c>
      <c r="P425" s="151"/>
      <c r="Q425" s="130">
        <v>310</v>
      </c>
      <c r="R425" s="36">
        <f t="shared" si="69"/>
        <v>157.5</v>
      </c>
      <c r="S425" s="320">
        <v>157.50899999999999</v>
      </c>
      <c r="T425" s="320">
        <v>157.52000000000001</v>
      </c>
      <c r="U425" s="134"/>
      <c r="V425" s="134"/>
      <c r="W425" s="134"/>
      <c r="X425" s="134"/>
      <c r="Y425" s="134"/>
      <c r="Z425" s="134"/>
      <c r="AA425" s="134"/>
      <c r="AB425" s="134"/>
      <c r="AC425" s="134"/>
      <c r="AD425" s="134"/>
      <c r="AE425" s="134"/>
      <c r="AF425" s="134"/>
      <c r="AG425" s="134"/>
      <c r="AH425" s="134"/>
      <c r="AI425" s="134"/>
      <c r="AJ425" s="134"/>
      <c r="AK425" s="134"/>
      <c r="AL425" s="134"/>
      <c r="AM425" s="134"/>
      <c r="AN425" s="134"/>
      <c r="AO425" s="134"/>
      <c r="AP425" s="134"/>
      <c r="AQ425" s="134"/>
      <c r="AR425" s="134"/>
      <c r="AS425" s="134"/>
      <c r="AT425" s="134"/>
      <c r="AU425" s="134"/>
      <c r="AV425" s="134"/>
      <c r="AW425" s="134"/>
      <c r="AX425" s="134"/>
      <c r="AY425" s="134"/>
      <c r="AZ425" s="134"/>
      <c r="BA425" s="134"/>
      <c r="BB425" s="134"/>
      <c r="BC425" s="134"/>
      <c r="BD425" s="134"/>
      <c r="BE425" s="134"/>
      <c r="BF425" s="134"/>
      <c r="BG425" s="134"/>
      <c r="BH425" s="134"/>
      <c r="BI425" s="134"/>
      <c r="BJ425" s="134"/>
      <c r="BK425" s="134"/>
      <c r="BL425" s="134"/>
      <c r="BM425" s="134"/>
      <c r="BN425" s="134"/>
      <c r="BO425" s="134"/>
      <c r="BP425" s="134"/>
      <c r="BQ425" s="134"/>
      <c r="BR425" s="134"/>
      <c r="BS425" s="134"/>
      <c r="BT425" s="134"/>
      <c r="BU425" s="134"/>
      <c r="BV425" s="134"/>
      <c r="BW425" s="134"/>
      <c r="BX425" s="134"/>
      <c r="BY425" s="134"/>
      <c r="BZ425" s="134"/>
      <c r="CA425" s="134"/>
      <c r="CB425" s="134"/>
      <c r="CC425" s="134"/>
      <c r="CD425" s="134"/>
      <c r="CE425" s="134"/>
      <c r="CF425" s="134"/>
      <c r="CG425" s="134"/>
      <c r="CH425" s="134"/>
      <c r="CI425" s="134"/>
      <c r="CJ425" s="134"/>
      <c r="CK425" s="134"/>
      <c r="CL425" s="134"/>
      <c r="CM425" s="134"/>
      <c r="CN425" s="134"/>
      <c r="CO425" s="134"/>
      <c r="CP425" s="134"/>
      <c r="CQ425" s="134"/>
      <c r="CR425" s="134"/>
      <c r="CS425" s="134"/>
      <c r="CT425" s="134"/>
      <c r="CU425" s="134"/>
      <c r="CV425" s="134"/>
      <c r="CW425" s="134"/>
      <c r="CX425" s="134"/>
      <c r="CY425" s="134"/>
      <c r="CZ425" s="134"/>
      <c r="DA425" s="134"/>
      <c r="DB425" s="134"/>
      <c r="DC425" s="134"/>
      <c r="DD425" s="134"/>
      <c r="DE425" s="134"/>
      <c r="DF425" s="134"/>
      <c r="DG425" s="134"/>
      <c r="DH425" s="134"/>
      <c r="DI425" s="134"/>
      <c r="DJ425" s="134"/>
      <c r="DK425" s="134"/>
      <c r="DL425" s="134"/>
      <c r="DM425" s="134"/>
      <c r="DN425" s="221"/>
    </row>
    <row r="426" spans="1:118" ht="13.5" customHeight="1">
      <c r="A426" s="359">
        <v>330</v>
      </c>
      <c r="B426" s="332" t="s">
        <v>367</v>
      </c>
      <c r="C426" s="172">
        <v>0</v>
      </c>
      <c r="D426" s="21" t="s">
        <v>9</v>
      </c>
      <c r="E426" s="21" t="s">
        <v>14</v>
      </c>
      <c r="F426" s="136">
        <v>62.5</v>
      </c>
      <c r="G426" s="22"/>
      <c r="H426" s="407">
        <v>0.35</v>
      </c>
      <c r="I426" s="410">
        <v>-0.35</v>
      </c>
      <c r="J426" s="211">
        <v>62.5</v>
      </c>
      <c r="K426" s="320">
        <v>62.45</v>
      </c>
      <c r="L426" s="22" t="str">
        <f t="shared" si="66"/>
        <v/>
      </c>
      <c r="M426" s="200">
        <f t="shared" si="67"/>
        <v>-0.05</v>
      </c>
      <c r="N426" s="200">
        <v>-0.04</v>
      </c>
      <c r="O426" s="235" t="str">
        <f t="shared" si="68"/>
        <v>OK</v>
      </c>
      <c r="P426" s="151"/>
      <c r="Q426" s="130">
        <v>330</v>
      </c>
      <c r="R426" s="36">
        <f t="shared" si="69"/>
        <v>62.5</v>
      </c>
      <c r="S426" s="320">
        <v>62.45</v>
      </c>
      <c r="T426" s="320">
        <v>62.463000000000001</v>
      </c>
      <c r="U426" s="134"/>
      <c r="V426" s="134"/>
      <c r="W426" s="134"/>
      <c r="X426" s="134"/>
      <c r="Y426" s="134"/>
      <c r="Z426" s="134"/>
      <c r="AA426" s="134"/>
      <c r="AB426" s="134"/>
      <c r="AC426" s="134"/>
      <c r="AD426" s="134"/>
      <c r="AE426" s="134"/>
      <c r="AF426" s="134"/>
      <c r="AG426" s="134"/>
      <c r="AH426" s="134"/>
      <c r="AI426" s="134"/>
      <c r="AJ426" s="134"/>
      <c r="AK426" s="134"/>
      <c r="AL426" s="134"/>
      <c r="AM426" s="134"/>
      <c r="AN426" s="134"/>
      <c r="AO426" s="134"/>
      <c r="AP426" s="134"/>
      <c r="AQ426" s="134"/>
      <c r="AR426" s="134"/>
      <c r="AS426" s="134"/>
      <c r="AT426" s="134"/>
      <c r="AU426" s="134"/>
      <c r="AV426" s="134"/>
      <c r="AW426" s="134"/>
      <c r="AX426" s="134"/>
      <c r="AY426" s="134"/>
      <c r="AZ426" s="134"/>
      <c r="BA426" s="134"/>
      <c r="BB426" s="134"/>
      <c r="BC426" s="134"/>
      <c r="BD426" s="134"/>
      <c r="BE426" s="134"/>
      <c r="BF426" s="134"/>
      <c r="BG426" s="134"/>
      <c r="BH426" s="134"/>
      <c r="BI426" s="134"/>
      <c r="BJ426" s="134"/>
      <c r="BK426" s="134"/>
      <c r="BL426" s="134"/>
      <c r="BM426" s="134"/>
      <c r="BN426" s="134"/>
      <c r="BO426" s="134"/>
      <c r="BP426" s="134"/>
      <c r="BQ426" s="134"/>
      <c r="BR426" s="134"/>
      <c r="BS426" s="134"/>
      <c r="BT426" s="134"/>
      <c r="BU426" s="134"/>
      <c r="BV426" s="134"/>
      <c r="BW426" s="134"/>
      <c r="BX426" s="134"/>
      <c r="BY426" s="134"/>
      <c r="BZ426" s="134"/>
      <c r="CA426" s="134"/>
      <c r="CB426" s="134"/>
      <c r="CC426" s="134"/>
      <c r="CD426" s="134"/>
      <c r="CE426" s="134"/>
      <c r="CF426" s="134"/>
      <c r="CG426" s="134"/>
      <c r="CH426" s="134"/>
      <c r="CI426" s="134"/>
      <c r="CJ426" s="134"/>
      <c r="CK426" s="134"/>
      <c r="CL426" s="134"/>
      <c r="CM426" s="134"/>
      <c r="CN426" s="134"/>
      <c r="CO426" s="134"/>
      <c r="CP426" s="134"/>
      <c r="CQ426" s="134"/>
      <c r="CR426" s="134"/>
      <c r="CS426" s="134"/>
      <c r="CT426" s="134"/>
      <c r="CU426" s="134"/>
      <c r="CV426" s="134"/>
      <c r="CW426" s="134"/>
      <c r="CX426" s="134"/>
      <c r="CY426" s="134"/>
      <c r="CZ426" s="134"/>
      <c r="DA426" s="134"/>
      <c r="DB426" s="134"/>
      <c r="DC426" s="134"/>
      <c r="DD426" s="134"/>
      <c r="DE426" s="134"/>
      <c r="DF426" s="134"/>
      <c r="DG426" s="134"/>
      <c r="DH426" s="134"/>
      <c r="DI426" s="134"/>
      <c r="DJ426" s="134"/>
      <c r="DK426" s="134"/>
      <c r="DL426" s="134"/>
      <c r="DM426" s="134"/>
      <c r="DN426" s="221"/>
    </row>
    <row r="427" spans="1:118" ht="13.5" customHeight="1">
      <c r="A427" s="359">
        <v>330</v>
      </c>
      <c r="B427" s="332" t="s">
        <v>368</v>
      </c>
      <c r="C427" s="172">
        <v>0</v>
      </c>
      <c r="D427" s="21" t="s">
        <v>7</v>
      </c>
      <c r="E427" s="21" t="s">
        <v>14</v>
      </c>
      <c r="F427" s="136">
        <v>157.5</v>
      </c>
      <c r="G427" s="22"/>
      <c r="H427" s="407">
        <v>0.35</v>
      </c>
      <c r="I427" s="410">
        <v>-0.35</v>
      </c>
      <c r="J427" s="211">
        <v>157.5</v>
      </c>
      <c r="K427" s="320">
        <v>157.488</v>
      </c>
      <c r="L427" s="22" t="str">
        <f t="shared" si="66"/>
        <v/>
      </c>
      <c r="M427" s="200">
        <f t="shared" si="67"/>
        <v>-0.01</v>
      </c>
      <c r="N427" s="200">
        <v>0</v>
      </c>
      <c r="O427" s="235" t="str">
        <f t="shared" si="68"/>
        <v>OK</v>
      </c>
      <c r="P427" s="151"/>
      <c r="Q427" s="130">
        <v>330</v>
      </c>
      <c r="R427" s="36">
        <f t="shared" si="69"/>
        <v>157.5</v>
      </c>
      <c r="S427" s="320">
        <v>157.488</v>
      </c>
      <c r="T427" s="320">
        <v>157.501</v>
      </c>
      <c r="U427" s="134"/>
      <c r="V427" s="134"/>
      <c r="W427" s="134"/>
      <c r="X427" s="134"/>
      <c r="Y427" s="134"/>
      <c r="Z427" s="134"/>
      <c r="AA427" s="134"/>
      <c r="AB427" s="134"/>
      <c r="AC427" s="134"/>
      <c r="AD427" s="134"/>
      <c r="AE427" s="134"/>
      <c r="AF427" s="134"/>
      <c r="AG427" s="134"/>
      <c r="AH427" s="134"/>
      <c r="AI427" s="134"/>
      <c r="AJ427" s="134"/>
      <c r="AK427" s="134"/>
      <c r="AL427" s="134"/>
      <c r="AM427" s="134"/>
      <c r="AN427" s="134"/>
      <c r="AO427" s="134"/>
      <c r="AP427" s="134"/>
      <c r="AQ427" s="134"/>
      <c r="AR427" s="134"/>
      <c r="AS427" s="134"/>
      <c r="AT427" s="134"/>
      <c r="AU427" s="134"/>
      <c r="AV427" s="134"/>
      <c r="AW427" s="134"/>
      <c r="AX427" s="134"/>
      <c r="AY427" s="134"/>
      <c r="AZ427" s="134"/>
      <c r="BA427" s="134"/>
      <c r="BB427" s="134"/>
      <c r="BC427" s="134"/>
      <c r="BD427" s="134"/>
      <c r="BE427" s="134"/>
      <c r="BF427" s="134"/>
      <c r="BG427" s="134"/>
      <c r="BH427" s="134"/>
      <c r="BI427" s="134"/>
      <c r="BJ427" s="134"/>
      <c r="BK427" s="134"/>
      <c r="BL427" s="134"/>
      <c r="BM427" s="134"/>
      <c r="BN427" s="134"/>
      <c r="BO427" s="134"/>
      <c r="BP427" s="134"/>
      <c r="BQ427" s="134"/>
      <c r="BR427" s="134"/>
      <c r="BS427" s="134"/>
      <c r="BT427" s="134"/>
      <c r="BU427" s="134"/>
      <c r="BV427" s="134"/>
      <c r="BW427" s="134"/>
      <c r="BX427" s="134"/>
      <c r="BY427" s="134"/>
      <c r="BZ427" s="134"/>
      <c r="CA427" s="134"/>
      <c r="CB427" s="134"/>
      <c r="CC427" s="134"/>
      <c r="CD427" s="134"/>
      <c r="CE427" s="134"/>
      <c r="CF427" s="134"/>
      <c r="CG427" s="134"/>
      <c r="CH427" s="134"/>
      <c r="CI427" s="134"/>
      <c r="CJ427" s="134"/>
      <c r="CK427" s="134"/>
      <c r="CL427" s="134"/>
      <c r="CM427" s="134"/>
      <c r="CN427" s="134"/>
      <c r="CO427" s="134"/>
      <c r="CP427" s="134"/>
      <c r="CQ427" s="134"/>
      <c r="CR427" s="134"/>
      <c r="CS427" s="134"/>
      <c r="CT427" s="134"/>
      <c r="CU427" s="134"/>
      <c r="CV427" s="134"/>
      <c r="CW427" s="134"/>
      <c r="CX427" s="134"/>
      <c r="CY427" s="134"/>
      <c r="CZ427" s="134"/>
      <c r="DA427" s="134"/>
      <c r="DB427" s="134"/>
      <c r="DC427" s="134"/>
      <c r="DD427" s="134"/>
      <c r="DE427" s="134"/>
      <c r="DF427" s="134"/>
      <c r="DG427" s="134"/>
      <c r="DH427" s="134"/>
      <c r="DI427" s="134"/>
      <c r="DJ427" s="134"/>
      <c r="DK427" s="134"/>
      <c r="DL427" s="134"/>
      <c r="DM427" s="134"/>
      <c r="DN427" s="221"/>
    </row>
    <row r="428" spans="1:118" ht="13.5" customHeight="1">
      <c r="A428" s="359">
        <v>343</v>
      </c>
      <c r="B428" s="332" t="s">
        <v>536</v>
      </c>
      <c r="C428" s="172">
        <v>0</v>
      </c>
      <c r="D428" s="21" t="s">
        <v>9</v>
      </c>
      <c r="E428" s="21" t="s">
        <v>14</v>
      </c>
      <c r="F428" s="136">
        <v>51.5</v>
      </c>
      <c r="G428" s="22"/>
      <c r="H428" s="407">
        <v>0.35</v>
      </c>
      <c r="I428" s="410">
        <v>-0.35</v>
      </c>
      <c r="J428" s="211">
        <v>51.5</v>
      </c>
      <c r="K428" s="320">
        <v>51.491999999999997</v>
      </c>
      <c r="L428" s="22" t="str">
        <f t="shared" si="66"/>
        <v/>
      </c>
      <c r="M428" s="200">
        <f t="shared" si="67"/>
        <v>-0.01</v>
      </c>
      <c r="N428" s="200">
        <v>0</v>
      </c>
      <c r="O428" s="235" t="str">
        <f t="shared" si="68"/>
        <v>OK</v>
      </c>
      <c r="P428" s="151"/>
      <c r="Q428" s="130">
        <v>343</v>
      </c>
      <c r="R428" s="36">
        <f t="shared" si="69"/>
        <v>51.5</v>
      </c>
      <c r="S428" s="320">
        <v>51.491999999999997</v>
      </c>
      <c r="T428" s="320">
        <v>51.497999999999998</v>
      </c>
      <c r="U428" s="134"/>
      <c r="V428" s="134"/>
      <c r="W428" s="134"/>
      <c r="X428" s="134"/>
      <c r="Y428" s="134"/>
      <c r="Z428" s="134"/>
      <c r="AA428" s="134"/>
      <c r="AB428" s="134"/>
      <c r="AC428" s="134"/>
      <c r="AD428" s="134"/>
      <c r="AE428" s="134"/>
      <c r="AF428" s="134"/>
      <c r="AG428" s="134"/>
      <c r="AH428" s="134"/>
      <c r="AI428" s="134"/>
      <c r="AJ428" s="134"/>
      <c r="AK428" s="134"/>
      <c r="AL428" s="134"/>
      <c r="AM428" s="134"/>
      <c r="AN428" s="134"/>
      <c r="AO428" s="134"/>
      <c r="AP428" s="134"/>
      <c r="AQ428" s="134"/>
      <c r="AR428" s="134"/>
      <c r="AS428" s="134"/>
      <c r="AT428" s="134"/>
      <c r="AU428" s="134"/>
      <c r="AV428" s="134"/>
      <c r="AW428" s="134"/>
      <c r="AX428" s="134"/>
      <c r="AY428" s="134"/>
      <c r="AZ428" s="134"/>
      <c r="BA428" s="134"/>
      <c r="BB428" s="134"/>
      <c r="BC428" s="134"/>
      <c r="BD428" s="134"/>
      <c r="BE428" s="134"/>
      <c r="BF428" s="134"/>
      <c r="BG428" s="134"/>
      <c r="BH428" s="134"/>
      <c r="BI428" s="134"/>
      <c r="BJ428" s="134"/>
      <c r="BK428" s="134"/>
      <c r="BL428" s="134"/>
      <c r="BM428" s="134"/>
      <c r="BN428" s="134"/>
      <c r="BO428" s="134"/>
      <c r="BP428" s="134"/>
      <c r="BQ428" s="134"/>
      <c r="BR428" s="134"/>
      <c r="BS428" s="134"/>
      <c r="BT428" s="134"/>
      <c r="BU428" s="134"/>
      <c r="BV428" s="134"/>
      <c r="BW428" s="134"/>
      <c r="BX428" s="134"/>
      <c r="BY428" s="134"/>
      <c r="BZ428" s="134"/>
      <c r="CA428" s="134"/>
      <c r="CB428" s="134"/>
      <c r="CC428" s="134"/>
      <c r="CD428" s="134"/>
      <c r="CE428" s="134"/>
      <c r="CF428" s="134"/>
      <c r="CG428" s="134"/>
      <c r="CH428" s="134"/>
      <c r="CI428" s="134"/>
      <c r="CJ428" s="134"/>
      <c r="CK428" s="134"/>
      <c r="CL428" s="134"/>
      <c r="CM428" s="134"/>
      <c r="CN428" s="134"/>
      <c r="CO428" s="134"/>
      <c r="CP428" s="134"/>
      <c r="CQ428" s="134"/>
      <c r="CR428" s="134"/>
      <c r="CS428" s="134"/>
      <c r="CT428" s="134"/>
      <c r="CU428" s="134"/>
      <c r="CV428" s="134"/>
      <c r="CW428" s="134"/>
      <c r="CX428" s="134"/>
      <c r="CY428" s="134"/>
      <c r="CZ428" s="134"/>
      <c r="DA428" s="134"/>
      <c r="DB428" s="134"/>
      <c r="DC428" s="134"/>
      <c r="DD428" s="134"/>
      <c r="DE428" s="134"/>
      <c r="DF428" s="134"/>
      <c r="DG428" s="134"/>
      <c r="DH428" s="134"/>
      <c r="DI428" s="134"/>
      <c r="DJ428" s="134"/>
      <c r="DK428" s="134"/>
      <c r="DL428" s="134"/>
      <c r="DM428" s="134"/>
      <c r="DN428" s="221"/>
    </row>
    <row r="429" spans="1:118" ht="13.5" customHeight="1">
      <c r="A429" s="359">
        <v>343</v>
      </c>
      <c r="B429" s="332" t="s">
        <v>537</v>
      </c>
      <c r="C429" s="172">
        <v>0</v>
      </c>
      <c r="D429" s="21" t="s">
        <v>7</v>
      </c>
      <c r="E429" s="21" t="s">
        <v>14</v>
      </c>
      <c r="F429" s="136">
        <v>167.5</v>
      </c>
      <c r="G429" s="22"/>
      <c r="H429" s="407">
        <v>0.35</v>
      </c>
      <c r="I429" s="410">
        <v>-0.35</v>
      </c>
      <c r="J429" s="211">
        <v>167.5</v>
      </c>
      <c r="K429" s="320">
        <v>167.36</v>
      </c>
      <c r="L429" s="22" t="str">
        <f t="shared" si="66"/>
        <v/>
      </c>
      <c r="M429" s="200">
        <f t="shared" si="67"/>
        <v>-0.14000000000000001</v>
      </c>
      <c r="N429" s="200">
        <v>-0.15</v>
      </c>
      <c r="O429" s="235" t="str">
        <f t="shared" si="68"/>
        <v>OK</v>
      </c>
      <c r="P429" s="151"/>
      <c r="Q429" s="130">
        <v>343</v>
      </c>
      <c r="R429" s="36">
        <f t="shared" si="69"/>
        <v>167.5</v>
      </c>
      <c r="S429" s="320">
        <v>167.36</v>
      </c>
      <c r="T429" s="320">
        <v>167.35400000000001</v>
      </c>
      <c r="U429" s="134"/>
      <c r="V429" s="134"/>
      <c r="W429" s="134"/>
      <c r="X429" s="134"/>
      <c r="Y429" s="134"/>
      <c r="Z429" s="134"/>
      <c r="AA429" s="134"/>
      <c r="AB429" s="134"/>
      <c r="AC429" s="134"/>
      <c r="AD429" s="134"/>
      <c r="AE429" s="134"/>
      <c r="AF429" s="134"/>
      <c r="AG429" s="134"/>
      <c r="AH429" s="134"/>
      <c r="AI429" s="134"/>
      <c r="AJ429" s="134"/>
      <c r="AK429" s="134"/>
      <c r="AL429" s="134"/>
      <c r="AM429" s="134"/>
      <c r="AN429" s="134"/>
      <c r="AO429" s="134"/>
      <c r="AP429" s="134"/>
      <c r="AQ429" s="134"/>
      <c r="AR429" s="134"/>
      <c r="AS429" s="134"/>
      <c r="AT429" s="134"/>
      <c r="AU429" s="134"/>
      <c r="AV429" s="134"/>
      <c r="AW429" s="134"/>
      <c r="AX429" s="134"/>
      <c r="AY429" s="134"/>
      <c r="AZ429" s="134"/>
      <c r="BA429" s="134"/>
      <c r="BB429" s="134"/>
      <c r="BC429" s="134"/>
      <c r="BD429" s="134"/>
      <c r="BE429" s="134"/>
      <c r="BF429" s="134"/>
      <c r="BG429" s="134"/>
      <c r="BH429" s="134"/>
      <c r="BI429" s="134"/>
      <c r="BJ429" s="134"/>
      <c r="BK429" s="134"/>
      <c r="BL429" s="134"/>
      <c r="BM429" s="134"/>
      <c r="BN429" s="134"/>
      <c r="BO429" s="134"/>
      <c r="BP429" s="134"/>
      <c r="BQ429" s="134"/>
      <c r="BR429" s="134"/>
      <c r="BS429" s="134"/>
      <c r="BT429" s="134"/>
      <c r="BU429" s="134"/>
      <c r="BV429" s="134"/>
      <c r="BW429" s="134"/>
      <c r="BX429" s="134"/>
      <c r="BY429" s="134"/>
      <c r="BZ429" s="134"/>
      <c r="CA429" s="134"/>
      <c r="CB429" s="134"/>
      <c r="CC429" s="134"/>
      <c r="CD429" s="134"/>
      <c r="CE429" s="134"/>
      <c r="CF429" s="134"/>
      <c r="CG429" s="134"/>
      <c r="CH429" s="134"/>
      <c r="CI429" s="134"/>
      <c r="CJ429" s="134"/>
      <c r="CK429" s="134"/>
      <c r="CL429" s="134"/>
      <c r="CM429" s="134"/>
      <c r="CN429" s="134"/>
      <c r="CO429" s="134"/>
      <c r="CP429" s="134"/>
      <c r="CQ429" s="134"/>
      <c r="CR429" s="134"/>
      <c r="CS429" s="134"/>
      <c r="CT429" s="134"/>
      <c r="CU429" s="134"/>
      <c r="CV429" s="134"/>
      <c r="CW429" s="134"/>
      <c r="CX429" s="134"/>
      <c r="CY429" s="134"/>
      <c r="CZ429" s="134"/>
      <c r="DA429" s="134"/>
      <c r="DB429" s="134"/>
      <c r="DC429" s="134"/>
      <c r="DD429" s="134"/>
      <c r="DE429" s="134"/>
      <c r="DF429" s="134"/>
      <c r="DG429" s="134"/>
      <c r="DH429" s="134"/>
      <c r="DI429" s="134"/>
      <c r="DJ429" s="134"/>
      <c r="DK429" s="134"/>
      <c r="DL429" s="134"/>
      <c r="DM429" s="134"/>
      <c r="DN429" s="221"/>
    </row>
    <row r="430" spans="1:118" ht="13.5" customHeight="1">
      <c r="A430" s="359">
        <v>344</v>
      </c>
      <c r="B430" s="332" t="s">
        <v>538</v>
      </c>
      <c r="C430" s="172">
        <v>0</v>
      </c>
      <c r="D430" s="21" t="s">
        <v>9</v>
      </c>
      <c r="E430" s="21" t="s">
        <v>14</v>
      </c>
      <c r="F430" s="136">
        <v>51.5</v>
      </c>
      <c r="G430" s="22"/>
      <c r="H430" s="407">
        <v>0.35</v>
      </c>
      <c r="I430" s="410">
        <v>-0.35</v>
      </c>
      <c r="J430" s="211">
        <v>51.5</v>
      </c>
      <c r="K430" s="320">
        <v>51.432000000000002</v>
      </c>
      <c r="L430" s="22" t="str">
        <f t="shared" si="66"/>
        <v/>
      </c>
      <c r="M430" s="200">
        <f t="shared" si="67"/>
        <v>-7.0000000000000007E-2</v>
      </c>
      <c r="N430" s="200">
        <v>-0.06</v>
      </c>
      <c r="O430" s="235" t="str">
        <f t="shared" si="68"/>
        <v>OK</v>
      </c>
      <c r="P430" s="151"/>
      <c r="Q430" s="130">
        <v>344</v>
      </c>
      <c r="R430" s="36">
        <f t="shared" si="69"/>
        <v>51.5</v>
      </c>
      <c r="S430" s="320">
        <v>51.432000000000002</v>
      </c>
      <c r="T430" s="320">
        <v>51.441000000000003</v>
      </c>
      <c r="U430" s="134"/>
      <c r="V430" s="134"/>
      <c r="W430" s="134"/>
      <c r="X430" s="134"/>
      <c r="Y430" s="134"/>
      <c r="Z430" s="134"/>
      <c r="AA430" s="134"/>
      <c r="AB430" s="134"/>
      <c r="AC430" s="134"/>
      <c r="AD430" s="134"/>
      <c r="AE430" s="134"/>
      <c r="AF430" s="134"/>
      <c r="AG430" s="134"/>
      <c r="AH430" s="134"/>
      <c r="AI430" s="134"/>
      <c r="AJ430" s="134"/>
      <c r="AK430" s="134"/>
      <c r="AL430" s="134"/>
      <c r="AM430" s="134"/>
      <c r="AN430" s="134"/>
      <c r="AO430" s="134"/>
      <c r="AP430" s="134"/>
      <c r="AQ430" s="134"/>
      <c r="AR430" s="134"/>
      <c r="AS430" s="134"/>
      <c r="AT430" s="134"/>
      <c r="AU430" s="134"/>
      <c r="AV430" s="134"/>
      <c r="AW430" s="134"/>
      <c r="AX430" s="134"/>
      <c r="AY430" s="134"/>
      <c r="AZ430" s="134"/>
      <c r="BA430" s="134"/>
      <c r="BB430" s="134"/>
      <c r="BC430" s="134"/>
      <c r="BD430" s="134"/>
      <c r="BE430" s="134"/>
      <c r="BF430" s="134"/>
      <c r="BG430" s="134"/>
      <c r="BH430" s="134"/>
      <c r="BI430" s="134"/>
      <c r="BJ430" s="134"/>
      <c r="BK430" s="134"/>
      <c r="BL430" s="134"/>
      <c r="BM430" s="134"/>
      <c r="BN430" s="134"/>
      <c r="BO430" s="134"/>
      <c r="BP430" s="134"/>
      <c r="BQ430" s="134"/>
      <c r="BR430" s="134"/>
      <c r="BS430" s="134"/>
      <c r="BT430" s="134"/>
      <c r="BU430" s="134"/>
      <c r="BV430" s="134"/>
      <c r="BW430" s="134"/>
      <c r="BX430" s="134"/>
      <c r="BY430" s="134"/>
      <c r="BZ430" s="134"/>
      <c r="CA430" s="134"/>
      <c r="CB430" s="134"/>
      <c r="CC430" s="134"/>
      <c r="CD430" s="134"/>
      <c r="CE430" s="134"/>
      <c r="CF430" s="134"/>
      <c r="CG430" s="134"/>
      <c r="CH430" s="134"/>
      <c r="CI430" s="134"/>
      <c r="CJ430" s="134"/>
      <c r="CK430" s="134"/>
      <c r="CL430" s="134"/>
      <c r="CM430" s="134"/>
      <c r="CN430" s="134"/>
      <c r="CO430" s="134"/>
      <c r="CP430" s="134"/>
      <c r="CQ430" s="134"/>
      <c r="CR430" s="134"/>
      <c r="CS430" s="134"/>
      <c r="CT430" s="134"/>
      <c r="CU430" s="134"/>
      <c r="CV430" s="134"/>
      <c r="CW430" s="134"/>
      <c r="CX430" s="134"/>
      <c r="CY430" s="134"/>
      <c r="CZ430" s="134"/>
      <c r="DA430" s="134"/>
      <c r="DB430" s="134"/>
      <c r="DC430" s="134"/>
      <c r="DD430" s="134"/>
      <c r="DE430" s="134"/>
      <c r="DF430" s="134"/>
      <c r="DG430" s="134"/>
      <c r="DH430" s="134"/>
      <c r="DI430" s="134"/>
      <c r="DJ430" s="134"/>
      <c r="DK430" s="134"/>
      <c r="DL430" s="134"/>
      <c r="DM430" s="134"/>
      <c r="DN430" s="221"/>
    </row>
    <row r="431" spans="1:118" ht="13.5" customHeight="1">
      <c r="A431" s="359">
        <v>344</v>
      </c>
      <c r="B431" s="332" t="s">
        <v>478</v>
      </c>
      <c r="C431" s="172">
        <v>0</v>
      </c>
      <c r="D431" s="21" t="s">
        <v>7</v>
      </c>
      <c r="E431" s="21" t="s">
        <v>14</v>
      </c>
      <c r="F431" s="136">
        <v>167.5</v>
      </c>
      <c r="G431" s="22"/>
      <c r="H431" s="407">
        <v>0.35</v>
      </c>
      <c r="I431" s="410">
        <v>-0.35</v>
      </c>
      <c r="J431" s="211">
        <v>167.5</v>
      </c>
      <c r="K431" s="320">
        <v>167.29900000000001</v>
      </c>
      <c r="L431" s="22" t="str">
        <f t="shared" si="66"/>
        <v/>
      </c>
      <c r="M431" s="200">
        <f t="shared" si="67"/>
        <v>-0.2</v>
      </c>
      <c r="N431" s="200">
        <v>-0.2</v>
      </c>
      <c r="O431" s="235" t="str">
        <f t="shared" si="68"/>
        <v>OK</v>
      </c>
      <c r="P431" s="151"/>
      <c r="Q431" s="130">
        <v>344</v>
      </c>
      <c r="R431" s="36">
        <f t="shared" si="69"/>
        <v>167.5</v>
      </c>
      <c r="S431" s="320">
        <v>167.29900000000001</v>
      </c>
      <c r="T431" s="320">
        <v>167.303</v>
      </c>
      <c r="U431" s="134"/>
      <c r="V431" s="134"/>
      <c r="W431" s="134"/>
      <c r="X431" s="134"/>
      <c r="Y431" s="134"/>
      <c r="Z431" s="134"/>
      <c r="AA431" s="134"/>
      <c r="AB431" s="134"/>
      <c r="AC431" s="134"/>
      <c r="AD431" s="134"/>
      <c r="AE431" s="134"/>
      <c r="AF431" s="134"/>
      <c r="AG431" s="134"/>
      <c r="AH431" s="134"/>
      <c r="AI431" s="134"/>
      <c r="AJ431" s="134"/>
      <c r="AK431" s="134"/>
      <c r="AL431" s="134"/>
      <c r="AM431" s="134"/>
      <c r="AN431" s="134"/>
      <c r="AO431" s="134"/>
      <c r="AP431" s="134"/>
      <c r="AQ431" s="134"/>
      <c r="AR431" s="134"/>
      <c r="AS431" s="134"/>
      <c r="AT431" s="134"/>
      <c r="AU431" s="134"/>
      <c r="AV431" s="134"/>
      <c r="AW431" s="134"/>
      <c r="AX431" s="134"/>
      <c r="AY431" s="134"/>
      <c r="AZ431" s="134"/>
      <c r="BA431" s="134"/>
      <c r="BB431" s="134"/>
      <c r="BC431" s="134"/>
      <c r="BD431" s="134"/>
      <c r="BE431" s="134"/>
      <c r="BF431" s="134"/>
      <c r="BG431" s="134"/>
      <c r="BH431" s="134"/>
      <c r="BI431" s="134"/>
      <c r="BJ431" s="134"/>
      <c r="BK431" s="134"/>
      <c r="BL431" s="134"/>
      <c r="BM431" s="134"/>
      <c r="BN431" s="134"/>
      <c r="BO431" s="134"/>
      <c r="BP431" s="134"/>
      <c r="BQ431" s="134"/>
      <c r="BR431" s="134"/>
      <c r="BS431" s="134"/>
      <c r="BT431" s="134"/>
      <c r="BU431" s="134"/>
      <c r="BV431" s="134"/>
      <c r="BW431" s="134"/>
      <c r="BX431" s="134"/>
      <c r="BY431" s="134"/>
      <c r="BZ431" s="134"/>
      <c r="CA431" s="134"/>
      <c r="CB431" s="134"/>
      <c r="CC431" s="134"/>
      <c r="CD431" s="134"/>
      <c r="CE431" s="134"/>
      <c r="CF431" s="134"/>
      <c r="CG431" s="134"/>
      <c r="CH431" s="134"/>
      <c r="CI431" s="134"/>
      <c r="CJ431" s="134"/>
      <c r="CK431" s="134"/>
      <c r="CL431" s="134"/>
      <c r="CM431" s="134"/>
      <c r="CN431" s="134"/>
      <c r="CO431" s="134"/>
      <c r="CP431" s="134"/>
      <c r="CQ431" s="134"/>
      <c r="CR431" s="134"/>
      <c r="CS431" s="134"/>
      <c r="CT431" s="134"/>
      <c r="CU431" s="134"/>
      <c r="CV431" s="134"/>
      <c r="CW431" s="134"/>
      <c r="CX431" s="134"/>
      <c r="CY431" s="134"/>
      <c r="CZ431" s="134"/>
      <c r="DA431" s="134"/>
      <c r="DB431" s="134"/>
      <c r="DC431" s="134"/>
      <c r="DD431" s="134"/>
      <c r="DE431" s="134"/>
      <c r="DF431" s="134"/>
      <c r="DG431" s="134"/>
      <c r="DH431" s="134"/>
      <c r="DI431" s="134"/>
      <c r="DJ431" s="134"/>
      <c r="DK431" s="134"/>
      <c r="DL431" s="134"/>
      <c r="DM431" s="134"/>
      <c r="DN431" s="221"/>
    </row>
    <row r="432" spans="1:118" ht="13.5" customHeight="1">
      <c r="H432" s="322">
        <v>0.5</v>
      </c>
      <c r="I432" s="322">
        <v>-0.5</v>
      </c>
      <c r="P432" s="152"/>
      <c r="S432" s="322">
        <v>90.391999999999996</v>
      </c>
      <c r="T432" s="322">
        <v>90.412999999999997</v>
      </c>
    </row>
    <row r="433" spans="8:20">
      <c r="H433" s="322">
        <v>0.5</v>
      </c>
      <c r="I433" s="322">
        <v>-0.5</v>
      </c>
      <c r="P433" s="152"/>
      <c r="S433" s="322">
        <v>25.047999999999998</v>
      </c>
      <c r="T433" s="322">
        <v>25.012</v>
      </c>
    </row>
    <row r="434" spans="8:20">
      <c r="H434" s="322">
        <v>0.5</v>
      </c>
      <c r="I434" s="322">
        <v>-0.5</v>
      </c>
      <c r="S434" s="322">
        <v>65.3</v>
      </c>
      <c r="T434" s="322">
        <v>65.313999999999993</v>
      </c>
    </row>
    <row r="435" spans="8:20">
      <c r="H435" s="322">
        <v>0.5</v>
      </c>
      <c r="I435" s="322">
        <v>-0.5</v>
      </c>
      <c r="S435" s="322">
        <v>88.069000000000003</v>
      </c>
      <c r="T435" s="322">
        <v>88.022000000000006</v>
      </c>
    </row>
    <row r="436" spans="8:20">
      <c r="H436" s="322">
        <v>0.8</v>
      </c>
      <c r="I436" s="322">
        <v>-0.8</v>
      </c>
      <c r="S436" s="322">
        <v>-167.85599999999999</v>
      </c>
      <c r="T436" s="322">
        <v>-167.89699999999999</v>
      </c>
    </row>
    <row r="437" spans="8:20">
      <c r="H437" s="322">
        <v>0.8</v>
      </c>
      <c r="I437" s="322">
        <v>-0.8</v>
      </c>
      <c r="S437" s="322">
        <v>91.210999999999999</v>
      </c>
      <c r="T437" s="322">
        <v>91.186999999999998</v>
      </c>
    </row>
    <row r="438" spans="8:20">
      <c r="H438" s="322">
        <v>0.3</v>
      </c>
      <c r="I438" s="322">
        <v>-0.3</v>
      </c>
      <c r="S438" s="322">
        <v>8.4730000000000008</v>
      </c>
      <c r="T438" s="322">
        <v>8.4659999999999993</v>
      </c>
    </row>
    <row r="439" spans="8:20">
      <c r="H439" s="322">
        <v>0.5</v>
      </c>
      <c r="I439" s="322">
        <v>-0.5</v>
      </c>
      <c r="S439" s="322">
        <v>65.17</v>
      </c>
      <c r="T439" s="322">
        <v>65.135000000000005</v>
      </c>
    </row>
    <row r="440" spans="8:20">
      <c r="H440" s="322">
        <v>0.5</v>
      </c>
      <c r="I440" s="322">
        <v>-0.5</v>
      </c>
      <c r="S440" s="322">
        <v>88.177999999999997</v>
      </c>
      <c r="T440" s="322">
        <v>88.114999999999995</v>
      </c>
    </row>
    <row r="441" spans="8:20">
      <c r="H441" s="322">
        <v>0.6</v>
      </c>
      <c r="I441" s="322">
        <v>-0.2</v>
      </c>
      <c r="S441" s="322">
        <v>214.66800000000001</v>
      </c>
      <c r="T441" s="322">
        <v>214.816</v>
      </c>
    </row>
    <row r="442" spans="8:20">
      <c r="H442" s="322">
        <v>0.6</v>
      </c>
      <c r="I442" s="322">
        <v>-0.2</v>
      </c>
      <c r="S442" s="322">
        <v>214.767</v>
      </c>
      <c r="T442" s="322">
        <v>214.798</v>
      </c>
    </row>
    <row r="443" spans="8:20">
      <c r="H443" s="322">
        <v>0.6</v>
      </c>
      <c r="I443" s="322">
        <v>-0.2</v>
      </c>
      <c r="S443" s="322">
        <v>214.816</v>
      </c>
      <c r="T443" s="322">
        <v>214.81299999999999</v>
      </c>
    </row>
    <row r="444" spans="8:20">
      <c r="H444" s="322">
        <v>0.6</v>
      </c>
      <c r="I444" s="322">
        <v>-0.2</v>
      </c>
      <c r="S444" s="322">
        <v>214.87200000000001</v>
      </c>
      <c r="T444" s="322">
        <v>214.738</v>
      </c>
    </row>
    <row r="445" spans="8:20">
      <c r="H445" s="322">
        <v>0.6</v>
      </c>
      <c r="I445" s="322">
        <v>-0.2</v>
      </c>
      <c r="S445" s="322">
        <v>214.88300000000001</v>
      </c>
      <c r="T445" s="322">
        <v>214.79599999999999</v>
      </c>
    </row>
    <row r="446" spans="8:20">
      <c r="H446" s="322">
        <v>0.6</v>
      </c>
      <c r="I446" s="322">
        <v>-0.2</v>
      </c>
      <c r="S446" s="322">
        <v>215.06899999999999</v>
      </c>
      <c r="T446" s="322">
        <v>214.83799999999999</v>
      </c>
    </row>
    <row r="447" spans="8:20">
      <c r="H447" s="322">
        <v>0.6</v>
      </c>
      <c r="I447" s="322">
        <v>-0.2</v>
      </c>
      <c r="S447" s="322">
        <v>214.815</v>
      </c>
      <c r="T447" s="322">
        <v>214.74799999999999</v>
      </c>
    </row>
    <row r="448" spans="8:20">
      <c r="H448" s="322">
        <v>0.6</v>
      </c>
      <c r="I448" s="322">
        <v>-0.2</v>
      </c>
      <c r="S448" s="322">
        <v>214.83799999999999</v>
      </c>
      <c r="T448" s="322">
        <v>214.77</v>
      </c>
    </row>
    <row r="449" spans="8:20">
      <c r="H449" s="322">
        <v>0.6</v>
      </c>
      <c r="I449" s="322">
        <v>-0.2</v>
      </c>
      <c r="S449" s="322">
        <v>214.86099999999999</v>
      </c>
      <c r="T449" s="322">
        <v>214.75</v>
      </c>
    </row>
    <row r="450" spans="8:20">
      <c r="H450" s="322">
        <v>0.6</v>
      </c>
      <c r="I450" s="322">
        <v>-0.2</v>
      </c>
      <c r="S450" s="322">
        <v>214.78899999999999</v>
      </c>
      <c r="T450" s="322">
        <v>214.74100000000001</v>
      </c>
    </row>
    <row r="451" spans="8:20">
      <c r="H451" s="322">
        <v>0.6</v>
      </c>
      <c r="I451" s="322">
        <v>-0.2</v>
      </c>
      <c r="S451" s="322">
        <v>214.809</v>
      </c>
      <c r="T451" s="322">
        <v>214.70400000000001</v>
      </c>
    </row>
    <row r="452" spans="8:20">
      <c r="H452" s="322">
        <v>0.6</v>
      </c>
      <c r="I452" s="322">
        <v>-0.2</v>
      </c>
      <c r="S452" s="322">
        <v>214.68600000000001</v>
      </c>
      <c r="T452" s="322">
        <v>214.768</v>
      </c>
    </row>
    <row r="453" spans="8:20">
      <c r="H453" s="322">
        <v>0.6</v>
      </c>
      <c r="I453" s="322">
        <v>-0.2</v>
      </c>
      <c r="S453" s="322">
        <v>214.79900000000001</v>
      </c>
      <c r="T453" s="322">
        <v>214.78100000000001</v>
      </c>
    </row>
    <row r="454" spans="8:20">
      <c r="H454" s="322">
        <v>0.6</v>
      </c>
      <c r="I454" s="322">
        <v>-0.2</v>
      </c>
      <c r="S454" s="322">
        <v>214.87899999999999</v>
      </c>
      <c r="T454" s="322">
        <v>214.77199999999999</v>
      </c>
    </row>
    <row r="455" spans="8:20">
      <c r="H455" s="322">
        <v>0.6</v>
      </c>
      <c r="I455" s="322">
        <v>-0.2</v>
      </c>
      <c r="S455" s="322">
        <v>214.92099999999999</v>
      </c>
      <c r="T455" s="322">
        <v>214.74299999999999</v>
      </c>
    </row>
    <row r="456" spans="8:20">
      <c r="H456" s="322">
        <v>0.6</v>
      </c>
      <c r="I456" s="322">
        <v>-0.2</v>
      </c>
      <c r="S456" s="322">
        <v>214.745</v>
      </c>
      <c r="T456" s="322">
        <v>214.827</v>
      </c>
    </row>
    <row r="457" spans="8:20">
      <c r="H457" s="322">
        <v>0.3</v>
      </c>
      <c r="I457" s="322">
        <v>-0.3</v>
      </c>
      <c r="S457" s="322">
        <v>101.19799999999999</v>
      </c>
      <c r="T457" s="322">
        <v>101.16</v>
      </c>
    </row>
    <row r="458" spans="8:20">
      <c r="H458" s="322">
        <v>0.3</v>
      </c>
      <c r="I458" s="322">
        <v>-0.3</v>
      </c>
      <c r="S458" s="322">
        <v>51.356000000000002</v>
      </c>
      <c r="T458" s="322">
        <v>51.368000000000002</v>
      </c>
    </row>
    <row r="459" spans="8:20">
      <c r="H459" s="322">
        <v>0.3</v>
      </c>
      <c r="I459" s="322">
        <v>-0.3</v>
      </c>
      <c r="S459" s="322">
        <v>96.001000000000005</v>
      </c>
      <c r="T459" s="322">
        <v>96.001000000000005</v>
      </c>
    </row>
    <row r="460" spans="8:20">
      <c r="H460" s="322">
        <v>0.3</v>
      </c>
      <c r="I460" s="322">
        <v>-0.3</v>
      </c>
      <c r="S460" s="322">
        <v>49.374000000000002</v>
      </c>
      <c r="T460" s="322">
        <v>49.360999999999997</v>
      </c>
    </row>
    <row r="461" spans="8:20">
      <c r="H461" s="322">
        <v>0.3</v>
      </c>
      <c r="I461" s="322">
        <v>-0.3</v>
      </c>
      <c r="S461" s="322">
        <v>54.396000000000001</v>
      </c>
      <c r="T461" s="322">
        <v>54.365000000000002</v>
      </c>
    </row>
    <row r="462" spans="8:20">
      <c r="H462" s="322">
        <v>0.3</v>
      </c>
      <c r="I462" s="322">
        <v>-0.3</v>
      </c>
      <c r="S462" s="322">
        <v>76.302999999999997</v>
      </c>
      <c r="T462" s="322">
        <v>76.269000000000005</v>
      </c>
    </row>
    <row r="463" spans="8:20">
      <c r="H463" s="322">
        <v>0.3</v>
      </c>
      <c r="I463" s="322">
        <v>-0.3</v>
      </c>
      <c r="S463" s="322">
        <v>71.938999999999993</v>
      </c>
      <c r="T463" s="322">
        <v>71.885999999999996</v>
      </c>
    </row>
  </sheetData>
  <mergeCells count="40">
    <mergeCell ref="AE1:AE4"/>
    <mergeCell ref="AD1:AD4"/>
    <mergeCell ref="AC1:AC4"/>
    <mergeCell ref="AB1:AB4"/>
    <mergeCell ref="I2:K2"/>
    <mergeCell ref="I4:K4"/>
    <mergeCell ref="I3:K3"/>
    <mergeCell ref="S3:T3"/>
    <mergeCell ref="Q1:R3"/>
    <mergeCell ref="I1:K1"/>
    <mergeCell ref="L1:O1"/>
    <mergeCell ref="L2:O2"/>
    <mergeCell ref="D11:E11"/>
    <mergeCell ref="K5:K6"/>
    <mergeCell ref="J5:J6"/>
    <mergeCell ref="I5:I6"/>
    <mergeCell ref="F5:F6"/>
    <mergeCell ref="G5:H6"/>
    <mergeCell ref="A5:B8"/>
    <mergeCell ref="A9:B10"/>
    <mergeCell ref="L7:O10"/>
    <mergeCell ref="L5:O6"/>
    <mergeCell ref="C5:C6"/>
    <mergeCell ref="C7:E7"/>
    <mergeCell ref="C10:E10"/>
    <mergeCell ref="C9:E9"/>
    <mergeCell ref="C8:E8"/>
    <mergeCell ref="D5:E6"/>
    <mergeCell ref="F7:I7"/>
    <mergeCell ref="F10:I10"/>
    <mergeCell ref="F9:I9"/>
    <mergeCell ref="F8:I8"/>
    <mergeCell ref="Q5:T5"/>
    <mergeCell ref="U6:AB6"/>
    <mergeCell ref="U5:AB5"/>
    <mergeCell ref="L4:O4"/>
    <mergeCell ref="L3:O3"/>
    <mergeCell ref="X2:X4"/>
    <mergeCell ref="Z1:Z4"/>
    <mergeCell ref="X1:Y1"/>
  </mergeCells>
  <phoneticPr fontId="2"/>
  <conditionalFormatting sqref="G425:G431 G416:G423 G407:G413 G398:G404 G388:G395 G379:G385 G370:G376 G360:G367 G63:G70 G23:G31 G12:G20 G73:G74 G197:G217 L12:L74 G241:G260 L77:L102 G77:G84 L112:L431 G169:G191">
    <cfRule type="cellIs" dxfId="1025" priority="125" operator="equal">
      <formula>""</formula>
    </cfRule>
  </conditionalFormatting>
  <conditionalFormatting sqref="G21">
    <cfRule type="cellIs" dxfId="1024" priority="124" operator="equal">
      <formula>""</formula>
    </cfRule>
  </conditionalFormatting>
  <conditionalFormatting sqref="G22">
    <cfRule type="cellIs" dxfId="1023" priority="123" operator="equal">
      <formula>""</formula>
    </cfRule>
  </conditionalFormatting>
  <conditionalFormatting sqref="G32">
    <cfRule type="cellIs" dxfId="1022" priority="120" operator="equal">
      <formula>""</formula>
    </cfRule>
  </conditionalFormatting>
  <conditionalFormatting sqref="G33">
    <cfRule type="cellIs" dxfId="1021" priority="119" operator="equal">
      <formula>""</formula>
    </cfRule>
  </conditionalFormatting>
  <conditionalFormatting sqref="G34">
    <cfRule type="cellIs" dxfId="1020" priority="118" operator="equal">
      <formula>""</formula>
    </cfRule>
  </conditionalFormatting>
  <conditionalFormatting sqref="G35:G45">
    <cfRule type="cellIs" dxfId="1019" priority="117" operator="equal">
      <formula>""</formula>
    </cfRule>
  </conditionalFormatting>
  <conditionalFormatting sqref="G46">
    <cfRule type="cellIs" dxfId="1018" priority="116" operator="equal">
      <formula>""</formula>
    </cfRule>
  </conditionalFormatting>
  <conditionalFormatting sqref="G47">
    <cfRule type="cellIs" dxfId="1017" priority="115" operator="equal">
      <formula>""</formula>
    </cfRule>
  </conditionalFormatting>
  <conditionalFormatting sqref="G48">
    <cfRule type="cellIs" dxfId="1016" priority="114" operator="equal">
      <formula>""</formula>
    </cfRule>
  </conditionalFormatting>
  <conditionalFormatting sqref="G49:G59">
    <cfRule type="cellIs" dxfId="1015" priority="113" operator="equal">
      <formula>""</formula>
    </cfRule>
  </conditionalFormatting>
  <conditionalFormatting sqref="G60">
    <cfRule type="cellIs" dxfId="1014" priority="112" operator="equal">
      <formula>""</formula>
    </cfRule>
  </conditionalFormatting>
  <conditionalFormatting sqref="G61">
    <cfRule type="cellIs" dxfId="1013" priority="111" operator="equal">
      <formula>""</formula>
    </cfRule>
  </conditionalFormatting>
  <conditionalFormatting sqref="G62">
    <cfRule type="cellIs" dxfId="1012" priority="110" operator="equal">
      <formula>""</formula>
    </cfRule>
  </conditionalFormatting>
  <conditionalFormatting sqref="G71">
    <cfRule type="cellIs" dxfId="1011" priority="108" operator="equal">
      <formula>""</formula>
    </cfRule>
  </conditionalFormatting>
  <conditionalFormatting sqref="G72">
    <cfRule type="cellIs" dxfId="1010" priority="107" operator="equal">
      <formula>""</formula>
    </cfRule>
  </conditionalFormatting>
  <conditionalFormatting sqref="G85">
    <cfRule type="cellIs" dxfId="1009" priority="104" operator="equal">
      <formula>""</formula>
    </cfRule>
  </conditionalFormatting>
  <conditionalFormatting sqref="G86">
    <cfRule type="cellIs" dxfId="1008" priority="103" operator="equal">
      <formula>""</formula>
    </cfRule>
  </conditionalFormatting>
  <conditionalFormatting sqref="G87">
    <cfRule type="cellIs" dxfId="1007" priority="102" operator="equal">
      <formula>""</formula>
    </cfRule>
  </conditionalFormatting>
  <conditionalFormatting sqref="G88:G98">
    <cfRule type="cellIs" dxfId="1006" priority="101" operator="equal">
      <formula>""</formula>
    </cfRule>
  </conditionalFormatting>
  <conditionalFormatting sqref="G99">
    <cfRule type="cellIs" dxfId="1005" priority="100" operator="equal">
      <formula>""</formula>
    </cfRule>
  </conditionalFormatting>
  <conditionalFormatting sqref="G100">
    <cfRule type="cellIs" dxfId="1004" priority="99" operator="equal">
      <formula>""</formula>
    </cfRule>
  </conditionalFormatting>
  <conditionalFormatting sqref="G101">
    <cfRule type="cellIs" dxfId="1003" priority="98" operator="equal">
      <formula>""</formula>
    </cfRule>
  </conditionalFormatting>
  <conditionalFormatting sqref="G102:G113 G116:G129">
    <cfRule type="cellIs" dxfId="1002" priority="97" operator="equal">
      <formula>""</formula>
    </cfRule>
  </conditionalFormatting>
  <conditionalFormatting sqref="G130">
    <cfRule type="cellIs" dxfId="1001" priority="96" operator="equal">
      <formula>""</formula>
    </cfRule>
  </conditionalFormatting>
  <conditionalFormatting sqref="G131:G133">
    <cfRule type="cellIs" dxfId="1000" priority="95" operator="equal">
      <formula>""</formula>
    </cfRule>
  </conditionalFormatting>
  <conditionalFormatting sqref="G134">
    <cfRule type="cellIs" dxfId="999" priority="94" operator="equal">
      <formula>""</formula>
    </cfRule>
  </conditionalFormatting>
  <conditionalFormatting sqref="G135:G151">
    <cfRule type="cellIs" dxfId="998" priority="93" operator="equal">
      <formula>""</formula>
    </cfRule>
  </conditionalFormatting>
  <conditionalFormatting sqref="G152">
    <cfRule type="cellIs" dxfId="997" priority="92" operator="equal">
      <formula>""</formula>
    </cfRule>
  </conditionalFormatting>
  <conditionalFormatting sqref="G153">
    <cfRule type="cellIs" dxfId="996" priority="91" operator="equal">
      <formula>""</formula>
    </cfRule>
  </conditionalFormatting>
  <conditionalFormatting sqref="G154">
    <cfRule type="cellIs" dxfId="995" priority="90" operator="equal">
      <formula>""</formula>
    </cfRule>
  </conditionalFormatting>
  <conditionalFormatting sqref="G155:G165">
    <cfRule type="cellIs" dxfId="994" priority="89" operator="equal">
      <formula>""</formula>
    </cfRule>
  </conditionalFormatting>
  <conditionalFormatting sqref="G166">
    <cfRule type="cellIs" dxfId="993" priority="88" operator="equal">
      <formula>""</formula>
    </cfRule>
  </conditionalFormatting>
  <conditionalFormatting sqref="G167">
    <cfRule type="cellIs" dxfId="992" priority="87" operator="equal">
      <formula>""</formula>
    </cfRule>
  </conditionalFormatting>
  <conditionalFormatting sqref="G168">
    <cfRule type="cellIs" dxfId="991" priority="86" operator="equal">
      <formula>""</formula>
    </cfRule>
  </conditionalFormatting>
  <conditionalFormatting sqref="G192">
    <cfRule type="cellIs" dxfId="990" priority="84" operator="equal">
      <formula>""</formula>
    </cfRule>
  </conditionalFormatting>
  <conditionalFormatting sqref="G193:G195">
    <cfRule type="cellIs" dxfId="989" priority="83" operator="equal">
      <formula>""</formula>
    </cfRule>
  </conditionalFormatting>
  <conditionalFormatting sqref="G196">
    <cfRule type="cellIs" dxfId="988" priority="82" operator="equal">
      <formula>""</formula>
    </cfRule>
  </conditionalFormatting>
  <conditionalFormatting sqref="G218">
    <cfRule type="cellIs" dxfId="987" priority="80" operator="equal">
      <formula>""</formula>
    </cfRule>
  </conditionalFormatting>
  <conditionalFormatting sqref="G219:G221">
    <cfRule type="cellIs" dxfId="986" priority="79" operator="equal">
      <formula>""</formula>
    </cfRule>
  </conditionalFormatting>
  <conditionalFormatting sqref="G222">
    <cfRule type="cellIs" dxfId="985" priority="78" operator="equal">
      <formula>""</formula>
    </cfRule>
  </conditionalFormatting>
  <conditionalFormatting sqref="G223:G233">
    <cfRule type="cellIs" dxfId="984" priority="77" operator="equal">
      <formula>""</formula>
    </cfRule>
  </conditionalFormatting>
  <conditionalFormatting sqref="G234:G236">
    <cfRule type="cellIs" dxfId="983" priority="76" operator="equal">
      <formula>""</formula>
    </cfRule>
  </conditionalFormatting>
  <conditionalFormatting sqref="G237">
    <cfRule type="cellIs" dxfId="982" priority="75" operator="equal">
      <formula>""</formula>
    </cfRule>
  </conditionalFormatting>
  <conditionalFormatting sqref="G238:G240">
    <cfRule type="cellIs" dxfId="981" priority="74" operator="equal">
      <formula>""</formula>
    </cfRule>
  </conditionalFormatting>
  <conditionalFormatting sqref="G261">
    <cfRule type="cellIs" dxfId="980" priority="72" operator="equal">
      <formula>""</formula>
    </cfRule>
  </conditionalFormatting>
  <conditionalFormatting sqref="G262">
    <cfRule type="cellIs" dxfId="979" priority="71" operator="equal">
      <formula>""</formula>
    </cfRule>
  </conditionalFormatting>
  <conditionalFormatting sqref="G263">
    <cfRule type="cellIs" dxfId="978" priority="70" operator="equal">
      <formula>""</formula>
    </cfRule>
  </conditionalFormatting>
  <conditionalFormatting sqref="G264:G274">
    <cfRule type="cellIs" dxfId="977" priority="69" operator="equal">
      <formula>""</formula>
    </cfRule>
  </conditionalFormatting>
  <conditionalFormatting sqref="G275">
    <cfRule type="cellIs" dxfId="976" priority="68" operator="equal">
      <formula>""</formula>
    </cfRule>
  </conditionalFormatting>
  <conditionalFormatting sqref="G276">
    <cfRule type="cellIs" dxfId="975" priority="67" operator="equal">
      <formula>""</formula>
    </cfRule>
  </conditionalFormatting>
  <conditionalFormatting sqref="G277">
    <cfRule type="cellIs" dxfId="974" priority="66" operator="equal">
      <formula>""</formula>
    </cfRule>
  </conditionalFormatting>
  <conditionalFormatting sqref="G278:G288">
    <cfRule type="cellIs" dxfId="973" priority="65" operator="equal">
      <formula>""</formula>
    </cfRule>
  </conditionalFormatting>
  <conditionalFormatting sqref="G289">
    <cfRule type="cellIs" dxfId="972" priority="64" operator="equal">
      <formula>""</formula>
    </cfRule>
  </conditionalFormatting>
  <conditionalFormatting sqref="G290">
    <cfRule type="cellIs" dxfId="971" priority="63" operator="equal">
      <formula>""</formula>
    </cfRule>
  </conditionalFormatting>
  <conditionalFormatting sqref="G291">
    <cfRule type="cellIs" dxfId="970" priority="62" operator="equal">
      <formula>""</formula>
    </cfRule>
  </conditionalFormatting>
  <conditionalFormatting sqref="G292:G302">
    <cfRule type="cellIs" dxfId="969" priority="61" operator="equal">
      <formula>""</formula>
    </cfRule>
  </conditionalFormatting>
  <conditionalFormatting sqref="G303">
    <cfRule type="cellIs" dxfId="968" priority="60" operator="equal">
      <formula>""</formula>
    </cfRule>
  </conditionalFormatting>
  <conditionalFormatting sqref="G304">
    <cfRule type="cellIs" dxfId="967" priority="59" operator="equal">
      <formula>""</formula>
    </cfRule>
  </conditionalFormatting>
  <conditionalFormatting sqref="G305">
    <cfRule type="cellIs" dxfId="966" priority="58" operator="equal">
      <formula>""</formula>
    </cfRule>
  </conditionalFormatting>
  <conditionalFormatting sqref="G306:G316">
    <cfRule type="cellIs" dxfId="965" priority="57" operator="equal">
      <formula>""</formula>
    </cfRule>
  </conditionalFormatting>
  <conditionalFormatting sqref="G317">
    <cfRule type="cellIs" dxfId="964" priority="56" operator="equal">
      <formula>""</formula>
    </cfRule>
  </conditionalFormatting>
  <conditionalFormatting sqref="G318">
    <cfRule type="cellIs" dxfId="963" priority="55" operator="equal">
      <formula>""</formula>
    </cfRule>
  </conditionalFormatting>
  <conditionalFormatting sqref="G319">
    <cfRule type="cellIs" dxfId="962" priority="54" operator="equal">
      <formula>""</formula>
    </cfRule>
  </conditionalFormatting>
  <conditionalFormatting sqref="G320:G330">
    <cfRule type="cellIs" dxfId="961" priority="53" operator="equal">
      <formula>""</formula>
    </cfRule>
  </conditionalFormatting>
  <conditionalFormatting sqref="G331">
    <cfRule type="cellIs" dxfId="960" priority="52" operator="equal">
      <formula>""</formula>
    </cfRule>
  </conditionalFormatting>
  <conditionalFormatting sqref="G332">
    <cfRule type="cellIs" dxfId="959" priority="51" operator="equal">
      <formula>""</formula>
    </cfRule>
  </conditionalFormatting>
  <conditionalFormatting sqref="G333">
    <cfRule type="cellIs" dxfId="958" priority="50" operator="equal">
      <formula>""</formula>
    </cfRule>
  </conditionalFormatting>
  <conditionalFormatting sqref="G334:G344">
    <cfRule type="cellIs" dxfId="957" priority="49" operator="equal">
      <formula>""</formula>
    </cfRule>
  </conditionalFormatting>
  <conditionalFormatting sqref="G345">
    <cfRule type="cellIs" dxfId="956" priority="48" operator="equal">
      <formula>""</formula>
    </cfRule>
  </conditionalFormatting>
  <conditionalFormatting sqref="G346">
    <cfRule type="cellIs" dxfId="955" priority="47" operator="equal">
      <formula>""</formula>
    </cfRule>
  </conditionalFormatting>
  <conditionalFormatting sqref="G347">
    <cfRule type="cellIs" dxfId="954" priority="46" operator="equal">
      <formula>""</formula>
    </cfRule>
  </conditionalFormatting>
  <conditionalFormatting sqref="G348:G357">
    <cfRule type="cellIs" dxfId="953" priority="45" operator="equal">
      <formula>""</formula>
    </cfRule>
  </conditionalFormatting>
  <conditionalFormatting sqref="G358">
    <cfRule type="cellIs" dxfId="952" priority="44" operator="equal">
      <formula>""</formula>
    </cfRule>
  </conditionalFormatting>
  <conditionalFormatting sqref="G359">
    <cfRule type="cellIs" dxfId="951" priority="43" operator="equal">
      <formula>""</formula>
    </cfRule>
  </conditionalFormatting>
  <conditionalFormatting sqref="G368">
    <cfRule type="cellIs" dxfId="950" priority="39" operator="equal">
      <formula>""</formula>
    </cfRule>
  </conditionalFormatting>
  <conditionalFormatting sqref="G369">
    <cfRule type="cellIs" dxfId="949" priority="38" operator="equal">
      <formula>""</formula>
    </cfRule>
  </conditionalFormatting>
  <conditionalFormatting sqref="G377">
    <cfRule type="cellIs" dxfId="948" priority="36" operator="equal">
      <formula>""</formula>
    </cfRule>
  </conditionalFormatting>
  <conditionalFormatting sqref="G378">
    <cfRule type="cellIs" dxfId="947" priority="34" operator="equal">
      <formula>""</formula>
    </cfRule>
  </conditionalFormatting>
  <conditionalFormatting sqref="G386">
    <cfRule type="cellIs" dxfId="946" priority="32" operator="equal">
      <formula>""</formula>
    </cfRule>
  </conditionalFormatting>
  <conditionalFormatting sqref="G387">
    <cfRule type="cellIs" dxfId="945" priority="31" operator="equal">
      <formula>""</formula>
    </cfRule>
  </conditionalFormatting>
  <conditionalFormatting sqref="G396">
    <cfRule type="cellIs" dxfId="944" priority="27" operator="equal">
      <formula>""</formula>
    </cfRule>
  </conditionalFormatting>
  <conditionalFormatting sqref="G397">
    <cfRule type="cellIs" dxfId="943" priority="26" operator="equal">
      <formula>""</formula>
    </cfRule>
  </conditionalFormatting>
  <conditionalFormatting sqref="G405">
    <cfRule type="cellIs" dxfId="942" priority="24" operator="equal">
      <formula>""</formula>
    </cfRule>
  </conditionalFormatting>
  <conditionalFormatting sqref="G406">
    <cfRule type="cellIs" dxfId="941" priority="22" operator="equal">
      <formula>""</formula>
    </cfRule>
  </conditionalFormatting>
  <conditionalFormatting sqref="G414">
    <cfRule type="cellIs" dxfId="940" priority="20" operator="equal">
      <formula>""</formula>
    </cfRule>
  </conditionalFormatting>
  <conditionalFormatting sqref="G415">
    <cfRule type="cellIs" dxfId="939" priority="19" operator="equal">
      <formula>""</formula>
    </cfRule>
  </conditionalFormatting>
  <conditionalFormatting sqref="G424">
    <cfRule type="cellIs" dxfId="938" priority="15" operator="equal">
      <formula>""</formula>
    </cfRule>
  </conditionalFormatting>
  <conditionalFormatting sqref="O12:O74 O77:O102 O112:O431">
    <cfRule type="cellIs" dxfId="937" priority="8" stopIfTrue="1" operator="equal">
      <formula>"NG"</formula>
    </cfRule>
    <cfRule type="cellIs" dxfId="936" priority="9" stopIfTrue="1" operator="equal">
      <formula>"OK"</formula>
    </cfRule>
  </conditionalFormatting>
  <conditionalFormatting sqref="G75:G76 L75:L76">
    <cfRule type="cellIs" dxfId="935" priority="7" operator="equal">
      <formula>""</formula>
    </cfRule>
  </conditionalFormatting>
  <conditionalFormatting sqref="O75:O76">
    <cfRule type="cellIs" dxfId="934" priority="5" stopIfTrue="1" operator="equal">
      <formula>"NG"</formula>
    </cfRule>
    <cfRule type="cellIs" dxfId="933" priority="6" stopIfTrue="1" operator="equal">
      <formula>"OK"</formula>
    </cfRule>
  </conditionalFormatting>
  <conditionalFormatting sqref="L103:L111">
    <cfRule type="cellIs" dxfId="932" priority="4" operator="equal">
      <formula>""</formula>
    </cfRule>
  </conditionalFormatting>
  <conditionalFormatting sqref="O103:O111">
    <cfRule type="cellIs" dxfId="931" priority="2" stopIfTrue="1" operator="equal">
      <formula>"NG"</formula>
    </cfRule>
    <cfRule type="cellIs" dxfId="930" priority="3" stopIfTrue="1" operator="equal">
      <formula>"OK"</formula>
    </cfRule>
  </conditionalFormatting>
  <conditionalFormatting sqref="G114:G115">
    <cfRule type="cellIs" dxfId="929" priority="1" operator="equal">
      <formula>""</formula>
    </cfRule>
  </conditionalFormatting>
  <dataValidations count="1">
    <dataValidation type="list" allowBlank="1" showInputMessage="1" showErrorMessage="1" sqref="J8:K8" xr:uid="{00000000-0002-0000-0000-000000000000}">
      <formula1>$P$8:$DK$8</formula1>
    </dataValidation>
  </dataValidations>
  <printOptions horizontalCentered="1"/>
  <pageMargins left="0.39370078740157483" right="0.39370078740157483" top="0.39370078740157483" bottom="0.39370078740157483" header="0.51181102362204722" footer="0.51181102362204722"/>
  <pageSetup paperSize="9" scale="7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transitionEvaluation="1">
    <tabColor theme="3"/>
  </sheetPr>
  <dimension ref="A1:DN184"/>
  <sheetViews>
    <sheetView topLeftCell="A122" zoomScale="90" zoomScaleNormal="90" workbookViewId="0">
      <selection activeCell="B11" sqref="B11"/>
    </sheetView>
  </sheetViews>
  <sheetFormatPr baseColWidth="10" defaultColWidth="8.6640625" defaultRowHeight="14"/>
  <cols>
    <col min="1" max="1" width="5.6640625" style="370" customWidth="1"/>
    <col min="2" max="2" width="39.5" style="370" customWidth="1"/>
    <col min="3" max="5" width="5.6640625" style="370" customWidth="1"/>
    <col min="6" max="6" width="10.1640625" style="370" customWidth="1"/>
    <col min="7" max="9" width="9.1640625" style="370" customWidth="1"/>
    <col min="10" max="11" width="10.1640625" style="370" customWidth="1"/>
    <col min="12" max="16" width="9.1640625" style="370" customWidth="1"/>
    <col min="17" max="118" width="10.1640625" style="370" customWidth="1"/>
    <col min="119" max="16384" width="8.6640625" style="370"/>
  </cols>
  <sheetData>
    <row r="1" spans="1:118">
      <c r="H1" s="371" t="str">
        <f>A測定!H1</f>
        <v>⊿3</v>
      </c>
      <c r="I1" s="677"/>
      <c r="J1" s="677"/>
      <c r="K1" s="677"/>
      <c r="L1" s="678"/>
      <c r="M1" s="678"/>
      <c r="N1" s="679"/>
      <c r="O1" s="680"/>
      <c r="Q1" s="671" t="s">
        <v>555</v>
      </c>
      <c r="R1" s="672"/>
      <c r="S1" s="372" t="s">
        <v>556</v>
      </c>
      <c r="T1" s="373"/>
      <c r="U1" s="373"/>
      <c r="V1" s="373"/>
      <c r="W1" s="384"/>
    </row>
    <row r="2" spans="1:118">
      <c r="H2" s="374" t="str">
        <f>A測定!H2</f>
        <v>⊿2</v>
      </c>
      <c r="I2" s="669"/>
      <c r="J2" s="669"/>
      <c r="K2" s="669"/>
      <c r="L2" s="654"/>
      <c r="M2" s="654"/>
      <c r="N2" s="655"/>
      <c r="O2" s="656"/>
      <c r="P2" s="375"/>
      <c r="Q2" s="673"/>
      <c r="R2" s="674"/>
      <c r="S2" s="376" t="s">
        <v>557</v>
      </c>
      <c r="T2" s="377"/>
      <c r="U2" s="377"/>
      <c r="V2" s="377"/>
      <c r="W2" s="434"/>
    </row>
    <row r="3" spans="1:118" ht="15" thickBot="1">
      <c r="H3" s="374" t="str">
        <f>A測定!H3</f>
        <v>⊿1</v>
      </c>
      <c r="I3" s="669"/>
      <c r="J3" s="669"/>
      <c r="K3" s="669"/>
      <c r="L3" s="654"/>
      <c r="M3" s="654"/>
      <c r="N3" s="655"/>
      <c r="O3" s="656"/>
      <c r="P3" s="375"/>
      <c r="Q3" s="675"/>
      <c r="R3" s="676"/>
      <c r="S3" s="435"/>
      <c r="T3" s="436"/>
      <c r="U3" s="378"/>
      <c r="V3" s="378"/>
      <c r="W3" s="437"/>
    </row>
    <row r="4" spans="1:118" ht="15" thickBot="1">
      <c r="H4" s="438" t="str">
        <f>A測定!H4</f>
        <v>新規</v>
      </c>
      <c r="I4" s="670" t="str">
        <f>A測定!I4</f>
        <v>ﾌｫｰﾏｯﾄ新規作成</v>
      </c>
      <c r="J4" s="670"/>
      <c r="K4" s="670"/>
      <c r="L4" s="663">
        <f>A測定!L4</f>
        <v>44611</v>
      </c>
      <c r="M4" s="663"/>
      <c r="N4" s="664"/>
      <c r="O4" s="665"/>
      <c r="P4" s="375"/>
    </row>
    <row r="5" spans="1:118" ht="13.5" customHeight="1">
      <c r="A5" s="657" t="str">
        <f>A測定!A5</f>
        <v>GHAC  R0J尺寸检查表</v>
      </c>
      <c r="B5" s="658"/>
      <c r="C5" s="667" t="str">
        <f>A測定!C5</f>
        <v>模具号</v>
      </c>
      <c r="D5" s="686">
        <f>A測定!D5</f>
        <v>3</v>
      </c>
      <c r="E5" s="687"/>
      <c r="F5" s="722" t="str">
        <f>A測定!F5</f>
        <v>日期</v>
      </c>
      <c r="G5" s="728" t="str">
        <f>A測定!G5</f>
        <v>AVE</v>
      </c>
      <c r="H5" s="729"/>
      <c r="I5" s="724" t="str">
        <f>A測定!I5</f>
        <v>SHOT.NO</v>
      </c>
      <c r="J5" s="726">
        <f>A測定!J5</f>
        <v>191</v>
      </c>
      <c r="K5" s="722" t="str">
        <f>A測定!K5</f>
        <v>活动</v>
      </c>
      <c r="L5" s="686" t="str">
        <f>A測定!L5</f>
        <v>DC1</v>
      </c>
      <c r="M5" s="717"/>
      <c r="N5" s="717"/>
      <c r="O5" s="718"/>
      <c r="P5" s="379"/>
      <c r="Q5" s="666" t="str">
        <f>A測定!Q5</f>
        <v>3次元寸法検査ﾃﾞｰﾀ</v>
      </c>
      <c r="R5" s="667"/>
      <c r="S5" s="667"/>
      <c r="T5" s="668"/>
      <c r="U5" s="653" t="str">
        <f>A測定!U5</f>
        <v>この色箇所入力する。測定値はｺﾋﾟｰ&amp;ﾍﾟｰｽﾄ（値）する。</v>
      </c>
      <c r="V5" s="653"/>
      <c r="W5" s="653"/>
      <c r="X5" s="653"/>
      <c r="Y5" s="653"/>
      <c r="Z5" s="653"/>
      <c r="AA5" s="653"/>
      <c r="AB5" s="653"/>
    </row>
    <row r="6" spans="1:118" ht="13.5" customHeight="1" thickBot="1">
      <c r="A6" s="659"/>
      <c r="B6" s="660"/>
      <c r="C6" s="685"/>
      <c r="D6" s="688"/>
      <c r="E6" s="689"/>
      <c r="F6" s="723"/>
      <c r="G6" s="730"/>
      <c r="H6" s="731"/>
      <c r="I6" s="725"/>
      <c r="J6" s="727"/>
      <c r="K6" s="723"/>
      <c r="L6" s="688"/>
      <c r="M6" s="719"/>
      <c r="N6" s="719"/>
      <c r="O6" s="720"/>
      <c r="P6" s="379"/>
      <c r="Q6" s="439" t="str">
        <f>A測定!Q6</f>
        <v>機種</v>
      </c>
      <c r="R6" s="378" t="str">
        <f>A測定!R6</f>
        <v>5R0</v>
      </c>
      <c r="S6" s="378" t="str">
        <f>A測定!S6</f>
        <v>型番</v>
      </c>
      <c r="T6" s="440">
        <f>A測定!T6</f>
        <v>1</v>
      </c>
      <c r="U6" s="653"/>
      <c r="V6" s="653"/>
      <c r="W6" s="653"/>
      <c r="X6" s="653"/>
      <c r="Y6" s="653"/>
      <c r="Z6" s="653"/>
      <c r="AA6" s="653"/>
      <c r="AB6" s="653"/>
    </row>
    <row r="7" spans="1:118" ht="13.5" customHeight="1">
      <c r="A7" s="659"/>
      <c r="B7" s="660"/>
      <c r="C7" s="690" t="str">
        <f>A測定!C7</f>
        <v>方向</v>
      </c>
      <c r="D7" s="690"/>
      <c r="E7" s="691"/>
      <c r="F7" s="707" t="str">
        <f>A測定!F7</f>
        <v>图纸数据</v>
      </c>
      <c r="G7" s="708"/>
      <c r="H7" s="708"/>
      <c r="I7" s="709"/>
      <c r="J7" s="441" t="str">
        <f>A測定!J7</f>
        <v>基准值</v>
      </c>
      <c r="K7" s="442" t="str">
        <f>A測定!K7</f>
        <v>检查值</v>
      </c>
      <c r="L7" s="692" t="str">
        <f>A測定!L7</f>
        <v>以基准值为基础
评价检查值</v>
      </c>
      <c r="M7" s="693"/>
      <c r="N7" s="693"/>
      <c r="O7" s="694"/>
      <c r="P7" s="379"/>
      <c r="Q7" s="380" t="str">
        <f>A測定!Q7</f>
        <v>NO</v>
      </c>
      <c r="R7" s="381">
        <f>A測定!R7</f>
        <v>0</v>
      </c>
      <c r="S7" s="382">
        <f>A測定!S7</f>
        <v>4</v>
      </c>
      <c r="T7" s="383">
        <f>A測定!T7</f>
        <v>2</v>
      </c>
      <c r="U7" s="373">
        <f>A測定!U7</f>
        <v>3</v>
      </c>
      <c r="V7" s="373">
        <f>A測定!V7</f>
        <v>4</v>
      </c>
      <c r="W7" s="373">
        <f>A測定!W7</f>
        <v>5</v>
      </c>
      <c r="X7" s="373">
        <f>A測定!X7</f>
        <v>6</v>
      </c>
      <c r="Y7" s="373">
        <f>A測定!Y7</f>
        <v>7</v>
      </c>
      <c r="Z7" s="373">
        <f>A測定!Z7</f>
        <v>8</v>
      </c>
      <c r="AA7" s="373">
        <f>A測定!AA7</f>
        <v>9</v>
      </c>
      <c r="AB7" s="373">
        <f>A測定!AB7</f>
        <v>10</v>
      </c>
      <c r="AC7" s="373">
        <f>A測定!AC7</f>
        <v>11</v>
      </c>
      <c r="AD7" s="373">
        <f>A測定!AD7</f>
        <v>12</v>
      </c>
      <c r="AE7" s="373">
        <f>A測定!AE7</f>
        <v>13</v>
      </c>
      <c r="AF7" s="373">
        <f>A測定!AF7</f>
        <v>14</v>
      </c>
      <c r="AG7" s="373">
        <f>A測定!AG7</f>
        <v>15</v>
      </c>
      <c r="AH7" s="373">
        <f>A測定!AH7</f>
        <v>16</v>
      </c>
      <c r="AI7" s="373">
        <f>A測定!AI7</f>
        <v>17</v>
      </c>
      <c r="AJ7" s="373">
        <f>A測定!AJ7</f>
        <v>18</v>
      </c>
      <c r="AK7" s="373">
        <f>A測定!AK7</f>
        <v>19</v>
      </c>
      <c r="AL7" s="373">
        <f>A測定!AL7</f>
        <v>20</v>
      </c>
      <c r="AM7" s="373">
        <f>A測定!AM7</f>
        <v>21</v>
      </c>
      <c r="AN7" s="373">
        <f>A測定!AN7</f>
        <v>22</v>
      </c>
      <c r="AO7" s="373">
        <f>A測定!AO7</f>
        <v>23</v>
      </c>
      <c r="AP7" s="373">
        <f>A測定!AP7</f>
        <v>24</v>
      </c>
      <c r="AQ7" s="373">
        <f>A測定!AQ7</f>
        <v>25</v>
      </c>
      <c r="AR7" s="373">
        <f>A測定!AR7</f>
        <v>26</v>
      </c>
      <c r="AS7" s="373">
        <f>A測定!AS7</f>
        <v>27</v>
      </c>
      <c r="AT7" s="373">
        <f>A測定!AT7</f>
        <v>28</v>
      </c>
      <c r="AU7" s="373">
        <f>A測定!AU7</f>
        <v>29</v>
      </c>
      <c r="AV7" s="373">
        <f>A測定!AV7</f>
        <v>30</v>
      </c>
      <c r="AW7" s="373">
        <f>A測定!AW7</f>
        <v>31</v>
      </c>
      <c r="AX7" s="373">
        <f>A測定!AX7</f>
        <v>32</v>
      </c>
      <c r="AY7" s="373">
        <f>A測定!AY7</f>
        <v>33</v>
      </c>
      <c r="AZ7" s="373">
        <f>A測定!AZ7</f>
        <v>34</v>
      </c>
      <c r="BA7" s="373">
        <f>A測定!BA7</f>
        <v>35</v>
      </c>
      <c r="BB7" s="373">
        <f>A測定!BB7</f>
        <v>36</v>
      </c>
      <c r="BC7" s="373">
        <f>A測定!BC7</f>
        <v>37</v>
      </c>
      <c r="BD7" s="373">
        <f>A測定!BD7</f>
        <v>38</v>
      </c>
      <c r="BE7" s="373">
        <f>A測定!BE7</f>
        <v>39</v>
      </c>
      <c r="BF7" s="373">
        <f>A測定!BF7</f>
        <v>40</v>
      </c>
      <c r="BG7" s="373">
        <f>A測定!BG7</f>
        <v>41</v>
      </c>
      <c r="BH7" s="373">
        <f>A測定!BH7</f>
        <v>42</v>
      </c>
      <c r="BI7" s="373">
        <f>A測定!BI7</f>
        <v>43</v>
      </c>
      <c r="BJ7" s="373">
        <f>A測定!BJ7</f>
        <v>44</v>
      </c>
      <c r="BK7" s="373">
        <f>A測定!BK7</f>
        <v>45</v>
      </c>
      <c r="BL7" s="373">
        <f>A測定!BL7</f>
        <v>46</v>
      </c>
      <c r="BM7" s="373">
        <f>A測定!BM7</f>
        <v>47</v>
      </c>
      <c r="BN7" s="373">
        <f>A測定!BN7</f>
        <v>48</v>
      </c>
      <c r="BO7" s="373">
        <f>A測定!BO7</f>
        <v>49</v>
      </c>
      <c r="BP7" s="373">
        <f>A測定!BP7</f>
        <v>50</v>
      </c>
      <c r="BQ7" s="373">
        <f>A測定!BQ7</f>
        <v>51</v>
      </c>
      <c r="BR7" s="373">
        <f>A測定!BR7</f>
        <v>52</v>
      </c>
      <c r="BS7" s="373">
        <f>A測定!BS7</f>
        <v>53</v>
      </c>
      <c r="BT7" s="373">
        <f>A測定!BT7</f>
        <v>54</v>
      </c>
      <c r="BU7" s="373">
        <f>A測定!BU7</f>
        <v>55</v>
      </c>
      <c r="BV7" s="373">
        <f>A測定!BV7</f>
        <v>56</v>
      </c>
      <c r="BW7" s="373">
        <f>A測定!BW7</f>
        <v>57</v>
      </c>
      <c r="BX7" s="373">
        <f>A測定!BX7</f>
        <v>58</v>
      </c>
      <c r="BY7" s="373">
        <f>A測定!BY7</f>
        <v>59</v>
      </c>
      <c r="BZ7" s="373">
        <f>A測定!BZ7</f>
        <v>60</v>
      </c>
      <c r="CA7" s="373">
        <f>A測定!CA7</f>
        <v>61</v>
      </c>
      <c r="CB7" s="373">
        <f>A測定!CB7</f>
        <v>62</v>
      </c>
      <c r="CC7" s="373">
        <f>A測定!CC7</f>
        <v>63</v>
      </c>
      <c r="CD7" s="373">
        <f>A測定!CD7</f>
        <v>64</v>
      </c>
      <c r="CE7" s="373">
        <f>A測定!CE7</f>
        <v>65</v>
      </c>
      <c r="CF7" s="373">
        <f>A測定!CF7</f>
        <v>66</v>
      </c>
      <c r="CG7" s="373">
        <f>A測定!CG7</f>
        <v>67</v>
      </c>
      <c r="CH7" s="373">
        <f>A測定!CH7</f>
        <v>68</v>
      </c>
      <c r="CI7" s="373">
        <f>A測定!CI7</f>
        <v>69</v>
      </c>
      <c r="CJ7" s="373">
        <f>A測定!CJ7</f>
        <v>70</v>
      </c>
      <c r="CK7" s="373">
        <f>A測定!CK7</f>
        <v>71</v>
      </c>
      <c r="CL7" s="373">
        <f>A測定!CL7</f>
        <v>72</v>
      </c>
      <c r="CM7" s="373">
        <f>A測定!CM7</f>
        <v>73</v>
      </c>
      <c r="CN7" s="373">
        <f>A測定!CN7</f>
        <v>74</v>
      </c>
      <c r="CO7" s="373">
        <f>A測定!CO7</f>
        <v>75</v>
      </c>
      <c r="CP7" s="373">
        <f>A測定!CP7</f>
        <v>76</v>
      </c>
      <c r="CQ7" s="373">
        <f>A測定!CQ7</f>
        <v>77</v>
      </c>
      <c r="CR7" s="373">
        <f>A測定!CR7</f>
        <v>78</v>
      </c>
      <c r="CS7" s="373">
        <f>A測定!CS7</f>
        <v>79</v>
      </c>
      <c r="CT7" s="373">
        <f>A測定!CT7</f>
        <v>80</v>
      </c>
      <c r="CU7" s="373">
        <f>A測定!CU7</f>
        <v>81</v>
      </c>
      <c r="CV7" s="373">
        <f>A測定!CV7</f>
        <v>82</v>
      </c>
      <c r="CW7" s="373">
        <f>A測定!CW7</f>
        <v>83</v>
      </c>
      <c r="CX7" s="373">
        <f>A測定!CX7</f>
        <v>84</v>
      </c>
      <c r="CY7" s="373">
        <f>A測定!CY7</f>
        <v>85</v>
      </c>
      <c r="CZ7" s="373">
        <f>A測定!CZ7</f>
        <v>86</v>
      </c>
      <c r="DA7" s="373">
        <f>A測定!DA7</f>
        <v>87</v>
      </c>
      <c r="DB7" s="373">
        <f>A測定!DB7</f>
        <v>88</v>
      </c>
      <c r="DC7" s="373">
        <f>A測定!DC7</f>
        <v>89</v>
      </c>
      <c r="DD7" s="373">
        <f>A測定!DD7</f>
        <v>90</v>
      </c>
      <c r="DE7" s="373">
        <f>A測定!DE7</f>
        <v>91</v>
      </c>
      <c r="DF7" s="373">
        <f>A測定!DF7</f>
        <v>92</v>
      </c>
      <c r="DG7" s="373">
        <f>A測定!DG7</f>
        <v>93</v>
      </c>
      <c r="DH7" s="373">
        <f>A測定!DH7</f>
        <v>94</v>
      </c>
      <c r="DI7" s="373">
        <f>A測定!DI7</f>
        <v>95</v>
      </c>
      <c r="DJ7" s="373">
        <f>A測定!DJ7</f>
        <v>96</v>
      </c>
      <c r="DK7" s="373">
        <f>A測定!DK7</f>
        <v>97</v>
      </c>
      <c r="DL7" s="373">
        <f>A測定!DL7</f>
        <v>98</v>
      </c>
      <c r="DM7" s="373">
        <f>A測定!DM7</f>
        <v>99</v>
      </c>
      <c r="DN7" s="384">
        <f>A測定!DN7</f>
        <v>100</v>
      </c>
    </row>
    <row r="8" spans="1:118" ht="13.5" customHeight="1" thickBot="1">
      <c r="A8" s="661"/>
      <c r="B8" s="662"/>
      <c r="C8" s="701" t="str">
        <f>A測定!C8</f>
        <v>0　…　轴</v>
      </c>
      <c r="D8" s="701"/>
      <c r="E8" s="702"/>
      <c r="F8" s="710" t="str">
        <f>A測定!F8</f>
        <v>工件尺寸对照3座标尺寸作±标记</v>
      </c>
      <c r="G8" s="711"/>
      <c r="H8" s="711"/>
      <c r="I8" s="712"/>
      <c r="J8" s="443" t="str">
        <f>A測定!J8</f>
        <v>基准值</v>
      </c>
      <c r="K8" s="444" t="str">
        <f>A測定!K8</f>
        <v>AVE</v>
      </c>
      <c r="L8" s="695"/>
      <c r="M8" s="696"/>
      <c r="N8" s="696"/>
      <c r="O8" s="697"/>
      <c r="P8" s="385"/>
      <c r="Q8" s="386" t="str">
        <f>A測定!Q8</f>
        <v>日付</v>
      </c>
      <c r="R8" s="386" t="str">
        <f>A測定!R8</f>
        <v>基準値</v>
      </c>
      <c r="S8" s="445">
        <f>A測定!S8</f>
        <v>44611</v>
      </c>
      <c r="T8" s="446">
        <f>A測定!T8</f>
        <v>44609</v>
      </c>
      <c r="U8" s="446">
        <f>A測定!U8</f>
        <v>0</v>
      </c>
      <c r="V8" s="446">
        <f>A測定!V8</f>
        <v>0</v>
      </c>
      <c r="W8" s="446">
        <f>A測定!W8</f>
        <v>0</v>
      </c>
      <c r="X8" s="446">
        <f>A測定!X8</f>
        <v>0</v>
      </c>
      <c r="Y8" s="446">
        <f>A測定!Y8</f>
        <v>0</v>
      </c>
      <c r="Z8" s="446">
        <f>A測定!Z8</f>
        <v>0</v>
      </c>
      <c r="AA8" s="446">
        <f>A測定!AA8</f>
        <v>0</v>
      </c>
      <c r="AB8" s="446">
        <f>A測定!AB8</f>
        <v>0</v>
      </c>
      <c r="AC8" s="446">
        <f>A測定!AC8</f>
        <v>0</v>
      </c>
      <c r="AD8" s="446">
        <f>A測定!AD8</f>
        <v>0</v>
      </c>
      <c r="AE8" s="446">
        <f>A測定!AE8</f>
        <v>0</v>
      </c>
      <c r="AF8" s="446">
        <f>A測定!AF8</f>
        <v>0</v>
      </c>
      <c r="AG8" s="446">
        <f>A測定!AG8</f>
        <v>0</v>
      </c>
      <c r="AH8" s="446">
        <f>A測定!AH8</f>
        <v>0</v>
      </c>
      <c r="AI8" s="446">
        <f>A測定!AI8</f>
        <v>0</v>
      </c>
      <c r="AJ8" s="446">
        <f>A測定!AJ8</f>
        <v>0</v>
      </c>
      <c r="AK8" s="446">
        <f>A測定!AK8</f>
        <v>0</v>
      </c>
      <c r="AL8" s="446">
        <f>A測定!AL8</f>
        <v>0</v>
      </c>
      <c r="AM8" s="446">
        <f>A測定!AM8</f>
        <v>0</v>
      </c>
      <c r="AN8" s="446">
        <f>A測定!AN8</f>
        <v>0</v>
      </c>
      <c r="AO8" s="446">
        <f>A測定!AO8</f>
        <v>0</v>
      </c>
      <c r="AP8" s="446">
        <f>A測定!AP8</f>
        <v>0</v>
      </c>
      <c r="AQ8" s="446">
        <f>A測定!AQ8</f>
        <v>0</v>
      </c>
      <c r="AR8" s="446">
        <f>A測定!AR8</f>
        <v>0</v>
      </c>
      <c r="AS8" s="446">
        <f>A測定!AS8</f>
        <v>0</v>
      </c>
      <c r="AT8" s="446">
        <f>A測定!AT8</f>
        <v>0</v>
      </c>
      <c r="AU8" s="446">
        <f>A測定!AU8</f>
        <v>0</v>
      </c>
      <c r="AV8" s="446">
        <f>A測定!AV8</f>
        <v>0</v>
      </c>
      <c r="AW8" s="446">
        <f>A測定!AW8</f>
        <v>0</v>
      </c>
      <c r="AX8" s="446">
        <f>A測定!AX8</f>
        <v>0</v>
      </c>
      <c r="AY8" s="446">
        <f>A測定!AY8</f>
        <v>0</v>
      </c>
      <c r="AZ8" s="446">
        <f>A測定!AZ8</f>
        <v>0</v>
      </c>
      <c r="BA8" s="446">
        <f>A測定!BA8</f>
        <v>0</v>
      </c>
      <c r="BB8" s="446">
        <f>A測定!BB8</f>
        <v>0</v>
      </c>
      <c r="BC8" s="446">
        <f>A測定!BC8</f>
        <v>0</v>
      </c>
      <c r="BD8" s="446">
        <f>A測定!BD8</f>
        <v>0</v>
      </c>
      <c r="BE8" s="446">
        <f>A測定!BE8</f>
        <v>0</v>
      </c>
      <c r="BF8" s="446">
        <f>A測定!BF8</f>
        <v>0</v>
      </c>
      <c r="BG8" s="446">
        <f>A測定!BG8</f>
        <v>0</v>
      </c>
      <c r="BH8" s="446">
        <f>A測定!BH8</f>
        <v>0</v>
      </c>
      <c r="BI8" s="446">
        <f>A測定!BI8</f>
        <v>0</v>
      </c>
      <c r="BJ8" s="446">
        <f>A測定!BJ8</f>
        <v>0</v>
      </c>
      <c r="BK8" s="446">
        <f>A測定!BK8</f>
        <v>0</v>
      </c>
      <c r="BL8" s="446">
        <f>A測定!BL8</f>
        <v>0</v>
      </c>
      <c r="BM8" s="446">
        <f>A測定!BM8</f>
        <v>0</v>
      </c>
      <c r="BN8" s="446">
        <f>A測定!BN8</f>
        <v>0</v>
      </c>
      <c r="BO8" s="446">
        <f>A測定!BO8</f>
        <v>0</v>
      </c>
      <c r="BP8" s="446">
        <f>A測定!BP8</f>
        <v>0</v>
      </c>
      <c r="BQ8" s="446">
        <f>A測定!BQ8</f>
        <v>0</v>
      </c>
      <c r="BR8" s="446">
        <f>A測定!BR8</f>
        <v>0</v>
      </c>
      <c r="BS8" s="446">
        <f>A測定!BS8</f>
        <v>0</v>
      </c>
      <c r="BT8" s="446">
        <f>A測定!BT8</f>
        <v>0</v>
      </c>
      <c r="BU8" s="446">
        <f>A測定!BU8</f>
        <v>0</v>
      </c>
      <c r="BV8" s="446">
        <f>A測定!BV8</f>
        <v>0</v>
      </c>
      <c r="BW8" s="446">
        <f>A測定!BW8</f>
        <v>0</v>
      </c>
      <c r="BX8" s="446">
        <f>A測定!BX8</f>
        <v>0</v>
      </c>
      <c r="BY8" s="446">
        <f>A測定!BY8</f>
        <v>0</v>
      </c>
      <c r="BZ8" s="446">
        <f>A測定!BZ8</f>
        <v>0</v>
      </c>
      <c r="CA8" s="446">
        <f>A測定!CA8</f>
        <v>0</v>
      </c>
      <c r="CB8" s="446">
        <f>A測定!CB8</f>
        <v>0</v>
      </c>
      <c r="CC8" s="446">
        <f>A測定!CC8</f>
        <v>0</v>
      </c>
      <c r="CD8" s="446">
        <f>A測定!CD8</f>
        <v>0</v>
      </c>
      <c r="CE8" s="446">
        <f>A測定!CE8</f>
        <v>0</v>
      </c>
      <c r="CF8" s="446">
        <f>A測定!CF8</f>
        <v>0</v>
      </c>
      <c r="CG8" s="446">
        <f>A測定!CG8</f>
        <v>0</v>
      </c>
      <c r="CH8" s="446">
        <f>A測定!CH8</f>
        <v>0</v>
      </c>
      <c r="CI8" s="446">
        <f>A測定!CI8</f>
        <v>0</v>
      </c>
      <c r="CJ8" s="446">
        <f>A測定!CJ8</f>
        <v>0</v>
      </c>
      <c r="CK8" s="446">
        <f>A測定!CK8</f>
        <v>0</v>
      </c>
      <c r="CL8" s="446">
        <f>A測定!CL8</f>
        <v>0</v>
      </c>
      <c r="CM8" s="446">
        <f>A測定!CM8</f>
        <v>0</v>
      </c>
      <c r="CN8" s="446">
        <f>A測定!CN8</f>
        <v>0</v>
      </c>
      <c r="CO8" s="446">
        <f>A測定!CO8</f>
        <v>0</v>
      </c>
      <c r="CP8" s="446">
        <f>A測定!CP8</f>
        <v>0</v>
      </c>
      <c r="CQ8" s="446">
        <f>A測定!CQ8</f>
        <v>0</v>
      </c>
      <c r="CR8" s="446">
        <f>A測定!CR8</f>
        <v>0</v>
      </c>
      <c r="CS8" s="446">
        <f>A測定!CS8</f>
        <v>0</v>
      </c>
      <c r="CT8" s="446">
        <f>A測定!CT8</f>
        <v>0</v>
      </c>
      <c r="CU8" s="446">
        <f>A測定!CU8</f>
        <v>0</v>
      </c>
      <c r="CV8" s="446">
        <f>A測定!CV8</f>
        <v>0</v>
      </c>
      <c r="CW8" s="446">
        <f>A測定!CW8</f>
        <v>0</v>
      </c>
      <c r="CX8" s="446">
        <f>A測定!CX8</f>
        <v>0</v>
      </c>
      <c r="CY8" s="446">
        <f>A測定!CY8</f>
        <v>0</v>
      </c>
      <c r="CZ8" s="446">
        <f>A測定!CZ8</f>
        <v>0</v>
      </c>
      <c r="DA8" s="446">
        <f>A測定!DA8</f>
        <v>0</v>
      </c>
      <c r="DB8" s="446">
        <f>A測定!DB8</f>
        <v>0</v>
      </c>
      <c r="DC8" s="446">
        <f>A測定!DC8</f>
        <v>0</v>
      </c>
      <c r="DD8" s="446">
        <f>A測定!DD8</f>
        <v>0</v>
      </c>
      <c r="DE8" s="446">
        <f>A測定!DE8</f>
        <v>0</v>
      </c>
      <c r="DF8" s="446">
        <f>A測定!DF8</f>
        <v>0</v>
      </c>
      <c r="DG8" s="446">
        <f>A測定!DG8</f>
        <v>0</v>
      </c>
      <c r="DH8" s="446">
        <f>A測定!DH8</f>
        <v>0</v>
      </c>
      <c r="DI8" s="446">
        <f>A測定!DI8</f>
        <v>0</v>
      </c>
      <c r="DJ8" s="446">
        <f>A測定!DJ8</f>
        <v>0</v>
      </c>
      <c r="DK8" s="446">
        <f>A測定!DK8</f>
        <v>0</v>
      </c>
      <c r="DL8" s="446">
        <f>A測定!DL8</f>
        <v>0</v>
      </c>
      <c r="DM8" s="446">
        <f>A測定!DM8</f>
        <v>0</v>
      </c>
      <c r="DN8" s="447">
        <f>A測定!DN8</f>
        <v>0</v>
      </c>
    </row>
    <row r="9" spans="1:118" ht="13.5" customHeight="1">
      <c r="A9" s="681" t="s">
        <v>558</v>
      </c>
      <c r="B9" s="682"/>
      <c r="C9" s="703" t="str">
        <f>A測定!C9</f>
        <v>1　…　外端面</v>
      </c>
      <c r="D9" s="703"/>
      <c r="E9" s="704"/>
      <c r="F9" s="713" t="str">
        <f>A測定!F9</f>
        <v>轴间的公差对照3座标作标记</v>
      </c>
      <c r="G9" s="703"/>
      <c r="H9" s="703"/>
      <c r="I9" s="714"/>
      <c r="J9" s="448" t="str">
        <f>A測定!J9</f>
        <v>图纸值</v>
      </c>
      <c r="K9" s="449" t="str">
        <f>A測定!K9</f>
        <v>DC1</v>
      </c>
      <c r="L9" s="695"/>
      <c r="M9" s="696"/>
      <c r="N9" s="696"/>
      <c r="O9" s="697"/>
      <c r="P9" s="379"/>
      <c r="Q9" s="450" t="str">
        <f>A測定!Q9</f>
        <v>M/C</v>
      </c>
      <c r="R9" s="450" t="str">
        <f>A測定!R9</f>
        <v>図面値</v>
      </c>
      <c r="S9" s="451" t="str">
        <f>A測定!S9</f>
        <v>DC1</v>
      </c>
      <c r="T9" s="452" t="str">
        <f>A測定!T9</f>
        <v>DC2</v>
      </c>
      <c r="U9" s="452">
        <f>A測定!U9</f>
        <v>0</v>
      </c>
      <c r="V9" s="452">
        <f>A測定!V9</f>
        <v>0</v>
      </c>
      <c r="W9" s="452">
        <f>A測定!W9</f>
        <v>0</v>
      </c>
      <c r="X9" s="452">
        <f>A測定!X9</f>
        <v>0</v>
      </c>
      <c r="Y9" s="452">
        <f>A測定!Y9</f>
        <v>0</v>
      </c>
      <c r="Z9" s="452">
        <f>A測定!Z9</f>
        <v>0</v>
      </c>
      <c r="AA9" s="452">
        <f>A測定!AA9</f>
        <v>0</v>
      </c>
      <c r="AB9" s="452">
        <f>A測定!AB9</f>
        <v>0</v>
      </c>
      <c r="AC9" s="452">
        <f>A測定!AC9</f>
        <v>0</v>
      </c>
      <c r="AD9" s="452">
        <f>A測定!AD9</f>
        <v>0</v>
      </c>
      <c r="AE9" s="452">
        <f>A測定!AE9</f>
        <v>0</v>
      </c>
      <c r="AF9" s="452">
        <f>A測定!AF9</f>
        <v>0</v>
      </c>
      <c r="AG9" s="452">
        <f>A測定!AG9</f>
        <v>0</v>
      </c>
      <c r="AH9" s="452">
        <f>A測定!AH9</f>
        <v>0</v>
      </c>
      <c r="AI9" s="452">
        <f>A測定!AI9</f>
        <v>0</v>
      </c>
      <c r="AJ9" s="452">
        <f>A測定!AJ9</f>
        <v>0</v>
      </c>
      <c r="AK9" s="452">
        <f>A測定!AK9</f>
        <v>0</v>
      </c>
      <c r="AL9" s="452">
        <f>A測定!AL9</f>
        <v>0</v>
      </c>
      <c r="AM9" s="452">
        <f>A測定!AM9</f>
        <v>0</v>
      </c>
      <c r="AN9" s="452">
        <f>A測定!AN9</f>
        <v>0</v>
      </c>
      <c r="AO9" s="452">
        <f>A測定!AO9</f>
        <v>0</v>
      </c>
      <c r="AP9" s="452">
        <f>A測定!AP9</f>
        <v>0</v>
      </c>
      <c r="AQ9" s="452">
        <f>A測定!AQ9</f>
        <v>0</v>
      </c>
      <c r="AR9" s="452">
        <f>A測定!AR9</f>
        <v>0</v>
      </c>
      <c r="AS9" s="452">
        <f>A測定!AS9</f>
        <v>0</v>
      </c>
      <c r="AT9" s="452">
        <f>A測定!AT9</f>
        <v>0</v>
      </c>
      <c r="AU9" s="452">
        <f>A測定!AU9</f>
        <v>0</v>
      </c>
      <c r="AV9" s="452">
        <f>A測定!AV9</f>
        <v>0</v>
      </c>
      <c r="AW9" s="452">
        <f>A測定!AW9</f>
        <v>0</v>
      </c>
      <c r="AX9" s="452">
        <f>A測定!AX9</f>
        <v>0</v>
      </c>
      <c r="AY9" s="452">
        <f>A測定!AY9</f>
        <v>0</v>
      </c>
      <c r="AZ9" s="452">
        <f>A測定!AZ9</f>
        <v>0</v>
      </c>
      <c r="BA9" s="452">
        <f>A測定!BA9</f>
        <v>0</v>
      </c>
      <c r="BB9" s="452">
        <f>A測定!BB9</f>
        <v>0</v>
      </c>
      <c r="BC9" s="452">
        <f>A測定!BC9</f>
        <v>0</v>
      </c>
      <c r="BD9" s="452">
        <f>A測定!BD9</f>
        <v>0</v>
      </c>
      <c r="BE9" s="452">
        <f>A測定!BE9</f>
        <v>0</v>
      </c>
      <c r="BF9" s="452">
        <f>A測定!BF9</f>
        <v>0</v>
      </c>
      <c r="BG9" s="452">
        <f>A測定!BG9</f>
        <v>0</v>
      </c>
      <c r="BH9" s="452">
        <f>A測定!BH9</f>
        <v>0</v>
      </c>
      <c r="BI9" s="452">
        <f>A測定!BI9</f>
        <v>0</v>
      </c>
      <c r="BJ9" s="452">
        <f>A測定!BJ9</f>
        <v>0</v>
      </c>
      <c r="BK9" s="452">
        <f>A測定!BK9</f>
        <v>0</v>
      </c>
      <c r="BL9" s="452">
        <f>A測定!BL9</f>
        <v>0</v>
      </c>
      <c r="BM9" s="452">
        <f>A測定!BM9</f>
        <v>0</v>
      </c>
      <c r="BN9" s="452">
        <f>A測定!BN9</f>
        <v>0</v>
      </c>
      <c r="BO9" s="452">
        <f>A測定!BO9</f>
        <v>0</v>
      </c>
      <c r="BP9" s="452">
        <f>A測定!BP9</f>
        <v>0</v>
      </c>
      <c r="BQ9" s="452">
        <f>A測定!BQ9</f>
        <v>0</v>
      </c>
      <c r="BR9" s="452">
        <f>A測定!BR9</f>
        <v>0</v>
      </c>
      <c r="BS9" s="452">
        <f>A測定!BS9</f>
        <v>0</v>
      </c>
      <c r="BT9" s="452">
        <f>A測定!BT9</f>
        <v>0</v>
      </c>
      <c r="BU9" s="452">
        <f>A測定!BU9</f>
        <v>0</v>
      </c>
      <c r="BV9" s="452">
        <f>A測定!BV9</f>
        <v>0</v>
      </c>
      <c r="BW9" s="452">
        <f>A測定!BW9</f>
        <v>0</v>
      </c>
      <c r="BX9" s="452">
        <f>A測定!BX9</f>
        <v>0</v>
      </c>
      <c r="BY9" s="452">
        <f>A測定!BY9</f>
        <v>0</v>
      </c>
      <c r="BZ9" s="452">
        <f>A測定!BZ9</f>
        <v>0</v>
      </c>
      <c r="CA9" s="452">
        <f>A測定!CA9</f>
        <v>0</v>
      </c>
      <c r="CB9" s="452">
        <f>A測定!CB9</f>
        <v>0</v>
      </c>
      <c r="CC9" s="452">
        <f>A測定!CC9</f>
        <v>0</v>
      </c>
      <c r="CD9" s="452">
        <f>A測定!CD9</f>
        <v>0</v>
      </c>
      <c r="CE9" s="452">
        <f>A測定!CE9</f>
        <v>0</v>
      </c>
      <c r="CF9" s="452">
        <f>A測定!CF9</f>
        <v>0</v>
      </c>
      <c r="CG9" s="452">
        <f>A測定!CG9</f>
        <v>0</v>
      </c>
      <c r="CH9" s="452">
        <f>A測定!CH9</f>
        <v>0</v>
      </c>
      <c r="CI9" s="452">
        <f>A測定!CI9</f>
        <v>0</v>
      </c>
      <c r="CJ9" s="452">
        <f>A測定!CJ9</f>
        <v>0</v>
      </c>
      <c r="CK9" s="452">
        <f>A測定!CK9</f>
        <v>0</v>
      </c>
      <c r="CL9" s="452">
        <f>A測定!CL9</f>
        <v>0</v>
      </c>
      <c r="CM9" s="452">
        <f>A測定!CM9</f>
        <v>0</v>
      </c>
      <c r="CN9" s="452">
        <f>A測定!CN9</f>
        <v>0</v>
      </c>
      <c r="CO9" s="452">
        <f>A測定!CO9</f>
        <v>0</v>
      </c>
      <c r="CP9" s="452">
        <f>A測定!CP9</f>
        <v>0</v>
      </c>
      <c r="CQ9" s="452">
        <f>A測定!CQ9</f>
        <v>0</v>
      </c>
      <c r="CR9" s="452">
        <f>A測定!CR9</f>
        <v>0</v>
      </c>
      <c r="CS9" s="452">
        <f>A測定!CS9</f>
        <v>0</v>
      </c>
      <c r="CT9" s="452">
        <f>A測定!CT9</f>
        <v>0</v>
      </c>
      <c r="CU9" s="452">
        <f>A測定!CU9</f>
        <v>0</v>
      </c>
      <c r="CV9" s="452">
        <f>A測定!CV9</f>
        <v>0</v>
      </c>
      <c r="CW9" s="452">
        <f>A測定!CW9</f>
        <v>0</v>
      </c>
      <c r="CX9" s="452">
        <f>A測定!CX9</f>
        <v>0</v>
      </c>
      <c r="CY9" s="452">
        <f>A測定!CY9</f>
        <v>0</v>
      </c>
      <c r="CZ9" s="452">
        <f>A測定!CZ9</f>
        <v>0</v>
      </c>
      <c r="DA9" s="452">
        <f>A測定!DA9</f>
        <v>0</v>
      </c>
      <c r="DB9" s="452">
        <f>A測定!DB9</f>
        <v>0</v>
      </c>
      <c r="DC9" s="452">
        <f>A測定!DC9</f>
        <v>0</v>
      </c>
      <c r="DD9" s="452">
        <f>A測定!DD9</f>
        <v>0</v>
      </c>
      <c r="DE9" s="452">
        <f>A測定!DE9</f>
        <v>0</v>
      </c>
      <c r="DF9" s="452">
        <f>A測定!DF9</f>
        <v>0</v>
      </c>
      <c r="DG9" s="452">
        <f>A測定!DG9</f>
        <v>0</v>
      </c>
      <c r="DH9" s="452">
        <f>A測定!DH9</f>
        <v>0</v>
      </c>
      <c r="DI9" s="452">
        <f>A測定!DI9</f>
        <v>0</v>
      </c>
      <c r="DJ9" s="452">
        <f>A測定!DJ9</f>
        <v>0</v>
      </c>
      <c r="DK9" s="452">
        <f>A測定!DK9</f>
        <v>0</v>
      </c>
      <c r="DL9" s="452">
        <f>A測定!DL9</f>
        <v>0</v>
      </c>
      <c r="DM9" s="452">
        <f>A測定!DM9</f>
        <v>0</v>
      </c>
      <c r="DN9" s="453">
        <f>A測定!DN9</f>
        <v>0</v>
      </c>
    </row>
    <row r="10" spans="1:118" ht="13.5" customHeight="1" thickBot="1">
      <c r="A10" s="683"/>
      <c r="B10" s="684"/>
      <c r="C10" s="705" t="str">
        <f>A測定!C10</f>
        <v>2　…　内端面</v>
      </c>
      <c r="D10" s="705"/>
      <c r="E10" s="706"/>
      <c r="F10" s="715" t="str">
        <f>A測定!F10</f>
        <v>端面公差以绝对值作标记</v>
      </c>
      <c r="G10" s="705"/>
      <c r="H10" s="705"/>
      <c r="I10" s="716"/>
      <c r="J10" s="454" t="str">
        <f>A測定!J10</f>
        <v>素材尺寸</v>
      </c>
      <c r="K10" s="455">
        <f>A測定!K10</f>
        <v>191</v>
      </c>
      <c r="L10" s="698"/>
      <c r="M10" s="699"/>
      <c r="N10" s="699"/>
      <c r="O10" s="700"/>
      <c r="P10" s="379"/>
      <c r="Q10" s="456" t="str">
        <f>A測定!Q10</f>
        <v>SHOT.NO</v>
      </c>
      <c r="R10" s="456" t="str">
        <f>A測定!R10</f>
        <v>素材寸法</v>
      </c>
      <c r="S10" s="457">
        <f>A測定!S10</f>
        <v>191</v>
      </c>
      <c r="T10" s="458">
        <f>A測定!T10</f>
        <v>53</v>
      </c>
      <c r="U10" s="458">
        <f>A測定!U10</f>
        <v>0</v>
      </c>
      <c r="V10" s="458">
        <f>A測定!V10</f>
        <v>0</v>
      </c>
      <c r="W10" s="458">
        <f>A測定!W10</f>
        <v>0</v>
      </c>
      <c r="X10" s="458">
        <f>A測定!X10</f>
        <v>0</v>
      </c>
      <c r="Y10" s="458">
        <f>A測定!Y10</f>
        <v>0</v>
      </c>
      <c r="Z10" s="458">
        <f>A測定!Z10</f>
        <v>0</v>
      </c>
      <c r="AA10" s="458">
        <f>A測定!AA10</f>
        <v>0</v>
      </c>
      <c r="AB10" s="458">
        <f>A測定!AB10</f>
        <v>0</v>
      </c>
      <c r="AC10" s="458">
        <f>A測定!AC10</f>
        <v>0</v>
      </c>
      <c r="AD10" s="458">
        <f>A測定!AD10</f>
        <v>0</v>
      </c>
      <c r="AE10" s="458">
        <f>A測定!AE10</f>
        <v>0</v>
      </c>
      <c r="AF10" s="458">
        <f>A測定!AF10</f>
        <v>0</v>
      </c>
      <c r="AG10" s="458">
        <f>A測定!AG10</f>
        <v>0</v>
      </c>
      <c r="AH10" s="458">
        <f>A測定!AH10</f>
        <v>0</v>
      </c>
      <c r="AI10" s="458">
        <f>A測定!AI10</f>
        <v>0</v>
      </c>
      <c r="AJ10" s="458">
        <f>A測定!AJ10</f>
        <v>0</v>
      </c>
      <c r="AK10" s="458">
        <f>A測定!AK10</f>
        <v>0</v>
      </c>
      <c r="AL10" s="458">
        <f>A測定!AL10</f>
        <v>0</v>
      </c>
      <c r="AM10" s="458">
        <f>A測定!AM10</f>
        <v>0</v>
      </c>
      <c r="AN10" s="458">
        <f>A測定!AN10</f>
        <v>0</v>
      </c>
      <c r="AO10" s="458">
        <f>A測定!AO10</f>
        <v>0</v>
      </c>
      <c r="AP10" s="458">
        <f>A測定!AP10</f>
        <v>0</v>
      </c>
      <c r="AQ10" s="458">
        <f>A測定!AQ10</f>
        <v>0</v>
      </c>
      <c r="AR10" s="458">
        <f>A測定!AR10</f>
        <v>0</v>
      </c>
      <c r="AS10" s="458">
        <f>A測定!AS10</f>
        <v>0</v>
      </c>
      <c r="AT10" s="458">
        <f>A測定!AT10</f>
        <v>0</v>
      </c>
      <c r="AU10" s="458">
        <f>A測定!AU10</f>
        <v>0</v>
      </c>
      <c r="AV10" s="458">
        <f>A測定!AV10</f>
        <v>0</v>
      </c>
      <c r="AW10" s="458">
        <f>A測定!AW10</f>
        <v>0</v>
      </c>
      <c r="AX10" s="458">
        <f>A測定!AX10</f>
        <v>0</v>
      </c>
      <c r="AY10" s="458">
        <f>A測定!AY10</f>
        <v>0</v>
      </c>
      <c r="AZ10" s="458">
        <f>A測定!AZ10</f>
        <v>0</v>
      </c>
      <c r="BA10" s="458">
        <f>A測定!BA10</f>
        <v>0</v>
      </c>
      <c r="BB10" s="458">
        <f>A測定!BB10</f>
        <v>0</v>
      </c>
      <c r="BC10" s="458">
        <f>A測定!BC10</f>
        <v>0</v>
      </c>
      <c r="BD10" s="458">
        <f>A測定!BD10</f>
        <v>0</v>
      </c>
      <c r="BE10" s="458">
        <f>A測定!BE10</f>
        <v>0</v>
      </c>
      <c r="BF10" s="458">
        <f>A測定!BF10</f>
        <v>0</v>
      </c>
      <c r="BG10" s="458">
        <f>A測定!BG10</f>
        <v>0</v>
      </c>
      <c r="BH10" s="458">
        <f>A測定!BH10</f>
        <v>0</v>
      </c>
      <c r="BI10" s="458">
        <f>A測定!BI10</f>
        <v>0</v>
      </c>
      <c r="BJ10" s="458">
        <f>A測定!BJ10</f>
        <v>0</v>
      </c>
      <c r="BK10" s="458">
        <f>A測定!BK10</f>
        <v>0</v>
      </c>
      <c r="BL10" s="458">
        <f>A測定!BL10</f>
        <v>0</v>
      </c>
      <c r="BM10" s="458">
        <f>A測定!BM10</f>
        <v>0</v>
      </c>
      <c r="BN10" s="458">
        <f>A測定!BN10</f>
        <v>0</v>
      </c>
      <c r="BO10" s="458">
        <f>A測定!BO10</f>
        <v>0</v>
      </c>
      <c r="BP10" s="458">
        <f>A測定!BP10</f>
        <v>0</v>
      </c>
      <c r="BQ10" s="458">
        <f>A測定!BQ10</f>
        <v>0</v>
      </c>
      <c r="BR10" s="458">
        <f>A測定!BR10</f>
        <v>0</v>
      </c>
      <c r="BS10" s="458">
        <f>A測定!BS10</f>
        <v>0</v>
      </c>
      <c r="BT10" s="458">
        <f>A測定!BT10</f>
        <v>0</v>
      </c>
      <c r="BU10" s="458">
        <f>A測定!BU10</f>
        <v>0</v>
      </c>
      <c r="BV10" s="458">
        <f>A測定!BV10</f>
        <v>0</v>
      </c>
      <c r="BW10" s="458">
        <f>A測定!BW10</f>
        <v>0</v>
      </c>
      <c r="BX10" s="458">
        <f>A測定!BX10</f>
        <v>0</v>
      </c>
      <c r="BY10" s="458">
        <f>A測定!BY10</f>
        <v>0</v>
      </c>
      <c r="BZ10" s="458">
        <f>A測定!BZ10</f>
        <v>0</v>
      </c>
      <c r="CA10" s="458">
        <f>A測定!CA10</f>
        <v>0</v>
      </c>
      <c r="CB10" s="458">
        <f>A測定!CB10</f>
        <v>0</v>
      </c>
      <c r="CC10" s="458">
        <f>A測定!CC10</f>
        <v>0</v>
      </c>
      <c r="CD10" s="458">
        <f>A測定!CD10</f>
        <v>0</v>
      </c>
      <c r="CE10" s="458">
        <f>A測定!CE10</f>
        <v>0</v>
      </c>
      <c r="CF10" s="458">
        <f>A測定!CF10</f>
        <v>0</v>
      </c>
      <c r="CG10" s="458">
        <f>A測定!CG10</f>
        <v>0</v>
      </c>
      <c r="CH10" s="458">
        <f>A測定!CH10</f>
        <v>0</v>
      </c>
      <c r="CI10" s="458">
        <f>A測定!CI10</f>
        <v>0</v>
      </c>
      <c r="CJ10" s="458">
        <f>A測定!CJ10</f>
        <v>0</v>
      </c>
      <c r="CK10" s="458">
        <f>A測定!CK10</f>
        <v>0</v>
      </c>
      <c r="CL10" s="458">
        <f>A測定!CL10</f>
        <v>0</v>
      </c>
      <c r="CM10" s="458">
        <f>A測定!CM10</f>
        <v>0</v>
      </c>
      <c r="CN10" s="458">
        <f>A測定!CN10</f>
        <v>0</v>
      </c>
      <c r="CO10" s="458">
        <f>A測定!CO10</f>
        <v>0</v>
      </c>
      <c r="CP10" s="458">
        <f>A測定!CP10</f>
        <v>0</v>
      </c>
      <c r="CQ10" s="458">
        <f>A測定!CQ10</f>
        <v>0</v>
      </c>
      <c r="CR10" s="458">
        <f>A測定!CR10</f>
        <v>0</v>
      </c>
      <c r="CS10" s="458">
        <f>A測定!CS10</f>
        <v>0</v>
      </c>
      <c r="CT10" s="458">
        <f>A測定!CT10</f>
        <v>0</v>
      </c>
      <c r="CU10" s="458">
        <f>A測定!CU10</f>
        <v>0</v>
      </c>
      <c r="CV10" s="458">
        <f>A測定!CV10</f>
        <v>0</v>
      </c>
      <c r="CW10" s="458">
        <f>A測定!CW10</f>
        <v>0</v>
      </c>
      <c r="CX10" s="458">
        <f>A測定!CX10</f>
        <v>0</v>
      </c>
      <c r="CY10" s="458">
        <f>A測定!CY10</f>
        <v>0</v>
      </c>
      <c r="CZ10" s="458">
        <f>A測定!CZ10</f>
        <v>0</v>
      </c>
      <c r="DA10" s="458">
        <f>A測定!DA10</f>
        <v>0</v>
      </c>
      <c r="DB10" s="458">
        <f>A測定!DB10</f>
        <v>0</v>
      </c>
      <c r="DC10" s="458">
        <f>A測定!DC10</f>
        <v>0</v>
      </c>
      <c r="DD10" s="458">
        <f>A測定!DD10</f>
        <v>0</v>
      </c>
      <c r="DE10" s="458">
        <f>A測定!DE10</f>
        <v>0</v>
      </c>
      <c r="DF10" s="458">
        <f>A測定!DF10</f>
        <v>0</v>
      </c>
      <c r="DG10" s="458">
        <f>A測定!DG10</f>
        <v>0</v>
      </c>
      <c r="DH10" s="458">
        <f>A測定!DH10</f>
        <v>0</v>
      </c>
      <c r="DI10" s="458">
        <f>A測定!DI10</f>
        <v>0</v>
      </c>
      <c r="DJ10" s="458">
        <f>A測定!DJ10</f>
        <v>0</v>
      </c>
      <c r="DK10" s="458">
        <f>A測定!DK10</f>
        <v>0</v>
      </c>
      <c r="DL10" s="458">
        <f>A測定!DL10</f>
        <v>0</v>
      </c>
      <c r="DM10" s="458">
        <f>A測定!DM10</f>
        <v>0</v>
      </c>
      <c r="DN10" s="459">
        <f>A測定!DN10</f>
        <v>0</v>
      </c>
    </row>
    <row r="11" spans="1:118" ht="13.5" customHeight="1" thickBot="1">
      <c r="A11" s="460" t="str">
        <f>A測定!A11</f>
        <v>NO</v>
      </c>
      <c r="B11" s="461" t="str">
        <f>A測定!B11</f>
        <v>部位</v>
      </c>
      <c r="C11" s="461" t="str">
        <f>A測定!C11</f>
        <v>方向</v>
      </c>
      <c r="D11" s="721" t="str">
        <f>A測定!D11</f>
        <v>测量</v>
      </c>
      <c r="E11" s="721"/>
      <c r="F11" s="461" t="str">
        <f>A測定!F11</f>
        <v>工件尺寸</v>
      </c>
      <c r="G11" s="461" t="str">
        <f>A測定!G11</f>
        <v>设定余量</v>
      </c>
      <c r="H11" s="461" t="str">
        <f>A測定!H11</f>
        <v>上公差</v>
      </c>
      <c r="I11" s="462" t="str">
        <f>A測定!I11</f>
        <v>下公差</v>
      </c>
      <c r="J11" s="463" t="str">
        <f>A測定!J11</f>
        <v>素材寸法</v>
      </c>
      <c r="K11" s="464" t="str">
        <f>A測定!K11</f>
        <v>測定値</v>
      </c>
      <c r="L11" s="461" t="str">
        <f>A測定!L11</f>
        <v>取代</v>
      </c>
      <c r="M11" s="553" t="s">
        <v>689</v>
      </c>
      <c r="N11" s="552" t="s">
        <v>688</v>
      </c>
      <c r="O11" s="465" t="str">
        <f>A測定!O11</f>
        <v>判定</v>
      </c>
      <c r="P11" s="379"/>
      <c r="Q11" s="466" t="str">
        <f>A測定!Q11</f>
        <v>NO</v>
      </c>
      <c r="R11" s="387" t="str">
        <f>A測定!R11</f>
        <v>素材寸法</v>
      </c>
      <c r="S11" s="388" t="str">
        <f>A測定!S11</f>
        <v>測定値</v>
      </c>
      <c r="T11" s="389" t="str">
        <f>A測定!T11</f>
        <v>測定値</v>
      </c>
      <c r="U11" s="389" t="str">
        <f>A測定!U11</f>
        <v>測定値</v>
      </c>
      <c r="V11" s="389" t="str">
        <f>A測定!V11</f>
        <v>測定値</v>
      </c>
      <c r="W11" s="389" t="str">
        <f>A測定!W11</f>
        <v>測定値</v>
      </c>
      <c r="X11" s="389" t="str">
        <f>A測定!X11</f>
        <v>測定値</v>
      </c>
      <c r="Y11" s="389" t="str">
        <f>A測定!Y11</f>
        <v>測定値</v>
      </c>
      <c r="Z11" s="389" t="str">
        <f>A測定!Z11</f>
        <v>測定値</v>
      </c>
      <c r="AA11" s="389" t="str">
        <f>A測定!AA11</f>
        <v>測定値</v>
      </c>
      <c r="AB11" s="389" t="str">
        <f>A測定!AB11</f>
        <v>測定値</v>
      </c>
      <c r="AC11" s="389" t="str">
        <f>A測定!AC11</f>
        <v>測定値</v>
      </c>
      <c r="AD11" s="389" t="str">
        <f>A測定!AD11</f>
        <v>測定値</v>
      </c>
      <c r="AE11" s="389" t="str">
        <f>A測定!AE11</f>
        <v>測定値</v>
      </c>
      <c r="AF11" s="389" t="str">
        <f>A測定!AF11</f>
        <v>測定値</v>
      </c>
      <c r="AG11" s="389" t="str">
        <f>A測定!AG11</f>
        <v>測定値</v>
      </c>
      <c r="AH11" s="389" t="str">
        <f>A測定!AH11</f>
        <v>測定値</v>
      </c>
      <c r="AI11" s="389" t="str">
        <f>A測定!AI11</f>
        <v>測定値</v>
      </c>
      <c r="AJ11" s="389" t="str">
        <f>A測定!AJ11</f>
        <v>測定値</v>
      </c>
      <c r="AK11" s="389" t="str">
        <f>A測定!AK11</f>
        <v>測定値</v>
      </c>
      <c r="AL11" s="389" t="str">
        <f>A測定!AL11</f>
        <v>測定値</v>
      </c>
      <c r="AM11" s="389" t="str">
        <f>A測定!AM11</f>
        <v>測定値</v>
      </c>
      <c r="AN11" s="389" t="str">
        <f>A測定!AN11</f>
        <v>測定値</v>
      </c>
      <c r="AO11" s="389" t="str">
        <f>A測定!AO11</f>
        <v>測定値</v>
      </c>
      <c r="AP11" s="389" t="str">
        <f>A測定!AP11</f>
        <v>測定値</v>
      </c>
      <c r="AQ11" s="389" t="str">
        <f>A測定!AQ11</f>
        <v>測定値</v>
      </c>
      <c r="AR11" s="389" t="str">
        <f>A測定!AR11</f>
        <v>測定値</v>
      </c>
      <c r="AS11" s="389" t="str">
        <f>A測定!AS11</f>
        <v>測定値</v>
      </c>
      <c r="AT11" s="389" t="str">
        <f>A測定!AT11</f>
        <v>測定値</v>
      </c>
      <c r="AU11" s="389" t="str">
        <f>A測定!AU11</f>
        <v>測定値</v>
      </c>
      <c r="AV11" s="389" t="str">
        <f>A測定!AV11</f>
        <v>測定値</v>
      </c>
      <c r="AW11" s="389" t="str">
        <f>A測定!AW11</f>
        <v>測定値</v>
      </c>
      <c r="AX11" s="389" t="str">
        <f>A測定!AX11</f>
        <v>測定値</v>
      </c>
      <c r="AY11" s="389" t="str">
        <f>A測定!AY11</f>
        <v>測定値</v>
      </c>
      <c r="AZ11" s="389" t="str">
        <f>A測定!AZ11</f>
        <v>測定値</v>
      </c>
      <c r="BA11" s="389" t="str">
        <f>A測定!BA11</f>
        <v>測定値</v>
      </c>
      <c r="BB11" s="389" t="str">
        <f>A測定!BB11</f>
        <v>測定値</v>
      </c>
      <c r="BC11" s="389" t="str">
        <f>A測定!BC11</f>
        <v>測定値</v>
      </c>
      <c r="BD11" s="389" t="str">
        <f>A測定!BD11</f>
        <v>測定値</v>
      </c>
      <c r="BE11" s="389" t="str">
        <f>A測定!BE11</f>
        <v>測定値</v>
      </c>
      <c r="BF11" s="389" t="str">
        <f>A測定!BF11</f>
        <v>測定値</v>
      </c>
      <c r="BG11" s="389" t="str">
        <f>A測定!BG11</f>
        <v>測定値</v>
      </c>
      <c r="BH11" s="389" t="str">
        <f>A測定!BH11</f>
        <v>測定値</v>
      </c>
      <c r="BI11" s="389" t="str">
        <f>A測定!BI11</f>
        <v>測定値</v>
      </c>
      <c r="BJ11" s="389" t="str">
        <f>A測定!BJ11</f>
        <v>測定値</v>
      </c>
      <c r="BK11" s="389" t="str">
        <f>A測定!BK11</f>
        <v>測定値</v>
      </c>
      <c r="BL11" s="389" t="str">
        <f>A測定!BL11</f>
        <v>測定値</v>
      </c>
      <c r="BM11" s="389" t="str">
        <f>A測定!BM11</f>
        <v>測定値</v>
      </c>
      <c r="BN11" s="389" t="str">
        <f>A測定!BN11</f>
        <v>測定値</v>
      </c>
      <c r="BO11" s="389" t="str">
        <f>A測定!BO11</f>
        <v>測定値</v>
      </c>
      <c r="BP11" s="389" t="str">
        <f>A測定!BP11</f>
        <v>測定値</v>
      </c>
      <c r="BQ11" s="389" t="str">
        <f>A測定!BQ11</f>
        <v>測定値</v>
      </c>
      <c r="BR11" s="389" t="str">
        <f>A測定!BR11</f>
        <v>測定値</v>
      </c>
      <c r="BS11" s="389" t="str">
        <f>A測定!BS11</f>
        <v>測定値</v>
      </c>
      <c r="BT11" s="389" t="str">
        <f>A測定!BT11</f>
        <v>測定値</v>
      </c>
      <c r="BU11" s="389" t="str">
        <f>A測定!BU11</f>
        <v>測定値</v>
      </c>
      <c r="BV11" s="389" t="str">
        <f>A測定!BV11</f>
        <v>測定値</v>
      </c>
      <c r="BW11" s="389" t="str">
        <f>A測定!BW11</f>
        <v>測定値</v>
      </c>
      <c r="BX11" s="389" t="str">
        <f>A測定!BX11</f>
        <v>測定値</v>
      </c>
      <c r="BY11" s="389" t="str">
        <f>A測定!BY11</f>
        <v>測定値</v>
      </c>
      <c r="BZ11" s="389" t="str">
        <f>A測定!BZ11</f>
        <v>測定値</v>
      </c>
      <c r="CA11" s="389" t="str">
        <f>A測定!CA11</f>
        <v>測定値</v>
      </c>
      <c r="CB11" s="389" t="str">
        <f>A測定!CB11</f>
        <v>測定値</v>
      </c>
      <c r="CC11" s="389" t="str">
        <f>A測定!CC11</f>
        <v>測定値</v>
      </c>
      <c r="CD11" s="389" t="str">
        <f>A測定!CD11</f>
        <v>測定値</v>
      </c>
      <c r="CE11" s="389" t="str">
        <f>A測定!CE11</f>
        <v>測定値</v>
      </c>
      <c r="CF11" s="389" t="str">
        <f>A測定!CF11</f>
        <v>測定値</v>
      </c>
      <c r="CG11" s="389" t="str">
        <f>A測定!CG11</f>
        <v>測定値</v>
      </c>
      <c r="CH11" s="389" t="str">
        <f>A測定!CH11</f>
        <v>測定値</v>
      </c>
      <c r="CI11" s="389" t="str">
        <f>A測定!CI11</f>
        <v>測定値</v>
      </c>
      <c r="CJ11" s="389" t="str">
        <f>A測定!CJ11</f>
        <v>測定値</v>
      </c>
      <c r="CK11" s="389" t="str">
        <f>A測定!CK11</f>
        <v>測定値</v>
      </c>
      <c r="CL11" s="389" t="str">
        <f>A測定!CL11</f>
        <v>測定値</v>
      </c>
      <c r="CM11" s="389" t="str">
        <f>A測定!CM11</f>
        <v>測定値</v>
      </c>
      <c r="CN11" s="389" t="str">
        <f>A測定!CN11</f>
        <v>測定値</v>
      </c>
      <c r="CO11" s="389" t="str">
        <f>A測定!CO11</f>
        <v>測定値</v>
      </c>
      <c r="CP11" s="389" t="str">
        <f>A測定!CP11</f>
        <v>測定値</v>
      </c>
      <c r="CQ11" s="389" t="str">
        <f>A測定!CQ11</f>
        <v>測定値</v>
      </c>
      <c r="CR11" s="389" t="str">
        <f>A測定!CR11</f>
        <v>測定値</v>
      </c>
      <c r="CS11" s="389" t="str">
        <f>A測定!CS11</f>
        <v>測定値</v>
      </c>
      <c r="CT11" s="389" t="str">
        <f>A測定!CT11</f>
        <v>測定値</v>
      </c>
      <c r="CU11" s="389" t="str">
        <f>A測定!CU11</f>
        <v>測定値</v>
      </c>
      <c r="CV11" s="389" t="str">
        <f>A測定!CV11</f>
        <v>測定値</v>
      </c>
      <c r="CW11" s="389" t="str">
        <f>A測定!CW11</f>
        <v>測定値</v>
      </c>
      <c r="CX11" s="389" t="str">
        <f>A測定!CX11</f>
        <v>測定値</v>
      </c>
      <c r="CY11" s="389" t="str">
        <f>A測定!CY11</f>
        <v>測定値</v>
      </c>
      <c r="CZ11" s="389" t="str">
        <f>A測定!CZ11</f>
        <v>測定値</v>
      </c>
      <c r="DA11" s="389" t="str">
        <f>A測定!DA11</f>
        <v>測定値</v>
      </c>
      <c r="DB11" s="389" t="str">
        <f>A測定!DB11</f>
        <v>測定値</v>
      </c>
      <c r="DC11" s="389" t="str">
        <f>A測定!DC11</f>
        <v>測定値</v>
      </c>
      <c r="DD11" s="389" t="str">
        <f>A測定!DD11</f>
        <v>測定値</v>
      </c>
      <c r="DE11" s="389" t="str">
        <f>A測定!DE11</f>
        <v>測定値</v>
      </c>
      <c r="DF11" s="389" t="str">
        <f>A測定!DF11</f>
        <v>測定値</v>
      </c>
      <c r="DG11" s="389" t="str">
        <f>A測定!DG11</f>
        <v>測定値</v>
      </c>
      <c r="DH11" s="389" t="str">
        <f>A測定!DH11</f>
        <v>測定値</v>
      </c>
      <c r="DI11" s="389" t="str">
        <f>A測定!DI11</f>
        <v>測定値</v>
      </c>
      <c r="DJ11" s="389" t="str">
        <f>A測定!DJ11</f>
        <v>測定値</v>
      </c>
      <c r="DK11" s="389" t="str">
        <f>A測定!DK11</f>
        <v>測定値</v>
      </c>
      <c r="DL11" s="389" t="str">
        <f>A測定!DL11</f>
        <v>測定値</v>
      </c>
      <c r="DM11" s="389" t="str">
        <f>A測定!DM11</f>
        <v>測定値</v>
      </c>
      <c r="DN11" s="390" t="str">
        <f>A測定!DN11</f>
        <v>測定値</v>
      </c>
    </row>
    <row r="12" spans="1:118" ht="13.5" customHeight="1">
      <c r="A12" s="467">
        <v>1003</v>
      </c>
      <c r="B12" s="468" t="s">
        <v>559</v>
      </c>
      <c r="C12" s="468">
        <v>0</v>
      </c>
      <c r="D12" s="391" t="s">
        <v>8</v>
      </c>
      <c r="E12" s="391" t="s">
        <v>543</v>
      </c>
      <c r="F12" s="469">
        <v>212.7</v>
      </c>
      <c r="G12" s="392"/>
      <c r="H12" s="513">
        <v>0.05</v>
      </c>
      <c r="I12" s="514">
        <v>-0.05</v>
      </c>
      <c r="J12" s="470">
        <v>212.7</v>
      </c>
      <c r="K12" s="471">
        <v>212.7</v>
      </c>
      <c r="L12" s="392" t="str">
        <f>IF(G12=0,"",IF(J$8=J$7,IF(F12&gt;0,IF(C12=1,G12-ROUND(J12-K12,2),G12-ROUND(K12-J12,2)),IF(C12=1,G12-ROUND(K12-J12,2),G12-ROUND(J12-K12,2))),IF(J$8&lt;&gt;J$7,IF(F12&gt;0,IF(C12=1,ROUND(K12-J12,2),ROUND(J12-K12,2)),IF(C12=1,ROUND(J12-K12,2),ROUND(K12-J12,2))))))</f>
        <v/>
      </c>
      <c r="M12" s="472">
        <f>IF(COUNTBLANK(F12)=1,"",IF(C12=0,ROUND(K12-J12,2),IF(C12=1,IF(F12&gt;0,ROUND(K12-J12,2),ROUND(J12-K12,2)),IF(C12=2,IF(F12&gt;0,ROUND(J12-K12,2),ROUND(K12-J12,2))))))</f>
        <v>0</v>
      </c>
      <c r="N12" s="549">
        <v>0</v>
      </c>
      <c r="O12" s="473" t="str">
        <f>IF(AND(H12&gt;=M12,M12&gt;=I12),"OK","NG")</f>
        <v>OK</v>
      </c>
      <c r="P12" s="393"/>
      <c r="Q12" s="474">
        <v>1003</v>
      </c>
      <c r="R12" s="394">
        <f t="shared" ref="R12:R58" si="0">IF(C12=0,F12,IF(F12&gt;0,IF(C12=1,F12+G12,F12-G12),IF(C12=1,F12-G12,F12+G12)))</f>
        <v>212.7</v>
      </c>
      <c r="S12" s="475">
        <v>212.7</v>
      </c>
      <c r="T12" s="475">
        <v>212.7</v>
      </c>
      <c r="U12" s="476"/>
      <c r="V12" s="476"/>
      <c r="W12" s="476"/>
      <c r="X12" s="476"/>
      <c r="Y12" s="476"/>
      <c r="Z12" s="476"/>
      <c r="AA12" s="476"/>
      <c r="AB12" s="476"/>
      <c r="AC12" s="476"/>
      <c r="AD12" s="476"/>
      <c r="AE12" s="476"/>
      <c r="AF12" s="476"/>
      <c r="AG12" s="476"/>
      <c r="AH12" s="476"/>
      <c r="AI12" s="476"/>
      <c r="AJ12" s="476"/>
      <c r="AK12" s="476"/>
      <c r="AL12" s="476"/>
      <c r="AM12" s="476"/>
      <c r="AN12" s="476"/>
      <c r="AO12" s="476"/>
      <c r="AP12" s="476"/>
      <c r="AQ12" s="476"/>
      <c r="AR12" s="476"/>
      <c r="AS12" s="476"/>
      <c r="AT12" s="476"/>
      <c r="AU12" s="476"/>
      <c r="AV12" s="476"/>
      <c r="AW12" s="476"/>
      <c r="AX12" s="476"/>
      <c r="AY12" s="476"/>
      <c r="AZ12" s="476"/>
      <c r="BA12" s="476"/>
      <c r="BB12" s="476"/>
      <c r="BC12" s="476"/>
      <c r="BD12" s="476"/>
      <c r="BE12" s="476"/>
      <c r="BF12" s="476"/>
      <c r="BG12" s="476"/>
      <c r="BH12" s="476"/>
      <c r="BI12" s="476"/>
      <c r="BJ12" s="476"/>
      <c r="BK12" s="476"/>
      <c r="BL12" s="476"/>
      <c r="BM12" s="476"/>
      <c r="BN12" s="476"/>
      <c r="BO12" s="476"/>
      <c r="BP12" s="476"/>
      <c r="BQ12" s="476"/>
      <c r="BR12" s="476"/>
      <c r="BS12" s="476"/>
      <c r="BT12" s="476"/>
      <c r="BU12" s="476"/>
      <c r="BV12" s="476"/>
      <c r="BW12" s="476"/>
      <c r="BX12" s="476"/>
      <c r="BY12" s="476"/>
      <c r="BZ12" s="476"/>
      <c r="CA12" s="476"/>
      <c r="CB12" s="476"/>
      <c r="CC12" s="476"/>
      <c r="CD12" s="476"/>
      <c r="CE12" s="476"/>
      <c r="CF12" s="476"/>
      <c r="CG12" s="476"/>
      <c r="CH12" s="476"/>
      <c r="CI12" s="476"/>
      <c r="CJ12" s="476"/>
      <c r="CK12" s="476"/>
      <c r="CL12" s="476"/>
      <c r="CM12" s="476"/>
      <c r="CN12" s="476"/>
      <c r="CO12" s="476"/>
      <c r="CP12" s="476"/>
      <c r="CQ12" s="476"/>
      <c r="CR12" s="476"/>
      <c r="CS12" s="476"/>
      <c r="CT12" s="476"/>
      <c r="CU12" s="476"/>
      <c r="CV12" s="476"/>
      <c r="CW12" s="476"/>
      <c r="CX12" s="476"/>
      <c r="CY12" s="476"/>
      <c r="CZ12" s="476"/>
      <c r="DA12" s="476"/>
      <c r="DB12" s="476"/>
      <c r="DC12" s="476"/>
      <c r="DD12" s="476"/>
      <c r="DE12" s="476"/>
      <c r="DF12" s="476"/>
      <c r="DG12" s="476"/>
      <c r="DH12" s="476"/>
      <c r="DI12" s="476"/>
      <c r="DJ12" s="476"/>
      <c r="DK12" s="476"/>
      <c r="DL12" s="476"/>
      <c r="DM12" s="476"/>
      <c r="DN12" s="477"/>
    </row>
    <row r="13" spans="1:118" ht="13.5" customHeight="1">
      <c r="A13" s="478">
        <v>1002</v>
      </c>
      <c r="B13" s="479" t="s">
        <v>560</v>
      </c>
      <c r="C13" s="479">
        <v>0</v>
      </c>
      <c r="D13" s="395" t="s">
        <v>8</v>
      </c>
      <c r="E13" s="395" t="s">
        <v>543</v>
      </c>
      <c r="F13" s="480">
        <v>212.7</v>
      </c>
      <c r="G13" s="397"/>
      <c r="H13" s="515">
        <v>0.05</v>
      </c>
      <c r="I13" s="516">
        <v>-0.05</v>
      </c>
      <c r="J13" s="481">
        <v>212.7</v>
      </c>
      <c r="K13" s="482">
        <v>212.7</v>
      </c>
      <c r="L13" s="397" t="str">
        <f t="shared" ref="L13:L99" si="1">IF(G13=0,"",IF(J$8=J$7,IF(F13&gt;0,IF(C13=1,G13-ROUND(J13-K13,2),G13-ROUND(K13-J13,2)),IF(C13=1,G13-ROUND(K13-J13,2),G13-ROUND(J13-K13,2))),IF(J$8&lt;&gt;J$7,IF(F13&gt;0,IF(C13=1,ROUND(K13-J13,2),ROUND(J13-K13,2)),IF(C13=1,ROUND(J13-K13,2),ROUND(K13-J13,2))))))</f>
        <v/>
      </c>
      <c r="M13" s="404">
        <f t="shared" ref="M13:M63" si="2">IF(COUNTBLANK(F13)=1,"",IF(C13=0,ROUND(K13-J13,2),IF(C13=1,IF(F13&gt;0,ROUND(K13-J13,2),ROUND(J13-K13,2)),IF(C13=2,IF(F13&gt;0,ROUND(J13-K13,2),ROUND(K13-J13,2))))))</f>
        <v>0</v>
      </c>
      <c r="N13" s="550">
        <v>0</v>
      </c>
      <c r="O13" s="483" t="str">
        <f t="shared" ref="O13:O99" si="3">IF(AND(H13&gt;=M13,M13&gt;=I13),"OK","NG")</f>
        <v>OK</v>
      </c>
      <c r="P13" s="393"/>
      <c r="Q13" s="484">
        <v>1002</v>
      </c>
      <c r="R13" s="398">
        <f t="shared" si="0"/>
        <v>212.7</v>
      </c>
      <c r="S13" s="485">
        <v>212.7</v>
      </c>
      <c r="T13" s="485">
        <v>212.7</v>
      </c>
      <c r="U13" s="486"/>
      <c r="V13" s="486"/>
      <c r="W13" s="486"/>
      <c r="X13" s="486"/>
      <c r="Y13" s="486"/>
      <c r="Z13" s="486"/>
      <c r="AA13" s="486"/>
      <c r="AB13" s="486"/>
      <c r="AC13" s="486"/>
      <c r="AD13" s="486"/>
      <c r="AE13" s="486"/>
      <c r="AF13" s="486"/>
      <c r="AG13" s="486"/>
      <c r="AH13" s="486"/>
      <c r="AI13" s="486"/>
      <c r="AJ13" s="486"/>
      <c r="AK13" s="486"/>
      <c r="AL13" s="486"/>
      <c r="AM13" s="486"/>
      <c r="AN13" s="486"/>
      <c r="AO13" s="486"/>
      <c r="AP13" s="486"/>
      <c r="AQ13" s="486"/>
      <c r="AR13" s="486"/>
      <c r="AS13" s="486"/>
      <c r="AT13" s="486"/>
      <c r="AU13" s="486"/>
      <c r="AV13" s="486"/>
      <c r="AW13" s="486"/>
      <c r="AX13" s="486"/>
      <c r="AY13" s="486"/>
      <c r="AZ13" s="486"/>
      <c r="BA13" s="486"/>
      <c r="BB13" s="486"/>
      <c r="BC13" s="486"/>
      <c r="BD13" s="486"/>
      <c r="BE13" s="486"/>
      <c r="BF13" s="486"/>
      <c r="BG13" s="486"/>
      <c r="BH13" s="486"/>
      <c r="BI13" s="486"/>
      <c r="BJ13" s="486"/>
      <c r="BK13" s="486"/>
      <c r="BL13" s="486"/>
      <c r="BM13" s="486"/>
      <c r="BN13" s="486"/>
      <c r="BO13" s="486"/>
      <c r="BP13" s="486"/>
      <c r="BQ13" s="486"/>
      <c r="BR13" s="486"/>
      <c r="BS13" s="486"/>
      <c r="BT13" s="486"/>
      <c r="BU13" s="486"/>
      <c r="BV13" s="486"/>
      <c r="BW13" s="486"/>
      <c r="BX13" s="486"/>
      <c r="BY13" s="486"/>
      <c r="BZ13" s="486"/>
      <c r="CA13" s="486"/>
      <c r="CB13" s="486"/>
      <c r="CC13" s="486"/>
      <c r="CD13" s="486"/>
      <c r="CE13" s="486"/>
      <c r="CF13" s="486"/>
      <c r="CG13" s="486"/>
      <c r="CH13" s="486"/>
      <c r="CI13" s="486"/>
      <c r="CJ13" s="486"/>
      <c r="CK13" s="486"/>
      <c r="CL13" s="486"/>
      <c r="CM13" s="486"/>
      <c r="CN13" s="486"/>
      <c r="CO13" s="486"/>
      <c r="CP13" s="486"/>
      <c r="CQ13" s="486"/>
      <c r="CR13" s="486"/>
      <c r="CS13" s="486"/>
      <c r="CT13" s="486"/>
      <c r="CU13" s="486"/>
      <c r="CV13" s="486"/>
      <c r="CW13" s="486"/>
      <c r="CX13" s="486"/>
      <c r="CY13" s="486"/>
      <c r="CZ13" s="486"/>
      <c r="DA13" s="486"/>
      <c r="DB13" s="486"/>
      <c r="DC13" s="486"/>
      <c r="DD13" s="486"/>
      <c r="DE13" s="486"/>
      <c r="DF13" s="486"/>
      <c r="DG13" s="486"/>
      <c r="DH13" s="486"/>
      <c r="DI13" s="486"/>
      <c r="DJ13" s="486"/>
      <c r="DK13" s="486"/>
      <c r="DL13" s="486"/>
      <c r="DM13" s="486"/>
      <c r="DN13" s="487"/>
    </row>
    <row r="14" spans="1:118" ht="13.5" customHeight="1">
      <c r="A14" s="478">
        <v>1001</v>
      </c>
      <c r="B14" s="479" t="s">
        <v>561</v>
      </c>
      <c r="C14" s="479">
        <v>0</v>
      </c>
      <c r="D14" s="395" t="s">
        <v>8</v>
      </c>
      <c r="E14" s="395" t="s">
        <v>543</v>
      </c>
      <c r="F14" s="480">
        <v>212.7</v>
      </c>
      <c r="G14" s="397"/>
      <c r="H14" s="515">
        <v>0.05</v>
      </c>
      <c r="I14" s="516">
        <v>-0.05</v>
      </c>
      <c r="J14" s="481">
        <v>212.7</v>
      </c>
      <c r="K14" s="482">
        <v>212.7</v>
      </c>
      <c r="L14" s="397" t="str">
        <f t="shared" si="1"/>
        <v/>
      </c>
      <c r="M14" s="404">
        <f t="shared" si="2"/>
        <v>0</v>
      </c>
      <c r="N14" s="550">
        <v>0</v>
      </c>
      <c r="O14" s="483" t="str">
        <f t="shared" si="3"/>
        <v>OK</v>
      </c>
      <c r="P14" s="393"/>
      <c r="Q14" s="484">
        <v>1001</v>
      </c>
      <c r="R14" s="398">
        <f t="shared" si="0"/>
        <v>212.7</v>
      </c>
      <c r="S14" s="485">
        <v>212.7</v>
      </c>
      <c r="T14" s="485">
        <v>212.7</v>
      </c>
      <c r="U14" s="486"/>
      <c r="V14" s="486"/>
      <c r="W14" s="486"/>
      <c r="X14" s="486"/>
      <c r="Y14" s="486"/>
      <c r="Z14" s="486"/>
      <c r="AA14" s="486"/>
      <c r="AB14" s="486"/>
      <c r="AC14" s="486"/>
      <c r="AD14" s="486"/>
      <c r="AE14" s="486"/>
      <c r="AF14" s="486"/>
      <c r="AG14" s="486"/>
      <c r="AH14" s="486"/>
      <c r="AI14" s="486"/>
      <c r="AJ14" s="486"/>
      <c r="AK14" s="486"/>
      <c r="AL14" s="486"/>
      <c r="AM14" s="486"/>
      <c r="AN14" s="486"/>
      <c r="AO14" s="486"/>
      <c r="AP14" s="486"/>
      <c r="AQ14" s="486"/>
      <c r="AR14" s="486"/>
      <c r="AS14" s="486"/>
      <c r="AT14" s="486"/>
      <c r="AU14" s="486"/>
      <c r="AV14" s="486"/>
      <c r="AW14" s="486"/>
      <c r="AX14" s="486"/>
      <c r="AY14" s="486"/>
      <c r="AZ14" s="486"/>
      <c r="BA14" s="486"/>
      <c r="BB14" s="486"/>
      <c r="BC14" s="486"/>
      <c r="BD14" s="486"/>
      <c r="BE14" s="486"/>
      <c r="BF14" s="486"/>
      <c r="BG14" s="486"/>
      <c r="BH14" s="486"/>
      <c r="BI14" s="486"/>
      <c r="BJ14" s="486"/>
      <c r="BK14" s="486"/>
      <c r="BL14" s="486"/>
      <c r="BM14" s="486"/>
      <c r="BN14" s="486"/>
      <c r="BO14" s="486"/>
      <c r="BP14" s="486"/>
      <c r="BQ14" s="486"/>
      <c r="BR14" s="486"/>
      <c r="BS14" s="486"/>
      <c r="BT14" s="486"/>
      <c r="BU14" s="486"/>
      <c r="BV14" s="486"/>
      <c r="BW14" s="486"/>
      <c r="BX14" s="486"/>
      <c r="BY14" s="486"/>
      <c r="BZ14" s="486"/>
      <c r="CA14" s="486"/>
      <c r="CB14" s="486"/>
      <c r="CC14" s="486"/>
      <c r="CD14" s="486"/>
      <c r="CE14" s="486"/>
      <c r="CF14" s="486"/>
      <c r="CG14" s="486"/>
      <c r="CH14" s="486"/>
      <c r="CI14" s="486"/>
      <c r="CJ14" s="486"/>
      <c r="CK14" s="486"/>
      <c r="CL14" s="486"/>
      <c r="CM14" s="486"/>
      <c r="CN14" s="486"/>
      <c r="CO14" s="486"/>
      <c r="CP14" s="486"/>
      <c r="CQ14" s="486"/>
      <c r="CR14" s="486"/>
      <c r="CS14" s="486"/>
      <c r="CT14" s="486"/>
      <c r="CU14" s="486"/>
      <c r="CV14" s="486"/>
      <c r="CW14" s="486"/>
      <c r="CX14" s="486"/>
      <c r="CY14" s="486"/>
      <c r="CZ14" s="486"/>
      <c r="DA14" s="486"/>
      <c r="DB14" s="486"/>
      <c r="DC14" s="486"/>
      <c r="DD14" s="486"/>
      <c r="DE14" s="486"/>
      <c r="DF14" s="486"/>
      <c r="DG14" s="486"/>
      <c r="DH14" s="486"/>
      <c r="DI14" s="486"/>
      <c r="DJ14" s="486"/>
      <c r="DK14" s="486"/>
      <c r="DL14" s="486"/>
      <c r="DM14" s="486"/>
      <c r="DN14" s="487"/>
    </row>
    <row r="15" spans="1:118" ht="13.5" customHeight="1">
      <c r="A15" s="478">
        <v>314</v>
      </c>
      <c r="B15" s="479" t="s">
        <v>562</v>
      </c>
      <c r="C15" s="479">
        <v>0</v>
      </c>
      <c r="D15" s="395" t="s">
        <v>9</v>
      </c>
      <c r="E15" s="395" t="s">
        <v>544</v>
      </c>
      <c r="F15" s="396">
        <v>82</v>
      </c>
      <c r="G15" s="397"/>
      <c r="H15" s="515">
        <v>0.15</v>
      </c>
      <c r="I15" s="516">
        <v>-0.15</v>
      </c>
      <c r="J15" s="481">
        <v>82</v>
      </c>
      <c r="K15" s="482">
        <v>82</v>
      </c>
      <c r="L15" s="397" t="str">
        <f t="shared" si="1"/>
        <v/>
      </c>
      <c r="M15" s="404">
        <f t="shared" si="2"/>
        <v>0</v>
      </c>
      <c r="N15" s="550">
        <v>0</v>
      </c>
      <c r="O15" s="483" t="str">
        <f t="shared" si="3"/>
        <v>OK</v>
      </c>
      <c r="P15" s="393"/>
      <c r="Q15" s="484">
        <v>314</v>
      </c>
      <c r="R15" s="398">
        <f t="shared" si="0"/>
        <v>82</v>
      </c>
      <c r="S15" s="485">
        <v>82</v>
      </c>
      <c r="T15" s="485">
        <v>82</v>
      </c>
      <c r="U15" s="486"/>
      <c r="V15" s="486"/>
      <c r="W15" s="486"/>
      <c r="X15" s="486"/>
      <c r="Y15" s="486"/>
      <c r="Z15" s="486"/>
      <c r="AA15" s="486"/>
      <c r="AB15" s="486"/>
      <c r="AC15" s="486"/>
      <c r="AD15" s="486"/>
      <c r="AE15" s="486"/>
      <c r="AF15" s="486"/>
      <c r="AG15" s="486"/>
      <c r="AH15" s="486"/>
      <c r="AI15" s="486"/>
      <c r="AJ15" s="486"/>
      <c r="AK15" s="486"/>
      <c r="AL15" s="486"/>
      <c r="AM15" s="486"/>
      <c r="AN15" s="486"/>
      <c r="AO15" s="486"/>
      <c r="AP15" s="486"/>
      <c r="AQ15" s="486"/>
      <c r="AR15" s="486"/>
      <c r="AS15" s="486"/>
      <c r="AT15" s="486"/>
      <c r="AU15" s="486"/>
      <c r="AV15" s="486"/>
      <c r="AW15" s="486"/>
      <c r="AX15" s="486"/>
      <c r="AY15" s="486"/>
      <c r="AZ15" s="486"/>
      <c r="BA15" s="486"/>
      <c r="BB15" s="486"/>
      <c r="BC15" s="486"/>
      <c r="BD15" s="486"/>
      <c r="BE15" s="486"/>
      <c r="BF15" s="486"/>
      <c r="BG15" s="486"/>
      <c r="BH15" s="486"/>
      <c r="BI15" s="486"/>
      <c r="BJ15" s="486"/>
      <c r="BK15" s="486"/>
      <c r="BL15" s="486"/>
      <c r="BM15" s="486"/>
      <c r="BN15" s="486"/>
      <c r="BO15" s="486"/>
      <c r="BP15" s="486"/>
      <c r="BQ15" s="486"/>
      <c r="BR15" s="486"/>
      <c r="BS15" s="486"/>
      <c r="BT15" s="486"/>
      <c r="BU15" s="486"/>
      <c r="BV15" s="486"/>
      <c r="BW15" s="486"/>
      <c r="BX15" s="486"/>
      <c r="BY15" s="486"/>
      <c r="BZ15" s="486"/>
      <c r="CA15" s="486"/>
      <c r="CB15" s="486"/>
      <c r="CC15" s="486"/>
      <c r="CD15" s="486"/>
      <c r="CE15" s="486"/>
      <c r="CF15" s="486"/>
      <c r="CG15" s="486"/>
      <c r="CH15" s="486"/>
      <c r="CI15" s="486"/>
      <c r="CJ15" s="486"/>
      <c r="CK15" s="486"/>
      <c r="CL15" s="486"/>
      <c r="CM15" s="486"/>
      <c r="CN15" s="486"/>
      <c r="CO15" s="486"/>
      <c r="CP15" s="486"/>
      <c r="CQ15" s="486"/>
      <c r="CR15" s="486"/>
      <c r="CS15" s="486"/>
      <c r="CT15" s="486"/>
      <c r="CU15" s="486"/>
      <c r="CV15" s="486"/>
      <c r="CW15" s="486"/>
      <c r="CX15" s="486"/>
      <c r="CY15" s="486"/>
      <c r="CZ15" s="486"/>
      <c r="DA15" s="486"/>
      <c r="DB15" s="486"/>
      <c r="DC15" s="486"/>
      <c r="DD15" s="486"/>
      <c r="DE15" s="486"/>
      <c r="DF15" s="486"/>
      <c r="DG15" s="486"/>
      <c r="DH15" s="486"/>
      <c r="DI15" s="486"/>
      <c r="DJ15" s="486"/>
      <c r="DK15" s="486"/>
      <c r="DL15" s="486"/>
      <c r="DM15" s="486"/>
      <c r="DN15" s="487"/>
    </row>
    <row r="16" spans="1:118" ht="13.5" customHeight="1">
      <c r="A16" s="478">
        <v>314</v>
      </c>
      <c r="B16" s="479" t="s">
        <v>563</v>
      </c>
      <c r="C16" s="479">
        <v>0</v>
      </c>
      <c r="D16" s="395" t="s">
        <v>7</v>
      </c>
      <c r="E16" s="395" t="s">
        <v>544</v>
      </c>
      <c r="F16" s="396">
        <v>135</v>
      </c>
      <c r="G16" s="397"/>
      <c r="H16" s="515">
        <v>0.15</v>
      </c>
      <c r="I16" s="516">
        <v>-0.15</v>
      </c>
      <c r="J16" s="481">
        <v>135</v>
      </c>
      <c r="K16" s="482">
        <v>135</v>
      </c>
      <c r="L16" s="397" t="str">
        <f t="shared" si="1"/>
        <v/>
      </c>
      <c r="M16" s="404">
        <f t="shared" si="2"/>
        <v>0</v>
      </c>
      <c r="N16" s="550">
        <v>0</v>
      </c>
      <c r="O16" s="483" t="str">
        <f t="shared" si="3"/>
        <v>OK</v>
      </c>
      <c r="P16" s="393"/>
      <c r="Q16" s="484">
        <v>314</v>
      </c>
      <c r="R16" s="398">
        <f t="shared" si="0"/>
        <v>135</v>
      </c>
      <c r="S16" s="485">
        <v>135</v>
      </c>
      <c r="T16" s="485">
        <v>135</v>
      </c>
      <c r="U16" s="486"/>
      <c r="V16" s="486"/>
      <c r="W16" s="486"/>
      <c r="X16" s="486"/>
      <c r="Y16" s="486"/>
      <c r="Z16" s="486"/>
      <c r="AA16" s="486"/>
      <c r="AB16" s="486"/>
      <c r="AC16" s="486"/>
      <c r="AD16" s="486"/>
      <c r="AE16" s="486"/>
      <c r="AF16" s="486"/>
      <c r="AG16" s="486"/>
      <c r="AH16" s="486"/>
      <c r="AI16" s="486"/>
      <c r="AJ16" s="486"/>
      <c r="AK16" s="486"/>
      <c r="AL16" s="486"/>
      <c r="AM16" s="486"/>
      <c r="AN16" s="486"/>
      <c r="AO16" s="486"/>
      <c r="AP16" s="486"/>
      <c r="AQ16" s="486"/>
      <c r="AR16" s="486"/>
      <c r="AS16" s="486"/>
      <c r="AT16" s="486"/>
      <c r="AU16" s="486"/>
      <c r="AV16" s="486"/>
      <c r="AW16" s="486"/>
      <c r="AX16" s="486"/>
      <c r="AY16" s="486"/>
      <c r="AZ16" s="486"/>
      <c r="BA16" s="486"/>
      <c r="BB16" s="486"/>
      <c r="BC16" s="486"/>
      <c r="BD16" s="486"/>
      <c r="BE16" s="486"/>
      <c r="BF16" s="486"/>
      <c r="BG16" s="486"/>
      <c r="BH16" s="486"/>
      <c r="BI16" s="486"/>
      <c r="BJ16" s="486"/>
      <c r="BK16" s="486"/>
      <c r="BL16" s="486"/>
      <c r="BM16" s="486"/>
      <c r="BN16" s="486"/>
      <c r="BO16" s="486"/>
      <c r="BP16" s="486"/>
      <c r="BQ16" s="486"/>
      <c r="BR16" s="486"/>
      <c r="BS16" s="486"/>
      <c r="BT16" s="486"/>
      <c r="BU16" s="486"/>
      <c r="BV16" s="486"/>
      <c r="BW16" s="486"/>
      <c r="BX16" s="486"/>
      <c r="BY16" s="486"/>
      <c r="BZ16" s="486"/>
      <c r="CA16" s="486"/>
      <c r="CB16" s="486"/>
      <c r="CC16" s="486"/>
      <c r="CD16" s="486"/>
      <c r="CE16" s="486"/>
      <c r="CF16" s="486"/>
      <c r="CG16" s="486"/>
      <c r="CH16" s="486"/>
      <c r="CI16" s="486"/>
      <c r="CJ16" s="486"/>
      <c r="CK16" s="486"/>
      <c r="CL16" s="486"/>
      <c r="CM16" s="486"/>
      <c r="CN16" s="486"/>
      <c r="CO16" s="486"/>
      <c r="CP16" s="486"/>
      <c r="CQ16" s="486"/>
      <c r="CR16" s="486"/>
      <c r="CS16" s="486"/>
      <c r="CT16" s="486"/>
      <c r="CU16" s="486"/>
      <c r="CV16" s="486"/>
      <c r="CW16" s="486"/>
      <c r="CX16" s="486"/>
      <c r="CY16" s="486"/>
      <c r="CZ16" s="486"/>
      <c r="DA16" s="486"/>
      <c r="DB16" s="486"/>
      <c r="DC16" s="486"/>
      <c r="DD16" s="486"/>
      <c r="DE16" s="486"/>
      <c r="DF16" s="486"/>
      <c r="DG16" s="486"/>
      <c r="DH16" s="486"/>
      <c r="DI16" s="486"/>
      <c r="DJ16" s="486"/>
      <c r="DK16" s="486"/>
      <c r="DL16" s="486"/>
      <c r="DM16" s="486"/>
      <c r="DN16" s="487"/>
    </row>
    <row r="17" spans="1:118" ht="13.5" customHeight="1">
      <c r="A17" s="478">
        <v>311</v>
      </c>
      <c r="B17" s="479" t="s">
        <v>564</v>
      </c>
      <c r="C17" s="479">
        <v>0</v>
      </c>
      <c r="D17" s="395" t="s">
        <v>9</v>
      </c>
      <c r="E17" s="395" t="s">
        <v>544</v>
      </c>
      <c r="F17" s="396">
        <v>-61</v>
      </c>
      <c r="G17" s="397"/>
      <c r="H17" s="515">
        <v>0.15</v>
      </c>
      <c r="I17" s="516">
        <v>-0.15</v>
      </c>
      <c r="J17" s="481">
        <v>-61</v>
      </c>
      <c r="K17" s="482">
        <v>-61</v>
      </c>
      <c r="L17" s="397" t="str">
        <f t="shared" si="1"/>
        <v/>
      </c>
      <c r="M17" s="404">
        <f>IF(COUNTBLANK(F17)=1,"",IF(C17=0,ROUND(K17-J17,2),IF(C17=1,IF(F17&gt;0,ROUND(J17-K17,2),ROUND(K17-J17,2)),IF(C17=2,IF(F17&gt;0,ROUND(J17-K17,2),ROUND(K17-J17,2))))))</f>
        <v>0</v>
      </c>
      <c r="N17" s="550">
        <v>0</v>
      </c>
      <c r="O17" s="483" t="str">
        <f t="shared" si="3"/>
        <v>OK</v>
      </c>
      <c r="P17" s="393"/>
      <c r="Q17" s="484">
        <v>311</v>
      </c>
      <c r="R17" s="398">
        <f t="shared" si="0"/>
        <v>-61</v>
      </c>
      <c r="S17" s="485">
        <v>-61</v>
      </c>
      <c r="T17" s="485">
        <v>-61</v>
      </c>
      <c r="U17" s="486"/>
      <c r="V17" s="486"/>
      <c r="W17" s="486"/>
      <c r="X17" s="486"/>
      <c r="Y17" s="486"/>
      <c r="Z17" s="486"/>
      <c r="AA17" s="486"/>
      <c r="AB17" s="486"/>
      <c r="AC17" s="486"/>
      <c r="AD17" s="486"/>
      <c r="AE17" s="486"/>
      <c r="AF17" s="486"/>
      <c r="AG17" s="486"/>
      <c r="AH17" s="486"/>
      <c r="AI17" s="486"/>
      <c r="AJ17" s="486"/>
      <c r="AK17" s="486"/>
      <c r="AL17" s="486"/>
      <c r="AM17" s="486"/>
      <c r="AN17" s="486"/>
      <c r="AO17" s="486"/>
      <c r="AP17" s="486"/>
      <c r="AQ17" s="486"/>
      <c r="AR17" s="486"/>
      <c r="AS17" s="486"/>
      <c r="AT17" s="486"/>
      <c r="AU17" s="486"/>
      <c r="AV17" s="486"/>
      <c r="AW17" s="486"/>
      <c r="AX17" s="486"/>
      <c r="AY17" s="486"/>
      <c r="AZ17" s="486"/>
      <c r="BA17" s="486"/>
      <c r="BB17" s="486"/>
      <c r="BC17" s="486"/>
      <c r="BD17" s="486"/>
      <c r="BE17" s="486"/>
      <c r="BF17" s="486"/>
      <c r="BG17" s="486"/>
      <c r="BH17" s="486"/>
      <c r="BI17" s="486"/>
      <c r="BJ17" s="486"/>
      <c r="BK17" s="486"/>
      <c r="BL17" s="486"/>
      <c r="BM17" s="486"/>
      <c r="BN17" s="486"/>
      <c r="BO17" s="486"/>
      <c r="BP17" s="486"/>
      <c r="BQ17" s="486"/>
      <c r="BR17" s="486"/>
      <c r="BS17" s="486"/>
      <c r="BT17" s="486"/>
      <c r="BU17" s="486"/>
      <c r="BV17" s="486"/>
      <c r="BW17" s="486"/>
      <c r="BX17" s="486"/>
      <c r="BY17" s="486"/>
      <c r="BZ17" s="486"/>
      <c r="CA17" s="486"/>
      <c r="CB17" s="486"/>
      <c r="CC17" s="486"/>
      <c r="CD17" s="486"/>
      <c r="CE17" s="486"/>
      <c r="CF17" s="486"/>
      <c r="CG17" s="486"/>
      <c r="CH17" s="486"/>
      <c r="CI17" s="486"/>
      <c r="CJ17" s="486"/>
      <c r="CK17" s="486"/>
      <c r="CL17" s="486"/>
      <c r="CM17" s="486"/>
      <c r="CN17" s="486"/>
      <c r="CO17" s="486"/>
      <c r="CP17" s="486"/>
      <c r="CQ17" s="486"/>
      <c r="CR17" s="486"/>
      <c r="CS17" s="486"/>
      <c r="CT17" s="486"/>
      <c r="CU17" s="486"/>
      <c r="CV17" s="486"/>
      <c r="CW17" s="486"/>
      <c r="CX17" s="486"/>
      <c r="CY17" s="486"/>
      <c r="CZ17" s="486"/>
      <c r="DA17" s="486"/>
      <c r="DB17" s="486"/>
      <c r="DC17" s="486"/>
      <c r="DD17" s="486"/>
      <c r="DE17" s="486"/>
      <c r="DF17" s="486"/>
      <c r="DG17" s="486"/>
      <c r="DH17" s="486"/>
      <c r="DI17" s="486"/>
      <c r="DJ17" s="486"/>
      <c r="DK17" s="486"/>
      <c r="DL17" s="486"/>
      <c r="DM17" s="486"/>
      <c r="DN17" s="487"/>
    </row>
    <row r="18" spans="1:118" ht="13.5" customHeight="1">
      <c r="A18" s="478">
        <v>311</v>
      </c>
      <c r="B18" s="479" t="s">
        <v>565</v>
      </c>
      <c r="C18" s="479">
        <v>0</v>
      </c>
      <c r="D18" s="395" t="s">
        <v>7</v>
      </c>
      <c r="E18" s="395" t="s">
        <v>544</v>
      </c>
      <c r="F18" s="396">
        <v>-120.5</v>
      </c>
      <c r="G18" s="397"/>
      <c r="H18" s="515">
        <v>0.15</v>
      </c>
      <c r="I18" s="516">
        <v>-0.15</v>
      </c>
      <c r="J18" s="481">
        <v>-120.5</v>
      </c>
      <c r="K18" s="482">
        <v>-120.685</v>
      </c>
      <c r="L18" s="397" t="str">
        <f t="shared" si="1"/>
        <v/>
      </c>
      <c r="M18" s="404">
        <f>IF(COUNTBLANK(F18)=1,"",IF(C18=0,ROUND(K18-J18,2),IF(C18=1,IF(F18&gt;0,ROUND(J18-K18,2),ROUND(K18-J18,2)),IF(C18=2,IF(F18&gt;0,ROUND(J18-K18,2),ROUND(K18-J18,2))))))</f>
        <v>-0.19</v>
      </c>
      <c r="N18" s="550">
        <v>-0.18</v>
      </c>
      <c r="O18" s="483" t="str">
        <f t="shared" si="3"/>
        <v>NG</v>
      </c>
      <c r="P18" s="393"/>
      <c r="Q18" s="484">
        <v>311</v>
      </c>
      <c r="R18" s="398">
        <f t="shared" si="0"/>
        <v>-120.5</v>
      </c>
      <c r="S18" s="485">
        <v>-120.685</v>
      </c>
      <c r="T18" s="485">
        <v>-120.68</v>
      </c>
      <c r="U18" s="486"/>
      <c r="V18" s="486"/>
      <c r="W18" s="486"/>
      <c r="X18" s="486"/>
      <c r="Y18" s="486"/>
      <c r="Z18" s="486"/>
      <c r="AA18" s="486"/>
      <c r="AB18" s="486"/>
      <c r="AC18" s="486"/>
      <c r="AD18" s="486"/>
      <c r="AE18" s="486"/>
      <c r="AF18" s="486"/>
      <c r="AG18" s="486"/>
      <c r="AH18" s="486"/>
      <c r="AI18" s="486"/>
      <c r="AJ18" s="486"/>
      <c r="AK18" s="486"/>
      <c r="AL18" s="486"/>
      <c r="AM18" s="486"/>
      <c r="AN18" s="486"/>
      <c r="AO18" s="486"/>
      <c r="AP18" s="486"/>
      <c r="AQ18" s="486"/>
      <c r="AR18" s="486"/>
      <c r="AS18" s="486"/>
      <c r="AT18" s="486"/>
      <c r="AU18" s="486"/>
      <c r="AV18" s="486"/>
      <c r="AW18" s="486"/>
      <c r="AX18" s="486"/>
      <c r="AY18" s="486"/>
      <c r="AZ18" s="486"/>
      <c r="BA18" s="486"/>
      <c r="BB18" s="486"/>
      <c r="BC18" s="486"/>
      <c r="BD18" s="486"/>
      <c r="BE18" s="486"/>
      <c r="BF18" s="486"/>
      <c r="BG18" s="486"/>
      <c r="BH18" s="486"/>
      <c r="BI18" s="486"/>
      <c r="BJ18" s="486"/>
      <c r="BK18" s="486"/>
      <c r="BL18" s="486"/>
      <c r="BM18" s="486"/>
      <c r="BN18" s="486"/>
      <c r="BO18" s="486"/>
      <c r="BP18" s="486"/>
      <c r="BQ18" s="486"/>
      <c r="BR18" s="486"/>
      <c r="BS18" s="486"/>
      <c r="BT18" s="486"/>
      <c r="BU18" s="486"/>
      <c r="BV18" s="486"/>
      <c r="BW18" s="486"/>
      <c r="BX18" s="486"/>
      <c r="BY18" s="486"/>
      <c r="BZ18" s="486"/>
      <c r="CA18" s="486"/>
      <c r="CB18" s="486"/>
      <c r="CC18" s="486"/>
      <c r="CD18" s="486"/>
      <c r="CE18" s="486"/>
      <c r="CF18" s="486"/>
      <c r="CG18" s="486"/>
      <c r="CH18" s="486"/>
      <c r="CI18" s="486"/>
      <c r="CJ18" s="486"/>
      <c r="CK18" s="486"/>
      <c r="CL18" s="486"/>
      <c r="CM18" s="486"/>
      <c r="CN18" s="486"/>
      <c r="CO18" s="486"/>
      <c r="CP18" s="486"/>
      <c r="CQ18" s="486"/>
      <c r="CR18" s="486"/>
      <c r="CS18" s="486"/>
      <c r="CT18" s="486"/>
      <c r="CU18" s="486"/>
      <c r="CV18" s="486"/>
      <c r="CW18" s="486"/>
      <c r="CX18" s="486"/>
      <c r="CY18" s="486"/>
      <c r="CZ18" s="486"/>
      <c r="DA18" s="486"/>
      <c r="DB18" s="486"/>
      <c r="DC18" s="486"/>
      <c r="DD18" s="486"/>
      <c r="DE18" s="486"/>
      <c r="DF18" s="486"/>
      <c r="DG18" s="486"/>
      <c r="DH18" s="486"/>
      <c r="DI18" s="486"/>
      <c r="DJ18" s="486"/>
      <c r="DK18" s="486"/>
      <c r="DL18" s="486"/>
      <c r="DM18" s="486"/>
      <c r="DN18" s="487"/>
    </row>
    <row r="19" spans="1:118" ht="13.5" customHeight="1">
      <c r="A19" s="478">
        <v>626</v>
      </c>
      <c r="B19" s="369" t="s">
        <v>665</v>
      </c>
      <c r="C19" s="479"/>
      <c r="D19" s="395"/>
      <c r="E19" s="395"/>
      <c r="F19" s="508"/>
      <c r="G19" s="397"/>
      <c r="H19" s="515">
        <v>0.3</v>
      </c>
      <c r="I19" s="516">
        <v>-0.3</v>
      </c>
      <c r="J19" s="481"/>
      <c r="K19" s="482">
        <v>-79.763000000000005</v>
      </c>
      <c r="L19" s="397"/>
      <c r="M19" s="404"/>
      <c r="N19" s="550"/>
      <c r="O19" s="483"/>
      <c r="P19" s="393"/>
      <c r="Q19" s="484"/>
      <c r="R19" s="398"/>
      <c r="S19" s="485">
        <v>-79.763000000000005</v>
      </c>
      <c r="T19" s="485">
        <v>-79.802999999999997</v>
      </c>
      <c r="U19" s="486"/>
      <c r="V19" s="486"/>
      <c r="W19" s="486"/>
      <c r="X19" s="486"/>
      <c r="Y19" s="486"/>
      <c r="Z19" s="486"/>
      <c r="AA19" s="486"/>
      <c r="AB19" s="486"/>
      <c r="AC19" s="486"/>
      <c r="AD19" s="486"/>
      <c r="AE19" s="486"/>
      <c r="AF19" s="486"/>
      <c r="AG19" s="486"/>
      <c r="AH19" s="486"/>
      <c r="AI19" s="486"/>
      <c r="AJ19" s="486"/>
      <c r="AK19" s="486"/>
      <c r="AL19" s="486"/>
      <c r="AM19" s="486"/>
      <c r="AN19" s="486"/>
      <c r="AO19" s="486"/>
      <c r="AP19" s="486"/>
      <c r="AQ19" s="486"/>
      <c r="AR19" s="486"/>
      <c r="AS19" s="486"/>
      <c r="AT19" s="486"/>
      <c r="AU19" s="486"/>
      <c r="AV19" s="486"/>
      <c r="AW19" s="486"/>
      <c r="AX19" s="486"/>
      <c r="AY19" s="486"/>
      <c r="AZ19" s="486"/>
      <c r="BA19" s="486"/>
      <c r="BB19" s="486"/>
      <c r="BC19" s="486"/>
      <c r="BD19" s="486"/>
      <c r="BE19" s="486"/>
      <c r="BF19" s="486"/>
      <c r="BG19" s="486"/>
      <c r="BH19" s="486"/>
      <c r="BI19" s="486"/>
      <c r="BJ19" s="486"/>
      <c r="BK19" s="486"/>
      <c r="BL19" s="486"/>
      <c r="BM19" s="486"/>
      <c r="BN19" s="486"/>
      <c r="BO19" s="486"/>
      <c r="BP19" s="486"/>
      <c r="BQ19" s="486"/>
      <c r="BR19" s="486"/>
      <c r="BS19" s="486"/>
      <c r="BT19" s="486"/>
      <c r="BU19" s="486"/>
      <c r="BV19" s="486"/>
      <c r="BW19" s="486"/>
      <c r="BX19" s="486"/>
      <c r="BY19" s="486"/>
      <c r="BZ19" s="486"/>
      <c r="CA19" s="486"/>
      <c r="CB19" s="486"/>
      <c r="CC19" s="486"/>
      <c r="CD19" s="486"/>
      <c r="CE19" s="486"/>
      <c r="CF19" s="486"/>
      <c r="CG19" s="486"/>
      <c r="CH19" s="486"/>
      <c r="CI19" s="486"/>
      <c r="CJ19" s="486"/>
      <c r="CK19" s="486"/>
      <c r="CL19" s="486"/>
      <c r="CM19" s="486"/>
      <c r="CN19" s="486"/>
      <c r="CO19" s="486"/>
      <c r="CP19" s="486"/>
      <c r="CQ19" s="486"/>
      <c r="CR19" s="486"/>
      <c r="CS19" s="486"/>
      <c r="CT19" s="486"/>
      <c r="CU19" s="486"/>
      <c r="CV19" s="486"/>
      <c r="CW19" s="486"/>
      <c r="CX19" s="486"/>
      <c r="CY19" s="486"/>
      <c r="CZ19" s="486"/>
      <c r="DA19" s="486"/>
      <c r="DB19" s="486"/>
      <c r="DC19" s="486"/>
      <c r="DD19" s="486"/>
      <c r="DE19" s="486"/>
      <c r="DF19" s="486"/>
      <c r="DG19" s="486"/>
      <c r="DH19" s="486"/>
      <c r="DI19" s="486"/>
      <c r="DJ19" s="486"/>
      <c r="DK19" s="486"/>
      <c r="DL19" s="486"/>
      <c r="DM19" s="486"/>
      <c r="DN19" s="487"/>
    </row>
    <row r="20" spans="1:118" ht="13.5" customHeight="1">
      <c r="A20" s="478">
        <v>626</v>
      </c>
      <c r="B20" s="369" t="s">
        <v>665</v>
      </c>
      <c r="C20" s="479"/>
      <c r="D20" s="395"/>
      <c r="E20" s="395"/>
      <c r="F20" s="508"/>
      <c r="G20" s="397"/>
      <c r="H20" s="515">
        <v>0.3</v>
      </c>
      <c r="I20" s="516">
        <v>-0.3</v>
      </c>
      <c r="J20" s="481"/>
      <c r="K20" s="482">
        <v>-162.13300000000001</v>
      </c>
      <c r="L20" s="397"/>
      <c r="M20" s="404"/>
      <c r="N20" s="550"/>
      <c r="O20" s="483"/>
      <c r="P20" s="393"/>
      <c r="Q20" s="484"/>
      <c r="R20" s="398"/>
      <c r="S20" s="485">
        <v>-162.13300000000001</v>
      </c>
      <c r="T20" s="485">
        <v>-162.15</v>
      </c>
      <c r="U20" s="486"/>
      <c r="V20" s="486"/>
      <c r="W20" s="486"/>
      <c r="X20" s="486"/>
      <c r="Y20" s="486"/>
      <c r="Z20" s="486"/>
      <c r="AA20" s="486"/>
      <c r="AB20" s="486"/>
      <c r="AC20" s="486"/>
      <c r="AD20" s="486"/>
      <c r="AE20" s="486"/>
      <c r="AF20" s="486"/>
      <c r="AG20" s="486"/>
      <c r="AH20" s="486"/>
      <c r="AI20" s="486"/>
      <c r="AJ20" s="486"/>
      <c r="AK20" s="486"/>
      <c r="AL20" s="486"/>
      <c r="AM20" s="486"/>
      <c r="AN20" s="486"/>
      <c r="AO20" s="486"/>
      <c r="AP20" s="486"/>
      <c r="AQ20" s="486"/>
      <c r="AR20" s="486"/>
      <c r="AS20" s="486"/>
      <c r="AT20" s="486"/>
      <c r="AU20" s="486"/>
      <c r="AV20" s="486"/>
      <c r="AW20" s="486"/>
      <c r="AX20" s="486"/>
      <c r="AY20" s="486"/>
      <c r="AZ20" s="486"/>
      <c r="BA20" s="486"/>
      <c r="BB20" s="486"/>
      <c r="BC20" s="486"/>
      <c r="BD20" s="486"/>
      <c r="BE20" s="486"/>
      <c r="BF20" s="486"/>
      <c r="BG20" s="486"/>
      <c r="BH20" s="486"/>
      <c r="BI20" s="486"/>
      <c r="BJ20" s="486"/>
      <c r="BK20" s="486"/>
      <c r="BL20" s="486"/>
      <c r="BM20" s="486"/>
      <c r="BN20" s="486"/>
      <c r="BO20" s="486"/>
      <c r="BP20" s="486"/>
      <c r="BQ20" s="486"/>
      <c r="BR20" s="486"/>
      <c r="BS20" s="486"/>
      <c r="BT20" s="486"/>
      <c r="BU20" s="486"/>
      <c r="BV20" s="486"/>
      <c r="BW20" s="486"/>
      <c r="BX20" s="486"/>
      <c r="BY20" s="486"/>
      <c r="BZ20" s="486"/>
      <c r="CA20" s="486"/>
      <c r="CB20" s="486"/>
      <c r="CC20" s="486"/>
      <c r="CD20" s="486"/>
      <c r="CE20" s="486"/>
      <c r="CF20" s="486"/>
      <c r="CG20" s="486"/>
      <c r="CH20" s="486"/>
      <c r="CI20" s="486"/>
      <c r="CJ20" s="486"/>
      <c r="CK20" s="486"/>
      <c r="CL20" s="486"/>
      <c r="CM20" s="486"/>
      <c r="CN20" s="486"/>
      <c r="CO20" s="486"/>
      <c r="CP20" s="486"/>
      <c r="CQ20" s="486"/>
      <c r="CR20" s="486"/>
      <c r="CS20" s="486"/>
      <c r="CT20" s="486"/>
      <c r="CU20" s="486"/>
      <c r="CV20" s="486"/>
      <c r="CW20" s="486"/>
      <c r="CX20" s="486"/>
      <c r="CY20" s="486"/>
      <c r="CZ20" s="486"/>
      <c r="DA20" s="486"/>
      <c r="DB20" s="486"/>
      <c r="DC20" s="486"/>
      <c r="DD20" s="486"/>
      <c r="DE20" s="486"/>
      <c r="DF20" s="486"/>
      <c r="DG20" s="486"/>
      <c r="DH20" s="486"/>
      <c r="DI20" s="486"/>
      <c r="DJ20" s="486"/>
      <c r="DK20" s="486"/>
      <c r="DL20" s="486"/>
      <c r="DM20" s="486"/>
      <c r="DN20" s="487"/>
    </row>
    <row r="21" spans="1:118" ht="13.5" customHeight="1">
      <c r="A21" s="478">
        <v>626</v>
      </c>
      <c r="B21" s="369" t="s">
        <v>665</v>
      </c>
      <c r="C21" s="479"/>
      <c r="D21" s="395"/>
      <c r="E21" s="395"/>
      <c r="F21" s="508">
        <v>7.91</v>
      </c>
      <c r="G21" s="397"/>
      <c r="H21" s="515">
        <v>0.3</v>
      </c>
      <c r="I21" s="516">
        <v>-0.3</v>
      </c>
      <c r="J21" s="481"/>
      <c r="K21" s="482">
        <v>7.91</v>
      </c>
      <c r="L21" s="397"/>
      <c r="M21" s="404"/>
      <c r="N21" s="550"/>
      <c r="O21" s="483"/>
      <c r="P21" s="393"/>
      <c r="Q21" s="484"/>
      <c r="R21" s="398"/>
      <c r="S21" s="485">
        <v>7.91</v>
      </c>
      <c r="T21" s="485">
        <v>7.9169999999999998</v>
      </c>
      <c r="U21" s="486"/>
      <c r="V21" s="486"/>
      <c r="W21" s="486"/>
      <c r="X21" s="486"/>
      <c r="Y21" s="486"/>
      <c r="Z21" s="486"/>
      <c r="AA21" s="486"/>
      <c r="AB21" s="486"/>
      <c r="AC21" s="486"/>
      <c r="AD21" s="486"/>
      <c r="AE21" s="486"/>
      <c r="AF21" s="486"/>
      <c r="AG21" s="486"/>
      <c r="AH21" s="486"/>
      <c r="AI21" s="486"/>
      <c r="AJ21" s="486"/>
      <c r="AK21" s="486"/>
      <c r="AL21" s="486"/>
      <c r="AM21" s="486"/>
      <c r="AN21" s="486"/>
      <c r="AO21" s="486"/>
      <c r="AP21" s="486"/>
      <c r="AQ21" s="486"/>
      <c r="AR21" s="486"/>
      <c r="AS21" s="486"/>
      <c r="AT21" s="486"/>
      <c r="AU21" s="486"/>
      <c r="AV21" s="486"/>
      <c r="AW21" s="486"/>
      <c r="AX21" s="486"/>
      <c r="AY21" s="486"/>
      <c r="AZ21" s="486"/>
      <c r="BA21" s="486"/>
      <c r="BB21" s="486"/>
      <c r="BC21" s="486"/>
      <c r="BD21" s="486"/>
      <c r="BE21" s="486"/>
      <c r="BF21" s="486"/>
      <c r="BG21" s="486"/>
      <c r="BH21" s="486"/>
      <c r="BI21" s="486"/>
      <c r="BJ21" s="486"/>
      <c r="BK21" s="486"/>
      <c r="BL21" s="486"/>
      <c r="BM21" s="486"/>
      <c r="BN21" s="486"/>
      <c r="BO21" s="486"/>
      <c r="BP21" s="486"/>
      <c r="BQ21" s="486"/>
      <c r="BR21" s="486"/>
      <c r="BS21" s="486"/>
      <c r="BT21" s="486"/>
      <c r="BU21" s="486"/>
      <c r="BV21" s="486"/>
      <c r="BW21" s="486"/>
      <c r="BX21" s="486"/>
      <c r="BY21" s="486"/>
      <c r="BZ21" s="486"/>
      <c r="CA21" s="486"/>
      <c r="CB21" s="486"/>
      <c r="CC21" s="486"/>
      <c r="CD21" s="486"/>
      <c r="CE21" s="486"/>
      <c r="CF21" s="486"/>
      <c r="CG21" s="486"/>
      <c r="CH21" s="486"/>
      <c r="CI21" s="486"/>
      <c r="CJ21" s="486"/>
      <c r="CK21" s="486"/>
      <c r="CL21" s="486"/>
      <c r="CM21" s="486"/>
      <c r="CN21" s="486"/>
      <c r="CO21" s="486"/>
      <c r="CP21" s="486"/>
      <c r="CQ21" s="486"/>
      <c r="CR21" s="486"/>
      <c r="CS21" s="486"/>
      <c r="CT21" s="486"/>
      <c r="CU21" s="486"/>
      <c r="CV21" s="486"/>
      <c r="CW21" s="486"/>
      <c r="CX21" s="486"/>
      <c r="CY21" s="486"/>
      <c r="CZ21" s="486"/>
      <c r="DA21" s="486"/>
      <c r="DB21" s="486"/>
      <c r="DC21" s="486"/>
      <c r="DD21" s="486"/>
      <c r="DE21" s="486"/>
      <c r="DF21" s="486"/>
      <c r="DG21" s="486"/>
      <c r="DH21" s="486"/>
      <c r="DI21" s="486"/>
      <c r="DJ21" s="486"/>
      <c r="DK21" s="486"/>
      <c r="DL21" s="486"/>
      <c r="DM21" s="486"/>
      <c r="DN21" s="487"/>
    </row>
    <row r="22" spans="1:118" ht="13.5" customHeight="1">
      <c r="A22" s="478">
        <v>601</v>
      </c>
      <c r="B22" s="479" t="s">
        <v>566</v>
      </c>
      <c r="C22" s="479">
        <v>0</v>
      </c>
      <c r="D22" s="395" t="s">
        <v>9</v>
      </c>
      <c r="E22" s="395" t="s">
        <v>544</v>
      </c>
      <c r="F22" s="480">
        <v>35.5</v>
      </c>
      <c r="G22" s="397"/>
      <c r="H22" s="515">
        <v>0.3</v>
      </c>
      <c r="I22" s="516">
        <v>-0.3</v>
      </c>
      <c r="J22" s="481">
        <v>35.5</v>
      </c>
      <c r="K22" s="482">
        <v>35.302</v>
      </c>
      <c r="L22" s="397" t="str">
        <f t="shared" si="1"/>
        <v/>
      </c>
      <c r="M22" s="404">
        <f t="shared" si="2"/>
        <v>-0.2</v>
      </c>
      <c r="N22" s="550">
        <v>-0.23</v>
      </c>
      <c r="O22" s="483" t="str">
        <f t="shared" si="3"/>
        <v>OK</v>
      </c>
      <c r="P22" s="393"/>
      <c r="Q22" s="484">
        <v>601</v>
      </c>
      <c r="R22" s="398">
        <f t="shared" si="0"/>
        <v>35.5</v>
      </c>
      <c r="S22" s="485">
        <v>35.302</v>
      </c>
      <c r="T22" s="485">
        <v>35.274999999999999</v>
      </c>
      <c r="U22" s="488"/>
      <c r="V22" s="488"/>
      <c r="W22" s="488"/>
      <c r="X22" s="488"/>
      <c r="Y22" s="488"/>
      <c r="Z22" s="488"/>
      <c r="AA22" s="488"/>
      <c r="AB22" s="488"/>
      <c r="AC22" s="488"/>
      <c r="AD22" s="488"/>
      <c r="AE22" s="488"/>
      <c r="AF22" s="488"/>
      <c r="AG22" s="488"/>
      <c r="AH22" s="488"/>
      <c r="AI22" s="488"/>
      <c r="AJ22" s="488"/>
      <c r="AK22" s="488"/>
      <c r="AL22" s="488"/>
      <c r="AM22" s="488"/>
      <c r="AN22" s="488"/>
      <c r="AO22" s="488"/>
      <c r="AP22" s="488"/>
      <c r="AQ22" s="488"/>
      <c r="AR22" s="488"/>
      <c r="AS22" s="488"/>
      <c r="AT22" s="488"/>
      <c r="AU22" s="488"/>
      <c r="AV22" s="488"/>
      <c r="AW22" s="488"/>
      <c r="AX22" s="488"/>
      <c r="AY22" s="488"/>
      <c r="AZ22" s="488"/>
      <c r="BA22" s="488"/>
      <c r="BB22" s="488"/>
      <c r="BC22" s="488"/>
      <c r="BD22" s="488"/>
      <c r="BE22" s="488"/>
      <c r="BF22" s="488"/>
      <c r="BG22" s="488"/>
      <c r="BH22" s="488"/>
      <c r="BI22" s="488"/>
      <c r="BJ22" s="488"/>
      <c r="BK22" s="488"/>
      <c r="BL22" s="488"/>
      <c r="BM22" s="488"/>
      <c r="BN22" s="488"/>
      <c r="BO22" s="488"/>
      <c r="BP22" s="488"/>
      <c r="BQ22" s="488"/>
      <c r="BR22" s="488"/>
      <c r="BS22" s="488"/>
      <c r="BT22" s="488"/>
      <c r="BU22" s="488"/>
      <c r="BV22" s="488"/>
      <c r="BW22" s="488"/>
      <c r="BX22" s="488"/>
      <c r="BY22" s="488"/>
      <c r="BZ22" s="488"/>
      <c r="CA22" s="488"/>
      <c r="CB22" s="488"/>
      <c r="CC22" s="488"/>
      <c r="CD22" s="488"/>
      <c r="CE22" s="488"/>
      <c r="CF22" s="488"/>
      <c r="CG22" s="488"/>
      <c r="CH22" s="488"/>
      <c r="CI22" s="488"/>
      <c r="CJ22" s="488"/>
      <c r="CK22" s="488"/>
      <c r="CL22" s="488"/>
      <c r="CM22" s="488"/>
      <c r="CN22" s="488"/>
      <c r="CO22" s="488"/>
      <c r="CP22" s="488"/>
      <c r="CQ22" s="488"/>
      <c r="CR22" s="488"/>
      <c r="CS22" s="488"/>
      <c r="CT22" s="488"/>
      <c r="CU22" s="488"/>
      <c r="CV22" s="488"/>
      <c r="CW22" s="488"/>
      <c r="CX22" s="488"/>
      <c r="CY22" s="488"/>
      <c r="CZ22" s="488"/>
      <c r="DA22" s="488"/>
      <c r="DB22" s="488"/>
      <c r="DC22" s="488"/>
      <c r="DD22" s="488"/>
      <c r="DE22" s="488"/>
      <c r="DF22" s="488"/>
      <c r="DG22" s="488"/>
      <c r="DH22" s="488"/>
      <c r="DI22" s="488"/>
      <c r="DJ22" s="488"/>
      <c r="DK22" s="488"/>
      <c r="DL22" s="488"/>
      <c r="DM22" s="488"/>
      <c r="DN22" s="489"/>
    </row>
    <row r="23" spans="1:118" ht="13.5" customHeight="1">
      <c r="A23" s="478">
        <v>601</v>
      </c>
      <c r="B23" s="479" t="s">
        <v>567</v>
      </c>
      <c r="C23" s="479">
        <v>0</v>
      </c>
      <c r="D23" s="395" t="s">
        <v>41</v>
      </c>
      <c r="E23" s="395" t="s">
        <v>544</v>
      </c>
      <c r="F23" s="480">
        <v>162.80000000000001</v>
      </c>
      <c r="G23" s="397"/>
      <c r="H23" s="515">
        <v>0.3</v>
      </c>
      <c r="I23" s="516">
        <v>-0.3</v>
      </c>
      <c r="J23" s="481">
        <v>162.80000000000001</v>
      </c>
      <c r="K23" s="482">
        <v>162.72800000000001</v>
      </c>
      <c r="L23" s="397" t="str">
        <f t="shared" si="1"/>
        <v/>
      </c>
      <c r="M23" s="404">
        <f t="shared" si="2"/>
        <v>-7.0000000000000007E-2</v>
      </c>
      <c r="N23" s="550">
        <v>-0.09</v>
      </c>
      <c r="O23" s="483" t="str">
        <f t="shared" si="3"/>
        <v>OK</v>
      </c>
      <c r="P23" s="393"/>
      <c r="Q23" s="484">
        <v>601</v>
      </c>
      <c r="R23" s="398">
        <f t="shared" si="0"/>
        <v>162.80000000000001</v>
      </c>
      <c r="S23" s="485">
        <v>162.72800000000001</v>
      </c>
      <c r="T23" s="485">
        <v>162.714</v>
      </c>
      <c r="U23" s="488"/>
      <c r="V23" s="488"/>
      <c r="W23" s="488"/>
      <c r="X23" s="488"/>
      <c r="Y23" s="488"/>
      <c r="Z23" s="488"/>
      <c r="AA23" s="488"/>
      <c r="AB23" s="488"/>
      <c r="AC23" s="488"/>
      <c r="AD23" s="488"/>
      <c r="AE23" s="488"/>
      <c r="AF23" s="488"/>
      <c r="AG23" s="488"/>
      <c r="AH23" s="488"/>
      <c r="AI23" s="488"/>
      <c r="AJ23" s="488"/>
      <c r="AK23" s="488"/>
      <c r="AL23" s="488"/>
      <c r="AM23" s="488"/>
      <c r="AN23" s="488"/>
      <c r="AO23" s="488"/>
      <c r="AP23" s="488"/>
      <c r="AQ23" s="488"/>
      <c r="AR23" s="488"/>
      <c r="AS23" s="488"/>
      <c r="AT23" s="488"/>
      <c r="AU23" s="488"/>
      <c r="AV23" s="488"/>
      <c r="AW23" s="488"/>
      <c r="AX23" s="488"/>
      <c r="AY23" s="488"/>
      <c r="AZ23" s="488"/>
      <c r="BA23" s="488"/>
      <c r="BB23" s="488"/>
      <c r="BC23" s="488"/>
      <c r="BD23" s="488"/>
      <c r="BE23" s="488"/>
      <c r="BF23" s="488"/>
      <c r="BG23" s="488"/>
      <c r="BH23" s="488"/>
      <c r="BI23" s="488"/>
      <c r="BJ23" s="488"/>
      <c r="BK23" s="488"/>
      <c r="BL23" s="488"/>
      <c r="BM23" s="488"/>
      <c r="BN23" s="488"/>
      <c r="BO23" s="488"/>
      <c r="BP23" s="488"/>
      <c r="BQ23" s="488"/>
      <c r="BR23" s="488"/>
      <c r="BS23" s="488"/>
      <c r="BT23" s="488"/>
      <c r="BU23" s="488"/>
      <c r="BV23" s="488"/>
      <c r="BW23" s="488"/>
      <c r="BX23" s="488"/>
      <c r="BY23" s="488"/>
      <c r="BZ23" s="488"/>
      <c r="CA23" s="488"/>
      <c r="CB23" s="488"/>
      <c r="CC23" s="488"/>
      <c r="CD23" s="488"/>
      <c r="CE23" s="488"/>
      <c r="CF23" s="488"/>
      <c r="CG23" s="488"/>
      <c r="CH23" s="488"/>
      <c r="CI23" s="488"/>
      <c r="CJ23" s="488"/>
      <c r="CK23" s="488"/>
      <c r="CL23" s="488"/>
      <c r="CM23" s="488"/>
      <c r="CN23" s="488"/>
      <c r="CO23" s="488"/>
      <c r="CP23" s="488"/>
      <c r="CQ23" s="488"/>
      <c r="CR23" s="488"/>
      <c r="CS23" s="488"/>
      <c r="CT23" s="488"/>
      <c r="CU23" s="488"/>
      <c r="CV23" s="488"/>
      <c r="CW23" s="488"/>
      <c r="CX23" s="488"/>
      <c r="CY23" s="488"/>
      <c r="CZ23" s="488"/>
      <c r="DA23" s="488"/>
      <c r="DB23" s="488"/>
      <c r="DC23" s="488"/>
      <c r="DD23" s="488"/>
      <c r="DE23" s="488"/>
      <c r="DF23" s="488"/>
      <c r="DG23" s="488"/>
      <c r="DH23" s="488"/>
      <c r="DI23" s="488"/>
      <c r="DJ23" s="488"/>
      <c r="DK23" s="488"/>
      <c r="DL23" s="488"/>
      <c r="DM23" s="488"/>
      <c r="DN23" s="489"/>
    </row>
    <row r="24" spans="1:118" ht="13.5" customHeight="1">
      <c r="A24" s="478" t="s">
        <v>683</v>
      </c>
      <c r="B24" s="369" t="s">
        <v>666</v>
      </c>
      <c r="C24" s="479"/>
      <c r="D24" s="395"/>
      <c r="E24" s="395"/>
      <c r="F24" s="508"/>
      <c r="G24" s="397"/>
      <c r="H24" s="515">
        <v>0.5</v>
      </c>
      <c r="I24" s="516">
        <v>-0.5</v>
      </c>
      <c r="J24" s="481"/>
      <c r="K24" s="482">
        <v>35.018000000000001</v>
      </c>
      <c r="L24" s="397"/>
      <c r="M24" s="404"/>
      <c r="N24" s="550"/>
      <c r="O24" s="483"/>
      <c r="P24" s="393"/>
      <c r="Q24" s="484"/>
      <c r="R24" s="398"/>
      <c r="S24" s="485">
        <v>35.018000000000001</v>
      </c>
      <c r="T24" s="485">
        <v>34.965000000000003</v>
      </c>
      <c r="U24" s="488"/>
      <c r="V24" s="488"/>
      <c r="W24" s="488"/>
      <c r="X24" s="488"/>
      <c r="Y24" s="488"/>
      <c r="Z24" s="488"/>
      <c r="AA24" s="488"/>
      <c r="AB24" s="488"/>
      <c r="AC24" s="488"/>
      <c r="AD24" s="488"/>
      <c r="AE24" s="488"/>
      <c r="AF24" s="488"/>
      <c r="AG24" s="488"/>
      <c r="AH24" s="488"/>
      <c r="AI24" s="488"/>
      <c r="AJ24" s="488"/>
      <c r="AK24" s="488"/>
      <c r="AL24" s="488"/>
      <c r="AM24" s="488"/>
      <c r="AN24" s="488"/>
      <c r="AO24" s="488"/>
      <c r="AP24" s="488"/>
      <c r="AQ24" s="488"/>
      <c r="AR24" s="488"/>
      <c r="AS24" s="488"/>
      <c r="AT24" s="488"/>
      <c r="AU24" s="488"/>
      <c r="AV24" s="488"/>
      <c r="AW24" s="488"/>
      <c r="AX24" s="488"/>
      <c r="AY24" s="488"/>
      <c r="AZ24" s="488"/>
      <c r="BA24" s="488"/>
      <c r="BB24" s="488"/>
      <c r="BC24" s="488"/>
      <c r="BD24" s="488"/>
      <c r="BE24" s="488"/>
      <c r="BF24" s="488"/>
      <c r="BG24" s="488"/>
      <c r="BH24" s="488"/>
      <c r="BI24" s="488"/>
      <c r="BJ24" s="488"/>
      <c r="BK24" s="488"/>
      <c r="BL24" s="488"/>
      <c r="BM24" s="488"/>
      <c r="BN24" s="488"/>
      <c r="BO24" s="488"/>
      <c r="BP24" s="488"/>
      <c r="BQ24" s="488"/>
      <c r="BR24" s="488"/>
      <c r="BS24" s="488"/>
      <c r="BT24" s="488"/>
      <c r="BU24" s="488"/>
      <c r="BV24" s="488"/>
      <c r="BW24" s="488"/>
      <c r="BX24" s="488"/>
      <c r="BY24" s="488"/>
      <c r="BZ24" s="488"/>
      <c r="CA24" s="488"/>
      <c r="CB24" s="488"/>
      <c r="CC24" s="488"/>
      <c r="CD24" s="488"/>
      <c r="CE24" s="488"/>
      <c r="CF24" s="488"/>
      <c r="CG24" s="488"/>
      <c r="CH24" s="488"/>
      <c r="CI24" s="488"/>
      <c r="CJ24" s="488"/>
      <c r="CK24" s="488"/>
      <c r="CL24" s="488"/>
      <c r="CM24" s="488"/>
      <c r="CN24" s="488"/>
      <c r="CO24" s="488"/>
      <c r="CP24" s="488"/>
      <c r="CQ24" s="488"/>
      <c r="CR24" s="488"/>
      <c r="CS24" s="488"/>
      <c r="CT24" s="488"/>
      <c r="CU24" s="488"/>
      <c r="CV24" s="488"/>
      <c r="CW24" s="488"/>
      <c r="CX24" s="488"/>
      <c r="CY24" s="488"/>
      <c r="CZ24" s="488"/>
      <c r="DA24" s="488"/>
      <c r="DB24" s="488"/>
      <c r="DC24" s="488"/>
      <c r="DD24" s="488"/>
      <c r="DE24" s="488"/>
      <c r="DF24" s="488"/>
      <c r="DG24" s="488"/>
      <c r="DH24" s="488"/>
      <c r="DI24" s="488"/>
      <c r="DJ24" s="488"/>
      <c r="DK24" s="488"/>
      <c r="DL24" s="488"/>
      <c r="DM24" s="488"/>
      <c r="DN24" s="489"/>
    </row>
    <row r="25" spans="1:118" ht="13.5" customHeight="1">
      <c r="A25" s="478" t="s">
        <v>684</v>
      </c>
      <c r="B25" s="369" t="s">
        <v>666</v>
      </c>
      <c r="C25" s="479"/>
      <c r="D25" s="395"/>
      <c r="E25" s="395"/>
      <c r="F25" s="508"/>
      <c r="G25" s="397"/>
      <c r="H25" s="515">
        <v>0.5</v>
      </c>
      <c r="I25" s="516">
        <v>-0.5</v>
      </c>
      <c r="J25" s="481"/>
      <c r="K25" s="482">
        <v>162.679</v>
      </c>
      <c r="L25" s="397"/>
      <c r="M25" s="404"/>
      <c r="N25" s="550"/>
      <c r="O25" s="483"/>
      <c r="P25" s="393"/>
      <c r="Q25" s="484"/>
      <c r="R25" s="398"/>
      <c r="S25" s="485">
        <v>162.679</v>
      </c>
      <c r="T25" s="485">
        <v>162.667</v>
      </c>
      <c r="U25" s="488"/>
      <c r="V25" s="488"/>
      <c r="W25" s="488"/>
      <c r="X25" s="488"/>
      <c r="Y25" s="488"/>
      <c r="Z25" s="488"/>
      <c r="AA25" s="488"/>
      <c r="AB25" s="488"/>
      <c r="AC25" s="488"/>
      <c r="AD25" s="488"/>
      <c r="AE25" s="488"/>
      <c r="AF25" s="488"/>
      <c r="AG25" s="488"/>
      <c r="AH25" s="488"/>
      <c r="AI25" s="488"/>
      <c r="AJ25" s="488"/>
      <c r="AK25" s="488"/>
      <c r="AL25" s="488"/>
      <c r="AM25" s="488"/>
      <c r="AN25" s="488"/>
      <c r="AO25" s="488"/>
      <c r="AP25" s="488"/>
      <c r="AQ25" s="488"/>
      <c r="AR25" s="488"/>
      <c r="AS25" s="488"/>
      <c r="AT25" s="488"/>
      <c r="AU25" s="488"/>
      <c r="AV25" s="488"/>
      <c r="AW25" s="488"/>
      <c r="AX25" s="488"/>
      <c r="AY25" s="488"/>
      <c r="AZ25" s="488"/>
      <c r="BA25" s="488"/>
      <c r="BB25" s="488"/>
      <c r="BC25" s="488"/>
      <c r="BD25" s="488"/>
      <c r="BE25" s="488"/>
      <c r="BF25" s="488"/>
      <c r="BG25" s="488"/>
      <c r="BH25" s="488"/>
      <c r="BI25" s="488"/>
      <c r="BJ25" s="488"/>
      <c r="BK25" s="488"/>
      <c r="BL25" s="488"/>
      <c r="BM25" s="488"/>
      <c r="BN25" s="488"/>
      <c r="BO25" s="488"/>
      <c r="BP25" s="488"/>
      <c r="BQ25" s="488"/>
      <c r="BR25" s="488"/>
      <c r="BS25" s="488"/>
      <c r="BT25" s="488"/>
      <c r="BU25" s="488"/>
      <c r="BV25" s="488"/>
      <c r="BW25" s="488"/>
      <c r="BX25" s="488"/>
      <c r="BY25" s="488"/>
      <c r="BZ25" s="488"/>
      <c r="CA25" s="488"/>
      <c r="CB25" s="488"/>
      <c r="CC25" s="488"/>
      <c r="CD25" s="488"/>
      <c r="CE25" s="488"/>
      <c r="CF25" s="488"/>
      <c r="CG25" s="488"/>
      <c r="CH25" s="488"/>
      <c r="CI25" s="488"/>
      <c r="CJ25" s="488"/>
      <c r="CK25" s="488"/>
      <c r="CL25" s="488"/>
      <c r="CM25" s="488"/>
      <c r="CN25" s="488"/>
      <c r="CO25" s="488"/>
      <c r="CP25" s="488"/>
      <c r="CQ25" s="488"/>
      <c r="CR25" s="488"/>
      <c r="CS25" s="488"/>
      <c r="CT25" s="488"/>
      <c r="CU25" s="488"/>
      <c r="CV25" s="488"/>
      <c r="CW25" s="488"/>
      <c r="CX25" s="488"/>
      <c r="CY25" s="488"/>
      <c r="CZ25" s="488"/>
      <c r="DA25" s="488"/>
      <c r="DB25" s="488"/>
      <c r="DC25" s="488"/>
      <c r="DD25" s="488"/>
      <c r="DE25" s="488"/>
      <c r="DF25" s="488"/>
      <c r="DG25" s="488"/>
      <c r="DH25" s="488"/>
      <c r="DI25" s="488"/>
      <c r="DJ25" s="488"/>
      <c r="DK25" s="488"/>
      <c r="DL25" s="488"/>
      <c r="DM25" s="488"/>
      <c r="DN25" s="489"/>
    </row>
    <row r="26" spans="1:118" ht="13.5" customHeight="1">
      <c r="A26" s="478">
        <v>602</v>
      </c>
      <c r="B26" s="479" t="s">
        <v>568</v>
      </c>
      <c r="C26" s="479">
        <v>0</v>
      </c>
      <c r="D26" s="395" t="s">
        <v>9</v>
      </c>
      <c r="E26" s="395" t="s">
        <v>544</v>
      </c>
      <c r="F26" s="480">
        <v>35.5</v>
      </c>
      <c r="G26" s="397"/>
      <c r="H26" s="515">
        <v>0.3</v>
      </c>
      <c r="I26" s="516">
        <v>-0.3</v>
      </c>
      <c r="J26" s="481">
        <v>35.5</v>
      </c>
      <c r="K26" s="482">
        <v>35.466999999999999</v>
      </c>
      <c r="L26" s="397" t="str">
        <f t="shared" si="1"/>
        <v/>
      </c>
      <c r="M26" s="404">
        <f t="shared" si="2"/>
        <v>-0.03</v>
      </c>
      <c r="N26" s="550">
        <v>-0.03</v>
      </c>
      <c r="O26" s="483" t="str">
        <f t="shared" si="3"/>
        <v>OK</v>
      </c>
      <c r="P26" s="393"/>
      <c r="Q26" s="484">
        <v>602</v>
      </c>
      <c r="R26" s="398">
        <f t="shared" si="0"/>
        <v>35.5</v>
      </c>
      <c r="S26" s="485">
        <v>35.466999999999999</v>
      </c>
      <c r="T26" s="485">
        <v>35.469000000000001</v>
      </c>
      <c r="U26" s="488"/>
      <c r="V26" s="488"/>
      <c r="W26" s="488"/>
      <c r="X26" s="488"/>
      <c r="Y26" s="488"/>
      <c r="Z26" s="488"/>
      <c r="AA26" s="488"/>
      <c r="AB26" s="488"/>
      <c r="AC26" s="488"/>
      <c r="AD26" s="488"/>
      <c r="AE26" s="488"/>
      <c r="AF26" s="488"/>
      <c r="AG26" s="488"/>
      <c r="AH26" s="488"/>
      <c r="AI26" s="488"/>
      <c r="AJ26" s="488"/>
      <c r="AK26" s="488"/>
      <c r="AL26" s="488"/>
      <c r="AM26" s="488"/>
      <c r="AN26" s="488"/>
      <c r="AO26" s="488"/>
      <c r="AP26" s="488"/>
      <c r="AQ26" s="488"/>
      <c r="AR26" s="488"/>
      <c r="AS26" s="488"/>
      <c r="AT26" s="488"/>
      <c r="AU26" s="488"/>
      <c r="AV26" s="488"/>
      <c r="AW26" s="488"/>
      <c r="AX26" s="488"/>
      <c r="AY26" s="488"/>
      <c r="AZ26" s="488"/>
      <c r="BA26" s="488"/>
      <c r="BB26" s="488"/>
      <c r="BC26" s="488"/>
      <c r="BD26" s="488"/>
      <c r="BE26" s="488"/>
      <c r="BF26" s="488"/>
      <c r="BG26" s="488"/>
      <c r="BH26" s="488"/>
      <c r="BI26" s="488"/>
      <c r="BJ26" s="488"/>
      <c r="BK26" s="488"/>
      <c r="BL26" s="488"/>
      <c r="BM26" s="488"/>
      <c r="BN26" s="488"/>
      <c r="BO26" s="488"/>
      <c r="BP26" s="488"/>
      <c r="BQ26" s="488"/>
      <c r="BR26" s="488"/>
      <c r="BS26" s="488"/>
      <c r="BT26" s="488"/>
      <c r="BU26" s="488"/>
      <c r="BV26" s="488"/>
      <c r="BW26" s="488"/>
      <c r="BX26" s="488"/>
      <c r="BY26" s="488"/>
      <c r="BZ26" s="488"/>
      <c r="CA26" s="488"/>
      <c r="CB26" s="488"/>
      <c r="CC26" s="488"/>
      <c r="CD26" s="488"/>
      <c r="CE26" s="488"/>
      <c r="CF26" s="488"/>
      <c r="CG26" s="488"/>
      <c r="CH26" s="488"/>
      <c r="CI26" s="488"/>
      <c r="CJ26" s="488"/>
      <c r="CK26" s="488"/>
      <c r="CL26" s="488"/>
      <c r="CM26" s="488"/>
      <c r="CN26" s="488"/>
      <c r="CO26" s="488"/>
      <c r="CP26" s="488"/>
      <c r="CQ26" s="488"/>
      <c r="CR26" s="488"/>
      <c r="CS26" s="488"/>
      <c r="CT26" s="488"/>
      <c r="CU26" s="488"/>
      <c r="CV26" s="488"/>
      <c r="CW26" s="488"/>
      <c r="CX26" s="488"/>
      <c r="CY26" s="488"/>
      <c r="CZ26" s="488"/>
      <c r="DA26" s="488"/>
      <c r="DB26" s="488"/>
      <c r="DC26" s="488"/>
      <c r="DD26" s="488"/>
      <c r="DE26" s="488"/>
      <c r="DF26" s="488"/>
      <c r="DG26" s="488"/>
      <c r="DH26" s="488"/>
      <c r="DI26" s="488"/>
      <c r="DJ26" s="488"/>
      <c r="DK26" s="488"/>
      <c r="DL26" s="488"/>
      <c r="DM26" s="488"/>
      <c r="DN26" s="489"/>
    </row>
    <row r="27" spans="1:118" ht="13.5" customHeight="1">
      <c r="A27" s="478">
        <v>602</v>
      </c>
      <c r="B27" s="479" t="s">
        <v>569</v>
      </c>
      <c r="C27" s="479">
        <v>0</v>
      </c>
      <c r="D27" s="395" t="s">
        <v>41</v>
      </c>
      <c r="E27" s="395" t="s">
        <v>544</v>
      </c>
      <c r="F27" s="480">
        <v>80</v>
      </c>
      <c r="G27" s="397"/>
      <c r="H27" s="515">
        <v>0.3</v>
      </c>
      <c r="I27" s="516">
        <v>-0.3</v>
      </c>
      <c r="J27" s="481">
        <v>80</v>
      </c>
      <c r="K27" s="482">
        <v>80.031000000000006</v>
      </c>
      <c r="L27" s="397" t="str">
        <f t="shared" si="1"/>
        <v/>
      </c>
      <c r="M27" s="404">
        <f t="shared" si="2"/>
        <v>0.03</v>
      </c>
      <c r="N27" s="550">
        <v>0.01</v>
      </c>
      <c r="O27" s="483" t="str">
        <f t="shared" si="3"/>
        <v>OK</v>
      </c>
      <c r="P27" s="393"/>
      <c r="Q27" s="484">
        <v>602</v>
      </c>
      <c r="R27" s="398">
        <f t="shared" si="0"/>
        <v>80</v>
      </c>
      <c r="S27" s="485">
        <v>80.031000000000006</v>
      </c>
      <c r="T27" s="485">
        <v>80.007000000000005</v>
      </c>
      <c r="U27" s="488"/>
      <c r="V27" s="488"/>
      <c r="W27" s="488"/>
      <c r="X27" s="488"/>
      <c r="Y27" s="488"/>
      <c r="Z27" s="488"/>
      <c r="AA27" s="488"/>
      <c r="AB27" s="488"/>
      <c r="AC27" s="488"/>
      <c r="AD27" s="488"/>
      <c r="AE27" s="488"/>
      <c r="AF27" s="488"/>
      <c r="AG27" s="488"/>
      <c r="AH27" s="488"/>
      <c r="AI27" s="488"/>
      <c r="AJ27" s="488"/>
      <c r="AK27" s="488"/>
      <c r="AL27" s="488"/>
      <c r="AM27" s="488"/>
      <c r="AN27" s="488"/>
      <c r="AO27" s="488"/>
      <c r="AP27" s="488"/>
      <c r="AQ27" s="488"/>
      <c r="AR27" s="488"/>
      <c r="AS27" s="488"/>
      <c r="AT27" s="488"/>
      <c r="AU27" s="488"/>
      <c r="AV27" s="488"/>
      <c r="AW27" s="488"/>
      <c r="AX27" s="488"/>
      <c r="AY27" s="488"/>
      <c r="AZ27" s="488"/>
      <c r="BA27" s="488"/>
      <c r="BB27" s="488"/>
      <c r="BC27" s="488"/>
      <c r="BD27" s="488"/>
      <c r="BE27" s="488"/>
      <c r="BF27" s="488"/>
      <c r="BG27" s="488"/>
      <c r="BH27" s="488"/>
      <c r="BI27" s="488"/>
      <c r="BJ27" s="488"/>
      <c r="BK27" s="488"/>
      <c r="BL27" s="488"/>
      <c r="BM27" s="488"/>
      <c r="BN27" s="488"/>
      <c r="BO27" s="488"/>
      <c r="BP27" s="488"/>
      <c r="BQ27" s="488"/>
      <c r="BR27" s="488"/>
      <c r="BS27" s="488"/>
      <c r="BT27" s="488"/>
      <c r="BU27" s="488"/>
      <c r="BV27" s="488"/>
      <c r="BW27" s="488"/>
      <c r="BX27" s="488"/>
      <c r="BY27" s="488"/>
      <c r="BZ27" s="488"/>
      <c r="CA27" s="488"/>
      <c r="CB27" s="488"/>
      <c r="CC27" s="488"/>
      <c r="CD27" s="488"/>
      <c r="CE27" s="488"/>
      <c r="CF27" s="488"/>
      <c r="CG27" s="488"/>
      <c r="CH27" s="488"/>
      <c r="CI27" s="488"/>
      <c r="CJ27" s="488"/>
      <c r="CK27" s="488"/>
      <c r="CL27" s="488"/>
      <c r="CM27" s="488"/>
      <c r="CN27" s="488"/>
      <c r="CO27" s="488"/>
      <c r="CP27" s="488"/>
      <c r="CQ27" s="488"/>
      <c r="CR27" s="488"/>
      <c r="CS27" s="488"/>
      <c r="CT27" s="488"/>
      <c r="CU27" s="488"/>
      <c r="CV27" s="488"/>
      <c r="CW27" s="488"/>
      <c r="CX27" s="488"/>
      <c r="CY27" s="488"/>
      <c r="CZ27" s="488"/>
      <c r="DA27" s="488"/>
      <c r="DB27" s="488"/>
      <c r="DC27" s="488"/>
      <c r="DD27" s="488"/>
      <c r="DE27" s="488"/>
      <c r="DF27" s="488"/>
      <c r="DG27" s="488"/>
      <c r="DH27" s="488"/>
      <c r="DI27" s="488"/>
      <c r="DJ27" s="488"/>
      <c r="DK27" s="488"/>
      <c r="DL27" s="488"/>
      <c r="DM27" s="488"/>
      <c r="DN27" s="489"/>
    </row>
    <row r="28" spans="1:118" ht="13.5" customHeight="1">
      <c r="A28" s="478"/>
      <c r="B28" s="369" t="s">
        <v>667</v>
      </c>
      <c r="C28" s="479"/>
      <c r="D28" s="395"/>
      <c r="E28" s="395"/>
      <c r="F28" s="508"/>
      <c r="G28" s="397"/>
      <c r="H28" s="515">
        <v>0.5</v>
      </c>
      <c r="I28" s="516">
        <v>-0.5</v>
      </c>
      <c r="J28" s="481"/>
      <c r="K28" s="482">
        <v>35.462000000000003</v>
      </c>
      <c r="L28" s="397"/>
      <c r="M28" s="404"/>
      <c r="N28" s="550"/>
      <c r="O28" s="483"/>
      <c r="P28" s="393"/>
      <c r="Q28" s="484"/>
      <c r="R28" s="398"/>
      <c r="S28" s="485">
        <v>35.462000000000003</v>
      </c>
      <c r="T28" s="485">
        <v>35.466000000000001</v>
      </c>
      <c r="U28" s="488"/>
      <c r="V28" s="488"/>
      <c r="W28" s="488"/>
      <c r="X28" s="488"/>
      <c r="Y28" s="488"/>
      <c r="Z28" s="488"/>
      <c r="AA28" s="488"/>
      <c r="AB28" s="488"/>
      <c r="AC28" s="488"/>
      <c r="AD28" s="488"/>
      <c r="AE28" s="488"/>
      <c r="AF28" s="488"/>
      <c r="AG28" s="488"/>
      <c r="AH28" s="488"/>
      <c r="AI28" s="488"/>
      <c r="AJ28" s="488"/>
      <c r="AK28" s="488"/>
      <c r="AL28" s="488"/>
      <c r="AM28" s="488"/>
      <c r="AN28" s="488"/>
      <c r="AO28" s="488"/>
      <c r="AP28" s="488"/>
      <c r="AQ28" s="488"/>
      <c r="AR28" s="488"/>
      <c r="AS28" s="488"/>
      <c r="AT28" s="488"/>
      <c r="AU28" s="488"/>
      <c r="AV28" s="488"/>
      <c r="AW28" s="488"/>
      <c r="AX28" s="488"/>
      <c r="AY28" s="488"/>
      <c r="AZ28" s="488"/>
      <c r="BA28" s="488"/>
      <c r="BB28" s="488"/>
      <c r="BC28" s="488"/>
      <c r="BD28" s="488"/>
      <c r="BE28" s="488"/>
      <c r="BF28" s="488"/>
      <c r="BG28" s="488"/>
      <c r="BH28" s="488"/>
      <c r="BI28" s="488"/>
      <c r="BJ28" s="488"/>
      <c r="BK28" s="488"/>
      <c r="BL28" s="488"/>
      <c r="BM28" s="488"/>
      <c r="BN28" s="488"/>
      <c r="BO28" s="488"/>
      <c r="BP28" s="488"/>
      <c r="BQ28" s="488"/>
      <c r="BR28" s="488"/>
      <c r="BS28" s="488"/>
      <c r="BT28" s="488"/>
      <c r="BU28" s="488"/>
      <c r="BV28" s="488"/>
      <c r="BW28" s="488"/>
      <c r="BX28" s="488"/>
      <c r="BY28" s="488"/>
      <c r="BZ28" s="488"/>
      <c r="CA28" s="488"/>
      <c r="CB28" s="488"/>
      <c r="CC28" s="488"/>
      <c r="CD28" s="488"/>
      <c r="CE28" s="488"/>
      <c r="CF28" s="488"/>
      <c r="CG28" s="488"/>
      <c r="CH28" s="488"/>
      <c r="CI28" s="488"/>
      <c r="CJ28" s="488"/>
      <c r="CK28" s="488"/>
      <c r="CL28" s="488"/>
      <c r="CM28" s="488"/>
      <c r="CN28" s="488"/>
      <c r="CO28" s="488"/>
      <c r="CP28" s="488"/>
      <c r="CQ28" s="488"/>
      <c r="CR28" s="488"/>
      <c r="CS28" s="488"/>
      <c r="CT28" s="488"/>
      <c r="CU28" s="488"/>
      <c r="CV28" s="488"/>
      <c r="CW28" s="488"/>
      <c r="CX28" s="488"/>
      <c r="CY28" s="488"/>
      <c r="CZ28" s="488"/>
      <c r="DA28" s="488"/>
      <c r="DB28" s="488"/>
      <c r="DC28" s="488"/>
      <c r="DD28" s="488"/>
      <c r="DE28" s="488"/>
      <c r="DF28" s="488"/>
      <c r="DG28" s="488"/>
      <c r="DH28" s="488"/>
      <c r="DI28" s="488"/>
      <c r="DJ28" s="488"/>
      <c r="DK28" s="488"/>
      <c r="DL28" s="488"/>
      <c r="DM28" s="488"/>
      <c r="DN28" s="489"/>
    </row>
    <row r="29" spans="1:118" ht="13.5" customHeight="1">
      <c r="A29" s="478"/>
      <c r="B29" s="369" t="s">
        <v>667</v>
      </c>
      <c r="C29" s="479"/>
      <c r="D29" s="395"/>
      <c r="E29" s="395"/>
      <c r="F29" s="508"/>
      <c r="G29" s="397"/>
      <c r="H29" s="515">
        <v>0.5</v>
      </c>
      <c r="I29" s="516">
        <v>-0.5</v>
      </c>
      <c r="J29" s="481"/>
      <c r="K29" s="482">
        <v>80.001000000000005</v>
      </c>
      <c r="L29" s="397"/>
      <c r="M29" s="404"/>
      <c r="N29" s="550"/>
      <c r="O29" s="483"/>
      <c r="P29" s="393"/>
      <c r="Q29" s="484"/>
      <c r="R29" s="398"/>
      <c r="S29" s="485">
        <v>80.001000000000005</v>
      </c>
      <c r="T29" s="485">
        <v>79.992999999999995</v>
      </c>
      <c r="U29" s="488"/>
      <c r="V29" s="488"/>
      <c r="W29" s="488"/>
      <c r="X29" s="488"/>
      <c r="Y29" s="488"/>
      <c r="Z29" s="488"/>
      <c r="AA29" s="488"/>
      <c r="AB29" s="488"/>
      <c r="AC29" s="488"/>
      <c r="AD29" s="488"/>
      <c r="AE29" s="488"/>
      <c r="AF29" s="488"/>
      <c r="AG29" s="488"/>
      <c r="AH29" s="488"/>
      <c r="AI29" s="488"/>
      <c r="AJ29" s="488"/>
      <c r="AK29" s="488"/>
      <c r="AL29" s="488"/>
      <c r="AM29" s="488"/>
      <c r="AN29" s="488"/>
      <c r="AO29" s="488"/>
      <c r="AP29" s="488"/>
      <c r="AQ29" s="488"/>
      <c r="AR29" s="488"/>
      <c r="AS29" s="488"/>
      <c r="AT29" s="488"/>
      <c r="AU29" s="488"/>
      <c r="AV29" s="488"/>
      <c r="AW29" s="488"/>
      <c r="AX29" s="488"/>
      <c r="AY29" s="488"/>
      <c r="AZ29" s="488"/>
      <c r="BA29" s="488"/>
      <c r="BB29" s="488"/>
      <c r="BC29" s="488"/>
      <c r="BD29" s="488"/>
      <c r="BE29" s="488"/>
      <c r="BF29" s="488"/>
      <c r="BG29" s="488"/>
      <c r="BH29" s="488"/>
      <c r="BI29" s="488"/>
      <c r="BJ29" s="488"/>
      <c r="BK29" s="488"/>
      <c r="BL29" s="488"/>
      <c r="BM29" s="488"/>
      <c r="BN29" s="488"/>
      <c r="BO29" s="488"/>
      <c r="BP29" s="488"/>
      <c r="BQ29" s="488"/>
      <c r="BR29" s="488"/>
      <c r="BS29" s="488"/>
      <c r="BT29" s="488"/>
      <c r="BU29" s="488"/>
      <c r="BV29" s="488"/>
      <c r="BW29" s="488"/>
      <c r="BX29" s="488"/>
      <c r="BY29" s="488"/>
      <c r="BZ29" s="488"/>
      <c r="CA29" s="488"/>
      <c r="CB29" s="488"/>
      <c r="CC29" s="488"/>
      <c r="CD29" s="488"/>
      <c r="CE29" s="488"/>
      <c r="CF29" s="488"/>
      <c r="CG29" s="488"/>
      <c r="CH29" s="488"/>
      <c r="CI29" s="488"/>
      <c r="CJ29" s="488"/>
      <c r="CK29" s="488"/>
      <c r="CL29" s="488"/>
      <c r="CM29" s="488"/>
      <c r="CN29" s="488"/>
      <c r="CO29" s="488"/>
      <c r="CP29" s="488"/>
      <c r="CQ29" s="488"/>
      <c r="CR29" s="488"/>
      <c r="CS29" s="488"/>
      <c r="CT29" s="488"/>
      <c r="CU29" s="488"/>
      <c r="CV29" s="488"/>
      <c r="CW29" s="488"/>
      <c r="CX29" s="488"/>
      <c r="CY29" s="488"/>
      <c r="CZ29" s="488"/>
      <c r="DA29" s="488"/>
      <c r="DB29" s="488"/>
      <c r="DC29" s="488"/>
      <c r="DD29" s="488"/>
      <c r="DE29" s="488"/>
      <c r="DF29" s="488"/>
      <c r="DG29" s="488"/>
      <c r="DH29" s="488"/>
      <c r="DI29" s="488"/>
      <c r="DJ29" s="488"/>
      <c r="DK29" s="488"/>
      <c r="DL29" s="488"/>
      <c r="DM29" s="488"/>
      <c r="DN29" s="489"/>
    </row>
    <row r="30" spans="1:118" ht="13.5" customHeight="1">
      <c r="A30" s="478">
        <v>603</v>
      </c>
      <c r="B30" s="479" t="s">
        <v>570</v>
      </c>
      <c r="C30" s="479">
        <v>0</v>
      </c>
      <c r="D30" s="395" t="s">
        <v>9</v>
      </c>
      <c r="E30" s="395" t="s">
        <v>544</v>
      </c>
      <c r="F30" s="480">
        <v>35.5</v>
      </c>
      <c r="G30" s="397"/>
      <c r="H30" s="515">
        <v>0.3</v>
      </c>
      <c r="I30" s="516">
        <v>-0.3</v>
      </c>
      <c r="J30" s="481">
        <v>35.5</v>
      </c>
      <c r="K30" s="482">
        <v>35.323999999999998</v>
      </c>
      <c r="L30" s="397" t="str">
        <f t="shared" si="1"/>
        <v/>
      </c>
      <c r="M30" s="404">
        <f t="shared" si="2"/>
        <v>-0.18</v>
      </c>
      <c r="N30" s="550">
        <v>-0.17</v>
      </c>
      <c r="O30" s="483" t="str">
        <f t="shared" si="3"/>
        <v>OK</v>
      </c>
      <c r="P30" s="393"/>
      <c r="Q30" s="484">
        <v>603</v>
      </c>
      <c r="R30" s="398">
        <f t="shared" si="0"/>
        <v>35.5</v>
      </c>
      <c r="S30" s="485">
        <v>35.323999999999998</v>
      </c>
      <c r="T30" s="485">
        <v>35.328000000000003</v>
      </c>
      <c r="U30" s="488"/>
      <c r="V30" s="488"/>
      <c r="W30" s="488"/>
      <c r="X30" s="488"/>
      <c r="Y30" s="488"/>
      <c r="Z30" s="488"/>
      <c r="AA30" s="488"/>
      <c r="AB30" s="488"/>
      <c r="AC30" s="488"/>
      <c r="AD30" s="488"/>
      <c r="AE30" s="488"/>
      <c r="AF30" s="488"/>
      <c r="AG30" s="488"/>
      <c r="AH30" s="488"/>
      <c r="AI30" s="488"/>
      <c r="AJ30" s="488"/>
      <c r="AK30" s="488"/>
      <c r="AL30" s="488"/>
      <c r="AM30" s="488"/>
      <c r="AN30" s="488"/>
      <c r="AO30" s="488"/>
      <c r="AP30" s="488"/>
      <c r="AQ30" s="488"/>
      <c r="AR30" s="488"/>
      <c r="AS30" s="488"/>
      <c r="AT30" s="488"/>
      <c r="AU30" s="488"/>
      <c r="AV30" s="488"/>
      <c r="AW30" s="488"/>
      <c r="AX30" s="488"/>
      <c r="AY30" s="488"/>
      <c r="AZ30" s="488"/>
      <c r="BA30" s="488"/>
      <c r="BB30" s="488"/>
      <c r="BC30" s="488"/>
      <c r="BD30" s="488"/>
      <c r="BE30" s="488"/>
      <c r="BF30" s="488"/>
      <c r="BG30" s="488"/>
      <c r="BH30" s="488"/>
      <c r="BI30" s="488"/>
      <c r="BJ30" s="488"/>
      <c r="BK30" s="488"/>
      <c r="BL30" s="488"/>
      <c r="BM30" s="488"/>
      <c r="BN30" s="488"/>
      <c r="BO30" s="488"/>
      <c r="BP30" s="488"/>
      <c r="BQ30" s="488"/>
      <c r="BR30" s="488"/>
      <c r="BS30" s="488"/>
      <c r="BT30" s="488"/>
      <c r="BU30" s="488"/>
      <c r="BV30" s="488"/>
      <c r="BW30" s="488"/>
      <c r="BX30" s="488"/>
      <c r="BY30" s="488"/>
      <c r="BZ30" s="488"/>
      <c r="CA30" s="488"/>
      <c r="CB30" s="488"/>
      <c r="CC30" s="488"/>
      <c r="CD30" s="488"/>
      <c r="CE30" s="488"/>
      <c r="CF30" s="488"/>
      <c r="CG30" s="488"/>
      <c r="CH30" s="488"/>
      <c r="CI30" s="488"/>
      <c r="CJ30" s="488"/>
      <c r="CK30" s="488"/>
      <c r="CL30" s="488"/>
      <c r="CM30" s="488"/>
      <c r="CN30" s="488"/>
      <c r="CO30" s="488"/>
      <c r="CP30" s="488"/>
      <c r="CQ30" s="488"/>
      <c r="CR30" s="488"/>
      <c r="CS30" s="488"/>
      <c r="CT30" s="488"/>
      <c r="CU30" s="488"/>
      <c r="CV30" s="488"/>
      <c r="CW30" s="488"/>
      <c r="CX30" s="488"/>
      <c r="CY30" s="488"/>
      <c r="CZ30" s="488"/>
      <c r="DA30" s="488"/>
      <c r="DB30" s="488"/>
      <c r="DC30" s="488"/>
      <c r="DD30" s="488"/>
      <c r="DE30" s="488"/>
      <c r="DF30" s="488"/>
      <c r="DG30" s="488"/>
      <c r="DH30" s="488"/>
      <c r="DI30" s="488"/>
      <c r="DJ30" s="488"/>
      <c r="DK30" s="488"/>
      <c r="DL30" s="488"/>
      <c r="DM30" s="488"/>
      <c r="DN30" s="489"/>
    </row>
    <row r="31" spans="1:118" ht="13.5" customHeight="1">
      <c r="A31" s="478">
        <v>603</v>
      </c>
      <c r="B31" s="479" t="s">
        <v>571</v>
      </c>
      <c r="C31" s="479">
        <v>0</v>
      </c>
      <c r="D31" s="395" t="s">
        <v>41</v>
      </c>
      <c r="E31" s="395" t="s">
        <v>544</v>
      </c>
      <c r="F31" s="480">
        <v>0</v>
      </c>
      <c r="G31" s="397"/>
      <c r="H31" s="515">
        <v>0.3</v>
      </c>
      <c r="I31" s="516">
        <v>-0.3</v>
      </c>
      <c r="J31" s="481">
        <v>0</v>
      </c>
      <c r="K31" s="482">
        <v>-3.2000000000000001E-2</v>
      </c>
      <c r="L31" s="397" t="str">
        <f t="shared" si="1"/>
        <v/>
      </c>
      <c r="M31" s="404">
        <f t="shared" si="2"/>
        <v>-0.03</v>
      </c>
      <c r="N31" s="550">
        <v>-0.03</v>
      </c>
      <c r="O31" s="483" t="str">
        <f t="shared" si="3"/>
        <v>OK</v>
      </c>
      <c r="P31" s="393"/>
      <c r="Q31" s="484">
        <v>603</v>
      </c>
      <c r="R31" s="398">
        <f t="shared" si="0"/>
        <v>0</v>
      </c>
      <c r="S31" s="485">
        <v>-3.2000000000000001E-2</v>
      </c>
      <c r="T31" s="485">
        <v>-3.3000000000000002E-2</v>
      </c>
      <c r="U31" s="488"/>
      <c r="V31" s="488"/>
      <c r="W31" s="488"/>
      <c r="X31" s="488"/>
      <c r="Y31" s="488"/>
      <c r="Z31" s="488"/>
      <c r="AA31" s="488"/>
      <c r="AB31" s="488"/>
      <c r="AC31" s="488"/>
      <c r="AD31" s="488"/>
      <c r="AE31" s="488"/>
      <c r="AF31" s="488"/>
      <c r="AG31" s="488"/>
      <c r="AH31" s="488"/>
      <c r="AI31" s="488"/>
      <c r="AJ31" s="488"/>
      <c r="AK31" s="488"/>
      <c r="AL31" s="488"/>
      <c r="AM31" s="488"/>
      <c r="AN31" s="488"/>
      <c r="AO31" s="488"/>
      <c r="AP31" s="488"/>
      <c r="AQ31" s="488"/>
      <c r="AR31" s="488"/>
      <c r="AS31" s="488"/>
      <c r="AT31" s="488"/>
      <c r="AU31" s="488"/>
      <c r="AV31" s="488"/>
      <c r="AW31" s="488"/>
      <c r="AX31" s="488"/>
      <c r="AY31" s="488"/>
      <c r="AZ31" s="488"/>
      <c r="BA31" s="488"/>
      <c r="BB31" s="488"/>
      <c r="BC31" s="488"/>
      <c r="BD31" s="488"/>
      <c r="BE31" s="488"/>
      <c r="BF31" s="488"/>
      <c r="BG31" s="488"/>
      <c r="BH31" s="488"/>
      <c r="BI31" s="488"/>
      <c r="BJ31" s="488"/>
      <c r="BK31" s="488"/>
      <c r="BL31" s="488"/>
      <c r="BM31" s="488"/>
      <c r="BN31" s="488"/>
      <c r="BO31" s="488"/>
      <c r="BP31" s="488"/>
      <c r="BQ31" s="488"/>
      <c r="BR31" s="488"/>
      <c r="BS31" s="488"/>
      <c r="BT31" s="488"/>
      <c r="BU31" s="488"/>
      <c r="BV31" s="488"/>
      <c r="BW31" s="488"/>
      <c r="BX31" s="488"/>
      <c r="BY31" s="488"/>
      <c r="BZ31" s="488"/>
      <c r="CA31" s="488"/>
      <c r="CB31" s="488"/>
      <c r="CC31" s="488"/>
      <c r="CD31" s="488"/>
      <c r="CE31" s="488"/>
      <c r="CF31" s="488"/>
      <c r="CG31" s="488"/>
      <c r="CH31" s="488"/>
      <c r="CI31" s="488"/>
      <c r="CJ31" s="488"/>
      <c r="CK31" s="488"/>
      <c r="CL31" s="488"/>
      <c r="CM31" s="488"/>
      <c r="CN31" s="488"/>
      <c r="CO31" s="488"/>
      <c r="CP31" s="488"/>
      <c r="CQ31" s="488"/>
      <c r="CR31" s="488"/>
      <c r="CS31" s="488"/>
      <c r="CT31" s="488"/>
      <c r="CU31" s="488"/>
      <c r="CV31" s="488"/>
      <c r="CW31" s="488"/>
      <c r="CX31" s="488"/>
      <c r="CY31" s="488"/>
      <c r="CZ31" s="488"/>
      <c r="DA31" s="488"/>
      <c r="DB31" s="488"/>
      <c r="DC31" s="488"/>
      <c r="DD31" s="488"/>
      <c r="DE31" s="488"/>
      <c r="DF31" s="488"/>
      <c r="DG31" s="488"/>
      <c r="DH31" s="488"/>
      <c r="DI31" s="488"/>
      <c r="DJ31" s="488"/>
      <c r="DK31" s="488"/>
      <c r="DL31" s="488"/>
      <c r="DM31" s="488"/>
      <c r="DN31" s="489"/>
    </row>
    <row r="32" spans="1:118" ht="13.5" customHeight="1">
      <c r="A32" s="478"/>
      <c r="B32" s="369" t="s">
        <v>668</v>
      </c>
      <c r="C32" s="479"/>
      <c r="D32" s="395"/>
      <c r="E32" s="395"/>
      <c r="F32" s="508"/>
      <c r="G32" s="397"/>
      <c r="H32" s="515">
        <v>0.5</v>
      </c>
      <c r="I32" s="516">
        <v>-0.5</v>
      </c>
      <c r="J32" s="481"/>
      <c r="K32" s="482">
        <v>35.265999999999998</v>
      </c>
      <c r="L32" s="397"/>
      <c r="M32" s="404"/>
      <c r="N32" s="550"/>
      <c r="O32" s="483"/>
      <c r="P32" s="393"/>
      <c r="Q32" s="484"/>
      <c r="R32" s="398"/>
      <c r="S32" s="485">
        <v>35.265999999999998</v>
      </c>
      <c r="T32" s="485">
        <v>35.265000000000001</v>
      </c>
      <c r="U32" s="488"/>
      <c r="V32" s="488"/>
      <c r="W32" s="488"/>
      <c r="X32" s="488"/>
      <c r="Y32" s="488"/>
      <c r="Z32" s="488"/>
      <c r="AA32" s="488"/>
      <c r="AB32" s="488"/>
      <c r="AC32" s="488"/>
      <c r="AD32" s="488"/>
      <c r="AE32" s="488"/>
      <c r="AF32" s="488"/>
      <c r="AG32" s="488"/>
      <c r="AH32" s="488"/>
      <c r="AI32" s="488"/>
      <c r="AJ32" s="488"/>
      <c r="AK32" s="488"/>
      <c r="AL32" s="488"/>
      <c r="AM32" s="488"/>
      <c r="AN32" s="488"/>
      <c r="AO32" s="488"/>
      <c r="AP32" s="488"/>
      <c r="AQ32" s="488"/>
      <c r="AR32" s="488"/>
      <c r="AS32" s="488"/>
      <c r="AT32" s="488"/>
      <c r="AU32" s="488"/>
      <c r="AV32" s="488"/>
      <c r="AW32" s="488"/>
      <c r="AX32" s="488"/>
      <c r="AY32" s="488"/>
      <c r="AZ32" s="488"/>
      <c r="BA32" s="488"/>
      <c r="BB32" s="488"/>
      <c r="BC32" s="488"/>
      <c r="BD32" s="488"/>
      <c r="BE32" s="488"/>
      <c r="BF32" s="488"/>
      <c r="BG32" s="488"/>
      <c r="BH32" s="488"/>
      <c r="BI32" s="488"/>
      <c r="BJ32" s="488"/>
      <c r="BK32" s="488"/>
      <c r="BL32" s="488"/>
      <c r="BM32" s="488"/>
      <c r="BN32" s="488"/>
      <c r="BO32" s="488"/>
      <c r="BP32" s="488"/>
      <c r="BQ32" s="488"/>
      <c r="BR32" s="488"/>
      <c r="BS32" s="488"/>
      <c r="BT32" s="488"/>
      <c r="BU32" s="488"/>
      <c r="BV32" s="488"/>
      <c r="BW32" s="488"/>
      <c r="BX32" s="488"/>
      <c r="BY32" s="488"/>
      <c r="BZ32" s="488"/>
      <c r="CA32" s="488"/>
      <c r="CB32" s="488"/>
      <c r="CC32" s="488"/>
      <c r="CD32" s="488"/>
      <c r="CE32" s="488"/>
      <c r="CF32" s="488"/>
      <c r="CG32" s="488"/>
      <c r="CH32" s="488"/>
      <c r="CI32" s="488"/>
      <c r="CJ32" s="488"/>
      <c r="CK32" s="488"/>
      <c r="CL32" s="488"/>
      <c r="CM32" s="488"/>
      <c r="CN32" s="488"/>
      <c r="CO32" s="488"/>
      <c r="CP32" s="488"/>
      <c r="CQ32" s="488"/>
      <c r="CR32" s="488"/>
      <c r="CS32" s="488"/>
      <c r="CT32" s="488"/>
      <c r="CU32" s="488"/>
      <c r="CV32" s="488"/>
      <c r="CW32" s="488"/>
      <c r="CX32" s="488"/>
      <c r="CY32" s="488"/>
      <c r="CZ32" s="488"/>
      <c r="DA32" s="488"/>
      <c r="DB32" s="488"/>
      <c r="DC32" s="488"/>
      <c r="DD32" s="488"/>
      <c r="DE32" s="488"/>
      <c r="DF32" s="488"/>
      <c r="DG32" s="488"/>
      <c r="DH32" s="488"/>
      <c r="DI32" s="488"/>
      <c r="DJ32" s="488"/>
      <c r="DK32" s="488"/>
      <c r="DL32" s="488"/>
      <c r="DM32" s="488"/>
      <c r="DN32" s="489"/>
    </row>
    <row r="33" spans="1:118" ht="13.5" customHeight="1">
      <c r="A33" s="478"/>
      <c r="B33" s="369" t="s">
        <v>668</v>
      </c>
      <c r="C33" s="479"/>
      <c r="D33" s="395"/>
      <c r="E33" s="395"/>
      <c r="F33" s="508"/>
      <c r="G33" s="397"/>
      <c r="H33" s="515">
        <v>0.5</v>
      </c>
      <c r="I33" s="516">
        <v>-0.5</v>
      </c>
      <c r="J33" s="481"/>
      <c r="K33" s="482">
        <v>1.2E-2</v>
      </c>
      <c r="L33" s="397"/>
      <c r="M33" s="404"/>
      <c r="N33" s="550"/>
      <c r="O33" s="483"/>
      <c r="P33" s="393"/>
      <c r="Q33" s="484"/>
      <c r="R33" s="398"/>
      <c r="S33" s="485">
        <v>1.2E-2</v>
      </c>
      <c r="T33" s="485">
        <v>1.2E-2</v>
      </c>
      <c r="U33" s="488"/>
      <c r="V33" s="488"/>
      <c r="W33" s="488"/>
      <c r="X33" s="488"/>
      <c r="Y33" s="488"/>
      <c r="Z33" s="488"/>
      <c r="AA33" s="488"/>
      <c r="AB33" s="488"/>
      <c r="AC33" s="488"/>
      <c r="AD33" s="488"/>
      <c r="AE33" s="488"/>
      <c r="AF33" s="488"/>
      <c r="AG33" s="488"/>
      <c r="AH33" s="488"/>
      <c r="AI33" s="488"/>
      <c r="AJ33" s="488"/>
      <c r="AK33" s="488"/>
      <c r="AL33" s="488"/>
      <c r="AM33" s="488"/>
      <c r="AN33" s="488"/>
      <c r="AO33" s="488"/>
      <c r="AP33" s="488"/>
      <c r="AQ33" s="488"/>
      <c r="AR33" s="488"/>
      <c r="AS33" s="488"/>
      <c r="AT33" s="488"/>
      <c r="AU33" s="488"/>
      <c r="AV33" s="488"/>
      <c r="AW33" s="488"/>
      <c r="AX33" s="488"/>
      <c r="AY33" s="488"/>
      <c r="AZ33" s="488"/>
      <c r="BA33" s="488"/>
      <c r="BB33" s="488"/>
      <c r="BC33" s="488"/>
      <c r="BD33" s="488"/>
      <c r="BE33" s="488"/>
      <c r="BF33" s="488"/>
      <c r="BG33" s="488"/>
      <c r="BH33" s="488"/>
      <c r="BI33" s="488"/>
      <c r="BJ33" s="488"/>
      <c r="BK33" s="488"/>
      <c r="BL33" s="488"/>
      <c r="BM33" s="488"/>
      <c r="BN33" s="488"/>
      <c r="BO33" s="488"/>
      <c r="BP33" s="488"/>
      <c r="BQ33" s="488"/>
      <c r="BR33" s="488"/>
      <c r="BS33" s="488"/>
      <c r="BT33" s="488"/>
      <c r="BU33" s="488"/>
      <c r="BV33" s="488"/>
      <c r="BW33" s="488"/>
      <c r="BX33" s="488"/>
      <c r="BY33" s="488"/>
      <c r="BZ33" s="488"/>
      <c r="CA33" s="488"/>
      <c r="CB33" s="488"/>
      <c r="CC33" s="488"/>
      <c r="CD33" s="488"/>
      <c r="CE33" s="488"/>
      <c r="CF33" s="488"/>
      <c r="CG33" s="488"/>
      <c r="CH33" s="488"/>
      <c r="CI33" s="488"/>
      <c r="CJ33" s="488"/>
      <c r="CK33" s="488"/>
      <c r="CL33" s="488"/>
      <c r="CM33" s="488"/>
      <c r="CN33" s="488"/>
      <c r="CO33" s="488"/>
      <c r="CP33" s="488"/>
      <c r="CQ33" s="488"/>
      <c r="CR33" s="488"/>
      <c r="CS33" s="488"/>
      <c r="CT33" s="488"/>
      <c r="CU33" s="488"/>
      <c r="CV33" s="488"/>
      <c r="CW33" s="488"/>
      <c r="CX33" s="488"/>
      <c r="CY33" s="488"/>
      <c r="CZ33" s="488"/>
      <c r="DA33" s="488"/>
      <c r="DB33" s="488"/>
      <c r="DC33" s="488"/>
      <c r="DD33" s="488"/>
      <c r="DE33" s="488"/>
      <c r="DF33" s="488"/>
      <c r="DG33" s="488"/>
      <c r="DH33" s="488"/>
      <c r="DI33" s="488"/>
      <c r="DJ33" s="488"/>
      <c r="DK33" s="488"/>
      <c r="DL33" s="488"/>
      <c r="DM33" s="488"/>
      <c r="DN33" s="489"/>
    </row>
    <row r="34" spans="1:118" ht="13.5" customHeight="1">
      <c r="A34" s="478">
        <v>604</v>
      </c>
      <c r="B34" s="479" t="s">
        <v>572</v>
      </c>
      <c r="C34" s="479">
        <v>0</v>
      </c>
      <c r="D34" s="395" t="s">
        <v>9</v>
      </c>
      <c r="E34" s="395" t="s">
        <v>544</v>
      </c>
      <c r="F34" s="480">
        <v>35.5</v>
      </c>
      <c r="G34" s="397"/>
      <c r="H34" s="515">
        <v>0.3</v>
      </c>
      <c r="I34" s="516">
        <v>-0.3</v>
      </c>
      <c r="J34" s="481">
        <v>35.5</v>
      </c>
      <c r="K34" s="482">
        <v>35.299999999999997</v>
      </c>
      <c r="L34" s="397" t="str">
        <f t="shared" si="1"/>
        <v/>
      </c>
      <c r="M34" s="404">
        <f t="shared" si="2"/>
        <v>-0.2</v>
      </c>
      <c r="N34" s="550">
        <v>-0.2</v>
      </c>
      <c r="O34" s="483" t="str">
        <f t="shared" si="3"/>
        <v>OK</v>
      </c>
      <c r="P34" s="393"/>
      <c r="Q34" s="484">
        <v>604</v>
      </c>
      <c r="R34" s="398">
        <f t="shared" si="0"/>
        <v>35.5</v>
      </c>
      <c r="S34" s="485">
        <v>35.299999999999997</v>
      </c>
      <c r="T34" s="485">
        <v>35.298000000000002</v>
      </c>
      <c r="U34" s="488"/>
      <c r="V34" s="488"/>
      <c r="W34" s="488"/>
      <c r="X34" s="488"/>
      <c r="Y34" s="488"/>
      <c r="Z34" s="488"/>
      <c r="AA34" s="488"/>
      <c r="AB34" s="488"/>
      <c r="AC34" s="488"/>
      <c r="AD34" s="488"/>
      <c r="AE34" s="488"/>
      <c r="AF34" s="488"/>
      <c r="AG34" s="488"/>
      <c r="AH34" s="488"/>
      <c r="AI34" s="488"/>
      <c r="AJ34" s="488"/>
      <c r="AK34" s="488"/>
      <c r="AL34" s="488"/>
      <c r="AM34" s="488"/>
      <c r="AN34" s="488"/>
      <c r="AO34" s="488"/>
      <c r="AP34" s="488"/>
      <c r="AQ34" s="488"/>
      <c r="AR34" s="488"/>
      <c r="AS34" s="488"/>
      <c r="AT34" s="488"/>
      <c r="AU34" s="488"/>
      <c r="AV34" s="488"/>
      <c r="AW34" s="488"/>
      <c r="AX34" s="488"/>
      <c r="AY34" s="488"/>
      <c r="AZ34" s="488"/>
      <c r="BA34" s="488"/>
      <c r="BB34" s="488"/>
      <c r="BC34" s="488"/>
      <c r="BD34" s="488"/>
      <c r="BE34" s="488"/>
      <c r="BF34" s="488"/>
      <c r="BG34" s="488"/>
      <c r="BH34" s="488"/>
      <c r="BI34" s="488"/>
      <c r="BJ34" s="488"/>
      <c r="BK34" s="488"/>
      <c r="BL34" s="488"/>
      <c r="BM34" s="488"/>
      <c r="BN34" s="488"/>
      <c r="BO34" s="488"/>
      <c r="BP34" s="488"/>
      <c r="BQ34" s="488"/>
      <c r="BR34" s="488"/>
      <c r="BS34" s="488"/>
      <c r="BT34" s="488"/>
      <c r="BU34" s="488"/>
      <c r="BV34" s="488"/>
      <c r="BW34" s="488"/>
      <c r="BX34" s="488"/>
      <c r="BY34" s="488"/>
      <c r="BZ34" s="488"/>
      <c r="CA34" s="488"/>
      <c r="CB34" s="488"/>
      <c r="CC34" s="488"/>
      <c r="CD34" s="488"/>
      <c r="CE34" s="488"/>
      <c r="CF34" s="488"/>
      <c r="CG34" s="488"/>
      <c r="CH34" s="488"/>
      <c r="CI34" s="488"/>
      <c r="CJ34" s="488"/>
      <c r="CK34" s="488"/>
      <c r="CL34" s="488"/>
      <c r="CM34" s="488"/>
      <c r="CN34" s="488"/>
      <c r="CO34" s="488"/>
      <c r="CP34" s="488"/>
      <c r="CQ34" s="488"/>
      <c r="CR34" s="488"/>
      <c r="CS34" s="488"/>
      <c r="CT34" s="488"/>
      <c r="CU34" s="488"/>
      <c r="CV34" s="488"/>
      <c r="CW34" s="488"/>
      <c r="CX34" s="488"/>
      <c r="CY34" s="488"/>
      <c r="CZ34" s="488"/>
      <c r="DA34" s="488"/>
      <c r="DB34" s="488"/>
      <c r="DC34" s="488"/>
      <c r="DD34" s="488"/>
      <c r="DE34" s="488"/>
      <c r="DF34" s="488"/>
      <c r="DG34" s="488"/>
      <c r="DH34" s="488"/>
      <c r="DI34" s="488"/>
      <c r="DJ34" s="488"/>
      <c r="DK34" s="488"/>
      <c r="DL34" s="488"/>
      <c r="DM34" s="488"/>
      <c r="DN34" s="489"/>
    </row>
    <row r="35" spans="1:118" ht="13.5" customHeight="1">
      <c r="A35" s="478">
        <v>604</v>
      </c>
      <c r="B35" s="479" t="s">
        <v>573</v>
      </c>
      <c r="C35" s="479">
        <v>0</v>
      </c>
      <c r="D35" s="395" t="s">
        <v>41</v>
      </c>
      <c r="E35" s="395" t="s">
        <v>544</v>
      </c>
      <c r="F35" s="480">
        <v>-80</v>
      </c>
      <c r="G35" s="397"/>
      <c r="H35" s="515">
        <v>0.3</v>
      </c>
      <c r="I35" s="516">
        <v>-0.3</v>
      </c>
      <c r="J35" s="481">
        <v>-80</v>
      </c>
      <c r="K35" s="482">
        <v>-80.180000000000007</v>
      </c>
      <c r="L35" s="397" t="str">
        <f t="shared" si="1"/>
        <v/>
      </c>
      <c r="M35" s="404">
        <f>IF(COUNTBLANK(F35)=1,"",IF(C35=0,ROUND(K35-J35,2),IF(C35=1,IF(F35&gt;0,ROUND(J35-K35,2),ROUND(K35-J35,2)),IF(C35=2,IF(F35&gt;0,ROUND(J35-K35,2),ROUND(K35-J35,2))))))</f>
        <v>-0.18</v>
      </c>
      <c r="N35" s="550">
        <v>-0.19</v>
      </c>
      <c r="O35" s="483" t="str">
        <f t="shared" si="3"/>
        <v>OK</v>
      </c>
      <c r="P35" s="393"/>
      <c r="Q35" s="484">
        <v>604</v>
      </c>
      <c r="R35" s="398">
        <f t="shared" si="0"/>
        <v>-80</v>
      </c>
      <c r="S35" s="485">
        <v>-80.180000000000007</v>
      </c>
      <c r="T35" s="485">
        <v>-80.185000000000002</v>
      </c>
      <c r="U35" s="488"/>
      <c r="V35" s="488"/>
      <c r="W35" s="488"/>
      <c r="X35" s="488"/>
      <c r="Y35" s="488"/>
      <c r="Z35" s="488"/>
      <c r="AA35" s="488"/>
      <c r="AB35" s="488"/>
      <c r="AC35" s="488"/>
      <c r="AD35" s="488"/>
      <c r="AE35" s="488"/>
      <c r="AF35" s="488"/>
      <c r="AG35" s="488"/>
      <c r="AH35" s="488"/>
      <c r="AI35" s="488"/>
      <c r="AJ35" s="488"/>
      <c r="AK35" s="488"/>
      <c r="AL35" s="488"/>
      <c r="AM35" s="488"/>
      <c r="AN35" s="488"/>
      <c r="AO35" s="488"/>
      <c r="AP35" s="488"/>
      <c r="AQ35" s="488"/>
      <c r="AR35" s="488"/>
      <c r="AS35" s="488"/>
      <c r="AT35" s="488"/>
      <c r="AU35" s="488"/>
      <c r="AV35" s="488"/>
      <c r="AW35" s="488"/>
      <c r="AX35" s="488"/>
      <c r="AY35" s="488"/>
      <c r="AZ35" s="488"/>
      <c r="BA35" s="488"/>
      <c r="BB35" s="488"/>
      <c r="BC35" s="488"/>
      <c r="BD35" s="488"/>
      <c r="BE35" s="488"/>
      <c r="BF35" s="488"/>
      <c r="BG35" s="488"/>
      <c r="BH35" s="488"/>
      <c r="BI35" s="488"/>
      <c r="BJ35" s="488"/>
      <c r="BK35" s="488"/>
      <c r="BL35" s="488"/>
      <c r="BM35" s="488"/>
      <c r="BN35" s="488"/>
      <c r="BO35" s="488"/>
      <c r="BP35" s="488"/>
      <c r="BQ35" s="488"/>
      <c r="BR35" s="488"/>
      <c r="BS35" s="488"/>
      <c r="BT35" s="488"/>
      <c r="BU35" s="488"/>
      <c r="BV35" s="488"/>
      <c r="BW35" s="488"/>
      <c r="BX35" s="488"/>
      <c r="BY35" s="488"/>
      <c r="BZ35" s="488"/>
      <c r="CA35" s="488"/>
      <c r="CB35" s="488"/>
      <c r="CC35" s="488"/>
      <c r="CD35" s="488"/>
      <c r="CE35" s="488"/>
      <c r="CF35" s="488"/>
      <c r="CG35" s="488"/>
      <c r="CH35" s="488"/>
      <c r="CI35" s="488"/>
      <c r="CJ35" s="488"/>
      <c r="CK35" s="488"/>
      <c r="CL35" s="488"/>
      <c r="CM35" s="488"/>
      <c r="CN35" s="488"/>
      <c r="CO35" s="488"/>
      <c r="CP35" s="488"/>
      <c r="CQ35" s="488"/>
      <c r="CR35" s="488"/>
      <c r="CS35" s="488"/>
      <c r="CT35" s="488"/>
      <c r="CU35" s="488"/>
      <c r="CV35" s="488"/>
      <c r="CW35" s="488"/>
      <c r="CX35" s="488"/>
      <c r="CY35" s="488"/>
      <c r="CZ35" s="488"/>
      <c r="DA35" s="488"/>
      <c r="DB35" s="488"/>
      <c r="DC35" s="488"/>
      <c r="DD35" s="488"/>
      <c r="DE35" s="488"/>
      <c r="DF35" s="488"/>
      <c r="DG35" s="488"/>
      <c r="DH35" s="488"/>
      <c r="DI35" s="488"/>
      <c r="DJ35" s="488"/>
      <c r="DK35" s="488"/>
      <c r="DL35" s="488"/>
      <c r="DM35" s="488"/>
      <c r="DN35" s="489"/>
    </row>
    <row r="36" spans="1:118" ht="13.5" customHeight="1">
      <c r="A36" s="478"/>
      <c r="B36" s="369" t="s">
        <v>669</v>
      </c>
      <c r="C36" s="479"/>
      <c r="D36" s="395"/>
      <c r="E36" s="395"/>
      <c r="F36" s="508"/>
      <c r="G36" s="397"/>
      <c r="H36" s="515">
        <v>0.5</v>
      </c>
      <c r="I36" s="516">
        <v>-0.5</v>
      </c>
      <c r="J36" s="481"/>
      <c r="K36" s="482">
        <v>35.234000000000002</v>
      </c>
      <c r="L36" s="397"/>
      <c r="M36" s="404"/>
      <c r="N36" s="550"/>
      <c r="O36" s="483"/>
      <c r="P36" s="393"/>
      <c r="Q36" s="484"/>
      <c r="R36" s="398"/>
      <c r="S36" s="485">
        <v>35.234000000000002</v>
      </c>
      <c r="T36" s="485">
        <v>35.212000000000003</v>
      </c>
      <c r="U36" s="488"/>
      <c r="V36" s="488"/>
      <c r="W36" s="488"/>
      <c r="X36" s="488"/>
      <c r="Y36" s="488"/>
      <c r="Z36" s="488"/>
      <c r="AA36" s="488"/>
      <c r="AB36" s="488"/>
      <c r="AC36" s="488"/>
      <c r="AD36" s="488"/>
      <c r="AE36" s="488"/>
      <c r="AF36" s="488"/>
      <c r="AG36" s="488"/>
      <c r="AH36" s="488"/>
      <c r="AI36" s="488"/>
      <c r="AJ36" s="488"/>
      <c r="AK36" s="488"/>
      <c r="AL36" s="488"/>
      <c r="AM36" s="488"/>
      <c r="AN36" s="488"/>
      <c r="AO36" s="488"/>
      <c r="AP36" s="488"/>
      <c r="AQ36" s="488"/>
      <c r="AR36" s="488"/>
      <c r="AS36" s="488"/>
      <c r="AT36" s="488"/>
      <c r="AU36" s="488"/>
      <c r="AV36" s="488"/>
      <c r="AW36" s="488"/>
      <c r="AX36" s="488"/>
      <c r="AY36" s="488"/>
      <c r="AZ36" s="488"/>
      <c r="BA36" s="488"/>
      <c r="BB36" s="488"/>
      <c r="BC36" s="488"/>
      <c r="BD36" s="488"/>
      <c r="BE36" s="488"/>
      <c r="BF36" s="488"/>
      <c r="BG36" s="488"/>
      <c r="BH36" s="488"/>
      <c r="BI36" s="488"/>
      <c r="BJ36" s="488"/>
      <c r="BK36" s="488"/>
      <c r="BL36" s="488"/>
      <c r="BM36" s="488"/>
      <c r="BN36" s="488"/>
      <c r="BO36" s="488"/>
      <c r="BP36" s="488"/>
      <c r="BQ36" s="488"/>
      <c r="BR36" s="488"/>
      <c r="BS36" s="488"/>
      <c r="BT36" s="488"/>
      <c r="BU36" s="488"/>
      <c r="BV36" s="488"/>
      <c r="BW36" s="488"/>
      <c r="BX36" s="488"/>
      <c r="BY36" s="488"/>
      <c r="BZ36" s="488"/>
      <c r="CA36" s="488"/>
      <c r="CB36" s="488"/>
      <c r="CC36" s="488"/>
      <c r="CD36" s="488"/>
      <c r="CE36" s="488"/>
      <c r="CF36" s="488"/>
      <c r="CG36" s="488"/>
      <c r="CH36" s="488"/>
      <c r="CI36" s="488"/>
      <c r="CJ36" s="488"/>
      <c r="CK36" s="488"/>
      <c r="CL36" s="488"/>
      <c r="CM36" s="488"/>
      <c r="CN36" s="488"/>
      <c r="CO36" s="488"/>
      <c r="CP36" s="488"/>
      <c r="CQ36" s="488"/>
      <c r="CR36" s="488"/>
      <c r="CS36" s="488"/>
      <c r="CT36" s="488"/>
      <c r="CU36" s="488"/>
      <c r="CV36" s="488"/>
      <c r="CW36" s="488"/>
      <c r="CX36" s="488"/>
      <c r="CY36" s="488"/>
      <c r="CZ36" s="488"/>
      <c r="DA36" s="488"/>
      <c r="DB36" s="488"/>
      <c r="DC36" s="488"/>
      <c r="DD36" s="488"/>
      <c r="DE36" s="488"/>
      <c r="DF36" s="488"/>
      <c r="DG36" s="488"/>
      <c r="DH36" s="488"/>
      <c r="DI36" s="488"/>
      <c r="DJ36" s="488"/>
      <c r="DK36" s="488"/>
      <c r="DL36" s="488"/>
      <c r="DM36" s="488"/>
      <c r="DN36" s="489"/>
    </row>
    <row r="37" spans="1:118" ht="13.5" customHeight="1">
      <c r="A37" s="478"/>
      <c r="B37" s="369" t="s">
        <v>669</v>
      </c>
      <c r="C37" s="479"/>
      <c r="D37" s="395"/>
      <c r="E37" s="395"/>
      <c r="F37" s="508"/>
      <c r="G37" s="397"/>
      <c r="H37" s="515">
        <v>0.5</v>
      </c>
      <c r="I37" s="516">
        <v>-0.5</v>
      </c>
      <c r="J37" s="481"/>
      <c r="K37" s="482">
        <v>-80.17</v>
      </c>
      <c r="L37" s="397"/>
      <c r="M37" s="404"/>
      <c r="N37" s="550"/>
      <c r="O37" s="483"/>
      <c r="P37" s="393"/>
      <c r="Q37" s="484"/>
      <c r="R37" s="398"/>
      <c r="S37" s="485">
        <v>-80.17</v>
      </c>
      <c r="T37" s="485">
        <v>-80.180999999999997</v>
      </c>
      <c r="U37" s="488"/>
      <c r="V37" s="488"/>
      <c r="W37" s="488"/>
      <c r="X37" s="488"/>
      <c r="Y37" s="488"/>
      <c r="Z37" s="488"/>
      <c r="AA37" s="488"/>
      <c r="AB37" s="488"/>
      <c r="AC37" s="488"/>
      <c r="AD37" s="488"/>
      <c r="AE37" s="488"/>
      <c r="AF37" s="488"/>
      <c r="AG37" s="488"/>
      <c r="AH37" s="488"/>
      <c r="AI37" s="488"/>
      <c r="AJ37" s="488"/>
      <c r="AK37" s="488"/>
      <c r="AL37" s="488"/>
      <c r="AM37" s="488"/>
      <c r="AN37" s="488"/>
      <c r="AO37" s="488"/>
      <c r="AP37" s="488"/>
      <c r="AQ37" s="488"/>
      <c r="AR37" s="488"/>
      <c r="AS37" s="488"/>
      <c r="AT37" s="488"/>
      <c r="AU37" s="488"/>
      <c r="AV37" s="488"/>
      <c r="AW37" s="488"/>
      <c r="AX37" s="488"/>
      <c r="AY37" s="488"/>
      <c r="AZ37" s="488"/>
      <c r="BA37" s="488"/>
      <c r="BB37" s="488"/>
      <c r="BC37" s="488"/>
      <c r="BD37" s="488"/>
      <c r="BE37" s="488"/>
      <c r="BF37" s="488"/>
      <c r="BG37" s="488"/>
      <c r="BH37" s="488"/>
      <c r="BI37" s="488"/>
      <c r="BJ37" s="488"/>
      <c r="BK37" s="488"/>
      <c r="BL37" s="488"/>
      <c r="BM37" s="488"/>
      <c r="BN37" s="488"/>
      <c r="BO37" s="488"/>
      <c r="BP37" s="488"/>
      <c r="BQ37" s="488"/>
      <c r="BR37" s="488"/>
      <c r="BS37" s="488"/>
      <c r="BT37" s="488"/>
      <c r="BU37" s="488"/>
      <c r="BV37" s="488"/>
      <c r="BW37" s="488"/>
      <c r="BX37" s="488"/>
      <c r="BY37" s="488"/>
      <c r="BZ37" s="488"/>
      <c r="CA37" s="488"/>
      <c r="CB37" s="488"/>
      <c r="CC37" s="488"/>
      <c r="CD37" s="488"/>
      <c r="CE37" s="488"/>
      <c r="CF37" s="488"/>
      <c r="CG37" s="488"/>
      <c r="CH37" s="488"/>
      <c r="CI37" s="488"/>
      <c r="CJ37" s="488"/>
      <c r="CK37" s="488"/>
      <c r="CL37" s="488"/>
      <c r="CM37" s="488"/>
      <c r="CN37" s="488"/>
      <c r="CO37" s="488"/>
      <c r="CP37" s="488"/>
      <c r="CQ37" s="488"/>
      <c r="CR37" s="488"/>
      <c r="CS37" s="488"/>
      <c r="CT37" s="488"/>
      <c r="CU37" s="488"/>
      <c r="CV37" s="488"/>
      <c r="CW37" s="488"/>
      <c r="CX37" s="488"/>
      <c r="CY37" s="488"/>
      <c r="CZ37" s="488"/>
      <c r="DA37" s="488"/>
      <c r="DB37" s="488"/>
      <c r="DC37" s="488"/>
      <c r="DD37" s="488"/>
      <c r="DE37" s="488"/>
      <c r="DF37" s="488"/>
      <c r="DG37" s="488"/>
      <c r="DH37" s="488"/>
      <c r="DI37" s="488"/>
      <c r="DJ37" s="488"/>
      <c r="DK37" s="488"/>
      <c r="DL37" s="488"/>
      <c r="DM37" s="488"/>
      <c r="DN37" s="489"/>
    </row>
    <row r="38" spans="1:118" ht="13.5" customHeight="1">
      <c r="A38" s="478">
        <v>605</v>
      </c>
      <c r="B38" s="479" t="s">
        <v>574</v>
      </c>
      <c r="C38" s="479">
        <v>0</v>
      </c>
      <c r="D38" s="395" t="s">
        <v>9</v>
      </c>
      <c r="E38" s="395" t="s">
        <v>544</v>
      </c>
      <c r="F38" s="480">
        <v>35.5</v>
      </c>
      <c r="G38" s="397"/>
      <c r="H38" s="515">
        <v>0.3</v>
      </c>
      <c r="I38" s="516">
        <v>-0.3</v>
      </c>
      <c r="J38" s="481">
        <v>35.5</v>
      </c>
      <c r="K38" s="482">
        <v>35.326999999999998</v>
      </c>
      <c r="L38" s="397" t="str">
        <f t="shared" si="1"/>
        <v/>
      </c>
      <c r="M38" s="404">
        <f t="shared" si="2"/>
        <v>-0.17</v>
      </c>
      <c r="N38" s="550">
        <v>-0.19</v>
      </c>
      <c r="O38" s="483" t="str">
        <f t="shared" si="3"/>
        <v>OK</v>
      </c>
      <c r="P38" s="393"/>
      <c r="Q38" s="484">
        <v>605</v>
      </c>
      <c r="R38" s="398">
        <f t="shared" si="0"/>
        <v>35.5</v>
      </c>
      <c r="S38" s="485">
        <v>35.326999999999998</v>
      </c>
      <c r="T38" s="485">
        <v>35.307000000000002</v>
      </c>
      <c r="U38" s="488"/>
      <c r="V38" s="488"/>
      <c r="W38" s="488"/>
      <c r="X38" s="488"/>
      <c r="Y38" s="488"/>
      <c r="Z38" s="488"/>
      <c r="AA38" s="488"/>
      <c r="AB38" s="488"/>
      <c r="AC38" s="488"/>
      <c r="AD38" s="488"/>
      <c r="AE38" s="488"/>
      <c r="AF38" s="488"/>
      <c r="AG38" s="488"/>
      <c r="AH38" s="488"/>
      <c r="AI38" s="488"/>
      <c r="AJ38" s="488"/>
      <c r="AK38" s="488"/>
      <c r="AL38" s="488"/>
      <c r="AM38" s="488"/>
      <c r="AN38" s="488"/>
      <c r="AO38" s="488"/>
      <c r="AP38" s="488"/>
      <c r="AQ38" s="488"/>
      <c r="AR38" s="488"/>
      <c r="AS38" s="488"/>
      <c r="AT38" s="488"/>
      <c r="AU38" s="488"/>
      <c r="AV38" s="488"/>
      <c r="AW38" s="488"/>
      <c r="AX38" s="488"/>
      <c r="AY38" s="488"/>
      <c r="AZ38" s="488"/>
      <c r="BA38" s="488"/>
      <c r="BB38" s="488"/>
      <c r="BC38" s="488"/>
      <c r="BD38" s="488"/>
      <c r="BE38" s="488"/>
      <c r="BF38" s="488"/>
      <c r="BG38" s="488"/>
      <c r="BH38" s="488"/>
      <c r="BI38" s="488"/>
      <c r="BJ38" s="488"/>
      <c r="BK38" s="488"/>
      <c r="BL38" s="488"/>
      <c r="BM38" s="488"/>
      <c r="BN38" s="488"/>
      <c r="BO38" s="488"/>
      <c r="BP38" s="488"/>
      <c r="BQ38" s="488"/>
      <c r="BR38" s="488"/>
      <c r="BS38" s="488"/>
      <c r="BT38" s="488"/>
      <c r="BU38" s="488"/>
      <c r="BV38" s="488"/>
      <c r="BW38" s="488"/>
      <c r="BX38" s="488"/>
      <c r="BY38" s="488"/>
      <c r="BZ38" s="488"/>
      <c r="CA38" s="488"/>
      <c r="CB38" s="488"/>
      <c r="CC38" s="488"/>
      <c r="CD38" s="488"/>
      <c r="CE38" s="488"/>
      <c r="CF38" s="488"/>
      <c r="CG38" s="488"/>
      <c r="CH38" s="488"/>
      <c r="CI38" s="488"/>
      <c r="CJ38" s="488"/>
      <c r="CK38" s="488"/>
      <c r="CL38" s="488"/>
      <c r="CM38" s="488"/>
      <c r="CN38" s="488"/>
      <c r="CO38" s="488"/>
      <c r="CP38" s="488"/>
      <c r="CQ38" s="488"/>
      <c r="CR38" s="488"/>
      <c r="CS38" s="488"/>
      <c r="CT38" s="488"/>
      <c r="CU38" s="488"/>
      <c r="CV38" s="488"/>
      <c r="CW38" s="488"/>
      <c r="CX38" s="488"/>
      <c r="CY38" s="488"/>
      <c r="CZ38" s="488"/>
      <c r="DA38" s="488"/>
      <c r="DB38" s="488"/>
      <c r="DC38" s="488"/>
      <c r="DD38" s="488"/>
      <c r="DE38" s="488"/>
      <c r="DF38" s="488"/>
      <c r="DG38" s="488"/>
      <c r="DH38" s="488"/>
      <c r="DI38" s="488"/>
      <c r="DJ38" s="488"/>
      <c r="DK38" s="488"/>
      <c r="DL38" s="488"/>
      <c r="DM38" s="488"/>
      <c r="DN38" s="489"/>
    </row>
    <row r="39" spans="1:118" ht="13.5" customHeight="1">
      <c r="A39" s="478">
        <v>605</v>
      </c>
      <c r="B39" s="479" t="s">
        <v>575</v>
      </c>
      <c r="C39" s="479">
        <v>0</v>
      </c>
      <c r="D39" s="395" t="s">
        <v>41</v>
      </c>
      <c r="E39" s="395" t="s">
        <v>544</v>
      </c>
      <c r="F39" s="480">
        <v>-160</v>
      </c>
      <c r="G39" s="397"/>
      <c r="H39" s="515">
        <v>0.3</v>
      </c>
      <c r="I39" s="516">
        <v>-0.3</v>
      </c>
      <c r="J39" s="481">
        <v>-160</v>
      </c>
      <c r="K39" s="482">
        <v>-160.12100000000001</v>
      </c>
      <c r="L39" s="397" t="str">
        <f t="shared" si="1"/>
        <v/>
      </c>
      <c r="M39" s="404">
        <f>IF(COUNTBLANK(F39)=1,"",IF(C39=0,ROUND(K39-J39,2),IF(C39=1,IF(F39&gt;0,ROUND(J39-K39,2),ROUND(K39-J39,2)),IF(C39=2,IF(F39&gt;0,ROUND(J39-K39,2),ROUND(K39-J39,2))))))</f>
        <v>-0.12</v>
      </c>
      <c r="N39" s="550">
        <v>-0.13</v>
      </c>
      <c r="O39" s="483" t="str">
        <f t="shared" si="3"/>
        <v>OK</v>
      </c>
      <c r="P39" s="393"/>
      <c r="Q39" s="484">
        <v>605</v>
      </c>
      <c r="R39" s="398">
        <f t="shared" si="0"/>
        <v>-160</v>
      </c>
      <c r="S39" s="485">
        <v>-160.12100000000001</v>
      </c>
      <c r="T39" s="485">
        <v>-160.13200000000001</v>
      </c>
      <c r="U39" s="488"/>
      <c r="V39" s="488"/>
      <c r="W39" s="488"/>
      <c r="X39" s="488"/>
      <c r="Y39" s="488"/>
      <c r="Z39" s="488"/>
      <c r="AA39" s="488"/>
      <c r="AB39" s="488"/>
      <c r="AC39" s="488"/>
      <c r="AD39" s="488"/>
      <c r="AE39" s="488"/>
      <c r="AF39" s="488"/>
      <c r="AG39" s="488"/>
      <c r="AH39" s="488"/>
      <c r="AI39" s="488"/>
      <c r="AJ39" s="488"/>
      <c r="AK39" s="488"/>
      <c r="AL39" s="488"/>
      <c r="AM39" s="488"/>
      <c r="AN39" s="488"/>
      <c r="AO39" s="488"/>
      <c r="AP39" s="488"/>
      <c r="AQ39" s="488"/>
      <c r="AR39" s="488"/>
      <c r="AS39" s="488"/>
      <c r="AT39" s="488"/>
      <c r="AU39" s="488"/>
      <c r="AV39" s="488"/>
      <c r="AW39" s="488"/>
      <c r="AX39" s="488"/>
      <c r="AY39" s="488"/>
      <c r="AZ39" s="488"/>
      <c r="BA39" s="488"/>
      <c r="BB39" s="488"/>
      <c r="BC39" s="488"/>
      <c r="BD39" s="488"/>
      <c r="BE39" s="488"/>
      <c r="BF39" s="488"/>
      <c r="BG39" s="488"/>
      <c r="BH39" s="488"/>
      <c r="BI39" s="488"/>
      <c r="BJ39" s="488"/>
      <c r="BK39" s="488"/>
      <c r="BL39" s="488"/>
      <c r="BM39" s="488"/>
      <c r="BN39" s="488"/>
      <c r="BO39" s="488"/>
      <c r="BP39" s="488"/>
      <c r="BQ39" s="488"/>
      <c r="BR39" s="488"/>
      <c r="BS39" s="488"/>
      <c r="BT39" s="488"/>
      <c r="BU39" s="488"/>
      <c r="BV39" s="488"/>
      <c r="BW39" s="488"/>
      <c r="BX39" s="488"/>
      <c r="BY39" s="488"/>
      <c r="BZ39" s="488"/>
      <c r="CA39" s="488"/>
      <c r="CB39" s="488"/>
      <c r="CC39" s="488"/>
      <c r="CD39" s="488"/>
      <c r="CE39" s="488"/>
      <c r="CF39" s="488"/>
      <c r="CG39" s="488"/>
      <c r="CH39" s="488"/>
      <c r="CI39" s="488"/>
      <c r="CJ39" s="488"/>
      <c r="CK39" s="488"/>
      <c r="CL39" s="488"/>
      <c r="CM39" s="488"/>
      <c r="CN39" s="488"/>
      <c r="CO39" s="488"/>
      <c r="CP39" s="488"/>
      <c r="CQ39" s="488"/>
      <c r="CR39" s="488"/>
      <c r="CS39" s="488"/>
      <c r="CT39" s="488"/>
      <c r="CU39" s="488"/>
      <c r="CV39" s="488"/>
      <c r="CW39" s="488"/>
      <c r="CX39" s="488"/>
      <c r="CY39" s="488"/>
      <c r="CZ39" s="488"/>
      <c r="DA39" s="488"/>
      <c r="DB39" s="488"/>
      <c r="DC39" s="488"/>
      <c r="DD39" s="488"/>
      <c r="DE39" s="488"/>
      <c r="DF39" s="488"/>
      <c r="DG39" s="488"/>
      <c r="DH39" s="488"/>
      <c r="DI39" s="488"/>
      <c r="DJ39" s="488"/>
      <c r="DK39" s="488"/>
      <c r="DL39" s="488"/>
      <c r="DM39" s="488"/>
      <c r="DN39" s="489"/>
    </row>
    <row r="40" spans="1:118" ht="13.5" customHeight="1">
      <c r="A40" s="478"/>
      <c r="B40" s="369" t="s">
        <v>670</v>
      </c>
      <c r="C40" s="479"/>
      <c r="D40" s="395"/>
      <c r="E40" s="395"/>
      <c r="F40" s="508"/>
      <c r="G40" s="397"/>
      <c r="H40" s="515">
        <v>0.5</v>
      </c>
      <c r="I40" s="516">
        <v>-0.5</v>
      </c>
      <c r="J40" s="481"/>
      <c r="K40" s="482">
        <v>35.267000000000003</v>
      </c>
      <c r="L40" s="397"/>
      <c r="M40" s="404"/>
      <c r="N40" s="550"/>
      <c r="O40" s="483"/>
      <c r="P40" s="393"/>
      <c r="Q40" s="484"/>
      <c r="R40" s="398"/>
      <c r="S40" s="485">
        <v>35.267000000000003</v>
      </c>
      <c r="T40" s="485">
        <v>35.204000000000001</v>
      </c>
      <c r="U40" s="488"/>
      <c r="V40" s="488"/>
      <c r="W40" s="488"/>
      <c r="X40" s="488"/>
      <c r="Y40" s="488"/>
      <c r="Z40" s="488"/>
      <c r="AA40" s="488"/>
      <c r="AB40" s="488"/>
      <c r="AC40" s="488"/>
      <c r="AD40" s="488"/>
      <c r="AE40" s="488"/>
      <c r="AF40" s="488"/>
      <c r="AG40" s="488"/>
      <c r="AH40" s="488"/>
      <c r="AI40" s="488"/>
      <c r="AJ40" s="488"/>
      <c r="AK40" s="488"/>
      <c r="AL40" s="488"/>
      <c r="AM40" s="488"/>
      <c r="AN40" s="488"/>
      <c r="AO40" s="488"/>
      <c r="AP40" s="488"/>
      <c r="AQ40" s="488"/>
      <c r="AR40" s="488"/>
      <c r="AS40" s="488"/>
      <c r="AT40" s="488"/>
      <c r="AU40" s="488"/>
      <c r="AV40" s="488"/>
      <c r="AW40" s="488"/>
      <c r="AX40" s="488"/>
      <c r="AY40" s="488"/>
      <c r="AZ40" s="488"/>
      <c r="BA40" s="488"/>
      <c r="BB40" s="488"/>
      <c r="BC40" s="488"/>
      <c r="BD40" s="488"/>
      <c r="BE40" s="488"/>
      <c r="BF40" s="488"/>
      <c r="BG40" s="488"/>
      <c r="BH40" s="488"/>
      <c r="BI40" s="488"/>
      <c r="BJ40" s="488"/>
      <c r="BK40" s="488"/>
      <c r="BL40" s="488"/>
      <c r="BM40" s="488"/>
      <c r="BN40" s="488"/>
      <c r="BO40" s="488"/>
      <c r="BP40" s="488"/>
      <c r="BQ40" s="488"/>
      <c r="BR40" s="488"/>
      <c r="BS40" s="488"/>
      <c r="BT40" s="488"/>
      <c r="BU40" s="488"/>
      <c r="BV40" s="488"/>
      <c r="BW40" s="488"/>
      <c r="BX40" s="488"/>
      <c r="BY40" s="488"/>
      <c r="BZ40" s="488"/>
      <c r="CA40" s="488"/>
      <c r="CB40" s="488"/>
      <c r="CC40" s="488"/>
      <c r="CD40" s="488"/>
      <c r="CE40" s="488"/>
      <c r="CF40" s="488"/>
      <c r="CG40" s="488"/>
      <c r="CH40" s="488"/>
      <c r="CI40" s="488"/>
      <c r="CJ40" s="488"/>
      <c r="CK40" s="488"/>
      <c r="CL40" s="488"/>
      <c r="CM40" s="488"/>
      <c r="CN40" s="488"/>
      <c r="CO40" s="488"/>
      <c r="CP40" s="488"/>
      <c r="CQ40" s="488"/>
      <c r="CR40" s="488"/>
      <c r="CS40" s="488"/>
      <c r="CT40" s="488"/>
      <c r="CU40" s="488"/>
      <c r="CV40" s="488"/>
      <c r="CW40" s="488"/>
      <c r="CX40" s="488"/>
      <c r="CY40" s="488"/>
      <c r="CZ40" s="488"/>
      <c r="DA40" s="488"/>
      <c r="DB40" s="488"/>
      <c r="DC40" s="488"/>
      <c r="DD40" s="488"/>
      <c r="DE40" s="488"/>
      <c r="DF40" s="488"/>
      <c r="DG40" s="488"/>
      <c r="DH40" s="488"/>
      <c r="DI40" s="488"/>
      <c r="DJ40" s="488"/>
      <c r="DK40" s="488"/>
      <c r="DL40" s="488"/>
      <c r="DM40" s="488"/>
      <c r="DN40" s="489"/>
    </row>
    <row r="41" spans="1:118" ht="13.5" customHeight="1">
      <c r="A41" s="478"/>
      <c r="B41" s="369" t="s">
        <v>670</v>
      </c>
      <c r="C41" s="479"/>
      <c r="D41" s="395"/>
      <c r="E41" s="395"/>
      <c r="F41" s="508"/>
      <c r="G41" s="397"/>
      <c r="H41" s="515">
        <v>0.5</v>
      </c>
      <c r="I41" s="516">
        <v>-0.5</v>
      </c>
      <c r="J41" s="481"/>
      <c r="K41" s="482">
        <v>-160.09700000000001</v>
      </c>
      <c r="L41" s="397"/>
      <c r="M41" s="404"/>
      <c r="N41" s="550"/>
      <c r="O41" s="483"/>
      <c r="P41" s="393"/>
      <c r="Q41" s="484"/>
      <c r="R41" s="398"/>
      <c r="S41" s="485">
        <v>-160.09700000000001</v>
      </c>
      <c r="T41" s="485">
        <v>-160.11600000000001</v>
      </c>
      <c r="U41" s="488"/>
      <c r="V41" s="488"/>
      <c r="W41" s="488"/>
      <c r="X41" s="488"/>
      <c r="Y41" s="488"/>
      <c r="Z41" s="488"/>
      <c r="AA41" s="488"/>
      <c r="AB41" s="488"/>
      <c r="AC41" s="488"/>
      <c r="AD41" s="488"/>
      <c r="AE41" s="488"/>
      <c r="AF41" s="488"/>
      <c r="AG41" s="488"/>
      <c r="AH41" s="488"/>
      <c r="AI41" s="488"/>
      <c r="AJ41" s="488"/>
      <c r="AK41" s="488"/>
      <c r="AL41" s="488"/>
      <c r="AM41" s="488"/>
      <c r="AN41" s="488"/>
      <c r="AO41" s="488"/>
      <c r="AP41" s="488"/>
      <c r="AQ41" s="488"/>
      <c r="AR41" s="488"/>
      <c r="AS41" s="488"/>
      <c r="AT41" s="488"/>
      <c r="AU41" s="488"/>
      <c r="AV41" s="488"/>
      <c r="AW41" s="488"/>
      <c r="AX41" s="488"/>
      <c r="AY41" s="488"/>
      <c r="AZ41" s="488"/>
      <c r="BA41" s="488"/>
      <c r="BB41" s="488"/>
      <c r="BC41" s="488"/>
      <c r="BD41" s="488"/>
      <c r="BE41" s="488"/>
      <c r="BF41" s="488"/>
      <c r="BG41" s="488"/>
      <c r="BH41" s="488"/>
      <c r="BI41" s="488"/>
      <c r="BJ41" s="488"/>
      <c r="BK41" s="488"/>
      <c r="BL41" s="488"/>
      <c r="BM41" s="488"/>
      <c r="BN41" s="488"/>
      <c r="BO41" s="488"/>
      <c r="BP41" s="488"/>
      <c r="BQ41" s="488"/>
      <c r="BR41" s="488"/>
      <c r="BS41" s="488"/>
      <c r="BT41" s="488"/>
      <c r="BU41" s="488"/>
      <c r="BV41" s="488"/>
      <c r="BW41" s="488"/>
      <c r="BX41" s="488"/>
      <c r="BY41" s="488"/>
      <c r="BZ41" s="488"/>
      <c r="CA41" s="488"/>
      <c r="CB41" s="488"/>
      <c r="CC41" s="488"/>
      <c r="CD41" s="488"/>
      <c r="CE41" s="488"/>
      <c r="CF41" s="488"/>
      <c r="CG41" s="488"/>
      <c r="CH41" s="488"/>
      <c r="CI41" s="488"/>
      <c r="CJ41" s="488"/>
      <c r="CK41" s="488"/>
      <c r="CL41" s="488"/>
      <c r="CM41" s="488"/>
      <c r="CN41" s="488"/>
      <c r="CO41" s="488"/>
      <c r="CP41" s="488"/>
      <c r="CQ41" s="488"/>
      <c r="CR41" s="488"/>
      <c r="CS41" s="488"/>
      <c r="CT41" s="488"/>
      <c r="CU41" s="488"/>
      <c r="CV41" s="488"/>
      <c r="CW41" s="488"/>
      <c r="CX41" s="488"/>
      <c r="CY41" s="488"/>
      <c r="CZ41" s="488"/>
      <c r="DA41" s="488"/>
      <c r="DB41" s="488"/>
      <c r="DC41" s="488"/>
      <c r="DD41" s="488"/>
      <c r="DE41" s="488"/>
      <c r="DF41" s="488"/>
      <c r="DG41" s="488"/>
      <c r="DH41" s="488"/>
      <c r="DI41" s="488"/>
      <c r="DJ41" s="488"/>
      <c r="DK41" s="488"/>
      <c r="DL41" s="488"/>
      <c r="DM41" s="488"/>
      <c r="DN41" s="489"/>
    </row>
    <row r="42" spans="1:118" ht="13.5" customHeight="1">
      <c r="A42" s="478">
        <v>606</v>
      </c>
      <c r="B42" s="479" t="s">
        <v>576</v>
      </c>
      <c r="C42" s="479">
        <v>0</v>
      </c>
      <c r="D42" s="395" t="s">
        <v>9</v>
      </c>
      <c r="E42" s="395" t="s">
        <v>544</v>
      </c>
      <c r="F42" s="480">
        <v>88.5</v>
      </c>
      <c r="G42" s="397"/>
      <c r="H42" s="517">
        <v>0.35</v>
      </c>
      <c r="I42" s="518">
        <v>-0.35</v>
      </c>
      <c r="J42" s="481">
        <v>88.5</v>
      </c>
      <c r="K42" s="482">
        <v>88.436999999999998</v>
      </c>
      <c r="L42" s="397" t="str">
        <f t="shared" si="1"/>
        <v/>
      </c>
      <c r="M42" s="404">
        <f t="shared" si="2"/>
        <v>-0.06</v>
      </c>
      <c r="N42" s="550">
        <v>-0.03</v>
      </c>
      <c r="O42" s="483" t="str">
        <f t="shared" si="3"/>
        <v>OK</v>
      </c>
      <c r="P42" s="393"/>
      <c r="Q42" s="484">
        <v>606</v>
      </c>
      <c r="R42" s="398">
        <f t="shared" si="0"/>
        <v>88.5</v>
      </c>
      <c r="S42" s="485">
        <v>88.436999999999998</v>
      </c>
      <c r="T42" s="485">
        <v>88.466999999999999</v>
      </c>
      <c r="U42" s="488"/>
      <c r="V42" s="488"/>
      <c r="W42" s="488"/>
      <c r="X42" s="488"/>
      <c r="Y42" s="488"/>
      <c r="Z42" s="488"/>
      <c r="AA42" s="488"/>
      <c r="AB42" s="488"/>
      <c r="AC42" s="488"/>
      <c r="AD42" s="488"/>
      <c r="AE42" s="488"/>
      <c r="AF42" s="488"/>
      <c r="AG42" s="488"/>
      <c r="AH42" s="488"/>
      <c r="AI42" s="488"/>
      <c r="AJ42" s="488"/>
      <c r="AK42" s="488"/>
      <c r="AL42" s="488"/>
      <c r="AM42" s="488"/>
      <c r="AN42" s="488"/>
      <c r="AO42" s="488"/>
      <c r="AP42" s="488"/>
      <c r="AQ42" s="488"/>
      <c r="AR42" s="488"/>
      <c r="AS42" s="488"/>
      <c r="AT42" s="488"/>
      <c r="AU42" s="488"/>
      <c r="AV42" s="488"/>
      <c r="AW42" s="488"/>
      <c r="AX42" s="488"/>
      <c r="AY42" s="488"/>
      <c r="AZ42" s="488"/>
      <c r="BA42" s="488"/>
      <c r="BB42" s="488"/>
      <c r="BC42" s="488"/>
      <c r="BD42" s="488"/>
      <c r="BE42" s="488"/>
      <c r="BF42" s="488"/>
      <c r="BG42" s="488"/>
      <c r="BH42" s="488"/>
      <c r="BI42" s="488"/>
      <c r="BJ42" s="488"/>
      <c r="BK42" s="488"/>
      <c r="BL42" s="488"/>
      <c r="BM42" s="488"/>
      <c r="BN42" s="488"/>
      <c r="BO42" s="488"/>
      <c r="BP42" s="488"/>
      <c r="BQ42" s="488"/>
      <c r="BR42" s="488"/>
      <c r="BS42" s="488"/>
      <c r="BT42" s="488"/>
      <c r="BU42" s="488"/>
      <c r="BV42" s="488"/>
      <c r="BW42" s="488"/>
      <c r="BX42" s="488"/>
      <c r="BY42" s="488"/>
      <c r="BZ42" s="488"/>
      <c r="CA42" s="488"/>
      <c r="CB42" s="488"/>
      <c r="CC42" s="488"/>
      <c r="CD42" s="488"/>
      <c r="CE42" s="488"/>
      <c r="CF42" s="488"/>
      <c r="CG42" s="488"/>
      <c r="CH42" s="488"/>
      <c r="CI42" s="488"/>
      <c r="CJ42" s="488"/>
      <c r="CK42" s="488"/>
      <c r="CL42" s="488"/>
      <c r="CM42" s="488"/>
      <c r="CN42" s="488"/>
      <c r="CO42" s="488"/>
      <c r="CP42" s="488"/>
      <c r="CQ42" s="488"/>
      <c r="CR42" s="488"/>
      <c r="CS42" s="488"/>
      <c r="CT42" s="488"/>
      <c r="CU42" s="488"/>
      <c r="CV42" s="488"/>
      <c r="CW42" s="488"/>
      <c r="CX42" s="488"/>
      <c r="CY42" s="488"/>
      <c r="CZ42" s="488"/>
      <c r="DA42" s="488"/>
      <c r="DB42" s="488"/>
      <c r="DC42" s="488"/>
      <c r="DD42" s="488"/>
      <c r="DE42" s="488"/>
      <c r="DF42" s="488"/>
      <c r="DG42" s="488"/>
      <c r="DH42" s="488"/>
      <c r="DI42" s="488"/>
      <c r="DJ42" s="488"/>
      <c r="DK42" s="488"/>
      <c r="DL42" s="488"/>
      <c r="DM42" s="488"/>
      <c r="DN42" s="489"/>
    </row>
    <row r="43" spans="1:118" ht="13.5" customHeight="1">
      <c r="A43" s="478">
        <v>606</v>
      </c>
      <c r="B43" s="479" t="s">
        <v>577</v>
      </c>
      <c r="C43" s="479">
        <v>0</v>
      </c>
      <c r="D43" s="395" t="s">
        <v>41</v>
      </c>
      <c r="E43" s="395" t="s">
        <v>544</v>
      </c>
      <c r="F43" s="480">
        <v>0</v>
      </c>
      <c r="G43" s="397"/>
      <c r="H43" s="517">
        <v>0.35</v>
      </c>
      <c r="I43" s="518">
        <v>-0.35</v>
      </c>
      <c r="J43" s="481">
        <v>0</v>
      </c>
      <c r="K43" s="482">
        <v>-5.1999999999999998E-2</v>
      </c>
      <c r="L43" s="397" t="str">
        <f t="shared" si="1"/>
        <v/>
      </c>
      <c r="M43" s="404">
        <f t="shared" si="2"/>
        <v>-0.05</v>
      </c>
      <c r="N43" s="550">
        <v>-0.06</v>
      </c>
      <c r="O43" s="483" t="str">
        <f t="shared" si="3"/>
        <v>OK</v>
      </c>
      <c r="P43" s="393"/>
      <c r="Q43" s="484">
        <v>606</v>
      </c>
      <c r="R43" s="398">
        <f t="shared" si="0"/>
        <v>0</v>
      </c>
      <c r="S43" s="485">
        <v>-5.1999999999999998E-2</v>
      </c>
      <c r="T43" s="485">
        <v>-0.06</v>
      </c>
      <c r="U43" s="488"/>
      <c r="V43" s="488"/>
      <c r="W43" s="488"/>
      <c r="X43" s="488"/>
      <c r="Y43" s="488"/>
      <c r="Z43" s="488"/>
      <c r="AA43" s="488"/>
      <c r="AB43" s="488"/>
      <c r="AC43" s="488"/>
      <c r="AD43" s="488"/>
      <c r="AE43" s="488"/>
      <c r="AF43" s="488"/>
      <c r="AG43" s="488"/>
      <c r="AH43" s="488"/>
      <c r="AI43" s="488"/>
      <c r="AJ43" s="488"/>
      <c r="AK43" s="488"/>
      <c r="AL43" s="488"/>
      <c r="AM43" s="488"/>
      <c r="AN43" s="488"/>
      <c r="AO43" s="488"/>
      <c r="AP43" s="488"/>
      <c r="AQ43" s="488"/>
      <c r="AR43" s="488"/>
      <c r="AS43" s="488"/>
      <c r="AT43" s="488"/>
      <c r="AU43" s="488"/>
      <c r="AV43" s="488"/>
      <c r="AW43" s="488"/>
      <c r="AX43" s="488"/>
      <c r="AY43" s="488"/>
      <c r="AZ43" s="488"/>
      <c r="BA43" s="488"/>
      <c r="BB43" s="488"/>
      <c r="BC43" s="488"/>
      <c r="BD43" s="488"/>
      <c r="BE43" s="488"/>
      <c r="BF43" s="488"/>
      <c r="BG43" s="488"/>
      <c r="BH43" s="488"/>
      <c r="BI43" s="488"/>
      <c r="BJ43" s="488"/>
      <c r="BK43" s="488"/>
      <c r="BL43" s="488"/>
      <c r="BM43" s="488"/>
      <c r="BN43" s="488"/>
      <c r="BO43" s="488"/>
      <c r="BP43" s="488"/>
      <c r="BQ43" s="488"/>
      <c r="BR43" s="488"/>
      <c r="BS43" s="488"/>
      <c r="BT43" s="488"/>
      <c r="BU43" s="488"/>
      <c r="BV43" s="488"/>
      <c r="BW43" s="488"/>
      <c r="BX43" s="488"/>
      <c r="BY43" s="488"/>
      <c r="BZ43" s="488"/>
      <c r="CA43" s="488"/>
      <c r="CB43" s="488"/>
      <c r="CC43" s="488"/>
      <c r="CD43" s="488"/>
      <c r="CE43" s="488"/>
      <c r="CF43" s="488"/>
      <c r="CG43" s="488"/>
      <c r="CH43" s="488"/>
      <c r="CI43" s="488"/>
      <c r="CJ43" s="488"/>
      <c r="CK43" s="488"/>
      <c r="CL43" s="488"/>
      <c r="CM43" s="488"/>
      <c r="CN43" s="488"/>
      <c r="CO43" s="488"/>
      <c r="CP43" s="488"/>
      <c r="CQ43" s="488"/>
      <c r="CR43" s="488"/>
      <c r="CS43" s="488"/>
      <c r="CT43" s="488"/>
      <c r="CU43" s="488"/>
      <c r="CV43" s="488"/>
      <c r="CW43" s="488"/>
      <c r="CX43" s="488"/>
      <c r="CY43" s="488"/>
      <c r="CZ43" s="488"/>
      <c r="DA43" s="488"/>
      <c r="DB43" s="488"/>
      <c r="DC43" s="488"/>
      <c r="DD43" s="488"/>
      <c r="DE43" s="488"/>
      <c r="DF43" s="488"/>
      <c r="DG43" s="488"/>
      <c r="DH43" s="488"/>
      <c r="DI43" s="488"/>
      <c r="DJ43" s="488"/>
      <c r="DK43" s="488"/>
      <c r="DL43" s="488"/>
      <c r="DM43" s="488"/>
      <c r="DN43" s="489"/>
    </row>
    <row r="44" spans="1:118" ht="13.5" customHeight="1">
      <c r="A44" s="478">
        <v>607</v>
      </c>
      <c r="B44" s="479" t="s">
        <v>578</v>
      </c>
      <c r="C44" s="479">
        <v>0</v>
      </c>
      <c r="D44" s="395" t="s">
        <v>9</v>
      </c>
      <c r="E44" s="395" t="s">
        <v>544</v>
      </c>
      <c r="F44" s="480">
        <v>65.5</v>
      </c>
      <c r="G44" s="397"/>
      <c r="H44" s="517">
        <v>0.35</v>
      </c>
      <c r="I44" s="518">
        <v>-0.35</v>
      </c>
      <c r="J44" s="481">
        <v>65.5</v>
      </c>
      <c r="K44" s="482">
        <v>65.513000000000005</v>
      </c>
      <c r="L44" s="397" t="str">
        <f t="shared" si="1"/>
        <v/>
      </c>
      <c r="M44" s="404">
        <f t="shared" si="2"/>
        <v>0.01</v>
      </c>
      <c r="N44" s="550">
        <v>0.03</v>
      </c>
      <c r="O44" s="483" t="str">
        <f t="shared" si="3"/>
        <v>OK</v>
      </c>
      <c r="P44" s="393"/>
      <c r="Q44" s="484">
        <v>607</v>
      </c>
      <c r="R44" s="398">
        <f t="shared" si="0"/>
        <v>65.5</v>
      </c>
      <c r="S44" s="485">
        <v>65.513000000000005</v>
      </c>
      <c r="T44" s="485">
        <v>65.527000000000001</v>
      </c>
      <c r="U44" s="488"/>
      <c r="V44" s="488"/>
      <c r="W44" s="488"/>
      <c r="X44" s="488"/>
      <c r="Y44" s="488"/>
      <c r="Z44" s="488"/>
      <c r="AA44" s="488"/>
      <c r="AB44" s="488"/>
      <c r="AC44" s="488"/>
      <c r="AD44" s="488"/>
      <c r="AE44" s="488"/>
      <c r="AF44" s="488"/>
      <c r="AG44" s="488"/>
      <c r="AH44" s="488"/>
      <c r="AI44" s="488"/>
      <c r="AJ44" s="488"/>
      <c r="AK44" s="488"/>
      <c r="AL44" s="488"/>
      <c r="AM44" s="488"/>
      <c r="AN44" s="488"/>
      <c r="AO44" s="488"/>
      <c r="AP44" s="488"/>
      <c r="AQ44" s="488"/>
      <c r="AR44" s="488"/>
      <c r="AS44" s="488"/>
      <c r="AT44" s="488"/>
      <c r="AU44" s="488"/>
      <c r="AV44" s="488"/>
      <c r="AW44" s="488"/>
      <c r="AX44" s="488"/>
      <c r="AY44" s="488"/>
      <c r="AZ44" s="488"/>
      <c r="BA44" s="488"/>
      <c r="BB44" s="488"/>
      <c r="BC44" s="488"/>
      <c r="BD44" s="488"/>
      <c r="BE44" s="488"/>
      <c r="BF44" s="488"/>
      <c r="BG44" s="488"/>
      <c r="BH44" s="488"/>
      <c r="BI44" s="488"/>
      <c r="BJ44" s="488"/>
      <c r="BK44" s="488"/>
      <c r="BL44" s="488"/>
      <c r="BM44" s="488"/>
      <c r="BN44" s="488"/>
      <c r="BO44" s="488"/>
      <c r="BP44" s="488"/>
      <c r="BQ44" s="488"/>
      <c r="BR44" s="488"/>
      <c r="BS44" s="488"/>
      <c r="BT44" s="488"/>
      <c r="BU44" s="488"/>
      <c r="BV44" s="488"/>
      <c r="BW44" s="488"/>
      <c r="BX44" s="488"/>
      <c r="BY44" s="488"/>
      <c r="BZ44" s="488"/>
      <c r="CA44" s="488"/>
      <c r="CB44" s="488"/>
      <c r="CC44" s="488"/>
      <c r="CD44" s="488"/>
      <c r="CE44" s="488"/>
      <c r="CF44" s="488"/>
      <c r="CG44" s="488"/>
      <c r="CH44" s="488"/>
      <c r="CI44" s="488"/>
      <c r="CJ44" s="488"/>
      <c r="CK44" s="488"/>
      <c r="CL44" s="488"/>
      <c r="CM44" s="488"/>
      <c r="CN44" s="488"/>
      <c r="CO44" s="488"/>
      <c r="CP44" s="488"/>
      <c r="CQ44" s="488"/>
      <c r="CR44" s="488"/>
      <c r="CS44" s="488"/>
      <c r="CT44" s="488"/>
      <c r="CU44" s="488"/>
      <c r="CV44" s="488"/>
      <c r="CW44" s="488"/>
      <c r="CX44" s="488"/>
      <c r="CY44" s="488"/>
      <c r="CZ44" s="488"/>
      <c r="DA44" s="488"/>
      <c r="DB44" s="488"/>
      <c r="DC44" s="488"/>
      <c r="DD44" s="488"/>
      <c r="DE44" s="488"/>
      <c r="DF44" s="488"/>
      <c r="DG44" s="488"/>
      <c r="DH44" s="488"/>
      <c r="DI44" s="488"/>
      <c r="DJ44" s="488"/>
      <c r="DK44" s="488"/>
      <c r="DL44" s="488"/>
      <c r="DM44" s="488"/>
      <c r="DN44" s="489"/>
    </row>
    <row r="45" spans="1:118" ht="13.5" customHeight="1">
      <c r="A45" s="478">
        <v>607</v>
      </c>
      <c r="B45" s="479" t="s">
        <v>579</v>
      </c>
      <c r="C45" s="479">
        <v>0</v>
      </c>
      <c r="D45" s="395" t="s">
        <v>41</v>
      </c>
      <c r="E45" s="395" t="s">
        <v>544</v>
      </c>
      <c r="F45" s="480">
        <v>0</v>
      </c>
      <c r="G45" s="397"/>
      <c r="H45" s="517">
        <v>0.35</v>
      </c>
      <c r="I45" s="518">
        <v>-0.35</v>
      </c>
      <c r="J45" s="481">
        <v>0</v>
      </c>
      <c r="K45" s="482">
        <v>-0.10100000000000001</v>
      </c>
      <c r="L45" s="397" t="str">
        <f t="shared" si="1"/>
        <v/>
      </c>
      <c r="M45" s="404">
        <f t="shared" si="2"/>
        <v>-0.1</v>
      </c>
      <c r="N45" s="550">
        <v>-0.11</v>
      </c>
      <c r="O45" s="483" t="str">
        <f t="shared" si="3"/>
        <v>OK</v>
      </c>
      <c r="P45" s="393"/>
      <c r="Q45" s="484">
        <v>607</v>
      </c>
      <c r="R45" s="398">
        <f t="shared" si="0"/>
        <v>0</v>
      </c>
      <c r="S45" s="485">
        <v>-0.10100000000000001</v>
      </c>
      <c r="T45" s="485">
        <v>-0.11</v>
      </c>
      <c r="U45" s="488"/>
      <c r="V45" s="488"/>
      <c r="W45" s="488"/>
      <c r="X45" s="488"/>
      <c r="Y45" s="488"/>
      <c r="Z45" s="488"/>
      <c r="AA45" s="488"/>
      <c r="AB45" s="488"/>
      <c r="AC45" s="488"/>
      <c r="AD45" s="488"/>
      <c r="AE45" s="488"/>
      <c r="AF45" s="488"/>
      <c r="AG45" s="488"/>
      <c r="AH45" s="488"/>
      <c r="AI45" s="488"/>
      <c r="AJ45" s="488"/>
      <c r="AK45" s="488"/>
      <c r="AL45" s="488"/>
      <c r="AM45" s="488"/>
      <c r="AN45" s="488"/>
      <c r="AO45" s="488"/>
      <c r="AP45" s="488"/>
      <c r="AQ45" s="488"/>
      <c r="AR45" s="488"/>
      <c r="AS45" s="488"/>
      <c r="AT45" s="488"/>
      <c r="AU45" s="488"/>
      <c r="AV45" s="488"/>
      <c r="AW45" s="488"/>
      <c r="AX45" s="488"/>
      <c r="AY45" s="488"/>
      <c r="AZ45" s="488"/>
      <c r="BA45" s="488"/>
      <c r="BB45" s="488"/>
      <c r="BC45" s="488"/>
      <c r="BD45" s="488"/>
      <c r="BE45" s="488"/>
      <c r="BF45" s="488"/>
      <c r="BG45" s="488"/>
      <c r="BH45" s="488"/>
      <c r="BI45" s="488"/>
      <c r="BJ45" s="488"/>
      <c r="BK45" s="488"/>
      <c r="BL45" s="488"/>
      <c r="BM45" s="488"/>
      <c r="BN45" s="488"/>
      <c r="BO45" s="488"/>
      <c r="BP45" s="488"/>
      <c r="BQ45" s="488"/>
      <c r="BR45" s="488"/>
      <c r="BS45" s="488"/>
      <c r="BT45" s="488"/>
      <c r="BU45" s="488"/>
      <c r="BV45" s="488"/>
      <c r="BW45" s="488"/>
      <c r="BX45" s="488"/>
      <c r="BY45" s="488"/>
      <c r="BZ45" s="488"/>
      <c r="CA45" s="488"/>
      <c r="CB45" s="488"/>
      <c r="CC45" s="488"/>
      <c r="CD45" s="488"/>
      <c r="CE45" s="488"/>
      <c r="CF45" s="488"/>
      <c r="CG45" s="488"/>
      <c r="CH45" s="488"/>
      <c r="CI45" s="488"/>
      <c r="CJ45" s="488"/>
      <c r="CK45" s="488"/>
      <c r="CL45" s="488"/>
      <c r="CM45" s="488"/>
      <c r="CN45" s="488"/>
      <c r="CO45" s="488"/>
      <c r="CP45" s="488"/>
      <c r="CQ45" s="488"/>
      <c r="CR45" s="488"/>
      <c r="CS45" s="488"/>
      <c r="CT45" s="488"/>
      <c r="CU45" s="488"/>
      <c r="CV45" s="488"/>
      <c r="CW45" s="488"/>
      <c r="CX45" s="488"/>
      <c r="CY45" s="488"/>
      <c r="CZ45" s="488"/>
      <c r="DA45" s="488"/>
      <c r="DB45" s="488"/>
      <c r="DC45" s="488"/>
      <c r="DD45" s="488"/>
      <c r="DE45" s="488"/>
      <c r="DF45" s="488"/>
      <c r="DG45" s="488"/>
      <c r="DH45" s="488"/>
      <c r="DI45" s="488"/>
      <c r="DJ45" s="488"/>
      <c r="DK45" s="488"/>
      <c r="DL45" s="488"/>
      <c r="DM45" s="488"/>
      <c r="DN45" s="489"/>
    </row>
    <row r="46" spans="1:118" ht="13.5" customHeight="1">
      <c r="A46" s="478">
        <v>608</v>
      </c>
      <c r="B46" s="479" t="s">
        <v>580</v>
      </c>
      <c r="C46" s="479">
        <v>0</v>
      </c>
      <c r="D46" s="395" t="s">
        <v>22</v>
      </c>
      <c r="E46" s="395" t="s">
        <v>544</v>
      </c>
      <c r="F46" s="480">
        <v>-58.5</v>
      </c>
      <c r="G46" s="397"/>
      <c r="H46" s="517">
        <v>0.35</v>
      </c>
      <c r="I46" s="518">
        <v>-0.35</v>
      </c>
      <c r="J46" s="481">
        <v>-58.5</v>
      </c>
      <c r="K46" s="482">
        <v>-58.468000000000004</v>
      </c>
      <c r="L46" s="397" t="str">
        <f t="shared" si="1"/>
        <v/>
      </c>
      <c r="M46" s="404">
        <f>IF(COUNTBLANK(F46)=1,"",IF(C46=0,ROUND(K46-J46,2),IF(C46=1,IF(F46&gt;0,ROUND(J46-K46,2),ROUND(K46-J46,2)),IF(C46=2,IF(F46&gt;0,ROUND(J46-K46,2),ROUND(K46-J46,2))))))</f>
        <v>0.03</v>
      </c>
      <c r="N46" s="550">
        <v>0.02</v>
      </c>
      <c r="O46" s="483" t="str">
        <f t="shared" si="3"/>
        <v>OK</v>
      </c>
      <c r="P46" s="393"/>
      <c r="Q46" s="484">
        <v>608</v>
      </c>
      <c r="R46" s="398">
        <f t="shared" si="0"/>
        <v>-58.5</v>
      </c>
      <c r="S46" s="485">
        <v>-58.468000000000004</v>
      </c>
      <c r="T46" s="485">
        <v>-58.475000000000001</v>
      </c>
      <c r="U46" s="488"/>
      <c r="V46" s="488"/>
      <c r="W46" s="488"/>
      <c r="X46" s="488"/>
      <c r="Y46" s="488"/>
      <c r="Z46" s="488"/>
      <c r="AA46" s="488"/>
      <c r="AB46" s="488"/>
      <c r="AC46" s="488"/>
      <c r="AD46" s="488"/>
      <c r="AE46" s="488"/>
      <c r="AF46" s="488"/>
      <c r="AG46" s="488"/>
      <c r="AH46" s="488"/>
      <c r="AI46" s="488"/>
      <c r="AJ46" s="488"/>
      <c r="AK46" s="488"/>
      <c r="AL46" s="488"/>
      <c r="AM46" s="488"/>
      <c r="AN46" s="488"/>
      <c r="AO46" s="488"/>
      <c r="AP46" s="488"/>
      <c r="AQ46" s="488"/>
      <c r="AR46" s="488"/>
      <c r="AS46" s="488"/>
      <c r="AT46" s="488"/>
      <c r="AU46" s="488"/>
      <c r="AV46" s="488"/>
      <c r="AW46" s="488"/>
      <c r="AX46" s="488"/>
      <c r="AY46" s="488"/>
      <c r="AZ46" s="488"/>
      <c r="BA46" s="488"/>
      <c r="BB46" s="488"/>
      <c r="BC46" s="488"/>
      <c r="BD46" s="488"/>
      <c r="BE46" s="488"/>
      <c r="BF46" s="488"/>
      <c r="BG46" s="488"/>
      <c r="BH46" s="488"/>
      <c r="BI46" s="488"/>
      <c r="BJ46" s="488"/>
      <c r="BK46" s="488"/>
      <c r="BL46" s="488"/>
      <c r="BM46" s="488"/>
      <c r="BN46" s="488"/>
      <c r="BO46" s="488"/>
      <c r="BP46" s="488"/>
      <c r="BQ46" s="488"/>
      <c r="BR46" s="488"/>
      <c r="BS46" s="488"/>
      <c r="BT46" s="488"/>
      <c r="BU46" s="488"/>
      <c r="BV46" s="488"/>
      <c r="BW46" s="488"/>
      <c r="BX46" s="488"/>
      <c r="BY46" s="488"/>
      <c r="BZ46" s="488"/>
      <c r="CA46" s="488"/>
      <c r="CB46" s="488"/>
      <c r="CC46" s="488"/>
      <c r="CD46" s="488"/>
      <c r="CE46" s="488"/>
      <c r="CF46" s="488"/>
      <c r="CG46" s="488"/>
      <c r="CH46" s="488"/>
      <c r="CI46" s="488"/>
      <c r="CJ46" s="488"/>
      <c r="CK46" s="488"/>
      <c r="CL46" s="488"/>
      <c r="CM46" s="488"/>
      <c r="CN46" s="488"/>
      <c r="CO46" s="488"/>
      <c r="CP46" s="488"/>
      <c r="CQ46" s="488"/>
      <c r="CR46" s="488"/>
      <c r="CS46" s="488"/>
      <c r="CT46" s="488"/>
      <c r="CU46" s="488"/>
      <c r="CV46" s="488"/>
      <c r="CW46" s="488"/>
      <c r="CX46" s="488"/>
      <c r="CY46" s="488"/>
      <c r="CZ46" s="488"/>
      <c r="DA46" s="488"/>
      <c r="DB46" s="488"/>
      <c r="DC46" s="488"/>
      <c r="DD46" s="488"/>
      <c r="DE46" s="488"/>
      <c r="DF46" s="488"/>
      <c r="DG46" s="488"/>
      <c r="DH46" s="488"/>
      <c r="DI46" s="488"/>
      <c r="DJ46" s="488"/>
      <c r="DK46" s="488"/>
      <c r="DL46" s="488"/>
      <c r="DM46" s="488"/>
      <c r="DN46" s="489"/>
    </row>
    <row r="47" spans="1:118" ht="13.5" customHeight="1">
      <c r="A47" s="478">
        <v>608</v>
      </c>
      <c r="B47" s="479" t="s">
        <v>581</v>
      </c>
      <c r="C47" s="479">
        <v>0</v>
      </c>
      <c r="D47" s="395" t="s">
        <v>34</v>
      </c>
      <c r="E47" s="395" t="s">
        <v>544</v>
      </c>
      <c r="F47" s="480">
        <v>80</v>
      </c>
      <c r="G47" s="397"/>
      <c r="H47" s="517">
        <v>0.35</v>
      </c>
      <c r="I47" s="518">
        <v>-0.35</v>
      </c>
      <c r="J47" s="481">
        <v>80</v>
      </c>
      <c r="K47" s="482">
        <v>79.97</v>
      </c>
      <c r="L47" s="397" t="str">
        <f t="shared" si="1"/>
        <v/>
      </c>
      <c r="M47" s="404">
        <f t="shared" si="2"/>
        <v>-0.03</v>
      </c>
      <c r="N47" s="550">
        <v>-0.03</v>
      </c>
      <c r="O47" s="483" t="str">
        <f t="shared" si="3"/>
        <v>OK</v>
      </c>
      <c r="P47" s="393"/>
      <c r="Q47" s="484">
        <v>608</v>
      </c>
      <c r="R47" s="398">
        <f t="shared" si="0"/>
        <v>80</v>
      </c>
      <c r="S47" s="485">
        <v>79.97</v>
      </c>
      <c r="T47" s="485">
        <v>79.971000000000004</v>
      </c>
      <c r="U47" s="488"/>
      <c r="V47" s="488"/>
      <c r="W47" s="488"/>
      <c r="X47" s="488"/>
      <c r="Y47" s="488"/>
      <c r="Z47" s="488"/>
      <c r="AA47" s="488"/>
      <c r="AB47" s="488"/>
      <c r="AC47" s="488"/>
      <c r="AD47" s="488"/>
      <c r="AE47" s="488"/>
      <c r="AF47" s="488"/>
      <c r="AG47" s="488"/>
      <c r="AH47" s="488"/>
      <c r="AI47" s="488"/>
      <c r="AJ47" s="488"/>
      <c r="AK47" s="488"/>
      <c r="AL47" s="488"/>
      <c r="AM47" s="488"/>
      <c r="AN47" s="488"/>
      <c r="AO47" s="488"/>
      <c r="AP47" s="488"/>
      <c r="AQ47" s="488"/>
      <c r="AR47" s="488"/>
      <c r="AS47" s="488"/>
      <c r="AT47" s="488"/>
      <c r="AU47" s="488"/>
      <c r="AV47" s="488"/>
      <c r="AW47" s="488"/>
      <c r="AX47" s="488"/>
      <c r="AY47" s="488"/>
      <c r="AZ47" s="488"/>
      <c r="BA47" s="488"/>
      <c r="BB47" s="488"/>
      <c r="BC47" s="488"/>
      <c r="BD47" s="488"/>
      <c r="BE47" s="488"/>
      <c r="BF47" s="488"/>
      <c r="BG47" s="488"/>
      <c r="BH47" s="488"/>
      <c r="BI47" s="488"/>
      <c r="BJ47" s="488"/>
      <c r="BK47" s="488"/>
      <c r="BL47" s="488"/>
      <c r="BM47" s="488"/>
      <c r="BN47" s="488"/>
      <c r="BO47" s="488"/>
      <c r="BP47" s="488"/>
      <c r="BQ47" s="488"/>
      <c r="BR47" s="488"/>
      <c r="BS47" s="488"/>
      <c r="BT47" s="488"/>
      <c r="BU47" s="488"/>
      <c r="BV47" s="488"/>
      <c r="BW47" s="488"/>
      <c r="BX47" s="488"/>
      <c r="BY47" s="488"/>
      <c r="BZ47" s="488"/>
      <c r="CA47" s="488"/>
      <c r="CB47" s="488"/>
      <c r="CC47" s="488"/>
      <c r="CD47" s="488"/>
      <c r="CE47" s="488"/>
      <c r="CF47" s="488"/>
      <c r="CG47" s="488"/>
      <c r="CH47" s="488"/>
      <c r="CI47" s="488"/>
      <c r="CJ47" s="488"/>
      <c r="CK47" s="488"/>
      <c r="CL47" s="488"/>
      <c r="CM47" s="488"/>
      <c r="CN47" s="488"/>
      <c r="CO47" s="488"/>
      <c r="CP47" s="488"/>
      <c r="CQ47" s="488"/>
      <c r="CR47" s="488"/>
      <c r="CS47" s="488"/>
      <c r="CT47" s="488"/>
      <c r="CU47" s="488"/>
      <c r="CV47" s="488"/>
      <c r="CW47" s="488"/>
      <c r="CX47" s="488"/>
      <c r="CY47" s="488"/>
      <c r="CZ47" s="488"/>
      <c r="DA47" s="488"/>
      <c r="DB47" s="488"/>
      <c r="DC47" s="488"/>
      <c r="DD47" s="488"/>
      <c r="DE47" s="488"/>
      <c r="DF47" s="488"/>
      <c r="DG47" s="488"/>
      <c r="DH47" s="488"/>
      <c r="DI47" s="488"/>
      <c r="DJ47" s="488"/>
      <c r="DK47" s="488"/>
      <c r="DL47" s="488"/>
      <c r="DM47" s="488"/>
      <c r="DN47" s="489"/>
    </row>
    <row r="48" spans="1:118" ht="13.5" customHeight="1">
      <c r="A48" s="478">
        <v>609</v>
      </c>
      <c r="B48" s="479" t="s">
        <v>582</v>
      </c>
      <c r="C48" s="479">
        <v>0</v>
      </c>
      <c r="D48" s="395" t="s">
        <v>9</v>
      </c>
      <c r="E48" s="395" t="s">
        <v>544</v>
      </c>
      <c r="F48" s="480">
        <v>-58.5</v>
      </c>
      <c r="G48" s="397"/>
      <c r="H48" s="517">
        <v>0.35</v>
      </c>
      <c r="I48" s="518">
        <v>-0.35</v>
      </c>
      <c r="J48" s="481">
        <v>-58.5</v>
      </c>
      <c r="K48" s="482">
        <v>-58.38</v>
      </c>
      <c r="L48" s="397" t="str">
        <f t="shared" si="1"/>
        <v/>
      </c>
      <c r="M48" s="404">
        <f>IF(COUNTBLANK(F48)=1,"",IF(C48=0,ROUND(K48-J48,2),IF(C48=1,IF(F48&gt;0,ROUND(J48-K48,2),ROUND(K48-J48,2)),IF(C48=2,IF(F48&gt;0,ROUND(J48-K48,2),ROUND(K48-J48,2))))))</f>
        <v>0.12</v>
      </c>
      <c r="N48" s="550">
        <v>0.09</v>
      </c>
      <c r="O48" s="483" t="str">
        <f t="shared" si="3"/>
        <v>OK</v>
      </c>
      <c r="P48" s="393"/>
      <c r="Q48" s="484">
        <v>609</v>
      </c>
      <c r="R48" s="398">
        <f t="shared" si="0"/>
        <v>-58.5</v>
      </c>
      <c r="S48" s="485">
        <v>-58.38</v>
      </c>
      <c r="T48" s="485">
        <v>-58.412999999999997</v>
      </c>
      <c r="U48" s="488"/>
      <c r="V48" s="488"/>
      <c r="W48" s="488"/>
      <c r="X48" s="488"/>
      <c r="Y48" s="488"/>
      <c r="Z48" s="488"/>
      <c r="AA48" s="488"/>
      <c r="AB48" s="488"/>
      <c r="AC48" s="488"/>
      <c r="AD48" s="488"/>
      <c r="AE48" s="488"/>
      <c r="AF48" s="488"/>
      <c r="AG48" s="488"/>
      <c r="AH48" s="488"/>
      <c r="AI48" s="488"/>
      <c r="AJ48" s="488"/>
      <c r="AK48" s="488"/>
      <c r="AL48" s="488"/>
      <c r="AM48" s="488"/>
      <c r="AN48" s="488"/>
      <c r="AO48" s="488"/>
      <c r="AP48" s="488"/>
      <c r="AQ48" s="488"/>
      <c r="AR48" s="488"/>
      <c r="AS48" s="488"/>
      <c r="AT48" s="488"/>
      <c r="AU48" s="488"/>
      <c r="AV48" s="488"/>
      <c r="AW48" s="488"/>
      <c r="AX48" s="488"/>
      <c r="AY48" s="488"/>
      <c r="AZ48" s="488"/>
      <c r="BA48" s="488"/>
      <c r="BB48" s="488"/>
      <c r="BC48" s="488"/>
      <c r="BD48" s="488"/>
      <c r="BE48" s="488"/>
      <c r="BF48" s="488"/>
      <c r="BG48" s="488"/>
      <c r="BH48" s="488"/>
      <c r="BI48" s="488"/>
      <c r="BJ48" s="488"/>
      <c r="BK48" s="488"/>
      <c r="BL48" s="488"/>
      <c r="BM48" s="488"/>
      <c r="BN48" s="488"/>
      <c r="BO48" s="488"/>
      <c r="BP48" s="488"/>
      <c r="BQ48" s="488"/>
      <c r="BR48" s="488"/>
      <c r="BS48" s="488"/>
      <c r="BT48" s="488"/>
      <c r="BU48" s="488"/>
      <c r="BV48" s="488"/>
      <c r="BW48" s="488"/>
      <c r="BX48" s="488"/>
      <c r="BY48" s="488"/>
      <c r="BZ48" s="488"/>
      <c r="CA48" s="488"/>
      <c r="CB48" s="488"/>
      <c r="CC48" s="488"/>
      <c r="CD48" s="488"/>
      <c r="CE48" s="488"/>
      <c r="CF48" s="488"/>
      <c r="CG48" s="488"/>
      <c r="CH48" s="488"/>
      <c r="CI48" s="488"/>
      <c r="CJ48" s="488"/>
      <c r="CK48" s="488"/>
      <c r="CL48" s="488"/>
      <c r="CM48" s="488"/>
      <c r="CN48" s="488"/>
      <c r="CO48" s="488"/>
      <c r="CP48" s="488"/>
      <c r="CQ48" s="488"/>
      <c r="CR48" s="488"/>
      <c r="CS48" s="488"/>
      <c r="CT48" s="488"/>
      <c r="CU48" s="488"/>
      <c r="CV48" s="488"/>
      <c r="CW48" s="488"/>
      <c r="CX48" s="488"/>
      <c r="CY48" s="488"/>
      <c r="CZ48" s="488"/>
      <c r="DA48" s="488"/>
      <c r="DB48" s="488"/>
      <c r="DC48" s="488"/>
      <c r="DD48" s="488"/>
      <c r="DE48" s="488"/>
      <c r="DF48" s="488"/>
      <c r="DG48" s="488"/>
      <c r="DH48" s="488"/>
      <c r="DI48" s="488"/>
      <c r="DJ48" s="488"/>
      <c r="DK48" s="488"/>
      <c r="DL48" s="488"/>
      <c r="DM48" s="488"/>
      <c r="DN48" s="489"/>
    </row>
    <row r="49" spans="1:118" ht="13.5" customHeight="1">
      <c r="A49" s="478">
        <v>609</v>
      </c>
      <c r="B49" s="479" t="s">
        <v>583</v>
      </c>
      <c r="C49" s="479">
        <v>0</v>
      </c>
      <c r="D49" s="395" t="s">
        <v>41</v>
      </c>
      <c r="E49" s="395" t="s">
        <v>544</v>
      </c>
      <c r="F49" s="480">
        <v>-80</v>
      </c>
      <c r="G49" s="397"/>
      <c r="H49" s="517">
        <v>0.35</v>
      </c>
      <c r="I49" s="518">
        <v>-0.35</v>
      </c>
      <c r="J49" s="481">
        <v>-80</v>
      </c>
      <c r="K49" s="482">
        <v>-80.132999999999996</v>
      </c>
      <c r="L49" s="397" t="str">
        <f t="shared" si="1"/>
        <v/>
      </c>
      <c r="M49" s="404">
        <f>IF(COUNTBLANK(F49)=1,"",IF(C49=0,ROUND(K49-J49,2),IF(C49=1,IF(F49&gt;0,ROUND(J49-K49,2),ROUND(K49-J49,2)),IF(C49=2,IF(F49&gt;0,ROUND(J49-K49,2),ROUND(K49-J49,2))))))</f>
        <v>-0.13</v>
      </c>
      <c r="N49" s="550">
        <v>-0.14000000000000001</v>
      </c>
      <c r="O49" s="483" t="str">
        <f t="shared" si="3"/>
        <v>OK</v>
      </c>
      <c r="P49" s="393"/>
      <c r="Q49" s="484">
        <v>609</v>
      </c>
      <c r="R49" s="398">
        <f t="shared" si="0"/>
        <v>-80</v>
      </c>
      <c r="S49" s="485">
        <v>-80.132999999999996</v>
      </c>
      <c r="T49" s="485">
        <v>-80.143000000000001</v>
      </c>
      <c r="U49" s="488"/>
      <c r="V49" s="488"/>
      <c r="W49" s="488"/>
      <c r="X49" s="488"/>
      <c r="Y49" s="488"/>
      <c r="Z49" s="488"/>
      <c r="AA49" s="488"/>
      <c r="AB49" s="488"/>
      <c r="AC49" s="488"/>
      <c r="AD49" s="488"/>
      <c r="AE49" s="488"/>
      <c r="AF49" s="488"/>
      <c r="AG49" s="488"/>
      <c r="AH49" s="488"/>
      <c r="AI49" s="488"/>
      <c r="AJ49" s="488"/>
      <c r="AK49" s="488"/>
      <c r="AL49" s="488"/>
      <c r="AM49" s="488"/>
      <c r="AN49" s="488"/>
      <c r="AO49" s="488"/>
      <c r="AP49" s="488"/>
      <c r="AQ49" s="488"/>
      <c r="AR49" s="488"/>
      <c r="AS49" s="488"/>
      <c r="AT49" s="488"/>
      <c r="AU49" s="488"/>
      <c r="AV49" s="488"/>
      <c r="AW49" s="488"/>
      <c r="AX49" s="488"/>
      <c r="AY49" s="488"/>
      <c r="AZ49" s="488"/>
      <c r="BA49" s="488"/>
      <c r="BB49" s="488"/>
      <c r="BC49" s="488"/>
      <c r="BD49" s="488"/>
      <c r="BE49" s="488"/>
      <c r="BF49" s="488"/>
      <c r="BG49" s="488"/>
      <c r="BH49" s="488"/>
      <c r="BI49" s="488"/>
      <c r="BJ49" s="488"/>
      <c r="BK49" s="488"/>
      <c r="BL49" s="488"/>
      <c r="BM49" s="488"/>
      <c r="BN49" s="488"/>
      <c r="BO49" s="488"/>
      <c r="BP49" s="488"/>
      <c r="BQ49" s="488"/>
      <c r="BR49" s="488"/>
      <c r="BS49" s="488"/>
      <c r="BT49" s="488"/>
      <c r="BU49" s="488"/>
      <c r="BV49" s="488"/>
      <c r="BW49" s="488"/>
      <c r="BX49" s="488"/>
      <c r="BY49" s="488"/>
      <c r="BZ49" s="488"/>
      <c r="CA49" s="488"/>
      <c r="CB49" s="488"/>
      <c r="CC49" s="488"/>
      <c r="CD49" s="488"/>
      <c r="CE49" s="488"/>
      <c r="CF49" s="488"/>
      <c r="CG49" s="488"/>
      <c r="CH49" s="488"/>
      <c r="CI49" s="488"/>
      <c r="CJ49" s="488"/>
      <c r="CK49" s="488"/>
      <c r="CL49" s="488"/>
      <c r="CM49" s="488"/>
      <c r="CN49" s="488"/>
      <c r="CO49" s="488"/>
      <c r="CP49" s="488"/>
      <c r="CQ49" s="488"/>
      <c r="CR49" s="488"/>
      <c r="CS49" s="488"/>
      <c r="CT49" s="488"/>
      <c r="CU49" s="488"/>
      <c r="CV49" s="488"/>
      <c r="CW49" s="488"/>
      <c r="CX49" s="488"/>
      <c r="CY49" s="488"/>
      <c r="CZ49" s="488"/>
      <c r="DA49" s="488"/>
      <c r="DB49" s="488"/>
      <c r="DC49" s="488"/>
      <c r="DD49" s="488"/>
      <c r="DE49" s="488"/>
      <c r="DF49" s="488"/>
      <c r="DG49" s="488"/>
      <c r="DH49" s="488"/>
      <c r="DI49" s="488"/>
      <c r="DJ49" s="488"/>
      <c r="DK49" s="488"/>
      <c r="DL49" s="488"/>
      <c r="DM49" s="488"/>
      <c r="DN49" s="489"/>
    </row>
    <row r="50" spans="1:118" ht="13.5" customHeight="1">
      <c r="A50" s="478">
        <v>615</v>
      </c>
      <c r="B50" s="479" t="s">
        <v>584</v>
      </c>
      <c r="C50" s="479">
        <v>0</v>
      </c>
      <c r="D50" s="395" t="s">
        <v>9</v>
      </c>
      <c r="E50" s="395" t="s">
        <v>544</v>
      </c>
      <c r="F50" s="480">
        <v>69.5</v>
      </c>
      <c r="G50" s="397"/>
      <c r="H50" s="517">
        <v>0.35</v>
      </c>
      <c r="I50" s="518">
        <v>-0.35</v>
      </c>
      <c r="J50" s="481">
        <v>69.5</v>
      </c>
      <c r="K50" s="482">
        <v>69.471999999999994</v>
      </c>
      <c r="L50" s="397" t="str">
        <f t="shared" si="1"/>
        <v/>
      </c>
      <c r="M50" s="404">
        <f t="shared" si="2"/>
        <v>-0.03</v>
      </c>
      <c r="N50" s="550">
        <v>-0.03</v>
      </c>
      <c r="O50" s="483" t="str">
        <f t="shared" si="3"/>
        <v>OK</v>
      </c>
      <c r="P50" s="393"/>
      <c r="Q50" s="484">
        <v>615</v>
      </c>
      <c r="R50" s="398">
        <f t="shared" si="0"/>
        <v>69.5</v>
      </c>
      <c r="S50" s="485">
        <v>69.471999999999994</v>
      </c>
      <c r="T50" s="485">
        <v>69.471999999999994</v>
      </c>
      <c r="U50" s="488"/>
      <c r="V50" s="488"/>
      <c r="W50" s="488"/>
      <c r="X50" s="488"/>
      <c r="Y50" s="488"/>
      <c r="Z50" s="488"/>
      <c r="AA50" s="488"/>
      <c r="AB50" s="488"/>
      <c r="AC50" s="488"/>
      <c r="AD50" s="488"/>
      <c r="AE50" s="488"/>
      <c r="AF50" s="488"/>
      <c r="AG50" s="488"/>
      <c r="AH50" s="488"/>
      <c r="AI50" s="488"/>
      <c r="AJ50" s="488"/>
      <c r="AK50" s="488"/>
      <c r="AL50" s="488"/>
      <c r="AM50" s="488"/>
      <c r="AN50" s="488"/>
      <c r="AO50" s="488"/>
      <c r="AP50" s="488"/>
      <c r="AQ50" s="488"/>
      <c r="AR50" s="488"/>
      <c r="AS50" s="488"/>
      <c r="AT50" s="488"/>
      <c r="AU50" s="488"/>
      <c r="AV50" s="488"/>
      <c r="AW50" s="488"/>
      <c r="AX50" s="488"/>
      <c r="AY50" s="488"/>
      <c r="AZ50" s="488"/>
      <c r="BA50" s="488"/>
      <c r="BB50" s="488"/>
      <c r="BC50" s="488"/>
      <c r="BD50" s="488"/>
      <c r="BE50" s="488"/>
      <c r="BF50" s="488"/>
      <c r="BG50" s="488"/>
      <c r="BH50" s="488"/>
      <c r="BI50" s="488"/>
      <c r="BJ50" s="488"/>
      <c r="BK50" s="488"/>
      <c r="BL50" s="488"/>
      <c r="BM50" s="488"/>
      <c r="BN50" s="488"/>
      <c r="BO50" s="488"/>
      <c r="BP50" s="488"/>
      <c r="BQ50" s="488"/>
      <c r="BR50" s="488"/>
      <c r="BS50" s="488"/>
      <c r="BT50" s="488"/>
      <c r="BU50" s="488"/>
      <c r="BV50" s="488"/>
      <c r="BW50" s="488"/>
      <c r="BX50" s="488"/>
      <c r="BY50" s="488"/>
      <c r="BZ50" s="488"/>
      <c r="CA50" s="488"/>
      <c r="CB50" s="488"/>
      <c r="CC50" s="488"/>
      <c r="CD50" s="488"/>
      <c r="CE50" s="488"/>
      <c r="CF50" s="488"/>
      <c r="CG50" s="488"/>
      <c r="CH50" s="488"/>
      <c r="CI50" s="488"/>
      <c r="CJ50" s="488"/>
      <c r="CK50" s="488"/>
      <c r="CL50" s="488"/>
      <c r="CM50" s="488"/>
      <c r="CN50" s="488"/>
      <c r="CO50" s="488"/>
      <c r="CP50" s="488"/>
      <c r="CQ50" s="488"/>
      <c r="CR50" s="488"/>
      <c r="CS50" s="488"/>
      <c r="CT50" s="488"/>
      <c r="CU50" s="488"/>
      <c r="CV50" s="488"/>
      <c r="CW50" s="488"/>
      <c r="CX50" s="488"/>
      <c r="CY50" s="488"/>
      <c r="CZ50" s="488"/>
      <c r="DA50" s="488"/>
      <c r="DB50" s="488"/>
      <c r="DC50" s="488"/>
      <c r="DD50" s="488"/>
      <c r="DE50" s="488"/>
      <c r="DF50" s="488"/>
      <c r="DG50" s="488"/>
      <c r="DH50" s="488"/>
      <c r="DI50" s="488"/>
      <c r="DJ50" s="488"/>
      <c r="DK50" s="488"/>
      <c r="DL50" s="488"/>
      <c r="DM50" s="488"/>
      <c r="DN50" s="489"/>
    </row>
    <row r="51" spans="1:118" ht="13.5" customHeight="1">
      <c r="A51" s="478">
        <v>615</v>
      </c>
      <c r="B51" s="479" t="s">
        <v>585</v>
      </c>
      <c r="C51" s="479">
        <v>0</v>
      </c>
      <c r="D51" s="395" t="s">
        <v>41</v>
      </c>
      <c r="E51" s="395" t="s">
        <v>544</v>
      </c>
      <c r="F51" s="480">
        <v>77</v>
      </c>
      <c r="G51" s="397"/>
      <c r="H51" s="517">
        <v>0.35</v>
      </c>
      <c r="I51" s="518">
        <v>-0.35</v>
      </c>
      <c r="J51" s="481">
        <v>77</v>
      </c>
      <c r="K51" s="482">
        <v>76.954999999999998</v>
      </c>
      <c r="L51" s="397" t="str">
        <f t="shared" si="1"/>
        <v/>
      </c>
      <c r="M51" s="404">
        <f t="shared" si="2"/>
        <v>-0.05</v>
      </c>
      <c r="N51" s="550">
        <v>-0.06</v>
      </c>
      <c r="O51" s="483" t="str">
        <f t="shared" si="3"/>
        <v>OK</v>
      </c>
      <c r="P51" s="393"/>
      <c r="Q51" s="484">
        <v>615</v>
      </c>
      <c r="R51" s="398">
        <f t="shared" si="0"/>
        <v>77</v>
      </c>
      <c r="S51" s="485">
        <v>76.954999999999998</v>
      </c>
      <c r="T51" s="485">
        <v>76.936999999999998</v>
      </c>
      <c r="U51" s="488"/>
      <c r="V51" s="488"/>
      <c r="W51" s="488"/>
      <c r="X51" s="488"/>
      <c r="Y51" s="488"/>
      <c r="Z51" s="488"/>
      <c r="AA51" s="488"/>
      <c r="AB51" s="488"/>
      <c r="AC51" s="488"/>
      <c r="AD51" s="488"/>
      <c r="AE51" s="488"/>
      <c r="AF51" s="488"/>
      <c r="AG51" s="488"/>
      <c r="AH51" s="488"/>
      <c r="AI51" s="488"/>
      <c r="AJ51" s="488"/>
      <c r="AK51" s="488"/>
      <c r="AL51" s="488"/>
      <c r="AM51" s="488"/>
      <c r="AN51" s="488"/>
      <c r="AO51" s="488"/>
      <c r="AP51" s="488"/>
      <c r="AQ51" s="488"/>
      <c r="AR51" s="488"/>
      <c r="AS51" s="488"/>
      <c r="AT51" s="488"/>
      <c r="AU51" s="488"/>
      <c r="AV51" s="488"/>
      <c r="AW51" s="488"/>
      <c r="AX51" s="488"/>
      <c r="AY51" s="488"/>
      <c r="AZ51" s="488"/>
      <c r="BA51" s="488"/>
      <c r="BB51" s="488"/>
      <c r="BC51" s="488"/>
      <c r="BD51" s="488"/>
      <c r="BE51" s="488"/>
      <c r="BF51" s="488"/>
      <c r="BG51" s="488"/>
      <c r="BH51" s="488"/>
      <c r="BI51" s="488"/>
      <c r="BJ51" s="488"/>
      <c r="BK51" s="488"/>
      <c r="BL51" s="488"/>
      <c r="BM51" s="488"/>
      <c r="BN51" s="488"/>
      <c r="BO51" s="488"/>
      <c r="BP51" s="488"/>
      <c r="BQ51" s="488"/>
      <c r="BR51" s="488"/>
      <c r="BS51" s="488"/>
      <c r="BT51" s="488"/>
      <c r="BU51" s="488"/>
      <c r="BV51" s="488"/>
      <c r="BW51" s="488"/>
      <c r="BX51" s="488"/>
      <c r="BY51" s="488"/>
      <c r="BZ51" s="488"/>
      <c r="CA51" s="488"/>
      <c r="CB51" s="488"/>
      <c r="CC51" s="488"/>
      <c r="CD51" s="488"/>
      <c r="CE51" s="488"/>
      <c r="CF51" s="488"/>
      <c r="CG51" s="488"/>
      <c r="CH51" s="488"/>
      <c r="CI51" s="488"/>
      <c r="CJ51" s="488"/>
      <c r="CK51" s="488"/>
      <c r="CL51" s="488"/>
      <c r="CM51" s="488"/>
      <c r="CN51" s="488"/>
      <c r="CO51" s="488"/>
      <c r="CP51" s="488"/>
      <c r="CQ51" s="488"/>
      <c r="CR51" s="488"/>
      <c r="CS51" s="488"/>
      <c r="CT51" s="488"/>
      <c r="CU51" s="488"/>
      <c r="CV51" s="488"/>
      <c r="CW51" s="488"/>
      <c r="CX51" s="488"/>
      <c r="CY51" s="488"/>
      <c r="CZ51" s="488"/>
      <c r="DA51" s="488"/>
      <c r="DB51" s="488"/>
      <c r="DC51" s="488"/>
      <c r="DD51" s="488"/>
      <c r="DE51" s="488"/>
      <c r="DF51" s="488"/>
      <c r="DG51" s="488"/>
      <c r="DH51" s="488"/>
      <c r="DI51" s="488"/>
      <c r="DJ51" s="488"/>
      <c r="DK51" s="488"/>
      <c r="DL51" s="488"/>
      <c r="DM51" s="488"/>
      <c r="DN51" s="489"/>
    </row>
    <row r="52" spans="1:118" ht="13.5" customHeight="1">
      <c r="A52" s="478"/>
      <c r="B52" s="369" t="s">
        <v>671</v>
      </c>
      <c r="C52" s="479"/>
      <c r="D52" s="395"/>
      <c r="E52" s="395"/>
      <c r="F52" s="508"/>
      <c r="G52" s="397"/>
      <c r="H52" s="517">
        <v>0.5</v>
      </c>
      <c r="I52" s="518">
        <v>-0.5</v>
      </c>
      <c r="J52" s="481"/>
      <c r="K52" s="482">
        <v>69.427999999999997</v>
      </c>
      <c r="L52" s="397"/>
      <c r="M52" s="404"/>
      <c r="N52" s="550"/>
      <c r="O52" s="483"/>
      <c r="P52" s="393"/>
      <c r="Q52" s="484"/>
      <c r="R52" s="398"/>
      <c r="S52" s="485">
        <v>69.427999999999997</v>
      </c>
      <c r="T52" s="485">
        <v>69.430999999999997</v>
      </c>
      <c r="U52" s="488"/>
      <c r="V52" s="488"/>
      <c r="W52" s="488"/>
      <c r="X52" s="488"/>
      <c r="Y52" s="488"/>
      <c r="Z52" s="488"/>
      <c r="AA52" s="488"/>
      <c r="AB52" s="488"/>
      <c r="AC52" s="488"/>
      <c r="AD52" s="488"/>
      <c r="AE52" s="488"/>
      <c r="AF52" s="488"/>
      <c r="AG52" s="488"/>
      <c r="AH52" s="488"/>
      <c r="AI52" s="488"/>
      <c r="AJ52" s="488"/>
      <c r="AK52" s="488"/>
      <c r="AL52" s="488"/>
      <c r="AM52" s="488"/>
      <c r="AN52" s="488"/>
      <c r="AO52" s="488"/>
      <c r="AP52" s="488"/>
      <c r="AQ52" s="488"/>
      <c r="AR52" s="488"/>
      <c r="AS52" s="488"/>
      <c r="AT52" s="488"/>
      <c r="AU52" s="488"/>
      <c r="AV52" s="488"/>
      <c r="AW52" s="488"/>
      <c r="AX52" s="488"/>
      <c r="AY52" s="488"/>
      <c r="AZ52" s="488"/>
      <c r="BA52" s="488"/>
      <c r="BB52" s="488"/>
      <c r="BC52" s="488"/>
      <c r="BD52" s="488"/>
      <c r="BE52" s="488"/>
      <c r="BF52" s="488"/>
      <c r="BG52" s="488"/>
      <c r="BH52" s="488"/>
      <c r="BI52" s="488"/>
      <c r="BJ52" s="488"/>
      <c r="BK52" s="488"/>
      <c r="BL52" s="488"/>
      <c r="BM52" s="488"/>
      <c r="BN52" s="488"/>
      <c r="BO52" s="488"/>
      <c r="BP52" s="488"/>
      <c r="BQ52" s="488"/>
      <c r="BR52" s="488"/>
      <c r="BS52" s="488"/>
      <c r="BT52" s="488"/>
      <c r="BU52" s="488"/>
      <c r="BV52" s="488"/>
      <c r="BW52" s="488"/>
      <c r="BX52" s="488"/>
      <c r="BY52" s="488"/>
      <c r="BZ52" s="488"/>
      <c r="CA52" s="488"/>
      <c r="CB52" s="488"/>
      <c r="CC52" s="488"/>
      <c r="CD52" s="488"/>
      <c r="CE52" s="488"/>
      <c r="CF52" s="488"/>
      <c r="CG52" s="488"/>
      <c r="CH52" s="488"/>
      <c r="CI52" s="488"/>
      <c r="CJ52" s="488"/>
      <c r="CK52" s="488"/>
      <c r="CL52" s="488"/>
      <c r="CM52" s="488"/>
      <c r="CN52" s="488"/>
      <c r="CO52" s="488"/>
      <c r="CP52" s="488"/>
      <c r="CQ52" s="488"/>
      <c r="CR52" s="488"/>
      <c r="CS52" s="488"/>
      <c r="CT52" s="488"/>
      <c r="CU52" s="488"/>
      <c r="CV52" s="488"/>
      <c r="CW52" s="488"/>
      <c r="CX52" s="488"/>
      <c r="CY52" s="488"/>
      <c r="CZ52" s="488"/>
      <c r="DA52" s="488"/>
      <c r="DB52" s="488"/>
      <c r="DC52" s="488"/>
      <c r="DD52" s="488"/>
      <c r="DE52" s="488"/>
      <c r="DF52" s="488"/>
      <c r="DG52" s="488"/>
      <c r="DH52" s="488"/>
      <c r="DI52" s="488"/>
      <c r="DJ52" s="488"/>
      <c r="DK52" s="488"/>
      <c r="DL52" s="488"/>
      <c r="DM52" s="488"/>
      <c r="DN52" s="489"/>
    </row>
    <row r="53" spans="1:118" ht="13.5" customHeight="1">
      <c r="A53" s="478"/>
      <c r="B53" s="369" t="s">
        <v>671</v>
      </c>
      <c r="C53" s="479"/>
      <c r="D53" s="395"/>
      <c r="E53" s="395"/>
      <c r="F53" s="508"/>
      <c r="G53" s="397"/>
      <c r="H53" s="517">
        <v>0.5</v>
      </c>
      <c r="I53" s="518">
        <v>-0.5</v>
      </c>
      <c r="J53" s="481"/>
      <c r="K53" s="482">
        <v>76.935000000000002</v>
      </c>
      <c r="L53" s="397"/>
      <c r="M53" s="404"/>
      <c r="N53" s="550"/>
      <c r="O53" s="483"/>
      <c r="P53" s="393"/>
      <c r="Q53" s="484"/>
      <c r="R53" s="398"/>
      <c r="S53" s="485">
        <v>76.935000000000002</v>
      </c>
      <c r="T53" s="485">
        <v>76.912000000000006</v>
      </c>
      <c r="U53" s="488"/>
      <c r="V53" s="488"/>
      <c r="W53" s="488"/>
      <c r="X53" s="488"/>
      <c r="Y53" s="488"/>
      <c r="Z53" s="488"/>
      <c r="AA53" s="488"/>
      <c r="AB53" s="488"/>
      <c r="AC53" s="488"/>
      <c r="AD53" s="488"/>
      <c r="AE53" s="488"/>
      <c r="AF53" s="488"/>
      <c r="AG53" s="488"/>
      <c r="AH53" s="488"/>
      <c r="AI53" s="488"/>
      <c r="AJ53" s="488"/>
      <c r="AK53" s="488"/>
      <c r="AL53" s="488"/>
      <c r="AM53" s="488"/>
      <c r="AN53" s="488"/>
      <c r="AO53" s="488"/>
      <c r="AP53" s="488"/>
      <c r="AQ53" s="488"/>
      <c r="AR53" s="488"/>
      <c r="AS53" s="488"/>
      <c r="AT53" s="488"/>
      <c r="AU53" s="488"/>
      <c r="AV53" s="488"/>
      <c r="AW53" s="488"/>
      <c r="AX53" s="488"/>
      <c r="AY53" s="488"/>
      <c r="AZ53" s="488"/>
      <c r="BA53" s="488"/>
      <c r="BB53" s="488"/>
      <c r="BC53" s="488"/>
      <c r="BD53" s="488"/>
      <c r="BE53" s="488"/>
      <c r="BF53" s="488"/>
      <c r="BG53" s="488"/>
      <c r="BH53" s="488"/>
      <c r="BI53" s="488"/>
      <c r="BJ53" s="488"/>
      <c r="BK53" s="488"/>
      <c r="BL53" s="488"/>
      <c r="BM53" s="488"/>
      <c r="BN53" s="488"/>
      <c r="BO53" s="488"/>
      <c r="BP53" s="488"/>
      <c r="BQ53" s="488"/>
      <c r="BR53" s="488"/>
      <c r="BS53" s="488"/>
      <c r="BT53" s="488"/>
      <c r="BU53" s="488"/>
      <c r="BV53" s="488"/>
      <c r="BW53" s="488"/>
      <c r="BX53" s="488"/>
      <c r="BY53" s="488"/>
      <c r="BZ53" s="488"/>
      <c r="CA53" s="488"/>
      <c r="CB53" s="488"/>
      <c r="CC53" s="488"/>
      <c r="CD53" s="488"/>
      <c r="CE53" s="488"/>
      <c r="CF53" s="488"/>
      <c r="CG53" s="488"/>
      <c r="CH53" s="488"/>
      <c r="CI53" s="488"/>
      <c r="CJ53" s="488"/>
      <c r="CK53" s="488"/>
      <c r="CL53" s="488"/>
      <c r="CM53" s="488"/>
      <c r="CN53" s="488"/>
      <c r="CO53" s="488"/>
      <c r="CP53" s="488"/>
      <c r="CQ53" s="488"/>
      <c r="CR53" s="488"/>
      <c r="CS53" s="488"/>
      <c r="CT53" s="488"/>
      <c r="CU53" s="488"/>
      <c r="CV53" s="488"/>
      <c r="CW53" s="488"/>
      <c r="CX53" s="488"/>
      <c r="CY53" s="488"/>
      <c r="CZ53" s="488"/>
      <c r="DA53" s="488"/>
      <c r="DB53" s="488"/>
      <c r="DC53" s="488"/>
      <c r="DD53" s="488"/>
      <c r="DE53" s="488"/>
      <c r="DF53" s="488"/>
      <c r="DG53" s="488"/>
      <c r="DH53" s="488"/>
      <c r="DI53" s="488"/>
      <c r="DJ53" s="488"/>
      <c r="DK53" s="488"/>
      <c r="DL53" s="488"/>
      <c r="DM53" s="488"/>
      <c r="DN53" s="489"/>
    </row>
    <row r="54" spans="1:118" ht="13.5" customHeight="1">
      <c r="A54" s="478">
        <v>621</v>
      </c>
      <c r="B54" s="479" t="s">
        <v>586</v>
      </c>
      <c r="C54" s="479">
        <v>0</v>
      </c>
      <c r="D54" s="395" t="s">
        <v>9</v>
      </c>
      <c r="E54" s="395" t="s">
        <v>544</v>
      </c>
      <c r="F54" s="480">
        <v>-35.5</v>
      </c>
      <c r="G54" s="397"/>
      <c r="H54" s="515">
        <v>0.3</v>
      </c>
      <c r="I54" s="516">
        <v>-0.3</v>
      </c>
      <c r="J54" s="481">
        <v>-35.5</v>
      </c>
      <c r="K54" s="482">
        <v>-35.582999999999998</v>
      </c>
      <c r="L54" s="397" t="str">
        <f t="shared" si="1"/>
        <v/>
      </c>
      <c r="M54" s="404">
        <f>IF(COUNTBLANK(F54)=1,"",IF(C54=0,ROUND(K54-J54,2),IF(C54=1,IF(F54&gt;0,ROUND(J54-K54,2),ROUND(K54-J54,2)),IF(C54=2,IF(F54&gt;0,ROUND(J54-K54,2),ROUND(K54-J54,2))))))</f>
        <v>-0.08</v>
      </c>
      <c r="N54" s="550">
        <v>-0.1</v>
      </c>
      <c r="O54" s="483" t="str">
        <f t="shared" si="3"/>
        <v>OK</v>
      </c>
      <c r="P54" s="393"/>
      <c r="Q54" s="484">
        <v>621</v>
      </c>
      <c r="R54" s="398">
        <f t="shared" si="0"/>
        <v>-35.5</v>
      </c>
      <c r="S54" s="485">
        <v>-35.582999999999998</v>
      </c>
      <c r="T54" s="485">
        <v>-35.597000000000001</v>
      </c>
      <c r="U54" s="488"/>
      <c r="V54" s="488"/>
      <c r="W54" s="488"/>
      <c r="X54" s="488"/>
      <c r="Y54" s="488"/>
      <c r="Z54" s="488"/>
      <c r="AA54" s="488"/>
      <c r="AB54" s="488"/>
      <c r="AC54" s="488"/>
      <c r="AD54" s="488"/>
      <c r="AE54" s="488"/>
      <c r="AF54" s="488"/>
      <c r="AG54" s="488"/>
      <c r="AH54" s="488"/>
      <c r="AI54" s="488"/>
      <c r="AJ54" s="488"/>
      <c r="AK54" s="488"/>
      <c r="AL54" s="488"/>
      <c r="AM54" s="488"/>
      <c r="AN54" s="488"/>
      <c r="AO54" s="488"/>
      <c r="AP54" s="488"/>
      <c r="AQ54" s="488"/>
      <c r="AR54" s="488"/>
      <c r="AS54" s="488"/>
      <c r="AT54" s="488"/>
      <c r="AU54" s="488"/>
      <c r="AV54" s="488"/>
      <c r="AW54" s="488"/>
      <c r="AX54" s="488"/>
      <c r="AY54" s="488"/>
      <c r="AZ54" s="488"/>
      <c r="BA54" s="488"/>
      <c r="BB54" s="488"/>
      <c r="BC54" s="488"/>
      <c r="BD54" s="488"/>
      <c r="BE54" s="488"/>
      <c r="BF54" s="488"/>
      <c r="BG54" s="488"/>
      <c r="BH54" s="488"/>
      <c r="BI54" s="488"/>
      <c r="BJ54" s="488"/>
      <c r="BK54" s="488"/>
      <c r="BL54" s="488"/>
      <c r="BM54" s="488"/>
      <c r="BN54" s="488"/>
      <c r="BO54" s="488"/>
      <c r="BP54" s="488"/>
      <c r="BQ54" s="488"/>
      <c r="BR54" s="488"/>
      <c r="BS54" s="488"/>
      <c r="BT54" s="488"/>
      <c r="BU54" s="488"/>
      <c r="BV54" s="488"/>
      <c r="BW54" s="488"/>
      <c r="BX54" s="488"/>
      <c r="BY54" s="488"/>
      <c r="BZ54" s="488"/>
      <c r="CA54" s="488"/>
      <c r="CB54" s="488"/>
      <c r="CC54" s="488"/>
      <c r="CD54" s="488"/>
      <c r="CE54" s="488"/>
      <c r="CF54" s="488"/>
      <c r="CG54" s="488"/>
      <c r="CH54" s="488"/>
      <c r="CI54" s="488"/>
      <c r="CJ54" s="488"/>
      <c r="CK54" s="488"/>
      <c r="CL54" s="488"/>
      <c r="CM54" s="488"/>
      <c r="CN54" s="488"/>
      <c r="CO54" s="488"/>
      <c r="CP54" s="488"/>
      <c r="CQ54" s="488"/>
      <c r="CR54" s="488"/>
      <c r="CS54" s="488"/>
      <c r="CT54" s="488"/>
      <c r="CU54" s="488"/>
      <c r="CV54" s="488"/>
      <c r="CW54" s="488"/>
      <c r="CX54" s="488"/>
      <c r="CY54" s="488"/>
      <c r="CZ54" s="488"/>
      <c r="DA54" s="488"/>
      <c r="DB54" s="488"/>
      <c r="DC54" s="488"/>
      <c r="DD54" s="488"/>
      <c r="DE54" s="488"/>
      <c r="DF54" s="488"/>
      <c r="DG54" s="488"/>
      <c r="DH54" s="488"/>
      <c r="DI54" s="488"/>
      <c r="DJ54" s="488"/>
      <c r="DK54" s="488"/>
      <c r="DL54" s="488"/>
      <c r="DM54" s="488"/>
      <c r="DN54" s="489"/>
    </row>
    <row r="55" spans="1:118" ht="13.5" customHeight="1">
      <c r="A55" s="478">
        <v>621</v>
      </c>
      <c r="B55" s="479" t="s">
        <v>587</v>
      </c>
      <c r="C55" s="479">
        <v>0</v>
      </c>
      <c r="D55" s="395" t="s">
        <v>41</v>
      </c>
      <c r="E55" s="395" t="s">
        <v>544</v>
      </c>
      <c r="F55" s="480">
        <v>162.80000000000001</v>
      </c>
      <c r="G55" s="397"/>
      <c r="H55" s="515">
        <v>0.3</v>
      </c>
      <c r="I55" s="516">
        <v>-0.3</v>
      </c>
      <c r="J55" s="481">
        <v>162.80000000000001</v>
      </c>
      <c r="K55" s="482">
        <v>162.625</v>
      </c>
      <c r="L55" s="397" t="str">
        <f t="shared" si="1"/>
        <v/>
      </c>
      <c r="M55" s="404">
        <f t="shared" si="2"/>
        <v>-0.18</v>
      </c>
      <c r="N55" s="550">
        <v>-0.17</v>
      </c>
      <c r="O55" s="483" t="str">
        <f t="shared" si="3"/>
        <v>OK</v>
      </c>
      <c r="P55" s="393"/>
      <c r="Q55" s="484">
        <v>621</v>
      </c>
      <c r="R55" s="398">
        <f t="shared" si="0"/>
        <v>162.80000000000001</v>
      </c>
      <c r="S55" s="485">
        <v>162.625</v>
      </c>
      <c r="T55" s="485">
        <v>162.63</v>
      </c>
      <c r="U55" s="488"/>
      <c r="V55" s="488"/>
      <c r="W55" s="488"/>
      <c r="X55" s="488"/>
      <c r="Y55" s="488"/>
      <c r="Z55" s="488"/>
      <c r="AA55" s="488"/>
      <c r="AB55" s="488"/>
      <c r="AC55" s="488"/>
      <c r="AD55" s="488"/>
      <c r="AE55" s="488"/>
      <c r="AF55" s="488"/>
      <c r="AG55" s="488"/>
      <c r="AH55" s="488"/>
      <c r="AI55" s="488"/>
      <c r="AJ55" s="488"/>
      <c r="AK55" s="488"/>
      <c r="AL55" s="488"/>
      <c r="AM55" s="488"/>
      <c r="AN55" s="488"/>
      <c r="AO55" s="488"/>
      <c r="AP55" s="488"/>
      <c r="AQ55" s="488"/>
      <c r="AR55" s="488"/>
      <c r="AS55" s="488"/>
      <c r="AT55" s="488"/>
      <c r="AU55" s="488"/>
      <c r="AV55" s="488"/>
      <c r="AW55" s="488"/>
      <c r="AX55" s="488"/>
      <c r="AY55" s="488"/>
      <c r="AZ55" s="488"/>
      <c r="BA55" s="488"/>
      <c r="BB55" s="488"/>
      <c r="BC55" s="488"/>
      <c r="BD55" s="488"/>
      <c r="BE55" s="488"/>
      <c r="BF55" s="488"/>
      <c r="BG55" s="488"/>
      <c r="BH55" s="488"/>
      <c r="BI55" s="488"/>
      <c r="BJ55" s="488"/>
      <c r="BK55" s="488"/>
      <c r="BL55" s="488"/>
      <c r="BM55" s="488"/>
      <c r="BN55" s="488"/>
      <c r="BO55" s="488"/>
      <c r="BP55" s="488"/>
      <c r="BQ55" s="488"/>
      <c r="BR55" s="488"/>
      <c r="BS55" s="488"/>
      <c r="BT55" s="488"/>
      <c r="BU55" s="488"/>
      <c r="BV55" s="488"/>
      <c r="BW55" s="488"/>
      <c r="BX55" s="488"/>
      <c r="BY55" s="488"/>
      <c r="BZ55" s="488"/>
      <c r="CA55" s="488"/>
      <c r="CB55" s="488"/>
      <c r="CC55" s="488"/>
      <c r="CD55" s="488"/>
      <c r="CE55" s="488"/>
      <c r="CF55" s="488"/>
      <c r="CG55" s="488"/>
      <c r="CH55" s="488"/>
      <c r="CI55" s="488"/>
      <c r="CJ55" s="488"/>
      <c r="CK55" s="488"/>
      <c r="CL55" s="488"/>
      <c r="CM55" s="488"/>
      <c r="CN55" s="488"/>
      <c r="CO55" s="488"/>
      <c r="CP55" s="488"/>
      <c r="CQ55" s="488"/>
      <c r="CR55" s="488"/>
      <c r="CS55" s="488"/>
      <c r="CT55" s="488"/>
      <c r="CU55" s="488"/>
      <c r="CV55" s="488"/>
      <c r="CW55" s="488"/>
      <c r="CX55" s="488"/>
      <c r="CY55" s="488"/>
      <c r="CZ55" s="488"/>
      <c r="DA55" s="488"/>
      <c r="DB55" s="488"/>
      <c r="DC55" s="488"/>
      <c r="DD55" s="488"/>
      <c r="DE55" s="488"/>
      <c r="DF55" s="488"/>
      <c r="DG55" s="488"/>
      <c r="DH55" s="488"/>
      <c r="DI55" s="488"/>
      <c r="DJ55" s="488"/>
      <c r="DK55" s="488"/>
      <c r="DL55" s="488"/>
      <c r="DM55" s="488"/>
      <c r="DN55" s="489"/>
    </row>
    <row r="56" spans="1:118" ht="13.5" customHeight="1">
      <c r="A56" s="478"/>
      <c r="B56" s="369" t="s">
        <v>672</v>
      </c>
      <c r="C56" s="479"/>
      <c r="D56" s="395"/>
      <c r="E56" s="395"/>
      <c r="F56" s="508"/>
      <c r="G56" s="397"/>
      <c r="H56" s="515">
        <v>0.5</v>
      </c>
      <c r="I56" s="516">
        <v>-0.5</v>
      </c>
      <c r="J56" s="481"/>
      <c r="K56" s="482">
        <v>-35.534999999999997</v>
      </c>
      <c r="L56" s="397"/>
      <c r="M56" s="404"/>
      <c r="N56" s="550"/>
      <c r="O56" s="483"/>
      <c r="P56" s="393"/>
      <c r="Q56" s="484"/>
      <c r="R56" s="398"/>
      <c r="S56" s="485">
        <v>-35.534999999999997</v>
      </c>
      <c r="T56" s="485">
        <v>-35.570999999999998</v>
      </c>
      <c r="U56" s="488"/>
      <c r="V56" s="488"/>
      <c r="W56" s="488"/>
      <c r="X56" s="488"/>
      <c r="Y56" s="488"/>
      <c r="Z56" s="488"/>
      <c r="AA56" s="488"/>
      <c r="AB56" s="488"/>
      <c r="AC56" s="488"/>
      <c r="AD56" s="488"/>
      <c r="AE56" s="488"/>
      <c r="AF56" s="488"/>
      <c r="AG56" s="488"/>
      <c r="AH56" s="488"/>
      <c r="AI56" s="488"/>
      <c r="AJ56" s="488"/>
      <c r="AK56" s="488"/>
      <c r="AL56" s="488"/>
      <c r="AM56" s="488"/>
      <c r="AN56" s="488"/>
      <c r="AO56" s="488"/>
      <c r="AP56" s="488"/>
      <c r="AQ56" s="488"/>
      <c r="AR56" s="488"/>
      <c r="AS56" s="488"/>
      <c r="AT56" s="488"/>
      <c r="AU56" s="488"/>
      <c r="AV56" s="488"/>
      <c r="AW56" s="488"/>
      <c r="AX56" s="488"/>
      <c r="AY56" s="488"/>
      <c r="AZ56" s="488"/>
      <c r="BA56" s="488"/>
      <c r="BB56" s="488"/>
      <c r="BC56" s="488"/>
      <c r="BD56" s="488"/>
      <c r="BE56" s="488"/>
      <c r="BF56" s="488"/>
      <c r="BG56" s="488"/>
      <c r="BH56" s="488"/>
      <c r="BI56" s="488"/>
      <c r="BJ56" s="488"/>
      <c r="BK56" s="488"/>
      <c r="BL56" s="488"/>
      <c r="BM56" s="488"/>
      <c r="BN56" s="488"/>
      <c r="BO56" s="488"/>
      <c r="BP56" s="488"/>
      <c r="BQ56" s="488"/>
      <c r="BR56" s="488"/>
      <c r="BS56" s="488"/>
      <c r="BT56" s="488"/>
      <c r="BU56" s="488"/>
      <c r="BV56" s="488"/>
      <c r="BW56" s="488"/>
      <c r="BX56" s="488"/>
      <c r="BY56" s="488"/>
      <c r="BZ56" s="488"/>
      <c r="CA56" s="488"/>
      <c r="CB56" s="488"/>
      <c r="CC56" s="488"/>
      <c r="CD56" s="488"/>
      <c r="CE56" s="488"/>
      <c r="CF56" s="488"/>
      <c r="CG56" s="488"/>
      <c r="CH56" s="488"/>
      <c r="CI56" s="488"/>
      <c r="CJ56" s="488"/>
      <c r="CK56" s="488"/>
      <c r="CL56" s="488"/>
      <c r="CM56" s="488"/>
      <c r="CN56" s="488"/>
      <c r="CO56" s="488"/>
      <c r="CP56" s="488"/>
      <c r="CQ56" s="488"/>
      <c r="CR56" s="488"/>
      <c r="CS56" s="488"/>
      <c r="CT56" s="488"/>
      <c r="CU56" s="488"/>
      <c r="CV56" s="488"/>
      <c r="CW56" s="488"/>
      <c r="CX56" s="488"/>
      <c r="CY56" s="488"/>
      <c r="CZ56" s="488"/>
      <c r="DA56" s="488"/>
      <c r="DB56" s="488"/>
      <c r="DC56" s="488"/>
      <c r="DD56" s="488"/>
      <c r="DE56" s="488"/>
      <c r="DF56" s="488"/>
      <c r="DG56" s="488"/>
      <c r="DH56" s="488"/>
      <c r="DI56" s="488"/>
      <c r="DJ56" s="488"/>
      <c r="DK56" s="488"/>
      <c r="DL56" s="488"/>
      <c r="DM56" s="488"/>
      <c r="DN56" s="489"/>
    </row>
    <row r="57" spans="1:118" ht="13.5" customHeight="1">
      <c r="A57" s="478"/>
      <c r="B57" s="369" t="s">
        <v>672</v>
      </c>
      <c r="C57" s="479"/>
      <c r="D57" s="395"/>
      <c r="E57" s="395"/>
      <c r="F57" s="508"/>
      <c r="G57" s="397"/>
      <c r="H57" s="515">
        <v>0.5</v>
      </c>
      <c r="I57" s="516">
        <v>-0.5</v>
      </c>
      <c r="J57" s="481"/>
      <c r="K57" s="482">
        <v>162.565</v>
      </c>
      <c r="L57" s="397"/>
      <c r="M57" s="404"/>
      <c r="N57" s="550"/>
      <c r="O57" s="483"/>
      <c r="P57" s="393"/>
      <c r="Q57" s="484"/>
      <c r="R57" s="398"/>
      <c r="S57" s="485">
        <v>162.565</v>
      </c>
      <c r="T57" s="485">
        <v>162.57599999999999</v>
      </c>
      <c r="U57" s="488"/>
      <c r="V57" s="488"/>
      <c r="W57" s="488"/>
      <c r="X57" s="488"/>
      <c r="Y57" s="488"/>
      <c r="Z57" s="488"/>
      <c r="AA57" s="488"/>
      <c r="AB57" s="488"/>
      <c r="AC57" s="488"/>
      <c r="AD57" s="488"/>
      <c r="AE57" s="488"/>
      <c r="AF57" s="488"/>
      <c r="AG57" s="488"/>
      <c r="AH57" s="488"/>
      <c r="AI57" s="488"/>
      <c r="AJ57" s="488"/>
      <c r="AK57" s="488"/>
      <c r="AL57" s="488"/>
      <c r="AM57" s="488"/>
      <c r="AN57" s="488"/>
      <c r="AO57" s="488"/>
      <c r="AP57" s="488"/>
      <c r="AQ57" s="488"/>
      <c r="AR57" s="488"/>
      <c r="AS57" s="488"/>
      <c r="AT57" s="488"/>
      <c r="AU57" s="488"/>
      <c r="AV57" s="488"/>
      <c r="AW57" s="488"/>
      <c r="AX57" s="488"/>
      <c r="AY57" s="488"/>
      <c r="AZ57" s="488"/>
      <c r="BA57" s="488"/>
      <c r="BB57" s="488"/>
      <c r="BC57" s="488"/>
      <c r="BD57" s="488"/>
      <c r="BE57" s="488"/>
      <c r="BF57" s="488"/>
      <c r="BG57" s="488"/>
      <c r="BH57" s="488"/>
      <c r="BI57" s="488"/>
      <c r="BJ57" s="488"/>
      <c r="BK57" s="488"/>
      <c r="BL57" s="488"/>
      <c r="BM57" s="488"/>
      <c r="BN57" s="488"/>
      <c r="BO57" s="488"/>
      <c r="BP57" s="488"/>
      <c r="BQ57" s="488"/>
      <c r="BR57" s="488"/>
      <c r="BS57" s="488"/>
      <c r="BT57" s="488"/>
      <c r="BU57" s="488"/>
      <c r="BV57" s="488"/>
      <c r="BW57" s="488"/>
      <c r="BX57" s="488"/>
      <c r="BY57" s="488"/>
      <c r="BZ57" s="488"/>
      <c r="CA57" s="488"/>
      <c r="CB57" s="488"/>
      <c r="CC57" s="488"/>
      <c r="CD57" s="488"/>
      <c r="CE57" s="488"/>
      <c r="CF57" s="488"/>
      <c r="CG57" s="488"/>
      <c r="CH57" s="488"/>
      <c r="CI57" s="488"/>
      <c r="CJ57" s="488"/>
      <c r="CK57" s="488"/>
      <c r="CL57" s="488"/>
      <c r="CM57" s="488"/>
      <c r="CN57" s="488"/>
      <c r="CO57" s="488"/>
      <c r="CP57" s="488"/>
      <c r="CQ57" s="488"/>
      <c r="CR57" s="488"/>
      <c r="CS57" s="488"/>
      <c r="CT57" s="488"/>
      <c r="CU57" s="488"/>
      <c r="CV57" s="488"/>
      <c r="CW57" s="488"/>
      <c r="CX57" s="488"/>
      <c r="CY57" s="488"/>
      <c r="CZ57" s="488"/>
      <c r="DA57" s="488"/>
      <c r="DB57" s="488"/>
      <c r="DC57" s="488"/>
      <c r="DD57" s="488"/>
      <c r="DE57" s="488"/>
      <c r="DF57" s="488"/>
      <c r="DG57" s="488"/>
      <c r="DH57" s="488"/>
      <c r="DI57" s="488"/>
      <c r="DJ57" s="488"/>
      <c r="DK57" s="488"/>
      <c r="DL57" s="488"/>
      <c r="DM57" s="488"/>
      <c r="DN57" s="489"/>
    </row>
    <row r="58" spans="1:118" ht="13.5" customHeight="1">
      <c r="A58" s="478">
        <v>622</v>
      </c>
      <c r="B58" s="479" t="s">
        <v>588</v>
      </c>
      <c r="C58" s="479">
        <v>0</v>
      </c>
      <c r="D58" s="395" t="s">
        <v>9</v>
      </c>
      <c r="E58" s="395" t="s">
        <v>544</v>
      </c>
      <c r="F58" s="480">
        <v>-35.5</v>
      </c>
      <c r="G58" s="397"/>
      <c r="H58" s="515">
        <v>0.3</v>
      </c>
      <c r="I58" s="516">
        <v>-0.3</v>
      </c>
      <c r="J58" s="481">
        <v>-35.5</v>
      </c>
      <c r="K58" s="482">
        <v>-35.473999999999997</v>
      </c>
      <c r="L58" s="397" t="str">
        <f t="shared" si="1"/>
        <v/>
      </c>
      <c r="M58" s="404">
        <f>IF(COUNTBLANK(F58)=1,"",IF(C58=0,ROUND(K58-J58,2),IF(C58=1,IF(F58&gt;0,ROUND(J58-K58,2),ROUND(K58-J58,2)),IF(C58=2,IF(F58&gt;0,ROUND(J58-K58,2),ROUND(K58-J58,2))))))</f>
        <v>0.03</v>
      </c>
      <c r="N58" s="550">
        <v>0.01</v>
      </c>
      <c r="O58" s="483" t="str">
        <f t="shared" si="3"/>
        <v>OK</v>
      </c>
      <c r="P58" s="393"/>
      <c r="Q58" s="484">
        <v>622</v>
      </c>
      <c r="R58" s="398">
        <f t="shared" si="0"/>
        <v>-35.5</v>
      </c>
      <c r="S58" s="485">
        <v>-35.473999999999997</v>
      </c>
      <c r="T58" s="485">
        <v>-35.488</v>
      </c>
      <c r="U58" s="488"/>
      <c r="V58" s="488"/>
      <c r="W58" s="488"/>
      <c r="X58" s="488"/>
      <c r="Y58" s="488"/>
      <c r="Z58" s="488"/>
      <c r="AA58" s="488"/>
      <c r="AB58" s="488"/>
      <c r="AC58" s="488"/>
      <c r="AD58" s="488"/>
      <c r="AE58" s="488"/>
      <c r="AF58" s="488"/>
      <c r="AG58" s="488"/>
      <c r="AH58" s="488"/>
      <c r="AI58" s="488"/>
      <c r="AJ58" s="488"/>
      <c r="AK58" s="488"/>
      <c r="AL58" s="488"/>
      <c r="AM58" s="488"/>
      <c r="AN58" s="488"/>
      <c r="AO58" s="488"/>
      <c r="AP58" s="488"/>
      <c r="AQ58" s="488"/>
      <c r="AR58" s="488"/>
      <c r="AS58" s="488"/>
      <c r="AT58" s="488"/>
      <c r="AU58" s="488"/>
      <c r="AV58" s="488"/>
      <c r="AW58" s="488"/>
      <c r="AX58" s="488"/>
      <c r="AY58" s="488"/>
      <c r="AZ58" s="488"/>
      <c r="BA58" s="488"/>
      <c r="BB58" s="488"/>
      <c r="BC58" s="488"/>
      <c r="BD58" s="488"/>
      <c r="BE58" s="488"/>
      <c r="BF58" s="488"/>
      <c r="BG58" s="488"/>
      <c r="BH58" s="488"/>
      <c r="BI58" s="488"/>
      <c r="BJ58" s="488"/>
      <c r="BK58" s="488"/>
      <c r="BL58" s="488"/>
      <c r="BM58" s="488"/>
      <c r="BN58" s="488"/>
      <c r="BO58" s="488"/>
      <c r="BP58" s="488"/>
      <c r="BQ58" s="488"/>
      <c r="BR58" s="488"/>
      <c r="BS58" s="488"/>
      <c r="BT58" s="488"/>
      <c r="BU58" s="488"/>
      <c r="BV58" s="488"/>
      <c r="BW58" s="488"/>
      <c r="BX58" s="488"/>
      <c r="BY58" s="488"/>
      <c r="BZ58" s="488"/>
      <c r="CA58" s="488"/>
      <c r="CB58" s="488"/>
      <c r="CC58" s="488"/>
      <c r="CD58" s="488"/>
      <c r="CE58" s="488"/>
      <c r="CF58" s="488"/>
      <c r="CG58" s="488"/>
      <c r="CH58" s="488"/>
      <c r="CI58" s="488"/>
      <c r="CJ58" s="488"/>
      <c r="CK58" s="488"/>
      <c r="CL58" s="488"/>
      <c r="CM58" s="488"/>
      <c r="CN58" s="488"/>
      <c r="CO58" s="488"/>
      <c r="CP58" s="488"/>
      <c r="CQ58" s="488"/>
      <c r="CR58" s="488"/>
      <c r="CS58" s="488"/>
      <c r="CT58" s="488"/>
      <c r="CU58" s="488"/>
      <c r="CV58" s="488"/>
      <c r="CW58" s="488"/>
      <c r="CX58" s="488"/>
      <c r="CY58" s="488"/>
      <c r="CZ58" s="488"/>
      <c r="DA58" s="488"/>
      <c r="DB58" s="488"/>
      <c r="DC58" s="488"/>
      <c r="DD58" s="488"/>
      <c r="DE58" s="488"/>
      <c r="DF58" s="488"/>
      <c r="DG58" s="488"/>
      <c r="DH58" s="488"/>
      <c r="DI58" s="488"/>
      <c r="DJ58" s="488"/>
      <c r="DK58" s="488"/>
      <c r="DL58" s="488"/>
      <c r="DM58" s="488"/>
      <c r="DN58" s="489"/>
    </row>
    <row r="59" spans="1:118" ht="13.5" customHeight="1">
      <c r="A59" s="478">
        <v>622</v>
      </c>
      <c r="B59" s="479" t="s">
        <v>589</v>
      </c>
      <c r="C59" s="479">
        <v>0</v>
      </c>
      <c r="D59" s="395" t="s">
        <v>41</v>
      </c>
      <c r="E59" s="395" t="s">
        <v>544</v>
      </c>
      <c r="F59" s="480">
        <v>80</v>
      </c>
      <c r="G59" s="397"/>
      <c r="H59" s="515">
        <v>0.3</v>
      </c>
      <c r="I59" s="516">
        <v>-0.3</v>
      </c>
      <c r="J59" s="481">
        <v>80</v>
      </c>
      <c r="K59" s="482">
        <v>79.977999999999994</v>
      </c>
      <c r="L59" s="397" t="str">
        <f t="shared" si="1"/>
        <v/>
      </c>
      <c r="M59" s="404">
        <f t="shared" si="2"/>
        <v>-0.02</v>
      </c>
      <c r="N59" s="550">
        <v>-0.02</v>
      </c>
      <c r="O59" s="483" t="str">
        <f t="shared" si="3"/>
        <v>OK</v>
      </c>
      <c r="P59" s="393"/>
      <c r="Q59" s="484">
        <v>622</v>
      </c>
      <c r="R59" s="398">
        <f t="shared" ref="R59:R98" si="4">IF(C59=0,F59,IF(F59&gt;0,IF(C59=1,F59+G59,F59-G59),IF(C59=1,F59-G59,F59+G59)))</f>
        <v>80</v>
      </c>
      <c r="S59" s="485">
        <v>79.977999999999994</v>
      </c>
      <c r="T59" s="485">
        <v>79.975999999999999</v>
      </c>
      <c r="U59" s="488"/>
      <c r="V59" s="488"/>
      <c r="W59" s="488"/>
      <c r="X59" s="488"/>
      <c r="Y59" s="488"/>
      <c r="Z59" s="488"/>
      <c r="AA59" s="488"/>
      <c r="AB59" s="488"/>
      <c r="AC59" s="488"/>
      <c r="AD59" s="488"/>
      <c r="AE59" s="488"/>
      <c r="AF59" s="488"/>
      <c r="AG59" s="488"/>
      <c r="AH59" s="488"/>
      <c r="AI59" s="488"/>
      <c r="AJ59" s="488"/>
      <c r="AK59" s="488"/>
      <c r="AL59" s="488"/>
      <c r="AM59" s="488"/>
      <c r="AN59" s="488"/>
      <c r="AO59" s="488"/>
      <c r="AP59" s="488"/>
      <c r="AQ59" s="488"/>
      <c r="AR59" s="488"/>
      <c r="AS59" s="488"/>
      <c r="AT59" s="488"/>
      <c r="AU59" s="488"/>
      <c r="AV59" s="488"/>
      <c r="AW59" s="488"/>
      <c r="AX59" s="488"/>
      <c r="AY59" s="488"/>
      <c r="AZ59" s="488"/>
      <c r="BA59" s="488"/>
      <c r="BB59" s="488"/>
      <c r="BC59" s="488"/>
      <c r="BD59" s="488"/>
      <c r="BE59" s="488"/>
      <c r="BF59" s="488"/>
      <c r="BG59" s="488"/>
      <c r="BH59" s="488"/>
      <c r="BI59" s="488"/>
      <c r="BJ59" s="488"/>
      <c r="BK59" s="488"/>
      <c r="BL59" s="488"/>
      <c r="BM59" s="488"/>
      <c r="BN59" s="488"/>
      <c r="BO59" s="488"/>
      <c r="BP59" s="488"/>
      <c r="BQ59" s="488"/>
      <c r="BR59" s="488"/>
      <c r="BS59" s="488"/>
      <c r="BT59" s="488"/>
      <c r="BU59" s="488"/>
      <c r="BV59" s="488"/>
      <c r="BW59" s="488"/>
      <c r="BX59" s="488"/>
      <c r="BY59" s="488"/>
      <c r="BZ59" s="488"/>
      <c r="CA59" s="488"/>
      <c r="CB59" s="488"/>
      <c r="CC59" s="488"/>
      <c r="CD59" s="488"/>
      <c r="CE59" s="488"/>
      <c r="CF59" s="488"/>
      <c r="CG59" s="488"/>
      <c r="CH59" s="488"/>
      <c r="CI59" s="488"/>
      <c r="CJ59" s="488"/>
      <c r="CK59" s="488"/>
      <c r="CL59" s="488"/>
      <c r="CM59" s="488"/>
      <c r="CN59" s="488"/>
      <c r="CO59" s="488"/>
      <c r="CP59" s="488"/>
      <c r="CQ59" s="488"/>
      <c r="CR59" s="488"/>
      <c r="CS59" s="488"/>
      <c r="CT59" s="488"/>
      <c r="CU59" s="488"/>
      <c r="CV59" s="488"/>
      <c r="CW59" s="488"/>
      <c r="CX59" s="488"/>
      <c r="CY59" s="488"/>
      <c r="CZ59" s="488"/>
      <c r="DA59" s="488"/>
      <c r="DB59" s="488"/>
      <c r="DC59" s="488"/>
      <c r="DD59" s="488"/>
      <c r="DE59" s="488"/>
      <c r="DF59" s="488"/>
      <c r="DG59" s="488"/>
      <c r="DH59" s="488"/>
      <c r="DI59" s="488"/>
      <c r="DJ59" s="488"/>
      <c r="DK59" s="488"/>
      <c r="DL59" s="488"/>
      <c r="DM59" s="488"/>
      <c r="DN59" s="489"/>
    </row>
    <row r="60" spans="1:118" ht="13.5" customHeight="1">
      <c r="A60" s="478"/>
      <c r="B60" s="369" t="s">
        <v>673</v>
      </c>
      <c r="C60" s="479"/>
      <c r="D60" s="395"/>
      <c r="E60" s="395"/>
      <c r="F60" s="480"/>
      <c r="G60" s="397"/>
      <c r="H60" s="515">
        <v>0.5</v>
      </c>
      <c r="I60" s="516">
        <v>-0.5</v>
      </c>
      <c r="J60" s="481"/>
      <c r="K60" s="482">
        <v>-35.42</v>
      </c>
      <c r="L60" s="397"/>
      <c r="M60" s="404"/>
      <c r="N60" s="550"/>
      <c r="O60" s="483"/>
      <c r="P60" s="393"/>
      <c r="Q60" s="484"/>
      <c r="R60" s="398"/>
      <c r="S60" s="485">
        <v>-35.42</v>
      </c>
      <c r="T60" s="485">
        <v>-35.478000000000002</v>
      </c>
      <c r="U60" s="488"/>
      <c r="V60" s="488"/>
      <c r="W60" s="488"/>
      <c r="X60" s="488"/>
      <c r="Y60" s="488"/>
      <c r="Z60" s="488"/>
      <c r="AA60" s="488"/>
      <c r="AB60" s="488"/>
      <c r="AC60" s="488"/>
      <c r="AD60" s="488"/>
      <c r="AE60" s="488"/>
      <c r="AF60" s="488"/>
      <c r="AG60" s="488"/>
      <c r="AH60" s="488"/>
      <c r="AI60" s="488"/>
      <c r="AJ60" s="488"/>
      <c r="AK60" s="488"/>
      <c r="AL60" s="488"/>
      <c r="AM60" s="488"/>
      <c r="AN60" s="488"/>
      <c r="AO60" s="488"/>
      <c r="AP60" s="488"/>
      <c r="AQ60" s="488"/>
      <c r="AR60" s="488"/>
      <c r="AS60" s="488"/>
      <c r="AT60" s="488"/>
      <c r="AU60" s="488"/>
      <c r="AV60" s="488"/>
      <c r="AW60" s="488"/>
      <c r="AX60" s="488"/>
      <c r="AY60" s="488"/>
      <c r="AZ60" s="488"/>
      <c r="BA60" s="488"/>
      <c r="BB60" s="488"/>
      <c r="BC60" s="488"/>
      <c r="BD60" s="488"/>
      <c r="BE60" s="488"/>
      <c r="BF60" s="488"/>
      <c r="BG60" s="488"/>
      <c r="BH60" s="488"/>
      <c r="BI60" s="488"/>
      <c r="BJ60" s="488"/>
      <c r="BK60" s="488"/>
      <c r="BL60" s="488"/>
      <c r="BM60" s="488"/>
      <c r="BN60" s="488"/>
      <c r="BO60" s="488"/>
      <c r="BP60" s="488"/>
      <c r="BQ60" s="488"/>
      <c r="BR60" s="488"/>
      <c r="BS60" s="488"/>
      <c r="BT60" s="488"/>
      <c r="BU60" s="488"/>
      <c r="BV60" s="488"/>
      <c r="BW60" s="488"/>
      <c r="BX60" s="488"/>
      <c r="BY60" s="488"/>
      <c r="BZ60" s="488"/>
      <c r="CA60" s="488"/>
      <c r="CB60" s="488"/>
      <c r="CC60" s="488"/>
      <c r="CD60" s="488"/>
      <c r="CE60" s="488"/>
      <c r="CF60" s="488"/>
      <c r="CG60" s="488"/>
      <c r="CH60" s="488"/>
      <c r="CI60" s="488"/>
      <c r="CJ60" s="488"/>
      <c r="CK60" s="488"/>
      <c r="CL60" s="488"/>
      <c r="CM60" s="488"/>
      <c r="CN60" s="488"/>
      <c r="CO60" s="488"/>
      <c r="CP60" s="488"/>
      <c r="CQ60" s="488"/>
      <c r="CR60" s="488"/>
      <c r="CS60" s="488"/>
      <c r="CT60" s="488"/>
      <c r="CU60" s="488"/>
      <c r="CV60" s="488"/>
      <c r="CW60" s="488"/>
      <c r="CX60" s="488"/>
      <c r="CY60" s="488"/>
      <c r="CZ60" s="488"/>
      <c r="DA60" s="488"/>
      <c r="DB60" s="488"/>
      <c r="DC60" s="488"/>
      <c r="DD60" s="488"/>
      <c r="DE60" s="488"/>
      <c r="DF60" s="488"/>
      <c r="DG60" s="488"/>
      <c r="DH60" s="488"/>
      <c r="DI60" s="488"/>
      <c r="DJ60" s="488"/>
      <c r="DK60" s="488"/>
      <c r="DL60" s="488"/>
      <c r="DM60" s="488"/>
      <c r="DN60" s="489"/>
    </row>
    <row r="61" spans="1:118" ht="13.5" customHeight="1">
      <c r="A61" s="478"/>
      <c r="B61" s="369" t="s">
        <v>673</v>
      </c>
      <c r="C61" s="479"/>
      <c r="D61" s="395"/>
      <c r="E61" s="395"/>
      <c r="F61" s="480"/>
      <c r="G61" s="397"/>
      <c r="H61" s="515">
        <v>0.5</v>
      </c>
      <c r="I61" s="516">
        <v>-0.5</v>
      </c>
      <c r="J61" s="481"/>
      <c r="K61" s="482">
        <v>79.950999999999993</v>
      </c>
      <c r="L61" s="397"/>
      <c r="M61" s="404"/>
      <c r="N61" s="550"/>
      <c r="O61" s="483"/>
      <c r="P61" s="393"/>
      <c r="Q61" s="484"/>
      <c r="R61" s="398"/>
      <c r="S61" s="485">
        <v>79.950999999999993</v>
      </c>
      <c r="T61" s="485">
        <v>79.948999999999998</v>
      </c>
      <c r="U61" s="488"/>
      <c r="V61" s="488"/>
      <c r="W61" s="488"/>
      <c r="X61" s="488"/>
      <c r="Y61" s="488"/>
      <c r="Z61" s="488"/>
      <c r="AA61" s="488"/>
      <c r="AB61" s="488"/>
      <c r="AC61" s="488"/>
      <c r="AD61" s="488"/>
      <c r="AE61" s="488"/>
      <c r="AF61" s="488"/>
      <c r="AG61" s="488"/>
      <c r="AH61" s="488"/>
      <c r="AI61" s="488"/>
      <c r="AJ61" s="488"/>
      <c r="AK61" s="488"/>
      <c r="AL61" s="488"/>
      <c r="AM61" s="488"/>
      <c r="AN61" s="488"/>
      <c r="AO61" s="488"/>
      <c r="AP61" s="488"/>
      <c r="AQ61" s="488"/>
      <c r="AR61" s="488"/>
      <c r="AS61" s="488"/>
      <c r="AT61" s="488"/>
      <c r="AU61" s="488"/>
      <c r="AV61" s="488"/>
      <c r="AW61" s="488"/>
      <c r="AX61" s="488"/>
      <c r="AY61" s="488"/>
      <c r="AZ61" s="488"/>
      <c r="BA61" s="488"/>
      <c r="BB61" s="488"/>
      <c r="BC61" s="488"/>
      <c r="BD61" s="488"/>
      <c r="BE61" s="488"/>
      <c r="BF61" s="488"/>
      <c r="BG61" s="488"/>
      <c r="BH61" s="488"/>
      <c r="BI61" s="488"/>
      <c r="BJ61" s="488"/>
      <c r="BK61" s="488"/>
      <c r="BL61" s="488"/>
      <c r="BM61" s="488"/>
      <c r="BN61" s="488"/>
      <c r="BO61" s="488"/>
      <c r="BP61" s="488"/>
      <c r="BQ61" s="488"/>
      <c r="BR61" s="488"/>
      <c r="BS61" s="488"/>
      <c r="BT61" s="488"/>
      <c r="BU61" s="488"/>
      <c r="BV61" s="488"/>
      <c r="BW61" s="488"/>
      <c r="BX61" s="488"/>
      <c r="BY61" s="488"/>
      <c r="BZ61" s="488"/>
      <c r="CA61" s="488"/>
      <c r="CB61" s="488"/>
      <c r="CC61" s="488"/>
      <c r="CD61" s="488"/>
      <c r="CE61" s="488"/>
      <c r="CF61" s="488"/>
      <c r="CG61" s="488"/>
      <c r="CH61" s="488"/>
      <c r="CI61" s="488"/>
      <c r="CJ61" s="488"/>
      <c r="CK61" s="488"/>
      <c r="CL61" s="488"/>
      <c r="CM61" s="488"/>
      <c r="CN61" s="488"/>
      <c r="CO61" s="488"/>
      <c r="CP61" s="488"/>
      <c r="CQ61" s="488"/>
      <c r="CR61" s="488"/>
      <c r="CS61" s="488"/>
      <c r="CT61" s="488"/>
      <c r="CU61" s="488"/>
      <c r="CV61" s="488"/>
      <c r="CW61" s="488"/>
      <c r="CX61" s="488"/>
      <c r="CY61" s="488"/>
      <c r="CZ61" s="488"/>
      <c r="DA61" s="488"/>
      <c r="DB61" s="488"/>
      <c r="DC61" s="488"/>
      <c r="DD61" s="488"/>
      <c r="DE61" s="488"/>
      <c r="DF61" s="488"/>
      <c r="DG61" s="488"/>
      <c r="DH61" s="488"/>
      <c r="DI61" s="488"/>
      <c r="DJ61" s="488"/>
      <c r="DK61" s="488"/>
      <c r="DL61" s="488"/>
      <c r="DM61" s="488"/>
      <c r="DN61" s="489"/>
    </row>
    <row r="62" spans="1:118" ht="13.5" customHeight="1">
      <c r="A62" s="478">
        <v>623</v>
      </c>
      <c r="B62" s="479" t="s">
        <v>590</v>
      </c>
      <c r="C62" s="479">
        <v>0</v>
      </c>
      <c r="D62" s="395" t="s">
        <v>9</v>
      </c>
      <c r="E62" s="395" t="s">
        <v>544</v>
      </c>
      <c r="F62" s="480">
        <v>-35.5</v>
      </c>
      <c r="G62" s="397"/>
      <c r="H62" s="515">
        <v>0.3</v>
      </c>
      <c r="I62" s="516">
        <v>-0.3</v>
      </c>
      <c r="J62" s="481">
        <v>-35.5</v>
      </c>
      <c r="K62" s="482">
        <v>-35.353999999999999</v>
      </c>
      <c r="L62" s="397" t="str">
        <f t="shared" si="1"/>
        <v/>
      </c>
      <c r="M62" s="404">
        <f>IF(COUNTBLANK(F62)=1,"",IF(C62=0,ROUND(K62-J62,2),IF(C62=1,IF(F62&gt;0,ROUND(J62-K62,2),ROUND(K62-J62,2)),IF(C62=2,IF(F62&gt;0,ROUND(J62-K62,2),ROUND(K62-J62,2))))))</f>
        <v>0.15</v>
      </c>
      <c r="N62" s="550">
        <v>0.14000000000000001</v>
      </c>
      <c r="O62" s="483" t="str">
        <f t="shared" si="3"/>
        <v>OK</v>
      </c>
      <c r="P62" s="393"/>
      <c r="Q62" s="484">
        <v>623</v>
      </c>
      <c r="R62" s="398">
        <f t="shared" si="4"/>
        <v>-35.5</v>
      </c>
      <c r="S62" s="485">
        <v>-35.353999999999999</v>
      </c>
      <c r="T62" s="485">
        <v>-35.359000000000002</v>
      </c>
      <c r="U62" s="488"/>
      <c r="V62" s="488"/>
      <c r="W62" s="488"/>
      <c r="X62" s="488"/>
      <c r="Y62" s="488"/>
      <c r="Z62" s="488"/>
      <c r="AA62" s="488"/>
      <c r="AB62" s="488"/>
      <c r="AC62" s="488"/>
      <c r="AD62" s="488"/>
      <c r="AE62" s="488"/>
      <c r="AF62" s="488"/>
      <c r="AG62" s="488"/>
      <c r="AH62" s="488"/>
      <c r="AI62" s="488"/>
      <c r="AJ62" s="488"/>
      <c r="AK62" s="488"/>
      <c r="AL62" s="488"/>
      <c r="AM62" s="488"/>
      <c r="AN62" s="488"/>
      <c r="AO62" s="488"/>
      <c r="AP62" s="488"/>
      <c r="AQ62" s="488"/>
      <c r="AR62" s="488"/>
      <c r="AS62" s="488"/>
      <c r="AT62" s="488"/>
      <c r="AU62" s="488"/>
      <c r="AV62" s="488"/>
      <c r="AW62" s="488"/>
      <c r="AX62" s="488"/>
      <c r="AY62" s="488"/>
      <c r="AZ62" s="488"/>
      <c r="BA62" s="488"/>
      <c r="BB62" s="488"/>
      <c r="BC62" s="488"/>
      <c r="BD62" s="488"/>
      <c r="BE62" s="488"/>
      <c r="BF62" s="488"/>
      <c r="BG62" s="488"/>
      <c r="BH62" s="488"/>
      <c r="BI62" s="488"/>
      <c r="BJ62" s="488"/>
      <c r="BK62" s="488"/>
      <c r="BL62" s="488"/>
      <c r="BM62" s="488"/>
      <c r="BN62" s="488"/>
      <c r="BO62" s="488"/>
      <c r="BP62" s="488"/>
      <c r="BQ62" s="488"/>
      <c r="BR62" s="488"/>
      <c r="BS62" s="488"/>
      <c r="BT62" s="488"/>
      <c r="BU62" s="488"/>
      <c r="BV62" s="488"/>
      <c r="BW62" s="488"/>
      <c r="BX62" s="488"/>
      <c r="BY62" s="488"/>
      <c r="BZ62" s="488"/>
      <c r="CA62" s="488"/>
      <c r="CB62" s="488"/>
      <c r="CC62" s="488"/>
      <c r="CD62" s="488"/>
      <c r="CE62" s="488"/>
      <c r="CF62" s="488"/>
      <c r="CG62" s="488"/>
      <c r="CH62" s="488"/>
      <c r="CI62" s="488"/>
      <c r="CJ62" s="488"/>
      <c r="CK62" s="488"/>
      <c r="CL62" s="488"/>
      <c r="CM62" s="488"/>
      <c r="CN62" s="488"/>
      <c r="CO62" s="488"/>
      <c r="CP62" s="488"/>
      <c r="CQ62" s="488"/>
      <c r="CR62" s="488"/>
      <c r="CS62" s="488"/>
      <c r="CT62" s="488"/>
      <c r="CU62" s="488"/>
      <c r="CV62" s="488"/>
      <c r="CW62" s="488"/>
      <c r="CX62" s="488"/>
      <c r="CY62" s="488"/>
      <c r="CZ62" s="488"/>
      <c r="DA62" s="488"/>
      <c r="DB62" s="488"/>
      <c r="DC62" s="488"/>
      <c r="DD62" s="488"/>
      <c r="DE62" s="488"/>
      <c r="DF62" s="488"/>
      <c r="DG62" s="488"/>
      <c r="DH62" s="488"/>
      <c r="DI62" s="488"/>
      <c r="DJ62" s="488"/>
      <c r="DK62" s="488"/>
      <c r="DL62" s="488"/>
      <c r="DM62" s="488"/>
      <c r="DN62" s="489"/>
    </row>
    <row r="63" spans="1:118" ht="13.5" customHeight="1">
      <c r="A63" s="478">
        <v>623</v>
      </c>
      <c r="B63" s="479" t="s">
        <v>591</v>
      </c>
      <c r="C63" s="479">
        <v>0</v>
      </c>
      <c r="D63" s="395" t="s">
        <v>41</v>
      </c>
      <c r="E63" s="395" t="s">
        <v>544</v>
      </c>
      <c r="F63" s="480">
        <v>0</v>
      </c>
      <c r="G63" s="397"/>
      <c r="H63" s="515">
        <v>0.3</v>
      </c>
      <c r="I63" s="516">
        <v>-0.3</v>
      </c>
      <c r="J63" s="481">
        <v>0</v>
      </c>
      <c r="K63" s="482">
        <v>-3.5999999999999997E-2</v>
      </c>
      <c r="L63" s="397" t="str">
        <f t="shared" si="1"/>
        <v/>
      </c>
      <c r="M63" s="404">
        <f t="shared" si="2"/>
        <v>-0.04</v>
      </c>
      <c r="N63" s="550">
        <v>-0.05</v>
      </c>
      <c r="O63" s="483" t="str">
        <f t="shared" si="3"/>
        <v>OK</v>
      </c>
      <c r="P63" s="393"/>
      <c r="Q63" s="484">
        <v>623</v>
      </c>
      <c r="R63" s="398">
        <f t="shared" si="4"/>
        <v>0</v>
      </c>
      <c r="S63" s="485">
        <v>-3.5999999999999997E-2</v>
      </c>
      <c r="T63" s="485">
        <v>-4.7E-2</v>
      </c>
      <c r="U63" s="488"/>
      <c r="V63" s="488"/>
      <c r="W63" s="488"/>
      <c r="X63" s="488"/>
      <c r="Y63" s="488"/>
      <c r="Z63" s="488"/>
      <c r="AA63" s="488"/>
      <c r="AB63" s="488"/>
      <c r="AC63" s="488"/>
      <c r="AD63" s="488"/>
      <c r="AE63" s="488"/>
      <c r="AF63" s="488"/>
      <c r="AG63" s="488"/>
      <c r="AH63" s="488"/>
      <c r="AI63" s="488"/>
      <c r="AJ63" s="488"/>
      <c r="AK63" s="488"/>
      <c r="AL63" s="488"/>
      <c r="AM63" s="488"/>
      <c r="AN63" s="488"/>
      <c r="AO63" s="488"/>
      <c r="AP63" s="488"/>
      <c r="AQ63" s="488"/>
      <c r="AR63" s="488"/>
      <c r="AS63" s="488"/>
      <c r="AT63" s="488"/>
      <c r="AU63" s="488"/>
      <c r="AV63" s="488"/>
      <c r="AW63" s="488"/>
      <c r="AX63" s="488"/>
      <c r="AY63" s="488"/>
      <c r="AZ63" s="488"/>
      <c r="BA63" s="488"/>
      <c r="BB63" s="488"/>
      <c r="BC63" s="488"/>
      <c r="BD63" s="488"/>
      <c r="BE63" s="488"/>
      <c r="BF63" s="488"/>
      <c r="BG63" s="488"/>
      <c r="BH63" s="488"/>
      <c r="BI63" s="488"/>
      <c r="BJ63" s="488"/>
      <c r="BK63" s="488"/>
      <c r="BL63" s="488"/>
      <c r="BM63" s="488"/>
      <c r="BN63" s="488"/>
      <c r="BO63" s="488"/>
      <c r="BP63" s="488"/>
      <c r="BQ63" s="488"/>
      <c r="BR63" s="488"/>
      <c r="BS63" s="488"/>
      <c r="BT63" s="488"/>
      <c r="BU63" s="488"/>
      <c r="BV63" s="488"/>
      <c r="BW63" s="488"/>
      <c r="BX63" s="488"/>
      <c r="BY63" s="488"/>
      <c r="BZ63" s="488"/>
      <c r="CA63" s="488"/>
      <c r="CB63" s="488"/>
      <c r="CC63" s="488"/>
      <c r="CD63" s="488"/>
      <c r="CE63" s="488"/>
      <c r="CF63" s="488"/>
      <c r="CG63" s="488"/>
      <c r="CH63" s="488"/>
      <c r="CI63" s="488"/>
      <c r="CJ63" s="488"/>
      <c r="CK63" s="488"/>
      <c r="CL63" s="488"/>
      <c r="CM63" s="488"/>
      <c r="CN63" s="488"/>
      <c r="CO63" s="488"/>
      <c r="CP63" s="488"/>
      <c r="CQ63" s="488"/>
      <c r="CR63" s="488"/>
      <c r="CS63" s="488"/>
      <c r="CT63" s="488"/>
      <c r="CU63" s="488"/>
      <c r="CV63" s="488"/>
      <c r="CW63" s="488"/>
      <c r="CX63" s="488"/>
      <c r="CY63" s="488"/>
      <c r="CZ63" s="488"/>
      <c r="DA63" s="488"/>
      <c r="DB63" s="488"/>
      <c r="DC63" s="488"/>
      <c r="DD63" s="488"/>
      <c r="DE63" s="488"/>
      <c r="DF63" s="488"/>
      <c r="DG63" s="488"/>
      <c r="DH63" s="488"/>
      <c r="DI63" s="488"/>
      <c r="DJ63" s="488"/>
      <c r="DK63" s="488"/>
      <c r="DL63" s="488"/>
      <c r="DM63" s="488"/>
      <c r="DN63" s="489"/>
    </row>
    <row r="64" spans="1:118" ht="13.5" customHeight="1">
      <c r="A64" s="478"/>
      <c r="B64" s="369" t="s">
        <v>674</v>
      </c>
      <c r="C64" s="479"/>
      <c r="D64" s="395"/>
      <c r="E64" s="395"/>
      <c r="F64" s="480"/>
      <c r="G64" s="397"/>
      <c r="H64" s="515">
        <v>0.5</v>
      </c>
      <c r="I64" s="516">
        <v>-0.5</v>
      </c>
      <c r="J64" s="481"/>
      <c r="K64" s="482">
        <v>-35.317</v>
      </c>
      <c r="L64" s="397"/>
      <c r="M64" s="404"/>
      <c r="N64" s="550"/>
      <c r="O64" s="483"/>
      <c r="P64" s="393"/>
      <c r="Q64" s="484"/>
      <c r="R64" s="398"/>
      <c r="S64" s="485">
        <v>-35.317</v>
      </c>
      <c r="T64" s="485">
        <v>-35.325000000000003</v>
      </c>
      <c r="U64" s="488"/>
      <c r="V64" s="488"/>
      <c r="W64" s="488"/>
      <c r="X64" s="488"/>
      <c r="Y64" s="488"/>
      <c r="Z64" s="488"/>
      <c r="AA64" s="488"/>
      <c r="AB64" s="488"/>
      <c r="AC64" s="488"/>
      <c r="AD64" s="488"/>
      <c r="AE64" s="488"/>
      <c r="AF64" s="488"/>
      <c r="AG64" s="488"/>
      <c r="AH64" s="488"/>
      <c r="AI64" s="488"/>
      <c r="AJ64" s="488"/>
      <c r="AK64" s="488"/>
      <c r="AL64" s="488"/>
      <c r="AM64" s="488"/>
      <c r="AN64" s="488"/>
      <c r="AO64" s="488"/>
      <c r="AP64" s="488"/>
      <c r="AQ64" s="488"/>
      <c r="AR64" s="488"/>
      <c r="AS64" s="488"/>
      <c r="AT64" s="488"/>
      <c r="AU64" s="488"/>
      <c r="AV64" s="488"/>
      <c r="AW64" s="488"/>
      <c r="AX64" s="488"/>
      <c r="AY64" s="488"/>
      <c r="AZ64" s="488"/>
      <c r="BA64" s="488"/>
      <c r="BB64" s="488"/>
      <c r="BC64" s="488"/>
      <c r="BD64" s="488"/>
      <c r="BE64" s="488"/>
      <c r="BF64" s="488"/>
      <c r="BG64" s="488"/>
      <c r="BH64" s="488"/>
      <c r="BI64" s="488"/>
      <c r="BJ64" s="488"/>
      <c r="BK64" s="488"/>
      <c r="BL64" s="488"/>
      <c r="BM64" s="488"/>
      <c r="BN64" s="488"/>
      <c r="BO64" s="488"/>
      <c r="BP64" s="488"/>
      <c r="BQ64" s="488"/>
      <c r="BR64" s="488"/>
      <c r="BS64" s="488"/>
      <c r="BT64" s="488"/>
      <c r="BU64" s="488"/>
      <c r="BV64" s="488"/>
      <c r="BW64" s="488"/>
      <c r="BX64" s="488"/>
      <c r="BY64" s="488"/>
      <c r="BZ64" s="488"/>
      <c r="CA64" s="488"/>
      <c r="CB64" s="488"/>
      <c r="CC64" s="488"/>
      <c r="CD64" s="488"/>
      <c r="CE64" s="488"/>
      <c r="CF64" s="488"/>
      <c r="CG64" s="488"/>
      <c r="CH64" s="488"/>
      <c r="CI64" s="488"/>
      <c r="CJ64" s="488"/>
      <c r="CK64" s="488"/>
      <c r="CL64" s="488"/>
      <c r="CM64" s="488"/>
      <c r="CN64" s="488"/>
      <c r="CO64" s="488"/>
      <c r="CP64" s="488"/>
      <c r="CQ64" s="488"/>
      <c r="CR64" s="488"/>
      <c r="CS64" s="488"/>
      <c r="CT64" s="488"/>
      <c r="CU64" s="488"/>
      <c r="CV64" s="488"/>
      <c r="CW64" s="488"/>
      <c r="CX64" s="488"/>
      <c r="CY64" s="488"/>
      <c r="CZ64" s="488"/>
      <c r="DA64" s="488"/>
      <c r="DB64" s="488"/>
      <c r="DC64" s="488"/>
      <c r="DD64" s="488"/>
      <c r="DE64" s="488"/>
      <c r="DF64" s="488"/>
      <c r="DG64" s="488"/>
      <c r="DH64" s="488"/>
      <c r="DI64" s="488"/>
      <c r="DJ64" s="488"/>
      <c r="DK64" s="488"/>
      <c r="DL64" s="488"/>
      <c r="DM64" s="488"/>
      <c r="DN64" s="489"/>
    </row>
    <row r="65" spans="1:118" ht="13.5" customHeight="1">
      <c r="A65" s="478"/>
      <c r="B65" s="369" t="s">
        <v>674</v>
      </c>
      <c r="C65" s="479"/>
      <c r="D65" s="395"/>
      <c r="E65" s="395"/>
      <c r="F65" s="480"/>
      <c r="G65" s="397"/>
      <c r="H65" s="515">
        <v>0.5</v>
      </c>
      <c r="I65" s="516">
        <v>-0.5</v>
      </c>
      <c r="J65" s="481"/>
      <c r="K65" s="482">
        <v>-2.5999999999999999E-2</v>
      </c>
      <c r="L65" s="397"/>
      <c r="M65" s="404"/>
      <c r="N65" s="550"/>
      <c r="O65" s="483"/>
      <c r="P65" s="393"/>
      <c r="Q65" s="484"/>
      <c r="R65" s="398"/>
      <c r="S65" s="485">
        <v>-2.5999999999999999E-2</v>
      </c>
      <c r="T65" s="485">
        <v>-2.1000000000000001E-2</v>
      </c>
      <c r="U65" s="488"/>
      <c r="V65" s="488"/>
      <c r="W65" s="488"/>
      <c r="X65" s="488"/>
      <c r="Y65" s="488"/>
      <c r="Z65" s="488"/>
      <c r="AA65" s="488"/>
      <c r="AB65" s="488"/>
      <c r="AC65" s="488"/>
      <c r="AD65" s="488"/>
      <c r="AE65" s="488"/>
      <c r="AF65" s="488"/>
      <c r="AG65" s="488"/>
      <c r="AH65" s="488"/>
      <c r="AI65" s="488"/>
      <c r="AJ65" s="488"/>
      <c r="AK65" s="488"/>
      <c r="AL65" s="488"/>
      <c r="AM65" s="488"/>
      <c r="AN65" s="488"/>
      <c r="AO65" s="488"/>
      <c r="AP65" s="488"/>
      <c r="AQ65" s="488"/>
      <c r="AR65" s="488"/>
      <c r="AS65" s="488"/>
      <c r="AT65" s="488"/>
      <c r="AU65" s="488"/>
      <c r="AV65" s="488"/>
      <c r="AW65" s="488"/>
      <c r="AX65" s="488"/>
      <c r="AY65" s="488"/>
      <c r="AZ65" s="488"/>
      <c r="BA65" s="488"/>
      <c r="BB65" s="488"/>
      <c r="BC65" s="488"/>
      <c r="BD65" s="488"/>
      <c r="BE65" s="488"/>
      <c r="BF65" s="488"/>
      <c r="BG65" s="488"/>
      <c r="BH65" s="488"/>
      <c r="BI65" s="488"/>
      <c r="BJ65" s="488"/>
      <c r="BK65" s="488"/>
      <c r="BL65" s="488"/>
      <c r="BM65" s="488"/>
      <c r="BN65" s="488"/>
      <c r="BO65" s="488"/>
      <c r="BP65" s="488"/>
      <c r="BQ65" s="488"/>
      <c r="BR65" s="488"/>
      <c r="BS65" s="488"/>
      <c r="BT65" s="488"/>
      <c r="BU65" s="488"/>
      <c r="BV65" s="488"/>
      <c r="BW65" s="488"/>
      <c r="BX65" s="488"/>
      <c r="BY65" s="488"/>
      <c r="BZ65" s="488"/>
      <c r="CA65" s="488"/>
      <c r="CB65" s="488"/>
      <c r="CC65" s="488"/>
      <c r="CD65" s="488"/>
      <c r="CE65" s="488"/>
      <c r="CF65" s="488"/>
      <c r="CG65" s="488"/>
      <c r="CH65" s="488"/>
      <c r="CI65" s="488"/>
      <c r="CJ65" s="488"/>
      <c r="CK65" s="488"/>
      <c r="CL65" s="488"/>
      <c r="CM65" s="488"/>
      <c r="CN65" s="488"/>
      <c r="CO65" s="488"/>
      <c r="CP65" s="488"/>
      <c r="CQ65" s="488"/>
      <c r="CR65" s="488"/>
      <c r="CS65" s="488"/>
      <c r="CT65" s="488"/>
      <c r="CU65" s="488"/>
      <c r="CV65" s="488"/>
      <c r="CW65" s="488"/>
      <c r="CX65" s="488"/>
      <c r="CY65" s="488"/>
      <c r="CZ65" s="488"/>
      <c r="DA65" s="488"/>
      <c r="DB65" s="488"/>
      <c r="DC65" s="488"/>
      <c r="DD65" s="488"/>
      <c r="DE65" s="488"/>
      <c r="DF65" s="488"/>
      <c r="DG65" s="488"/>
      <c r="DH65" s="488"/>
      <c r="DI65" s="488"/>
      <c r="DJ65" s="488"/>
      <c r="DK65" s="488"/>
      <c r="DL65" s="488"/>
      <c r="DM65" s="488"/>
      <c r="DN65" s="489"/>
    </row>
    <row r="66" spans="1:118" ht="13.5" customHeight="1">
      <c r="A66" s="478">
        <v>624</v>
      </c>
      <c r="B66" s="479" t="s">
        <v>592</v>
      </c>
      <c r="C66" s="479">
        <v>0</v>
      </c>
      <c r="D66" s="395" t="s">
        <v>9</v>
      </c>
      <c r="E66" s="395" t="s">
        <v>544</v>
      </c>
      <c r="F66" s="480">
        <v>-35.5</v>
      </c>
      <c r="G66" s="397"/>
      <c r="H66" s="515">
        <v>0.3</v>
      </c>
      <c r="I66" s="516">
        <v>-0.3</v>
      </c>
      <c r="J66" s="481">
        <v>-35.5</v>
      </c>
      <c r="K66" s="482">
        <v>-35.365000000000002</v>
      </c>
      <c r="L66" s="397" t="str">
        <f t="shared" si="1"/>
        <v/>
      </c>
      <c r="M66" s="404">
        <f>IF(COUNTBLANK(F66)=1,"",IF(C66=0,ROUND(K66-J66,2),IF(C66=1,IF(F66&gt;0,ROUND(J66-K66,2),ROUND(K66-J66,2)),IF(C66=2,IF(F66&gt;0,ROUND(J66-K66,2),ROUND(K66-J66,2))))))</f>
        <v>0.13</v>
      </c>
      <c r="N66" s="550">
        <v>0.11</v>
      </c>
      <c r="O66" s="483" t="str">
        <f t="shared" si="3"/>
        <v>OK</v>
      </c>
      <c r="P66" s="393"/>
      <c r="Q66" s="484">
        <v>624</v>
      </c>
      <c r="R66" s="398">
        <f t="shared" si="4"/>
        <v>-35.5</v>
      </c>
      <c r="S66" s="485">
        <v>-35.365000000000002</v>
      </c>
      <c r="T66" s="485">
        <v>-35.386000000000003</v>
      </c>
      <c r="U66" s="488"/>
      <c r="V66" s="488"/>
      <c r="W66" s="488"/>
      <c r="X66" s="488"/>
      <c r="Y66" s="488"/>
      <c r="Z66" s="488"/>
      <c r="AA66" s="488"/>
      <c r="AB66" s="488"/>
      <c r="AC66" s="488"/>
      <c r="AD66" s="488"/>
      <c r="AE66" s="488"/>
      <c r="AF66" s="488"/>
      <c r="AG66" s="488"/>
      <c r="AH66" s="488"/>
      <c r="AI66" s="488"/>
      <c r="AJ66" s="488"/>
      <c r="AK66" s="488"/>
      <c r="AL66" s="488"/>
      <c r="AM66" s="488"/>
      <c r="AN66" s="488"/>
      <c r="AO66" s="488"/>
      <c r="AP66" s="488"/>
      <c r="AQ66" s="488"/>
      <c r="AR66" s="488"/>
      <c r="AS66" s="488"/>
      <c r="AT66" s="488"/>
      <c r="AU66" s="488"/>
      <c r="AV66" s="488"/>
      <c r="AW66" s="488"/>
      <c r="AX66" s="488"/>
      <c r="AY66" s="488"/>
      <c r="AZ66" s="488"/>
      <c r="BA66" s="488"/>
      <c r="BB66" s="488"/>
      <c r="BC66" s="488"/>
      <c r="BD66" s="488"/>
      <c r="BE66" s="488"/>
      <c r="BF66" s="488"/>
      <c r="BG66" s="488"/>
      <c r="BH66" s="488"/>
      <c r="BI66" s="488"/>
      <c r="BJ66" s="488"/>
      <c r="BK66" s="488"/>
      <c r="BL66" s="488"/>
      <c r="BM66" s="488"/>
      <c r="BN66" s="488"/>
      <c r="BO66" s="488"/>
      <c r="BP66" s="488"/>
      <c r="BQ66" s="488"/>
      <c r="BR66" s="488"/>
      <c r="BS66" s="488"/>
      <c r="BT66" s="488"/>
      <c r="BU66" s="488"/>
      <c r="BV66" s="488"/>
      <c r="BW66" s="488"/>
      <c r="BX66" s="488"/>
      <c r="BY66" s="488"/>
      <c r="BZ66" s="488"/>
      <c r="CA66" s="488"/>
      <c r="CB66" s="488"/>
      <c r="CC66" s="488"/>
      <c r="CD66" s="488"/>
      <c r="CE66" s="488"/>
      <c r="CF66" s="488"/>
      <c r="CG66" s="488"/>
      <c r="CH66" s="488"/>
      <c r="CI66" s="488"/>
      <c r="CJ66" s="488"/>
      <c r="CK66" s="488"/>
      <c r="CL66" s="488"/>
      <c r="CM66" s="488"/>
      <c r="CN66" s="488"/>
      <c r="CO66" s="488"/>
      <c r="CP66" s="488"/>
      <c r="CQ66" s="488"/>
      <c r="CR66" s="488"/>
      <c r="CS66" s="488"/>
      <c r="CT66" s="488"/>
      <c r="CU66" s="488"/>
      <c r="CV66" s="488"/>
      <c r="CW66" s="488"/>
      <c r="CX66" s="488"/>
      <c r="CY66" s="488"/>
      <c r="CZ66" s="488"/>
      <c r="DA66" s="488"/>
      <c r="DB66" s="488"/>
      <c r="DC66" s="488"/>
      <c r="DD66" s="488"/>
      <c r="DE66" s="488"/>
      <c r="DF66" s="488"/>
      <c r="DG66" s="488"/>
      <c r="DH66" s="488"/>
      <c r="DI66" s="488"/>
      <c r="DJ66" s="488"/>
      <c r="DK66" s="488"/>
      <c r="DL66" s="488"/>
      <c r="DM66" s="488"/>
      <c r="DN66" s="489"/>
    </row>
    <row r="67" spans="1:118" ht="13.5" customHeight="1">
      <c r="A67" s="478">
        <v>624</v>
      </c>
      <c r="B67" s="479" t="s">
        <v>593</v>
      </c>
      <c r="C67" s="479">
        <v>0</v>
      </c>
      <c r="D67" s="395" t="s">
        <v>41</v>
      </c>
      <c r="E67" s="395" t="s">
        <v>544</v>
      </c>
      <c r="F67" s="480">
        <v>-80</v>
      </c>
      <c r="G67" s="397"/>
      <c r="H67" s="515">
        <v>0.3</v>
      </c>
      <c r="I67" s="516">
        <v>-0.3</v>
      </c>
      <c r="J67" s="481">
        <v>-80</v>
      </c>
      <c r="K67" s="482">
        <v>-80.153999999999996</v>
      </c>
      <c r="L67" s="397" t="str">
        <f t="shared" si="1"/>
        <v/>
      </c>
      <c r="M67" s="404">
        <f>IF(COUNTBLANK(F67)=1,"",IF(C67=0,ROUND(K67-J67,2),IF(C67=1,IF(F67&gt;0,ROUND(J67-K67,2),ROUND(K67-J67,2)),IF(C67=2,IF(F67&gt;0,ROUND(J67-K67,2),ROUND(K67-J67,2))))))</f>
        <v>-0.15</v>
      </c>
      <c r="N67" s="550">
        <v>-0.17</v>
      </c>
      <c r="O67" s="483" t="str">
        <f t="shared" si="3"/>
        <v>OK</v>
      </c>
      <c r="P67" s="393"/>
      <c r="Q67" s="484">
        <v>624</v>
      </c>
      <c r="R67" s="398">
        <f t="shared" si="4"/>
        <v>-80</v>
      </c>
      <c r="S67" s="485">
        <v>-80.153999999999996</v>
      </c>
      <c r="T67" s="485">
        <v>-80.165000000000006</v>
      </c>
      <c r="U67" s="488"/>
      <c r="V67" s="488"/>
      <c r="W67" s="488"/>
      <c r="X67" s="488"/>
      <c r="Y67" s="488"/>
      <c r="Z67" s="488"/>
      <c r="AA67" s="488"/>
      <c r="AB67" s="488"/>
      <c r="AC67" s="488"/>
      <c r="AD67" s="488"/>
      <c r="AE67" s="488"/>
      <c r="AF67" s="488"/>
      <c r="AG67" s="488"/>
      <c r="AH67" s="488"/>
      <c r="AI67" s="488"/>
      <c r="AJ67" s="488"/>
      <c r="AK67" s="488"/>
      <c r="AL67" s="488"/>
      <c r="AM67" s="488"/>
      <c r="AN67" s="488"/>
      <c r="AO67" s="488"/>
      <c r="AP67" s="488"/>
      <c r="AQ67" s="488"/>
      <c r="AR67" s="488"/>
      <c r="AS67" s="488"/>
      <c r="AT67" s="488"/>
      <c r="AU67" s="488"/>
      <c r="AV67" s="488"/>
      <c r="AW67" s="488"/>
      <c r="AX67" s="488"/>
      <c r="AY67" s="488"/>
      <c r="AZ67" s="488"/>
      <c r="BA67" s="488"/>
      <c r="BB67" s="488"/>
      <c r="BC67" s="488"/>
      <c r="BD67" s="488"/>
      <c r="BE67" s="488"/>
      <c r="BF67" s="488"/>
      <c r="BG67" s="488"/>
      <c r="BH67" s="488"/>
      <c r="BI67" s="488"/>
      <c r="BJ67" s="488"/>
      <c r="BK67" s="488"/>
      <c r="BL67" s="488"/>
      <c r="BM67" s="488"/>
      <c r="BN67" s="488"/>
      <c r="BO67" s="488"/>
      <c r="BP67" s="488"/>
      <c r="BQ67" s="488"/>
      <c r="BR67" s="488"/>
      <c r="BS67" s="488"/>
      <c r="BT67" s="488"/>
      <c r="BU67" s="488"/>
      <c r="BV67" s="488"/>
      <c r="BW67" s="488"/>
      <c r="BX67" s="488"/>
      <c r="BY67" s="488"/>
      <c r="BZ67" s="488"/>
      <c r="CA67" s="488"/>
      <c r="CB67" s="488"/>
      <c r="CC67" s="488"/>
      <c r="CD67" s="488"/>
      <c r="CE67" s="488"/>
      <c r="CF67" s="488"/>
      <c r="CG67" s="488"/>
      <c r="CH67" s="488"/>
      <c r="CI67" s="488"/>
      <c r="CJ67" s="488"/>
      <c r="CK67" s="488"/>
      <c r="CL67" s="488"/>
      <c r="CM67" s="488"/>
      <c r="CN67" s="488"/>
      <c r="CO67" s="488"/>
      <c r="CP67" s="488"/>
      <c r="CQ67" s="488"/>
      <c r="CR67" s="488"/>
      <c r="CS67" s="488"/>
      <c r="CT67" s="488"/>
      <c r="CU67" s="488"/>
      <c r="CV67" s="488"/>
      <c r="CW67" s="488"/>
      <c r="CX67" s="488"/>
      <c r="CY67" s="488"/>
      <c r="CZ67" s="488"/>
      <c r="DA67" s="488"/>
      <c r="DB67" s="488"/>
      <c r="DC67" s="488"/>
      <c r="DD67" s="488"/>
      <c r="DE67" s="488"/>
      <c r="DF67" s="488"/>
      <c r="DG67" s="488"/>
      <c r="DH67" s="488"/>
      <c r="DI67" s="488"/>
      <c r="DJ67" s="488"/>
      <c r="DK67" s="488"/>
      <c r="DL67" s="488"/>
      <c r="DM67" s="488"/>
      <c r="DN67" s="489"/>
    </row>
    <row r="68" spans="1:118" ht="13.5" customHeight="1">
      <c r="A68" s="478"/>
      <c r="B68" s="369" t="s">
        <v>675</v>
      </c>
      <c r="C68" s="479"/>
      <c r="D68" s="395"/>
      <c r="E68" s="395"/>
      <c r="F68" s="480"/>
      <c r="G68" s="397"/>
      <c r="H68" s="515">
        <v>0.5</v>
      </c>
      <c r="I68" s="516">
        <v>-0.5</v>
      </c>
      <c r="J68" s="481"/>
      <c r="K68" s="482">
        <v>-35.341000000000001</v>
      </c>
      <c r="L68" s="397"/>
      <c r="M68" s="404"/>
      <c r="N68" s="550"/>
      <c r="O68" s="483"/>
      <c r="P68" s="393"/>
      <c r="Q68" s="484"/>
      <c r="R68" s="398"/>
      <c r="S68" s="485">
        <v>-35.341000000000001</v>
      </c>
      <c r="T68" s="485">
        <v>-35.338000000000001</v>
      </c>
      <c r="U68" s="488"/>
      <c r="V68" s="488"/>
      <c r="W68" s="488"/>
      <c r="X68" s="488"/>
      <c r="Y68" s="488"/>
      <c r="Z68" s="488"/>
      <c r="AA68" s="488"/>
      <c r="AB68" s="488"/>
      <c r="AC68" s="488"/>
      <c r="AD68" s="488"/>
      <c r="AE68" s="488"/>
      <c r="AF68" s="488"/>
      <c r="AG68" s="488"/>
      <c r="AH68" s="488"/>
      <c r="AI68" s="488"/>
      <c r="AJ68" s="488"/>
      <c r="AK68" s="488"/>
      <c r="AL68" s="488"/>
      <c r="AM68" s="488"/>
      <c r="AN68" s="488"/>
      <c r="AO68" s="488"/>
      <c r="AP68" s="488"/>
      <c r="AQ68" s="488"/>
      <c r="AR68" s="488"/>
      <c r="AS68" s="488"/>
      <c r="AT68" s="488"/>
      <c r="AU68" s="488"/>
      <c r="AV68" s="488"/>
      <c r="AW68" s="488"/>
      <c r="AX68" s="488"/>
      <c r="AY68" s="488"/>
      <c r="AZ68" s="488"/>
      <c r="BA68" s="488"/>
      <c r="BB68" s="488"/>
      <c r="BC68" s="488"/>
      <c r="BD68" s="488"/>
      <c r="BE68" s="488"/>
      <c r="BF68" s="488"/>
      <c r="BG68" s="488"/>
      <c r="BH68" s="488"/>
      <c r="BI68" s="488"/>
      <c r="BJ68" s="488"/>
      <c r="BK68" s="488"/>
      <c r="BL68" s="488"/>
      <c r="BM68" s="488"/>
      <c r="BN68" s="488"/>
      <c r="BO68" s="488"/>
      <c r="BP68" s="488"/>
      <c r="BQ68" s="488"/>
      <c r="BR68" s="488"/>
      <c r="BS68" s="488"/>
      <c r="BT68" s="488"/>
      <c r="BU68" s="488"/>
      <c r="BV68" s="488"/>
      <c r="BW68" s="488"/>
      <c r="BX68" s="488"/>
      <c r="BY68" s="488"/>
      <c r="BZ68" s="488"/>
      <c r="CA68" s="488"/>
      <c r="CB68" s="488"/>
      <c r="CC68" s="488"/>
      <c r="CD68" s="488"/>
      <c r="CE68" s="488"/>
      <c r="CF68" s="488"/>
      <c r="CG68" s="488"/>
      <c r="CH68" s="488"/>
      <c r="CI68" s="488"/>
      <c r="CJ68" s="488"/>
      <c r="CK68" s="488"/>
      <c r="CL68" s="488"/>
      <c r="CM68" s="488"/>
      <c r="CN68" s="488"/>
      <c r="CO68" s="488"/>
      <c r="CP68" s="488"/>
      <c r="CQ68" s="488"/>
      <c r="CR68" s="488"/>
      <c r="CS68" s="488"/>
      <c r="CT68" s="488"/>
      <c r="CU68" s="488"/>
      <c r="CV68" s="488"/>
      <c r="CW68" s="488"/>
      <c r="CX68" s="488"/>
      <c r="CY68" s="488"/>
      <c r="CZ68" s="488"/>
      <c r="DA68" s="488"/>
      <c r="DB68" s="488"/>
      <c r="DC68" s="488"/>
      <c r="DD68" s="488"/>
      <c r="DE68" s="488"/>
      <c r="DF68" s="488"/>
      <c r="DG68" s="488"/>
      <c r="DH68" s="488"/>
      <c r="DI68" s="488"/>
      <c r="DJ68" s="488"/>
      <c r="DK68" s="488"/>
      <c r="DL68" s="488"/>
      <c r="DM68" s="488"/>
      <c r="DN68" s="489"/>
    </row>
    <row r="69" spans="1:118" ht="13.5" customHeight="1">
      <c r="A69" s="478"/>
      <c r="B69" s="369" t="s">
        <v>675</v>
      </c>
      <c r="C69" s="479"/>
      <c r="D69" s="395"/>
      <c r="E69" s="395"/>
      <c r="F69" s="480"/>
      <c r="G69" s="397"/>
      <c r="H69" s="515">
        <v>0.5</v>
      </c>
      <c r="I69" s="516">
        <v>-0.5</v>
      </c>
      <c r="J69" s="481"/>
      <c r="K69" s="482">
        <v>-80.129000000000005</v>
      </c>
      <c r="L69" s="397"/>
      <c r="M69" s="404"/>
      <c r="N69" s="550"/>
      <c r="O69" s="483"/>
      <c r="P69" s="393"/>
      <c r="Q69" s="484"/>
      <c r="R69" s="398"/>
      <c r="S69" s="485">
        <v>-80.129000000000005</v>
      </c>
      <c r="T69" s="485">
        <v>-80.132999999999996</v>
      </c>
      <c r="U69" s="488"/>
      <c r="V69" s="488"/>
      <c r="W69" s="488"/>
      <c r="X69" s="488"/>
      <c r="Y69" s="488"/>
      <c r="Z69" s="488"/>
      <c r="AA69" s="488"/>
      <c r="AB69" s="488"/>
      <c r="AC69" s="488"/>
      <c r="AD69" s="488"/>
      <c r="AE69" s="488"/>
      <c r="AF69" s="488"/>
      <c r="AG69" s="488"/>
      <c r="AH69" s="488"/>
      <c r="AI69" s="488"/>
      <c r="AJ69" s="488"/>
      <c r="AK69" s="488"/>
      <c r="AL69" s="488"/>
      <c r="AM69" s="488"/>
      <c r="AN69" s="488"/>
      <c r="AO69" s="488"/>
      <c r="AP69" s="488"/>
      <c r="AQ69" s="488"/>
      <c r="AR69" s="488"/>
      <c r="AS69" s="488"/>
      <c r="AT69" s="488"/>
      <c r="AU69" s="488"/>
      <c r="AV69" s="488"/>
      <c r="AW69" s="488"/>
      <c r="AX69" s="488"/>
      <c r="AY69" s="488"/>
      <c r="AZ69" s="488"/>
      <c r="BA69" s="488"/>
      <c r="BB69" s="488"/>
      <c r="BC69" s="488"/>
      <c r="BD69" s="488"/>
      <c r="BE69" s="488"/>
      <c r="BF69" s="488"/>
      <c r="BG69" s="488"/>
      <c r="BH69" s="488"/>
      <c r="BI69" s="488"/>
      <c r="BJ69" s="488"/>
      <c r="BK69" s="488"/>
      <c r="BL69" s="488"/>
      <c r="BM69" s="488"/>
      <c r="BN69" s="488"/>
      <c r="BO69" s="488"/>
      <c r="BP69" s="488"/>
      <c r="BQ69" s="488"/>
      <c r="BR69" s="488"/>
      <c r="BS69" s="488"/>
      <c r="BT69" s="488"/>
      <c r="BU69" s="488"/>
      <c r="BV69" s="488"/>
      <c r="BW69" s="488"/>
      <c r="BX69" s="488"/>
      <c r="BY69" s="488"/>
      <c r="BZ69" s="488"/>
      <c r="CA69" s="488"/>
      <c r="CB69" s="488"/>
      <c r="CC69" s="488"/>
      <c r="CD69" s="488"/>
      <c r="CE69" s="488"/>
      <c r="CF69" s="488"/>
      <c r="CG69" s="488"/>
      <c r="CH69" s="488"/>
      <c r="CI69" s="488"/>
      <c r="CJ69" s="488"/>
      <c r="CK69" s="488"/>
      <c r="CL69" s="488"/>
      <c r="CM69" s="488"/>
      <c r="CN69" s="488"/>
      <c r="CO69" s="488"/>
      <c r="CP69" s="488"/>
      <c r="CQ69" s="488"/>
      <c r="CR69" s="488"/>
      <c r="CS69" s="488"/>
      <c r="CT69" s="488"/>
      <c r="CU69" s="488"/>
      <c r="CV69" s="488"/>
      <c r="CW69" s="488"/>
      <c r="CX69" s="488"/>
      <c r="CY69" s="488"/>
      <c r="CZ69" s="488"/>
      <c r="DA69" s="488"/>
      <c r="DB69" s="488"/>
      <c r="DC69" s="488"/>
      <c r="DD69" s="488"/>
      <c r="DE69" s="488"/>
      <c r="DF69" s="488"/>
      <c r="DG69" s="488"/>
      <c r="DH69" s="488"/>
      <c r="DI69" s="488"/>
      <c r="DJ69" s="488"/>
      <c r="DK69" s="488"/>
      <c r="DL69" s="488"/>
      <c r="DM69" s="488"/>
      <c r="DN69" s="489"/>
    </row>
    <row r="70" spans="1:118" ht="13.5" customHeight="1">
      <c r="A70" s="478">
        <v>625</v>
      </c>
      <c r="B70" s="479" t="s">
        <v>594</v>
      </c>
      <c r="C70" s="479">
        <v>0</v>
      </c>
      <c r="D70" s="395" t="s">
        <v>9</v>
      </c>
      <c r="E70" s="395" t="s">
        <v>544</v>
      </c>
      <c r="F70" s="480">
        <v>-35.5</v>
      </c>
      <c r="G70" s="397"/>
      <c r="H70" s="515">
        <v>0.3</v>
      </c>
      <c r="I70" s="516">
        <v>-0.3</v>
      </c>
      <c r="J70" s="481">
        <v>-35.5</v>
      </c>
      <c r="K70" s="482">
        <v>-35.549999999999997</v>
      </c>
      <c r="L70" s="397" t="str">
        <f t="shared" si="1"/>
        <v/>
      </c>
      <c r="M70" s="404">
        <f>IF(COUNTBLANK(F70)=1,"",IF(C70=0,ROUND(K70-J70,2),IF(C70=1,IF(F70&gt;0,ROUND(J70-K70,2),ROUND(K70-J70,2)),IF(C70=2,IF(F70&gt;0,ROUND(J70-K70,2),ROUND(K70-J70,2))))))</f>
        <v>-0.05</v>
      </c>
      <c r="N70" s="550">
        <v>-0.08</v>
      </c>
      <c r="O70" s="483" t="str">
        <f t="shared" si="3"/>
        <v>OK</v>
      </c>
      <c r="P70" s="393"/>
      <c r="Q70" s="484">
        <v>625</v>
      </c>
      <c r="R70" s="398">
        <f t="shared" si="4"/>
        <v>-35.5</v>
      </c>
      <c r="S70" s="485">
        <v>-35.549999999999997</v>
      </c>
      <c r="T70" s="485">
        <v>-35.575000000000003</v>
      </c>
      <c r="U70" s="488"/>
      <c r="V70" s="488"/>
      <c r="W70" s="488"/>
      <c r="X70" s="488"/>
      <c r="Y70" s="488"/>
      <c r="Z70" s="488"/>
      <c r="AA70" s="488"/>
      <c r="AB70" s="488"/>
      <c r="AC70" s="488"/>
      <c r="AD70" s="488"/>
      <c r="AE70" s="488"/>
      <c r="AF70" s="488"/>
      <c r="AG70" s="488"/>
      <c r="AH70" s="488"/>
      <c r="AI70" s="488"/>
      <c r="AJ70" s="488"/>
      <c r="AK70" s="488"/>
      <c r="AL70" s="488"/>
      <c r="AM70" s="488"/>
      <c r="AN70" s="488"/>
      <c r="AO70" s="488"/>
      <c r="AP70" s="488"/>
      <c r="AQ70" s="488"/>
      <c r="AR70" s="488"/>
      <c r="AS70" s="488"/>
      <c r="AT70" s="488"/>
      <c r="AU70" s="488"/>
      <c r="AV70" s="488"/>
      <c r="AW70" s="488"/>
      <c r="AX70" s="488"/>
      <c r="AY70" s="488"/>
      <c r="AZ70" s="488"/>
      <c r="BA70" s="488"/>
      <c r="BB70" s="488"/>
      <c r="BC70" s="488"/>
      <c r="BD70" s="488"/>
      <c r="BE70" s="488"/>
      <c r="BF70" s="488"/>
      <c r="BG70" s="488"/>
      <c r="BH70" s="488"/>
      <c r="BI70" s="488"/>
      <c r="BJ70" s="488"/>
      <c r="BK70" s="488"/>
      <c r="BL70" s="488"/>
      <c r="BM70" s="488"/>
      <c r="BN70" s="488"/>
      <c r="BO70" s="488"/>
      <c r="BP70" s="488"/>
      <c r="BQ70" s="488"/>
      <c r="BR70" s="488"/>
      <c r="BS70" s="488"/>
      <c r="BT70" s="488"/>
      <c r="BU70" s="488"/>
      <c r="BV70" s="488"/>
      <c r="BW70" s="488"/>
      <c r="BX70" s="488"/>
      <c r="BY70" s="488"/>
      <c r="BZ70" s="488"/>
      <c r="CA70" s="488"/>
      <c r="CB70" s="488"/>
      <c r="CC70" s="488"/>
      <c r="CD70" s="488"/>
      <c r="CE70" s="488"/>
      <c r="CF70" s="488"/>
      <c r="CG70" s="488"/>
      <c r="CH70" s="488"/>
      <c r="CI70" s="488"/>
      <c r="CJ70" s="488"/>
      <c r="CK70" s="488"/>
      <c r="CL70" s="488"/>
      <c r="CM70" s="488"/>
      <c r="CN70" s="488"/>
      <c r="CO70" s="488"/>
      <c r="CP70" s="488"/>
      <c r="CQ70" s="488"/>
      <c r="CR70" s="488"/>
      <c r="CS70" s="488"/>
      <c r="CT70" s="488"/>
      <c r="CU70" s="488"/>
      <c r="CV70" s="488"/>
      <c r="CW70" s="488"/>
      <c r="CX70" s="488"/>
      <c r="CY70" s="488"/>
      <c r="CZ70" s="488"/>
      <c r="DA70" s="488"/>
      <c r="DB70" s="488"/>
      <c r="DC70" s="488"/>
      <c r="DD70" s="488"/>
      <c r="DE70" s="488"/>
      <c r="DF70" s="488"/>
      <c r="DG70" s="488"/>
      <c r="DH70" s="488"/>
      <c r="DI70" s="488"/>
      <c r="DJ70" s="488"/>
      <c r="DK70" s="488"/>
      <c r="DL70" s="488"/>
      <c r="DM70" s="488"/>
      <c r="DN70" s="489"/>
    </row>
    <row r="71" spans="1:118" ht="13.5" customHeight="1">
      <c r="A71" s="478">
        <v>625</v>
      </c>
      <c r="B71" s="479" t="s">
        <v>595</v>
      </c>
      <c r="C71" s="479">
        <v>0</v>
      </c>
      <c r="D71" s="395" t="s">
        <v>41</v>
      </c>
      <c r="E71" s="395" t="s">
        <v>544</v>
      </c>
      <c r="F71" s="480">
        <v>-160</v>
      </c>
      <c r="G71" s="397"/>
      <c r="H71" s="515">
        <v>0.3</v>
      </c>
      <c r="I71" s="516">
        <v>-0.3</v>
      </c>
      <c r="J71" s="481">
        <v>-160</v>
      </c>
      <c r="K71" s="482">
        <v>-160.13200000000001</v>
      </c>
      <c r="L71" s="397" t="str">
        <f t="shared" si="1"/>
        <v/>
      </c>
      <c r="M71" s="404">
        <f>IF(COUNTBLANK(F71)=1,"",IF(C71=0,ROUND(K71-J71,2),IF(C71=1,IF(F71&gt;0,ROUND(J71-K71,2),ROUND(K71-J71,2)),IF(C71=2,IF(F71&gt;0,ROUND(J71-K71,2),ROUND(K71-J71,2))))))</f>
        <v>-0.13</v>
      </c>
      <c r="N71" s="550">
        <v>-0.14000000000000001</v>
      </c>
      <c r="O71" s="483" t="str">
        <f t="shared" si="3"/>
        <v>OK</v>
      </c>
      <c r="P71" s="393"/>
      <c r="Q71" s="484">
        <v>625</v>
      </c>
      <c r="R71" s="398">
        <f t="shared" si="4"/>
        <v>-160</v>
      </c>
      <c r="S71" s="485">
        <v>-160.13200000000001</v>
      </c>
      <c r="T71" s="485">
        <v>-160.142</v>
      </c>
      <c r="U71" s="488"/>
      <c r="V71" s="488"/>
      <c r="W71" s="488"/>
      <c r="X71" s="488"/>
      <c r="Y71" s="488"/>
      <c r="Z71" s="488"/>
      <c r="AA71" s="488"/>
      <c r="AB71" s="488"/>
      <c r="AC71" s="488"/>
      <c r="AD71" s="488"/>
      <c r="AE71" s="488"/>
      <c r="AF71" s="488"/>
      <c r="AG71" s="488"/>
      <c r="AH71" s="488"/>
      <c r="AI71" s="488"/>
      <c r="AJ71" s="488"/>
      <c r="AK71" s="488"/>
      <c r="AL71" s="488"/>
      <c r="AM71" s="488"/>
      <c r="AN71" s="488"/>
      <c r="AO71" s="488"/>
      <c r="AP71" s="488"/>
      <c r="AQ71" s="488"/>
      <c r="AR71" s="488"/>
      <c r="AS71" s="488"/>
      <c r="AT71" s="488"/>
      <c r="AU71" s="488"/>
      <c r="AV71" s="488"/>
      <c r="AW71" s="488"/>
      <c r="AX71" s="488"/>
      <c r="AY71" s="488"/>
      <c r="AZ71" s="488"/>
      <c r="BA71" s="488"/>
      <c r="BB71" s="488"/>
      <c r="BC71" s="488"/>
      <c r="BD71" s="488"/>
      <c r="BE71" s="488"/>
      <c r="BF71" s="488"/>
      <c r="BG71" s="488"/>
      <c r="BH71" s="488"/>
      <c r="BI71" s="488"/>
      <c r="BJ71" s="488"/>
      <c r="BK71" s="488"/>
      <c r="BL71" s="488"/>
      <c r="BM71" s="488"/>
      <c r="BN71" s="488"/>
      <c r="BO71" s="488"/>
      <c r="BP71" s="488"/>
      <c r="BQ71" s="488"/>
      <c r="BR71" s="488"/>
      <c r="BS71" s="488"/>
      <c r="BT71" s="488"/>
      <c r="BU71" s="488"/>
      <c r="BV71" s="488"/>
      <c r="BW71" s="488"/>
      <c r="BX71" s="488"/>
      <c r="BY71" s="488"/>
      <c r="BZ71" s="488"/>
      <c r="CA71" s="488"/>
      <c r="CB71" s="488"/>
      <c r="CC71" s="488"/>
      <c r="CD71" s="488"/>
      <c r="CE71" s="488"/>
      <c r="CF71" s="488"/>
      <c r="CG71" s="488"/>
      <c r="CH71" s="488"/>
      <c r="CI71" s="488"/>
      <c r="CJ71" s="488"/>
      <c r="CK71" s="488"/>
      <c r="CL71" s="488"/>
      <c r="CM71" s="488"/>
      <c r="CN71" s="488"/>
      <c r="CO71" s="488"/>
      <c r="CP71" s="488"/>
      <c r="CQ71" s="488"/>
      <c r="CR71" s="488"/>
      <c r="CS71" s="488"/>
      <c r="CT71" s="488"/>
      <c r="CU71" s="488"/>
      <c r="CV71" s="488"/>
      <c r="CW71" s="488"/>
      <c r="CX71" s="488"/>
      <c r="CY71" s="488"/>
      <c r="CZ71" s="488"/>
      <c r="DA71" s="488"/>
      <c r="DB71" s="488"/>
      <c r="DC71" s="488"/>
      <c r="DD71" s="488"/>
      <c r="DE71" s="488"/>
      <c r="DF71" s="488"/>
      <c r="DG71" s="488"/>
      <c r="DH71" s="488"/>
      <c r="DI71" s="488"/>
      <c r="DJ71" s="488"/>
      <c r="DK71" s="488"/>
      <c r="DL71" s="488"/>
      <c r="DM71" s="488"/>
      <c r="DN71" s="489"/>
    </row>
    <row r="72" spans="1:118" ht="13.5" customHeight="1">
      <c r="A72" s="478"/>
      <c r="B72" s="369" t="s">
        <v>676</v>
      </c>
      <c r="C72" s="479"/>
      <c r="D72" s="395"/>
      <c r="E72" s="395"/>
      <c r="F72" s="480"/>
      <c r="G72" s="397"/>
      <c r="H72" s="515">
        <v>0.5</v>
      </c>
      <c r="I72" s="516">
        <v>-0.5</v>
      </c>
      <c r="J72" s="481"/>
      <c r="K72" s="482">
        <v>-35.593000000000004</v>
      </c>
      <c r="L72" s="397"/>
      <c r="M72" s="404"/>
      <c r="N72" s="550"/>
      <c r="O72" s="483"/>
      <c r="P72" s="393"/>
      <c r="Q72" s="484"/>
      <c r="R72" s="398"/>
      <c r="S72" s="485">
        <v>-35.593000000000004</v>
      </c>
      <c r="T72" s="485">
        <v>-35.615000000000002</v>
      </c>
      <c r="U72" s="488"/>
      <c r="V72" s="488"/>
      <c r="W72" s="488"/>
      <c r="X72" s="488"/>
      <c r="Y72" s="488"/>
      <c r="Z72" s="488"/>
      <c r="AA72" s="488"/>
      <c r="AB72" s="488"/>
      <c r="AC72" s="488"/>
      <c r="AD72" s="488"/>
      <c r="AE72" s="488"/>
      <c r="AF72" s="488"/>
      <c r="AG72" s="488"/>
      <c r="AH72" s="488"/>
      <c r="AI72" s="488"/>
      <c r="AJ72" s="488"/>
      <c r="AK72" s="488"/>
      <c r="AL72" s="488"/>
      <c r="AM72" s="488"/>
      <c r="AN72" s="488"/>
      <c r="AO72" s="488"/>
      <c r="AP72" s="488"/>
      <c r="AQ72" s="488"/>
      <c r="AR72" s="488"/>
      <c r="AS72" s="488"/>
      <c r="AT72" s="488"/>
      <c r="AU72" s="488"/>
      <c r="AV72" s="488"/>
      <c r="AW72" s="488"/>
      <c r="AX72" s="488"/>
      <c r="AY72" s="488"/>
      <c r="AZ72" s="488"/>
      <c r="BA72" s="488"/>
      <c r="BB72" s="488"/>
      <c r="BC72" s="488"/>
      <c r="BD72" s="488"/>
      <c r="BE72" s="488"/>
      <c r="BF72" s="488"/>
      <c r="BG72" s="488"/>
      <c r="BH72" s="488"/>
      <c r="BI72" s="488"/>
      <c r="BJ72" s="488"/>
      <c r="BK72" s="488"/>
      <c r="BL72" s="488"/>
      <c r="BM72" s="488"/>
      <c r="BN72" s="488"/>
      <c r="BO72" s="488"/>
      <c r="BP72" s="488"/>
      <c r="BQ72" s="488"/>
      <c r="BR72" s="488"/>
      <c r="BS72" s="488"/>
      <c r="BT72" s="488"/>
      <c r="BU72" s="488"/>
      <c r="BV72" s="488"/>
      <c r="BW72" s="488"/>
      <c r="BX72" s="488"/>
      <c r="BY72" s="488"/>
      <c r="BZ72" s="488"/>
      <c r="CA72" s="488"/>
      <c r="CB72" s="488"/>
      <c r="CC72" s="488"/>
      <c r="CD72" s="488"/>
      <c r="CE72" s="488"/>
      <c r="CF72" s="488"/>
      <c r="CG72" s="488"/>
      <c r="CH72" s="488"/>
      <c r="CI72" s="488"/>
      <c r="CJ72" s="488"/>
      <c r="CK72" s="488"/>
      <c r="CL72" s="488"/>
      <c r="CM72" s="488"/>
      <c r="CN72" s="488"/>
      <c r="CO72" s="488"/>
      <c r="CP72" s="488"/>
      <c r="CQ72" s="488"/>
      <c r="CR72" s="488"/>
      <c r="CS72" s="488"/>
      <c r="CT72" s="488"/>
      <c r="CU72" s="488"/>
      <c r="CV72" s="488"/>
      <c r="CW72" s="488"/>
      <c r="CX72" s="488"/>
      <c r="CY72" s="488"/>
      <c r="CZ72" s="488"/>
      <c r="DA72" s="488"/>
      <c r="DB72" s="488"/>
      <c r="DC72" s="488"/>
      <c r="DD72" s="488"/>
      <c r="DE72" s="488"/>
      <c r="DF72" s="488"/>
      <c r="DG72" s="488"/>
      <c r="DH72" s="488"/>
      <c r="DI72" s="488"/>
      <c r="DJ72" s="488"/>
      <c r="DK72" s="488"/>
      <c r="DL72" s="488"/>
      <c r="DM72" s="488"/>
      <c r="DN72" s="489"/>
    </row>
    <row r="73" spans="1:118" ht="13.5" customHeight="1">
      <c r="A73" s="478"/>
      <c r="B73" s="369" t="s">
        <v>676</v>
      </c>
      <c r="C73" s="479"/>
      <c r="D73" s="395"/>
      <c r="E73" s="395"/>
      <c r="F73" s="480"/>
      <c r="G73" s="397"/>
      <c r="H73" s="515">
        <v>0.5</v>
      </c>
      <c r="I73" s="516">
        <v>-0.5</v>
      </c>
      <c r="J73" s="481"/>
      <c r="K73" s="482">
        <v>-160.077</v>
      </c>
      <c r="L73" s="397"/>
      <c r="M73" s="404"/>
      <c r="N73" s="550"/>
      <c r="O73" s="483"/>
      <c r="P73" s="393"/>
      <c r="Q73" s="484"/>
      <c r="R73" s="398"/>
      <c r="S73" s="485">
        <v>-160.077</v>
      </c>
      <c r="T73" s="485">
        <v>-160.09200000000001</v>
      </c>
      <c r="U73" s="488"/>
      <c r="V73" s="488"/>
      <c r="W73" s="488"/>
      <c r="X73" s="488"/>
      <c r="Y73" s="488"/>
      <c r="Z73" s="488"/>
      <c r="AA73" s="488"/>
      <c r="AB73" s="488"/>
      <c r="AC73" s="488"/>
      <c r="AD73" s="488"/>
      <c r="AE73" s="488"/>
      <c r="AF73" s="488"/>
      <c r="AG73" s="488"/>
      <c r="AH73" s="488"/>
      <c r="AI73" s="488"/>
      <c r="AJ73" s="488"/>
      <c r="AK73" s="488"/>
      <c r="AL73" s="488"/>
      <c r="AM73" s="488"/>
      <c r="AN73" s="488"/>
      <c r="AO73" s="488"/>
      <c r="AP73" s="488"/>
      <c r="AQ73" s="488"/>
      <c r="AR73" s="488"/>
      <c r="AS73" s="488"/>
      <c r="AT73" s="488"/>
      <c r="AU73" s="488"/>
      <c r="AV73" s="488"/>
      <c r="AW73" s="488"/>
      <c r="AX73" s="488"/>
      <c r="AY73" s="488"/>
      <c r="AZ73" s="488"/>
      <c r="BA73" s="488"/>
      <c r="BB73" s="488"/>
      <c r="BC73" s="488"/>
      <c r="BD73" s="488"/>
      <c r="BE73" s="488"/>
      <c r="BF73" s="488"/>
      <c r="BG73" s="488"/>
      <c r="BH73" s="488"/>
      <c r="BI73" s="488"/>
      <c r="BJ73" s="488"/>
      <c r="BK73" s="488"/>
      <c r="BL73" s="488"/>
      <c r="BM73" s="488"/>
      <c r="BN73" s="488"/>
      <c r="BO73" s="488"/>
      <c r="BP73" s="488"/>
      <c r="BQ73" s="488"/>
      <c r="BR73" s="488"/>
      <c r="BS73" s="488"/>
      <c r="BT73" s="488"/>
      <c r="BU73" s="488"/>
      <c r="BV73" s="488"/>
      <c r="BW73" s="488"/>
      <c r="BX73" s="488"/>
      <c r="BY73" s="488"/>
      <c r="BZ73" s="488"/>
      <c r="CA73" s="488"/>
      <c r="CB73" s="488"/>
      <c r="CC73" s="488"/>
      <c r="CD73" s="488"/>
      <c r="CE73" s="488"/>
      <c r="CF73" s="488"/>
      <c r="CG73" s="488"/>
      <c r="CH73" s="488"/>
      <c r="CI73" s="488"/>
      <c r="CJ73" s="488"/>
      <c r="CK73" s="488"/>
      <c r="CL73" s="488"/>
      <c r="CM73" s="488"/>
      <c r="CN73" s="488"/>
      <c r="CO73" s="488"/>
      <c r="CP73" s="488"/>
      <c r="CQ73" s="488"/>
      <c r="CR73" s="488"/>
      <c r="CS73" s="488"/>
      <c r="CT73" s="488"/>
      <c r="CU73" s="488"/>
      <c r="CV73" s="488"/>
      <c r="CW73" s="488"/>
      <c r="CX73" s="488"/>
      <c r="CY73" s="488"/>
      <c r="CZ73" s="488"/>
      <c r="DA73" s="488"/>
      <c r="DB73" s="488"/>
      <c r="DC73" s="488"/>
      <c r="DD73" s="488"/>
      <c r="DE73" s="488"/>
      <c r="DF73" s="488"/>
      <c r="DG73" s="488"/>
      <c r="DH73" s="488"/>
      <c r="DI73" s="488"/>
      <c r="DJ73" s="488"/>
      <c r="DK73" s="488"/>
      <c r="DL73" s="488"/>
      <c r="DM73" s="488"/>
      <c r="DN73" s="489"/>
    </row>
    <row r="74" spans="1:118" ht="13.5" customHeight="1">
      <c r="A74" s="478">
        <v>651</v>
      </c>
      <c r="B74" s="479" t="s">
        <v>596</v>
      </c>
      <c r="C74" s="479">
        <v>1</v>
      </c>
      <c r="D74" s="395" t="s">
        <v>40</v>
      </c>
      <c r="E74" s="395" t="s">
        <v>543</v>
      </c>
      <c r="F74" s="480">
        <v>0</v>
      </c>
      <c r="G74" s="397">
        <v>1</v>
      </c>
      <c r="H74" s="515">
        <v>0.3</v>
      </c>
      <c r="I74" s="516">
        <v>-0.5</v>
      </c>
      <c r="J74" s="481">
        <v>-1</v>
      </c>
      <c r="K74" s="482">
        <v>-0.95</v>
      </c>
      <c r="L74" s="397">
        <f t="shared" si="1"/>
        <v>0.95</v>
      </c>
      <c r="M74" s="404">
        <f t="shared" ref="M74:M101" si="5">IF(COUNTBLANK(F74)=1,"",IF(C74=0,ROUND(K74-J74,2),IF(C74=1,IF(F74&gt;0,ROUND(J74-K74,2),ROUND(K74-J74,2)),IF(C74=2,IF(F74&gt;0,ROUND(J74-K74,2),ROUND(K74-J74,2))))))</f>
        <v>0.05</v>
      </c>
      <c r="N74" s="550">
        <v>0.03</v>
      </c>
      <c r="O74" s="483" t="str">
        <f t="shared" si="3"/>
        <v>OK</v>
      </c>
      <c r="P74" s="393"/>
      <c r="Q74" s="484">
        <v>651</v>
      </c>
      <c r="R74" s="398">
        <f t="shared" si="4"/>
        <v>-1</v>
      </c>
      <c r="S74" s="485">
        <v>-0.95</v>
      </c>
      <c r="T74" s="485">
        <v>-0.97199999999999998</v>
      </c>
      <c r="U74" s="488"/>
      <c r="V74" s="488"/>
      <c r="W74" s="488"/>
      <c r="X74" s="488"/>
      <c r="Y74" s="488"/>
      <c r="Z74" s="488"/>
      <c r="AA74" s="488"/>
      <c r="AB74" s="488"/>
      <c r="AC74" s="488"/>
      <c r="AD74" s="488"/>
      <c r="AE74" s="488"/>
      <c r="AF74" s="488"/>
      <c r="AG74" s="488"/>
      <c r="AH74" s="488"/>
      <c r="AI74" s="488"/>
      <c r="AJ74" s="488"/>
      <c r="AK74" s="488"/>
      <c r="AL74" s="488"/>
      <c r="AM74" s="488"/>
      <c r="AN74" s="488"/>
      <c r="AO74" s="488"/>
      <c r="AP74" s="488"/>
      <c r="AQ74" s="488"/>
      <c r="AR74" s="488"/>
      <c r="AS74" s="488"/>
      <c r="AT74" s="488"/>
      <c r="AU74" s="488"/>
      <c r="AV74" s="488"/>
      <c r="AW74" s="488"/>
      <c r="AX74" s="488"/>
      <c r="AY74" s="488"/>
      <c r="AZ74" s="488"/>
      <c r="BA74" s="488"/>
      <c r="BB74" s="488"/>
      <c r="BC74" s="488"/>
      <c r="BD74" s="488"/>
      <c r="BE74" s="488"/>
      <c r="BF74" s="488"/>
      <c r="BG74" s="488"/>
      <c r="BH74" s="488"/>
      <c r="BI74" s="488"/>
      <c r="BJ74" s="488"/>
      <c r="BK74" s="488"/>
      <c r="BL74" s="488"/>
      <c r="BM74" s="488"/>
      <c r="BN74" s="488"/>
      <c r="BO74" s="488"/>
      <c r="BP74" s="488"/>
      <c r="BQ74" s="488"/>
      <c r="BR74" s="488"/>
      <c r="BS74" s="488"/>
      <c r="BT74" s="488"/>
      <c r="BU74" s="488"/>
      <c r="BV74" s="488"/>
      <c r="BW74" s="488"/>
      <c r="BX74" s="488"/>
      <c r="BY74" s="488"/>
      <c r="BZ74" s="488"/>
      <c r="CA74" s="488"/>
      <c r="CB74" s="488"/>
      <c r="CC74" s="488"/>
      <c r="CD74" s="488"/>
      <c r="CE74" s="488"/>
      <c r="CF74" s="488"/>
      <c r="CG74" s="488"/>
      <c r="CH74" s="488"/>
      <c r="CI74" s="488"/>
      <c r="CJ74" s="488"/>
      <c r="CK74" s="488"/>
      <c r="CL74" s="488"/>
      <c r="CM74" s="488"/>
      <c r="CN74" s="488"/>
      <c r="CO74" s="488"/>
      <c r="CP74" s="488"/>
      <c r="CQ74" s="488"/>
      <c r="CR74" s="488"/>
      <c r="CS74" s="488"/>
      <c r="CT74" s="488"/>
      <c r="CU74" s="488"/>
      <c r="CV74" s="488"/>
      <c r="CW74" s="488"/>
      <c r="CX74" s="488"/>
      <c r="CY74" s="488"/>
      <c r="CZ74" s="488"/>
      <c r="DA74" s="488"/>
      <c r="DB74" s="488"/>
      <c r="DC74" s="488"/>
      <c r="DD74" s="488"/>
      <c r="DE74" s="488"/>
      <c r="DF74" s="488"/>
      <c r="DG74" s="488"/>
      <c r="DH74" s="488"/>
      <c r="DI74" s="488"/>
      <c r="DJ74" s="488"/>
      <c r="DK74" s="488"/>
      <c r="DL74" s="488"/>
      <c r="DM74" s="488"/>
      <c r="DN74" s="489"/>
    </row>
    <row r="75" spans="1:118" ht="13.5" customHeight="1">
      <c r="A75" s="478">
        <v>652</v>
      </c>
      <c r="B75" s="479" t="s">
        <v>597</v>
      </c>
      <c r="C75" s="479">
        <v>1</v>
      </c>
      <c r="D75" s="395" t="s">
        <v>40</v>
      </c>
      <c r="E75" s="395" t="s">
        <v>543</v>
      </c>
      <c r="F75" s="480">
        <v>0</v>
      </c>
      <c r="G75" s="397">
        <v>1</v>
      </c>
      <c r="H75" s="515">
        <v>0.3</v>
      </c>
      <c r="I75" s="516">
        <v>-0.5</v>
      </c>
      <c r="J75" s="481">
        <v>-1</v>
      </c>
      <c r="K75" s="482">
        <v>-0.94899999999999995</v>
      </c>
      <c r="L75" s="397">
        <f t="shared" si="1"/>
        <v>0.95</v>
      </c>
      <c r="M75" s="404">
        <f t="shared" si="5"/>
        <v>0.05</v>
      </c>
      <c r="N75" s="550">
        <v>0.03</v>
      </c>
      <c r="O75" s="483" t="str">
        <f t="shared" si="3"/>
        <v>OK</v>
      </c>
      <c r="P75" s="393"/>
      <c r="Q75" s="484">
        <v>652</v>
      </c>
      <c r="R75" s="398">
        <f t="shared" si="4"/>
        <v>-1</v>
      </c>
      <c r="S75" s="485">
        <v>-0.94899999999999995</v>
      </c>
      <c r="T75" s="485">
        <v>-0.97199999999999998</v>
      </c>
      <c r="U75" s="488"/>
      <c r="V75" s="488"/>
      <c r="W75" s="488"/>
      <c r="X75" s="488"/>
      <c r="Y75" s="488"/>
      <c r="Z75" s="488"/>
      <c r="AA75" s="488"/>
      <c r="AB75" s="488"/>
      <c r="AC75" s="488"/>
      <c r="AD75" s="488"/>
      <c r="AE75" s="488"/>
      <c r="AF75" s="488"/>
      <c r="AG75" s="488"/>
      <c r="AH75" s="488"/>
      <c r="AI75" s="488"/>
      <c r="AJ75" s="488"/>
      <c r="AK75" s="488"/>
      <c r="AL75" s="488"/>
      <c r="AM75" s="488"/>
      <c r="AN75" s="488"/>
      <c r="AO75" s="488"/>
      <c r="AP75" s="488"/>
      <c r="AQ75" s="488"/>
      <c r="AR75" s="488"/>
      <c r="AS75" s="488"/>
      <c r="AT75" s="488"/>
      <c r="AU75" s="488"/>
      <c r="AV75" s="488"/>
      <c r="AW75" s="488"/>
      <c r="AX75" s="488"/>
      <c r="AY75" s="488"/>
      <c r="AZ75" s="488"/>
      <c r="BA75" s="488"/>
      <c r="BB75" s="488"/>
      <c r="BC75" s="488"/>
      <c r="BD75" s="488"/>
      <c r="BE75" s="488"/>
      <c r="BF75" s="488"/>
      <c r="BG75" s="488"/>
      <c r="BH75" s="488"/>
      <c r="BI75" s="488"/>
      <c r="BJ75" s="488"/>
      <c r="BK75" s="488"/>
      <c r="BL75" s="488"/>
      <c r="BM75" s="488"/>
      <c r="BN75" s="488"/>
      <c r="BO75" s="488"/>
      <c r="BP75" s="488"/>
      <c r="BQ75" s="488"/>
      <c r="BR75" s="488"/>
      <c r="BS75" s="488"/>
      <c r="BT75" s="488"/>
      <c r="BU75" s="488"/>
      <c r="BV75" s="488"/>
      <c r="BW75" s="488"/>
      <c r="BX75" s="488"/>
      <c r="BY75" s="488"/>
      <c r="BZ75" s="488"/>
      <c r="CA75" s="488"/>
      <c r="CB75" s="488"/>
      <c r="CC75" s="488"/>
      <c r="CD75" s="488"/>
      <c r="CE75" s="488"/>
      <c r="CF75" s="488"/>
      <c r="CG75" s="488"/>
      <c r="CH75" s="488"/>
      <c r="CI75" s="488"/>
      <c r="CJ75" s="488"/>
      <c r="CK75" s="488"/>
      <c r="CL75" s="488"/>
      <c r="CM75" s="488"/>
      <c r="CN75" s="488"/>
      <c r="CO75" s="488"/>
      <c r="CP75" s="488"/>
      <c r="CQ75" s="488"/>
      <c r="CR75" s="488"/>
      <c r="CS75" s="488"/>
      <c r="CT75" s="488"/>
      <c r="CU75" s="488"/>
      <c r="CV75" s="488"/>
      <c r="CW75" s="488"/>
      <c r="CX75" s="488"/>
      <c r="CY75" s="488"/>
      <c r="CZ75" s="488"/>
      <c r="DA75" s="488"/>
      <c r="DB75" s="488"/>
      <c r="DC75" s="488"/>
      <c r="DD75" s="488"/>
      <c r="DE75" s="488"/>
      <c r="DF75" s="488"/>
      <c r="DG75" s="488"/>
      <c r="DH75" s="488"/>
      <c r="DI75" s="488"/>
      <c r="DJ75" s="488"/>
      <c r="DK75" s="488"/>
      <c r="DL75" s="488"/>
      <c r="DM75" s="488"/>
      <c r="DN75" s="489"/>
    </row>
    <row r="76" spans="1:118" ht="13.5" customHeight="1">
      <c r="A76" s="478">
        <v>653</v>
      </c>
      <c r="B76" s="479" t="s">
        <v>598</v>
      </c>
      <c r="C76" s="479">
        <v>1</v>
      </c>
      <c r="D76" s="395" t="s">
        <v>40</v>
      </c>
      <c r="E76" s="395" t="s">
        <v>543</v>
      </c>
      <c r="F76" s="480">
        <v>0</v>
      </c>
      <c r="G76" s="397">
        <v>1</v>
      </c>
      <c r="H76" s="515">
        <v>0.3</v>
      </c>
      <c r="I76" s="516">
        <v>-0.5</v>
      </c>
      <c r="J76" s="481">
        <v>-1</v>
      </c>
      <c r="K76" s="482">
        <v>-1.044</v>
      </c>
      <c r="L76" s="397">
        <f t="shared" si="1"/>
        <v>1.04</v>
      </c>
      <c r="M76" s="404">
        <f t="shared" si="5"/>
        <v>-0.04</v>
      </c>
      <c r="N76" s="550">
        <v>-7.0000000000000007E-2</v>
      </c>
      <c r="O76" s="483" t="str">
        <f t="shared" si="3"/>
        <v>OK</v>
      </c>
      <c r="P76" s="393"/>
      <c r="Q76" s="484">
        <v>653</v>
      </c>
      <c r="R76" s="398">
        <f t="shared" si="4"/>
        <v>-1</v>
      </c>
      <c r="S76" s="485">
        <v>-1.044</v>
      </c>
      <c r="T76" s="485">
        <v>-1.073</v>
      </c>
      <c r="U76" s="488"/>
      <c r="V76" s="488"/>
      <c r="W76" s="488"/>
      <c r="X76" s="488"/>
      <c r="Y76" s="488"/>
      <c r="Z76" s="488"/>
      <c r="AA76" s="488"/>
      <c r="AB76" s="488"/>
      <c r="AC76" s="488"/>
      <c r="AD76" s="488"/>
      <c r="AE76" s="488"/>
      <c r="AF76" s="488"/>
      <c r="AG76" s="488"/>
      <c r="AH76" s="488"/>
      <c r="AI76" s="488"/>
      <c r="AJ76" s="488"/>
      <c r="AK76" s="488"/>
      <c r="AL76" s="488"/>
      <c r="AM76" s="488"/>
      <c r="AN76" s="488"/>
      <c r="AO76" s="488"/>
      <c r="AP76" s="488"/>
      <c r="AQ76" s="488"/>
      <c r="AR76" s="488"/>
      <c r="AS76" s="488"/>
      <c r="AT76" s="488"/>
      <c r="AU76" s="488"/>
      <c r="AV76" s="488"/>
      <c r="AW76" s="488"/>
      <c r="AX76" s="488"/>
      <c r="AY76" s="488"/>
      <c r="AZ76" s="488"/>
      <c r="BA76" s="488"/>
      <c r="BB76" s="488"/>
      <c r="BC76" s="488"/>
      <c r="BD76" s="488"/>
      <c r="BE76" s="488"/>
      <c r="BF76" s="488"/>
      <c r="BG76" s="488"/>
      <c r="BH76" s="488"/>
      <c r="BI76" s="488"/>
      <c r="BJ76" s="488"/>
      <c r="BK76" s="488"/>
      <c r="BL76" s="488"/>
      <c r="BM76" s="488"/>
      <c r="BN76" s="488"/>
      <c r="BO76" s="488"/>
      <c r="BP76" s="488"/>
      <c r="BQ76" s="488"/>
      <c r="BR76" s="488"/>
      <c r="BS76" s="488"/>
      <c r="BT76" s="488"/>
      <c r="BU76" s="488"/>
      <c r="BV76" s="488"/>
      <c r="BW76" s="488"/>
      <c r="BX76" s="488"/>
      <c r="BY76" s="488"/>
      <c r="BZ76" s="488"/>
      <c r="CA76" s="488"/>
      <c r="CB76" s="488"/>
      <c r="CC76" s="488"/>
      <c r="CD76" s="488"/>
      <c r="CE76" s="488"/>
      <c r="CF76" s="488"/>
      <c r="CG76" s="488"/>
      <c r="CH76" s="488"/>
      <c r="CI76" s="488"/>
      <c r="CJ76" s="488"/>
      <c r="CK76" s="488"/>
      <c r="CL76" s="488"/>
      <c r="CM76" s="488"/>
      <c r="CN76" s="488"/>
      <c r="CO76" s="488"/>
      <c r="CP76" s="488"/>
      <c r="CQ76" s="488"/>
      <c r="CR76" s="488"/>
      <c r="CS76" s="488"/>
      <c r="CT76" s="488"/>
      <c r="CU76" s="488"/>
      <c r="CV76" s="488"/>
      <c r="CW76" s="488"/>
      <c r="CX76" s="488"/>
      <c r="CY76" s="488"/>
      <c r="CZ76" s="488"/>
      <c r="DA76" s="488"/>
      <c r="DB76" s="488"/>
      <c r="DC76" s="488"/>
      <c r="DD76" s="488"/>
      <c r="DE76" s="488"/>
      <c r="DF76" s="488"/>
      <c r="DG76" s="488"/>
      <c r="DH76" s="488"/>
      <c r="DI76" s="488"/>
      <c r="DJ76" s="488"/>
      <c r="DK76" s="488"/>
      <c r="DL76" s="488"/>
      <c r="DM76" s="488"/>
      <c r="DN76" s="489"/>
    </row>
    <row r="77" spans="1:118" ht="13.5" customHeight="1">
      <c r="A77" s="478">
        <v>654</v>
      </c>
      <c r="B77" s="479" t="s">
        <v>599</v>
      </c>
      <c r="C77" s="479">
        <v>1</v>
      </c>
      <c r="D77" s="395" t="s">
        <v>40</v>
      </c>
      <c r="E77" s="395" t="s">
        <v>543</v>
      </c>
      <c r="F77" s="480">
        <v>0</v>
      </c>
      <c r="G77" s="397">
        <v>1</v>
      </c>
      <c r="H77" s="515">
        <v>0.3</v>
      </c>
      <c r="I77" s="516">
        <v>-0.5</v>
      </c>
      <c r="J77" s="481">
        <v>-1</v>
      </c>
      <c r="K77" s="482">
        <v>-0.94599999999999995</v>
      </c>
      <c r="L77" s="397">
        <f t="shared" si="1"/>
        <v>0.95</v>
      </c>
      <c r="M77" s="404">
        <f t="shared" si="5"/>
        <v>0.05</v>
      </c>
      <c r="N77" s="550">
        <v>0.01</v>
      </c>
      <c r="O77" s="483" t="str">
        <f t="shared" si="3"/>
        <v>OK</v>
      </c>
      <c r="P77" s="393"/>
      <c r="Q77" s="484">
        <v>654</v>
      </c>
      <c r="R77" s="398">
        <f t="shared" si="4"/>
        <v>-1</v>
      </c>
      <c r="S77" s="485">
        <v>-0.94599999999999995</v>
      </c>
      <c r="T77" s="485">
        <v>-0.99299999999999999</v>
      </c>
      <c r="U77" s="488"/>
      <c r="V77" s="488"/>
      <c r="W77" s="488"/>
      <c r="X77" s="488"/>
      <c r="Y77" s="488"/>
      <c r="Z77" s="488"/>
      <c r="AA77" s="488"/>
      <c r="AB77" s="488"/>
      <c r="AC77" s="488"/>
      <c r="AD77" s="488"/>
      <c r="AE77" s="488"/>
      <c r="AF77" s="488"/>
      <c r="AG77" s="488"/>
      <c r="AH77" s="488"/>
      <c r="AI77" s="488"/>
      <c r="AJ77" s="488"/>
      <c r="AK77" s="488"/>
      <c r="AL77" s="488"/>
      <c r="AM77" s="488"/>
      <c r="AN77" s="488"/>
      <c r="AO77" s="488"/>
      <c r="AP77" s="488"/>
      <c r="AQ77" s="488"/>
      <c r="AR77" s="488"/>
      <c r="AS77" s="488"/>
      <c r="AT77" s="488"/>
      <c r="AU77" s="488"/>
      <c r="AV77" s="488"/>
      <c r="AW77" s="488"/>
      <c r="AX77" s="488"/>
      <c r="AY77" s="488"/>
      <c r="AZ77" s="488"/>
      <c r="BA77" s="488"/>
      <c r="BB77" s="488"/>
      <c r="BC77" s="488"/>
      <c r="BD77" s="488"/>
      <c r="BE77" s="488"/>
      <c r="BF77" s="488"/>
      <c r="BG77" s="488"/>
      <c r="BH77" s="488"/>
      <c r="BI77" s="488"/>
      <c r="BJ77" s="488"/>
      <c r="BK77" s="488"/>
      <c r="BL77" s="488"/>
      <c r="BM77" s="488"/>
      <c r="BN77" s="488"/>
      <c r="BO77" s="488"/>
      <c r="BP77" s="488"/>
      <c r="BQ77" s="488"/>
      <c r="BR77" s="488"/>
      <c r="BS77" s="488"/>
      <c r="BT77" s="488"/>
      <c r="BU77" s="488"/>
      <c r="BV77" s="488"/>
      <c r="BW77" s="488"/>
      <c r="BX77" s="488"/>
      <c r="BY77" s="488"/>
      <c r="BZ77" s="488"/>
      <c r="CA77" s="488"/>
      <c r="CB77" s="488"/>
      <c r="CC77" s="488"/>
      <c r="CD77" s="488"/>
      <c r="CE77" s="488"/>
      <c r="CF77" s="488"/>
      <c r="CG77" s="488"/>
      <c r="CH77" s="488"/>
      <c r="CI77" s="488"/>
      <c r="CJ77" s="488"/>
      <c r="CK77" s="488"/>
      <c r="CL77" s="488"/>
      <c r="CM77" s="488"/>
      <c r="CN77" s="488"/>
      <c r="CO77" s="488"/>
      <c r="CP77" s="488"/>
      <c r="CQ77" s="488"/>
      <c r="CR77" s="488"/>
      <c r="CS77" s="488"/>
      <c r="CT77" s="488"/>
      <c r="CU77" s="488"/>
      <c r="CV77" s="488"/>
      <c r="CW77" s="488"/>
      <c r="CX77" s="488"/>
      <c r="CY77" s="488"/>
      <c r="CZ77" s="488"/>
      <c r="DA77" s="488"/>
      <c r="DB77" s="488"/>
      <c r="DC77" s="488"/>
      <c r="DD77" s="488"/>
      <c r="DE77" s="488"/>
      <c r="DF77" s="488"/>
      <c r="DG77" s="488"/>
      <c r="DH77" s="488"/>
      <c r="DI77" s="488"/>
      <c r="DJ77" s="488"/>
      <c r="DK77" s="488"/>
      <c r="DL77" s="488"/>
      <c r="DM77" s="488"/>
      <c r="DN77" s="489"/>
    </row>
    <row r="78" spans="1:118" ht="13.5" customHeight="1">
      <c r="A78" s="478">
        <v>655</v>
      </c>
      <c r="B78" s="479" t="s">
        <v>600</v>
      </c>
      <c r="C78" s="479">
        <v>1</v>
      </c>
      <c r="D78" s="395" t="s">
        <v>40</v>
      </c>
      <c r="E78" s="395" t="s">
        <v>543</v>
      </c>
      <c r="F78" s="480">
        <v>0</v>
      </c>
      <c r="G78" s="397">
        <v>1</v>
      </c>
      <c r="H78" s="515">
        <v>0.3</v>
      </c>
      <c r="I78" s="516">
        <v>-0.5</v>
      </c>
      <c r="J78" s="481">
        <v>-1</v>
      </c>
      <c r="K78" s="482">
        <v>-1.0509999999999999</v>
      </c>
      <c r="L78" s="397">
        <f t="shared" si="1"/>
        <v>1.05</v>
      </c>
      <c r="M78" s="404">
        <f t="shared" si="5"/>
        <v>-0.05</v>
      </c>
      <c r="N78" s="550">
        <v>-0.06</v>
      </c>
      <c r="O78" s="483" t="str">
        <f t="shared" si="3"/>
        <v>OK</v>
      </c>
      <c r="P78" s="393"/>
      <c r="Q78" s="484">
        <v>655</v>
      </c>
      <c r="R78" s="398">
        <f t="shared" si="4"/>
        <v>-1</v>
      </c>
      <c r="S78" s="485">
        <v>-1.0509999999999999</v>
      </c>
      <c r="T78" s="485">
        <v>-1.06</v>
      </c>
      <c r="U78" s="488"/>
      <c r="V78" s="488"/>
      <c r="W78" s="488"/>
      <c r="X78" s="488"/>
      <c r="Y78" s="488"/>
      <c r="Z78" s="488"/>
      <c r="AA78" s="488"/>
      <c r="AB78" s="488"/>
      <c r="AC78" s="488"/>
      <c r="AD78" s="488"/>
      <c r="AE78" s="488"/>
      <c r="AF78" s="488"/>
      <c r="AG78" s="488"/>
      <c r="AH78" s="488"/>
      <c r="AI78" s="488"/>
      <c r="AJ78" s="488"/>
      <c r="AK78" s="488"/>
      <c r="AL78" s="488"/>
      <c r="AM78" s="488"/>
      <c r="AN78" s="488"/>
      <c r="AO78" s="488"/>
      <c r="AP78" s="488"/>
      <c r="AQ78" s="488"/>
      <c r="AR78" s="488"/>
      <c r="AS78" s="488"/>
      <c r="AT78" s="488"/>
      <c r="AU78" s="488"/>
      <c r="AV78" s="488"/>
      <c r="AW78" s="488"/>
      <c r="AX78" s="488"/>
      <c r="AY78" s="488"/>
      <c r="AZ78" s="488"/>
      <c r="BA78" s="488"/>
      <c r="BB78" s="488"/>
      <c r="BC78" s="488"/>
      <c r="BD78" s="488"/>
      <c r="BE78" s="488"/>
      <c r="BF78" s="488"/>
      <c r="BG78" s="488"/>
      <c r="BH78" s="488"/>
      <c r="BI78" s="488"/>
      <c r="BJ78" s="488"/>
      <c r="BK78" s="488"/>
      <c r="BL78" s="488"/>
      <c r="BM78" s="488"/>
      <c r="BN78" s="488"/>
      <c r="BO78" s="488"/>
      <c r="BP78" s="488"/>
      <c r="BQ78" s="488"/>
      <c r="BR78" s="488"/>
      <c r="BS78" s="488"/>
      <c r="BT78" s="488"/>
      <c r="BU78" s="488"/>
      <c r="BV78" s="488"/>
      <c r="BW78" s="488"/>
      <c r="BX78" s="488"/>
      <c r="BY78" s="488"/>
      <c r="BZ78" s="488"/>
      <c r="CA78" s="488"/>
      <c r="CB78" s="488"/>
      <c r="CC78" s="488"/>
      <c r="CD78" s="488"/>
      <c r="CE78" s="488"/>
      <c r="CF78" s="488"/>
      <c r="CG78" s="488"/>
      <c r="CH78" s="488"/>
      <c r="CI78" s="488"/>
      <c r="CJ78" s="488"/>
      <c r="CK78" s="488"/>
      <c r="CL78" s="488"/>
      <c r="CM78" s="488"/>
      <c r="CN78" s="488"/>
      <c r="CO78" s="488"/>
      <c r="CP78" s="488"/>
      <c r="CQ78" s="488"/>
      <c r="CR78" s="488"/>
      <c r="CS78" s="488"/>
      <c r="CT78" s="488"/>
      <c r="CU78" s="488"/>
      <c r="CV78" s="488"/>
      <c r="CW78" s="488"/>
      <c r="CX78" s="488"/>
      <c r="CY78" s="488"/>
      <c r="CZ78" s="488"/>
      <c r="DA78" s="488"/>
      <c r="DB78" s="488"/>
      <c r="DC78" s="488"/>
      <c r="DD78" s="488"/>
      <c r="DE78" s="488"/>
      <c r="DF78" s="488"/>
      <c r="DG78" s="488"/>
      <c r="DH78" s="488"/>
      <c r="DI78" s="488"/>
      <c r="DJ78" s="488"/>
      <c r="DK78" s="488"/>
      <c r="DL78" s="488"/>
      <c r="DM78" s="488"/>
      <c r="DN78" s="489"/>
    </row>
    <row r="79" spans="1:118" ht="13.5" customHeight="1">
      <c r="A79" s="478">
        <v>656</v>
      </c>
      <c r="B79" s="479" t="s">
        <v>601</v>
      </c>
      <c r="C79" s="479">
        <v>1</v>
      </c>
      <c r="D79" s="395" t="s">
        <v>40</v>
      </c>
      <c r="E79" s="395" t="s">
        <v>543</v>
      </c>
      <c r="F79" s="480">
        <v>0</v>
      </c>
      <c r="G79" s="397">
        <v>1</v>
      </c>
      <c r="H79" s="515">
        <v>0.3</v>
      </c>
      <c r="I79" s="516">
        <v>-0.5</v>
      </c>
      <c r="J79" s="481">
        <v>-1</v>
      </c>
      <c r="K79" s="482">
        <v>-1.2030000000000001</v>
      </c>
      <c r="L79" s="397">
        <f t="shared" si="1"/>
        <v>1.2</v>
      </c>
      <c r="M79" s="404">
        <f t="shared" si="5"/>
        <v>-0.2</v>
      </c>
      <c r="N79" s="550">
        <v>-0.23</v>
      </c>
      <c r="O79" s="483" t="str">
        <f t="shared" si="3"/>
        <v>OK</v>
      </c>
      <c r="P79" s="393"/>
      <c r="Q79" s="484">
        <v>656</v>
      </c>
      <c r="R79" s="398">
        <f t="shared" si="4"/>
        <v>-1</v>
      </c>
      <c r="S79" s="485">
        <v>-1.2030000000000001</v>
      </c>
      <c r="T79" s="485">
        <v>-1.228</v>
      </c>
      <c r="U79" s="488"/>
      <c r="V79" s="488"/>
      <c r="W79" s="488"/>
      <c r="X79" s="488"/>
      <c r="Y79" s="488"/>
      <c r="Z79" s="488"/>
      <c r="AA79" s="488"/>
      <c r="AB79" s="488"/>
      <c r="AC79" s="488"/>
      <c r="AD79" s="488"/>
      <c r="AE79" s="488"/>
      <c r="AF79" s="488"/>
      <c r="AG79" s="488"/>
      <c r="AH79" s="488"/>
      <c r="AI79" s="488"/>
      <c r="AJ79" s="488"/>
      <c r="AK79" s="488"/>
      <c r="AL79" s="488"/>
      <c r="AM79" s="488"/>
      <c r="AN79" s="488"/>
      <c r="AO79" s="488"/>
      <c r="AP79" s="488"/>
      <c r="AQ79" s="488"/>
      <c r="AR79" s="488"/>
      <c r="AS79" s="488"/>
      <c r="AT79" s="488"/>
      <c r="AU79" s="488"/>
      <c r="AV79" s="488"/>
      <c r="AW79" s="488"/>
      <c r="AX79" s="488"/>
      <c r="AY79" s="488"/>
      <c r="AZ79" s="488"/>
      <c r="BA79" s="488"/>
      <c r="BB79" s="488"/>
      <c r="BC79" s="488"/>
      <c r="BD79" s="488"/>
      <c r="BE79" s="488"/>
      <c r="BF79" s="488"/>
      <c r="BG79" s="488"/>
      <c r="BH79" s="488"/>
      <c r="BI79" s="488"/>
      <c r="BJ79" s="488"/>
      <c r="BK79" s="488"/>
      <c r="BL79" s="488"/>
      <c r="BM79" s="488"/>
      <c r="BN79" s="488"/>
      <c r="BO79" s="488"/>
      <c r="BP79" s="488"/>
      <c r="BQ79" s="488"/>
      <c r="BR79" s="488"/>
      <c r="BS79" s="488"/>
      <c r="BT79" s="488"/>
      <c r="BU79" s="488"/>
      <c r="BV79" s="488"/>
      <c r="BW79" s="488"/>
      <c r="BX79" s="488"/>
      <c r="BY79" s="488"/>
      <c r="BZ79" s="488"/>
      <c r="CA79" s="488"/>
      <c r="CB79" s="488"/>
      <c r="CC79" s="488"/>
      <c r="CD79" s="488"/>
      <c r="CE79" s="488"/>
      <c r="CF79" s="488"/>
      <c r="CG79" s="488"/>
      <c r="CH79" s="488"/>
      <c r="CI79" s="488"/>
      <c r="CJ79" s="488"/>
      <c r="CK79" s="488"/>
      <c r="CL79" s="488"/>
      <c r="CM79" s="488"/>
      <c r="CN79" s="488"/>
      <c r="CO79" s="488"/>
      <c r="CP79" s="488"/>
      <c r="CQ79" s="488"/>
      <c r="CR79" s="488"/>
      <c r="CS79" s="488"/>
      <c r="CT79" s="488"/>
      <c r="CU79" s="488"/>
      <c r="CV79" s="488"/>
      <c r="CW79" s="488"/>
      <c r="CX79" s="488"/>
      <c r="CY79" s="488"/>
      <c r="CZ79" s="488"/>
      <c r="DA79" s="488"/>
      <c r="DB79" s="488"/>
      <c r="DC79" s="488"/>
      <c r="DD79" s="488"/>
      <c r="DE79" s="488"/>
      <c r="DF79" s="488"/>
      <c r="DG79" s="488"/>
      <c r="DH79" s="488"/>
      <c r="DI79" s="488"/>
      <c r="DJ79" s="488"/>
      <c r="DK79" s="488"/>
      <c r="DL79" s="488"/>
      <c r="DM79" s="488"/>
      <c r="DN79" s="489"/>
    </row>
    <row r="80" spans="1:118" ht="13.5" customHeight="1">
      <c r="A80" s="478">
        <v>657</v>
      </c>
      <c r="B80" s="479" t="s">
        <v>602</v>
      </c>
      <c r="C80" s="479">
        <v>1</v>
      </c>
      <c r="D80" s="395" t="s">
        <v>40</v>
      </c>
      <c r="E80" s="395" t="s">
        <v>543</v>
      </c>
      <c r="F80" s="480">
        <v>0</v>
      </c>
      <c r="G80" s="397">
        <v>1</v>
      </c>
      <c r="H80" s="515">
        <v>0.3</v>
      </c>
      <c r="I80" s="516">
        <v>-0.5</v>
      </c>
      <c r="J80" s="481">
        <v>-1</v>
      </c>
      <c r="K80" s="482">
        <v>-0.99</v>
      </c>
      <c r="L80" s="397">
        <f t="shared" si="1"/>
        <v>0.99</v>
      </c>
      <c r="M80" s="404">
        <f t="shared" si="5"/>
        <v>0.01</v>
      </c>
      <c r="N80" s="550">
        <v>0</v>
      </c>
      <c r="O80" s="483" t="str">
        <f t="shared" si="3"/>
        <v>OK</v>
      </c>
      <c r="P80" s="393"/>
      <c r="Q80" s="484">
        <v>657</v>
      </c>
      <c r="R80" s="398">
        <f t="shared" si="4"/>
        <v>-1</v>
      </c>
      <c r="S80" s="485">
        <v>-0.99</v>
      </c>
      <c r="T80" s="485">
        <v>-1.002</v>
      </c>
      <c r="U80" s="488"/>
      <c r="V80" s="488"/>
      <c r="W80" s="488"/>
      <c r="X80" s="488"/>
      <c r="Y80" s="488"/>
      <c r="Z80" s="488"/>
      <c r="AA80" s="488"/>
      <c r="AB80" s="488"/>
      <c r="AC80" s="488"/>
      <c r="AD80" s="488"/>
      <c r="AE80" s="488"/>
      <c r="AF80" s="488"/>
      <c r="AG80" s="488"/>
      <c r="AH80" s="488"/>
      <c r="AI80" s="488"/>
      <c r="AJ80" s="488"/>
      <c r="AK80" s="488"/>
      <c r="AL80" s="488"/>
      <c r="AM80" s="488"/>
      <c r="AN80" s="488"/>
      <c r="AO80" s="488"/>
      <c r="AP80" s="488"/>
      <c r="AQ80" s="488"/>
      <c r="AR80" s="488"/>
      <c r="AS80" s="488"/>
      <c r="AT80" s="488"/>
      <c r="AU80" s="488"/>
      <c r="AV80" s="488"/>
      <c r="AW80" s="488"/>
      <c r="AX80" s="488"/>
      <c r="AY80" s="488"/>
      <c r="AZ80" s="488"/>
      <c r="BA80" s="488"/>
      <c r="BB80" s="488"/>
      <c r="BC80" s="488"/>
      <c r="BD80" s="488"/>
      <c r="BE80" s="488"/>
      <c r="BF80" s="488"/>
      <c r="BG80" s="488"/>
      <c r="BH80" s="488"/>
      <c r="BI80" s="488"/>
      <c r="BJ80" s="488"/>
      <c r="BK80" s="488"/>
      <c r="BL80" s="488"/>
      <c r="BM80" s="488"/>
      <c r="BN80" s="488"/>
      <c r="BO80" s="488"/>
      <c r="BP80" s="488"/>
      <c r="BQ80" s="488"/>
      <c r="BR80" s="488"/>
      <c r="BS80" s="488"/>
      <c r="BT80" s="488"/>
      <c r="BU80" s="488"/>
      <c r="BV80" s="488"/>
      <c r="BW80" s="488"/>
      <c r="BX80" s="488"/>
      <c r="BY80" s="488"/>
      <c r="BZ80" s="488"/>
      <c r="CA80" s="488"/>
      <c r="CB80" s="488"/>
      <c r="CC80" s="488"/>
      <c r="CD80" s="488"/>
      <c r="CE80" s="488"/>
      <c r="CF80" s="488"/>
      <c r="CG80" s="488"/>
      <c r="CH80" s="488"/>
      <c r="CI80" s="488"/>
      <c r="CJ80" s="488"/>
      <c r="CK80" s="488"/>
      <c r="CL80" s="488"/>
      <c r="CM80" s="488"/>
      <c r="CN80" s="488"/>
      <c r="CO80" s="488"/>
      <c r="CP80" s="488"/>
      <c r="CQ80" s="488"/>
      <c r="CR80" s="488"/>
      <c r="CS80" s="488"/>
      <c r="CT80" s="488"/>
      <c r="CU80" s="488"/>
      <c r="CV80" s="488"/>
      <c r="CW80" s="488"/>
      <c r="CX80" s="488"/>
      <c r="CY80" s="488"/>
      <c r="CZ80" s="488"/>
      <c r="DA80" s="488"/>
      <c r="DB80" s="488"/>
      <c r="DC80" s="488"/>
      <c r="DD80" s="488"/>
      <c r="DE80" s="488"/>
      <c r="DF80" s="488"/>
      <c r="DG80" s="488"/>
      <c r="DH80" s="488"/>
      <c r="DI80" s="488"/>
      <c r="DJ80" s="488"/>
      <c r="DK80" s="488"/>
      <c r="DL80" s="488"/>
      <c r="DM80" s="488"/>
      <c r="DN80" s="489"/>
    </row>
    <row r="81" spans="1:118" ht="13.5" customHeight="1">
      <c r="A81" s="478">
        <v>658</v>
      </c>
      <c r="B81" s="479" t="s">
        <v>603</v>
      </c>
      <c r="C81" s="479">
        <v>1</v>
      </c>
      <c r="D81" s="395" t="s">
        <v>40</v>
      </c>
      <c r="E81" s="395" t="s">
        <v>543</v>
      </c>
      <c r="F81" s="480">
        <v>0</v>
      </c>
      <c r="G81" s="397">
        <v>1</v>
      </c>
      <c r="H81" s="515">
        <v>0.3</v>
      </c>
      <c r="I81" s="516">
        <v>-0.5</v>
      </c>
      <c r="J81" s="481">
        <v>-1</v>
      </c>
      <c r="K81" s="482">
        <v>-1.081</v>
      </c>
      <c r="L81" s="397">
        <f t="shared" si="1"/>
        <v>1.08</v>
      </c>
      <c r="M81" s="404">
        <f t="shared" si="5"/>
        <v>-0.08</v>
      </c>
      <c r="N81" s="550">
        <v>-0.1</v>
      </c>
      <c r="O81" s="483" t="str">
        <f t="shared" si="3"/>
        <v>OK</v>
      </c>
      <c r="P81" s="393"/>
      <c r="Q81" s="484">
        <v>658</v>
      </c>
      <c r="R81" s="398">
        <f t="shared" si="4"/>
        <v>-1</v>
      </c>
      <c r="S81" s="485">
        <v>-1.081</v>
      </c>
      <c r="T81" s="485">
        <v>-1.1020000000000001</v>
      </c>
      <c r="U81" s="488"/>
      <c r="V81" s="488"/>
      <c r="W81" s="488"/>
      <c r="X81" s="488"/>
      <c r="Y81" s="488"/>
      <c r="Z81" s="488"/>
      <c r="AA81" s="488"/>
      <c r="AB81" s="488"/>
      <c r="AC81" s="488"/>
      <c r="AD81" s="488"/>
      <c r="AE81" s="488"/>
      <c r="AF81" s="488"/>
      <c r="AG81" s="488"/>
      <c r="AH81" s="488"/>
      <c r="AI81" s="488"/>
      <c r="AJ81" s="488"/>
      <c r="AK81" s="488"/>
      <c r="AL81" s="488"/>
      <c r="AM81" s="488"/>
      <c r="AN81" s="488"/>
      <c r="AO81" s="488"/>
      <c r="AP81" s="488"/>
      <c r="AQ81" s="488"/>
      <c r="AR81" s="488"/>
      <c r="AS81" s="488"/>
      <c r="AT81" s="488"/>
      <c r="AU81" s="488"/>
      <c r="AV81" s="488"/>
      <c r="AW81" s="488"/>
      <c r="AX81" s="488"/>
      <c r="AY81" s="488"/>
      <c r="AZ81" s="488"/>
      <c r="BA81" s="488"/>
      <c r="BB81" s="488"/>
      <c r="BC81" s="488"/>
      <c r="BD81" s="488"/>
      <c r="BE81" s="488"/>
      <c r="BF81" s="488"/>
      <c r="BG81" s="488"/>
      <c r="BH81" s="488"/>
      <c r="BI81" s="488"/>
      <c r="BJ81" s="488"/>
      <c r="BK81" s="488"/>
      <c r="BL81" s="488"/>
      <c r="BM81" s="488"/>
      <c r="BN81" s="488"/>
      <c r="BO81" s="488"/>
      <c r="BP81" s="488"/>
      <c r="BQ81" s="488"/>
      <c r="BR81" s="488"/>
      <c r="BS81" s="488"/>
      <c r="BT81" s="488"/>
      <c r="BU81" s="488"/>
      <c r="BV81" s="488"/>
      <c r="BW81" s="488"/>
      <c r="BX81" s="488"/>
      <c r="BY81" s="488"/>
      <c r="BZ81" s="488"/>
      <c r="CA81" s="488"/>
      <c r="CB81" s="488"/>
      <c r="CC81" s="488"/>
      <c r="CD81" s="488"/>
      <c r="CE81" s="488"/>
      <c r="CF81" s="488"/>
      <c r="CG81" s="488"/>
      <c r="CH81" s="488"/>
      <c r="CI81" s="488"/>
      <c r="CJ81" s="488"/>
      <c r="CK81" s="488"/>
      <c r="CL81" s="488"/>
      <c r="CM81" s="488"/>
      <c r="CN81" s="488"/>
      <c r="CO81" s="488"/>
      <c r="CP81" s="488"/>
      <c r="CQ81" s="488"/>
      <c r="CR81" s="488"/>
      <c r="CS81" s="488"/>
      <c r="CT81" s="488"/>
      <c r="CU81" s="488"/>
      <c r="CV81" s="488"/>
      <c r="CW81" s="488"/>
      <c r="CX81" s="488"/>
      <c r="CY81" s="488"/>
      <c r="CZ81" s="488"/>
      <c r="DA81" s="488"/>
      <c r="DB81" s="488"/>
      <c r="DC81" s="488"/>
      <c r="DD81" s="488"/>
      <c r="DE81" s="488"/>
      <c r="DF81" s="488"/>
      <c r="DG81" s="488"/>
      <c r="DH81" s="488"/>
      <c r="DI81" s="488"/>
      <c r="DJ81" s="488"/>
      <c r="DK81" s="488"/>
      <c r="DL81" s="488"/>
      <c r="DM81" s="488"/>
      <c r="DN81" s="489"/>
    </row>
    <row r="82" spans="1:118" ht="13.5" customHeight="1">
      <c r="A82" s="478">
        <v>659</v>
      </c>
      <c r="B82" s="479" t="s">
        <v>604</v>
      </c>
      <c r="C82" s="479">
        <v>1</v>
      </c>
      <c r="D82" s="395" t="s">
        <v>40</v>
      </c>
      <c r="E82" s="395" t="s">
        <v>543</v>
      </c>
      <c r="F82" s="480">
        <v>0</v>
      </c>
      <c r="G82" s="397">
        <v>1</v>
      </c>
      <c r="H82" s="515">
        <v>0.3</v>
      </c>
      <c r="I82" s="516">
        <v>-0.5</v>
      </c>
      <c r="J82" s="481">
        <v>-1</v>
      </c>
      <c r="K82" s="482">
        <v>-1.034</v>
      </c>
      <c r="L82" s="397">
        <f t="shared" si="1"/>
        <v>1.03</v>
      </c>
      <c r="M82" s="404">
        <f t="shared" si="5"/>
        <v>-0.03</v>
      </c>
      <c r="N82" s="550">
        <v>-0.05</v>
      </c>
      <c r="O82" s="483" t="str">
        <f t="shared" si="3"/>
        <v>OK</v>
      </c>
      <c r="P82" s="393"/>
      <c r="Q82" s="484">
        <v>659</v>
      </c>
      <c r="R82" s="398">
        <f t="shared" si="4"/>
        <v>-1</v>
      </c>
      <c r="S82" s="485">
        <v>-1.034</v>
      </c>
      <c r="T82" s="485">
        <v>-1.054</v>
      </c>
      <c r="U82" s="488"/>
      <c r="V82" s="488"/>
      <c r="W82" s="488"/>
      <c r="X82" s="488"/>
      <c r="Y82" s="488"/>
      <c r="Z82" s="488"/>
      <c r="AA82" s="488"/>
      <c r="AB82" s="488"/>
      <c r="AC82" s="488"/>
      <c r="AD82" s="488"/>
      <c r="AE82" s="488"/>
      <c r="AF82" s="488"/>
      <c r="AG82" s="488"/>
      <c r="AH82" s="488"/>
      <c r="AI82" s="488"/>
      <c r="AJ82" s="488"/>
      <c r="AK82" s="488"/>
      <c r="AL82" s="488"/>
      <c r="AM82" s="488"/>
      <c r="AN82" s="488"/>
      <c r="AO82" s="488"/>
      <c r="AP82" s="488"/>
      <c r="AQ82" s="488"/>
      <c r="AR82" s="488"/>
      <c r="AS82" s="488"/>
      <c r="AT82" s="488"/>
      <c r="AU82" s="488"/>
      <c r="AV82" s="488"/>
      <c r="AW82" s="488"/>
      <c r="AX82" s="488"/>
      <c r="AY82" s="488"/>
      <c r="AZ82" s="488"/>
      <c r="BA82" s="488"/>
      <c r="BB82" s="488"/>
      <c r="BC82" s="488"/>
      <c r="BD82" s="488"/>
      <c r="BE82" s="488"/>
      <c r="BF82" s="488"/>
      <c r="BG82" s="488"/>
      <c r="BH82" s="488"/>
      <c r="BI82" s="488"/>
      <c r="BJ82" s="488"/>
      <c r="BK82" s="488"/>
      <c r="BL82" s="488"/>
      <c r="BM82" s="488"/>
      <c r="BN82" s="488"/>
      <c r="BO82" s="488"/>
      <c r="BP82" s="488"/>
      <c r="BQ82" s="488"/>
      <c r="BR82" s="488"/>
      <c r="BS82" s="488"/>
      <c r="BT82" s="488"/>
      <c r="BU82" s="488"/>
      <c r="BV82" s="488"/>
      <c r="BW82" s="488"/>
      <c r="BX82" s="488"/>
      <c r="BY82" s="488"/>
      <c r="BZ82" s="488"/>
      <c r="CA82" s="488"/>
      <c r="CB82" s="488"/>
      <c r="CC82" s="488"/>
      <c r="CD82" s="488"/>
      <c r="CE82" s="488"/>
      <c r="CF82" s="488"/>
      <c r="CG82" s="488"/>
      <c r="CH82" s="488"/>
      <c r="CI82" s="488"/>
      <c r="CJ82" s="488"/>
      <c r="CK82" s="488"/>
      <c r="CL82" s="488"/>
      <c r="CM82" s="488"/>
      <c r="CN82" s="488"/>
      <c r="CO82" s="488"/>
      <c r="CP82" s="488"/>
      <c r="CQ82" s="488"/>
      <c r="CR82" s="488"/>
      <c r="CS82" s="488"/>
      <c r="CT82" s="488"/>
      <c r="CU82" s="488"/>
      <c r="CV82" s="488"/>
      <c r="CW82" s="488"/>
      <c r="CX82" s="488"/>
      <c r="CY82" s="488"/>
      <c r="CZ82" s="488"/>
      <c r="DA82" s="488"/>
      <c r="DB82" s="488"/>
      <c r="DC82" s="488"/>
      <c r="DD82" s="488"/>
      <c r="DE82" s="488"/>
      <c r="DF82" s="488"/>
      <c r="DG82" s="488"/>
      <c r="DH82" s="488"/>
      <c r="DI82" s="488"/>
      <c r="DJ82" s="488"/>
      <c r="DK82" s="488"/>
      <c r="DL82" s="488"/>
      <c r="DM82" s="488"/>
      <c r="DN82" s="489"/>
    </row>
    <row r="83" spans="1:118" ht="13.5" customHeight="1">
      <c r="A83" s="478">
        <v>660</v>
      </c>
      <c r="B83" s="479" t="s">
        <v>605</v>
      </c>
      <c r="C83" s="479">
        <v>1</v>
      </c>
      <c r="D83" s="395" t="s">
        <v>40</v>
      </c>
      <c r="E83" s="395" t="s">
        <v>543</v>
      </c>
      <c r="F83" s="480">
        <v>0</v>
      </c>
      <c r="G83" s="397">
        <v>1</v>
      </c>
      <c r="H83" s="515">
        <v>0.3</v>
      </c>
      <c r="I83" s="516">
        <v>-0.5</v>
      </c>
      <c r="J83" s="481">
        <v>-1</v>
      </c>
      <c r="K83" s="482">
        <v>-1.244</v>
      </c>
      <c r="L83" s="397">
        <f t="shared" si="1"/>
        <v>1.24</v>
      </c>
      <c r="M83" s="404">
        <f t="shared" si="5"/>
        <v>-0.24</v>
      </c>
      <c r="N83" s="550">
        <v>-0.27</v>
      </c>
      <c r="O83" s="483" t="str">
        <f t="shared" si="3"/>
        <v>OK</v>
      </c>
      <c r="P83" s="393"/>
      <c r="Q83" s="484">
        <v>660</v>
      </c>
      <c r="R83" s="398">
        <f t="shared" si="4"/>
        <v>-1</v>
      </c>
      <c r="S83" s="485">
        <v>-1.244</v>
      </c>
      <c r="T83" s="485">
        <v>-1.2689999999999999</v>
      </c>
      <c r="U83" s="488"/>
      <c r="V83" s="488"/>
      <c r="W83" s="488"/>
      <c r="X83" s="488"/>
      <c r="Y83" s="488"/>
      <c r="Z83" s="488"/>
      <c r="AA83" s="488"/>
      <c r="AB83" s="488"/>
      <c r="AC83" s="488"/>
      <c r="AD83" s="488"/>
      <c r="AE83" s="488"/>
      <c r="AF83" s="488"/>
      <c r="AG83" s="488"/>
      <c r="AH83" s="488"/>
      <c r="AI83" s="488"/>
      <c r="AJ83" s="488"/>
      <c r="AK83" s="488"/>
      <c r="AL83" s="488"/>
      <c r="AM83" s="488"/>
      <c r="AN83" s="488"/>
      <c r="AO83" s="488"/>
      <c r="AP83" s="488"/>
      <c r="AQ83" s="488"/>
      <c r="AR83" s="488"/>
      <c r="AS83" s="488"/>
      <c r="AT83" s="488"/>
      <c r="AU83" s="488"/>
      <c r="AV83" s="488"/>
      <c r="AW83" s="488"/>
      <c r="AX83" s="488"/>
      <c r="AY83" s="488"/>
      <c r="AZ83" s="488"/>
      <c r="BA83" s="488"/>
      <c r="BB83" s="488"/>
      <c r="BC83" s="488"/>
      <c r="BD83" s="488"/>
      <c r="BE83" s="488"/>
      <c r="BF83" s="488"/>
      <c r="BG83" s="488"/>
      <c r="BH83" s="488"/>
      <c r="BI83" s="488"/>
      <c r="BJ83" s="488"/>
      <c r="BK83" s="488"/>
      <c r="BL83" s="488"/>
      <c r="BM83" s="488"/>
      <c r="BN83" s="488"/>
      <c r="BO83" s="488"/>
      <c r="BP83" s="488"/>
      <c r="BQ83" s="488"/>
      <c r="BR83" s="488"/>
      <c r="BS83" s="488"/>
      <c r="BT83" s="488"/>
      <c r="BU83" s="488"/>
      <c r="BV83" s="488"/>
      <c r="BW83" s="488"/>
      <c r="BX83" s="488"/>
      <c r="BY83" s="488"/>
      <c r="BZ83" s="488"/>
      <c r="CA83" s="488"/>
      <c r="CB83" s="488"/>
      <c r="CC83" s="488"/>
      <c r="CD83" s="488"/>
      <c r="CE83" s="488"/>
      <c r="CF83" s="488"/>
      <c r="CG83" s="488"/>
      <c r="CH83" s="488"/>
      <c r="CI83" s="488"/>
      <c r="CJ83" s="488"/>
      <c r="CK83" s="488"/>
      <c r="CL83" s="488"/>
      <c r="CM83" s="488"/>
      <c r="CN83" s="488"/>
      <c r="CO83" s="488"/>
      <c r="CP83" s="488"/>
      <c r="CQ83" s="488"/>
      <c r="CR83" s="488"/>
      <c r="CS83" s="488"/>
      <c r="CT83" s="488"/>
      <c r="CU83" s="488"/>
      <c r="CV83" s="488"/>
      <c r="CW83" s="488"/>
      <c r="CX83" s="488"/>
      <c r="CY83" s="488"/>
      <c r="CZ83" s="488"/>
      <c r="DA83" s="488"/>
      <c r="DB83" s="488"/>
      <c r="DC83" s="488"/>
      <c r="DD83" s="488"/>
      <c r="DE83" s="488"/>
      <c r="DF83" s="488"/>
      <c r="DG83" s="488"/>
      <c r="DH83" s="488"/>
      <c r="DI83" s="488"/>
      <c r="DJ83" s="488"/>
      <c r="DK83" s="488"/>
      <c r="DL83" s="488"/>
      <c r="DM83" s="488"/>
      <c r="DN83" s="489"/>
    </row>
    <row r="84" spans="1:118" ht="13.5" customHeight="1">
      <c r="A84" s="490">
        <v>661</v>
      </c>
      <c r="B84" s="479" t="s">
        <v>606</v>
      </c>
      <c r="C84" s="479">
        <v>1</v>
      </c>
      <c r="D84" s="395" t="s">
        <v>40</v>
      </c>
      <c r="E84" s="395" t="s">
        <v>543</v>
      </c>
      <c r="F84" s="480">
        <v>-55</v>
      </c>
      <c r="G84" s="397">
        <v>1</v>
      </c>
      <c r="H84" s="515">
        <v>0.3</v>
      </c>
      <c r="I84" s="516">
        <v>-0.7</v>
      </c>
      <c r="J84" s="481">
        <v>-56</v>
      </c>
      <c r="K84" s="482">
        <v>-55.771999999999998</v>
      </c>
      <c r="L84" s="397">
        <f t="shared" si="1"/>
        <v>0.77</v>
      </c>
      <c r="M84" s="404">
        <f t="shared" si="5"/>
        <v>0.23</v>
      </c>
      <c r="N84" s="550">
        <v>0.19</v>
      </c>
      <c r="O84" s="483" t="str">
        <f t="shared" si="3"/>
        <v>OK</v>
      </c>
      <c r="P84" s="393"/>
      <c r="Q84" s="491">
        <v>661</v>
      </c>
      <c r="R84" s="398">
        <f t="shared" si="4"/>
        <v>-56</v>
      </c>
      <c r="S84" s="485">
        <v>-55.771999999999998</v>
      </c>
      <c r="T84" s="485">
        <v>-55.814</v>
      </c>
      <c r="U84" s="488"/>
      <c r="V84" s="488"/>
      <c r="W84" s="488"/>
      <c r="X84" s="488"/>
      <c r="Y84" s="488"/>
      <c r="Z84" s="488"/>
      <c r="AA84" s="488"/>
      <c r="AB84" s="488"/>
      <c r="AC84" s="488"/>
      <c r="AD84" s="488"/>
      <c r="AE84" s="488"/>
      <c r="AF84" s="488"/>
      <c r="AG84" s="488"/>
      <c r="AH84" s="488"/>
      <c r="AI84" s="488"/>
      <c r="AJ84" s="488"/>
      <c r="AK84" s="488"/>
      <c r="AL84" s="488"/>
      <c r="AM84" s="488"/>
      <c r="AN84" s="488"/>
      <c r="AO84" s="488"/>
      <c r="AP84" s="488"/>
      <c r="AQ84" s="488"/>
      <c r="AR84" s="488"/>
      <c r="AS84" s="488"/>
      <c r="AT84" s="488"/>
      <c r="AU84" s="488"/>
      <c r="AV84" s="488"/>
      <c r="AW84" s="488"/>
      <c r="AX84" s="488"/>
      <c r="AY84" s="488"/>
      <c r="AZ84" s="488"/>
      <c r="BA84" s="488"/>
      <c r="BB84" s="488"/>
      <c r="BC84" s="488"/>
      <c r="BD84" s="488"/>
      <c r="BE84" s="488"/>
      <c r="BF84" s="488"/>
      <c r="BG84" s="488"/>
      <c r="BH84" s="488"/>
      <c r="BI84" s="488"/>
      <c r="BJ84" s="488"/>
      <c r="BK84" s="488"/>
      <c r="BL84" s="488"/>
      <c r="BM84" s="488"/>
      <c r="BN84" s="488"/>
      <c r="BO84" s="488"/>
      <c r="BP84" s="488"/>
      <c r="BQ84" s="488"/>
      <c r="BR84" s="488"/>
      <c r="BS84" s="488"/>
      <c r="BT84" s="488"/>
      <c r="BU84" s="488"/>
      <c r="BV84" s="488"/>
      <c r="BW84" s="488"/>
      <c r="BX84" s="488"/>
      <c r="BY84" s="488"/>
      <c r="BZ84" s="488"/>
      <c r="CA84" s="488"/>
      <c r="CB84" s="488"/>
      <c r="CC84" s="488"/>
      <c r="CD84" s="488"/>
      <c r="CE84" s="488"/>
      <c r="CF84" s="488"/>
      <c r="CG84" s="488"/>
      <c r="CH84" s="488"/>
      <c r="CI84" s="488"/>
      <c r="CJ84" s="488"/>
      <c r="CK84" s="488"/>
      <c r="CL84" s="488"/>
      <c r="CM84" s="488"/>
      <c r="CN84" s="488"/>
      <c r="CO84" s="488"/>
      <c r="CP84" s="488"/>
      <c r="CQ84" s="488"/>
      <c r="CR84" s="488"/>
      <c r="CS84" s="488"/>
      <c r="CT84" s="488"/>
      <c r="CU84" s="488"/>
      <c r="CV84" s="488"/>
      <c r="CW84" s="488"/>
      <c r="CX84" s="488"/>
      <c r="CY84" s="488"/>
      <c r="CZ84" s="488"/>
      <c r="DA84" s="488"/>
      <c r="DB84" s="488"/>
      <c r="DC84" s="488"/>
      <c r="DD84" s="488"/>
      <c r="DE84" s="488"/>
      <c r="DF84" s="488"/>
      <c r="DG84" s="488"/>
      <c r="DH84" s="488"/>
      <c r="DI84" s="488"/>
      <c r="DJ84" s="488"/>
      <c r="DK84" s="488"/>
      <c r="DL84" s="488"/>
      <c r="DM84" s="488"/>
      <c r="DN84" s="489"/>
    </row>
    <row r="85" spans="1:118" ht="13.5" customHeight="1">
      <c r="A85" s="478">
        <v>662</v>
      </c>
      <c r="B85" s="479" t="s">
        <v>607</v>
      </c>
      <c r="C85" s="479">
        <v>1</v>
      </c>
      <c r="D85" s="395" t="s">
        <v>40</v>
      </c>
      <c r="E85" s="395" t="s">
        <v>543</v>
      </c>
      <c r="F85" s="480">
        <v>-55</v>
      </c>
      <c r="G85" s="397">
        <v>1</v>
      </c>
      <c r="H85" s="515">
        <v>0.3</v>
      </c>
      <c r="I85" s="516">
        <v>-0.7</v>
      </c>
      <c r="J85" s="481">
        <v>-56</v>
      </c>
      <c r="K85" s="482">
        <v>-56.064</v>
      </c>
      <c r="L85" s="397">
        <f t="shared" si="1"/>
        <v>1.06</v>
      </c>
      <c r="M85" s="404">
        <f t="shared" si="5"/>
        <v>-0.06</v>
      </c>
      <c r="N85" s="550">
        <v>-0.09</v>
      </c>
      <c r="O85" s="483" t="str">
        <f t="shared" si="3"/>
        <v>OK</v>
      </c>
      <c r="P85" s="393"/>
      <c r="Q85" s="484">
        <v>662</v>
      </c>
      <c r="R85" s="398">
        <f t="shared" si="4"/>
        <v>-56</v>
      </c>
      <c r="S85" s="485">
        <v>-56.064</v>
      </c>
      <c r="T85" s="485">
        <v>-56.091999999999999</v>
      </c>
      <c r="U85" s="488"/>
      <c r="V85" s="488"/>
      <c r="W85" s="488"/>
      <c r="X85" s="488"/>
      <c r="Y85" s="488"/>
      <c r="Z85" s="488"/>
      <c r="AA85" s="488"/>
      <c r="AB85" s="488"/>
      <c r="AC85" s="488"/>
      <c r="AD85" s="488"/>
      <c r="AE85" s="488"/>
      <c r="AF85" s="488"/>
      <c r="AG85" s="488"/>
      <c r="AH85" s="488"/>
      <c r="AI85" s="488"/>
      <c r="AJ85" s="488"/>
      <c r="AK85" s="488"/>
      <c r="AL85" s="488"/>
      <c r="AM85" s="488"/>
      <c r="AN85" s="488"/>
      <c r="AO85" s="488"/>
      <c r="AP85" s="488"/>
      <c r="AQ85" s="488"/>
      <c r="AR85" s="488"/>
      <c r="AS85" s="488"/>
      <c r="AT85" s="488"/>
      <c r="AU85" s="488"/>
      <c r="AV85" s="488"/>
      <c r="AW85" s="488"/>
      <c r="AX85" s="488"/>
      <c r="AY85" s="488"/>
      <c r="AZ85" s="488"/>
      <c r="BA85" s="488"/>
      <c r="BB85" s="488"/>
      <c r="BC85" s="488"/>
      <c r="BD85" s="488"/>
      <c r="BE85" s="488"/>
      <c r="BF85" s="488"/>
      <c r="BG85" s="488"/>
      <c r="BH85" s="488"/>
      <c r="BI85" s="488"/>
      <c r="BJ85" s="488"/>
      <c r="BK85" s="488"/>
      <c r="BL85" s="488"/>
      <c r="BM85" s="488"/>
      <c r="BN85" s="488"/>
      <c r="BO85" s="488"/>
      <c r="BP85" s="488"/>
      <c r="BQ85" s="488"/>
      <c r="BR85" s="488"/>
      <c r="BS85" s="488"/>
      <c r="BT85" s="488"/>
      <c r="BU85" s="488"/>
      <c r="BV85" s="488"/>
      <c r="BW85" s="488"/>
      <c r="BX85" s="488"/>
      <c r="BY85" s="488"/>
      <c r="BZ85" s="488"/>
      <c r="CA85" s="488"/>
      <c r="CB85" s="488"/>
      <c r="CC85" s="488"/>
      <c r="CD85" s="488"/>
      <c r="CE85" s="488"/>
      <c r="CF85" s="488"/>
      <c r="CG85" s="488"/>
      <c r="CH85" s="488"/>
      <c r="CI85" s="488"/>
      <c r="CJ85" s="488"/>
      <c r="CK85" s="488"/>
      <c r="CL85" s="488"/>
      <c r="CM85" s="488"/>
      <c r="CN85" s="488"/>
      <c r="CO85" s="488"/>
      <c r="CP85" s="488"/>
      <c r="CQ85" s="488"/>
      <c r="CR85" s="488"/>
      <c r="CS85" s="488"/>
      <c r="CT85" s="488"/>
      <c r="CU85" s="488"/>
      <c r="CV85" s="488"/>
      <c r="CW85" s="488"/>
      <c r="CX85" s="488"/>
      <c r="CY85" s="488"/>
      <c r="CZ85" s="488"/>
      <c r="DA85" s="488"/>
      <c r="DB85" s="488"/>
      <c r="DC85" s="488"/>
      <c r="DD85" s="488"/>
      <c r="DE85" s="488"/>
      <c r="DF85" s="488"/>
      <c r="DG85" s="488"/>
      <c r="DH85" s="488"/>
      <c r="DI85" s="488"/>
      <c r="DJ85" s="488"/>
      <c r="DK85" s="488"/>
      <c r="DL85" s="488"/>
      <c r="DM85" s="488"/>
      <c r="DN85" s="489"/>
    </row>
    <row r="86" spans="1:118" ht="13.5" customHeight="1">
      <c r="A86" s="478">
        <v>663</v>
      </c>
      <c r="B86" s="479" t="s">
        <v>608</v>
      </c>
      <c r="C86" s="479">
        <v>1</v>
      </c>
      <c r="D86" s="395" t="s">
        <v>40</v>
      </c>
      <c r="E86" s="395" t="s">
        <v>543</v>
      </c>
      <c r="F86" s="480">
        <v>-55</v>
      </c>
      <c r="G86" s="397">
        <v>1</v>
      </c>
      <c r="H86" s="515">
        <v>0.3</v>
      </c>
      <c r="I86" s="516">
        <v>-0.7</v>
      </c>
      <c r="J86" s="481">
        <v>-56</v>
      </c>
      <c r="K86" s="482">
        <v>-55.851999999999997</v>
      </c>
      <c r="L86" s="397">
        <f t="shared" si="1"/>
        <v>0.85</v>
      </c>
      <c r="M86" s="404">
        <f t="shared" si="5"/>
        <v>0.15</v>
      </c>
      <c r="N86" s="550">
        <v>0.18</v>
      </c>
      <c r="O86" s="483" t="str">
        <f t="shared" si="3"/>
        <v>OK</v>
      </c>
      <c r="P86" s="393"/>
      <c r="Q86" s="484">
        <v>663</v>
      </c>
      <c r="R86" s="398">
        <f t="shared" si="4"/>
        <v>-56</v>
      </c>
      <c r="S86" s="485">
        <v>-55.851999999999997</v>
      </c>
      <c r="T86" s="485">
        <v>-55.822000000000003</v>
      </c>
      <c r="U86" s="488"/>
      <c r="V86" s="488"/>
      <c r="W86" s="488"/>
      <c r="X86" s="488"/>
      <c r="Y86" s="488"/>
      <c r="Z86" s="488"/>
      <c r="AA86" s="488"/>
      <c r="AB86" s="488"/>
      <c r="AC86" s="488"/>
      <c r="AD86" s="488"/>
      <c r="AE86" s="488"/>
      <c r="AF86" s="488"/>
      <c r="AG86" s="488"/>
      <c r="AH86" s="488"/>
      <c r="AI86" s="488"/>
      <c r="AJ86" s="488"/>
      <c r="AK86" s="488"/>
      <c r="AL86" s="488"/>
      <c r="AM86" s="488"/>
      <c r="AN86" s="488"/>
      <c r="AO86" s="488"/>
      <c r="AP86" s="488"/>
      <c r="AQ86" s="488"/>
      <c r="AR86" s="488"/>
      <c r="AS86" s="488"/>
      <c r="AT86" s="488"/>
      <c r="AU86" s="488"/>
      <c r="AV86" s="488"/>
      <c r="AW86" s="488"/>
      <c r="AX86" s="488"/>
      <c r="AY86" s="488"/>
      <c r="AZ86" s="488"/>
      <c r="BA86" s="488"/>
      <c r="BB86" s="488"/>
      <c r="BC86" s="488"/>
      <c r="BD86" s="488"/>
      <c r="BE86" s="488"/>
      <c r="BF86" s="488"/>
      <c r="BG86" s="488"/>
      <c r="BH86" s="488"/>
      <c r="BI86" s="488"/>
      <c r="BJ86" s="488"/>
      <c r="BK86" s="488"/>
      <c r="BL86" s="488"/>
      <c r="BM86" s="488"/>
      <c r="BN86" s="488"/>
      <c r="BO86" s="488"/>
      <c r="BP86" s="488"/>
      <c r="BQ86" s="488"/>
      <c r="BR86" s="488"/>
      <c r="BS86" s="488"/>
      <c r="BT86" s="488"/>
      <c r="BU86" s="488"/>
      <c r="BV86" s="488"/>
      <c r="BW86" s="488"/>
      <c r="BX86" s="488"/>
      <c r="BY86" s="488"/>
      <c r="BZ86" s="488"/>
      <c r="CA86" s="488"/>
      <c r="CB86" s="488"/>
      <c r="CC86" s="488"/>
      <c r="CD86" s="488"/>
      <c r="CE86" s="488"/>
      <c r="CF86" s="488"/>
      <c r="CG86" s="488"/>
      <c r="CH86" s="488"/>
      <c r="CI86" s="488"/>
      <c r="CJ86" s="488"/>
      <c r="CK86" s="488"/>
      <c r="CL86" s="488"/>
      <c r="CM86" s="488"/>
      <c r="CN86" s="488"/>
      <c r="CO86" s="488"/>
      <c r="CP86" s="488"/>
      <c r="CQ86" s="488"/>
      <c r="CR86" s="488"/>
      <c r="CS86" s="488"/>
      <c r="CT86" s="488"/>
      <c r="CU86" s="488"/>
      <c r="CV86" s="488"/>
      <c r="CW86" s="488"/>
      <c r="CX86" s="488"/>
      <c r="CY86" s="488"/>
      <c r="CZ86" s="488"/>
      <c r="DA86" s="488"/>
      <c r="DB86" s="488"/>
      <c r="DC86" s="488"/>
      <c r="DD86" s="488"/>
      <c r="DE86" s="488"/>
      <c r="DF86" s="488"/>
      <c r="DG86" s="488"/>
      <c r="DH86" s="488"/>
      <c r="DI86" s="488"/>
      <c r="DJ86" s="488"/>
      <c r="DK86" s="488"/>
      <c r="DL86" s="488"/>
      <c r="DM86" s="488"/>
      <c r="DN86" s="489"/>
    </row>
    <row r="87" spans="1:118" ht="13.5" customHeight="1">
      <c r="A87" s="478">
        <v>664</v>
      </c>
      <c r="B87" s="479" t="s">
        <v>609</v>
      </c>
      <c r="C87" s="479">
        <v>1</v>
      </c>
      <c r="D87" s="395" t="s">
        <v>40</v>
      </c>
      <c r="E87" s="395" t="s">
        <v>543</v>
      </c>
      <c r="F87" s="480">
        <v>-55</v>
      </c>
      <c r="G87" s="397">
        <v>1</v>
      </c>
      <c r="H87" s="515">
        <v>0.3</v>
      </c>
      <c r="I87" s="516">
        <v>-0.7</v>
      </c>
      <c r="J87" s="481">
        <v>-56</v>
      </c>
      <c r="K87" s="482">
        <v>-56.216999999999999</v>
      </c>
      <c r="L87" s="397">
        <f t="shared" si="1"/>
        <v>1.22</v>
      </c>
      <c r="M87" s="404">
        <f t="shared" si="5"/>
        <v>-0.22</v>
      </c>
      <c r="N87" s="550">
        <v>-0.21</v>
      </c>
      <c r="O87" s="483" t="str">
        <f t="shared" si="3"/>
        <v>OK</v>
      </c>
      <c r="P87" s="393"/>
      <c r="Q87" s="484">
        <v>664</v>
      </c>
      <c r="R87" s="398">
        <f t="shared" si="4"/>
        <v>-56</v>
      </c>
      <c r="S87" s="485">
        <v>-56.216999999999999</v>
      </c>
      <c r="T87" s="485">
        <v>-56.213000000000001</v>
      </c>
      <c r="U87" s="488"/>
      <c r="V87" s="488"/>
      <c r="W87" s="488"/>
      <c r="X87" s="488"/>
      <c r="Y87" s="488"/>
      <c r="Z87" s="488"/>
      <c r="AA87" s="488"/>
      <c r="AB87" s="488"/>
      <c r="AC87" s="488"/>
      <c r="AD87" s="488"/>
      <c r="AE87" s="488"/>
      <c r="AF87" s="488"/>
      <c r="AG87" s="488"/>
      <c r="AH87" s="488"/>
      <c r="AI87" s="488"/>
      <c r="AJ87" s="488"/>
      <c r="AK87" s="488"/>
      <c r="AL87" s="488"/>
      <c r="AM87" s="488"/>
      <c r="AN87" s="488"/>
      <c r="AO87" s="488"/>
      <c r="AP87" s="488"/>
      <c r="AQ87" s="488"/>
      <c r="AR87" s="488"/>
      <c r="AS87" s="488"/>
      <c r="AT87" s="488"/>
      <c r="AU87" s="488"/>
      <c r="AV87" s="488"/>
      <c r="AW87" s="488"/>
      <c r="AX87" s="488"/>
      <c r="AY87" s="488"/>
      <c r="AZ87" s="488"/>
      <c r="BA87" s="488"/>
      <c r="BB87" s="488"/>
      <c r="BC87" s="488"/>
      <c r="BD87" s="488"/>
      <c r="BE87" s="488"/>
      <c r="BF87" s="488"/>
      <c r="BG87" s="488"/>
      <c r="BH87" s="488"/>
      <c r="BI87" s="488"/>
      <c r="BJ87" s="488"/>
      <c r="BK87" s="488"/>
      <c r="BL87" s="488"/>
      <c r="BM87" s="488"/>
      <c r="BN87" s="488"/>
      <c r="BO87" s="488"/>
      <c r="BP87" s="488"/>
      <c r="BQ87" s="488"/>
      <c r="BR87" s="488"/>
      <c r="BS87" s="488"/>
      <c r="BT87" s="488"/>
      <c r="BU87" s="488"/>
      <c r="BV87" s="488"/>
      <c r="BW87" s="488"/>
      <c r="BX87" s="488"/>
      <c r="BY87" s="488"/>
      <c r="BZ87" s="488"/>
      <c r="CA87" s="488"/>
      <c r="CB87" s="488"/>
      <c r="CC87" s="488"/>
      <c r="CD87" s="488"/>
      <c r="CE87" s="488"/>
      <c r="CF87" s="488"/>
      <c r="CG87" s="488"/>
      <c r="CH87" s="488"/>
      <c r="CI87" s="488"/>
      <c r="CJ87" s="488"/>
      <c r="CK87" s="488"/>
      <c r="CL87" s="488"/>
      <c r="CM87" s="488"/>
      <c r="CN87" s="488"/>
      <c r="CO87" s="488"/>
      <c r="CP87" s="488"/>
      <c r="CQ87" s="488"/>
      <c r="CR87" s="488"/>
      <c r="CS87" s="488"/>
      <c r="CT87" s="488"/>
      <c r="CU87" s="488"/>
      <c r="CV87" s="488"/>
      <c r="CW87" s="488"/>
      <c r="CX87" s="488"/>
      <c r="CY87" s="488"/>
      <c r="CZ87" s="488"/>
      <c r="DA87" s="488"/>
      <c r="DB87" s="488"/>
      <c r="DC87" s="488"/>
      <c r="DD87" s="488"/>
      <c r="DE87" s="488"/>
      <c r="DF87" s="488"/>
      <c r="DG87" s="488"/>
      <c r="DH87" s="488"/>
      <c r="DI87" s="488"/>
      <c r="DJ87" s="488"/>
      <c r="DK87" s="488"/>
      <c r="DL87" s="488"/>
      <c r="DM87" s="488"/>
      <c r="DN87" s="489"/>
    </row>
    <row r="88" spans="1:118" ht="13.5" customHeight="1">
      <c r="A88" s="478">
        <v>667</v>
      </c>
      <c r="B88" s="479" t="s">
        <v>610</v>
      </c>
      <c r="C88" s="479">
        <v>1</v>
      </c>
      <c r="D88" s="395" t="s">
        <v>40</v>
      </c>
      <c r="E88" s="395" t="s">
        <v>543</v>
      </c>
      <c r="F88" s="480">
        <v>-55</v>
      </c>
      <c r="G88" s="397">
        <v>1</v>
      </c>
      <c r="H88" s="515">
        <v>0.3</v>
      </c>
      <c r="I88" s="516">
        <v>-0.7</v>
      </c>
      <c r="J88" s="481">
        <v>-56</v>
      </c>
      <c r="K88" s="482">
        <v>-56.018000000000001</v>
      </c>
      <c r="L88" s="397">
        <f t="shared" si="1"/>
        <v>1.02</v>
      </c>
      <c r="M88" s="404">
        <f t="shared" si="5"/>
        <v>-0.02</v>
      </c>
      <c r="N88" s="550">
        <v>-0.06</v>
      </c>
      <c r="O88" s="483" t="str">
        <f t="shared" si="3"/>
        <v>OK</v>
      </c>
      <c r="P88" s="393"/>
      <c r="Q88" s="484">
        <v>667</v>
      </c>
      <c r="R88" s="398">
        <f t="shared" si="4"/>
        <v>-56</v>
      </c>
      <c r="S88" s="485">
        <v>-56.018000000000001</v>
      </c>
      <c r="T88" s="485">
        <v>-56.061999999999998</v>
      </c>
      <c r="U88" s="488"/>
      <c r="V88" s="488"/>
      <c r="W88" s="488"/>
      <c r="X88" s="488"/>
      <c r="Y88" s="488"/>
      <c r="Z88" s="488"/>
      <c r="AA88" s="488"/>
      <c r="AB88" s="488"/>
      <c r="AC88" s="488"/>
      <c r="AD88" s="488"/>
      <c r="AE88" s="488"/>
      <c r="AF88" s="488"/>
      <c r="AG88" s="488"/>
      <c r="AH88" s="488"/>
      <c r="AI88" s="488"/>
      <c r="AJ88" s="488"/>
      <c r="AK88" s="488"/>
      <c r="AL88" s="488"/>
      <c r="AM88" s="488"/>
      <c r="AN88" s="488"/>
      <c r="AO88" s="488"/>
      <c r="AP88" s="488"/>
      <c r="AQ88" s="488"/>
      <c r="AR88" s="488"/>
      <c r="AS88" s="488"/>
      <c r="AT88" s="488"/>
      <c r="AU88" s="488"/>
      <c r="AV88" s="488"/>
      <c r="AW88" s="488"/>
      <c r="AX88" s="488"/>
      <c r="AY88" s="488"/>
      <c r="AZ88" s="488"/>
      <c r="BA88" s="488"/>
      <c r="BB88" s="488"/>
      <c r="BC88" s="488"/>
      <c r="BD88" s="488"/>
      <c r="BE88" s="488"/>
      <c r="BF88" s="488"/>
      <c r="BG88" s="488"/>
      <c r="BH88" s="488"/>
      <c r="BI88" s="488"/>
      <c r="BJ88" s="488"/>
      <c r="BK88" s="488"/>
      <c r="BL88" s="488"/>
      <c r="BM88" s="488"/>
      <c r="BN88" s="488"/>
      <c r="BO88" s="488"/>
      <c r="BP88" s="488"/>
      <c r="BQ88" s="488"/>
      <c r="BR88" s="488"/>
      <c r="BS88" s="488"/>
      <c r="BT88" s="488"/>
      <c r="BU88" s="488"/>
      <c r="BV88" s="488"/>
      <c r="BW88" s="488"/>
      <c r="BX88" s="488"/>
      <c r="BY88" s="488"/>
      <c r="BZ88" s="488"/>
      <c r="CA88" s="488"/>
      <c r="CB88" s="488"/>
      <c r="CC88" s="488"/>
      <c r="CD88" s="488"/>
      <c r="CE88" s="488"/>
      <c r="CF88" s="488"/>
      <c r="CG88" s="488"/>
      <c r="CH88" s="488"/>
      <c r="CI88" s="488"/>
      <c r="CJ88" s="488"/>
      <c r="CK88" s="488"/>
      <c r="CL88" s="488"/>
      <c r="CM88" s="488"/>
      <c r="CN88" s="488"/>
      <c r="CO88" s="488"/>
      <c r="CP88" s="488"/>
      <c r="CQ88" s="488"/>
      <c r="CR88" s="488"/>
      <c r="CS88" s="488"/>
      <c r="CT88" s="488"/>
      <c r="CU88" s="488"/>
      <c r="CV88" s="488"/>
      <c r="CW88" s="488"/>
      <c r="CX88" s="488"/>
      <c r="CY88" s="488"/>
      <c r="CZ88" s="488"/>
      <c r="DA88" s="488"/>
      <c r="DB88" s="488"/>
      <c r="DC88" s="488"/>
      <c r="DD88" s="488"/>
      <c r="DE88" s="488"/>
      <c r="DF88" s="488"/>
      <c r="DG88" s="488"/>
      <c r="DH88" s="488"/>
      <c r="DI88" s="488"/>
      <c r="DJ88" s="488"/>
      <c r="DK88" s="488"/>
      <c r="DL88" s="488"/>
      <c r="DM88" s="488"/>
      <c r="DN88" s="489"/>
    </row>
    <row r="89" spans="1:118" ht="13.5" customHeight="1">
      <c r="A89" s="478">
        <v>668</v>
      </c>
      <c r="B89" s="479" t="s">
        <v>611</v>
      </c>
      <c r="C89" s="479">
        <v>1</v>
      </c>
      <c r="D89" s="395" t="s">
        <v>40</v>
      </c>
      <c r="E89" s="395" t="s">
        <v>543</v>
      </c>
      <c r="F89" s="480">
        <v>-55</v>
      </c>
      <c r="G89" s="397">
        <v>1</v>
      </c>
      <c r="H89" s="515">
        <v>0.3</v>
      </c>
      <c r="I89" s="516">
        <v>-0.7</v>
      </c>
      <c r="J89" s="481">
        <v>-56</v>
      </c>
      <c r="K89" s="482">
        <v>-56.012999999999998</v>
      </c>
      <c r="L89" s="397">
        <f t="shared" si="1"/>
        <v>1.01</v>
      </c>
      <c r="M89" s="404">
        <f t="shared" si="5"/>
        <v>-0.01</v>
      </c>
      <c r="N89" s="550">
        <v>-0.06</v>
      </c>
      <c r="O89" s="483" t="str">
        <f t="shared" si="3"/>
        <v>OK</v>
      </c>
      <c r="P89" s="393"/>
      <c r="Q89" s="484">
        <v>668</v>
      </c>
      <c r="R89" s="398">
        <f t="shared" si="4"/>
        <v>-56</v>
      </c>
      <c r="S89" s="485">
        <v>-56.012999999999998</v>
      </c>
      <c r="T89" s="485">
        <v>-56.058999999999997</v>
      </c>
      <c r="U89" s="488"/>
      <c r="V89" s="488"/>
      <c r="W89" s="488"/>
      <c r="X89" s="488"/>
      <c r="Y89" s="488"/>
      <c r="Z89" s="488"/>
      <c r="AA89" s="488"/>
      <c r="AB89" s="488"/>
      <c r="AC89" s="488"/>
      <c r="AD89" s="488"/>
      <c r="AE89" s="488"/>
      <c r="AF89" s="488"/>
      <c r="AG89" s="488"/>
      <c r="AH89" s="488"/>
      <c r="AI89" s="488"/>
      <c r="AJ89" s="488"/>
      <c r="AK89" s="488"/>
      <c r="AL89" s="488"/>
      <c r="AM89" s="488"/>
      <c r="AN89" s="488"/>
      <c r="AO89" s="488"/>
      <c r="AP89" s="488"/>
      <c r="AQ89" s="488"/>
      <c r="AR89" s="488"/>
      <c r="AS89" s="488"/>
      <c r="AT89" s="488"/>
      <c r="AU89" s="488"/>
      <c r="AV89" s="488"/>
      <c r="AW89" s="488"/>
      <c r="AX89" s="488"/>
      <c r="AY89" s="488"/>
      <c r="AZ89" s="488"/>
      <c r="BA89" s="488"/>
      <c r="BB89" s="488"/>
      <c r="BC89" s="488"/>
      <c r="BD89" s="488"/>
      <c r="BE89" s="488"/>
      <c r="BF89" s="488"/>
      <c r="BG89" s="488"/>
      <c r="BH89" s="488"/>
      <c r="BI89" s="488"/>
      <c r="BJ89" s="488"/>
      <c r="BK89" s="488"/>
      <c r="BL89" s="488"/>
      <c r="BM89" s="488"/>
      <c r="BN89" s="488"/>
      <c r="BO89" s="488"/>
      <c r="BP89" s="488"/>
      <c r="BQ89" s="488"/>
      <c r="BR89" s="488"/>
      <c r="BS89" s="488"/>
      <c r="BT89" s="488"/>
      <c r="BU89" s="488"/>
      <c r="BV89" s="488"/>
      <c r="BW89" s="488"/>
      <c r="BX89" s="488"/>
      <c r="BY89" s="488"/>
      <c r="BZ89" s="488"/>
      <c r="CA89" s="488"/>
      <c r="CB89" s="488"/>
      <c r="CC89" s="488"/>
      <c r="CD89" s="488"/>
      <c r="CE89" s="488"/>
      <c r="CF89" s="488"/>
      <c r="CG89" s="488"/>
      <c r="CH89" s="488"/>
      <c r="CI89" s="488"/>
      <c r="CJ89" s="488"/>
      <c r="CK89" s="488"/>
      <c r="CL89" s="488"/>
      <c r="CM89" s="488"/>
      <c r="CN89" s="488"/>
      <c r="CO89" s="488"/>
      <c r="CP89" s="488"/>
      <c r="CQ89" s="488"/>
      <c r="CR89" s="488"/>
      <c r="CS89" s="488"/>
      <c r="CT89" s="488"/>
      <c r="CU89" s="488"/>
      <c r="CV89" s="488"/>
      <c r="CW89" s="488"/>
      <c r="CX89" s="488"/>
      <c r="CY89" s="488"/>
      <c r="CZ89" s="488"/>
      <c r="DA89" s="488"/>
      <c r="DB89" s="488"/>
      <c r="DC89" s="488"/>
      <c r="DD89" s="488"/>
      <c r="DE89" s="488"/>
      <c r="DF89" s="488"/>
      <c r="DG89" s="488"/>
      <c r="DH89" s="488"/>
      <c r="DI89" s="488"/>
      <c r="DJ89" s="488"/>
      <c r="DK89" s="488"/>
      <c r="DL89" s="488"/>
      <c r="DM89" s="488"/>
      <c r="DN89" s="489"/>
    </row>
    <row r="90" spans="1:118" ht="13.5" customHeight="1">
      <c r="A90" s="478">
        <v>669</v>
      </c>
      <c r="B90" s="479" t="s">
        <v>612</v>
      </c>
      <c r="C90" s="479">
        <v>1</v>
      </c>
      <c r="D90" s="395" t="s">
        <v>40</v>
      </c>
      <c r="E90" s="395" t="s">
        <v>543</v>
      </c>
      <c r="F90" s="492">
        <v>-55</v>
      </c>
      <c r="G90" s="397">
        <v>1</v>
      </c>
      <c r="H90" s="515">
        <v>0.3</v>
      </c>
      <c r="I90" s="516">
        <v>-0.7</v>
      </c>
      <c r="J90" s="481">
        <v>-56</v>
      </c>
      <c r="K90" s="482">
        <v>-56.146000000000001</v>
      </c>
      <c r="L90" s="397">
        <f t="shared" si="1"/>
        <v>1.1499999999999999</v>
      </c>
      <c r="M90" s="404">
        <f t="shared" si="5"/>
        <v>-0.15</v>
      </c>
      <c r="N90" s="550">
        <v>-0.19</v>
      </c>
      <c r="O90" s="483" t="str">
        <f t="shared" si="3"/>
        <v>OK</v>
      </c>
      <c r="P90" s="393"/>
      <c r="Q90" s="484">
        <v>669</v>
      </c>
      <c r="R90" s="398">
        <f t="shared" si="4"/>
        <v>-56</v>
      </c>
      <c r="S90" s="485">
        <v>-56.146000000000001</v>
      </c>
      <c r="T90" s="485">
        <v>-56.185000000000002</v>
      </c>
      <c r="U90" s="488"/>
      <c r="V90" s="488"/>
      <c r="W90" s="488"/>
      <c r="X90" s="488"/>
      <c r="Y90" s="488"/>
      <c r="Z90" s="488"/>
      <c r="AA90" s="488"/>
      <c r="AB90" s="488"/>
      <c r="AC90" s="488"/>
      <c r="AD90" s="488"/>
      <c r="AE90" s="488"/>
      <c r="AF90" s="488"/>
      <c r="AG90" s="488"/>
      <c r="AH90" s="488"/>
      <c r="AI90" s="488"/>
      <c r="AJ90" s="488"/>
      <c r="AK90" s="488"/>
      <c r="AL90" s="488"/>
      <c r="AM90" s="488"/>
      <c r="AN90" s="488"/>
      <c r="AO90" s="488"/>
      <c r="AP90" s="488"/>
      <c r="AQ90" s="488"/>
      <c r="AR90" s="488"/>
      <c r="AS90" s="488"/>
      <c r="AT90" s="488"/>
      <c r="AU90" s="488"/>
      <c r="AV90" s="488"/>
      <c r="AW90" s="488"/>
      <c r="AX90" s="488"/>
      <c r="AY90" s="488"/>
      <c r="AZ90" s="488"/>
      <c r="BA90" s="488"/>
      <c r="BB90" s="488"/>
      <c r="BC90" s="488"/>
      <c r="BD90" s="488"/>
      <c r="BE90" s="488"/>
      <c r="BF90" s="488"/>
      <c r="BG90" s="488"/>
      <c r="BH90" s="488"/>
      <c r="BI90" s="488"/>
      <c r="BJ90" s="488"/>
      <c r="BK90" s="488"/>
      <c r="BL90" s="488"/>
      <c r="BM90" s="488"/>
      <c r="BN90" s="488"/>
      <c r="BO90" s="488"/>
      <c r="BP90" s="488"/>
      <c r="BQ90" s="488"/>
      <c r="BR90" s="488"/>
      <c r="BS90" s="488"/>
      <c r="BT90" s="488"/>
      <c r="BU90" s="488"/>
      <c r="BV90" s="488"/>
      <c r="BW90" s="488"/>
      <c r="BX90" s="488"/>
      <c r="BY90" s="488"/>
      <c r="BZ90" s="488"/>
      <c r="CA90" s="488"/>
      <c r="CB90" s="488"/>
      <c r="CC90" s="488"/>
      <c r="CD90" s="488"/>
      <c r="CE90" s="488"/>
      <c r="CF90" s="488"/>
      <c r="CG90" s="488"/>
      <c r="CH90" s="488"/>
      <c r="CI90" s="488"/>
      <c r="CJ90" s="488"/>
      <c r="CK90" s="488"/>
      <c r="CL90" s="488"/>
      <c r="CM90" s="488"/>
      <c r="CN90" s="488"/>
      <c r="CO90" s="488"/>
      <c r="CP90" s="488"/>
      <c r="CQ90" s="488"/>
      <c r="CR90" s="488"/>
      <c r="CS90" s="488"/>
      <c r="CT90" s="488"/>
      <c r="CU90" s="488"/>
      <c r="CV90" s="488"/>
      <c r="CW90" s="488"/>
      <c r="CX90" s="488"/>
      <c r="CY90" s="488"/>
      <c r="CZ90" s="488"/>
      <c r="DA90" s="488"/>
      <c r="DB90" s="488"/>
      <c r="DC90" s="488"/>
      <c r="DD90" s="488"/>
      <c r="DE90" s="488"/>
      <c r="DF90" s="488"/>
      <c r="DG90" s="488"/>
      <c r="DH90" s="488"/>
      <c r="DI90" s="488"/>
      <c r="DJ90" s="488"/>
      <c r="DK90" s="488"/>
      <c r="DL90" s="488"/>
      <c r="DM90" s="488"/>
      <c r="DN90" s="489"/>
    </row>
    <row r="91" spans="1:118" ht="13.5" customHeight="1">
      <c r="A91" s="478">
        <v>670</v>
      </c>
      <c r="B91" s="479" t="s">
        <v>613</v>
      </c>
      <c r="C91" s="479">
        <v>1</v>
      </c>
      <c r="D91" s="395" t="s">
        <v>40</v>
      </c>
      <c r="E91" s="395" t="s">
        <v>543</v>
      </c>
      <c r="F91" s="480">
        <v>-55</v>
      </c>
      <c r="G91" s="397">
        <v>1</v>
      </c>
      <c r="H91" s="515">
        <v>0.3</v>
      </c>
      <c r="I91" s="516">
        <v>-0.7</v>
      </c>
      <c r="J91" s="481">
        <v>-56</v>
      </c>
      <c r="K91" s="482">
        <v>-56.052</v>
      </c>
      <c r="L91" s="397">
        <f t="shared" si="1"/>
        <v>1.05</v>
      </c>
      <c r="M91" s="404">
        <f t="shared" si="5"/>
        <v>-0.05</v>
      </c>
      <c r="N91" s="550">
        <v>-7.0000000000000007E-2</v>
      </c>
      <c r="O91" s="483" t="str">
        <f t="shared" si="3"/>
        <v>OK</v>
      </c>
      <c r="P91" s="393"/>
      <c r="Q91" s="484">
        <v>670</v>
      </c>
      <c r="R91" s="398">
        <f t="shared" si="4"/>
        <v>-56</v>
      </c>
      <c r="S91" s="485">
        <v>-56.052</v>
      </c>
      <c r="T91" s="485">
        <v>-56.072000000000003</v>
      </c>
      <c r="U91" s="488"/>
      <c r="V91" s="488"/>
      <c r="W91" s="488"/>
      <c r="X91" s="488"/>
      <c r="Y91" s="488"/>
      <c r="Z91" s="488"/>
      <c r="AA91" s="488"/>
      <c r="AB91" s="488"/>
      <c r="AC91" s="488"/>
      <c r="AD91" s="488"/>
      <c r="AE91" s="488"/>
      <c r="AF91" s="488"/>
      <c r="AG91" s="488"/>
      <c r="AH91" s="488"/>
      <c r="AI91" s="488"/>
      <c r="AJ91" s="488"/>
      <c r="AK91" s="488"/>
      <c r="AL91" s="488"/>
      <c r="AM91" s="488"/>
      <c r="AN91" s="488"/>
      <c r="AO91" s="488"/>
      <c r="AP91" s="488"/>
      <c r="AQ91" s="488"/>
      <c r="AR91" s="488"/>
      <c r="AS91" s="488"/>
      <c r="AT91" s="488"/>
      <c r="AU91" s="488"/>
      <c r="AV91" s="488"/>
      <c r="AW91" s="488"/>
      <c r="AX91" s="488"/>
      <c r="AY91" s="488"/>
      <c r="AZ91" s="488"/>
      <c r="BA91" s="488"/>
      <c r="BB91" s="488"/>
      <c r="BC91" s="488"/>
      <c r="BD91" s="488"/>
      <c r="BE91" s="488"/>
      <c r="BF91" s="488"/>
      <c r="BG91" s="488"/>
      <c r="BH91" s="488"/>
      <c r="BI91" s="488"/>
      <c r="BJ91" s="488"/>
      <c r="BK91" s="488"/>
      <c r="BL91" s="488"/>
      <c r="BM91" s="488"/>
      <c r="BN91" s="488"/>
      <c r="BO91" s="488"/>
      <c r="BP91" s="488"/>
      <c r="BQ91" s="488"/>
      <c r="BR91" s="488"/>
      <c r="BS91" s="488"/>
      <c r="BT91" s="488"/>
      <c r="BU91" s="488"/>
      <c r="BV91" s="488"/>
      <c r="BW91" s="488"/>
      <c r="BX91" s="488"/>
      <c r="BY91" s="488"/>
      <c r="BZ91" s="488"/>
      <c r="CA91" s="488"/>
      <c r="CB91" s="488"/>
      <c r="CC91" s="488"/>
      <c r="CD91" s="488"/>
      <c r="CE91" s="488"/>
      <c r="CF91" s="488"/>
      <c r="CG91" s="488"/>
      <c r="CH91" s="488"/>
      <c r="CI91" s="488"/>
      <c r="CJ91" s="488"/>
      <c r="CK91" s="488"/>
      <c r="CL91" s="488"/>
      <c r="CM91" s="488"/>
      <c r="CN91" s="488"/>
      <c r="CO91" s="488"/>
      <c r="CP91" s="488"/>
      <c r="CQ91" s="488"/>
      <c r="CR91" s="488"/>
      <c r="CS91" s="488"/>
      <c r="CT91" s="488"/>
      <c r="CU91" s="488"/>
      <c r="CV91" s="488"/>
      <c r="CW91" s="488"/>
      <c r="CX91" s="488"/>
      <c r="CY91" s="488"/>
      <c r="CZ91" s="488"/>
      <c r="DA91" s="488"/>
      <c r="DB91" s="488"/>
      <c r="DC91" s="488"/>
      <c r="DD91" s="488"/>
      <c r="DE91" s="488"/>
      <c r="DF91" s="488"/>
      <c r="DG91" s="488"/>
      <c r="DH91" s="488"/>
      <c r="DI91" s="488"/>
      <c r="DJ91" s="488"/>
      <c r="DK91" s="488"/>
      <c r="DL91" s="488"/>
      <c r="DM91" s="488"/>
      <c r="DN91" s="489"/>
    </row>
    <row r="92" spans="1:118" ht="13.5" customHeight="1">
      <c r="A92" s="478">
        <v>671</v>
      </c>
      <c r="B92" s="479" t="s">
        <v>614</v>
      </c>
      <c r="C92" s="479">
        <v>1</v>
      </c>
      <c r="D92" s="395" t="s">
        <v>40</v>
      </c>
      <c r="E92" s="395" t="s">
        <v>543</v>
      </c>
      <c r="F92" s="480">
        <v>-55</v>
      </c>
      <c r="G92" s="397">
        <v>1</v>
      </c>
      <c r="H92" s="515">
        <v>0.3</v>
      </c>
      <c r="I92" s="516">
        <v>-0.7</v>
      </c>
      <c r="J92" s="481">
        <v>-56</v>
      </c>
      <c r="K92" s="482">
        <v>-56.158999999999999</v>
      </c>
      <c r="L92" s="397">
        <f t="shared" si="1"/>
        <v>1.1599999999999999</v>
      </c>
      <c r="M92" s="404">
        <f t="shared" si="5"/>
        <v>-0.16</v>
      </c>
      <c r="N92" s="550">
        <v>-0.19</v>
      </c>
      <c r="O92" s="483" t="str">
        <f t="shared" si="3"/>
        <v>OK</v>
      </c>
      <c r="P92" s="393"/>
      <c r="Q92" s="484">
        <v>671</v>
      </c>
      <c r="R92" s="398">
        <f t="shared" si="4"/>
        <v>-56</v>
      </c>
      <c r="S92" s="485">
        <v>-56.158999999999999</v>
      </c>
      <c r="T92" s="485">
        <v>-56.188000000000002</v>
      </c>
      <c r="U92" s="488"/>
      <c r="V92" s="488"/>
      <c r="W92" s="488"/>
      <c r="X92" s="488"/>
      <c r="Y92" s="488"/>
      <c r="Z92" s="488"/>
      <c r="AA92" s="488"/>
      <c r="AB92" s="488"/>
      <c r="AC92" s="488"/>
      <c r="AD92" s="488"/>
      <c r="AE92" s="488"/>
      <c r="AF92" s="488"/>
      <c r="AG92" s="488"/>
      <c r="AH92" s="488"/>
      <c r="AI92" s="488"/>
      <c r="AJ92" s="488"/>
      <c r="AK92" s="488"/>
      <c r="AL92" s="488"/>
      <c r="AM92" s="488"/>
      <c r="AN92" s="488"/>
      <c r="AO92" s="488"/>
      <c r="AP92" s="488"/>
      <c r="AQ92" s="488"/>
      <c r="AR92" s="488"/>
      <c r="AS92" s="488"/>
      <c r="AT92" s="488"/>
      <c r="AU92" s="488"/>
      <c r="AV92" s="488"/>
      <c r="AW92" s="488"/>
      <c r="AX92" s="488"/>
      <c r="AY92" s="488"/>
      <c r="AZ92" s="488"/>
      <c r="BA92" s="488"/>
      <c r="BB92" s="488"/>
      <c r="BC92" s="488"/>
      <c r="BD92" s="488"/>
      <c r="BE92" s="488"/>
      <c r="BF92" s="488"/>
      <c r="BG92" s="488"/>
      <c r="BH92" s="488"/>
      <c r="BI92" s="488"/>
      <c r="BJ92" s="488"/>
      <c r="BK92" s="488"/>
      <c r="BL92" s="488"/>
      <c r="BM92" s="488"/>
      <c r="BN92" s="488"/>
      <c r="BO92" s="488"/>
      <c r="BP92" s="488"/>
      <c r="BQ92" s="488"/>
      <c r="BR92" s="488"/>
      <c r="BS92" s="488"/>
      <c r="BT92" s="488"/>
      <c r="BU92" s="488"/>
      <c r="BV92" s="488"/>
      <c r="BW92" s="488"/>
      <c r="BX92" s="488"/>
      <c r="BY92" s="488"/>
      <c r="BZ92" s="488"/>
      <c r="CA92" s="488"/>
      <c r="CB92" s="488"/>
      <c r="CC92" s="488"/>
      <c r="CD92" s="488"/>
      <c r="CE92" s="488"/>
      <c r="CF92" s="488"/>
      <c r="CG92" s="488"/>
      <c r="CH92" s="488"/>
      <c r="CI92" s="488"/>
      <c r="CJ92" s="488"/>
      <c r="CK92" s="488"/>
      <c r="CL92" s="488"/>
      <c r="CM92" s="488"/>
      <c r="CN92" s="488"/>
      <c r="CO92" s="488"/>
      <c r="CP92" s="488"/>
      <c r="CQ92" s="488"/>
      <c r="CR92" s="488"/>
      <c r="CS92" s="488"/>
      <c r="CT92" s="488"/>
      <c r="CU92" s="488"/>
      <c r="CV92" s="488"/>
      <c r="CW92" s="488"/>
      <c r="CX92" s="488"/>
      <c r="CY92" s="488"/>
      <c r="CZ92" s="488"/>
      <c r="DA92" s="488"/>
      <c r="DB92" s="488"/>
      <c r="DC92" s="488"/>
      <c r="DD92" s="488"/>
      <c r="DE92" s="488"/>
      <c r="DF92" s="488"/>
      <c r="DG92" s="488"/>
      <c r="DH92" s="488"/>
      <c r="DI92" s="488"/>
      <c r="DJ92" s="488"/>
      <c r="DK92" s="488"/>
      <c r="DL92" s="488"/>
      <c r="DM92" s="488"/>
      <c r="DN92" s="489"/>
    </row>
    <row r="93" spans="1:118" ht="13.5" customHeight="1">
      <c r="A93" s="478">
        <v>672</v>
      </c>
      <c r="B93" s="479" t="s">
        <v>615</v>
      </c>
      <c r="C93" s="479">
        <v>1</v>
      </c>
      <c r="D93" s="395" t="s">
        <v>40</v>
      </c>
      <c r="E93" s="395" t="s">
        <v>543</v>
      </c>
      <c r="F93" s="480">
        <v>-55</v>
      </c>
      <c r="G93" s="397">
        <v>1</v>
      </c>
      <c r="H93" s="515">
        <v>0.3</v>
      </c>
      <c r="I93" s="516">
        <v>-0.7</v>
      </c>
      <c r="J93" s="481">
        <v>-56</v>
      </c>
      <c r="K93" s="482">
        <v>-56.436999999999998</v>
      </c>
      <c r="L93" s="397">
        <f t="shared" si="1"/>
        <v>1.44</v>
      </c>
      <c r="M93" s="404">
        <f t="shared" si="5"/>
        <v>-0.44</v>
      </c>
      <c r="N93" s="550">
        <v>-0.45</v>
      </c>
      <c r="O93" s="483" t="str">
        <f t="shared" si="3"/>
        <v>OK</v>
      </c>
      <c r="P93" s="393"/>
      <c r="Q93" s="484">
        <v>672</v>
      </c>
      <c r="R93" s="398">
        <f t="shared" si="4"/>
        <v>-56</v>
      </c>
      <c r="S93" s="485">
        <v>-56.436999999999998</v>
      </c>
      <c r="T93" s="485">
        <v>-56.45</v>
      </c>
      <c r="U93" s="488"/>
      <c r="V93" s="488"/>
      <c r="W93" s="488"/>
      <c r="X93" s="488"/>
      <c r="Y93" s="488"/>
      <c r="Z93" s="488"/>
      <c r="AA93" s="488"/>
      <c r="AB93" s="488"/>
      <c r="AC93" s="488"/>
      <c r="AD93" s="488"/>
      <c r="AE93" s="488"/>
      <c r="AF93" s="488"/>
      <c r="AG93" s="488"/>
      <c r="AH93" s="488"/>
      <c r="AI93" s="488"/>
      <c r="AJ93" s="488"/>
      <c r="AK93" s="488"/>
      <c r="AL93" s="488"/>
      <c r="AM93" s="488"/>
      <c r="AN93" s="488"/>
      <c r="AO93" s="488"/>
      <c r="AP93" s="488"/>
      <c r="AQ93" s="488"/>
      <c r="AR93" s="488"/>
      <c r="AS93" s="488"/>
      <c r="AT93" s="488"/>
      <c r="AU93" s="488"/>
      <c r="AV93" s="488"/>
      <c r="AW93" s="488"/>
      <c r="AX93" s="488"/>
      <c r="AY93" s="488"/>
      <c r="AZ93" s="488"/>
      <c r="BA93" s="488"/>
      <c r="BB93" s="488"/>
      <c r="BC93" s="488"/>
      <c r="BD93" s="488"/>
      <c r="BE93" s="488"/>
      <c r="BF93" s="488"/>
      <c r="BG93" s="488"/>
      <c r="BH93" s="488"/>
      <c r="BI93" s="488"/>
      <c r="BJ93" s="488"/>
      <c r="BK93" s="488"/>
      <c r="BL93" s="488"/>
      <c r="BM93" s="488"/>
      <c r="BN93" s="488"/>
      <c r="BO93" s="488"/>
      <c r="BP93" s="488"/>
      <c r="BQ93" s="488"/>
      <c r="BR93" s="488"/>
      <c r="BS93" s="488"/>
      <c r="BT93" s="488"/>
      <c r="BU93" s="488"/>
      <c r="BV93" s="488"/>
      <c r="BW93" s="488"/>
      <c r="BX93" s="488"/>
      <c r="BY93" s="488"/>
      <c r="BZ93" s="488"/>
      <c r="CA93" s="488"/>
      <c r="CB93" s="488"/>
      <c r="CC93" s="488"/>
      <c r="CD93" s="488"/>
      <c r="CE93" s="488"/>
      <c r="CF93" s="488"/>
      <c r="CG93" s="488"/>
      <c r="CH93" s="488"/>
      <c r="CI93" s="488"/>
      <c r="CJ93" s="488"/>
      <c r="CK93" s="488"/>
      <c r="CL93" s="488"/>
      <c r="CM93" s="488"/>
      <c r="CN93" s="488"/>
      <c r="CO93" s="488"/>
      <c r="CP93" s="488"/>
      <c r="CQ93" s="488"/>
      <c r="CR93" s="488"/>
      <c r="CS93" s="488"/>
      <c r="CT93" s="488"/>
      <c r="CU93" s="488"/>
      <c r="CV93" s="488"/>
      <c r="CW93" s="488"/>
      <c r="CX93" s="488"/>
      <c r="CY93" s="488"/>
      <c r="CZ93" s="488"/>
      <c r="DA93" s="488"/>
      <c r="DB93" s="488"/>
      <c r="DC93" s="488"/>
      <c r="DD93" s="488"/>
      <c r="DE93" s="488"/>
      <c r="DF93" s="488"/>
      <c r="DG93" s="488"/>
      <c r="DH93" s="488"/>
      <c r="DI93" s="488"/>
      <c r="DJ93" s="488"/>
      <c r="DK93" s="488"/>
      <c r="DL93" s="488"/>
      <c r="DM93" s="488"/>
      <c r="DN93" s="489"/>
    </row>
    <row r="94" spans="1:118" ht="13.5" customHeight="1">
      <c r="A94" s="478">
        <v>673</v>
      </c>
      <c r="B94" s="479" t="s">
        <v>616</v>
      </c>
      <c r="C94" s="479">
        <v>1</v>
      </c>
      <c r="D94" s="395" t="s">
        <v>40</v>
      </c>
      <c r="E94" s="395" t="s">
        <v>543</v>
      </c>
      <c r="F94" s="480">
        <v>-55</v>
      </c>
      <c r="G94" s="397">
        <v>1</v>
      </c>
      <c r="H94" s="515">
        <v>0.3</v>
      </c>
      <c r="I94" s="516">
        <v>-0.7</v>
      </c>
      <c r="J94" s="481">
        <v>-56</v>
      </c>
      <c r="K94" s="482">
        <v>-56.515999999999998</v>
      </c>
      <c r="L94" s="397">
        <f t="shared" si="1"/>
        <v>1.52</v>
      </c>
      <c r="M94" s="404">
        <f t="shared" si="5"/>
        <v>-0.52</v>
      </c>
      <c r="N94" s="550">
        <v>-0.52</v>
      </c>
      <c r="O94" s="483" t="str">
        <f t="shared" si="3"/>
        <v>OK</v>
      </c>
      <c r="P94" s="393"/>
      <c r="Q94" s="484">
        <v>673</v>
      </c>
      <c r="R94" s="398">
        <f t="shared" si="4"/>
        <v>-56</v>
      </c>
      <c r="S94" s="485">
        <v>-56.515999999999998</v>
      </c>
      <c r="T94" s="485">
        <v>-56.518000000000001</v>
      </c>
      <c r="U94" s="488"/>
      <c r="V94" s="488"/>
      <c r="W94" s="488"/>
      <c r="X94" s="488"/>
      <c r="Y94" s="488"/>
      <c r="Z94" s="488"/>
      <c r="AA94" s="488"/>
      <c r="AB94" s="488"/>
      <c r="AC94" s="488"/>
      <c r="AD94" s="488"/>
      <c r="AE94" s="488"/>
      <c r="AF94" s="488"/>
      <c r="AG94" s="488"/>
      <c r="AH94" s="488"/>
      <c r="AI94" s="488"/>
      <c r="AJ94" s="488"/>
      <c r="AK94" s="488"/>
      <c r="AL94" s="488"/>
      <c r="AM94" s="488"/>
      <c r="AN94" s="488"/>
      <c r="AO94" s="488"/>
      <c r="AP94" s="488"/>
      <c r="AQ94" s="488"/>
      <c r="AR94" s="488"/>
      <c r="AS94" s="488"/>
      <c r="AT94" s="488"/>
      <c r="AU94" s="488"/>
      <c r="AV94" s="488"/>
      <c r="AW94" s="488"/>
      <c r="AX94" s="488"/>
      <c r="AY94" s="488"/>
      <c r="AZ94" s="488"/>
      <c r="BA94" s="488"/>
      <c r="BB94" s="488"/>
      <c r="BC94" s="488"/>
      <c r="BD94" s="488"/>
      <c r="BE94" s="488"/>
      <c r="BF94" s="488"/>
      <c r="BG94" s="488"/>
      <c r="BH94" s="488"/>
      <c r="BI94" s="488"/>
      <c r="BJ94" s="488"/>
      <c r="BK94" s="488"/>
      <c r="BL94" s="488"/>
      <c r="BM94" s="488"/>
      <c r="BN94" s="488"/>
      <c r="BO94" s="488"/>
      <c r="BP94" s="488"/>
      <c r="BQ94" s="488"/>
      <c r="BR94" s="488"/>
      <c r="BS94" s="488"/>
      <c r="BT94" s="488"/>
      <c r="BU94" s="488"/>
      <c r="BV94" s="488"/>
      <c r="BW94" s="488"/>
      <c r="BX94" s="488"/>
      <c r="BY94" s="488"/>
      <c r="BZ94" s="488"/>
      <c r="CA94" s="488"/>
      <c r="CB94" s="488"/>
      <c r="CC94" s="488"/>
      <c r="CD94" s="488"/>
      <c r="CE94" s="488"/>
      <c r="CF94" s="488"/>
      <c r="CG94" s="488"/>
      <c r="CH94" s="488"/>
      <c r="CI94" s="488"/>
      <c r="CJ94" s="488"/>
      <c r="CK94" s="488"/>
      <c r="CL94" s="488"/>
      <c r="CM94" s="488"/>
      <c r="CN94" s="488"/>
      <c r="CO94" s="488"/>
      <c r="CP94" s="488"/>
      <c r="CQ94" s="488"/>
      <c r="CR94" s="488"/>
      <c r="CS94" s="488"/>
      <c r="CT94" s="488"/>
      <c r="CU94" s="488"/>
      <c r="CV94" s="488"/>
      <c r="CW94" s="488"/>
      <c r="CX94" s="488"/>
      <c r="CY94" s="488"/>
      <c r="CZ94" s="488"/>
      <c r="DA94" s="488"/>
      <c r="DB94" s="488"/>
      <c r="DC94" s="488"/>
      <c r="DD94" s="488"/>
      <c r="DE94" s="488"/>
      <c r="DF94" s="488"/>
      <c r="DG94" s="488"/>
      <c r="DH94" s="488"/>
      <c r="DI94" s="488"/>
      <c r="DJ94" s="488"/>
      <c r="DK94" s="488"/>
      <c r="DL94" s="488"/>
      <c r="DM94" s="488"/>
      <c r="DN94" s="489"/>
    </row>
    <row r="95" spans="1:118" ht="13.5" customHeight="1">
      <c r="A95" s="478">
        <v>674</v>
      </c>
      <c r="B95" s="479" t="s">
        <v>617</v>
      </c>
      <c r="C95" s="479">
        <v>1</v>
      </c>
      <c r="D95" s="395" t="s">
        <v>40</v>
      </c>
      <c r="E95" s="395" t="s">
        <v>543</v>
      </c>
      <c r="F95" s="480">
        <v>-55</v>
      </c>
      <c r="G95" s="397">
        <v>1</v>
      </c>
      <c r="H95" s="515">
        <v>0.3</v>
      </c>
      <c r="I95" s="516">
        <v>-0.7</v>
      </c>
      <c r="J95" s="481">
        <v>-56</v>
      </c>
      <c r="K95" s="482">
        <v>-56.249000000000002</v>
      </c>
      <c r="L95" s="397">
        <f t="shared" si="1"/>
        <v>1.25</v>
      </c>
      <c r="M95" s="404">
        <f t="shared" si="5"/>
        <v>-0.25</v>
      </c>
      <c r="N95" s="550">
        <v>-0.27</v>
      </c>
      <c r="O95" s="483" t="str">
        <f t="shared" si="3"/>
        <v>OK</v>
      </c>
      <c r="P95" s="393"/>
      <c r="Q95" s="484">
        <v>674</v>
      </c>
      <c r="R95" s="398">
        <f t="shared" si="4"/>
        <v>-56</v>
      </c>
      <c r="S95" s="485">
        <v>-56.249000000000002</v>
      </c>
      <c r="T95" s="485">
        <v>-56.271999999999998</v>
      </c>
      <c r="U95" s="488"/>
      <c r="V95" s="488"/>
      <c r="W95" s="488"/>
      <c r="X95" s="488"/>
      <c r="Y95" s="488"/>
      <c r="Z95" s="488"/>
      <c r="AA95" s="488"/>
      <c r="AB95" s="488"/>
      <c r="AC95" s="488"/>
      <c r="AD95" s="488"/>
      <c r="AE95" s="488"/>
      <c r="AF95" s="488"/>
      <c r="AG95" s="488"/>
      <c r="AH95" s="488"/>
      <c r="AI95" s="488"/>
      <c r="AJ95" s="488"/>
      <c r="AK95" s="488"/>
      <c r="AL95" s="488"/>
      <c r="AM95" s="488"/>
      <c r="AN95" s="488"/>
      <c r="AO95" s="488"/>
      <c r="AP95" s="488"/>
      <c r="AQ95" s="488"/>
      <c r="AR95" s="488"/>
      <c r="AS95" s="488"/>
      <c r="AT95" s="488"/>
      <c r="AU95" s="488"/>
      <c r="AV95" s="488"/>
      <c r="AW95" s="488"/>
      <c r="AX95" s="488"/>
      <c r="AY95" s="488"/>
      <c r="AZ95" s="488"/>
      <c r="BA95" s="488"/>
      <c r="BB95" s="488"/>
      <c r="BC95" s="488"/>
      <c r="BD95" s="488"/>
      <c r="BE95" s="488"/>
      <c r="BF95" s="488"/>
      <c r="BG95" s="488"/>
      <c r="BH95" s="488"/>
      <c r="BI95" s="488"/>
      <c r="BJ95" s="488"/>
      <c r="BK95" s="488"/>
      <c r="BL95" s="488"/>
      <c r="BM95" s="488"/>
      <c r="BN95" s="488"/>
      <c r="BO95" s="488"/>
      <c r="BP95" s="488"/>
      <c r="BQ95" s="488"/>
      <c r="BR95" s="488"/>
      <c r="BS95" s="488"/>
      <c r="BT95" s="488"/>
      <c r="BU95" s="488"/>
      <c r="BV95" s="488"/>
      <c r="BW95" s="488"/>
      <c r="BX95" s="488"/>
      <c r="BY95" s="488"/>
      <c r="BZ95" s="488"/>
      <c r="CA95" s="488"/>
      <c r="CB95" s="488"/>
      <c r="CC95" s="488"/>
      <c r="CD95" s="488"/>
      <c r="CE95" s="488"/>
      <c r="CF95" s="488"/>
      <c r="CG95" s="488"/>
      <c r="CH95" s="488"/>
      <c r="CI95" s="488"/>
      <c r="CJ95" s="488"/>
      <c r="CK95" s="488"/>
      <c r="CL95" s="488"/>
      <c r="CM95" s="488"/>
      <c r="CN95" s="488"/>
      <c r="CO95" s="488"/>
      <c r="CP95" s="488"/>
      <c r="CQ95" s="488"/>
      <c r="CR95" s="488"/>
      <c r="CS95" s="488"/>
      <c r="CT95" s="488"/>
      <c r="CU95" s="488"/>
      <c r="CV95" s="488"/>
      <c r="CW95" s="488"/>
      <c r="CX95" s="488"/>
      <c r="CY95" s="488"/>
      <c r="CZ95" s="488"/>
      <c r="DA95" s="488"/>
      <c r="DB95" s="488"/>
      <c r="DC95" s="488"/>
      <c r="DD95" s="488"/>
      <c r="DE95" s="488"/>
      <c r="DF95" s="488"/>
      <c r="DG95" s="488"/>
      <c r="DH95" s="488"/>
      <c r="DI95" s="488"/>
      <c r="DJ95" s="488"/>
      <c r="DK95" s="488"/>
      <c r="DL95" s="488"/>
      <c r="DM95" s="488"/>
      <c r="DN95" s="489"/>
    </row>
    <row r="96" spans="1:118" ht="13.5" customHeight="1">
      <c r="A96" s="478">
        <v>675</v>
      </c>
      <c r="B96" s="479" t="s">
        <v>618</v>
      </c>
      <c r="C96" s="479">
        <v>1</v>
      </c>
      <c r="D96" s="395" t="s">
        <v>40</v>
      </c>
      <c r="E96" s="395" t="s">
        <v>543</v>
      </c>
      <c r="F96" s="480">
        <v>-55</v>
      </c>
      <c r="G96" s="397">
        <v>1</v>
      </c>
      <c r="H96" s="515">
        <v>0.3</v>
      </c>
      <c r="I96" s="516">
        <v>-0.7</v>
      </c>
      <c r="J96" s="481">
        <v>-56</v>
      </c>
      <c r="K96" s="482">
        <v>-56.238</v>
      </c>
      <c r="L96" s="397">
        <f t="shared" si="1"/>
        <v>1.24</v>
      </c>
      <c r="M96" s="404">
        <f t="shared" si="5"/>
        <v>-0.24</v>
      </c>
      <c r="N96" s="550">
        <v>-0.26</v>
      </c>
      <c r="O96" s="483" t="str">
        <f t="shared" si="3"/>
        <v>OK</v>
      </c>
      <c r="P96" s="393"/>
      <c r="Q96" s="484">
        <v>675</v>
      </c>
      <c r="R96" s="398">
        <f t="shared" si="4"/>
        <v>-56</v>
      </c>
      <c r="S96" s="485">
        <v>-56.238</v>
      </c>
      <c r="T96" s="485">
        <v>-56.26</v>
      </c>
      <c r="U96" s="488"/>
      <c r="V96" s="488"/>
      <c r="W96" s="488"/>
      <c r="X96" s="488"/>
      <c r="Y96" s="488"/>
      <c r="Z96" s="488"/>
      <c r="AA96" s="488"/>
      <c r="AB96" s="488"/>
      <c r="AC96" s="488"/>
      <c r="AD96" s="488"/>
      <c r="AE96" s="488"/>
      <c r="AF96" s="488"/>
      <c r="AG96" s="488"/>
      <c r="AH96" s="488"/>
      <c r="AI96" s="488"/>
      <c r="AJ96" s="488"/>
      <c r="AK96" s="488"/>
      <c r="AL96" s="488"/>
      <c r="AM96" s="488"/>
      <c r="AN96" s="488"/>
      <c r="AO96" s="488"/>
      <c r="AP96" s="488"/>
      <c r="AQ96" s="488"/>
      <c r="AR96" s="488"/>
      <c r="AS96" s="488"/>
      <c r="AT96" s="488"/>
      <c r="AU96" s="488"/>
      <c r="AV96" s="488"/>
      <c r="AW96" s="488"/>
      <c r="AX96" s="488"/>
      <c r="AY96" s="488"/>
      <c r="AZ96" s="488"/>
      <c r="BA96" s="488"/>
      <c r="BB96" s="488"/>
      <c r="BC96" s="488"/>
      <c r="BD96" s="488"/>
      <c r="BE96" s="488"/>
      <c r="BF96" s="488"/>
      <c r="BG96" s="488"/>
      <c r="BH96" s="488"/>
      <c r="BI96" s="488"/>
      <c r="BJ96" s="488"/>
      <c r="BK96" s="488"/>
      <c r="BL96" s="488"/>
      <c r="BM96" s="488"/>
      <c r="BN96" s="488"/>
      <c r="BO96" s="488"/>
      <c r="BP96" s="488"/>
      <c r="BQ96" s="488"/>
      <c r="BR96" s="488"/>
      <c r="BS96" s="488"/>
      <c r="BT96" s="488"/>
      <c r="BU96" s="488"/>
      <c r="BV96" s="488"/>
      <c r="BW96" s="488"/>
      <c r="BX96" s="488"/>
      <c r="BY96" s="488"/>
      <c r="BZ96" s="488"/>
      <c r="CA96" s="488"/>
      <c r="CB96" s="488"/>
      <c r="CC96" s="488"/>
      <c r="CD96" s="488"/>
      <c r="CE96" s="488"/>
      <c r="CF96" s="488"/>
      <c r="CG96" s="488"/>
      <c r="CH96" s="488"/>
      <c r="CI96" s="488"/>
      <c r="CJ96" s="488"/>
      <c r="CK96" s="488"/>
      <c r="CL96" s="488"/>
      <c r="CM96" s="488"/>
      <c r="CN96" s="488"/>
      <c r="CO96" s="488"/>
      <c r="CP96" s="488"/>
      <c r="CQ96" s="488"/>
      <c r="CR96" s="488"/>
      <c r="CS96" s="488"/>
      <c r="CT96" s="488"/>
      <c r="CU96" s="488"/>
      <c r="CV96" s="488"/>
      <c r="CW96" s="488"/>
      <c r="CX96" s="488"/>
      <c r="CY96" s="488"/>
      <c r="CZ96" s="488"/>
      <c r="DA96" s="488"/>
      <c r="DB96" s="488"/>
      <c r="DC96" s="488"/>
      <c r="DD96" s="488"/>
      <c r="DE96" s="488"/>
      <c r="DF96" s="488"/>
      <c r="DG96" s="488"/>
      <c r="DH96" s="488"/>
      <c r="DI96" s="488"/>
      <c r="DJ96" s="488"/>
      <c r="DK96" s="488"/>
      <c r="DL96" s="488"/>
      <c r="DM96" s="488"/>
      <c r="DN96" s="489"/>
    </row>
    <row r="97" spans="1:118" ht="13.5" customHeight="1">
      <c r="A97" s="478">
        <v>676</v>
      </c>
      <c r="B97" s="479" t="s">
        <v>619</v>
      </c>
      <c r="C97" s="479">
        <v>1</v>
      </c>
      <c r="D97" s="395" t="s">
        <v>40</v>
      </c>
      <c r="E97" s="395" t="s">
        <v>543</v>
      </c>
      <c r="F97" s="480">
        <v>-55</v>
      </c>
      <c r="G97" s="397">
        <v>1</v>
      </c>
      <c r="H97" s="515">
        <v>0.3</v>
      </c>
      <c r="I97" s="516">
        <v>-0.7</v>
      </c>
      <c r="J97" s="481">
        <v>-56</v>
      </c>
      <c r="K97" s="482">
        <v>-56.494</v>
      </c>
      <c r="L97" s="397">
        <f t="shared" si="1"/>
        <v>1.49</v>
      </c>
      <c r="M97" s="404">
        <f t="shared" si="5"/>
        <v>-0.49</v>
      </c>
      <c r="N97" s="550">
        <v>-0.5</v>
      </c>
      <c r="O97" s="483" t="str">
        <f t="shared" si="3"/>
        <v>OK</v>
      </c>
      <c r="P97" s="393"/>
      <c r="Q97" s="484">
        <v>676</v>
      </c>
      <c r="R97" s="398">
        <f t="shared" si="4"/>
        <v>-56</v>
      </c>
      <c r="S97" s="485">
        <v>-56.494</v>
      </c>
      <c r="T97" s="485">
        <v>-56.5</v>
      </c>
      <c r="U97" s="488"/>
      <c r="V97" s="488"/>
      <c r="W97" s="488"/>
      <c r="X97" s="488"/>
      <c r="Y97" s="488"/>
      <c r="Z97" s="488"/>
      <c r="AA97" s="488"/>
      <c r="AB97" s="488"/>
      <c r="AC97" s="488"/>
      <c r="AD97" s="488"/>
      <c r="AE97" s="488"/>
      <c r="AF97" s="488"/>
      <c r="AG97" s="488"/>
      <c r="AH97" s="488"/>
      <c r="AI97" s="488"/>
      <c r="AJ97" s="488"/>
      <c r="AK97" s="488"/>
      <c r="AL97" s="488"/>
      <c r="AM97" s="488"/>
      <c r="AN97" s="488"/>
      <c r="AO97" s="488"/>
      <c r="AP97" s="488"/>
      <c r="AQ97" s="488"/>
      <c r="AR97" s="488"/>
      <c r="AS97" s="488"/>
      <c r="AT97" s="488"/>
      <c r="AU97" s="488"/>
      <c r="AV97" s="488"/>
      <c r="AW97" s="488"/>
      <c r="AX97" s="488"/>
      <c r="AY97" s="488"/>
      <c r="AZ97" s="488"/>
      <c r="BA97" s="488"/>
      <c r="BB97" s="488"/>
      <c r="BC97" s="488"/>
      <c r="BD97" s="488"/>
      <c r="BE97" s="488"/>
      <c r="BF97" s="488"/>
      <c r="BG97" s="488"/>
      <c r="BH97" s="488"/>
      <c r="BI97" s="488"/>
      <c r="BJ97" s="488"/>
      <c r="BK97" s="488"/>
      <c r="BL97" s="488"/>
      <c r="BM97" s="488"/>
      <c r="BN97" s="488"/>
      <c r="BO97" s="488"/>
      <c r="BP97" s="488"/>
      <c r="BQ97" s="488"/>
      <c r="BR97" s="488"/>
      <c r="BS97" s="488"/>
      <c r="BT97" s="488"/>
      <c r="BU97" s="488"/>
      <c r="BV97" s="488"/>
      <c r="BW97" s="488"/>
      <c r="BX97" s="488"/>
      <c r="BY97" s="488"/>
      <c r="BZ97" s="488"/>
      <c r="CA97" s="488"/>
      <c r="CB97" s="488"/>
      <c r="CC97" s="488"/>
      <c r="CD97" s="488"/>
      <c r="CE97" s="488"/>
      <c r="CF97" s="488"/>
      <c r="CG97" s="488"/>
      <c r="CH97" s="488"/>
      <c r="CI97" s="488"/>
      <c r="CJ97" s="488"/>
      <c r="CK97" s="488"/>
      <c r="CL97" s="488"/>
      <c r="CM97" s="488"/>
      <c r="CN97" s="488"/>
      <c r="CO97" s="488"/>
      <c r="CP97" s="488"/>
      <c r="CQ97" s="488"/>
      <c r="CR97" s="488"/>
      <c r="CS97" s="488"/>
      <c r="CT97" s="488"/>
      <c r="CU97" s="488"/>
      <c r="CV97" s="488"/>
      <c r="CW97" s="488"/>
      <c r="CX97" s="488"/>
      <c r="CY97" s="488"/>
      <c r="CZ97" s="488"/>
      <c r="DA97" s="488"/>
      <c r="DB97" s="488"/>
      <c r="DC97" s="488"/>
      <c r="DD97" s="488"/>
      <c r="DE97" s="488"/>
      <c r="DF97" s="488"/>
      <c r="DG97" s="488"/>
      <c r="DH97" s="488"/>
      <c r="DI97" s="488"/>
      <c r="DJ97" s="488"/>
      <c r="DK97" s="488"/>
      <c r="DL97" s="488"/>
      <c r="DM97" s="488"/>
      <c r="DN97" s="489"/>
    </row>
    <row r="98" spans="1:118" ht="13.5" customHeight="1">
      <c r="A98" s="478">
        <v>677</v>
      </c>
      <c r="B98" s="479" t="s">
        <v>620</v>
      </c>
      <c r="C98" s="479">
        <v>1</v>
      </c>
      <c r="D98" s="395" t="s">
        <v>40</v>
      </c>
      <c r="E98" s="395" t="s">
        <v>543</v>
      </c>
      <c r="F98" s="480">
        <v>-55</v>
      </c>
      <c r="G98" s="397">
        <v>1</v>
      </c>
      <c r="H98" s="515">
        <v>0.3</v>
      </c>
      <c r="I98" s="516">
        <v>-0.7</v>
      </c>
      <c r="J98" s="481">
        <v>-56</v>
      </c>
      <c r="K98" s="482">
        <v>-56.482999999999997</v>
      </c>
      <c r="L98" s="397">
        <f t="shared" si="1"/>
        <v>1.48</v>
      </c>
      <c r="M98" s="404">
        <f t="shared" si="5"/>
        <v>-0.48</v>
      </c>
      <c r="N98" s="550">
        <v>-0.49</v>
      </c>
      <c r="O98" s="483" t="str">
        <f t="shared" si="3"/>
        <v>OK</v>
      </c>
      <c r="P98" s="393"/>
      <c r="Q98" s="484">
        <v>677</v>
      </c>
      <c r="R98" s="398">
        <f t="shared" si="4"/>
        <v>-56</v>
      </c>
      <c r="S98" s="485">
        <v>-56.482999999999997</v>
      </c>
      <c r="T98" s="485">
        <v>-56.49</v>
      </c>
      <c r="U98" s="488"/>
      <c r="V98" s="488"/>
      <c r="W98" s="488"/>
      <c r="X98" s="488"/>
      <c r="Y98" s="488"/>
      <c r="Z98" s="488"/>
      <c r="AA98" s="488"/>
      <c r="AB98" s="488"/>
      <c r="AC98" s="488"/>
      <c r="AD98" s="488"/>
      <c r="AE98" s="488"/>
      <c r="AF98" s="488"/>
      <c r="AG98" s="488"/>
      <c r="AH98" s="488"/>
      <c r="AI98" s="488"/>
      <c r="AJ98" s="488"/>
      <c r="AK98" s="488"/>
      <c r="AL98" s="488"/>
      <c r="AM98" s="488"/>
      <c r="AN98" s="488"/>
      <c r="AO98" s="488"/>
      <c r="AP98" s="488"/>
      <c r="AQ98" s="488"/>
      <c r="AR98" s="488"/>
      <c r="AS98" s="488"/>
      <c r="AT98" s="488"/>
      <c r="AU98" s="488"/>
      <c r="AV98" s="488"/>
      <c r="AW98" s="488"/>
      <c r="AX98" s="488"/>
      <c r="AY98" s="488"/>
      <c r="AZ98" s="488"/>
      <c r="BA98" s="488"/>
      <c r="BB98" s="488"/>
      <c r="BC98" s="488"/>
      <c r="BD98" s="488"/>
      <c r="BE98" s="488"/>
      <c r="BF98" s="488"/>
      <c r="BG98" s="488"/>
      <c r="BH98" s="488"/>
      <c r="BI98" s="488"/>
      <c r="BJ98" s="488"/>
      <c r="BK98" s="488"/>
      <c r="BL98" s="488"/>
      <c r="BM98" s="488"/>
      <c r="BN98" s="488"/>
      <c r="BO98" s="488"/>
      <c r="BP98" s="488"/>
      <c r="BQ98" s="488"/>
      <c r="BR98" s="488"/>
      <c r="BS98" s="488"/>
      <c r="BT98" s="488"/>
      <c r="BU98" s="488"/>
      <c r="BV98" s="488"/>
      <c r="BW98" s="488"/>
      <c r="BX98" s="488"/>
      <c r="BY98" s="488"/>
      <c r="BZ98" s="488"/>
      <c r="CA98" s="488"/>
      <c r="CB98" s="488"/>
      <c r="CC98" s="488"/>
      <c r="CD98" s="488"/>
      <c r="CE98" s="488"/>
      <c r="CF98" s="488"/>
      <c r="CG98" s="488"/>
      <c r="CH98" s="488"/>
      <c r="CI98" s="488"/>
      <c r="CJ98" s="488"/>
      <c r="CK98" s="488"/>
      <c r="CL98" s="488"/>
      <c r="CM98" s="488"/>
      <c r="CN98" s="488"/>
      <c r="CO98" s="488"/>
      <c r="CP98" s="488"/>
      <c r="CQ98" s="488"/>
      <c r="CR98" s="488"/>
      <c r="CS98" s="488"/>
      <c r="CT98" s="488"/>
      <c r="CU98" s="488"/>
      <c r="CV98" s="488"/>
      <c r="CW98" s="488"/>
      <c r="CX98" s="488"/>
      <c r="CY98" s="488"/>
      <c r="CZ98" s="488"/>
      <c r="DA98" s="488"/>
      <c r="DB98" s="488"/>
      <c r="DC98" s="488"/>
      <c r="DD98" s="488"/>
      <c r="DE98" s="488"/>
      <c r="DF98" s="488"/>
      <c r="DG98" s="488"/>
      <c r="DH98" s="488"/>
      <c r="DI98" s="488"/>
      <c r="DJ98" s="488"/>
      <c r="DK98" s="488"/>
      <c r="DL98" s="488"/>
      <c r="DM98" s="488"/>
      <c r="DN98" s="489"/>
    </row>
    <row r="99" spans="1:118" ht="13.5" customHeight="1">
      <c r="A99" s="478">
        <v>678</v>
      </c>
      <c r="B99" s="479" t="s">
        <v>621</v>
      </c>
      <c r="C99" s="479">
        <v>1</v>
      </c>
      <c r="D99" s="395" t="s">
        <v>40</v>
      </c>
      <c r="E99" s="395" t="s">
        <v>543</v>
      </c>
      <c r="F99" s="480">
        <v>-55</v>
      </c>
      <c r="G99" s="397">
        <v>1</v>
      </c>
      <c r="H99" s="515">
        <v>0.3</v>
      </c>
      <c r="I99" s="516">
        <v>-0.7</v>
      </c>
      <c r="J99" s="481">
        <v>-56</v>
      </c>
      <c r="K99" s="482">
        <v>-56.435000000000002</v>
      </c>
      <c r="L99" s="397">
        <f t="shared" si="1"/>
        <v>1.44</v>
      </c>
      <c r="M99" s="404">
        <f t="shared" si="5"/>
        <v>-0.44</v>
      </c>
      <c r="N99" s="550">
        <v>-0.44</v>
      </c>
      <c r="O99" s="483" t="str">
        <f t="shared" si="3"/>
        <v>OK</v>
      </c>
      <c r="P99" s="393"/>
      <c r="Q99" s="484">
        <v>678</v>
      </c>
      <c r="R99" s="398">
        <f t="shared" ref="R99:R135" si="6">IF(C99=0,F99,IF(F99&gt;0,IF(C99=1,F99+G99,F99-G99),IF(C99=1,F99-G99,F99+G99)))</f>
        <v>-56</v>
      </c>
      <c r="S99" s="485">
        <v>-56.435000000000002</v>
      </c>
      <c r="T99" s="485">
        <v>-56.438000000000002</v>
      </c>
      <c r="U99" s="488"/>
      <c r="V99" s="488"/>
      <c r="W99" s="488"/>
      <c r="X99" s="488"/>
      <c r="Y99" s="488"/>
      <c r="Z99" s="488"/>
      <c r="AA99" s="488"/>
      <c r="AB99" s="488"/>
      <c r="AC99" s="488"/>
      <c r="AD99" s="488"/>
      <c r="AE99" s="488"/>
      <c r="AF99" s="488"/>
      <c r="AG99" s="488"/>
      <c r="AH99" s="488"/>
      <c r="AI99" s="488"/>
      <c r="AJ99" s="488"/>
      <c r="AK99" s="488"/>
      <c r="AL99" s="488"/>
      <c r="AM99" s="488"/>
      <c r="AN99" s="488"/>
      <c r="AO99" s="488"/>
      <c r="AP99" s="488"/>
      <c r="AQ99" s="488"/>
      <c r="AR99" s="488"/>
      <c r="AS99" s="488"/>
      <c r="AT99" s="488"/>
      <c r="AU99" s="488"/>
      <c r="AV99" s="488"/>
      <c r="AW99" s="488"/>
      <c r="AX99" s="488"/>
      <c r="AY99" s="488"/>
      <c r="AZ99" s="488"/>
      <c r="BA99" s="488"/>
      <c r="BB99" s="488"/>
      <c r="BC99" s="488"/>
      <c r="BD99" s="488"/>
      <c r="BE99" s="488"/>
      <c r="BF99" s="488"/>
      <c r="BG99" s="488"/>
      <c r="BH99" s="488"/>
      <c r="BI99" s="488"/>
      <c r="BJ99" s="488"/>
      <c r="BK99" s="488"/>
      <c r="BL99" s="488"/>
      <c r="BM99" s="488"/>
      <c r="BN99" s="488"/>
      <c r="BO99" s="488"/>
      <c r="BP99" s="488"/>
      <c r="BQ99" s="488"/>
      <c r="BR99" s="488"/>
      <c r="BS99" s="488"/>
      <c r="BT99" s="488"/>
      <c r="BU99" s="488"/>
      <c r="BV99" s="488"/>
      <c r="BW99" s="488"/>
      <c r="BX99" s="488"/>
      <c r="BY99" s="488"/>
      <c r="BZ99" s="488"/>
      <c r="CA99" s="488"/>
      <c r="CB99" s="488"/>
      <c r="CC99" s="488"/>
      <c r="CD99" s="488"/>
      <c r="CE99" s="488"/>
      <c r="CF99" s="488"/>
      <c r="CG99" s="488"/>
      <c r="CH99" s="488"/>
      <c r="CI99" s="488"/>
      <c r="CJ99" s="488"/>
      <c r="CK99" s="488"/>
      <c r="CL99" s="488"/>
      <c r="CM99" s="488"/>
      <c r="CN99" s="488"/>
      <c r="CO99" s="488"/>
      <c r="CP99" s="488"/>
      <c r="CQ99" s="488"/>
      <c r="CR99" s="488"/>
      <c r="CS99" s="488"/>
      <c r="CT99" s="488"/>
      <c r="CU99" s="488"/>
      <c r="CV99" s="488"/>
      <c r="CW99" s="488"/>
      <c r="CX99" s="488"/>
      <c r="CY99" s="488"/>
      <c r="CZ99" s="488"/>
      <c r="DA99" s="488"/>
      <c r="DB99" s="488"/>
      <c r="DC99" s="488"/>
      <c r="DD99" s="488"/>
      <c r="DE99" s="488"/>
      <c r="DF99" s="488"/>
      <c r="DG99" s="488"/>
      <c r="DH99" s="488"/>
      <c r="DI99" s="488"/>
      <c r="DJ99" s="488"/>
      <c r="DK99" s="488"/>
      <c r="DL99" s="488"/>
      <c r="DM99" s="488"/>
      <c r="DN99" s="489"/>
    </row>
    <row r="100" spans="1:118" ht="13.5" customHeight="1">
      <c r="A100" s="478">
        <v>679</v>
      </c>
      <c r="B100" s="479" t="s">
        <v>622</v>
      </c>
      <c r="C100" s="479">
        <v>1</v>
      </c>
      <c r="D100" s="395" t="s">
        <v>40</v>
      </c>
      <c r="E100" s="395" t="s">
        <v>543</v>
      </c>
      <c r="F100" s="480">
        <v>-55</v>
      </c>
      <c r="G100" s="397">
        <v>1</v>
      </c>
      <c r="H100" s="515">
        <v>0.3</v>
      </c>
      <c r="I100" s="516">
        <v>-0.7</v>
      </c>
      <c r="J100" s="481">
        <v>-56</v>
      </c>
      <c r="K100" s="482">
        <v>-56.279000000000003</v>
      </c>
      <c r="L100" s="397">
        <f t="shared" ref="L100:L153" si="7">IF(G100=0,"",IF(J$8=J$7,IF(F100&gt;0,IF(C100=1,G100-ROUND(J100-K100,2),G100-ROUND(K100-J100,2)),IF(C100=1,G100-ROUND(K100-J100,2),G100-ROUND(J100-K100,2))),IF(J$8&lt;&gt;J$7,IF(F100&gt;0,IF(C100=1,ROUND(K100-J100,2),ROUND(J100-K100,2)),IF(C100=1,ROUND(J100-K100,2),ROUND(K100-J100,2))))))</f>
        <v>1.28</v>
      </c>
      <c r="M100" s="404">
        <f t="shared" si="5"/>
        <v>-0.28000000000000003</v>
      </c>
      <c r="N100" s="550">
        <v>-0.3</v>
      </c>
      <c r="O100" s="483" t="str">
        <f t="shared" ref="O100:O153" si="8">IF(AND(H100&gt;=M100,M100&gt;=I100),"OK","NG")</f>
        <v>OK</v>
      </c>
      <c r="P100" s="393"/>
      <c r="Q100" s="484">
        <v>679</v>
      </c>
      <c r="R100" s="398">
        <f t="shared" si="6"/>
        <v>-56</v>
      </c>
      <c r="S100" s="485">
        <v>-56.279000000000003</v>
      </c>
      <c r="T100" s="485">
        <v>-56.295999999999999</v>
      </c>
      <c r="U100" s="488"/>
      <c r="V100" s="488"/>
      <c r="W100" s="488"/>
      <c r="X100" s="488"/>
      <c r="Y100" s="488"/>
      <c r="Z100" s="488"/>
      <c r="AA100" s="488"/>
      <c r="AB100" s="488"/>
      <c r="AC100" s="488"/>
      <c r="AD100" s="488"/>
      <c r="AE100" s="488"/>
      <c r="AF100" s="488"/>
      <c r="AG100" s="488"/>
      <c r="AH100" s="488"/>
      <c r="AI100" s="488"/>
      <c r="AJ100" s="488"/>
      <c r="AK100" s="488"/>
      <c r="AL100" s="488"/>
      <c r="AM100" s="488"/>
      <c r="AN100" s="488"/>
      <c r="AO100" s="488"/>
      <c r="AP100" s="488"/>
      <c r="AQ100" s="488"/>
      <c r="AR100" s="488"/>
      <c r="AS100" s="488"/>
      <c r="AT100" s="488"/>
      <c r="AU100" s="488"/>
      <c r="AV100" s="488"/>
      <c r="AW100" s="488"/>
      <c r="AX100" s="488"/>
      <c r="AY100" s="488"/>
      <c r="AZ100" s="488"/>
      <c r="BA100" s="488"/>
      <c r="BB100" s="488"/>
      <c r="BC100" s="488"/>
      <c r="BD100" s="488"/>
      <c r="BE100" s="488"/>
      <c r="BF100" s="488"/>
      <c r="BG100" s="488"/>
      <c r="BH100" s="488"/>
      <c r="BI100" s="488"/>
      <c r="BJ100" s="488"/>
      <c r="BK100" s="488"/>
      <c r="BL100" s="488"/>
      <c r="BM100" s="488"/>
      <c r="BN100" s="488"/>
      <c r="BO100" s="488"/>
      <c r="BP100" s="488"/>
      <c r="BQ100" s="488"/>
      <c r="BR100" s="488"/>
      <c r="BS100" s="488"/>
      <c r="BT100" s="488"/>
      <c r="BU100" s="488"/>
      <c r="BV100" s="488"/>
      <c r="BW100" s="488"/>
      <c r="BX100" s="488"/>
      <c r="BY100" s="488"/>
      <c r="BZ100" s="488"/>
      <c r="CA100" s="488"/>
      <c r="CB100" s="488"/>
      <c r="CC100" s="488"/>
      <c r="CD100" s="488"/>
      <c r="CE100" s="488"/>
      <c r="CF100" s="488"/>
      <c r="CG100" s="488"/>
      <c r="CH100" s="488"/>
      <c r="CI100" s="488"/>
      <c r="CJ100" s="488"/>
      <c r="CK100" s="488"/>
      <c r="CL100" s="488"/>
      <c r="CM100" s="488"/>
      <c r="CN100" s="488"/>
      <c r="CO100" s="488"/>
      <c r="CP100" s="488"/>
      <c r="CQ100" s="488"/>
      <c r="CR100" s="488"/>
      <c r="CS100" s="488"/>
      <c r="CT100" s="488"/>
      <c r="CU100" s="488"/>
      <c r="CV100" s="488"/>
      <c r="CW100" s="488"/>
      <c r="CX100" s="488"/>
      <c r="CY100" s="488"/>
      <c r="CZ100" s="488"/>
      <c r="DA100" s="488"/>
      <c r="DB100" s="488"/>
      <c r="DC100" s="488"/>
      <c r="DD100" s="488"/>
      <c r="DE100" s="488"/>
      <c r="DF100" s="488"/>
      <c r="DG100" s="488"/>
      <c r="DH100" s="488"/>
      <c r="DI100" s="488"/>
      <c r="DJ100" s="488"/>
      <c r="DK100" s="488"/>
      <c r="DL100" s="488"/>
      <c r="DM100" s="488"/>
      <c r="DN100" s="489"/>
    </row>
    <row r="101" spans="1:118" ht="13.5" customHeight="1">
      <c r="A101" s="478">
        <v>680</v>
      </c>
      <c r="B101" s="479" t="s">
        <v>623</v>
      </c>
      <c r="C101" s="479">
        <v>1</v>
      </c>
      <c r="D101" s="395" t="s">
        <v>40</v>
      </c>
      <c r="E101" s="395" t="s">
        <v>543</v>
      </c>
      <c r="F101" s="480">
        <v>-55</v>
      </c>
      <c r="G101" s="397">
        <v>1</v>
      </c>
      <c r="H101" s="515">
        <v>0.3</v>
      </c>
      <c r="I101" s="516">
        <v>-0.7</v>
      </c>
      <c r="J101" s="481">
        <v>-56</v>
      </c>
      <c r="K101" s="482">
        <v>-56.323999999999998</v>
      </c>
      <c r="L101" s="397">
        <f t="shared" si="7"/>
        <v>1.32</v>
      </c>
      <c r="M101" s="404">
        <f t="shared" si="5"/>
        <v>-0.32</v>
      </c>
      <c r="N101" s="550">
        <v>-0.33</v>
      </c>
      <c r="O101" s="483" t="str">
        <f t="shared" si="8"/>
        <v>OK</v>
      </c>
      <c r="P101" s="393"/>
      <c r="Q101" s="484">
        <v>680</v>
      </c>
      <c r="R101" s="398">
        <f t="shared" si="6"/>
        <v>-56</v>
      </c>
      <c r="S101" s="485">
        <v>-56.323999999999998</v>
      </c>
      <c r="T101" s="485">
        <v>-56.332000000000001</v>
      </c>
      <c r="U101" s="488"/>
      <c r="V101" s="488"/>
      <c r="W101" s="488"/>
      <c r="X101" s="488"/>
      <c r="Y101" s="488"/>
      <c r="Z101" s="488"/>
      <c r="AA101" s="488"/>
      <c r="AB101" s="488"/>
      <c r="AC101" s="488"/>
      <c r="AD101" s="488"/>
      <c r="AE101" s="488"/>
      <c r="AF101" s="488"/>
      <c r="AG101" s="488"/>
      <c r="AH101" s="488"/>
      <c r="AI101" s="488"/>
      <c r="AJ101" s="488"/>
      <c r="AK101" s="488"/>
      <c r="AL101" s="488"/>
      <c r="AM101" s="488"/>
      <c r="AN101" s="488"/>
      <c r="AO101" s="488"/>
      <c r="AP101" s="488"/>
      <c r="AQ101" s="488"/>
      <c r="AR101" s="488"/>
      <c r="AS101" s="488"/>
      <c r="AT101" s="488"/>
      <c r="AU101" s="488"/>
      <c r="AV101" s="488"/>
      <c r="AW101" s="488"/>
      <c r="AX101" s="488"/>
      <c r="AY101" s="488"/>
      <c r="AZ101" s="488"/>
      <c r="BA101" s="488"/>
      <c r="BB101" s="488"/>
      <c r="BC101" s="488"/>
      <c r="BD101" s="488"/>
      <c r="BE101" s="488"/>
      <c r="BF101" s="488"/>
      <c r="BG101" s="488"/>
      <c r="BH101" s="488"/>
      <c r="BI101" s="488"/>
      <c r="BJ101" s="488"/>
      <c r="BK101" s="488"/>
      <c r="BL101" s="488"/>
      <c r="BM101" s="488"/>
      <c r="BN101" s="488"/>
      <c r="BO101" s="488"/>
      <c r="BP101" s="488"/>
      <c r="BQ101" s="488"/>
      <c r="BR101" s="488"/>
      <c r="BS101" s="488"/>
      <c r="BT101" s="488"/>
      <c r="BU101" s="488"/>
      <c r="BV101" s="488"/>
      <c r="BW101" s="488"/>
      <c r="BX101" s="488"/>
      <c r="BY101" s="488"/>
      <c r="BZ101" s="488"/>
      <c r="CA101" s="488"/>
      <c r="CB101" s="488"/>
      <c r="CC101" s="488"/>
      <c r="CD101" s="488"/>
      <c r="CE101" s="488"/>
      <c r="CF101" s="488"/>
      <c r="CG101" s="488"/>
      <c r="CH101" s="488"/>
      <c r="CI101" s="488"/>
      <c r="CJ101" s="488"/>
      <c r="CK101" s="488"/>
      <c r="CL101" s="488"/>
      <c r="CM101" s="488"/>
      <c r="CN101" s="488"/>
      <c r="CO101" s="488"/>
      <c r="CP101" s="488"/>
      <c r="CQ101" s="488"/>
      <c r="CR101" s="488"/>
      <c r="CS101" s="488"/>
      <c r="CT101" s="488"/>
      <c r="CU101" s="488"/>
      <c r="CV101" s="488"/>
      <c r="CW101" s="488"/>
      <c r="CX101" s="488"/>
      <c r="CY101" s="488"/>
      <c r="CZ101" s="488"/>
      <c r="DA101" s="488"/>
      <c r="DB101" s="488"/>
      <c r="DC101" s="488"/>
      <c r="DD101" s="488"/>
      <c r="DE101" s="488"/>
      <c r="DF101" s="488"/>
      <c r="DG101" s="488"/>
      <c r="DH101" s="488"/>
      <c r="DI101" s="488"/>
      <c r="DJ101" s="488"/>
      <c r="DK101" s="488"/>
      <c r="DL101" s="488"/>
      <c r="DM101" s="488"/>
      <c r="DN101" s="489"/>
    </row>
    <row r="102" spans="1:118" ht="13.5" customHeight="1">
      <c r="A102" s="493">
        <v>686</v>
      </c>
      <c r="B102" s="479" t="s">
        <v>624</v>
      </c>
      <c r="C102" s="479">
        <v>2</v>
      </c>
      <c r="D102" s="395" t="s">
        <v>39</v>
      </c>
      <c r="E102" s="395" t="s">
        <v>543</v>
      </c>
      <c r="F102" s="480">
        <v>25</v>
      </c>
      <c r="G102" s="397">
        <v>1</v>
      </c>
      <c r="H102" s="519">
        <v>0.3</v>
      </c>
      <c r="I102" s="520">
        <v>-0.5</v>
      </c>
      <c r="J102" s="481">
        <v>24</v>
      </c>
      <c r="K102" s="482">
        <v>23.933</v>
      </c>
      <c r="L102" s="397">
        <f t="shared" si="7"/>
        <v>1.07</v>
      </c>
      <c r="M102" s="404">
        <f t="shared" ref="M102:M153" si="9">IF(COUNTBLANK(F102)=1,"",IF(C102=0,ROUND(K102-J102,2),IF(C102=1,IF(F102&gt;0,ROUND(K102-J102,2),ROUND(J102-K102,2)),IF(C102=2,IF(F102&gt;0,ROUND(J102-K102,2),ROUND(K102-J102,2))))))</f>
        <v>7.0000000000000007E-2</v>
      </c>
      <c r="N102" s="550">
        <v>0.08</v>
      </c>
      <c r="O102" s="483" t="str">
        <f t="shared" si="8"/>
        <v>OK</v>
      </c>
      <c r="P102" s="393"/>
      <c r="Q102" s="484">
        <v>686</v>
      </c>
      <c r="R102" s="398">
        <f t="shared" si="6"/>
        <v>24</v>
      </c>
      <c r="S102" s="485">
        <v>23.933</v>
      </c>
      <c r="T102" s="485">
        <v>23.920999999999999</v>
      </c>
      <c r="U102" s="488"/>
      <c r="V102" s="488"/>
      <c r="W102" s="488"/>
      <c r="X102" s="488"/>
      <c r="Y102" s="488"/>
      <c r="Z102" s="488"/>
      <c r="AA102" s="488"/>
      <c r="AB102" s="488"/>
      <c r="AC102" s="488"/>
      <c r="AD102" s="488"/>
      <c r="AE102" s="488"/>
      <c r="AF102" s="488"/>
      <c r="AG102" s="488"/>
      <c r="AH102" s="488"/>
      <c r="AI102" s="488"/>
      <c r="AJ102" s="488"/>
      <c r="AK102" s="488"/>
      <c r="AL102" s="488"/>
      <c r="AM102" s="488"/>
      <c r="AN102" s="488"/>
      <c r="AO102" s="488"/>
      <c r="AP102" s="488"/>
      <c r="AQ102" s="488"/>
      <c r="AR102" s="488"/>
      <c r="AS102" s="488"/>
      <c r="AT102" s="488"/>
      <c r="AU102" s="488"/>
      <c r="AV102" s="488"/>
      <c r="AW102" s="488"/>
      <c r="AX102" s="488"/>
      <c r="AY102" s="488"/>
      <c r="AZ102" s="488"/>
      <c r="BA102" s="488"/>
      <c r="BB102" s="488"/>
      <c r="BC102" s="488"/>
      <c r="BD102" s="488"/>
      <c r="BE102" s="488"/>
      <c r="BF102" s="488"/>
      <c r="BG102" s="488"/>
      <c r="BH102" s="488"/>
      <c r="BI102" s="488"/>
      <c r="BJ102" s="488"/>
      <c r="BK102" s="488"/>
      <c r="BL102" s="488"/>
      <c r="BM102" s="488"/>
      <c r="BN102" s="488"/>
      <c r="BO102" s="488"/>
      <c r="BP102" s="488"/>
      <c r="BQ102" s="488"/>
      <c r="BR102" s="488"/>
      <c r="BS102" s="488"/>
      <c r="BT102" s="488"/>
      <c r="BU102" s="488"/>
      <c r="BV102" s="488"/>
      <c r="BW102" s="488"/>
      <c r="BX102" s="488"/>
      <c r="BY102" s="488"/>
      <c r="BZ102" s="488"/>
      <c r="CA102" s="488"/>
      <c r="CB102" s="488"/>
      <c r="CC102" s="488"/>
      <c r="CD102" s="488"/>
      <c r="CE102" s="488"/>
      <c r="CF102" s="488"/>
      <c r="CG102" s="488"/>
      <c r="CH102" s="488"/>
      <c r="CI102" s="488"/>
      <c r="CJ102" s="488"/>
      <c r="CK102" s="488"/>
      <c r="CL102" s="488"/>
      <c r="CM102" s="488"/>
      <c r="CN102" s="488"/>
      <c r="CO102" s="488"/>
      <c r="CP102" s="488"/>
      <c r="CQ102" s="488"/>
      <c r="CR102" s="488"/>
      <c r="CS102" s="488"/>
      <c r="CT102" s="488"/>
      <c r="CU102" s="488"/>
      <c r="CV102" s="488"/>
      <c r="CW102" s="488"/>
      <c r="CX102" s="488"/>
      <c r="CY102" s="488"/>
      <c r="CZ102" s="488"/>
      <c r="DA102" s="488"/>
      <c r="DB102" s="488"/>
      <c r="DC102" s="488"/>
      <c r="DD102" s="488"/>
      <c r="DE102" s="488"/>
      <c r="DF102" s="488"/>
      <c r="DG102" s="488"/>
      <c r="DH102" s="488"/>
      <c r="DI102" s="488"/>
      <c r="DJ102" s="488"/>
      <c r="DK102" s="488"/>
      <c r="DL102" s="488"/>
      <c r="DM102" s="488"/>
      <c r="DN102" s="489"/>
    </row>
    <row r="103" spans="1:118" ht="13.5" customHeight="1">
      <c r="A103" s="494">
        <v>687</v>
      </c>
      <c r="B103" s="479" t="s">
        <v>625</v>
      </c>
      <c r="C103" s="479">
        <v>2</v>
      </c>
      <c r="D103" s="395" t="s">
        <v>39</v>
      </c>
      <c r="E103" s="395" t="s">
        <v>543</v>
      </c>
      <c r="F103" s="480">
        <v>25</v>
      </c>
      <c r="G103" s="397">
        <v>1</v>
      </c>
      <c r="H103" s="519">
        <v>0.3</v>
      </c>
      <c r="I103" s="520">
        <v>-0.5</v>
      </c>
      <c r="J103" s="481">
        <v>24</v>
      </c>
      <c r="K103" s="482">
        <v>23.745000000000001</v>
      </c>
      <c r="L103" s="397">
        <f t="shared" si="7"/>
        <v>1.25</v>
      </c>
      <c r="M103" s="404">
        <f t="shared" si="9"/>
        <v>0.25</v>
      </c>
      <c r="N103" s="550">
        <v>0.26</v>
      </c>
      <c r="O103" s="483" t="str">
        <f t="shared" si="8"/>
        <v>OK</v>
      </c>
      <c r="P103" s="393"/>
      <c r="Q103" s="484">
        <v>687</v>
      </c>
      <c r="R103" s="398">
        <f t="shared" si="6"/>
        <v>24</v>
      </c>
      <c r="S103" s="485">
        <v>23.745000000000001</v>
      </c>
      <c r="T103" s="485">
        <v>23.736999999999998</v>
      </c>
      <c r="U103" s="488"/>
      <c r="V103" s="488"/>
      <c r="W103" s="488"/>
      <c r="X103" s="488"/>
      <c r="Y103" s="488"/>
      <c r="Z103" s="488"/>
      <c r="AA103" s="488"/>
      <c r="AB103" s="488"/>
      <c r="AC103" s="488"/>
      <c r="AD103" s="488"/>
      <c r="AE103" s="488"/>
      <c r="AF103" s="488"/>
      <c r="AG103" s="488"/>
      <c r="AH103" s="488"/>
      <c r="AI103" s="488"/>
      <c r="AJ103" s="488"/>
      <c r="AK103" s="488"/>
      <c r="AL103" s="488"/>
      <c r="AM103" s="488"/>
      <c r="AN103" s="488"/>
      <c r="AO103" s="488"/>
      <c r="AP103" s="488"/>
      <c r="AQ103" s="488"/>
      <c r="AR103" s="488"/>
      <c r="AS103" s="488"/>
      <c r="AT103" s="488"/>
      <c r="AU103" s="488"/>
      <c r="AV103" s="488"/>
      <c r="AW103" s="488"/>
      <c r="AX103" s="488"/>
      <c r="AY103" s="488"/>
      <c r="AZ103" s="488"/>
      <c r="BA103" s="488"/>
      <c r="BB103" s="488"/>
      <c r="BC103" s="488"/>
      <c r="BD103" s="488"/>
      <c r="BE103" s="488"/>
      <c r="BF103" s="488"/>
      <c r="BG103" s="488"/>
      <c r="BH103" s="488"/>
      <c r="BI103" s="488"/>
      <c r="BJ103" s="488"/>
      <c r="BK103" s="488"/>
      <c r="BL103" s="488"/>
      <c r="BM103" s="488"/>
      <c r="BN103" s="488"/>
      <c r="BO103" s="488"/>
      <c r="BP103" s="488"/>
      <c r="BQ103" s="488"/>
      <c r="BR103" s="488"/>
      <c r="BS103" s="488"/>
      <c r="BT103" s="488"/>
      <c r="BU103" s="488"/>
      <c r="BV103" s="488"/>
      <c r="BW103" s="488"/>
      <c r="BX103" s="488"/>
      <c r="BY103" s="488"/>
      <c r="BZ103" s="488"/>
      <c r="CA103" s="488"/>
      <c r="CB103" s="488"/>
      <c r="CC103" s="488"/>
      <c r="CD103" s="488"/>
      <c r="CE103" s="488"/>
      <c r="CF103" s="488"/>
      <c r="CG103" s="488"/>
      <c r="CH103" s="488"/>
      <c r="CI103" s="488"/>
      <c r="CJ103" s="488"/>
      <c r="CK103" s="488"/>
      <c r="CL103" s="488"/>
      <c r="CM103" s="488"/>
      <c r="CN103" s="488"/>
      <c r="CO103" s="488"/>
      <c r="CP103" s="488"/>
      <c r="CQ103" s="488"/>
      <c r="CR103" s="488"/>
      <c r="CS103" s="488"/>
      <c r="CT103" s="488"/>
      <c r="CU103" s="488"/>
      <c r="CV103" s="488"/>
      <c r="CW103" s="488"/>
      <c r="CX103" s="488"/>
      <c r="CY103" s="488"/>
      <c r="CZ103" s="488"/>
      <c r="DA103" s="488"/>
      <c r="DB103" s="488"/>
      <c r="DC103" s="488"/>
      <c r="DD103" s="488"/>
      <c r="DE103" s="488"/>
      <c r="DF103" s="488"/>
      <c r="DG103" s="488"/>
      <c r="DH103" s="488"/>
      <c r="DI103" s="488"/>
      <c r="DJ103" s="488"/>
      <c r="DK103" s="488"/>
      <c r="DL103" s="488"/>
      <c r="DM103" s="488"/>
      <c r="DN103" s="489"/>
    </row>
    <row r="104" spans="1:118" ht="13.5" customHeight="1">
      <c r="A104" s="494">
        <v>688</v>
      </c>
      <c r="B104" s="479" t="s">
        <v>626</v>
      </c>
      <c r="C104" s="479">
        <v>2</v>
      </c>
      <c r="D104" s="395" t="s">
        <v>39</v>
      </c>
      <c r="E104" s="395" t="s">
        <v>543</v>
      </c>
      <c r="F104" s="480">
        <v>25</v>
      </c>
      <c r="G104" s="397">
        <v>1</v>
      </c>
      <c r="H104" s="519">
        <v>0.3</v>
      </c>
      <c r="I104" s="520">
        <v>-0.5</v>
      </c>
      <c r="J104" s="481">
        <v>24</v>
      </c>
      <c r="K104" s="482">
        <v>23.856000000000002</v>
      </c>
      <c r="L104" s="397">
        <f t="shared" si="7"/>
        <v>1.1400000000000001</v>
      </c>
      <c r="M104" s="404">
        <f t="shared" si="9"/>
        <v>0.14000000000000001</v>
      </c>
      <c r="N104" s="550">
        <v>0.14000000000000001</v>
      </c>
      <c r="O104" s="483" t="str">
        <f t="shared" si="8"/>
        <v>OK</v>
      </c>
      <c r="P104" s="393"/>
      <c r="Q104" s="484">
        <v>688</v>
      </c>
      <c r="R104" s="398">
        <f t="shared" si="6"/>
        <v>24</v>
      </c>
      <c r="S104" s="485">
        <v>23.856000000000002</v>
      </c>
      <c r="T104" s="485">
        <v>23.858000000000001</v>
      </c>
      <c r="U104" s="488"/>
      <c r="V104" s="488"/>
      <c r="W104" s="488"/>
      <c r="X104" s="488"/>
      <c r="Y104" s="488"/>
      <c r="Z104" s="488"/>
      <c r="AA104" s="488"/>
      <c r="AB104" s="488"/>
      <c r="AC104" s="488"/>
      <c r="AD104" s="488"/>
      <c r="AE104" s="488"/>
      <c r="AF104" s="488"/>
      <c r="AG104" s="488"/>
      <c r="AH104" s="488"/>
      <c r="AI104" s="488"/>
      <c r="AJ104" s="488"/>
      <c r="AK104" s="488"/>
      <c r="AL104" s="488"/>
      <c r="AM104" s="488"/>
      <c r="AN104" s="488"/>
      <c r="AO104" s="488"/>
      <c r="AP104" s="488"/>
      <c r="AQ104" s="488"/>
      <c r="AR104" s="488"/>
      <c r="AS104" s="488"/>
      <c r="AT104" s="488"/>
      <c r="AU104" s="488"/>
      <c r="AV104" s="488"/>
      <c r="AW104" s="488"/>
      <c r="AX104" s="488"/>
      <c r="AY104" s="488"/>
      <c r="AZ104" s="488"/>
      <c r="BA104" s="488"/>
      <c r="BB104" s="488"/>
      <c r="BC104" s="488"/>
      <c r="BD104" s="488"/>
      <c r="BE104" s="488"/>
      <c r="BF104" s="488"/>
      <c r="BG104" s="488"/>
      <c r="BH104" s="488"/>
      <c r="BI104" s="488"/>
      <c r="BJ104" s="488"/>
      <c r="BK104" s="488"/>
      <c r="BL104" s="488"/>
      <c r="BM104" s="488"/>
      <c r="BN104" s="488"/>
      <c r="BO104" s="488"/>
      <c r="BP104" s="488"/>
      <c r="BQ104" s="488"/>
      <c r="BR104" s="488"/>
      <c r="BS104" s="488"/>
      <c r="BT104" s="488"/>
      <c r="BU104" s="488"/>
      <c r="BV104" s="488"/>
      <c r="BW104" s="488"/>
      <c r="BX104" s="488"/>
      <c r="BY104" s="488"/>
      <c r="BZ104" s="488"/>
      <c r="CA104" s="488"/>
      <c r="CB104" s="488"/>
      <c r="CC104" s="488"/>
      <c r="CD104" s="488"/>
      <c r="CE104" s="488"/>
      <c r="CF104" s="488"/>
      <c r="CG104" s="488"/>
      <c r="CH104" s="488"/>
      <c r="CI104" s="488"/>
      <c r="CJ104" s="488"/>
      <c r="CK104" s="488"/>
      <c r="CL104" s="488"/>
      <c r="CM104" s="488"/>
      <c r="CN104" s="488"/>
      <c r="CO104" s="488"/>
      <c r="CP104" s="488"/>
      <c r="CQ104" s="488"/>
      <c r="CR104" s="488"/>
      <c r="CS104" s="488"/>
      <c r="CT104" s="488"/>
      <c r="CU104" s="488"/>
      <c r="CV104" s="488"/>
      <c r="CW104" s="488"/>
      <c r="CX104" s="488"/>
      <c r="CY104" s="488"/>
      <c r="CZ104" s="488"/>
      <c r="DA104" s="488"/>
      <c r="DB104" s="488"/>
      <c r="DC104" s="488"/>
      <c r="DD104" s="488"/>
      <c r="DE104" s="488"/>
      <c r="DF104" s="488"/>
      <c r="DG104" s="488"/>
      <c r="DH104" s="488"/>
      <c r="DI104" s="488"/>
      <c r="DJ104" s="488"/>
      <c r="DK104" s="488"/>
      <c r="DL104" s="488"/>
      <c r="DM104" s="488"/>
      <c r="DN104" s="489"/>
    </row>
    <row r="105" spans="1:118" ht="13.5" customHeight="1">
      <c r="A105" s="494">
        <v>689</v>
      </c>
      <c r="B105" s="479" t="s">
        <v>627</v>
      </c>
      <c r="C105" s="479">
        <v>2</v>
      </c>
      <c r="D105" s="395" t="s">
        <v>39</v>
      </c>
      <c r="E105" s="395" t="s">
        <v>543</v>
      </c>
      <c r="F105" s="480">
        <v>25</v>
      </c>
      <c r="G105" s="397">
        <v>1</v>
      </c>
      <c r="H105" s="519">
        <v>0.3</v>
      </c>
      <c r="I105" s="520">
        <v>-0.5</v>
      </c>
      <c r="J105" s="481">
        <v>24</v>
      </c>
      <c r="K105" s="482">
        <v>23.873000000000001</v>
      </c>
      <c r="L105" s="397">
        <f t="shared" si="7"/>
        <v>1.1299999999999999</v>
      </c>
      <c r="M105" s="404">
        <f t="shared" si="9"/>
        <v>0.13</v>
      </c>
      <c r="N105" s="550">
        <v>0.14000000000000001</v>
      </c>
      <c r="O105" s="483" t="str">
        <f t="shared" si="8"/>
        <v>OK</v>
      </c>
      <c r="P105" s="393"/>
      <c r="Q105" s="484">
        <v>689</v>
      </c>
      <c r="R105" s="398">
        <f t="shared" si="6"/>
        <v>24</v>
      </c>
      <c r="S105" s="485">
        <v>23.873000000000001</v>
      </c>
      <c r="T105" s="485">
        <v>23.864000000000001</v>
      </c>
      <c r="U105" s="488"/>
      <c r="V105" s="488"/>
      <c r="W105" s="488"/>
      <c r="X105" s="488"/>
      <c r="Y105" s="488"/>
      <c r="Z105" s="488"/>
      <c r="AA105" s="488"/>
      <c r="AB105" s="488"/>
      <c r="AC105" s="488"/>
      <c r="AD105" s="488"/>
      <c r="AE105" s="488"/>
      <c r="AF105" s="488"/>
      <c r="AG105" s="488"/>
      <c r="AH105" s="488"/>
      <c r="AI105" s="488"/>
      <c r="AJ105" s="488"/>
      <c r="AK105" s="488"/>
      <c r="AL105" s="488"/>
      <c r="AM105" s="488"/>
      <c r="AN105" s="488"/>
      <c r="AO105" s="488"/>
      <c r="AP105" s="488"/>
      <c r="AQ105" s="488"/>
      <c r="AR105" s="488"/>
      <c r="AS105" s="488"/>
      <c r="AT105" s="488"/>
      <c r="AU105" s="488"/>
      <c r="AV105" s="488"/>
      <c r="AW105" s="488"/>
      <c r="AX105" s="488"/>
      <c r="AY105" s="488"/>
      <c r="AZ105" s="488"/>
      <c r="BA105" s="488"/>
      <c r="BB105" s="488"/>
      <c r="BC105" s="488"/>
      <c r="BD105" s="488"/>
      <c r="BE105" s="488"/>
      <c r="BF105" s="488"/>
      <c r="BG105" s="488"/>
      <c r="BH105" s="488"/>
      <c r="BI105" s="488"/>
      <c r="BJ105" s="488"/>
      <c r="BK105" s="488"/>
      <c r="BL105" s="488"/>
      <c r="BM105" s="488"/>
      <c r="BN105" s="488"/>
      <c r="BO105" s="488"/>
      <c r="BP105" s="488"/>
      <c r="BQ105" s="488"/>
      <c r="BR105" s="488"/>
      <c r="BS105" s="488"/>
      <c r="BT105" s="488"/>
      <c r="BU105" s="488"/>
      <c r="BV105" s="488"/>
      <c r="BW105" s="488"/>
      <c r="BX105" s="488"/>
      <c r="BY105" s="488"/>
      <c r="BZ105" s="488"/>
      <c r="CA105" s="488"/>
      <c r="CB105" s="488"/>
      <c r="CC105" s="488"/>
      <c r="CD105" s="488"/>
      <c r="CE105" s="488"/>
      <c r="CF105" s="488"/>
      <c r="CG105" s="488"/>
      <c r="CH105" s="488"/>
      <c r="CI105" s="488"/>
      <c r="CJ105" s="488"/>
      <c r="CK105" s="488"/>
      <c r="CL105" s="488"/>
      <c r="CM105" s="488"/>
      <c r="CN105" s="488"/>
      <c r="CO105" s="488"/>
      <c r="CP105" s="488"/>
      <c r="CQ105" s="488"/>
      <c r="CR105" s="488"/>
      <c r="CS105" s="488"/>
      <c r="CT105" s="488"/>
      <c r="CU105" s="488"/>
      <c r="CV105" s="488"/>
      <c r="CW105" s="488"/>
      <c r="CX105" s="488"/>
      <c r="CY105" s="488"/>
      <c r="CZ105" s="488"/>
      <c r="DA105" s="488"/>
      <c r="DB105" s="488"/>
      <c r="DC105" s="488"/>
      <c r="DD105" s="488"/>
      <c r="DE105" s="488"/>
      <c r="DF105" s="488"/>
      <c r="DG105" s="488"/>
      <c r="DH105" s="488"/>
      <c r="DI105" s="488"/>
      <c r="DJ105" s="488"/>
      <c r="DK105" s="488"/>
      <c r="DL105" s="488"/>
      <c r="DM105" s="488"/>
      <c r="DN105" s="489"/>
    </row>
    <row r="106" spans="1:118" ht="13.5" customHeight="1">
      <c r="A106" s="494">
        <v>690</v>
      </c>
      <c r="B106" s="479" t="s">
        <v>628</v>
      </c>
      <c r="C106" s="479">
        <v>2</v>
      </c>
      <c r="D106" s="395" t="s">
        <v>39</v>
      </c>
      <c r="E106" s="395" t="s">
        <v>543</v>
      </c>
      <c r="F106" s="480">
        <v>25</v>
      </c>
      <c r="G106" s="397">
        <v>1</v>
      </c>
      <c r="H106" s="519">
        <v>0.3</v>
      </c>
      <c r="I106" s="520">
        <v>-0.5</v>
      </c>
      <c r="J106" s="481">
        <v>24</v>
      </c>
      <c r="K106" s="482">
        <v>23.881</v>
      </c>
      <c r="L106" s="397">
        <f t="shared" si="7"/>
        <v>1.1200000000000001</v>
      </c>
      <c r="M106" s="404">
        <f t="shared" si="9"/>
        <v>0.12</v>
      </c>
      <c r="N106" s="550">
        <v>0.14000000000000001</v>
      </c>
      <c r="O106" s="483" t="str">
        <f t="shared" si="8"/>
        <v>OK</v>
      </c>
      <c r="P106" s="393"/>
      <c r="Q106" s="484">
        <v>690</v>
      </c>
      <c r="R106" s="398">
        <f t="shared" si="6"/>
        <v>24</v>
      </c>
      <c r="S106" s="485">
        <v>23.881</v>
      </c>
      <c r="T106" s="485">
        <v>23.864000000000001</v>
      </c>
      <c r="U106" s="488"/>
      <c r="V106" s="488"/>
      <c r="W106" s="488"/>
      <c r="X106" s="488"/>
      <c r="Y106" s="488"/>
      <c r="Z106" s="488"/>
      <c r="AA106" s="488"/>
      <c r="AB106" s="488"/>
      <c r="AC106" s="488"/>
      <c r="AD106" s="488"/>
      <c r="AE106" s="488"/>
      <c r="AF106" s="488"/>
      <c r="AG106" s="488"/>
      <c r="AH106" s="488"/>
      <c r="AI106" s="488"/>
      <c r="AJ106" s="488"/>
      <c r="AK106" s="488"/>
      <c r="AL106" s="488"/>
      <c r="AM106" s="488"/>
      <c r="AN106" s="488"/>
      <c r="AO106" s="488"/>
      <c r="AP106" s="488"/>
      <c r="AQ106" s="488"/>
      <c r="AR106" s="488"/>
      <c r="AS106" s="488"/>
      <c r="AT106" s="488"/>
      <c r="AU106" s="488"/>
      <c r="AV106" s="488"/>
      <c r="AW106" s="488"/>
      <c r="AX106" s="488"/>
      <c r="AY106" s="488"/>
      <c r="AZ106" s="488"/>
      <c r="BA106" s="488"/>
      <c r="BB106" s="488"/>
      <c r="BC106" s="488"/>
      <c r="BD106" s="488"/>
      <c r="BE106" s="488"/>
      <c r="BF106" s="488"/>
      <c r="BG106" s="488"/>
      <c r="BH106" s="488"/>
      <c r="BI106" s="488"/>
      <c r="BJ106" s="488"/>
      <c r="BK106" s="488"/>
      <c r="BL106" s="488"/>
      <c r="BM106" s="488"/>
      <c r="BN106" s="488"/>
      <c r="BO106" s="488"/>
      <c r="BP106" s="488"/>
      <c r="BQ106" s="488"/>
      <c r="BR106" s="488"/>
      <c r="BS106" s="488"/>
      <c r="BT106" s="488"/>
      <c r="BU106" s="488"/>
      <c r="BV106" s="488"/>
      <c r="BW106" s="488"/>
      <c r="BX106" s="488"/>
      <c r="BY106" s="488"/>
      <c r="BZ106" s="488"/>
      <c r="CA106" s="488"/>
      <c r="CB106" s="488"/>
      <c r="CC106" s="488"/>
      <c r="CD106" s="488"/>
      <c r="CE106" s="488"/>
      <c r="CF106" s="488"/>
      <c r="CG106" s="488"/>
      <c r="CH106" s="488"/>
      <c r="CI106" s="488"/>
      <c r="CJ106" s="488"/>
      <c r="CK106" s="488"/>
      <c r="CL106" s="488"/>
      <c r="CM106" s="488"/>
      <c r="CN106" s="488"/>
      <c r="CO106" s="488"/>
      <c r="CP106" s="488"/>
      <c r="CQ106" s="488"/>
      <c r="CR106" s="488"/>
      <c r="CS106" s="488"/>
      <c r="CT106" s="488"/>
      <c r="CU106" s="488"/>
      <c r="CV106" s="488"/>
      <c r="CW106" s="488"/>
      <c r="CX106" s="488"/>
      <c r="CY106" s="488"/>
      <c r="CZ106" s="488"/>
      <c r="DA106" s="488"/>
      <c r="DB106" s="488"/>
      <c r="DC106" s="488"/>
      <c r="DD106" s="488"/>
      <c r="DE106" s="488"/>
      <c r="DF106" s="488"/>
      <c r="DG106" s="488"/>
      <c r="DH106" s="488"/>
      <c r="DI106" s="488"/>
      <c r="DJ106" s="488"/>
      <c r="DK106" s="488"/>
      <c r="DL106" s="488"/>
      <c r="DM106" s="488"/>
      <c r="DN106" s="489"/>
    </row>
    <row r="107" spans="1:118" ht="13.5" customHeight="1">
      <c r="A107" s="494">
        <v>695</v>
      </c>
      <c r="B107" s="479" t="s">
        <v>629</v>
      </c>
      <c r="C107" s="479">
        <v>2</v>
      </c>
      <c r="D107" s="395" t="s">
        <v>40</v>
      </c>
      <c r="E107" s="395" t="s">
        <v>543</v>
      </c>
      <c r="F107" s="480">
        <v>25</v>
      </c>
      <c r="G107" s="397">
        <v>1</v>
      </c>
      <c r="H107" s="519">
        <v>0.3</v>
      </c>
      <c r="I107" s="520">
        <v>-0.5</v>
      </c>
      <c r="J107" s="481">
        <v>24</v>
      </c>
      <c r="K107" s="482">
        <v>23.856000000000002</v>
      </c>
      <c r="L107" s="397">
        <f t="shared" si="7"/>
        <v>1.1400000000000001</v>
      </c>
      <c r="M107" s="404">
        <f t="shared" si="9"/>
        <v>0.14000000000000001</v>
      </c>
      <c r="N107" s="550">
        <v>0.15</v>
      </c>
      <c r="O107" s="483" t="str">
        <f t="shared" si="8"/>
        <v>OK</v>
      </c>
      <c r="P107" s="393"/>
      <c r="Q107" s="484">
        <v>695</v>
      </c>
      <c r="R107" s="398">
        <f t="shared" si="6"/>
        <v>24</v>
      </c>
      <c r="S107" s="485">
        <v>23.856000000000002</v>
      </c>
      <c r="T107" s="485">
        <v>23.847000000000001</v>
      </c>
      <c r="U107" s="488"/>
      <c r="V107" s="488"/>
      <c r="W107" s="488"/>
      <c r="X107" s="488"/>
      <c r="Y107" s="488"/>
      <c r="Z107" s="488"/>
      <c r="AA107" s="488"/>
      <c r="AB107" s="488"/>
      <c r="AC107" s="488"/>
      <c r="AD107" s="488"/>
      <c r="AE107" s="488"/>
      <c r="AF107" s="488"/>
      <c r="AG107" s="488"/>
      <c r="AH107" s="488"/>
      <c r="AI107" s="488"/>
      <c r="AJ107" s="488"/>
      <c r="AK107" s="488"/>
      <c r="AL107" s="488"/>
      <c r="AM107" s="488"/>
      <c r="AN107" s="488"/>
      <c r="AO107" s="488"/>
      <c r="AP107" s="488"/>
      <c r="AQ107" s="488"/>
      <c r="AR107" s="488"/>
      <c r="AS107" s="488"/>
      <c r="AT107" s="488"/>
      <c r="AU107" s="488"/>
      <c r="AV107" s="488"/>
      <c r="AW107" s="488"/>
      <c r="AX107" s="488"/>
      <c r="AY107" s="488"/>
      <c r="AZ107" s="488"/>
      <c r="BA107" s="488"/>
      <c r="BB107" s="488"/>
      <c r="BC107" s="488"/>
      <c r="BD107" s="488"/>
      <c r="BE107" s="488"/>
      <c r="BF107" s="488"/>
      <c r="BG107" s="488"/>
      <c r="BH107" s="488"/>
      <c r="BI107" s="488"/>
      <c r="BJ107" s="488"/>
      <c r="BK107" s="488"/>
      <c r="BL107" s="488"/>
      <c r="BM107" s="488"/>
      <c r="BN107" s="488"/>
      <c r="BO107" s="488"/>
      <c r="BP107" s="488"/>
      <c r="BQ107" s="488"/>
      <c r="BR107" s="488"/>
      <c r="BS107" s="488"/>
      <c r="BT107" s="488"/>
      <c r="BU107" s="488"/>
      <c r="BV107" s="488"/>
      <c r="BW107" s="488"/>
      <c r="BX107" s="488"/>
      <c r="BY107" s="488"/>
      <c r="BZ107" s="488"/>
      <c r="CA107" s="488"/>
      <c r="CB107" s="488"/>
      <c r="CC107" s="488"/>
      <c r="CD107" s="488"/>
      <c r="CE107" s="488"/>
      <c r="CF107" s="488"/>
      <c r="CG107" s="488"/>
      <c r="CH107" s="488"/>
      <c r="CI107" s="488"/>
      <c r="CJ107" s="488"/>
      <c r="CK107" s="488"/>
      <c r="CL107" s="488"/>
      <c r="CM107" s="488"/>
      <c r="CN107" s="488"/>
      <c r="CO107" s="488"/>
      <c r="CP107" s="488"/>
      <c r="CQ107" s="488"/>
      <c r="CR107" s="488"/>
      <c r="CS107" s="488"/>
      <c r="CT107" s="488"/>
      <c r="CU107" s="488"/>
      <c r="CV107" s="488"/>
      <c r="CW107" s="488"/>
      <c r="CX107" s="488"/>
      <c r="CY107" s="488"/>
      <c r="CZ107" s="488"/>
      <c r="DA107" s="488"/>
      <c r="DB107" s="488"/>
      <c r="DC107" s="488"/>
      <c r="DD107" s="488"/>
      <c r="DE107" s="488"/>
      <c r="DF107" s="488"/>
      <c r="DG107" s="488"/>
      <c r="DH107" s="488"/>
      <c r="DI107" s="488"/>
      <c r="DJ107" s="488"/>
      <c r="DK107" s="488"/>
      <c r="DL107" s="488"/>
      <c r="DM107" s="488"/>
      <c r="DN107" s="489"/>
    </row>
    <row r="108" spans="1:118" ht="13.5" customHeight="1">
      <c r="A108" s="494">
        <v>694</v>
      </c>
      <c r="B108" s="479" t="s">
        <v>630</v>
      </c>
      <c r="C108" s="479">
        <v>2</v>
      </c>
      <c r="D108" s="395" t="s">
        <v>40</v>
      </c>
      <c r="E108" s="395" t="s">
        <v>543</v>
      </c>
      <c r="F108" s="480">
        <v>25</v>
      </c>
      <c r="G108" s="397">
        <v>1</v>
      </c>
      <c r="H108" s="519">
        <v>0.3</v>
      </c>
      <c r="I108" s="520">
        <v>-0.5</v>
      </c>
      <c r="J108" s="481">
        <v>24</v>
      </c>
      <c r="K108" s="482">
        <v>24.113</v>
      </c>
      <c r="L108" s="397">
        <f t="shared" si="7"/>
        <v>0.89</v>
      </c>
      <c r="M108" s="404">
        <f t="shared" si="9"/>
        <v>-0.11</v>
      </c>
      <c r="N108" s="550">
        <v>-0.08</v>
      </c>
      <c r="O108" s="483" t="str">
        <f t="shared" si="8"/>
        <v>OK</v>
      </c>
      <c r="P108" s="393"/>
      <c r="Q108" s="484">
        <v>694</v>
      </c>
      <c r="R108" s="398">
        <f t="shared" si="6"/>
        <v>24</v>
      </c>
      <c r="S108" s="485">
        <v>24.113</v>
      </c>
      <c r="T108" s="485">
        <v>24.076000000000001</v>
      </c>
      <c r="U108" s="488"/>
      <c r="V108" s="488"/>
      <c r="W108" s="488"/>
      <c r="X108" s="488"/>
      <c r="Y108" s="488"/>
      <c r="Z108" s="488"/>
      <c r="AA108" s="488"/>
      <c r="AB108" s="488"/>
      <c r="AC108" s="488"/>
      <c r="AD108" s="488"/>
      <c r="AE108" s="488"/>
      <c r="AF108" s="488"/>
      <c r="AG108" s="488"/>
      <c r="AH108" s="488"/>
      <c r="AI108" s="488"/>
      <c r="AJ108" s="488"/>
      <c r="AK108" s="488"/>
      <c r="AL108" s="488"/>
      <c r="AM108" s="488"/>
      <c r="AN108" s="488"/>
      <c r="AO108" s="488"/>
      <c r="AP108" s="488"/>
      <c r="AQ108" s="488"/>
      <c r="AR108" s="488"/>
      <c r="AS108" s="488"/>
      <c r="AT108" s="488"/>
      <c r="AU108" s="488"/>
      <c r="AV108" s="488"/>
      <c r="AW108" s="488"/>
      <c r="AX108" s="488"/>
      <c r="AY108" s="488"/>
      <c r="AZ108" s="488"/>
      <c r="BA108" s="488"/>
      <c r="BB108" s="488"/>
      <c r="BC108" s="488"/>
      <c r="BD108" s="488"/>
      <c r="BE108" s="488"/>
      <c r="BF108" s="488"/>
      <c r="BG108" s="488"/>
      <c r="BH108" s="488"/>
      <c r="BI108" s="488"/>
      <c r="BJ108" s="488"/>
      <c r="BK108" s="488"/>
      <c r="BL108" s="488"/>
      <c r="BM108" s="488"/>
      <c r="BN108" s="488"/>
      <c r="BO108" s="488"/>
      <c r="BP108" s="488"/>
      <c r="BQ108" s="488"/>
      <c r="BR108" s="488"/>
      <c r="BS108" s="488"/>
      <c r="BT108" s="488"/>
      <c r="BU108" s="488"/>
      <c r="BV108" s="488"/>
      <c r="BW108" s="488"/>
      <c r="BX108" s="488"/>
      <c r="BY108" s="488"/>
      <c r="BZ108" s="488"/>
      <c r="CA108" s="488"/>
      <c r="CB108" s="488"/>
      <c r="CC108" s="488"/>
      <c r="CD108" s="488"/>
      <c r="CE108" s="488"/>
      <c r="CF108" s="488"/>
      <c r="CG108" s="488"/>
      <c r="CH108" s="488"/>
      <c r="CI108" s="488"/>
      <c r="CJ108" s="488"/>
      <c r="CK108" s="488"/>
      <c r="CL108" s="488"/>
      <c r="CM108" s="488"/>
      <c r="CN108" s="488"/>
      <c r="CO108" s="488"/>
      <c r="CP108" s="488"/>
      <c r="CQ108" s="488"/>
      <c r="CR108" s="488"/>
      <c r="CS108" s="488"/>
      <c r="CT108" s="488"/>
      <c r="CU108" s="488"/>
      <c r="CV108" s="488"/>
      <c r="CW108" s="488"/>
      <c r="CX108" s="488"/>
      <c r="CY108" s="488"/>
      <c r="CZ108" s="488"/>
      <c r="DA108" s="488"/>
      <c r="DB108" s="488"/>
      <c r="DC108" s="488"/>
      <c r="DD108" s="488"/>
      <c r="DE108" s="488"/>
      <c r="DF108" s="488"/>
      <c r="DG108" s="488"/>
      <c r="DH108" s="488"/>
      <c r="DI108" s="488"/>
      <c r="DJ108" s="488"/>
      <c r="DK108" s="488"/>
      <c r="DL108" s="488"/>
      <c r="DM108" s="488"/>
      <c r="DN108" s="489"/>
    </row>
    <row r="109" spans="1:118" ht="13.5" customHeight="1">
      <c r="A109" s="494">
        <v>693</v>
      </c>
      <c r="B109" s="479" t="s">
        <v>631</v>
      </c>
      <c r="C109" s="479">
        <v>2</v>
      </c>
      <c r="D109" s="395" t="s">
        <v>40</v>
      </c>
      <c r="E109" s="395" t="s">
        <v>543</v>
      </c>
      <c r="F109" s="480">
        <v>25</v>
      </c>
      <c r="G109" s="397">
        <v>1</v>
      </c>
      <c r="H109" s="519">
        <v>0.3</v>
      </c>
      <c r="I109" s="520">
        <v>-0.5</v>
      </c>
      <c r="J109" s="481">
        <v>24</v>
      </c>
      <c r="K109" s="482">
        <v>23.952000000000002</v>
      </c>
      <c r="L109" s="397">
        <f t="shared" si="7"/>
        <v>1.05</v>
      </c>
      <c r="M109" s="404">
        <f t="shared" si="9"/>
        <v>0.05</v>
      </c>
      <c r="N109" s="550">
        <v>7.0000000000000007E-2</v>
      </c>
      <c r="O109" s="483" t="str">
        <f t="shared" si="8"/>
        <v>OK</v>
      </c>
      <c r="P109" s="393"/>
      <c r="Q109" s="484">
        <v>693</v>
      </c>
      <c r="R109" s="398">
        <f t="shared" si="6"/>
        <v>24</v>
      </c>
      <c r="S109" s="485">
        <v>23.952000000000002</v>
      </c>
      <c r="T109" s="485">
        <v>23.93</v>
      </c>
      <c r="U109" s="488"/>
      <c r="V109" s="488"/>
      <c r="W109" s="488"/>
      <c r="X109" s="488"/>
      <c r="Y109" s="488"/>
      <c r="Z109" s="488"/>
      <c r="AA109" s="488"/>
      <c r="AB109" s="488"/>
      <c r="AC109" s="488"/>
      <c r="AD109" s="488"/>
      <c r="AE109" s="488"/>
      <c r="AF109" s="488"/>
      <c r="AG109" s="488"/>
      <c r="AH109" s="488"/>
      <c r="AI109" s="488"/>
      <c r="AJ109" s="488"/>
      <c r="AK109" s="488"/>
      <c r="AL109" s="488"/>
      <c r="AM109" s="488"/>
      <c r="AN109" s="488"/>
      <c r="AO109" s="488"/>
      <c r="AP109" s="488"/>
      <c r="AQ109" s="488"/>
      <c r="AR109" s="488"/>
      <c r="AS109" s="488"/>
      <c r="AT109" s="488"/>
      <c r="AU109" s="488"/>
      <c r="AV109" s="488"/>
      <c r="AW109" s="488"/>
      <c r="AX109" s="488"/>
      <c r="AY109" s="488"/>
      <c r="AZ109" s="488"/>
      <c r="BA109" s="488"/>
      <c r="BB109" s="488"/>
      <c r="BC109" s="488"/>
      <c r="BD109" s="488"/>
      <c r="BE109" s="488"/>
      <c r="BF109" s="488"/>
      <c r="BG109" s="488"/>
      <c r="BH109" s="488"/>
      <c r="BI109" s="488"/>
      <c r="BJ109" s="488"/>
      <c r="BK109" s="488"/>
      <c r="BL109" s="488"/>
      <c r="BM109" s="488"/>
      <c r="BN109" s="488"/>
      <c r="BO109" s="488"/>
      <c r="BP109" s="488"/>
      <c r="BQ109" s="488"/>
      <c r="BR109" s="488"/>
      <c r="BS109" s="488"/>
      <c r="BT109" s="488"/>
      <c r="BU109" s="488"/>
      <c r="BV109" s="488"/>
      <c r="BW109" s="488"/>
      <c r="BX109" s="488"/>
      <c r="BY109" s="488"/>
      <c r="BZ109" s="488"/>
      <c r="CA109" s="488"/>
      <c r="CB109" s="488"/>
      <c r="CC109" s="488"/>
      <c r="CD109" s="488"/>
      <c r="CE109" s="488"/>
      <c r="CF109" s="488"/>
      <c r="CG109" s="488"/>
      <c r="CH109" s="488"/>
      <c r="CI109" s="488"/>
      <c r="CJ109" s="488"/>
      <c r="CK109" s="488"/>
      <c r="CL109" s="488"/>
      <c r="CM109" s="488"/>
      <c r="CN109" s="488"/>
      <c r="CO109" s="488"/>
      <c r="CP109" s="488"/>
      <c r="CQ109" s="488"/>
      <c r="CR109" s="488"/>
      <c r="CS109" s="488"/>
      <c r="CT109" s="488"/>
      <c r="CU109" s="488"/>
      <c r="CV109" s="488"/>
      <c r="CW109" s="488"/>
      <c r="CX109" s="488"/>
      <c r="CY109" s="488"/>
      <c r="CZ109" s="488"/>
      <c r="DA109" s="488"/>
      <c r="DB109" s="488"/>
      <c r="DC109" s="488"/>
      <c r="DD109" s="488"/>
      <c r="DE109" s="488"/>
      <c r="DF109" s="488"/>
      <c r="DG109" s="488"/>
      <c r="DH109" s="488"/>
      <c r="DI109" s="488"/>
      <c r="DJ109" s="488"/>
      <c r="DK109" s="488"/>
      <c r="DL109" s="488"/>
      <c r="DM109" s="488"/>
      <c r="DN109" s="489"/>
    </row>
    <row r="110" spans="1:118" ht="13.5" customHeight="1">
      <c r="A110" s="494">
        <v>692</v>
      </c>
      <c r="B110" s="479" t="s">
        <v>632</v>
      </c>
      <c r="C110" s="479">
        <v>2</v>
      </c>
      <c r="D110" s="395" t="s">
        <v>40</v>
      </c>
      <c r="E110" s="395" t="s">
        <v>543</v>
      </c>
      <c r="F110" s="480">
        <v>25</v>
      </c>
      <c r="G110" s="397">
        <v>1</v>
      </c>
      <c r="H110" s="519">
        <v>0.3</v>
      </c>
      <c r="I110" s="520">
        <v>-0.5</v>
      </c>
      <c r="J110" s="481">
        <v>24</v>
      </c>
      <c r="K110" s="482">
        <v>24.099</v>
      </c>
      <c r="L110" s="397">
        <f t="shared" si="7"/>
        <v>0.9</v>
      </c>
      <c r="M110" s="404">
        <f t="shared" si="9"/>
        <v>-0.1</v>
      </c>
      <c r="N110" s="550">
        <v>-0.09</v>
      </c>
      <c r="O110" s="483" t="str">
        <f t="shared" si="8"/>
        <v>OK</v>
      </c>
      <c r="P110" s="393"/>
      <c r="Q110" s="484">
        <v>692</v>
      </c>
      <c r="R110" s="398">
        <f t="shared" si="6"/>
        <v>24</v>
      </c>
      <c r="S110" s="485">
        <v>24.099</v>
      </c>
      <c r="T110" s="485">
        <v>24.088000000000001</v>
      </c>
      <c r="U110" s="488"/>
      <c r="V110" s="488"/>
      <c r="W110" s="488"/>
      <c r="X110" s="488"/>
      <c r="Y110" s="488"/>
      <c r="Z110" s="488"/>
      <c r="AA110" s="488"/>
      <c r="AB110" s="488"/>
      <c r="AC110" s="488"/>
      <c r="AD110" s="488"/>
      <c r="AE110" s="488"/>
      <c r="AF110" s="488"/>
      <c r="AG110" s="488"/>
      <c r="AH110" s="488"/>
      <c r="AI110" s="488"/>
      <c r="AJ110" s="488"/>
      <c r="AK110" s="488"/>
      <c r="AL110" s="488"/>
      <c r="AM110" s="488"/>
      <c r="AN110" s="488"/>
      <c r="AO110" s="488"/>
      <c r="AP110" s="488"/>
      <c r="AQ110" s="488"/>
      <c r="AR110" s="488"/>
      <c r="AS110" s="488"/>
      <c r="AT110" s="488"/>
      <c r="AU110" s="488"/>
      <c r="AV110" s="488"/>
      <c r="AW110" s="488"/>
      <c r="AX110" s="488"/>
      <c r="AY110" s="488"/>
      <c r="AZ110" s="488"/>
      <c r="BA110" s="488"/>
      <c r="BB110" s="488"/>
      <c r="BC110" s="488"/>
      <c r="BD110" s="488"/>
      <c r="BE110" s="488"/>
      <c r="BF110" s="488"/>
      <c r="BG110" s="488"/>
      <c r="BH110" s="488"/>
      <c r="BI110" s="488"/>
      <c r="BJ110" s="488"/>
      <c r="BK110" s="488"/>
      <c r="BL110" s="488"/>
      <c r="BM110" s="488"/>
      <c r="BN110" s="488"/>
      <c r="BO110" s="488"/>
      <c r="BP110" s="488"/>
      <c r="BQ110" s="488"/>
      <c r="BR110" s="488"/>
      <c r="BS110" s="488"/>
      <c r="BT110" s="488"/>
      <c r="BU110" s="488"/>
      <c r="BV110" s="488"/>
      <c r="BW110" s="488"/>
      <c r="BX110" s="488"/>
      <c r="BY110" s="488"/>
      <c r="BZ110" s="488"/>
      <c r="CA110" s="488"/>
      <c r="CB110" s="488"/>
      <c r="CC110" s="488"/>
      <c r="CD110" s="488"/>
      <c r="CE110" s="488"/>
      <c r="CF110" s="488"/>
      <c r="CG110" s="488"/>
      <c r="CH110" s="488"/>
      <c r="CI110" s="488"/>
      <c r="CJ110" s="488"/>
      <c r="CK110" s="488"/>
      <c r="CL110" s="488"/>
      <c r="CM110" s="488"/>
      <c r="CN110" s="488"/>
      <c r="CO110" s="488"/>
      <c r="CP110" s="488"/>
      <c r="CQ110" s="488"/>
      <c r="CR110" s="488"/>
      <c r="CS110" s="488"/>
      <c r="CT110" s="488"/>
      <c r="CU110" s="488"/>
      <c r="CV110" s="488"/>
      <c r="CW110" s="488"/>
      <c r="CX110" s="488"/>
      <c r="CY110" s="488"/>
      <c r="CZ110" s="488"/>
      <c r="DA110" s="488"/>
      <c r="DB110" s="488"/>
      <c r="DC110" s="488"/>
      <c r="DD110" s="488"/>
      <c r="DE110" s="488"/>
      <c r="DF110" s="488"/>
      <c r="DG110" s="488"/>
      <c r="DH110" s="488"/>
      <c r="DI110" s="488"/>
      <c r="DJ110" s="488"/>
      <c r="DK110" s="488"/>
      <c r="DL110" s="488"/>
      <c r="DM110" s="488"/>
      <c r="DN110" s="489"/>
    </row>
    <row r="111" spans="1:118" ht="13.5" customHeight="1">
      <c r="A111" s="494">
        <v>691</v>
      </c>
      <c r="B111" s="479" t="s">
        <v>633</v>
      </c>
      <c r="C111" s="479">
        <v>2</v>
      </c>
      <c r="D111" s="395" t="s">
        <v>40</v>
      </c>
      <c r="E111" s="395" t="s">
        <v>543</v>
      </c>
      <c r="F111" s="480">
        <v>25</v>
      </c>
      <c r="G111" s="397">
        <v>1</v>
      </c>
      <c r="H111" s="519">
        <v>0.3</v>
      </c>
      <c r="I111" s="520">
        <v>-0.5</v>
      </c>
      <c r="J111" s="481">
        <v>24</v>
      </c>
      <c r="K111" s="482">
        <v>23.911000000000001</v>
      </c>
      <c r="L111" s="397">
        <f t="shared" si="7"/>
        <v>1.0900000000000001</v>
      </c>
      <c r="M111" s="404">
        <f t="shared" si="9"/>
        <v>0.09</v>
      </c>
      <c r="N111" s="550">
        <v>0.11</v>
      </c>
      <c r="O111" s="483" t="str">
        <f t="shared" si="8"/>
        <v>OK</v>
      </c>
      <c r="P111" s="393"/>
      <c r="Q111" s="484">
        <v>691</v>
      </c>
      <c r="R111" s="398">
        <f t="shared" si="6"/>
        <v>24</v>
      </c>
      <c r="S111" s="485">
        <v>23.911000000000001</v>
      </c>
      <c r="T111" s="485">
        <v>23.893000000000001</v>
      </c>
      <c r="U111" s="488"/>
      <c r="V111" s="488"/>
      <c r="W111" s="488"/>
      <c r="X111" s="488"/>
      <c r="Y111" s="488"/>
      <c r="Z111" s="488"/>
      <c r="AA111" s="488"/>
      <c r="AB111" s="488"/>
      <c r="AC111" s="488"/>
      <c r="AD111" s="488"/>
      <c r="AE111" s="488"/>
      <c r="AF111" s="488"/>
      <c r="AG111" s="488"/>
      <c r="AH111" s="488"/>
      <c r="AI111" s="488"/>
      <c r="AJ111" s="488"/>
      <c r="AK111" s="488"/>
      <c r="AL111" s="488"/>
      <c r="AM111" s="488"/>
      <c r="AN111" s="488"/>
      <c r="AO111" s="488"/>
      <c r="AP111" s="488"/>
      <c r="AQ111" s="488"/>
      <c r="AR111" s="488"/>
      <c r="AS111" s="488"/>
      <c r="AT111" s="488"/>
      <c r="AU111" s="488"/>
      <c r="AV111" s="488"/>
      <c r="AW111" s="488"/>
      <c r="AX111" s="488"/>
      <c r="AY111" s="488"/>
      <c r="AZ111" s="488"/>
      <c r="BA111" s="488"/>
      <c r="BB111" s="488"/>
      <c r="BC111" s="488"/>
      <c r="BD111" s="488"/>
      <c r="BE111" s="488"/>
      <c r="BF111" s="488"/>
      <c r="BG111" s="488"/>
      <c r="BH111" s="488"/>
      <c r="BI111" s="488"/>
      <c r="BJ111" s="488"/>
      <c r="BK111" s="488"/>
      <c r="BL111" s="488"/>
      <c r="BM111" s="488"/>
      <c r="BN111" s="488"/>
      <c r="BO111" s="488"/>
      <c r="BP111" s="488"/>
      <c r="BQ111" s="488"/>
      <c r="BR111" s="488"/>
      <c r="BS111" s="488"/>
      <c r="BT111" s="488"/>
      <c r="BU111" s="488"/>
      <c r="BV111" s="488"/>
      <c r="BW111" s="488"/>
      <c r="BX111" s="488"/>
      <c r="BY111" s="488"/>
      <c r="BZ111" s="488"/>
      <c r="CA111" s="488"/>
      <c r="CB111" s="488"/>
      <c r="CC111" s="488"/>
      <c r="CD111" s="488"/>
      <c r="CE111" s="488"/>
      <c r="CF111" s="488"/>
      <c r="CG111" s="488"/>
      <c r="CH111" s="488"/>
      <c r="CI111" s="488"/>
      <c r="CJ111" s="488"/>
      <c r="CK111" s="488"/>
      <c r="CL111" s="488"/>
      <c r="CM111" s="488"/>
      <c r="CN111" s="488"/>
      <c r="CO111" s="488"/>
      <c r="CP111" s="488"/>
      <c r="CQ111" s="488"/>
      <c r="CR111" s="488"/>
      <c r="CS111" s="488"/>
      <c r="CT111" s="488"/>
      <c r="CU111" s="488"/>
      <c r="CV111" s="488"/>
      <c r="CW111" s="488"/>
      <c r="CX111" s="488"/>
      <c r="CY111" s="488"/>
      <c r="CZ111" s="488"/>
      <c r="DA111" s="488"/>
      <c r="DB111" s="488"/>
      <c r="DC111" s="488"/>
      <c r="DD111" s="488"/>
      <c r="DE111" s="488"/>
      <c r="DF111" s="488"/>
      <c r="DG111" s="488"/>
      <c r="DH111" s="488"/>
      <c r="DI111" s="488"/>
      <c r="DJ111" s="488"/>
      <c r="DK111" s="488"/>
      <c r="DL111" s="488"/>
      <c r="DM111" s="488"/>
      <c r="DN111" s="489"/>
    </row>
    <row r="112" spans="1:118" ht="13.5" customHeight="1">
      <c r="A112" s="494">
        <v>696</v>
      </c>
      <c r="B112" s="479" t="s">
        <v>634</v>
      </c>
      <c r="C112" s="479">
        <v>2</v>
      </c>
      <c r="D112" s="395" t="s">
        <v>39</v>
      </c>
      <c r="E112" s="395" t="s">
        <v>543</v>
      </c>
      <c r="F112" s="480">
        <v>-25</v>
      </c>
      <c r="G112" s="397">
        <v>1</v>
      </c>
      <c r="H112" s="519">
        <v>0.5</v>
      </c>
      <c r="I112" s="520">
        <v>-0.3</v>
      </c>
      <c r="J112" s="481">
        <v>-24</v>
      </c>
      <c r="K112" s="482">
        <v>-24.076000000000001</v>
      </c>
      <c r="L112" s="397">
        <f t="shared" si="7"/>
        <v>0.92</v>
      </c>
      <c r="M112" s="404">
        <f>IF(COUNTBLANK(F112)=1,"",IF(C112=0,ROUND(K112-J112,2),IF(C112=1,IF(F112&gt;0,ROUND(J112-K112,2),ROUND(K112-J112,2)),IF(C112=2,IF(F112&gt;0,ROUND(J112-K112,2),ROUND(K112-J112,2))))))</f>
        <v>-0.08</v>
      </c>
      <c r="N112" s="550">
        <v>-0.09</v>
      </c>
      <c r="O112" s="483" t="str">
        <f t="shared" si="8"/>
        <v>OK</v>
      </c>
      <c r="P112" s="393"/>
      <c r="Q112" s="484">
        <v>696</v>
      </c>
      <c r="R112" s="398">
        <f t="shared" si="6"/>
        <v>-24</v>
      </c>
      <c r="S112" s="485">
        <v>-24.076000000000001</v>
      </c>
      <c r="T112" s="485">
        <v>-24.085999999999999</v>
      </c>
      <c r="U112" s="488"/>
      <c r="V112" s="488"/>
      <c r="W112" s="488"/>
      <c r="X112" s="488"/>
      <c r="Y112" s="488"/>
      <c r="Z112" s="488"/>
      <c r="AA112" s="488"/>
      <c r="AB112" s="488"/>
      <c r="AC112" s="488"/>
      <c r="AD112" s="488"/>
      <c r="AE112" s="488"/>
      <c r="AF112" s="488"/>
      <c r="AG112" s="488"/>
      <c r="AH112" s="488"/>
      <c r="AI112" s="488"/>
      <c r="AJ112" s="488"/>
      <c r="AK112" s="488"/>
      <c r="AL112" s="488"/>
      <c r="AM112" s="488"/>
      <c r="AN112" s="488"/>
      <c r="AO112" s="488"/>
      <c r="AP112" s="488"/>
      <c r="AQ112" s="488"/>
      <c r="AR112" s="488"/>
      <c r="AS112" s="488"/>
      <c r="AT112" s="488"/>
      <c r="AU112" s="488"/>
      <c r="AV112" s="488"/>
      <c r="AW112" s="488"/>
      <c r="AX112" s="488"/>
      <c r="AY112" s="488"/>
      <c r="AZ112" s="488"/>
      <c r="BA112" s="488"/>
      <c r="BB112" s="488"/>
      <c r="BC112" s="488"/>
      <c r="BD112" s="488"/>
      <c r="BE112" s="488"/>
      <c r="BF112" s="488"/>
      <c r="BG112" s="488"/>
      <c r="BH112" s="488"/>
      <c r="BI112" s="488"/>
      <c r="BJ112" s="488"/>
      <c r="BK112" s="488"/>
      <c r="BL112" s="488"/>
      <c r="BM112" s="488"/>
      <c r="BN112" s="488"/>
      <c r="BO112" s="488"/>
      <c r="BP112" s="488"/>
      <c r="BQ112" s="488"/>
      <c r="BR112" s="488"/>
      <c r="BS112" s="488"/>
      <c r="BT112" s="488"/>
      <c r="BU112" s="488"/>
      <c r="BV112" s="488"/>
      <c r="BW112" s="488"/>
      <c r="BX112" s="488"/>
      <c r="BY112" s="488"/>
      <c r="BZ112" s="488"/>
      <c r="CA112" s="488"/>
      <c r="CB112" s="488"/>
      <c r="CC112" s="488"/>
      <c r="CD112" s="488"/>
      <c r="CE112" s="488"/>
      <c r="CF112" s="488"/>
      <c r="CG112" s="488"/>
      <c r="CH112" s="488"/>
      <c r="CI112" s="488"/>
      <c r="CJ112" s="488"/>
      <c r="CK112" s="488"/>
      <c r="CL112" s="488"/>
      <c r="CM112" s="488"/>
      <c r="CN112" s="488"/>
      <c r="CO112" s="488"/>
      <c r="CP112" s="488"/>
      <c r="CQ112" s="488"/>
      <c r="CR112" s="488"/>
      <c r="CS112" s="488"/>
      <c r="CT112" s="488"/>
      <c r="CU112" s="488"/>
      <c r="CV112" s="488"/>
      <c r="CW112" s="488"/>
      <c r="CX112" s="488"/>
      <c r="CY112" s="488"/>
      <c r="CZ112" s="488"/>
      <c r="DA112" s="488"/>
      <c r="DB112" s="488"/>
      <c r="DC112" s="488"/>
      <c r="DD112" s="488"/>
      <c r="DE112" s="488"/>
      <c r="DF112" s="488"/>
      <c r="DG112" s="488"/>
      <c r="DH112" s="488"/>
      <c r="DI112" s="488"/>
      <c r="DJ112" s="488"/>
      <c r="DK112" s="488"/>
      <c r="DL112" s="488"/>
      <c r="DM112" s="488"/>
      <c r="DN112" s="489"/>
    </row>
    <row r="113" spans="1:118" ht="13.5" customHeight="1">
      <c r="A113" s="494">
        <v>697</v>
      </c>
      <c r="B113" s="479" t="s">
        <v>635</v>
      </c>
      <c r="C113" s="479">
        <v>2</v>
      </c>
      <c r="D113" s="395" t="s">
        <v>39</v>
      </c>
      <c r="E113" s="395" t="s">
        <v>543</v>
      </c>
      <c r="F113" s="480">
        <v>-25</v>
      </c>
      <c r="G113" s="397">
        <v>1</v>
      </c>
      <c r="H113" s="519">
        <v>0.5</v>
      </c>
      <c r="I113" s="520">
        <v>-0.3</v>
      </c>
      <c r="J113" s="481">
        <v>-24</v>
      </c>
      <c r="K113" s="482">
        <v>-23.97</v>
      </c>
      <c r="L113" s="397">
        <f t="shared" si="7"/>
        <v>1.03</v>
      </c>
      <c r="M113" s="404">
        <f>IF(COUNTBLANK(F113)=1,"",IF(C113=0,ROUND(K113-J113,2),IF(C113=1,IF(F113&gt;0,ROUND(J113-K113,2),ROUND(K113-J113,2)),IF(C113=2,IF(F113&gt;0,ROUND(J113-K113,2),ROUND(K113-J113,2))))))</f>
        <v>0.03</v>
      </c>
      <c r="N113" s="550">
        <v>0.02</v>
      </c>
      <c r="O113" s="483" t="str">
        <f t="shared" si="8"/>
        <v>OK</v>
      </c>
      <c r="P113" s="393"/>
      <c r="Q113" s="484">
        <v>697</v>
      </c>
      <c r="R113" s="398">
        <f t="shared" si="6"/>
        <v>-24</v>
      </c>
      <c r="S113" s="485">
        <v>-23.97</v>
      </c>
      <c r="T113" s="485">
        <v>-23.978000000000002</v>
      </c>
      <c r="U113" s="488"/>
      <c r="V113" s="488"/>
      <c r="W113" s="488"/>
      <c r="X113" s="488"/>
      <c r="Y113" s="488"/>
      <c r="Z113" s="488"/>
      <c r="AA113" s="488"/>
      <c r="AB113" s="488"/>
      <c r="AC113" s="488"/>
      <c r="AD113" s="488"/>
      <c r="AE113" s="488"/>
      <c r="AF113" s="488"/>
      <c r="AG113" s="488"/>
      <c r="AH113" s="488"/>
      <c r="AI113" s="488"/>
      <c r="AJ113" s="488"/>
      <c r="AK113" s="488"/>
      <c r="AL113" s="488"/>
      <c r="AM113" s="488"/>
      <c r="AN113" s="488"/>
      <c r="AO113" s="488"/>
      <c r="AP113" s="488"/>
      <c r="AQ113" s="488"/>
      <c r="AR113" s="488"/>
      <c r="AS113" s="488"/>
      <c r="AT113" s="488"/>
      <c r="AU113" s="488"/>
      <c r="AV113" s="488"/>
      <c r="AW113" s="488"/>
      <c r="AX113" s="488"/>
      <c r="AY113" s="488"/>
      <c r="AZ113" s="488"/>
      <c r="BA113" s="488"/>
      <c r="BB113" s="488"/>
      <c r="BC113" s="488"/>
      <c r="BD113" s="488"/>
      <c r="BE113" s="488"/>
      <c r="BF113" s="488"/>
      <c r="BG113" s="488"/>
      <c r="BH113" s="488"/>
      <c r="BI113" s="488"/>
      <c r="BJ113" s="488"/>
      <c r="BK113" s="488"/>
      <c r="BL113" s="488"/>
      <c r="BM113" s="488"/>
      <c r="BN113" s="488"/>
      <c r="BO113" s="488"/>
      <c r="BP113" s="488"/>
      <c r="BQ113" s="488"/>
      <c r="BR113" s="488"/>
      <c r="BS113" s="488"/>
      <c r="BT113" s="488"/>
      <c r="BU113" s="488"/>
      <c r="BV113" s="488"/>
      <c r="BW113" s="488"/>
      <c r="BX113" s="488"/>
      <c r="BY113" s="488"/>
      <c r="BZ113" s="488"/>
      <c r="CA113" s="488"/>
      <c r="CB113" s="488"/>
      <c r="CC113" s="488"/>
      <c r="CD113" s="488"/>
      <c r="CE113" s="488"/>
      <c r="CF113" s="488"/>
      <c r="CG113" s="488"/>
      <c r="CH113" s="488"/>
      <c r="CI113" s="488"/>
      <c r="CJ113" s="488"/>
      <c r="CK113" s="488"/>
      <c r="CL113" s="488"/>
      <c r="CM113" s="488"/>
      <c r="CN113" s="488"/>
      <c r="CO113" s="488"/>
      <c r="CP113" s="488"/>
      <c r="CQ113" s="488"/>
      <c r="CR113" s="488"/>
      <c r="CS113" s="488"/>
      <c r="CT113" s="488"/>
      <c r="CU113" s="488"/>
      <c r="CV113" s="488"/>
      <c r="CW113" s="488"/>
      <c r="CX113" s="488"/>
      <c r="CY113" s="488"/>
      <c r="CZ113" s="488"/>
      <c r="DA113" s="488"/>
      <c r="DB113" s="488"/>
      <c r="DC113" s="488"/>
      <c r="DD113" s="488"/>
      <c r="DE113" s="488"/>
      <c r="DF113" s="488"/>
      <c r="DG113" s="488"/>
      <c r="DH113" s="488"/>
      <c r="DI113" s="488"/>
      <c r="DJ113" s="488"/>
      <c r="DK113" s="488"/>
      <c r="DL113" s="488"/>
      <c r="DM113" s="488"/>
      <c r="DN113" s="489"/>
    </row>
    <row r="114" spans="1:118" ht="13.5" customHeight="1">
      <c r="A114" s="494">
        <v>698</v>
      </c>
      <c r="B114" s="479" t="s">
        <v>636</v>
      </c>
      <c r="C114" s="479">
        <v>2</v>
      </c>
      <c r="D114" s="395" t="s">
        <v>39</v>
      </c>
      <c r="E114" s="395" t="s">
        <v>543</v>
      </c>
      <c r="F114" s="480">
        <v>-25</v>
      </c>
      <c r="G114" s="397">
        <v>1</v>
      </c>
      <c r="H114" s="519">
        <v>0.5</v>
      </c>
      <c r="I114" s="520">
        <v>-0.3</v>
      </c>
      <c r="J114" s="481">
        <v>-24</v>
      </c>
      <c r="K114" s="482">
        <v>-23.928999999999998</v>
      </c>
      <c r="L114" s="397">
        <f t="shared" si="7"/>
        <v>1.07</v>
      </c>
      <c r="M114" s="404">
        <f>IF(COUNTBLANK(F114)=1,"",IF(C114=0,ROUND(K114-J114,2),IF(C114=1,IF(F114&gt;0,ROUND(J114-K114,2),ROUND(K114-J114,2)),IF(C114=2,IF(F114&gt;0,ROUND(J114-K114,2),ROUND(K114-J114,2))))))</f>
        <v>7.0000000000000007E-2</v>
      </c>
      <c r="N114" s="550">
        <v>0.06</v>
      </c>
      <c r="O114" s="483" t="str">
        <f t="shared" si="8"/>
        <v>OK</v>
      </c>
      <c r="P114" s="393"/>
      <c r="Q114" s="484">
        <v>698</v>
      </c>
      <c r="R114" s="398">
        <f t="shared" si="6"/>
        <v>-24</v>
      </c>
      <c r="S114" s="485">
        <v>-23.928999999999998</v>
      </c>
      <c r="T114" s="485">
        <v>-23.937999999999999</v>
      </c>
      <c r="U114" s="488"/>
      <c r="V114" s="488"/>
      <c r="W114" s="488"/>
      <c r="X114" s="488"/>
      <c r="Y114" s="488"/>
      <c r="Z114" s="488"/>
      <c r="AA114" s="488"/>
      <c r="AB114" s="488"/>
      <c r="AC114" s="488"/>
      <c r="AD114" s="488"/>
      <c r="AE114" s="488"/>
      <c r="AF114" s="488"/>
      <c r="AG114" s="488"/>
      <c r="AH114" s="488"/>
      <c r="AI114" s="488"/>
      <c r="AJ114" s="488"/>
      <c r="AK114" s="488"/>
      <c r="AL114" s="488"/>
      <c r="AM114" s="488"/>
      <c r="AN114" s="488"/>
      <c r="AO114" s="488"/>
      <c r="AP114" s="488"/>
      <c r="AQ114" s="488"/>
      <c r="AR114" s="488"/>
      <c r="AS114" s="488"/>
      <c r="AT114" s="488"/>
      <c r="AU114" s="488"/>
      <c r="AV114" s="488"/>
      <c r="AW114" s="488"/>
      <c r="AX114" s="488"/>
      <c r="AY114" s="488"/>
      <c r="AZ114" s="488"/>
      <c r="BA114" s="488"/>
      <c r="BB114" s="488"/>
      <c r="BC114" s="488"/>
      <c r="BD114" s="488"/>
      <c r="BE114" s="488"/>
      <c r="BF114" s="488"/>
      <c r="BG114" s="488"/>
      <c r="BH114" s="488"/>
      <c r="BI114" s="488"/>
      <c r="BJ114" s="488"/>
      <c r="BK114" s="488"/>
      <c r="BL114" s="488"/>
      <c r="BM114" s="488"/>
      <c r="BN114" s="488"/>
      <c r="BO114" s="488"/>
      <c r="BP114" s="488"/>
      <c r="BQ114" s="488"/>
      <c r="BR114" s="488"/>
      <c r="BS114" s="488"/>
      <c r="BT114" s="488"/>
      <c r="BU114" s="488"/>
      <c r="BV114" s="488"/>
      <c r="BW114" s="488"/>
      <c r="BX114" s="488"/>
      <c r="BY114" s="488"/>
      <c r="BZ114" s="488"/>
      <c r="CA114" s="488"/>
      <c r="CB114" s="488"/>
      <c r="CC114" s="488"/>
      <c r="CD114" s="488"/>
      <c r="CE114" s="488"/>
      <c r="CF114" s="488"/>
      <c r="CG114" s="488"/>
      <c r="CH114" s="488"/>
      <c r="CI114" s="488"/>
      <c r="CJ114" s="488"/>
      <c r="CK114" s="488"/>
      <c r="CL114" s="488"/>
      <c r="CM114" s="488"/>
      <c r="CN114" s="488"/>
      <c r="CO114" s="488"/>
      <c r="CP114" s="488"/>
      <c r="CQ114" s="488"/>
      <c r="CR114" s="488"/>
      <c r="CS114" s="488"/>
      <c r="CT114" s="488"/>
      <c r="CU114" s="488"/>
      <c r="CV114" s="488"/>
      <c r="CW114" s="488"/>
      <c r="CX114" s="488"/>
      <c r="CY114" s="488"/>
      <c r="CZ114" s="488"/>
      <c r="DA114" s="488"/>
      <c r="DB114" s="488"/>
      <c r="DC114" s="488"/>
      <c r="DD114" s="488"/>
      <c r="DE114" s="488"/>
      <c r="DF114" s="488"/>
      <c r="DG114" s="488"/>
      <c r="DH114" s="488"/>
      <c r="DI114" s="488"/>
      <c r="DJ114" s="488"/>
      <c r="DK114" s="488"/>
      <c r="DL114" s="488"/>
      <c r="DM114" s="488"/>
      <c r="DN114" s="489"/>
    </row>
    <row r="115" spans="1:118" ht="13.5" customHeight="1">
      <c r="A115" s="494">
        <v>699</v>
      </c>
      <c r="B115" s="479" t="s">
        <v>637</v>
      </c>
      <c r="C115" s="479">
        <v>2</v>
      </c>
      <c r="D115" s="395" t="s">
        <v>39</v>
      </c>
      <c r="E115" s="395" t="s">
        <v>543</v>
      </c>
      <c r="F115" s="480">
        <v>-25</v>
      </c>
      <c r="G115" s="397">
        <v>1</v>
      </c>
      <c r="H115" s="519">
        <v>0.5</v>
      </c>
      <c r="I115" s="520">
        <v>-0.3</v>
      </c>
      <c r="J115" s="481">
        <v>-24</v>
      </c>
      <c r="K115" s="482">
        <v>-23.879000000000001</v>
      </c>
      <c r="L115" s="397">
        <f t="shared" si="7"/>
        <v>1.1200000000000001</v>
      </c>
      <c r="M115" s="404">
        <f>IF(COUNTBLANK(F115)=1,"",IF(C115=0,ROUND(K115-J115,2),IF(C115=1,IF(F115&gt;0,ROUND(J115-K115,2),ROUND(K115-J115,2)),IF(C115=2,IF(F115&gt;0,ROUND(J115-K115,2),ROUND(K115-J115,2))))))</f>
        <v>0.12</v>
      </c>
      <c r="N115" s="550">
        <v>0.1</v>
      </c>
      <c r="O115" s="483" t="str">
        <f t="shared" si="8"/>
        <v>OK</v>
      </c>
      <c r="P115" s="393"/>
      <c r="Q115" s="484">
        <v>699</v>
      </c>
      <c r="R115" s="398">
        <f t="shared" si="6"/>
        <v>-24</v>
      </c>
      <c r="S115" s="485">
        <v>-23.879000000000001</v>
      </c>
      <c r="T115" s="485">
        <v>-23.898</v>
      </c>
      <c r="U115" s="488"/>
      <c r="V115" s="488"/>
      <c r="W115" s="488"/>
      <c r="X115" s="488"/>
      <c r="Y115" s="488"/>
      <c r="Z115" s="488"/>
      <c r="AA115" s="488"/>
      <c r="AB115" s="488"/>
      <c r="AC115" s="488"/>
      <c r="AD115" s="488"/>
      <c r="AE115" s="488"/>
      <c r="AF115" s="488"/>
      <c r="AG115" s="488"/>
      <c r="AH115" s="488"/>
      <c r="AI115" s="488"/>
      <c r="AJ115" s="488"/>
      <c r="AK115" s="488"/>
      <c r="AL115" s="488"/>
      <c r="AM115" s="488"/>
      <c r="AN115" s="488"/>
      <c r="AO115" s="488"/>
      <c r="AP115" s="488"/>
      <c r="AQ115" s="488"/>
      <c r="AR115" s="488"/>
      <c r="AS115" s="488"/>
      <c r="AT115" s="488"/>
      <c r="AU115" s="488"/>
      <c r="AV115" s="488"/>
      <c r="AW115" s="488"/>
      <c r="AX115" s="488"/>
      <c r="AY115" s="488"/>
      <c r="AZ115" s="488"/>
      <c r="BA115" s="488"/>
      <c r="BB115" s="488"/>
      <c r="BC115" s="488"/>
      <c r="BD115" s="488"/>
      <c r="BE115" s="488"/>
      <c r="BF115" s="488"/>
      <c r="BG115" s="488"/>
      <c r="BH115" s="488"/>
      <c r="BI115" s="488"/>
      <c r="BJ115" s="488"/>
      <c r="BK115" s="488"/>
      <c r="BL115" s="488"/>
      <c r="BM115" s="488"/>
      <c r="BN115" s="488"/>
      <c r="BO115" s="488"/>
      <c r="BP115" s="488"/>
      <c r="BQ115" s="488"/>
      <c r="BR115" s="488"/>
      <c r="BS115" s="488"/>
      <c r="BT115" s="488"/>
      <c r="BU115" s="488"/>
      <c r="BV115" s="488"/>
      <c r="BW115" s="488"/>
      <c r="BX115" s="488"/>
      <c r="BY115" s="488"/>
      <c r="BZ115" s="488"/>
      <c r="CA115" s="488"/>
      <c r="CB115" s="488"/>
      <c r="CC115" s="488"/>
      <c r="CD115" s="488"/>
      <c r="CE115" s="488"/>
      <c r="CF115" s="488"/>
      <c r="CG115" s="488"/>
      <c r="CH115" s="488"/>
      <c r="CI115" s="488"/>
      <c r="CJ115" s="488"/>
      <c r="CK115" s="488"/>
      <c r="CL115" s="488"/>
      <c r="CM115" s="488"/>
      <c r="CN115" s="488"/>
      <c r="CO115" s="488"/>
      <c r="CP115" s="488"/>
      <c r="CQ115" s="488"/>
      <c r="CR115" s="488"/>
      <c r="CS115" s="488"/>
      <c r="CT115" s="488"/>
      <c r="CU115" s="488"/>
      <c r="CV115" s="488"/>
      <c r="CW115" s="488"/>
      <c r="CX115" s="488"/>
      <c r="CY115" s="488"/>
      <c r="CZ115" s="488"/>
      <c r="DA115" s="488"/>
      <c r="DB115" s="488"/>
      <c r="DC115" s="488"/>
      <c r="DD115" s="488"/>
      <c r="DE115" s="488"/>
      <c r="DF115" s="488"/>
      <c r="DG115" s="488"/>
      <c r="DH115" s="488"/>
      <c r="DI115" s="488"/>
      <c r="DJ115" s="488"/>
      <c r="DK115" s="488"/>
      <c r="DL115" s="488"/>
      <c r="DM115" s="488"/>
      <c r="DN115" s="489"/>
    </row>
    <row r="116" spans="1:118" ht="13.5" customHeight="1">
      <c r="A116" s="494">
        <v>700</v>
      </c>
      <c r="B116" s="479" t="s">
        <v>638</v>
      </c>
      <c r="C116" s="479">
        <v>2</v>
      </c>
      <c r="D116" s="395" t="s">
        <v>39</v>
      </c>
      <c r="E116" s="395" t="s">
        <v>543</v>
      </c>
      <c r="F116" s="480">
        <v>-25</v>
      </c>
      <c r="G116" s="397">
        <v>1</v>
      </c>
      <c r="H116" s="519">
        <v>0.5</v>
      </c>
      <c r="I116" s="520">
        <v>-0.3</v>
      </c>
      <c r="J116" s="481">
        <v>-24</v>
      </c>
      <c r="K116" s="482">
        <v>-24.045999999999999</v>
      </c>
      <c r="L116" s="397">
        <f t="shared" si="7"/>
        <v>0.95</v>
      </c>
      <c r="M116" s="404">
        <f>IF(COUNTBLANK(F116)=1,"",IF(C116=0,ROUND(K116-J116,2),IF(C116=1,IF(F116&gt;0,ROUND(J116-K116,2),ROUND(K116-J116,2)),IF(C116=2,IF(F116&gt;0,ROUND(J116-K116,2),ROUND(K116-J116,2))))))</f>
        <v>-0.05</v>
      </c>
      <c r="N116" s="550">
        <v>-0.06</v>
      </c>
      <c r="O116" s="483" t="str">
        <f t="shared" si="8"/>
        <v>OK</v>
      </c>
      <c r="P116" s="393"/>
      <c r="Q116" s="484">
        <v>700</v>
      </c>
      <c r="R116" s="398">
        <f t="shared" si="6"/>
        <v>-24</v>
      </c>
      <c r="S116" s="485">
        <v>-24.045999999999999</v>
      </c>
      <c r="T116" s="485">
        <v>-24.062999999999999</v>
      </c>
      <c r="U116" s="488"/>
      <c r="V116" s="488"/>
      <c r="W116" s="488"/>
      <c r="X116" s="488"/>
      <c r="Y116" s="488"/>
      <c r="Z116" s="488"/>
      <c r="AA116" s="488"/>
      <c r="AB116" s="488"/>
      <c r="AC116" s="488"/>
      <c r="AD116" s="488"/>
      <c r="AE116" s="488"/>
      <c r="AF116" s="488"/>
      <c r="AG116" s="488"/>
      <c r="AH116" s="488"/>
      <c r="AI116" s="488"/>
      <c r="AJ116" s="488"/>
      <c r="AK116" s="488"/>
      <c r="AL116" s="488"/>
      <c r="AM116" s="488"/>
      <c r="AN116" s="488"/>
      <c r="AO116" s="488"/>
      <c r="AP116" s="488"/>
      <c r="AQ116" s="488"/>
      <c r="AR116" s="488"/>
      <c r="AS116" s="488"/>
      <c r="AT116" s="488"/>
      <c r="AU116" s="488"/>
      <c r="AV116" s="488"/>
      <c r="AW116" s="488"/>
      <c r="AX116" s="488"/>
      <c r="AY116" s="488"/>
      <c r="AZ116" s="488"/>
      <c r="BA116" s="488"/>
      <c r="BB116" s="488"/>
      <c r="BC116" s="488"/>
      <c r="BD116" s="488"/>
      <c r="BE116" s="488"/>
      <c r="BF116" s="488"/>
      <c r="BG116" s="488"/>
      <c r="BH116" s="488"/>
      <c r="BI116" s="488"/>
      <c r="BJ116" s="488"/>
      <c r="BK116" s="488"/>
      <c r="BL116" s="488"/>
      <c r="BM116" s="488"/>
      <c r="BN116" s="488"/>
      <c r="BO116" s="488"/>
      <c r="BP116" s="488"/>
      <c r="BQ116" s="488"/>
      <c r="BR116" s="488"/>
      <c r="BS116" s="488"/>
      <c r="BT116" s="488"/>
      <c r="BU116" s="488"/>
      <c r="BV116" s="488"/>
      <c r="BW116" s="488"/>
      <c r="BX116" s="488"/>
      <c r="BY116" s="488"/>
      <c r="BZ116" s="488"/>
      <c r="CA116" s="488"/>
      <c r="CB116" s="488"/>
      <c r="CC116" s="488"/>
      <c r="CD116" s="488"/>
      <c r="CE116" s="488"/>
      <c r="CF116" s="488"/>
      <c r="CG116" s="488"/>
      <c r="CH116" s="488"/>
      <c r="CI116" s="488"/>
      <c r="CJ116" s="488"/>
      <c r="CK116" s="488"/>
      <c r="CL116" s="488"/>
      <c r="CM116" s="488"/>
      <c r="CN116" s="488"/>
      <c r="CO116" s="488"/>
      <c r="CP116" s="488"/>
      <c r="CQ116" s="488"/>
      <c r="CR116" s="488"/>
      <c r="CS116" s="488"/>
      <c r="CT116" s="488"/>
      <c r="CU116" s="488"/>
      <c r="CV116" s="488"/>
      <c r="CW116" s="488"/>
      <c r="CX116" s="488"/>
      <c r="CY116" s="488"/>
      <c r="CZ116" s="488"/>
      <c r="DA116" s="488"/>
      <c r="DB116" s="488"/>
      <c r="DC116" s="488"/>
      <c r="DD116" s="488"/>
      <c r="DE116" s="488"/>
      <c r="DF116" s="488"/>
      <c r="DG116" s="488"/>
      <c r="DH116" s="488"/>
      <c r="DI116" s="488"/>
      <c r="DJ116" s="488"/>
      <c r="DK116" s="488"/>
      <c r="DL116" s="488"/>
      <c r="DM116" s="488"/>
      <c r="DN116" s="489"/>
    </row>
    <row r="117" spans="1:118" ht="13.5" customHeight="1">
      <c r="A117" s="478">
        <v>701</v>
      </c>
      <c r="B117" s="479" t="s">
        <v>639</v>
      </c>
      <c r="C117" s="479">
        <v>1</v>
      </c>
      <c r="D117" s="395" t="s">
        <v>41</v>
      </c>
      <c r="E117" s="395" t="s">
        <v>543</v>
      </c>
      <c r="F117" s="396">
        <v>91</v>
      </c>
      <c r="G117" s="397"/>
      <c r="H117" s="517">
        <v>0.7</v>
      </c>
      <c r="I117" s="518">
        <v>-0.3</v>
      </c>
      <c r="J117" s="481">
        <v>91</v>
      </c>
      <c r="K117" s="482">
        <v>91.013999999999996</v>
      </c>
      <c r="L117" s="397" t="str">
        <f t="shared" si="7"/>
        <v/>
      </c>
      <c r="M117" s="404">
        <f t="shared" si="9"/>
        <v>0.01</v>
      </c>
      <c r="N117" s="550">
        <v>0</v>
      </c>
      <c r="O117" s="483" t="str">
        <f t="shared" si="8"/>
        <v>OK</v>
      </c>
      <c r="P117" s="393"/>
      <c r="Q117" s="484">
        <v>701</v>
      </c>
      <c r="R117" s="398">
        <f t="shared" si="6"/>
        <v>91</v>
      </c>
      <c r="S117" s="485">
        <v>91.013999999999996</v>
      </c>
      <c r="T117" s="485">
        <v>91.004000000000005</v>
      </c>
      <c r="U117" s="488"/>
      <c r="V117" s="488"/>
      <c r="W117" s="488"/>
      <c r="X117" s="488"/>
      <c r="Y117" s="488"/>
      <c r="Z117" s="488"/>
      <c r="AA117" s="488"/>
      <c r="AB117" s="488"/>
      <c r="AC117" s="488"/>
      <c r="AD117" s="488"/>
      <c r="AE117" s="488"/>
      <c r="AF117" s="488"/>
      <c r="AG117" s="488"/>
      <c r="AH117" s="488"/>
      <c r="AI117" s="488"/>
      <c r="AJ117" s="488"/>
      <c r="AK117" s="488"/>
      <c r="AL117" s="488"/>
      <c r="AM117" s="488"/>
      <c r="AN117" s="488"/>
      <c r="AO117" s="488"/>
      <c r="AP117" s="488"/>
      <c r="AQ117" s="488"/>
      <c r="AR117" s="488"/>
      <c r="AS117" s="488"/>
      <c r="AT117" s="488"/>
      <c r="AU117" s="488"/>
      <c r="AV117" s="488"/>
      <c r="AW117" s="488"/>
      <c r="AX117" s="488"/>
      <c r="AY117" s="488"/>
      <c r="AZ117" s="488"/>
      <c r="BA117" s="488"/>
      <c r="BB117" s="488"/>
      <c r="BC117" s="488"/>
      <c r="BD117" s="488"/>
      <c r="BE117" s="488"/>
      <c r="BF117" s="488"/>
      <c r="BG117" s="488"/>
      <c r="BH117" s="488"/>
      <c r="BI117" s="488"/>
      <c r="BJ117" s="488"/>
      <c r="BK117" s="488"/>
      <c r="BL117" s="488"/>
      <c r="BM117" s="488"/>
      <c r="BN117" s="488"/>
      <c r="BO117" s="488"/>
      <c r="BP117" s="488"/>
      <c r="BQ117" s="488"/>
      <c r="BR117" s="488"/>
      <c r="BS117" s="488"/>
      <c r="BT117" s="488"/>
      <c r="BU117" s="488"/>
      <c r="BV117" s="488"/>
      <c r="BW117" s="488"/>
      <c r="BX117" s="488"/>
      <c r="BY117" s="488"/>
      <c r="BZ117" s="488"/>
      <c r="CA117" s="488"/>
      <c r="CB117" s="488"/>
      <c r="CC117" s="488"/>
      <c r="CD117" s="488"/>
      <c r="CE117" s="488"/>
      <c r="CF117" s="488"/>
      <c r="CG117" s="488"/>
      <c r="CH117" s="488"/>
      <c r="CI117" s="488"/>
      <c r="CJ117" s="488"/>
      <c r="CK117" s="488"/>
      <c r="CL117" s="488"/>
      <c r="CM117" s="488"/>
      <c r="CN117" s="488"/>
      <c r="CO117" s="488"/>
      <c r="CP117" s="488"/>
      <c r="CQ117" s="488"/>
      <c r="CR117" s="488"/>
      <c r="CS117" s="488"/>
      <c r="CT117" s="488"/>
      <c r="CU117" s="488"/>
      <c r="CV117" s="488"/>
      <c r="CW117" s="488"/>
      <c r="CX117" s="488"/>
      <c r="CY117" s="488"/>
      <c r="CZ117" s="488"/>
      <c r="DA117" s="488"/>
      <c r="DB117" s="488"/>
      <c r="DC117" s="488"/>
      <c r="DD117" s="488"/>
      <c r="DE117" s="488"/>
      <c r="DF117" s="488"/>
      <c r="DG117" s="488"/>
      <c r="DH117" s="488"/>
      <c r="DI117" s="488"/>
      <c r="DJ117" s="488"/>
      <c r="DK117" s="488"/>
      <c r="DL117" s="488"/>
      <c r="DM117" s="488"/>
      <c r="DN117" s="489"/>
    </row>
    <row r="118" spans="1:118" ht="13.5" customHeight="1">
      <c r="A118" s="478">
        <v>703</v>
      </c>
      <c r="B118" s="479" t="s">
        <v>640</v>
      </c>
      <c r="C118" s="479">
        <v>1</v>
      </c>
      <c r="D118" s="395" t="s">
        <v>41</v>
      </c>
      <c r="E118" s="395" t="s">
        <v>543</v>
      </c>
      <c r="F118" s="396">
        <v>91</v>
      </c>
      <c r="G118" s="397"/>
      <c r="H118" s="517">
        <v>0.7</v>
      </c>
      <c r="I118" s="518">
        <v>-0.3</v>
      </c>
      <c r="J118" s="481">
        <v>91</v>
      </c>
      <c r="K118" s="482">
        <v>90.98</v>
      </c>
      <c r="L118" s="397" t="str">
        <f t="shared" si="7"/>
        <v/>
      </c>
      <c r="M118" s="404">
        <f t="shared" si="9"/>
        <v>-0.02</v>
      </c>
      <c r="N118" s="550">
        <v>-0.02</v>
      </c>
      <c r="O118" s="483" t="str">
        <f t="shared" si="8"/>
        <v>OK</v>
      </c>
      <c r="P118" s="393"/>
      <c r="Q118" s="484">
        <v>703</v>
      </c>
      <c r="R118" s="398">
        <f t="shared" si="6"/>
        <v>91</v>
      </c>
      <c r="S118" s="485">
        <v>90.98</v>
      </c>
      <c r="T118" s="485">
        <v>90.975999999999999</v>
      </c>
      <c r="U118" s="488"/>
      <c r="V118" s="488"/>
      <c r="W118" s="488"/>
      <c r="X118" s="488"/>
      <c r="Y118" s="488"/>
      <c r="Z118" s="488"/>
      <c r="AA118" s="488"/>
      <c r="AB118" s="488"/>
      <c r="AC118" s="488"/>
      <c r="AD118" s="488"/>
      <c r="AE118" s="488"/>
      <c r="AF118" s="488"/>
      <c r="AG118" s="488"/>
      <c r="AH118" s="488"/>
      <c r="AI118" s="488"/>
      <c r="AJ118" s="488"/>
      <c r="AK118" s="488"/>
      <c r="AL118" s="488"/>
      <c r="AM118" s="488"/>
      <c r="AN118" s="488"/>
      <c r="AO118" s="488"/>
      <c r="AP118" s="488"/>
      <c r="AQ118" s="488"/>
      <c r="AR118" s="488"/>
      <c r="AS118" s="488"/>
      <c r="AT118" s="488"/>
      <c r="AU118" s="488"/>
      <c r="AV118" s="488"/>
      <c r="AW118" s="488"/>
      <c r="AX118" s="488"/>
      <c r="AY118" s="488"/>
      <c r="AZ118" s="488"/>
      <c r="BA118" s="488"/>
      <c r="BB118" s="488"/>
      <c r="BC118" s="488"/>
      <c r="BD118" s="488"/>
      <c r="BE118" s="488"/>
      <c r="BF118" s="488"/>
      <c r="BG118" s="488"/>
      <c r="BH118" s="488"/>
      <c r="BI118" s="488"/>
      <c r="BJ118" s="488"/>
      <c r="BK118" s="488"/>
      <c r="BL118" s="488"/>
      <c r="BM118" s="488"/>
      <c r="BN118" s="488"/>
      <c r="BO118" s="488"/>
      <c r="BP118" s="488"/>
      <c r="BQ118" s="488"/>
      <c r="BR118" s="488"/>
      <c r="BS118" s="488"/>
      <c r="BT118" s="488"/>
      <c r="BU118" s="488"/>
      <c r="BV118" s="488"/>
      <c r="BW118" s="488"/>
      <c r="BX118" s="488"/>
      <c r="BY118" s="488"/>
      <c r="BZ118" s="488"/>
      <c r="CA118" s="488"/>
      <c r="CB118" s="488"/>
      <c r="CC118" s="488"/>
      <c r="CD118" s="488"/>
      <c r="CE118" s="488"/>
      <c r="CF118" s="488"/>
      <c r="CG118" s="488"/>
      <c r="CH118" s="488"/>
      <c r="CI118" s="488"/>
      <c r="CJ118" s="488"/>
      <c r="CK118" s="488"/>
      <c r="CL118" s="488"/>
      <c r="CM118" s="488"/>
      <c r="CN118" s="488"/>
      <c r="CO118" s="488"/>
      <c r="CP118" s="488"/>
      <c r="CQ118" s="488"/>
      <c r="CR118" s="488"/>
      <c r="CS118" s="488"/>
      <c r="CT118" s="488"/>
      <c r="CU118" s="488"/>
      <c r="CV118" s="488"/>
      <c r="CW118" s="488"/>
      <c r="CX118" s="488"/>
      <c r="CY118" s="488"/>
      <c r="CZ118" s="488"/>
      <c r="DA118" s="488"/>
      <c r="DB118" s="488"/>
      <c r="DC118" s="488"/>
      <c r="DD118" s="488"/>
      <c r="DE118" s="488"/>
      <c r="DF118" s="488"/>
      <c r="DG118" s="488"/>
      <c r="DH118" s="488"/>
      <c r="DI118" s="488"/>
      <c r="DJ118" s="488"/>
      <c r="DK118" s="488"/>
      <c r="DL118" s="488"/>
      <c r="DM118" s="488"/>
      <c r="DN118" s="489"/>
    </row>
    <row r="119" spans="1:118" ht="13.5" customHeight="1">
      <c r="A119" s="478">
        <v>704</v>
      </c>
      <c r="B119" s="479" t="s">
        <v>641</v>
      </c>
      <c r="C119" s="479">
        <v>2</v>
      </c>
      <c r="D119" s="395" t="s">
        <v>41</v>
      </c>
      <c r="E119" s="395" t="s">
        <v>543</v>
      </c>
      <c r="F119" s="396">
        <v>69</v>
      </c>
      <c r="G119" s="397"/>
      <c r="H119" s="517">
        <v>0.7</v>
      </c>
      <c r="I119" s="518">
        <v>-0.3</v>
      </c>
      <c r="J119" s="481">
        <v>69</v>
      </c>
      <c r="K119" s="482">
        <v>69.057000000000002</v>
      </c>
      <c r="L119" s="397" t="str">
        <f t="shared" si="7"/>
        <v/>
      </c>
      <c r="M119" s="404">
        <f t="shared" si="9"/>
        <v>-0.06</v>
      </c>
      <c r="N119" s="550">
        <v>-0.06</v>
      </c>
      <c r="O119" s="483" t="str">
        <f t="shared" si="8"/>
        <v>OK</v>
      </c>
      <c r="P119" s="393"/>
      <c r="Q119" s="484">
        <v>704</v>
      </c>
      <c r="R119" s="398">
        <f t="shared" si="6"/>
        <v>69</v>
      </c>
      <c r="S119" s="485">
        <v>69.057000000000002</v>
      </c>
      <c r="T119" s="485">
        <v>69.058999999999997</v>
      </c>
      <c r="U119" s="488"/>
      <c r="V119" s="488"/>
      <c r="W119" s="488"/>
      <c r="X119" s="488"/>
      <c r="Y119" s="488"/>
      <c r="Z119" s="488"/>
      <c r="AA119" s="488"/>
      <c r="AB119" s="488"/>
      <c r="AC119" s="488"/>
      <c r="AD119" s="488"/>
      <c r="AE119" s="488"/>
      <c r="AF119" s="488"/>
      <c r="AG119" s="488"/>
      <c r="AH119" s="488"/>
      <c r="AI119" s="488"/>
      <c r="AJ119" s="488"/>
      <c r="AK119" s="488"/>
      <c r="AL119" s="488"/>
      <c r="AM119" s="488"/>
      <c r="AN119" s="488"/>
      <c r="AO119" s="488"/>
      <c r="AP119" s="488"/>
      <c r="AQ119" s="488"/>
      <c r="AR119" s="488"/>
      <c r="AS119" s="488"/>
      <c r="AT119" s="488"/>
      <c r="AU119" s="488"/>
      <c r="AV119" s="488"/>
      <c r="AW119" s="488"/>
      <c r="AX119" s="488"/>
      <c r="AY119" s="488"/>
      <c r="AZ119" s="488"/>
      <c r="BA119" s="488"/>
      <c r="BB119" s="488"/>
      <c r="BC119" s="488"/>
      <c r="BD119" s="488"/>
      <c r="BE119" s="488"/>
      <c r="BF119" s="488"/>
      <c r="BG119" s="488"/>
      <c r="BH119" s="488"/>
      <c r="BI119" s="488"/>
      <c r="BJ119" s="488"/>
      <c r="BK119" s="488"/>
      <c r="BL119" s="488"/>
      <c r="BM119" s="488"/>
      <c r="BN119" s="488"/>
      <c r="BO119" s="488"/>
      <c r="BP119" s="488"/>
      <c r="BQ119" s="488"/>
      <c r="BR119" s="488"/>
      <c r="BS119" s="488"/>
      <c r="BT119" s="488"/>
      <c r="BU119" s="488"/>
      <c r="BV119" s="488"/>
      <c r="BW119" s="488"/>
      <c r="BX119" s="488"/>
      <c r="BY119" s="488"/>
      <c r="BZ119" s="488"/>
      <c r="CA119" s="488"/>
      <c r="CB119" s="488"/>
      <c r="CC119" s="488"/>
      <c r="CD119" s="488"/>
      <c r="CE119" s="488"/>
      <c r="CF119" s="488"/>
      <c r="CG119" s="488"/>
      <c r="CH119" s="488"/>
      <c r="CI119" s="488"/>
      <c r="CJ119" s="488"/>
      <c r="CK119" s="488"/>
      <c r="CL119" s="488"/>
      <c r="CM119" s="488"/>
      <c r="CN119" s="488"/>
      <c r="CO119" s="488"/>
      <c r="CP119" s="488"/>
      <c r="CQ119" s="488"/>
      <c r="CR119" s="488"/>
      <c r="CS119" s="488"/>
      <c r="CT119" s="488"/>
      <c r="CU119" s="488"/>
      <c r="CV119" s="488"/>
      <c r="CW119" s="488"/>
      <c r="CX119" s="488"/>
      <c r="CY119" s="488"/>
      <c r="CZ119" s="488"/>
      <c r="DA119" s="488"/>
      <c r="DB119" s="488"/>
      <c r="DC119" s="488"/>
      <c r="DD119" s="488"/>
      <c r="DE119" s="488"/>
      <c r="DF119" s="488"/>
      <c r="DG119" s="488"/>
      <c r="DH119" s="488"/>
      <c r="DI119" s="488"/>
      <c r="DJ119" s="488"/>
      <c r="DK119" s="488"/>
      <c r="DL119" s="488"/>
      <c r="DM119" s="488"/>
      <c r="DN119" s="489"/>
    </row>
    <row r="120" spans="1:118" ht="13.5" customHeight="1">
      <c r="A120" s="490">
        <v>702</v>
      </c>
      <c r="B120" s="479" t="s">
        <v>642</v>
      </c>
      <c r="C120" s="479">
        <v>2</v>
      </c>
      <c r="D120" s="395" t="s">
        <v>41</v>
      </c>
      <c r="E120" s="395" t="s">
        <v>543</v>
      </c>
      <c r="F120" s="396">
        <v>69</v>
      </c>
      <c r="G120" s="397"/>
      <c r="H120" s="517">
        <v>0.7</v>
      </c>
      <c r="I120" s="518">
        <v>-0.3</v>
      </c>
      <c r="J120" s="481">
        <v>69</v>
      </c>
      <c r="K120" s="482">
        <v>69.100999999999999</v>
      </c>
      <c r="L120" s="397" t="str">
        <f t="shared" si="7"/>
        <v/>
      </c>
      <c r="M120" s="404">
        <f t="shared" si="9"/>
        <v>-0.1</v>
      </c>
      <c r="N120" s="550">
        <v>-0.09</v>
      </c>
      <c r="O120" s="483" t="str">
        <f t="shared" si="8"/>
        <v>OK</v>
      </c>
      <c r="P120" s="393"/>
      <c r="Q120" s="484">
        <v>702</v>
      </c>
      <c r="R120" s="398">
        <f t="shared" si="6"/>
        <v>69</v>
      </c>
      <c r="S120" s="485">
        <v>69.100999999999999</v>
      </c>
      <c r="T120" s="485">
        <v>69.093999999999994</v>
      </c>
      <c r="U120" s="488"/>
      <c r="V120" s="488"/>
      <c r="W120" s="488"/>
      <c r="X120" s="488"/>
      <c r="Y120" s="488"/>
      <c r="Z120" s="488"/>
      <c r="AA120" s="488"/>
      <c r="AB120" s="488"/>
      <c r="AC120" s="488"/>
      <c r="AD120" s="488"/>
      <c r="AE120" s="488"/>
      <c r="AF120" s="488"/>
      <c r="AG120" s="488"/>
      <c r="AH120" s="488"/>
      <c r="AI120" s="488"/>
      <c r="AJ120" s="488"/>
      <c r="AK120" s="488"/>
      <c r="AL120" s="488"/>
      <c r="AM120" s="488"/>
      <c r="AN120" s="488"/>
      <c r="AO120" s="488"/>
      <c r="AP120" s="488"/>
      <c r="AQ120" s="488"/>
      <c r="AR120" s="488"/>
      <c r="AS120" s="488"/>
      <c r="AT120" s="488"/>
      <c r="AU120" s="488"/>
      <c r="AV120" s="488"/>
      <c r="AW120" s="488"/>
      <c r="AX120" s="488"/>
      <c r="AY120" s="488"/>
      <c r="AZ120" s="488"/>
      <c r="BA120" s="488"/>
      <c r="BB120" s="488"/>
      <c r="BC120" s="488"/>
      <c r="BD120" s="488"/>
      <c r="BE120" s="488"/>
      <c r="BF120" s="488"/>
      <c r="BG120" s="488"/>
      <c r="BH120" s="488"/>
      <c r="BI120" s="488"/>
      <c r="BJ120" s="488"/>
      <c r="BK120" s="488"/>
      <c r="BL120" s="488"/>
      <c r="BM120" s="488"/>
      <c r="BN120" s="488"/>
      <c r="BO120" s="488"/>
      <c r="BP120" s="488"/>
      <c r="BQ120" s="488"/>
      <c r="BR120" s="488"/>
      <c r="BS120" s="488"/>
      <c r="BT120" s="488"/>
      <c r="BU120" s="488"/>
      <c r="BV120" s="488"/>
      <c r="BW120" s="488"/>
      <c r="BX120" s="488"/>
      <c r="BY120" s="488"/>
      <c r="BZ120" s="488"/>
      <c r="CA120" s="488"/>
      <c r="CB120" s="488"/>
      <c r="CC120" s="488"/>
      <c r="CD120" s="488"/>
      <c r="CE120" s="488"/>
      <c r="CF120" s="488"/>
      <c r="CG120" s="488"/>
      <c r="CH120" s="488"/>
      <c r="CI120" s="488"/>
      <c r="CJ120" s="488"/>
      <c r="CK120" s="488"/>
      <c r="CL120" s="488"/>
      <c r="CM120" s="488"/>
      <c r="CN120" s="488"/>
      <c r="CO120" s="488"/>
      <c r="CP120" s="488"/>
      <c r="CQ120" s="488"/>
      <c r="CR120" s="488"/>
      <c r="CS120" s="488"/>
      <c r="CT120" s="488"/>
      <c r="CU120" s="488"/>
      <c r="CV120" s="488"/>
      <c r="CW120" s="488"/>
      <c r="CX120" s="488"/>
      <c r="CY120" s="488"/>
      <c r="CZ120" s="488"/>
      <c r="DA120" s="488"/>
      <c r="DB120" s="488"/>
      <c r="DC120" s="488"/>
      <c r="DD120" s="488"/>
      <c r="DE120" s="488"/>
      <c r="DF120" s="488"/>
      <c r="DG120" s="488"/>
      <c r="DH120" s="488"/>
      <c r="DI120" s="488"/>
      <c r="DJ120" s="488"/>
      <c r="DK120" s="488"/>
      <c r="DL120" s="488"/>
      <c r="DM120" s="488"/>
      <c r="DN120" s="489"/>
    </row>
    <row r="121" spans="1:118" ht="13.5" customHeight="1">
      <c r="A121" s="490">
        <v>705</v>
      </c>
      <c r="B121" s="479" t="s">
        <v>643</v>
      </c>
      <c r="C121" s="479">
        <v>1</v>
      </c>
      <c r="D121" s="395" t="s">
        <v>40</v>
      </c>
      <c r="E121" s="395" t="s">
        <v>543</v>
      </c>
      <c r="F121" s="480">
        <v>-55</v>
      </c>
      <c r="G121" s="397">
        <v>1</v>
      </c>
      <c r="H121" s="517">
        <v>0.3</v>
      </c>
      <c r="I121" s="518">
        <v>-0.7</v>
      </c>
      <c r="J121" s="481">
        <v>-56</v>
      </c>
      <c r="K121" s="482">
        <v>-56.012999999999998</v>
      </c>
      <c r="L121" s="397">
        <f t="shared" si="7"/>
        <v>1.01</v>
      </c>
      <c r="M121" s="404">
        <f>IF(COUNTBLANK(F121)=1,"",IF(C121=0,ROUND(K121-J121,2),IF(C121=1,IF(F121&gt;0,ROUND(J121-K121,2),ROUND(K121-J121,2)),IF(C121=2,IF(F121&gt;0,ROUND(J121-K121,2),ROUND(K121-J121,2))))))</f>
        <v>-0.01</v>
      </c>
      <c r="N121" s="550">
        <v>-0.04</v>
      </c>
      <c r="O121" s="483" t="str">
        <f t="shared" si="8"/>
        <v>OK</v>
      </c>
      <c r="P121" s="393"/>
      <c r="Q121" s="484">
        <v>705</v>
      </c>
      <c r="R121" s="398">
        <f t="shared" si="6"/>
        <v>-56</v>
      </c>
      <c r="S121" s="485">
        <v>-56.012999999999998</v>
      </c>
      <c r="T121" s="485">
        <v>-56.037999999999997</v>
      </c>
      <c r="U121" s="488"/>
      <c r="V121" s="488"/>
      <c r="W121" s="488"/>
      <c r="X121" s="488"/>
      <c r="Y121" s="488"/>
      <c r="Z121" s="488"/>
      <c r="AA121" s="488"/>
      <c r="AB121" s="488"/>
      <c r="AC121" s="488"/>
      <c r="AD121" s="488"/>
      <c r="AE121" s="488"/>
      <c r="AF121" s="488"/>
      <c r="AG121" s="488"/>
      <c r="AH121" s="488"/>
      <c r="AI121" s="488"/>
      <c r="AJ121" s="488"/>
      <c r="AK121" s="488"/>
      <c r="AL121" s="488"/>
      <c r="AM121" s="488"/>
      <c r="AN121" s="488"/>
      <c r="AO121" s="488"/>
      <c r="AP121" s="488"/>
      <c r="AQ121" s="488"/>
      <c r="AR121" s="488"/>
      <c r="AS121" s="488"/>
      <c r="AT121" s="488"/>
      <c r="AU121" s="488"/>
      <c r="AV121" s="488"/>
      <c r="AW121" s="488"/>
      <c r="AX121" s="488"/>
      <c r="AY121" s="488"/>
      <c r="AZ121" s="488"/>
      <c r="BA121" s="488"/>
      <c r="BB121" s="488"/>
      <c r="BC121" s="488"/>
      <c r="BD121" s="488"/>
      <c r="BE121" s="488"/>
      <c r="BF121" s="488"/>
      <c r="BG121" s="488"/>
      <c r="BH121" s="488"/>
      <c r="BI121" s="488"/>
      <c r="BJ121" s="488"/>
      <c r="BK121" s="488"/>
      <c r="BL121" s="488"/>
      <c r="BM121" s="488"/>
      <c r="BN121" s="488"/>
      <c r="BO121" s="488"/>
      <c r="BP121" s="488"/>
      <c r="BQ121" s="488"/>
      <c r="BR121" s="488"/>
      <c r="BS121" s="488"/>
      <c r="BT121" s="488"/>
      <c r="BU121" s="488"/>
      <c r="BV121" s="488"/>
      <c r="BW121" s="488"/>
      <c r="BX121" s="488"/>
      <c r="BY121" s="488"/>
      <c r="BZ121" s="488"/>
      <c r="CA121" s="488"/>
      <c r="CB121" s="488"/>
      <c r="CC121" s="488"/>
      <c r="CD121" s="488"/>
      <c r="CE121" s="488"/>
      <c r="CF121" s="488"/>
      <c r="CG121" s="488"/>
      <c r="CH121" s="488"/>
      <c r="CI121" s="488"/>
      <c r="CJ121" s="488"/>
      <c r="CK121" s="488"/>
      <c r="CL121" s="488"/>
      <c r="CM121" s="488"/>
      <c r="CN121" s="488"/>
      <c r="CO121" s="488"/>
      <c r="CP121" s="488"/>
      <c r="CQ121" s="488"/>
      <c r="CR121" s="488"/>
      <c r="CS121" s="488"/>
      <c r="CT121" s="488"/>
      <c r="CU121" s="488"/>
      <c r="CV121" s="488"/>
      <c r="CW121" s="488"/>
      <c r="CX121" s="488"/>
      <c r="CY121" s="488"/>
      <c r="CZ121" s="488"/>
      <c r="DA121" s="488"/>
      <c r="DB121" s="488"/>
      <c r="DC121" s="488"/>
      <c r="DD121" s="488"/>
      <c r="DE121" s="488"/>
      <c r="DF121" s="488"/>
      <c r="DG121" s="488"/>
      <c r="DH121" s="488"/>
      <c r="DI121" s="488"/>
      <c r="DJ121" s="488"/>
      <c r="DK121" s="488"/>
      <c r="DL121" s="488"/>
      <c r="DM121" s="488"/>
      <c r="DN121" s="489"/>
    </row>
    <row r="122" spans="1:118" ht="13.5" customHeight="1">
      <c r="A122" s="490">
        <v>706</v>
      </c>
      <c r="B122" s="479" t="s">
        <v>644</v>
      </c>
      <c r="C122" s="479">
        <v>1</v>
      </c>
      <c r="D122" s="395" t="s">
        <v>40</v>
      </c>
      <c r="E122" s="395" t="s">
        <v>543</v>
      </c>
      <c r="F122" s="480">
        <v>-55</v>
      </c>
      <c r="G122" s="397">
        <v>1</v>
      </c>
      <c r="H122" s="517">
        <v>0.3</v>
      </c>
      <c r="I122" s="518">
        <v>-0.7</v>
      </c>
      <c r="J122" s="481">
        <v>-56</v>
      </c>
      <c r="K122" s="482">
        <v>-55.746000000000002</v>
      </c>
      <c r="L122" s="397">
        <f t="shared" si="7"/>
        <v>0.75</v>
      </c>
      <c r="M122" s="404">
        <f>IF(COUNTBLANK(F122)=1,"",IF(C122=0,ROUND(K122-J122,2),IF(C122=1,IF(F122&gt;0,ROUND(J122-K122,2),ROUND(K122-J122,2)),IF(C122=2,IF(F122&gt;0,ROUND(J122-K122,2),ROUND(K122-J122,2))))))</f>
        <v>0.25</v>
      </c>
      <c r="N122" s="550">
        <v>0.2</v>
      </c>
      <c r="O122" s="483" t="str">
        <f t="shared" si="8"/>
        <v>OK</v>
      </c>
      <c r="P122" s="393"/>
      <c r="Q122" s="484">
        <v>706</v>
      </c>
      <c r="R122" s="398">
        <f t="shared" si="6"/>
        <v>-56</v>
      </c>
      <c r="S122" s="485">
        <v>-55.746000000000002</v>
      </c>
      <c r="T122" s="485">
        <v>-55.795999999999999</v>
      </c>
      <c r="U122" s="488"/>
      <c r="V122" s="488"/>
      <c r="W122" s="488"/>
      <c r="X122" s="488"/>
      <c r="Y122" s="488"/>
      <c r="Z122" s="488"/>
      <c r="AA122" s="488"/>
      <c r="AB122" s="488"/>
      <c r="AC122" s="488"/>
      <c r="AD122" s="488"/>
      <c r="AE122" s="488"/>
      <c r="AF122" s="488"/>
      <c r="AG122" s="488"/>
      <c r="AH122" s="488"/>
      <c r="AI122" s="488"/>
      <c r="AJ122" s="488"/>
      <c r="AK122" s="488"/>
      <c r="AL122" s="488"/>
      <c r="AM122" s="488"/>
      <c r="AN122" s="488"/>
      <c r="AO122" s="488"/>
      <c r="AP122" s="488"/>
      <c r="AQ122" s="488"/>
      <c r="AR122" s="488"/>
      <c r="AS122" s="488"/>
      <c r="AT122" s="488"/>
      <c r="AU122" s="488"/>
      <c r="AV122" s="488"/>
      <c r="AW122" s="488"/>
      <c r="AX122" s="488"/>
      <c r="AY122" s="488"/>
      <c r="AZ122" s="488"/>
      <c r="BA122" s="488"/>
      <c r="BB122" s="488"/>
      <c r="BC122" s="488"/>
      <c r="BD122" s="488"/>
      <c r="BE122" s="488"/>
      <c r="BF122" s="488"/>
      <c r="BG122" s="488"/>
      <c r="BH122" s="488"/>
      <c r="BI122" s="488"/>
      <c r="BJ122" s="488"/>
      <c r="BK122" s="488"/>
      <c r="BL122" s="488"/>
      <c r="BM122" s="488"/>
      <c r="BN122" s="488"/>
      <c r="BO122" s="488"/>
      <c r="BP122" s="488"/>
      <c r="BQ122" s="488"/>
      <c r="BR122" s="488"/>
      <c r="BS122" s="488"/>
      <c r="BT122" s="488"/>
      <c r="BU122" s="488"/>
      <c r="BV122" s="488"/>
      <c r="BW122" s="488"/>
      <c r="BX122" s="488"/>
      <c r="BY122" s="488"/>
      <c r="BZ122" s="488"/>
      <c r="CA122" s="488"/>
      <c r="CB122" s="488"/>
      <c r="CC122" s="488"/>
      <c r="CD122" s="488"/>
      <c r="CE122" s="488"/>
      <c r="CF122" s="488"/>
      <c r="CG122" s="488"/>
      <c r="CH122" s="488"/>
      <c r="CI122" s="488"/>
      <c r="CJ122" s="488"/>
      <c r="CK122" s="488"/>
      <c r="CL122" s="488"/>
      <c r="CM122" s="488"/>
      <c r="CN122" s="488"/>
      <c r="CO122" s="488"/>
      <c r="CP122" s="488"/>
      <c r="CQ122" s="488"/>
      <c r="CR122" s="488"/>
      <c r="CS122" s="488"/>
      <c r="CT122" s="488"/>
      <c r="CU122" s="488"/>
      <c r="CV122" s="488"/>
      <c r="CW122" s="488"/>
      <c r="CX122" s="488"/>
      <c r="CY122" s="488"/>
      <c r="CZ122" s="488"/>
      <c r="DA122" s="488"/>
      <c r="DB122" s="488"/>
      <c r="DC122" s="488"/>
      <c r="DD122" s="488"/>
      <c r="DE122" s="488"/>
      <c r="DF122" s="488"/>
      <c r="DG122" s="488"/>
      <c r="DH122" s="488"/>
      <c r="DI122" s="488"/>
      <c r="DJ122" s="488"/>
      <c r="DK122" s="488"/>
      <c r="DL122" s="488"/>
      <c r="DM122" s="488"/>
      <c r="DN122" s="489"/>
    </row>
    <row r="123" spans="1:118" ht="13.5" customHeight="1">
      <c r="A123" s="490">
        <v>707</v>
      </c>
      <c r="B123" s="479" t="s">
        <v>645</v>
      </c>
      <c r="C123" s="479">
        <v>1</v>
      </c>
      <c r="D123" s="395" t="s">
        <v>40</v>
      </c>
      <c r="E123" s="395" t="s">
        <v>543</v>
      </c>
      <c r="F123" s="480">
        <v>-55</v>
      </c>
      <c r="G123" s="397">
        <v>1</v>
      </c>
      <c r="H123" s="517">
        <v>0.3</v>
      </c>
      <c r="I123" s="518">
        <v>-0.7</v>
      </c>
      <c r="J123" s="481">
        <v>-56</v>
      </c>
      <c r="K123" s="482">
        <v>-56.127000000000002</v>
      </c>
      <c r="L123" s="397">
        <f t="shared" si="7"/>
        <v>1.1299999999999999</v>
      </c>
      <c r="M123" s="404">
        <f>IF(COUNTBLANK(F123)=1,"",IF(C123=0,ROUND(K123-J123,2),IF(C123=1,IF(F123&gt;0,ROUND(J123-K123,2),ROUND(K123-J123,2)),IF(C123=2,IF(F123&gt;0,ROUND(J123-K123,2),ROUND(K123-J123,2))))))</f>
        <v>-0.13</v>
      </c>
      <c r="N123" s="550">
        <v>-0.13</v>
      </c>
      <c r="O123" s="483" t="str">
        <f t="shared" si="8"/>
        <v>OK</v>
      </c>
      <c r="P123" s="393"/>
      <c r="Q123" s="484">
        <v>707</v>
      </c>
      <c r="R123" s="398">
        <f t="shared" si="6"/>
        <v>-56</v>
      </c>
      <c r="S123" s="485">
        <v>-56.127000000000002</v>
      </c>
      <c r="T123" s="485">
        <v>-56.131999999999998</v>
      </c>
      <c r="U123" s="488"/>
      <c r="V123" s="488"/>
      <c r="W123" s="488"/>
      <c r="X123" s="488"/>
      <c r="Y123" s="488"/>
      <c r="Z123" s="488"/>
      <c r="AA123" s="488"/>
      <c r="AB123" s="488"/>
      <c r="AC123" s="488"/>
      <c r="AD123" s="488"/>
      <c r="AE123" s="488"/>
      <c r="AF123" s="488"/>
      <c r="AG123" s="488"/>
      <c r="AH123" s="488"/>
      <c r="AI123" s="488"/>
      <c r="AJ123" s="488"/>
      <c r="AK123" s="488"/>
      <c r="AL123" s="488"/>
      <c r="AM123" s="488"/>
      <c r="AN123" s="488"/>
      <c r="AO123" s="488"/>
      <c r="AP123" s="488"/>
      <c r="AQ123" s="488"/>
      <c r="AR123" s="488"/>
      <c r="AS123" s="488"/>
      <c r="AT123" s="488"/>
      <c r="AU123" s="488"/>
      <c r="AV123" s="488"/>
      <c r="AW123" s="488"/>
      <c r="AX123" s="488"/>
      <c r="AY123" s="488"/>
      <c r="AZ123" s="488"/>
      <c r="BA123" s="488"/>
      <c r="BB123" s="488"/>
      <c r="BC123" s="488"/>
      <c r="BD123" s="488"/>
      <c r="BE123" s="488"/>
      <c r="BF123" s="488"/>
      <c r="BG123" s="488"/>
      <c r="BH123" s="488"/>
      <c r="BI123" s="488"/>
      <c r="BJ123" s="488"/>
      <c r="BK123" s="488"/>
      <c r="BL123" s="488"/>
      <c r="BM123" s="488"/>
      <c r="BN123" s="488"/>
      <c r="BO123" s="488"/>
      <c r="BP123" s="488"/>
      <c r="BQ123" s="488"/>
      <c r="BR123" s="488"/>
      <c r="BS123" s="488"/>
      <c r="BT123" s="488"/>
      <c r="BU123" s="488"/>
      <c r="BV123" s="488"/>
      <c r="BW123" s="488"/>
      <c r="BX123" s="488"/>
      <c r="BY123" s="488"/>
      <c r="BZ123" s="488"/>
      <c r="CA123" s="488"/>
      <c r="CB123" s="488"/>
      <c r="CC123" s="488"/>
      <c r="CD123" s="488"/>
      <c r="CE123" s="488"/>
      <c r="CF123" s="488"/>
      <c r="CG123" s="488"/>
      <c r="CH123" s="488"/>
      <c r="CI123" s="488"/>
      <c r="CJ123" s="488"/>
      <c r="CK123" s="488"/>
      <c r="CL123" s="488"/>
      <c r="CM123" s="488"/>
      <c r="CN123" s="488"/>
      <c r="CO123" s="488"/>
      <c r="CP123" s="488"/>
      <c r="CQ123" s="488"/>
      <c r="CR123" s="488"/>
      <c r="CS123" s="488"/>
      <c r="CT123" s="488"/>
      <c r="CU123" s="488"/>
      <c r="CV123" s="488"/>
      <c r="CW123" s="488"/>
      <c r="CX123" s="488"/>
      <c r="CY123" s="488"/>
      <c r="CZ123" s="488"/>
      <c r="DA123" s="488"/>
      <c r="DB123" s="488"/>
      <c r="DC123" s="488"/>
      <c r="DD123" s="488"/>
      <c r="DE123" s="488"/>
      <c r="DF123" s="488"/>
      <c r="DG123" s="488"/>
      <c r="DH123" s="488"/>
      <c r="DI123" s="488"/>
      <c r="DJ123" s="488"/>
      <c r="DK123" s="488"/>
      <c r="DL123" s="488"/>
      <c r="DM123" s="488"/>
      <c r="DN123" s="489"/>
    </row>
    <row r="124" spans="1:118" ht="13.5" customHeight="1">
      <c r="A124" s="490">
        <v>708</v>
      </c>
      <c r="B124" s="479" t="s">
        <v>646</v>
      </c>
      <c r="C124" s="479">
        <v>1</v>
      </c>
      <c r="D124" s="395" t="s">
        <v>40</v>
      </c>
      <c r="E124" s="395" t="s">
        <v>543</v>
      </c>
      <c r="F124" s="480">
        <v>-55</v>
      </c>
      <c r="G124" s="397">
        <v>1</v>
      </c>
      <c r="H124" s="517">
        <v>0.3</v>
      </c>
      <c r="I124" s="518">
        <v>-0.7</v>
      </c>
      <c r="J124" s="481">
        <v>-56</v>
      </c>
      <c r="K124" s="482">
        <v>-55.985999999999997</v>
      </c>
      <c r="L124" s="397">
        <f t="shared" si="7"/>
        <v>0.99</v>
      </c>
      <c r="M124" s="404">
        <f>IF(COUNTBLANK(F124)=1,"",IF(C124=0,ROUND(K124-J124,2),IF(C124=1,IF(F124&gt;0,ROUND(J124-K124,2),ROUND(K124-J124,2)),IF(C124=2,IF(F124&gt;0,ROUND(J124-K124,2),ROUND(K124-J124,2))))))</f>
        <v>0.01</v>
      </c>
      <c r="N124" s="550">
        <v>-0.02</v>
      </c>
      <c r="O124" s="483" t="str">
        <f t="shared" si="8"/>
        <v>OK</v>
      </c>
      <c r="P124" s="393"/>
      <c r="Q124" s="484">
        <v>708</v>
      </c>
      <c r="R124" s="398">
        <f t="shared" si="6"/>
        <v>-56</v>
      </c>
      <c r="S124" s="485">
        <v>-55.985999999999997</v>
      </c>
      <c r="T124" s="485">
        <v>-56.018999999999998</v>
      </c>
      <c r="U124" s="488"/>
      <c r="V124" s="488"/>
      <c r="W124" s="488"/>
      <c r="X124" s="488"/>
      <c r="Y124" s="488"/>
      <c r="Z124" s="488"/>
      <c r="AA124" s="488"/>
      <c r="AB124" s="488"/>
      <c r="AC124" s="488"/>
      <c r="AD124" s="488"/>
      <c r="AE124" s="488"/>
      <c r="AF124" s="488"/>
      <c r="AG124" s="488"/>
      <c r="AH124" s="488"/>
      <c r="AI124" s="488"/>
      <c r="AJ124" s="488"/>
      <c r="AK124" s="488"/>
      <c r="AL124" s="488"/>
      <c r="AM124" s="488"/>
      <c r="AN124" s="488"/>
      <c r="AO124" s="488"/>
      <c r="AP124" s="488"/>
      <c r="AQ124" s="488"/>
      <c r="AR124" s="488"/>
      <c r="AS124" s="488"/>
      <c r="AT124" s="488"/>
      <c r="AU124" s="488"/>
      <c r="AV124" s="488"/>
      <c r="AW124" s="488"/>
      <c r="AX124" s="488"/>
      <c r="AY124" s="488"/>
      <c r="AZ124" s="488"/>
      <c r="BA124" s="488"/>
      <c r="BB124" s="488"/>
      <c r="BC124" s="488"/>
      <c r="BD124" s="488"/>
      <c r="BE124" s="488"/>
      <c r="BF124" s="488"/>
      <c r="BG124" s="488"/>
      <c r="BH124" s="488"/>
      <c r="BI124" s="488"/>
      <c r="BJ124" s="488"/>
      <c r="BK124" s="488"/>
      <c r="BL124" s="488"/>
      <c r="BM124" s="488"/>
      <c r="BN124" s="488"/>
      <c r="BO124" s="488"/>
      <c r="BP124" s="488"/>
      <c r="BQ124" s="488"/>
      <c r="BR124" s="488"/>
      <c r="BS124" s="488"/>
      <c r="BT124" s="488"/>
      <c r="BU124" s="488"/>
      <c r="BV124" s="488"/>
      <c r="BW124" s="488"/>
      <c r="BX124" s="488"/>
      <c r="BY124" s="488"/>
      <c r="BZ124" s="488"/>
      <c r="CA124" s="488"/>
      <c r="CB124" s="488"/>
      <c r="CC124" s="488"/>
      <c r="CD124" s="488"/>
      <c r="CE124" s="488"/>
      <c r="CF124" s="488"/>
      <c r="CG124" s="488"/>
      <c r="CH124" s="488"/>
      <c r="CI124" s="488"/>
      <c r="CJ124" s="488"/>
      <c r="CK124" s="488"/>
      <c r="CL124" s="488"/>
      <c r="CM124" s="488"/>
      <c r="CN124" s="488"/>
      <c r="CO124" s="488"/>
      <c r="CP124" s="488"/>
      <c r="CQ124" s="488"/>
      <c r="CR124" s="488"/>
      <c r="CS124" s="488"/>
      <c r="CT124" s="488"/>
      <c r="CU124" s="488"/>
      <c r="CV124" s="488"/>
      <c r="CW124" s="488"/>
      <c r="CX124" s="488"/>
      <c r="CY124" s="488"/>
      <c r="CZ124" s="488"/>
      <c r="DA124" s="488"/>
      <c r="DB124" s="488"/>
      <c r="DC124" s="488"/>
      <c r="DD124" s="488"/>
      <c r="DE124" s="488"/>
      <c r="DF124" s="488"/>
      <c r="DG124" s="488"/>
      <c r="DH124" s="488"/>
      <c r="DI124" s="488"/>
      <c r="DJ124" s="488"/>
      <c r="DK124" s="488"/>
      <c r="DL124" s="488"/>
      <c r="DM124" s="488"/>
      <c r="DN124" s="489"/>
    </row>
    <row r="125" spans="1:118" ht="13.5" customHeight="1">
      <c r="A125" s="490"/>
      <c r="B125" s="369" t="s">
        <v>677</v>
      </c>
      <c r="C125" s="479"/>
      <c r="D125" s="395"/>
      <c r="E125" s="395"/>
      <c r="F125" s="480"/>
      <c r="G125" s="397"/>
      <c r="H125" s="517">
        <v>0.3</v>
      </c>
      <c r="I125" s="518">
        <v>-0.7</v>
      </c>
      <c r="J125" s="481"/>
      <c r="K125" s="482">
        <v>-55.838000000000001</v>
      </c>
      <c r="L125" s="397"/>
      <c r="M125" s="404"/>
      <c r="N125" s="550"/>
      <c r="O125" s="483"/>
      <c r="P125" s="393"/>
      <c r="Q125" s="484"/>
      <c r="R125" s="398"/>
      <c r="S125" s="485">
        <v>-55.838000000000001</v>
      </c>
      <c r="T125" s="485">
        <v>-55.798000000000002</v>
      </c>
      <c r="U125" s="488"/>
      <c r="V125" s="488"/>
      <c r="W125" s="488"/>
      <c r="X125" s="488"/>
      <c r="Y125" s="488"/>
      <c r="Z125" s="488"/>
      <c r="AA125" s="488"/>
      <c r="AB125" s="488"/>
      <c r="AC125" s="488"/>
      <c r="AD125" s="488"/>
      <c r="AE125" s="488"/>
      <c r="AF125" s="488"/>
      <c r="AG125" s="488"/>
      <c r="AH125" s="488"/>
      <c r="AI125" s="488"/>
      <c r="AJ125" s="488"/>
      <c r="AK125" s="488"/>
      <c r="AL125" s="488"/>
      <c r="AM125" s="488"/>
      <c r="AN125" s="488"/>
      <c r="AO125" s="488"/>
      <c r="AP125" s="488"/>
      <c r="AQ125" s="488"/>
      <c r="AR125" s="488"/>
      <c r="AS125" s="488"/>
      <c r="AT125" s="488"/>
      <c r="AU125" s="488"/>
      <c r="AV125" s="488"/>
      <c r="AW125" s="488"/>
      <c r="AX125" s="488"/>
      <c r="AY125" s="488"/>
      <c r="AZ125" s="488"/>
      <c r="BA125" s="488"/>
      <c r="BB125" s="488"/>
      <c r="BC125" s="488"/>
      <c r="BD125" s="488"/>
      <c r="BE125" s="488"/>
      <c r="BF125" s="488"/>
      <c r="BG125" s="488"/>
      <c r="BH125" s="488"/>
      <c r="BI125" s="488"/>
      <c r="BJ125" s="488"/>
      <c r="BK125" s="488"/>
      <c r="BL125" s="488"/>
      <c r="BM125" s="488"/>
      <c r="BN125" s="488"/>
      <c r="BO125" s="488"/>
      <c r="BP125" s="488"/>
      <c r="BQ125" s="488"/>
      <c r="BR125" s="488"/>
      <c r="BS125" s="488"/>
      <c r="BT125" s="488"/>
      <c r="BU125" s="488"/>
      <c r="BV125" s="488"/>
      <c r="BW125" s="488"/>
      <c r="BX125" s="488"/>
      <c r="BY125" s="488"/>
      <c r="BZ125" s="488"/>
      <c r="CA125" s="488"/>
      <c r="CB125" s="488"/>
      <c r="CC125" s="488"/>
      <c r="CD125" s="488"/>
      <c r="CE125" s="488"/>
      <c r="CF125" s="488"/>
      <c r="CG125" s="488"/>
      <c r="CH125" s="488"/>
      <c r="CI125" s="488"/>
      <c r="CJ125" s="488"/>
      <c r="CK125" s="488"/>
      <c r="CL125" s="488"/>
      <c r="CM125" s="488"/>
      <c r="CN125" s="488"/>
      <c r="CO125" s="488"/>
      <c r="CP125" s="488"/>
      <c r="CQ125" s="488"/>
      <c r="CR125" s="488"/>
      <c r="CS125" s="488"/>
      <c r="CT125" s="488"/>
      <c r="CU125" s="488"/>
      <c r="CV125" s="488"/>
      <c r="CW125" s="488"/>
      <c r="CX125" s="488"/>
      <c r="CY125" s="488"/>
      <c r="CZ125" s="488"/>
      <c r="DA125" s="488"/>
      <c r="DB125" s="488"/>
      <c r="DC125" s="488"/>
      <c r="DD125" s="488"/>
      <c r="DE125" s="488"/>
      <c r="DF125" s="488"/>
      <c r="DG125" s="488"/>
      <c r="DH125" s="488"/>
      <c r="DI125" s="488"/>
      <c r="DJ125" s="488"/>
      <c r="DK125" s="488"/>
      <c r="DL125" s="488"/>
      <c r="DM125" s="488"/>
      <c r="DN125" s="489"/>
    </row>
    <row r="126" spans="1:118" ht="13.5" customHeight="1">
      <c r="A126" s="493">
        <v>610</v>
      </c>
      <c r="B126" s="479" t="s">
        <v>647</v>
      </c>
      <c r="C126" s="479">
        <v>0</v>
      </c>
      <c r="D126" s="395" t="s">
        <v>41</v>
      </c>
      <c r="E126" s="395" t="s">
        <v>544</v>
      </c>
      <c r="F126" s="480">
        <v>162.80000000000001</v>
      </c>
      <c r="G126" s="397"/>
      <c r="H126" s="515">
        <v>0.3</v>
      </c>
      <c r="I126" s="516">
        <v>-0.3</v>
      </c>
      <c r="J126" s="481">
        <v>162.80000000000001</v>
      </c>
      <c r="K126" s="482">
        <v>162.71600000000001</v>
      </c>
      <c r="L126" s="397" t="str">
        <f t="shared" si="7"/>
        <v/>
      </c>
      <c r="M126" s="404">
        <f t="shared" si="9"/>
        <v>-0.08</v>
      </c>
      <c r="N126" s="550">
        <v>-0.1</v>
      </c>
      <c r="O126" s="483" t="str">
        <f t="shared" si="8"/>
        <v>OK</v>
      </c>
      <c r="P126" s="393"/>
      <c r="Q126" s="484">
        <v>610</v>
      </c>
      <c r="R126" s="398">
        <f t="shared" si="6"/>
        <v>162.80000000000001</v>
      </c>
      <c r="S126" s="485">
        <v>162.71600000000001</v>
      </c>
      <c r="T126" s="485">
        <v>162.69800000000001</v>
      </c>
      <c r="U126" s="488"/>
      <c r="V126" s="488"/>
      <c r="W126" s="488"/>
      <c r="X126" s="488"/>
      <c r="Y126" s="488"/>
      <c r="Z126" s="488"/>
      <c r="AA126" s="488"/>
      <c r="AB126" s="488"/>
      <c r="AC126" s="488"/>
      <c r="AD126" s="488"/>
      <c r="AE126" s="488"/>
      <c r="AF126" s="488"/>
      <c r="AG126" s="488"/>
      <c r="AH126" s="488"/>
      <c r="AI126" s="488"/>
      <c r="AJ126" s="488"/>
      <c r="AK126" s="488"/>
      <c r="AL126" s="488"/>
      <c r="AM126" s="488"/>
      <c r="AN126" s="488"/>
      <c r="AO126" s="488"/>
      <c r="AP126" s="488"/>
      <c r="AQ126" s="488"/>
      <c r="AR126" s="488"/>
      <c r="AS126" s="488"/>
      <c r="AT126" s="488"/>
      <c r="AU126" s="488"/>
      <c r="AV126" s="488"/>
      <c r="AW126" s="488"/>
      <c r="AX126" s="488"/>
      <c r="AY126" s="488"/>
      <c r="AZ126" s="488"/>
      <c r="BA126" s="488"/>
      <c r="BB126" s="488"/>
      <c r="BC126" s="488"/>
      <c r="BD126" s="488"/>
      <c r="BE126" s="488"/>
      <c r="BF126" s="488"/>
      <c r="BG126" s="488"/>
      <c r="BH126" s="488"/>
      <c r="BI126" s="488"/>
      <c r="BJ126" s="488"/>
      <c r="BK126" s="488"/>
      <c r="BL126" s="488"/>
      <c r="BM126" s="488"/>
      <c r="BN126" s="488"/>
      <c r="BO126" s="488"/>
      <c r="BP126" s="488"/>
      <c r="BQ126" s="488"/>
      <c r="BR126" s="488"/>
      <c r="BS126" s="488"/>
      <c r="BT126" s="488"/>
      <c r="BU126" s="488"/>
      <c r="BV126" s="488"/>
      <c r="BW126" s="488"/>
      <c r="BX126" s="488"/>
      <c r="BY126" s="488"/>
      <c r="BZ126" s="488"/>
      <c r="CA126" s="488"/>
      <c r="CB126" s="488"/>
      <c r="CC126" s="488"/>
      <c r="CD126" s="488"/>
      <c r="CE126" s="488"/>
      <c r="CF126" s="488"/>
      <c r="CG126" s="488"/>
      <c r="CH126" s="488"/>
      <c r="CI126" s="488"/>
      <c r="CJ126" s="488"/>
      <c r="CK126" s="488"/>
      <c r="CL126" s="488"/>
      <c r="CM126" s="488"/>
      <c r="CN126" s="488"/>
      <c r="CO126" s="488"/>
      <c r="CP126" s="488"/>
      <c r="CQ126" s="488"/>
      <c r="CR126" s="488"/>
      <c r="CS126" s="488"/>
      <c r="CT126" s="488"/>
      <c r="CU126" s="488"/>
      <c r="CV126" s="488"/>
      <c r="CW126" s="488"/>
      <c r="CX126" s="488"/>
      <c r="CY126" s="488"/>
      <c r="CZ126" s="488"/>
      <c r="DA126" s="488"/>
      <c r="DB126" s="488"/>
      <c r="DC126" s="488"/>
      <c r="DD126" s="488"/>
      <c r="DE126" s="488"/>
      <c r="DF126" s="488"/>
      <c r="DG126" s="488"/>
      <c r="DH126" s="488"/>
      <c r="DI126" s="488"/>
      <c r="DJ126" s="488"/>
      <c r="DK126" s="488"/>
      <c r="DL126" s="488"/>
      <c r="DM126" s="488"/>
      <c r="DN126" s="489"/>
    </row>
    <row r="127" spans="1:118" ht="13.5" customHeight="1">
      <c r="A127" s="493">
        <v>610</v>
      </c>
      <c r="B127" s="479" t="s">
        <v>648</v>
      </c>
      <c r="C127" s="479">
        <v>0</v>
      </c>
      <c r="D127" s="395" t="s">
        <v>40</v>
      </c>
      <c r="E127" s="395" t="s">
        <v>544</v>
      </c>
      <c r="F127" s="480">
        <v>0</v>
      </c>
      <c r="G127" s="397"/>
      <c r="H127" s="515">
        <v>0.3</v>
      </c>
      <c r="I127" s="516">
        <v>-0.3</v>
      </c>
      <c r="J127" s="481">
        <v>0</v>
      </c>
      <c r="K127" s="482">
        <v>5.8999999999999997E-2</v>
      </c>
      <c r="L127" s="397" t="str">
        <f t="shared" si="7"/>
        <v/>
      </c>
      <c r="M127" s="404">
        <f t="shared" si="9"/>
        <v>0.06</v>
      </c>
      <c r="N127" s="550">
        <v>0.06</v>
      </c>
      <c r="O127" s="483" t="str">
        <f t="shared" si="8"/>
        <v>OK</v>
      </c>
      <c r="P127" s="393"/>
      <c r="Q127" s="484">
        <v>610</v>
      </c>
      <c r="R127" s="398">
        <f t="shared" si="6"/>
        <v>0</v>
      </c>
      <c r="S127" s="485">
        <v>5.8999999999999997E-2</v>
      </c>
      <c r="T127" s="485">
        <v>5.7000000000000002E-2</v>
      </c>
      <c r="U127" s="488"/>
      <c r="V127" s="488"/>
      <c r="W127" s="488"/>
      <c r="X127" s="488"/>
      <c r="Y127" s="488"/>
      <c r="Z127" s="488"/>
      <c r="AA127" s="488"/>
      <c r="AB127" s="488"/>
      <c r="AC127" s="488"/>
      <c r="AD127" s="488"/>
      <c r="AE127" s="488"/>
      <c r="AF127" s="488"/>
      <c r="AG127" s="488"/>
      <c r="AH127" s="488"/>
      <c r="AI127" s="488"/>
      <c r="AJ127" s="488"/>
      <c r="AK127" s="488"/>
      <c r="AL127" s="488"/>
      <c r="AM127" s="488"/>
      <c r="AN127" s="488"/>
      <c r="AO127" s="488"/>
      <c r="AP127" s="488"/>
      <c r="AQ127" s="488"/>
      <c r="AR127" s="488"/>
      <c r="AS127" s="488"/>
      <c r="AT127" s="488"/>
      <c r="AU127" s="488"/>
      <c r="AV127" s="488"/>
      <c r="AW127" s="488"/>
      <c r="AX127" s="488"/>
      <c r="AY127" s="488"/>
      <c r="AZ127" s="488"/>
      <c r="BA127" s="488"/>
      <c r="BB127" s="488"/>
      <c r="BC127" s="488"/>
      <c r="BD127" s="488"/>
      <c r="BE127" s="488"/>
      <c r="BF127" s="488"/>
      <c r="BG127" s="488"/>
      <c r="BH127" s="488"/>
      <c r="BI127" s="488"/>
      <c r="BJ127" s="488"/>
      <c r="BK127" s="488"/>
      <c r="BL127" s="488"/>
      <c r="BM127" s="488"/>
      <c r="BN127" s="488"/>
      <c r="BO127" s="488"/>
      <c r="BP127" s="488"/>
      <c r="BQ127" s="488"/>
      <c r="BR127" s="488"/>
      <c r="BS127" s="488"/>
      <c r="BT127" s="488"/>
      <c r="BU127" s="488"/>
      <c r="BV127" s="488"/>
      <c r="BW127" s="488"/>
      <c r="BX127" s="488"/>
      <c r="BY127" s="488"/>
      <c r="BZ127" s="488"/>
      <c r="CA127" s="488"/>
      <c r="CB127" s="488"/>
      <c r="CC127" s="488"/>
      <c r="CD127" s="488"/>
      <c r="CE127" s="488"/>
      <c r="CF127" s="488"/>
      <c r="CG127" s="488"/>
      <c r="CH127" s="488"/>
      <c r="CI127" s="488"/>
      <c r="CJ127" s="488"/>
      <c r="CK127" s="488"/>
      <c r="CL127" s="488"/>
      <c r="CM127" s="488"/>
      <c r="CN127" s="488"/>
      <c r="CO127" s="488"/>
      <c r="CP127" s="488"/>
      <c r="CQ127" s="488"/>
      <c r="CR127" s="488"/>
      <c r="CS127" s="488"/>
      <c r="CT127" s="488"/>
      <c r="CU127" s="488"/>
      <c r="CV127" s="488"/>
      <c r="CW127" s="488"/>
      <c r="CX127" s="488"/>
      <c r="CY127" s="488"/>
      <c r="CZ127" s="488"/>
      <c r="DA127" s="488"/>
      <c r="DB127" s="488"/>
      <c r="DC127" s="488"/>
      <c r="DD127" s="488"/>
      <c r="DE127" s="488"/>
      <c r="DF127" s="488"/>
      <c r="DG127" s="488"/>
      <c r="DH127" s="488"/>
      <c r="DI127" s="488"/>
      <c r="DJ127" s="488"/>
      <c r="DK127" s="488"/>
      <c r="DL127" s="488"/>
      <c r="DM127" s="488"/>
      <c r="DN127" s="489"/>
    </row>
    <row r="128" spans="1:118" ht="13.5" customHeight="1">
      <c r="A128" s="493"/>
      <c r="B128" s="369" t="s">
        <v>678</v>
      </c>
      <c r="C128" s="479"/>
      <c r="D128" s="395"/>
      <c r="E128" s="395"/>
      <c r="F128" s="480"/>
      <c r="G128" s="397"/>
      <c r="H128" s="515">
        <v>0.5</v>
      </c>
      <c r="I128" s="516">
        <v>-0.5</v>
      </c>
      <c r="J128" s="481"/>
      <c r="K128" s="482">
        <v>162.678</v>
      </c>
      <c r="L128" s="397"/>
      <c r="M128" s="404"/>
      <c r="N128" s="550"/>
      <c r="O128" s="483"/>
      <c r="P128" s="393"/>
      <c r="Q128" s="484"/>
      <c r="R128" s="398"/>
      <c r="S128" s="485">
        <v>162.678</v>
      </c>
      <c r="T128" s="485">
        <v>162.65799999999999</v>
      </c>
      <c r="U128" s="488"/>
      <c r="V128" s="488"/>
      <c r="W128" s="488"/>
      <c r="X128" s="488"/>
      <c r="Y128" s="488"/>
      <c r="Z128" s="488"/>
      <c r="AA128" s="488"/>
      <c r="AB128" s="488"/>
      <c r="AC128" s="488"/>
      <c r="AD128" s="488"/>
      <c r="AE128" s="488"/>
      <c r="AF128" s="488"/>
      <c r="AG128" s="488"/>
      <c r="AH128" s="488"/>
      <c r="AI128" s="488"/>
      <c r="AJ128" s="488"/>
      <c r="AK128" s="488"/>
      <c r="AL128" s="488"/>
      <c r="AM128" s="488"/>
      <c r="AN128" s="488"/>
      <c r="AO128" s="488"/>
      <c r="AP128" s="488"/>
      <c r="AQ128" s="488"/>
      <c r="AR128" s="488"/>
      <c r="AS128" s="488"/>
      <c r="AT128" s="488"/>
      <c r="AU128" s="488"/>
      <c r="AV128" s="488"/>
      <c r="AW128" s="488"/>
      <c r="AX128" s="488"/>
      <c r="AY128" s="488"/>
      <c r="AZ128" s="488"/>
      <c r="BA128" s="488"/>
      <c r="BB128" s="488"/>
      <c r="BC128" s="488"/>
      <c r="BD128" s="488"/>
      <c r="BE128" s="488"/>
      <c r="BF128" s="488"/>
      <c r="BG128" s="488"/>
      <c r="BH128" s="488"/>
      <c r="BI128" s="488"/>
      <c r="BJ128" s="488"/>
      <c r="BK128" s="488"/>
      <c r="BL128" s="488"/>
      <c r="BM128" s="488"/>
      <c r="BN128" s="488"/>
      <c r="BO128" s="488"/>
      <c r="BP128" s="488"/>
      <c r="BQ128" s="488"/>
      <c r="BR128" s="488"/>
      <c r="BS128" s="488"/>
      <c r="BT128" s="488"/>
      <c r="BU128" s="488"/>
      <c r="BV128" s="488"/>
      <c r="BW128" s="488"/>
      <c r="BX128" s="488"/>
      <c r="BY128" s="488"/>
      <c r="BZ128" s="488"/>
      <c r="CA128" s="488"/>
      <c r="CB128" s="488"/>
      <c r="CC128" s="488"/>
      <c r="CD128" s="488"/>
      <c r="CE128" s="488"/>
      <c r="CF128" s="488"/>
      <c r="CG128" s="488"/>
      <c r="CH128" s="488"/>
      <c r="CI128" s="488"/>
      <c r="CJ128" s="488"/>
      <c r="CK128" s="488"/>
      <c r="CL128" s="488"/>
      <c r="CM128" s="488"/>
      <c r="CN128" s="488"/>
      <c r="CO128" s="488"/>
      <c r="CP128" s="488"/>
      <c r="CQ128" s="488"/>
      <c r="CR128" s="488"/>
      <c r="CS128" s="488"/>
      <c r="CT128" s="488"/>
      <c r="CU128" s="488"/>
      <c r="CV128" s="488"/>
      <c r="CW128" s="488"/>
      <c r="CX128" s="488"/>
      <c r="CY128" s="488"/>
      <c r="CZ128" s="488"/>
      <c r="DA128" s="488"/>
      <c r="DB128" s="488"/>
      <c r="DC128" s="488"/>
      <c r="DD128" s="488"/>
      <c r="DE128" s="488"/>
      <c r="DF128" s="488"/>
      <c r="DG128" s="488"/>
      <c r="DH128" s="488"/>
      <c r="DI128" s="488"/>
      <c r="DJ128" s="488"/>
      <c r="DK128" s="488"/>
      <c r="DL128" s="488"/>
      <c r="DM128" s="488"/>
      <c r="DN128" s="489"/>
    </row>
    <row r="129" spans="1:118" ht="13.5" customHeight="1">
      <c r="A129" s="493"/>
      <c r="B129" s="369" t="s">
        <v>678</v>
      </c>
      <c r="C129" s="479"/>
      <c r="D129" s="395"/>
      <c r="E129" s="395"/>
      <c r="F129" s="480"/>
      <c r="G129" s="397"/>
      <c r="H129" s="515">
        <v>0.5</v>
      </c>
      <c r="I129" s="516">
        <v>-0.5</v>
      </c>
      <c r="J129" s="481"/>
      <c r="K129" s="482">
        <v>0.105</v>
      </c>
      <c r="L129" s="397"/>
      <c r="M129" s="404"/>
      <c r="N129" s="550"/>
      <c r="O129" s="483"/>
      <c r="P129" s="393"/>
      <c r="Q129" s="484"/>
      <c r="R129" s="398"/>
      <c r="S129" s="485">
        <v>0.105</v>
      </c>
      <c r="T129" s="485">
        <v>0.106</v>
      </c>
      <c r="U129" s="488"/>
      <c r="V129" s="488"/>
      <c r="W129" s="488"/>
      <c r="X129" s="488"/>
      <c r="Y129" s="488"/>
      <c r="Z129" s="488"/>
      <c r="AA129" s="488"/>
      <c r="AB129" s="488"/>
      <c r="AC129" s="488"/>
      <c r="AD129" s="488"/>
      <c r="AE129" s="488"/>
      <c r="AF129" s="488"/>
      <c r="AG129" s="488"/>
      <c r="AH129" s="488"/>
      <c r="AI129" s="488"/>
      <c r="AJ129" s="488"/>
      <c r="AK129" s="488"/>
      <c r="AL129" s="488"/>
      <c r="AM129" s="488"/>
      <c r="AN129" s="488"/>
      <c r="AO129" s="488"/>
      <c r="AP129" s="488"/>
      <c r="AQ129" s="488"/>
      <c r="AR129" s="488"/>
      <c r="AS129" s="488"/>
      <c r="AT129" s="488"/>
      <c r="AU129" s="488"/>
      <c r="AV129" s="488"/>
      <c r="AW129" s="488"/>
      <c r="AX129" s="488"/>
      <c r="AY129" s="488"/>
      <c r="AZ129" s="488"/>
      <c r="BA129" s="488"/>
      <c r="BB129" s="488"/>
      <c r="BC129" s="488"/>
      <c r="BD129" s="488"/>
      <c r="BE129" s="488"/>
      <c r="BF129" s="488"/>
      <c r="BG129" s="488"/>
      <c r="BH129" s="488"/>
      <c r="BI129" s="488"/>
      <c r="BJ129" s="488"/>
      <c r="BK129" s="488"/>
      <c r="BL129" s="488"/>
      <c r="BM129" s="488"/>
      <c r="BN129" s="488"/>
      <c r="BO129" s="488"/>
      <c r="BP129" s="488"/>
      <c r="BQ129" s="488"/>
      <c r="BR129" s="488"/>
      <c r="BS129" s="488"/>
      <c r="BT129" s="488"/>
      <c r="BU129" s="488"/>
      <c r="BV129" s="488"/>
      <c r="BW129" s="488"/>
      <c r="BX129" s="488"/>
      <c r="BY129" s="488"/>
      <c r="BZ129" s="488"/>
      <c r="CA129" s="488"/>
      <c r="CB129" s="488"/>
      <c r="CC129" s="488"/>
      <c r="CD129" s="488"/>
      <c r="CE129" s="488"/>
      <c r="CF129" s="488"/>
      <c r="CG129" s="488"/>
      <c r="CH129" s="488"/>
      <c r="CI129" s="488"/>
      <c r="CJ129" s="488"/>
      <c r="CK129" s="488"/>
      <c r="CL129" s="488"/>
      <c r="CM129" s="488"/>
      <c r="CN129" s="488"/>
      <c r="CO129" s="488"/>
      <c r="CP129" s="488"/>
      <c r="CQ129" s="488"/>
      <c r="CR129" s="488"/>
      <c r="CS129" s="488"/>
      <c r="CT129" s="488"/>
      <c r="CU129" s="488"/>
      <c r="CV129" s="488"/>
      <c r="CW129" s="488"/>
      <c r="CX129" s="488"/>
      <c r="CY129" s="488"/>
      <c r="CZ129" s="488"/>
      <c r="DA129" s="488"/>
      <c r="DB129" s="488"/>
      <c r="DC129" s="488"/>
      <c r="DD129" s="488"/>
      <c r="DE129" s="488"/>
      <c r="DF129" s="488"/>
      <c r="DG129" s="488"/>
      <c r="DH129" s="488"/>
      <c r="DI129" s="488"/>
      <c r="DJ129" s="488"/>
      <c r="DK129" s="488"/>
      <c r="DL129" s="488"/>
      <c r="DM129" s="488"/>
      <c r="DN129" s="489"/>
    </row>
    <row r="130" spans="1:118" ht="13.5" customHeight="1">
      <c r="A130" s="493">
        <v>611</v>
      </c>
      <c r="B130" s="479" t="s">
        <v>649</v>
      </c>
      <c r="C130" s="479">
        <v>0</v>
      </c>
      <c r="D130" s="395" t="s">
        <v>41</v>
      </c>
      <c r="E130" s="395" t="s">
        <v>544</v>
      </c>
      <c r="F130" s="480">
        <v>80</v>
      </c>
      <c r="G130" s="397"/>
      <c r="H130" s="515">
        <v>0.3</v>
      </c>
      <c r="I130" s="516">
        <v>-0.3</v>
      </c>
      <c r="J130" s="481">
        <v>80</v>
      </c>
      <c r="K130" s="482">
        <v>80.034999999999997</v>
      </c>
      <c r="L130" s="397" t="str">
        <f t="shared" si="7"/>
        <v/>
      </c>
      <c r="M130" s="404">
        <f t="shared" si="9"/>
        <v>0.03</v>
      </c>
      <c r="N130" s="550">
        <v>0.02</v>
      </c>
      <c r="O130" s="483" t="str">
        <f t="shared" si="8"/>
        <v>OK</v>
      </c>
      <c r="P130" s="393"/>
      <c r="Q130" s="484">
        <v>611</v>
      </c>
      <c r="R130" s="398">
        <f t="shared" si="6"/>
        <v>80</v>
      </c>
      <c r="S130" s="485">
        <v>80.034999999999997</v>
      </c>
      <c r="T130" s="485">
        <v>80.022000000000006</v>
      </c>
      <c r="U130" s="488"/>
      <c r="V130" s="488"/>
      <c r="W130" s="488"/>
      <c r="X130" s="488"/>
      <c r="Y130" s="488"/>
      <c r="Z130" s="488"/>
      <c r="AA130" s="488"/>
      <c r="AB130" s="488"/>
      <c r="AC130" s="488"/>
      <c r="AD130" s="488"/>
      <c r="AE130" s="488"/>
      <c r="AF130" s="488"/>
      <c r="AG130" s="488"/>
      <c r="AH130" s="488"/>
      <c r="AI130" s="488"/>
      <c r="AJ130" s="488"/>
      <c r="AK130" s="488"/>
      <c r="AL130" s="488"/>
      <c r="AM130" s="488"/>
      <c r="AN130" s="488"/>
      <c r="AO130" s="488"/>
      <c r="AP130" s="488"/>
      <c r="AQ130" s="488"/>
      <c r="AR130" s="488"/>
      <c r="AS130" s="488"/>
      <c r="AT130" s="488"/>
      <c r="AU130" s="488"/>
      <c r="AV130" s="488"/>
      <c r="AW130" s="488"/>
      <c r="AX130" s="488"/>
      <c r="AY130" s="488"/>
      <c r="AZ130" s="488"/>
      <c r="BA130" s="488"/>
      <c r="BB130" s="488"/>
      <c r="BC130" s="488"/>
      <c r="BD130" s="488"/>
      <c r="BE130" s="488"/>
      <c r="BF130" s="488"/>
      <c r="BG130" s="488"/>
      <c r="BH130" s="488"/>
      <c r="BI130" s="488"/>
      <c r="BJ130" s="488"/>
      <c r="BK130" s="488"/>
      <c r="BL130" s="488"/>
      <c r="BM130" s="488"/>
      <c r="BN130" s="488"/>
      <c r="BO130" s="488"/>
      <c r="BP130" s="488"/>
      <c r="BQ130" s="488"/>
      <c r="BR130" s="488"/>
      <c r="BS130" s="488"/>
      <c r="BT130" s="488"/>
      <c r="BU130" s="488"/>
      <c r="BV130" s="488"/>
      <c r="BW130" s="488"/>
      <c r="BX130" s="488"/>
      <c r="BY130" s="488"/>
      <c r="BZ130" s="488"/>
      <c r="CA130" s="488"/>
      <c r="CB130" s="488"/>
      <c r="CC130" s="488"/>
      <c r="CD130" s="488"/>
      <c r="CE130" s="488"/>
      <c r="CF130" s="488"/>
      <c r="CG130" s="488"/>
      <c r="CH130" s="488"/>
      <c r="CI130" s="488"/>
      <c r="CJ130" s="488"/>
      <c r="CK130" s="488"/>
      <c r="CL130" s="488"/>
      <c r="CM130" s="488"/>
      <c r="CN130" s="488"/>
      <c r="CO130" s="488"/>
      <c r="CP130" s="488"/>
      <c r="CQ130" s="488"/>
      <c r="CR130" s="488"/>
      <c r="CS130" s="488"/>
      <c r="CT130" s="488"/>
      <c r="CU130" s="488"/>
      <c r="CV130" s="488"/>
      <c r="CW130" s="488"/>
      <c r="CX130" s="488"/>
      <c r="CY130" s="488"/>
      <c r="CZ130" s="488"/>
      <c r="DA130" s="488"/>
      <c r="DB130" s="488"/>
      <c r="DC130" s="488"/>
      <c r="DD130" s="488"/>
      <c r="DE130" s="488"/>
      <c r="DF130" s="488"/>
      <c r="DG130" s="488"/>
      <c r="DH130" s="488"/>
      <c r="DI130" s="488"/>
      <c r="DJ130" s="488"/>
      <c r="DK130" s="488"/>
      <c r="DL130" s="488"/>
      <c r="DM130" s="488"/>
      <c r="DN130" s="489"/>
    </row>
    <row r="131" spans="1:118">
      <c r="A131" s="493">
        <v>611</v>
      </c>
      <c r="B131" s="479" t="s">
        <v>650</v>
      </c>
      <c r="C131" s="479">
        <v>0</v>
      </c>
      <c r="D131" s="395" t="s">
        <v>40</v>
      </c>
      <c r="E131" s="395" t="s">
        <v>544</v>
      </c>
      <c r="F131" s="480">
        <v>0</v>
      </c>
      <c r="G131" s="397"/>
      <c r="H131" s="515">
        <v>0.3</v>
      </c>
      <c r="I131" s="516">
        <v>-0.3</v>
      </c>
      <c r="J131" s="481">
        <v>0</v>
      </c>
      <c r="K131" s="482">
        <v>0.107</v>
      </c>
      <c r="L131" s="397" t="str">
        <f t="shared" si="7"/>
        <v/>
      </c>
      <c r="M131" s="404">
        <f t="shared" si="9"/>
        <v>0.11</v>
      </c>
      <c r="N131" s="550">
        <v>0.1</v>
      </c>
      <c r="O131" s="483" t="str">
        <f t="shared" si="8"/>
        <v>OK</v>
      </c>
      <c r="P131" s="393"/>
      <c r="Q131" s="484">
        <v>611</v>
      </c>
      <c r="R131" s="398">
        <f t="shared" si="6"/>
        <v>0</v>
      </c>
      <c r="S131" s="485">
        <v>0.107</v>
      </c>
      <c r="T131" s="485">
        <v>9.7000000000000003E-2</v>
      </c>
      <c r="U131" s="488"/>
      <c r="V131" s="488"/>
      <c r="W131" s="488"/>
      <c r="X131" s="488"/>
      <c r="Y131" s="488"/>
      <c r="Z131" s="488"/>
      <c r="AA131" s="488"/>
      <c r="AB131" s="488"/>
      <c r="AC131" s="488"/>
      <c r="AD131" s="488"/>
      <c r="AE131" s="488"/>
      <c r="AF131" s="488"/>
      <c r="AG131" s="488"/>
      <c r="AH131" s="488"/>
      <c r="AI131" s="488"/>
      <c r="AJ131" s="488"/>
      <c r="AK131" s="488"/>
      <c r="AL131" s="488"/>
      <c r="AM131" s="488"/>
      <c r="AN131" s="488"/>
      <c r="AO131" s="488"/>
      <c r="AP131" s="488"/>
      <c r="AQ131" s="488"/>
      <c r="AR131" s="488"/>
      <c r="AS131" s="488"/>
      <c r="AT131" s="488"/>
      <c r="AU131" s="488"/>
      <c r="AV131" s="488"/>
      <c r="AW131" s="488"/>
      <c r="AX131" s="488"/>
      <c r="AY131" s="488"/>
      <c r="AZ131" s="488"/>
      <c r="BA131" s="488"/>
      <c r="BB131" s="488"/>
      <c r="BC131" s="488"/>
      <c r="BD131" s="488"/>
      <c r="BE131" s="488"/>
      <c r="BF131" s="488"/>
      <c r="BG131" s="488"/>
      <c r="BH131" s="488"/>
      <c r="BI131" s="488"/>
      <c r="BJ131" s="488"/>
      <c r="BK131" s="488"/>
      <c r="BL131" s="488"/>
      <c r="BM131" s="488"/>
      <c r="BN131" s="488"/>
      <c r="BO131" s="488"/>
      <c r="BP131" s="488"/>
      <c r="BQ131" s="488"/>
      <c r="BR131" s="488"/>
      <c r="BS131" s="488"/>
      <c r="BT131" s="488"/>
      <c r="BU131" s="488"/>
      <c r="BV131" s="488"/>
      <c r="BW131" s="488"/>
      <c r="BX131" s="488"/>
      <c r="BY131" s="488"/>
      <c r="BZ131" s="488"/>
      <c r="CA131" s="488"/>
      <c r="CB131" s="488"/>
      <c r="CC131" s="488"/>
      <c r="CD131" s="488"/>
      <c r="CE131" s="488"/>
      <c r="CF131" s="488"/>
      <c r="CG131" s="488"/>
      <c r="CH131" s="488"/>
      <c r="CI131" s="488"/>
      <c r="CJ131" s="488"/>
      <c r="CK131" s="488"/>
      <c r="CL131" s="488"/>
      <c r="CM131" s="488"/>
      <c r="CN131" s="488"/>
      <c r="CO131" s="488"/>
      <c r="CP131" s="488"/>
      <c r="CQ131" s="488"/>
      <c r="CR131" s="488"/>
      <c r="CS131" s="488"/>
      <c r="CT131" s="488"/>
      <c r="CU131" s="488"/>
      <c r="CV131" s="488"/>
      <c r="CW131" s="488"/>
      <c r="CX131" s="488"/>
      <c r="CY131" s="488"/>
      <c r="CZ131" s="488"/>
      <c r="DA131" s="488"/>
      <c r="DB131" s="488"/>
      <c r="DC131" s="488"/>
      <c r="DD131" s="488"/>
      <c r="DE131" s="488"/>
      <c r="DF131" s="488"/>
      <c r="DG131" s="488"/>
      <c r="DH131" s="488"/>
      <c r="DI131" s="488"/>
      <c r="DJ131" s="488"/>
      <c r="DK131" s="488"/>
      <c r="DL131" s="488"/>
      <c r="DM131" s="488"/>
      <c r="DN131" s="489"/>
    </row>
    <row r="132" spans="1:118" ht="16">
      <c r="A132" s="493"/>
      <c r="B132" s="369" t="s">
        <v>679</v>
      </c>
      <c r="C132" s="479"/>
      <c r="D132" s="395"/>
      <c r="E132" s="395"/>
      <c r="F132" s="480"/>
      <c r="G132" s="397"/>
      <c r="H132" s="515">
        <v>0.5</v>
      </c>
      <c r="I132" s="516">
        <v>-0.5</v>
      </c>
      <c r="J132" s="481"/>
      <c r="K132" s="482">
        <v>80.039000000000001</v>
      </c>
      <c r="L132" s="397"/>
      <c r="M132" s="404"/>
      <c r="N132" s="550"/>
      <c r="O132" s="483"/>
      <c r="P132" s="393"/>
      <c r="Q132" s="484"/>
      <c r="R132" s="398"/>
      <c r="S132" s="485">
        <v>80.039000000000001</v>
      </c>
      <c r="T132" s="485">
        <v>80</v>
      </c>
      <c r="U132" s="488"/>
      <c r="V132" s="488"/>
      <c r="W132" s="488"/>
      <c r="X132" s="488"/>
      <c r="Y132" s="488"/>
      <c r="Z132" s="488"/>
      <c r="AA132" s="488"/>
      <c r="AB132" s="488"/>
      <c r="AC132" s="488"/>
      <c r="AD132" s="488"/>
      <c r="AE132" s="488"/>
      <c r="AF132" s="488"/>
      <c r="AG132" s="488"/>
      <c r="AH132" s="488"/>
      <c r="AI132" s="488"/>
      <c r="AJ132" s="488"/>
      <c r="AK132" s="488"/>
      <c r="AL132" s="488"/>
      <c r="AM132" s="488"/>
      <c r="AN132" s="488"/>
      <c r="AO132" s="488"/>
      <c r="AP132" s="488"/>
      <c r="AQ132" s="488"/>
      <c r="AR132" s="488"/>
      <c r="AS132" s="488"/>
      <c r="AT132" s="488"/>
      <c r="AU132" s="488"/>
      <c r="AV132" s="488"/>
      <c r="AW132" s="488"/>
      <c r="AX132" s="488"/>
      <c r="AY132" s="488"/>
      <c r="AZ132" s="488"/>
      <c r="BA132" s="488"/>
      <c r="BB132" s="488"/>
      <c r="BC132" s="488"/>
      <c r="BD132" s="488"/>
      <c r="BE132" s="488"/>
      <c r="BF132" s="488"/>
      <c r="BG132" s="488"/>
      <c r="BH132" s="488"/>
      <c r="BI132" s="488"/>
      <c r="BJ132" s="488"/>
      <c r="BK132" s="488"/>
      <c r="BL132" s="488"/>
      <c r="BM132" s="488"/>
      <c r="BN132" s="488"/>
      <c r="BO132" s="488"/>
      <c r="BP132" s="488"/>
      <c r="BQ132" s="488"/>
      <c r="BR132" s="488"/>
      <c r="BS132" s="488"/>
      <c r="BT132" s="488"/>
      <c r="BU132" s="488"/>
      <c r="BV132" s="488"/>
      <c r="BW132" s="488"/>
      <c r="BX132" s="488"/>
      <c r="BY132" s="488"/>
      <c r="BZ132" s="488"/>
      <c r="CA132" s="488"/>
      <c r="CB132" s="488"/>
      <c r="CC132" s="488"/>
      <c r="CD132" s="488"/>
      <c r="CE132" s="488"/>
      <c r="CF132" s="488"/>
      <c r="CG132" s="488"/>
      <c r="CH132" s="488"/>
      <c r="CI132" s="488"/>
      <c r="CJ132" s="488"/>
      <c r="CK132" s="488"/>
      <c r="CL132" s="488"/>
      <c r="CM132" s="488"/>
      <c r="CN132" s="488"/>
      <c r="CO132" s="488"/>
      <c r="CP132" s="488"/>
      <c r="CQ132" s="488"/>
      <c r="CR132" s="488"/>
      <c r="CS132" s="488"/>
      <c r="CT132" s="488"/>
      <c r="CU132" s="488"/>
      <c r="CV132" s="488"/>
      <c r="CW132" s="488"/>
      <c r="CX132" s="488"/>
      <c r="CY132" s="488"/>
      <c r="CZ132" s="488"/>
      <c r="DA132" s="488"/>
      <c r="DB132" s="488"/>
      <c r="DC132" s="488"/>
      <c r="DD132" s="488"/>
      <c r="DE132" s="488"/>
      <c r="DF132" s="488"/>
      <c r="DG132" s="488"/>
      <c r="DH132" s="488"/>
      <c r="DI132" s="488"/>
      <c r="DJ132" s="488"/>
      <c r="DK132" s="488"/>
      <c r="DL132" s="488"/>
      <c r="DM132" s="488"/>
      <c r="DN132" s="489"/>
    </row>
    <row r="133" spans="1:118" ht="16">
      <c r="A133" s="493"/>
      <c r="B133" s="369" t="s">
        <v>679</v>
      </c>
      <c r="C133" s="479"/>
      <c r="D133" s="395"/>
      <c r="E133" s="395"/>
      <c r="F133" s="480"/>
      <c r="G133" s="397"/>
      <c r="H133" s="515">
        <v>0.5</v>
      </c>
      <c r="I133" s="516">
        <v>-0.5</v>
      </c>
      <c r="J133" s="481"/>
      <c r="K133" s="482">
        <v>-0.129</v>
      </c>
      <c r="L133" s="397"/>
      <c r="M133" s="404"/>
      <c r="N133" s="550"/>
      <c r="O133" s="483"/>
      <c r="P133" s="393"/>
      <c r="Q133" s="484"/>
      <c r="R133" s="398"/>
      <c r="S133" s="485">
        <v>-0.129</v>
      </c>
      <c r="T133" s="485">
        <v>-0.13100000000000001</v>
      </c>
      <c r="U133" s="488"/>
      <c r="V133" s="488"/>
      <c r="W133" s="488"/>
      <c r="X133" s="488"/>
      <c r="Y133" s="488"/>
      <c r="Z133" s="488"/>
      <c r="AA133" s="488"/>
      <c r="AB133" s="488"/>
      <c r="AC133" s="488"/>
      <c r="AD133" s="488"/>
      <c r="AE133" s="488"/>
      <c r="AF133" s="488"/>
      <c r="AG133" s="488"/>
      <c r="AH133" s="488"/>
      <c r="AI133" s="488"/>
      <c r="AJ133" s="488"/>
      <c r="AK133" s="488"/>
      <c r="AL133" s="488"/>
      <c r="AM133" s="488"/>
      <c r="AN133" s="488"/>
      <c r="AO133" s="488"/>
      <c r="AP133" s="488"/>
      <c r="AQ133" s="488"/>
      <c r="AR133" s="488"/>
      <c r="AS133" s="488"/>
      <c r="AT133" s="488"/>
      <c r="AU133" s="488"/>
      <c r="AV133" s="488"/>
      <c r="AW133" s="488"/>
      <c r="AX133" s="488"/>
      <c r="AY133" s="488"/>
      <c r="AZ133" s="488"/>
      <c r="BA133" s="488"/>
      <c r="BB133" s="488"/>
      <c r="BC133" s="488"/>
      <c r="BD133" s="488"/>
      <c r="BE133" s="488"/>
      <c r="BF133" s="488"/>
      <c r="BG133" s="488"/>
      <c r="BH133" s="488"/>
      <c r="BI133" s="488"/>
      <c r="BJ133" s="488"/>
      <c r="BK133" s="488"/>
      <c r="BL133" s="488"/>
      <c r="BM133" s="488"/>
      <c r="BN133" s="488"/>
      <c r="BO133" s="488"/>
      <c r="BP133" s="488"/>
      <c r="BQ133" s="488"/>
      <c r="BR133" s="488"/>
      <c r="BS133" s="488"/>
      <c r="BT133" s="488"/>
      <c r="BU133" s="488"/>
      <c r="BV133" s="488"/>
      <c r="BW133" s="488"/>
      <c r="BX133" s="488"/>
      <c r="BY133" s="488"/>
      <c r="BZ133" s="488"/>
      <c r="CA133" s="488"/>
      <c r="CB133" s="488"/>
      <c r="CC133" s="488"/>
      <c r="CD133" s="488"/>
      <c r="CE133" s="488"/>
      <c r="CF133" s="488"/>
      <c r="CG133" s="488"/>
      <c r="CH133" s="488"/>
      <c r="CI133" s="488"/>
      <c r="CJ133" s="488"/>
      <c r="CK133" s="488"/>
      <c r="CL133" s="488"/>
      <c r="CM133" s="488"/>
      <c r="CN133" s="488"/>
      <c r="CO133" s="488"/>
      <c r="CP133" s="488"/>
      <c r="CQ133" s="488"/>
      <c r="CR133" s="488"/>
      <c r="CS133" s="488"/>
      <c r="CT133" s="488"/>
      <c r="CU133" s="488"/>
      <c r="CV133" s="488"/>
      <c r="CW133" s="488"/>
      <c r="CX133" s="488"/>
      <c r="CY133" s="488"/>
      <c r="CZ133" s="488"/>
      <c r="DA133" s="488"/>
      <c r="DB133" s="488"/>
      <c r="DC133" s="488"/>
      <c r="DD133" s="488"/>
      <c r="DE133" s="488"/>
      <c r="DF133" s="488"/>
      <c r="DG133" s="488"/>
      <c r="DH133" s="488"/>
      <c r="DI133" s="488"/>
      <c r="DJ133" s="488"/>
      <c r="DK133" s="488"/>
      <c r="DL133" s="488"/>
      <c r="DM133" s="488"/>
      <c r="DN133" s="489"/>
    </row>
    <row r="134" spans="1:118">
      <c r="A134" s="493">
        <v>612</v>
      </c>
      <c r="B134" s="479" t="s">
        <v>651</v>
      </c>
      <c r="C134" s="479">
        <v>0</v>
      </c>
      <c r="D134" s="395" t="s">
        <v>41</v>
      </c>
      <c r="E134" s="395" t="s">
        <v>544</v>
      </c>
      <c r="F134" s="480">
        <v>0</v>
      </c>
      <c r="G134" s="397"/>
      <c r="H134" s="515">
        <v>0.3</v>
      </c>
      <c r="I134" s="516">
        <v>-0.3</v>
      </c>
      <c r="J134" s="481">
        <v>0</v>
      </c>
      <c r="K134" s="482">
        <v>-0.01</v>
      </c>
      <c r="L134" s="397" t="str">
        <f t="shared" si="7"/>
        <v/>
      </c>
      <c r="M134" s="404">
        <f t="shared" si="9"/>
        <v>-0.01</v>
      </c>
      <c r="N134" s="550">
        <v>0</v>
      </c>
      <c r="O134" s="483" t="str">
        <f t="shared" si="8"/>
        <v>OK</v>
      </c>
      <c r="P134" s="393"/>
      <c r="Q134" s="484">
        <v>612</v>
      </c>
      <c r="R134" s="398">
        <f t="shared" si="6"/>
        <v>0</v>
      </c>
      <c r="S134" s="485">
        <v>-0.01</v>
      </c>
      <c r="T134" s="485">
        <v>-4.0000000000000001E-3</v>
      </c>
      <c r="U134" s="488"/>
      <c r="V134" s="488"/>
      <c r="W134" s="488"/>
      <c r="X134" s="488"/>
      <c r="Y134" s="488"/>
      <c r="Z134" s="488"/>
      <c r="AA134" s="488"/>
      <c r="AB134" s="488"/>
      <c r="AC134" s="488"/>
      <c r="AD134" s="488"/>
      <c r="AE134" s="488"/>
      <c r="AF134" s="488"/>
      <c r="AG134" s="488"/>
      <c r="AH134" s="488"/>
      <c r="AI134" s="488"/>
      <c r="AJ134" s="488"/>
      <c r="AK134" s="488"/>
      <c r="AL134" s="488"/>
      <c r="AM134" s="488"/>
      <c r="AN134" s="488"/>
      <c r="AO134" s="488"/>
      <c r="AP134" s="488"/>
      <c r="AQ134" s="488"/>
      <c r="AR134" s="488"/>
      <c r="AS134" s="488"/>
      <c r="AT134" s="488"/>
      <c r="AU134" s="488"/>
      <c r="AV134" s="488"/>
      <c r="AW134" s="488"/>
      <c r="AX134" s="488"/>
      <c r="AY134" s="488"/>
      <c r="AZ134" s="488"/>
      <c r="BA134" s="488"/>
      <c r="BB134" s="488"/>
      <c r="BC134" s="488"/>
      <c r="BD134" s="488"/>
      <c r="BE134" s="488"/>
      <c r="BF134" s="488"/>
      <c r="BG134" s="488"/>
      <c r="BH134" s="488"/>
      <c r="BI134" s="488"/>
      <c r="BJ134" s="488"/>
      <c r="BK134" s="488"/>
      <c r="BL134" s="488"/>
      <c r="BM134" s="488"/>
      <c r="BN134" s="488"/>
      <c r="BO134" s="488"/>
      <c r="BP134" s="488"/>
      <c r="BQ134" s="488"/>
      <c r="BR134" s="488"/>
      <c r="BS134" s="488"/>
      <c r="BT134" s="488"/>
      <c r="BU134" s="488"/>
      <c r="BV134" s="488"/>
      <c r="BW134" s="488"/>
      <c r="BX134" s="488"/>
      <c r="BY134" s="488"/>
      <c r="BZ134" s="488"/>
      <c r="CA134" s="488"/>
      <c r="CB134" s="488"/>
      <c r="CC134" s="488"/>
      <c r="CD134" s="488"/>
      <c r="CE134" s="488"/>
      <c r="CF134" s="488"/>
      <c r="CG134" s="488"/>
      <c r="CH134" s="488"/>
      <c r="CI134" s="488"/>
      <c r="CJ134" s="488"/>
      <c r="CK134" s="488"/>
      <c r="CL134" s="488"/>
      <c r="CM134" s="488"/>
      <c r="CN134" s="488"/>
      <c r="CO134" s="488"/>
      <c r="CP134" s="488"/>
      <c r="CQ134" s="488"/>
      <c r="CR134" s="488"/>
      <c r="CS134" s="488"/>
      <c r="CT134" s="488"/>
      <c r="CU134" s="488"/>
      <c r="CV134" s="488"/>
      <c r="CW134" s="488"/>
      <c r="CX134" s="488"/>
      <c r="CY134" s="488"/>
      <c r="CZ134" s="488"/>
      <c r="DA134" s="488"/>
      <c r="DB134" s="488"/>
      <c r="DC134" s="488"/>
      <c r="DD134" s="488"/>
      <c r="DE134" s="488"/>
      <c r="DF134" s="488"/>
      <c r="DG134" s="488"/>
      <c r="DH134" s="488"/>
      <c r="DI134" s="488"/>
      <c r="DJ134" s="488"/>
      <c r="DK134" s="488"/>
      <c r="DL134" s="488"/>
      <c r="DM134" s="488"/>
      <c r="DN134" s="489"/>
    </row>
    <row r="135" spans="1:118">
      <c r="A135" s="493">
        <v>612</v>
      </c>
      <c r="B135" s="479" t="s">
        <v>652</v>
      </c>
      <c r="C135" s="479">
        <v>0</v>
      </c>
      <c r="D135" s="395" t="s">
        <v>40</v>
      </c>
      <c r="E135" s="395" t="s">
        <v>544</v>
      </c>
      <c r="F135" s="480">
        <v>0</v>
      </c>
      <c r="G135" s="397"/>
      <c r="H135" s="515">
        <v>0.3</v>
      </c>
      <c r="I135" s="516">
        <v>-0.3</v>
      </c>
      <c r="J135" s="481">
        <v>0</v>
      </c>
      <c r="K135" s="482">
        <v>4.0000000000000001E-3</v>
      </c>
      <c r="L135" s="397" t="str">
        <f t="shared" si="7"/>
        <v/>
      </c>
      <c r="M135" s="404">
        <f t="shared" si="9"/>
        <v>0</v>
      </c>
      <c r="N135" s="550">
        <v>-0.01</v>
      </c>
      <c r="O135" s="483" t="str">
        <f t="shared" si="8"/>
        <v>OK</v>
      </c>
      <c r="P135" s="393"/>
      <c r="Q135" s="484">
        <v>612</v>
      </c>
      <c r="R135" s="398">
        <f t="shared" si="6"/>
        <v>0</v>
      </c>
      <c r="S135" s="485">
        <v>4.0000000000000001E-3</v>
      </c>
      <c r="T135" s="485">
        <v>-6.0000000000000001E-3</v>
      </c>
      <c r="U135" s="488"/>
      <c r="V135" s="488"/>
      <c r="W135" s="488"/>
      <c r="X135" s="488"/>
      <c r="Y135" s="488"/>
      <c r="Z135" s="488"/>
      <c r="AA135" s="488"/>
      <c r="AB135" s="488"/>
      <c r="AC135" s="488"/>
      <c r="AD135" s="488"/>
      <c r="AE135" s="488"/>
      <c r="AF135" s="488"/>
      <c r="AG135" s="488"/>
      <c r="AH135" s="488"/>
      <c r="AI135" s="488"/>
      <c r="AJ135" s="488"/>
      <c r="AK135" s="488"/>
      <c r="AL135" s="488"/>
      <c r="AM135" s="488"/>
      <c r="AN135" s="488"/>
      <c r="AO135" s="488"/>
      <c r="AP135" s="488"/>
      <c r="AQ135" s="488"/>
      <c r="AR135" s="488"/>
      <c r="AS135" s="488"/>
      <c r="AT135" s="488"/>
      <c r="AU135" s="488"/>
      <c r="AV135" s="488"/>
      <c r="AW135" s="488"/>
      <c r="AX135" s="488"/>
      <c r="AY135" s="488"/>
      <c r="AZ135" s="488"/>
      <c r="BA135" s="488"/>
      <c r="BB135" s="488"/>
      <c r="BC135" s="488"/>
      <c r="BD135" s="488"/>
      <c r="BE135" s="488"/>
      <c r="BF135" s="488"/>
      <c r="BG135" s="488"/>
      <c r="BH135" s="488"/>
      <c r="BI135" s="488"/>
      <c r="BJ135" s="488"/>
      <c r="BK135" s="488"/>
      <c r="BL135" s="488"/>
      <c r="BM135" s="488"/>
      <c r="BN135" s="488"/>
      <c r="BO135" s="488"/>
      <c r="BP135" s="488"/>
      <c r="BQ135" s="488"/>
      <c r="BR135" s="488"/>
      <c r="BS135" s="488"/>
      <c r="BT135" s="488"/>
      <c r="BU135" s="488"/>
      <c r="BV135" s="488"/>
      <c r="BW135" s="488"/>
      <c r="BX135" s="488"/>
      <c r="BY135" s="488"/>
      <c r="BZ135" s="488"/>
      <c r="CA135" s="488"/>
      <c r="CB135" s="488"/>
      <c r="CC135" s="488"/>
      <c r="CD135" s="488"/>
      <c r="CE135" s="488"/>
      <c r="CF135" s="488"/>
      <c r="CG135" s="488"/>
      <c r="CH135" s="488"/>
      <c r="CI135" s="488"/>
      <c r="CJ135" s="488"/>
      <c r="CK135" s="488"/>
      <c r="CL135" s="488"/>
      <c r="CM135" s="488"/>
      <c r="CN135" s="488"/>
      <c r="CO135" s="488"/>
      <c r="CP135" s="488"/>
      <c r="CQ135" s="488"/>
      <c r="CR135" s="488"/>
      <c r="CS135" s="488"/>
      <c r="CT135" s="488"/>
      <c r="CU135" s="488"/>
      <c r="CV135" s="488"/>
      <c r="CW135" s="488"/>
      <c r="CX135" s="488"/>
      <c r="CY135" s="488"/>
      <c r="CZ135" s="488"/>
      <c r="DA135" s="488"/>
      <c r="DB135" s="488"/>
      <c r="DC135" s="488"/>
      <c r="DD135" s="488"/>
      <c r="DE135" s="488"/>
      <c r="DF135" s="488"/>
      <c r="DG135" s="488"/>
      <c r="DH135" s="488"/>
      <c r="DI135" s="488"/>
      <c r="DJ135" s="488"/>
      <c r="DK135" s="488"/>
      <c r="DL135" s="488"/>
      <c r="DM135" s="488"/>
      <c r="DN135" s="489"/>
    </row>
    <row r="136" spans="1:118" ht="16">
      <c r="A136" s="493"/>
      <c r="B136" s="369" t="s">
        <v>680</v>
      </c>
      <c r="C136" s="479"/>
      <c r="D136" s="395"/>
      <c r="E136" s="395"/>
      <c r="F136" s="480"/>
      <c r="G136" s="397"/>
      <c r="H136" s="515">
        <v>0.5</v>
      </c>
      <c r="I136" s="516">
        <v>-0.5</v>
      </c>
      <c r="J136" s="481"/>
      <c r="K136" s="482">
        <v>4.5999999999999999E-2</v>
      </c>
      <c r="L136" s="397"/>
      <c r="M136" s="404"/>
      <c r="N136" s="550"/>
      <c r="O136" s="483"/>
      <c r="P136" s="393"/>
      <c r="Q136" s="484"/>
      <c r="R136" s="398"/>
      <c r="S136" s="485">
        <v>4.5999999999999999E-2</v>
      </c>
      <c r="T136" s="485">
        <v>4.5999999999999999E-2</v>
      </c>
      <c r="U136" s="488"/>
      <c r="V136" s="488"/>
      <c r="W136" s="488"/>
      <c r="X136" s="488"/>
      <c r="Y136" s="488"/>
      <c r="Z136" s="488"/>
      <c r="AA136" s="488"/>
      <c r="AB136" s="488"/>
      <c r="AC136" s="488"/>
      <c r="AD136" s="488"/>
      <c r="AE136" s="488"/>
      <c r="AF136" s="488"/>
      <c r="AG136" s="488"/>
      <c r="AH136" s="488"/>
      <c r="AI136" s="488"/>
      <c r="AJ136" s="488"/>
      <c r="AK136" s="488"/>
      <c r="AL136" s="488"/>
      <c r="AM136" s="488"/>
      <c r="AN136" s="488"/>
      <c r="AO136" s="488"/>
      <c r="AP136" s="488"/>
      <c r="AQ136" s="488"/>
      <c r="AR136" s="488"/>
      <c r="AS136" s="488"/>
      <c r="AT136" s="488"/>
      <c r="AU136" s="488"/>
      <c r="AV136" s="488"/>
      <c r="AW136" s="488"/>
      <c r="AX136" s="488"/>
      <c r="AY136" s="488"/>
      <c r="AZ136" s="488"/>
      <c r="BA136" s="488"/>
      <c r="BB136" s="488"/>
      <c r="BC136" s="488"/>
      <c r="BD136" s="488"/>
      <c r="BE136" s="488"/>
      <c r="BF136" s="488"/>
      <c r="BG136" s="488"/>
      <c r="BH136" s="488"/>
      <c r="BI136" s="488"/>
      <c r="BJ136" s="488"/>
      <c r="BK136" s="488"/>
      <c r="BL136" s="488"/>
      <c r="BM136" s="488"/>
      <c r="BN136" s="488"/>
      <c r="BO136" s="488"/>
      <c r="BP136" s="488"/>
      <c r="BQ136" s="488"/>
      <c r="BR136" s="488"/>
      <c r="BS136" s="488"/>
      <c r="BT136" s="488"/>
      <c r="BU136" s="488"/>
      <c r="BV136" s="488"/>
      <c r="BW136" s="488"/>
      <c r="BX136" s="488"/>
      <c r="BY136" s="488"/>
      <c r="BZ136" s="488"/>
      <c r="CA136" s="488"/>
      <c r="CB136" s="488"/>
      <c r="CC136" s="488"/>
      <c r="CD136" s="488"/>
      <c r="CE136" s="488"/>
      <c r="CF136" s="488"/>
      <c r="CG136" s="488"/>
      <c r="CH136" s="488"/>
      <c r="CI136" s="488"/>
      <c r="CJ136" s="488"/>
      <c r="CK136" s="488"/>
      <c r="CL136" s="488"/>
      <c r="CM136" s="488"/>
      <c r="CN136" s="488"/>
      <c r="CO136" s="488"/>
      <c r="CP136" s="488"/>
      <c r="CQ136" s="488"/>
      <c r="CR136" s="488"/>
      <c r="CS136" s="488"/>
      <c r="CT136" s="488"/>
      <c r="CU136" s="488"/>
      <c r="CV136" s="488"/>
      <c r="CW136" s="488"/>
      <c r="CX136" s="488"/>
      <c r="CY136" s="488"/>
      <c r="CZ136" s="488"/>
      <c r="DA136" s="488"/>
      <c r="DB136" s="488"/>
      <c r="DC136" s="488"/>
      <c r="DD136" s="488"/>
      <c r="DE136" s="488"/>
      <c r="DF136" s="488"/>
      <c r="DG136" s="488"/>
      <c r="DH136" s="488"/>
      <c r="DI136" s="488"/>
      <c r="DJ136" s="488"/>
      <c r="DK136" s="488"/>
      <c r="DL136" s="488"/>
      <c r="DM136" s="488"/>
      <c r="DN136" s="489"/>
    </row>
    <row r="137" spans="1:118" ht="16">
      <c r="A137" s="493"/>
      <c r="B137" s="369" t="s">
        <v>680</v>
      </c>
      <c r="C137" s="479"/>
      <c r="D137" s="395"/>
      <c r="E137" s="395"/>
      <c r="F137" s="480"/>
      <c r="G137" s="397"/>
      <c r="H137" s="515">
        <v>0.5</v>
      </c>
      <c r="I137" s="516">
        <v>-0.5</v>
      </c>
      <c r="J137" s="481"/>
      <c r="K137" s="482">
        <v>-5.7000000000000002E-2</v>
      </c>
      <c r="L137" s="397"/>
      <c r="M137" s="404"/>
      <c r="N137" s="550"/>
      <c r="O137" s="483"/>
      <c r="P137" s="393"/>
      <c r="Q137" s="484"/>
      <c r="R137" s="398"/>
      <c r="S137" s="485">
        <v>-5.7000000000000002E-2</v>
      </c>
      <c r="T137" s="485">
        <v>-0.114</v>
      </c>
      <c r="U137" s="488"/>
      <c r="V137" s="488"/>
      <c r="W137" s="488"/>
      <c r="X137" s="488"/>
      <c r="Y137" s="488"/>
      <c r="Z137" s="488"/>
      <c r="AA137" s="488"/>
      <c r="AB137" s="488"/>
      <c r="AC137" s="488"/>
      <c r="AD137" s="488"/>
      <c r="AE137" s="488"/>
      <c r="AF137" s="488"/>
      <c r="AG137" s="488"/>
      <c r="AH137" s="488"/>
      <c r="AI137" s="488"/>
      <c r="AJ137" s="488"/>
      <c r="AK137" s="488"/>
      <c r="AL137" s="488"/>
      <c r="AM137" s="488"/>
      <c r="AN137" s="488"/>
      <c r="AO137" s="488"/>
      <c r="AP137" s="488"/>
      <c r="AQ137" s="488"/>
      <c r="AR137" s="488"/>
      <c r="AS137" s="488"/>
      <c r="AT137" s="488"/>
      <c r="AU137" s="488"/>
      <c r="AV137" s="488"/>
      <c r="AW137" s="488"/>
      <c r="AX137" s="488"/>
      <c r="AY137" s="488"/>
      <c r="AZ137" s="488"/>
      <c r="BA137" s="488"/>
      <c r="BB137" s="488"/>
      <c r="BC137" s="488"/>
      <c r="BD137" s="488"/>
      <c r="BE137" s="488"/>
      <c r="BF137" s="488"/>
      <c r="BG137" s="488"/>
      <c r="BH137" s="488"/>
      <c r="BI137" s="488"/>
      <c r="BJ137" s="488"/>
      <c r="BK137" s="488"/>
      <c r="BL137" s="488"/>
      <c r="BM137" s="488"/>
      <c r="BN137" s="488"/>
      <c r="BO137" s="488"/>
      <c r="BP137" s="488"/>
      <c r="BQ137" s="488"/>
      <c r="BR137" s="488"/>
      <c r="BS137" s="488"/>
      <c r="BT137" s="488"/>
      <c r="BU137" s="488"/>
      <c r="BV137" s="488"/>
      <c r="BW137" s="488"/>
      <c r="BX137" s="488"/>
      <c r="BY137" s="488"/>
      <c r="BZ137" s="488"/>
      <c r="CA137" s="488"/>
      <c r="CB137" s="488"/>
      <c r="CC137" s="488"/>
      <c r="CD137" s="488"/>
      <c r="CE137" s="488"/>
      <c r="CF137" s="488"/>
      <c r="CG137" s="488"/>
      <c r="CH137" s="488"/>
      <c r="CI137" s="488"/>
      <c r="CJ137" s="488"/>
      <c r="CK137" s="488"/>
      <c r="CL137" s="488"/>
      <c r="CM137" s="488"/>
      <c r="CN137" s="488"/>
      <c r="CO137" s="488"/>
      <c r="CP137" s="488"/>
      <c r="CQ137" s="488"/>
      <c r="CR137" s="488"/>
      <c r="CS137" s="488"/>
      <c r="CT137" s="488"/>
      <c r="CU137" s="488"/>
      <c r="CV137" s="488"/>
      <c r="CW137" s="488"/>
      <c r="CX137" s="488"/>
      <c r="CY137" s="488"/>
      <c r="CZ137" s="488"/>
      <c r="DA137" s="488"/>
      <c r="DB137" s="488"/>
      <c r="DC137" s="488"/>
      <c r="DD137" s="488"/>
      <c r="DE137" s="488"/>
      <c r="DF137" s="488"/>
      <c r="DG137" s="488"/>
      <c r="DH137" s="488"/>
      <c r="DI137" s="488"/>
      <c r="DJ137" s="488"/>
      <c r="DK137" s="488"/>
      <c r="DL137" s="488"/>
      <c r="DM137" s="488"/>
      <c r="DN137" s="489"/>
    </row>
    <row r="138" spans="1:118">
      <c r="A138" s="493">
        <v>613</v>
      </c>
      <c r="B138" s="479" t="s">
        <v>653</v>
      </c>
      <c r="C138" s="479">
        <v>0</v>
      </c>
      <c r="D138" s="395" t="s">
        <v>41</v>
      </c>
      <c r="E138" s="395" t="s">
        <v>544</v>
      </c>
      <c r="F138" s="480">
        <v>-80</v>
      </c>
      <c r="G138" s="397"/>
      <c r="H138" s="515">
        <v>0.3</v>
      </c>
      <c r="I138" s="516">
        <v>-0.3</v>
      </c>
      <c r="J138" s="481">
        <v>-80</v>
      </c>
      <c r="K138" s="482">
        <v>-80.111999999999995</v>
      </c>
      <c r="L138" s="397" t="str">
        <f t="shared" si="7"/>
        <v/>
      </c>
      <c r="M138" s="404">
        <f>IF(COUNTBLANK(F138)=1,"",IF(C138=0,ROUND(K138-J138,2),IF(C138=1,IF(F138&gt;0,ROUND(J138-K138,2),ROUND(K138-J138,2)),IF(C138=2,IF(F138&gt;0,ROUND(J138-K138,2),ROUND(K138-J138,2))))))</f>
        <v>-0.11</v>
      </c>
      <c r="N138" s="550">
        <v>-0.14000000000000001</v>
      </c>
      <c r="O138" s="483" t="str">
        <f t="shared" si="8"/>
        <v>OK</v>
      </c>
      <c r="P138" s="393"/>
      <c r="Q138" s="484">
        <v>613</v>
      </c>
      <c r="R138" s="398">
        <f t="shared" ref="R138:R153" si="10">IF(C138=0,F138,IF(F138&gt;0,IF(C138=1,F138+G138,F138-G138),IF(C138=1,F138-G138,F138+G138)))</f>
        <v>-80</v>
      </c>
      <c r="S138" s="485">
        <v>-80.111999999999995</v>
      </c>
      <c r="T138" s="485">
        <v>-80.138000000000005</v>
      </c>
      <c r="U138" s="488"/>
      <c r="V138" s="488"/>
      <c r="W138" s="488"/>
      <c r="X138" s="488"/>
      <c r="Y138" s="488"/>
      <c r="Z138" s="488"/>
      <c r="AA138" s="488"/>
      <c r="AB138" s="488"/>
      <c r="AC138" s="488"/>
      <c r="AD138" s="488"/>
      <c r="AE138" s="488"/>
      <c r="AF138" s="488"/>
      <c r="AG138" s="488"/>
      <c r="AH138" s="488"/>
      <c r="AI138" s="488"/>
      <c r="AJ138" s="488"/>
      <c r="AK138" s="488"/>
      <c r="AL138" s="488"/>
      <c r="AM138" s="488"/>
      <c r="AN138" s="488"/>
      <c r="AO138" s="488"/>
      <c r="AP138" s="488"/>
      <c r="AQ138" s="488"/>
      <c r="AR138" s="488"/>
      <c r="AS138" s="488"/>
      <c r="AT138" s="488"/>
      <c r="AU138" s="488"/>
      <c r="AV138" s="488"/>
      <c r="AW138" s="488"/>
      <c r="AX138" s="488"/>
      <c r="AY138" s="488"/>
      <c r="AZ138" s="488"/>
      <c r="BA138" s="488"/>
      <c r="BB138" s="488"/>
      <c r="BC138" s="488"/>
      <c r="BD138" s="488"/>
      <c r="BE138" s="488"/>
      <c r="BF138" s="488"/>
      <c r="BG138" s="488"/>
      <c r="BH138" s="488"/>
      <c r="BI138" s="488"/>
      <c r="BJ138" s="488"/>
      <c r="BK138" s="488"/>
      <c r="BL138" s="488"/>
      <c r="BM138" s="488"/>
      <c r="BN138" s="488"/>
      <c r="BO138" s="488"/>
      <c r="BP138" s="488"/>
      <c r="BQ138" s="488"/>
      <c r="BR138" s="488"/>
      <c r="BS138" s="488"/>
      <c r="BT138" s="488"/>
      <c r="BU138" s="488"/>
      <c r="BV138" s="488"/>
      <c r="BW138" s="488"/>
      <c r="BX138" s="488"/>
      <c r="BY138" s="488"/>
      <c r="BZ138" s="488"/>
      <c r="CA138" s="488"/>
      <c r="CB138" s="488"/>
      <c r="CC138" s="488"/>
      <c r="CD138" s="488"/>
      <c r="CE138" s="488"/>
      <c r="CF138" s="488"/>
      <c r="CG138" s="488"/>
      <c r="CH138" s="488"/>
      <c r="CI138" s="488"/>
      <c r="CJ138" s="488"/>
      <c r="CK138" s="488"/>
      <c r="CL138" s="488"/>
      <c r="CM138" s="488"/>
      <c r="CN138" s="488"/>
      <c r="CO138" s="488"/>
      <c r="CP138" s="488"/>
      <c r="CQ138" s="488"/>
      <c r="CR138" s="488"/>
      <c r="CS138" s="488"/>
      <c r="CT138" s="488"/>
      <c r="CU138" s="488"/>
      <c r="CV138" s="488"/>
      <c r="CW138" s="488"/>
      <c r="CX138" s="488"/>
      <c r="CY138" s="488"/>
      <c r="CZ138" s="488"/>
      <c r="DA138" s="488"/>
      <c r="DB138" s="488"/>
      <c r="DC138" s="488"/>
      <c r="DD138" s="488"/>
      <c r="DE138" s="488"/>
      <c r="DF138" s="488"/>
      <c r="DG138" s="488"/>
      <c r="DH138" s="488"/>
      <c r="DI138" s="488"/>
      <c r="DJ138" s="488"/>
      <c r="DK138" s="488"/>
      <c r="DL138" s="488"/>
      <c r="DM138" s="488"/>
      <c r="DN138" s="489"/>
    </row>
    <row r="139" spans="1:118">
      <c r="A139" s="493">
        <v>613</v>
      </c>
      <c r="B139" s="479" t="s">
        <v>654</v>
      </c>
      <c r="C139" s="479">
        <v>0</v>
      </c>
      <c r="D139" s="395" t="s">
        <v>42</v>
      </c>
      <c r="E139" s="395" t="s">
        <v>544</v>
      </c>
      <c r="F139" s="480">
        <v>0</v>
      </c>
      <c r="G139" s="397"/>
      <c r="H139" s="515">
        <v>0.3</v>
      </c>
      <c r="I139" s="516">
        <v>-0.3</v>
      </c>
      <c r="J139" s="481">
        <v>0</v>
      </c>
      <c r="K139" s="482">
        <v>2.5999999999999999E-2</v>
      </c>
      <c r="L139" s="397" t="str">
        <f t="shared" si="7"/>
        <v/>
      </c>
      <c r="M139" s="404">
        <f t="shared" si="9"/>
        <v>0.03</v>
      </c>
      <c r="N139" s="550">
        <v>0</v>
      </c>
      <c r="O139" s="483" t="str">
        <f t="shared" si="8"/>
        <v>OK</v>
      </c>
      <c r="P139" s="393"/>
      <c r="Q139" s="484">
        <v>613</v>
      </c>
      <c r="R139" s="398">
        <f t="shared" si="10"/>
        <v>0</v>
      </c>
      <c r="S139" s="485">
        <v>2.5999999999999999E-2</v>
      </c>
      <c r="T139" s="485">
        <v>2E-3</v>
      </c>
      <c r="U139" s="488"/>
      <c r="V139" s="488"/>
      <c r="W139" s="488"/>
      <c r="X139" s="488"/>
      <c r="Y139" s="488"/>
      <c r="Z139" s="488"/>
      <c r="AA139" s="488"/>
      <c r="AB139" s="488"/>
      <c r="AC139" s="488"/>
      <c r="AD139" s="488"/>
      <c r="AE139" s="488"/>
      <c r="AF139" s="488"/>
      <c r="AG139" s="488"/>
      <c r="AH139" s="488"/>
      <c r="AI139" s="488"/>
      <c r="AJ139" s="488"/>
      <c r="AK139" s="488"/>
      <c r="AL139" s="488"/>
      <c r="AM139" s="488"/>
      <c r="AN139" s="488"/>
      <c r="AO139" s="488"/>
      <c r="AP139" s="488"/>
      <c r="AQ139" s="488"/>
      <c r="AR139" s="488"/>
      <c r="AS139" s="488"/>
      <c r="AT139" s="488"/>
      <c r="AU139" s="488"/>
      <c r="AV139" s="488"/>
      <c r="AW139" s="488"/>
      <c r="AX139" s="488"/>
      <c r="AY139" s="488"/>
      <c r="AZ139" s="488"/>
      <c r="BA139" s="488"/>
      <c r="BB139" s="488"/>
      <c r="BC139" s="488"/>
      <c r="BD139" s="488"/>
      <c r="BE139" s="488"/>
      <c r="BF139" s="488"/>
      <c r="BG139" s="488"/>
      <c r="BH139" s="488"/>
      <c r="BI139" s="488"/>
      <c r="BJ139" s="488"/>
      <c r="BK139" s="488"/>
      <c r="BL139" s="488"/>
      <c r="BM139" s="488"/>
      <c r="BN139" s="488"/>
      <c r="BO139" s="488"/>
      <c r="BP139" s="488"/>
      <c r="BQ139" s="488"/>
      <c r="BR139" s="488"/>
      <c r="BS139" s="488"/>
      <c r="BT139" s="488"/>
      <c r="BU139" s="488"/>
      <c r="BV139" s="488"/>
      <c r="BW139" s="488"/>
      <c r="BX139" s="488"/>
      <c r="BY139" s="488"/>
      <c r="BZ139" s="488"/>
      <c r="CA139" s="488"/>
      <c r="CB139" s="488"/>
      <c r="CC139" s="488"/>
      <c r="CD139" s="488"/>
      <c r="CE139" s="488"/>
      <c r="CF139" s="488"/>
      <c r="CG139" s="488"/>
      <c r="CH139" s="488"/>
      <c r="CI139" s="488"/>
      <c r="CJ139" s="488"/>
      <c r="CK139" s="488"/>
      <c r="CL139" s="488"/>
      <c r="CM139" s="488"/>
      <c r="CN139" s="488"/>
      <c r="CO139" s="488"/>
      <c r="CP139" s="488"/>
      <c r="CQ139" s="488"/>
      <c r="CR139" s="488"/>
      <c r="CS139" s="488"/>
      <c r="CT139" s="488"/>
      <c r="CU139" s="488"/>
      <c r="CV139" s="488"/>
      <c r="CW139" s="488"/>
      <c r="CX139" s="488"/>
      <c r="CY139" s="488"/>
      <c r="CZ139" s="488"/>
      <c r="DA139" s="488"/>
      <c r="DB139" s="488"/>
      <c r="DC139" s="488"/>
      <c r="DD139" s="488"/>
      <c r="DE139" s="488"/>
      <c r="DF139" s="488"/>
      <c r="DG139" s="488"/>
      <c r="DH139" s="488"/>
      <c r="DI139" s="488"/>
      <c r="DJ139" s="488"/>
      <c r="DK139" s="488"/>
      <c r="DL139" s="488"/>
      <c r="DM139" s="488"/>
      <c r="DN139" s="489"/>
    </row>
    <row r="140" spans="1:118" ht="16">
      <c r="A140" s="493"/>
      <c r="B140" s="369" t="s">
        <v>681</v>
      </c>
      <c r="C140" s="479"/>
      <c r="D140" s="395"/>
      <c r="E140" s="395"/>
      <c r="F140" s="480"/>
      <c r="G140" s="397"/>
      <c r="H140" s="515">
        <v>0.5</v>
      </c>
      <c r="I140" s="516">
        <v>-0.5</v>
      </c>
      <c r="J140" s="481"/>
      <c r="K140" s="482">
        <v>-80.069999999999993</v>
      </c>
      <c r="L140" s="397"/>
      <c r="M140" s="404"/>
      <c r="N140" s="550"/>
      <c r="O140" s="483"/>
      <c r="P140" s="393"/>
      <c r="Q140" s="484"/>
      <c r="R140" s="398"/>
      <c r="S140" s="485">
        <v>-80.069999999999993</v>
      </c>
      <c r="T140" s="485">
        <v>-80.099000000000004</v>
      </c>
      <c r="U140" s="488"/>
      <c r="V140" s="488"/>
      <c r="W140" s="488"/>
      <c r="X140" s="488"/>
      <c r="Y140" s="488"/>
      <c r="Z140" s="488"/>
      <c r="AA140" s="488"/>
      <c r="AB140" s="488"/>
      <c r="AC140" s="488"/>
      <c r="AD140" s="488"/>
      <c r="AE140" s="488"/>
      <c r="AF140" s="488"/>
      <c r="AG140" s="488"/>
      <c r="AH140" s="488"/>
      <c r="AI140" s="488"/>
      <c r="AJ140" s="488"/>
      <c r="AK140" s="488"/>
      <c r="AL140" s="488"/>
      <c r="AM140" s="488"/>
      <c r="AN140" s="488"/>
      <c r="AO140" s="488"/>
      <c r="AP140" s="488"/>
      <c r="AQ140" s="488"/>
      <c r="AR140" s="488"/>
      <c r="AS140" s="488"/>
      <c r="AT140" s="488"/>
      <c r="AU140" s="488"/>
      <c r="AV140" s="488"/>
      <c r="AW140" s="488"/>
      <c r="AX140" s="488"/>
      <c r="AY140" s="488"/>
      <c r="AZ140" s="488"/>
      <c r="BA140" s="488"/>
      <c r="BB140" s="488"/>
      <c r="BC140" s="488"/>
      <c r="BD140" s="488"/>
      <c r="BE140" s="488"/>
      <c r="BF140" s="488"/>
      <c r="BG140" s="488"/>
      <c r="BH140" s="488"/>
      <c r="BI140" s="488"/>
      <c r="BJ140" s="488"/>
      <c r="BK140" s="488"/>
      <c r="BL140" s="488"/>
      <c r="BM140" s="488"/>
      <c r="BN140" s="488"/>
      <c r="BO140" s="488"/>
      <c r="BP140" s="488"/>
      <c r="BQ140" s="488"/>
      <c r="BR140" s="488"/>
      <c r="BS140" s="488"/>
      <c r="BT140" s="488"/>
      <c r="BU140" s="488"/>
      <c r="BV140" s="488"/>
      <c r="BW140" s="488"/>
      <c r="BX140" s="488"/>
      <c r="BY140" s="488"/>
      <c r="BZ140" s="488"/>
      <c r="CA140" s="488"/>
      <c r="CB140" s="488"/>
      <c r="CC140" s="488"/>
      <c r="CD140" s="488"/>
      <c r="CE140" s="488"/>
      <c r="CF140" s="488"/>
      <c r="CG140" s="488"/>
      <c r="CH140" s="488"/>
      <c r="CI140" s="488"/>
      <c r="CJ140" s="488"/>
      <c r="CK140" s="488"/>
      <c r="CL140" s="488"/>
      <c r="CM140" s="488"/>
      <c r="CN140" s="488"/>
      <c r="CO140" s="488"/>
      <c r="CP140" s="488"/>
      <c r="CQ140" s="488"/>
      <c r="CR140" s="488"/>
      <c r="CS140" s="488"/>
      <c r="CT140" s="488"/>
      <c r="CU140" s="488"/>
      <c r="CV140" s="488"/>
      <c r="CW140" s="488"/>
      <c r="CX140" s="488"/>
      <c r="CY140" s="488"/>
      <c r="CZ140" s="488"/>
      <c r="DA140" s="488"/>
      <c r="DB140" s="488"/>
      <c r="DC140" s="488"/>
      <c r="DD140" s="488"/>
      <c r="DE140" s="488"/>
      <c r="DF140" s="488"/>
      <c r="DG140" s="488"/>
      <c r="DH140" s="488"/>
      <c r="DI140" s="488"/>
      <c r="DJ140" s="488"/>
      <c r="DK140" s="488"/>
      <c r="DL140" s="488"/>
      <c r="DM140" s="488"/>
      <c r="DN140" s="489"/>
    </row>
    <row r="141" spans="1:118" ht="16">
      <c r="A141" s="493"/>
      <c r="B141" s="369" t="s">
        <v>681</v>
      </c>
      <c r="C141" s="479"/>
      <c r="D141" s="395"/>
      <c r="E141" s="395"/>
      <c r="F141" s="480"/>
      <c r="G141" s="397"/>
      <c r="H141" s="515">
        <v>0.5</v>
      </c>
      <c r="I141" s="516">
        <v>-0.5</v>
      </c>
      <c r="J141" s="481"/>
      <c r="K141" s="482">
        <v>-5.5E-2</v>
      </c>
      <c r="L141" s="397"/>
      <c r="M141" s="404"/>
      <c r="N141" s="550"/>
      <c r="O141" s="483"/>
      <c r="P141" s="393"/>
      <c r="Q141" s="484"/>
      <c r="R141" s="398"/>
      <c r="S141" s="485">
        <v>-5.5E-2</v>
      </c>
      <c r="T141" s="485">
        <v>-8.5999999999999993E-2</v>
      </c>
      <c r="U141" s="488"/>
      <c r="V141" s="488"/>
      <c r="W141" s="488"/>
      <c r="X141" s="488"/>
      <c r="Y141" s="488"/>
      <c r="Z141" s="488"/>
      <c r="AA141" s="488"/>
      <c r="AB141" s="488"/>
      <c r="AC141" s="488"/>
      <c r="AD141" s="488"/>
      <c r="AE141" s="488"/>
      <c r="AF141" s="488"/>
      <c r="AG141" s="488"/>
      <c r="AH141" s="488"/>
      <c r="AI141" s="488"/>
      <c r="AJ141" s="488"/>
      <c r="AK141" s="488"/>
      <c r="AL141" s="488"/>
      <c r="AM141" s="488"/>
      <c r="AN141" s="488"/>
      <c r="AO141" s="488"/>
      <c r="AP141" s="488"/>
      <c r="AQ141" s="488"/>
      <c r="AR141" s="488"/>
      <c r="AS141" s="488"/>
      <c r="AT141" s="488"/>
      <c r="AU141" s="488"/>
      <c r="AV141" s="488"/>
      <c r="AW141" s="488"/>
      <c r="AX141" s="488"/>
      <c r="AY141" s="488"/>
      <c r="AZ141" s="488"/>
      <c r="BA141" s="488"/>
      <c r="BB141" s="488"/>
      <c r="BC141" s="488"/>
      <c r="BD141" s="488"/>
      <c r="BE141" s="488"/>
      <c r="BF141" s="488"/>
      <c r="BG141" s="488"/>
      <c r="BH141" s="488"/>
      <c r="BI141" s="488"/>
      <c r="BJ141" s="488"/>
      <c r="BK141" s="488"/>
      <c r="BL141" s="488"/>
      <c r="BM141" s="488"/>
      <c r="BN141" s="488"/>
      <c r="BO141" s="488"/>
      <c r="BP141" s="488"/>
      <c r="BQ141" s="488"/>
      <c r="BR141" s="488"/>
      <c r="BS141" s="488"/>
      <c r="BT141" s="488"/>
      <c r="BU141" s="488"/>
      <c r="BV141" s="488"/>
      <c r="BW141" s="488"/>
      <c r="BX141" s="488"/>
      <c r="BY141" s="488"/>
      <c r="BZ141" s="488"/>
      <c r="CA141" s="488"/>
      <c r="CB141" s="488"/>
      <c r="CC141" s="488"/>
      <c r="CD141" s="488"/>
      <c r="CE141" s="488"/>
      <c r="CF141" s="488"/>
      <c r="CG141" s="488"/>
      <c r="CH141" s="488"/>
      <c r="CI141" s="488"/>
      <c r="CJ141" s="488"/>
      <c r="CK141" s="488"/>
      <c r="CL141" s="488"/>
      <c r="CM141" s="488"/>
      <c r="CN141" s="488"/>
      <c r="CO141" s="488"/>
      <c r="CP141" s="488"/>
      <c r="CQ141" s="488"/>
      <c r="CR141" s="488"/>
      <c r="CS141" s="488"/>
      <c r="CT141" s="488"/>
      <c r="CU141" s="488"/>
      <c r="CV141" s="488"/>
      <c r="CW141" s="488"/>
      <c r="CX141" s="488"/>
      <c r="CY141" s="488"/>
      <c r="CZ141" s="488"/>
      <c r="DA141" s="488"/>
      <c r="DB141" s="488"/>
      <c r="DC141" s="488"/>
      <c r="DD141" s="488"/>
      <c r="DE141" s="488"/>
      <c r="DF141" s="488"/>
      <c r="DG141" s="488"/>
      <c r="DH141" s="488"/>
      <c r="DI141" s="488"/>
      <c r="DJ141" s="488"/>
      <c r="DK141" s="488"/>
      <c r="DL141" s="488"/>
      <c r="DM141" s="488"/>
      <c r="DN141" s="489"/>
    </row>
    <row r="142" spans="1:118">
      <c r="A142" s="493">
        <v>614</v>
      </c>
      <c r="B142" s="479" t="s">
        <v>655</v>
      </c>
      <c r="C142" s="479">
        <v>0</v>
      </c>
      <c r="D142" s="395" t="s">
        <v>41</v>
      </c>
      <c r="E142" s="395" t="s">
        <v>544</v>
      </c>
      <c r="F142" s="480">
        <v>-160</v>
      </c>
      <c r="G142" s="397"/>
      <c r="H142" s="515">
        <v>0.3</v>
      </c>
      <c r="I142" s="516">
        <v>-0.3</v>
      </c>
      <c r="J142" s="481">
        <v>-160</v>
      </c>
      <c r="K142" s="482">
        <v>-160.13200000000001</v>
      </c>
      <c r="L142" s="397" t="str">
        <f t="shared" si="7"/>
        <v/>
      </c>
      <c r="M142" s="404">
        <f>IF(COUNTBLANK(F142)=1,"",IF(C142=0,ROUND(K142-J142,2),IF(C142=1,IF(F142&gt;0,ROUND(J142-K142,2),ROUND(K142-J142,2)),IF(C142=2,IF(F142&gt;0,ROUND(J142-K142,2),ROUND(K142-J142,2))))))</f>
        <v>-0.13</v>
      </c>
      <c r="N142" s="550">
        <v>-0.13</v>
      </c>
      <c r="O142" s="483" t="str">
        <f t="shared" si="8"/>
        <v>OK</v>
      </c>
      <c r="P142" s="393"/>
      <c r="Q142" s="484">
        <v>614</v>
      </c>
      <c r="R142" s="398">
        <f t="shared" si="10"/>
        <v>-160</v>
      </c>
      <c r="S142" s="485">
        <v>-160.13200000000001</v>
      </c>
      <c r="T142" s="485">
        <v>-160.13200000000001</v>
      </c>
      <c r="U142" s="488"/>
      <c r="V142" s="488"/>
      <c r="W142" s="488"/>
      <c r="X142" s="488"/>
      <c r="Y142" s="488"/>
      <c r="Z142" s="488"/>
      <c r="AA142" s="488"/>
      <c r="AB142" s="488"/>
      <c r="AC142" s="488"/>
      <c r="AD142" s="488"/>
      <c r="AE142" s="488"/>
      <c r="AF142" s="488"/>
      <c r="AG142" s="488"/>
      <c r="AH142" s="488"/>
      <c r="AI142" s="488"/>
      <c r="AJ142" s="488"/>
      <c r="AK142" s="488"/>
      <c r="AL142" s="488"/>
      <c r="AM142" s="488"/>
      <c r="AN142" s="488"/>
      <c r="AO142" s="488"/>
      <c r="AP142" s="488"/>
      <c r="AQ142" s="488"/>
      <c r="AR142" s="488"/>
      <c r="AS142" s="488"/>
      <c r="AT142" s="488"/>
      <c r="AU142" s="488"/>
      <c r="AV142" s="488"/>
      <c r="AW142" s="488"/>
      <c r="AX142" s="488"/>
      <c r="AY142" s="488"/>
      <c r="AZ142" s="488"/>
      <c r="BA142" s="488"/>
      <c r="BB142" s="488"/>
      <c r="BC142" s="488"/>
      <c r="BD142" s="488"/>
      <c r="BE142" s="488"/>
      <c r="BF142" s="488"/>
      <c r="BG142" s="488"/>
      <c r="BH142" s="488"/>
      <c r="BI142" s="488"/>
      <c r="BJ142" s="488"/>
      <c r="BK142" s="488"/>
      <c r="BL142" s="488"/>
      <c r="BM142" s="488"/>
      <c r="BN142" s="488"/>
      <c r="BO142" s="488"/>
      <c r="BP142" s="488"/>
      <c r="BQ142" s="488"/>
      <c r="BR142" s="488"/>
      <c r="BS142" s="488"/>
      <c r="BT142" s="488"/>
      <c r="BU142" s="488"/>
      <c r="BV142" s="488"/>
      <c r="BW142" s="488"/>
      <c r="BX142" s="488"/>
      <c r="BY142" s="488"/>
      <c r="BZ142" s="488"/>
      <c r="CA142" s="488"/>
      <c r="CB142" s="488"/>
      <c r="CC142" s="488"/>
      <c r="CD142" s="488"/>
      <c r="CE142" s="488"/>
      <c r="CF142" s="488"/>
      <c r="CG142" s="488"/>
      <c r="CH142" s="488"/>
      <c r="CI142" s="488"/>
      <c r="CJ142" s="488"/>
      <c r="CK142" s="488"/>
      <c r="CL142" s="488"/>
      <c r="CM142" s="488"/>
      <c r="CN142" s="488"/>
      <c r="CO142" s="488"/>
      <c r="CP142" s="488"/>
      <c r="CQ142" s="488"/>
      <c r="CR142" s="488"/>
      <c r="CS142" s="488"/>
      <c r="CT142" s="488"/>
      <c r="CU142" s="488"/>
      <c r="CV142" s="488"/>
      <c r="CW142" s="488"/>
      <c r="CX142" s="488"/>
      <c r="CY142" s="488"/>
      <c r="CZ142" s="488"/>
      <c r="DA142" s="488"/>
      <c r="DB142" s="488"/>
      <c r="DC142" s="488"/>
      <c r="DD142" s="488"/>
      <c r="DE142" s="488"/>
      <c r="DF142" s="488"/>
      <c r="DG142" s="488"/>
      <c r="DH142" s="488"/>
      <c r="DI142" s="488"/>
      <c r="DJ142" s="488"/>
      <c r="DK142" s="488"/>
      <c r="DL142" s="488"/>
      <c r="DM142" s="488"/>
      <c r="DN142" s="489"/>
    </row>
    <row r="143" spans="1:118">
      <c r="A143" s="493">
        <v>614</v>
      </c>
      <c r="B143" s="479" t="s">
        <v>656</v>
      </c>
      <c r="C143" s="479">
        <v>0</v>
      </c>
      <c r="D143" s="395" t="s">
        <v>40</v>
      </c>
      <c r="E143" s="395" t="s">
        <v>544</v>
      </c>
      <c r="F143" s="480">
        <v>0</v>
      </c>
      <c r="G143" s="397"/>
      <c r="H143" s="515">
        <v>0.3</v>
      </c>
      <c r="I143" s="516">
        <v>-0.3</v>
      </c>
      <c r="J143" s="481">
        <v>0</v>
      </c>
      <c r="K143" s="482">
        <v>3.3000000000000002E-2</v>
      </c>
      <c r="L143" s="397" t="str">
        <f t="shared" si="7"/>
        <v/>
      </c>
      <c r="M143" s="404">
        <f t="shared" si="9"/>
        <v>0.03</v>
      </c>
      <c r="N143" s="550">
        <v>0.05</v>
      </c>
      <c r="O143" s="483" t="str">
        <f t="shared" si="8"/>
        <v>OK</v>
      </c>
      <c r="P143" s="393"/>
      <c r="Q143" s="484">
        <v>614</v>
      </c>
      <c r="R143" s="398">
        <f t="shared" si="10"/>
        <v>0</v>
      </c>
      <c r="S143" s="485">
        <v>3.3000000000000002E-2</v>
      </c>
      <c r="T143" s="485">
        <v>5.1999999999999998E-2</v>
      </c>
      <c r="U143" s="488"/>
      <c r="V143" s="488"/>
      <c r="W143" s="488"/>
      <c r="X143" s="488"/>
      <c r="Y143" s="488"/>
      <c r="Z143" s="488"/>
      <c r="AA143" s="488"/>
      <c r="AB143" s="488"/>
      <c r="AC143" s="488"/>
      <c r="AD143" s="488"/>
      <c r="AE143" s="488"/>
      <c r="AF143" s="488"/>
      <c r="AG143" s="488"/>
      <c r="AH143" s="488"/>
      <c r="AI143" s="488"/>
      <c r="AJ143" s="488"/>
      <c r="AK143" s="488"/>
      <c r="AL143" s="488"/>
      <c r="AM143" s="488"/>
      <c r="AN143" s="488"/>
      <c r="AO143" s="488"/>
      <c r="AP143" s="488"/>
      <c r="AQ143" s="488"/>
      <c r="AR143" s="488"/>
      <c r="AS143" s="488"/>
      <c r="AT143" s="488"/>
      <c r="AU143" s="488"/>
      <c r="AV143" s="488"/>
      <c r="AW143" s="488"/>
      <c r="AX143" s="488"/>
      <c r="AY143" s="488"/>
      <c r="AZ143" s="488"/>
      <c r="BA143" s="488"/>
      <c r="BB143" s="488"/>
      <c r="BC143" s="488"/>
      <c r="BD143" s="488"/>
      <c r="BE143" s="488"/>
      <c r="BF143" s="488"/>
      <c r="BG143" s="488"/>
      <c r="BH143" s="488"/>
      <c r="BI143" s="488"/>
      <c r="BJ143" s="488"/>
      <c r="BK143" s="488"/>
      <c r="BL143" s="488"/>
      <c r="BM143" s="488"/>
      <c r="BN143" s="488"/>
      <c r="BO143" s="488"/>
      <c r="BP143" s="488"/>
      <c r="BQ143" s="488"/>
      <c r="BR143" s="488"/>
      <c r="BS143" s="488"/>
      <c r="BT143" s="488"/>
      <c r="BU143" s="488"/>
      <c r="BV143" s="488"/>
      <c r="BW143" s="488"/>
      <c r="BX143" s="488"/>
      <c r="BY143" s="488"/>
      <c r="BZ143" s="488"/>
      <c r="CA143" s="488"/>
      <c r="CB143" s="488"/>
      <c r="CC143" s="488"/>
      <c r="CD143" s="488"/>
      <c r="CE143" s="488"/>
      <c r="CF143" s="488"/>
      <c r="CG143" s="488"/>
      <c r="CH143" s="488"/>
      <c r="CI143" s="488"/>
      <c r="CJ143" s="488"/>
      <c r="CK143" s="488"/>
      <c r="CL143" s="488"/>
      <c r="CM143" s="488"/>
      <c r="CN143" s="488"/>
      <c r="CO143" s="488"/>
      <c r="CP143" s="488"/>
      <c r="CQ143" s="488"/>
      <c r="CR143" s="488"/>
      <c r="CS143" s="488"/>
      <c r="CT143" s="488"/>
      <c r="CU143" s="488"/>
      <c r="CV143" s="488"/>
      <c r="CW143" s="488"/>
      <c r="CX143" s="488"/>
      <c r="CY143" s="488"/>
      <c r="CZ143" s="488"/>
      <c r="DA143" s="488"/>
      <c r="DB143" s="488"/>
      <c r="DC143" s="488"/>
      <c r="DD143" s="488"/>
      <c r="DE143" s="488"/>
      <c r="DF143" s="488"/>
      <c r="DG143" s="488"/>
      <c r="DH143" s="488"/>
      <c r="DI143" s="488"/>
      <c r="DJ143" s="488"/>
      <c r="DK143" s="488"/>
      <c r="DL143" s="488"/>
      <c r="DM143" s="488"/>
      <c r="DN143" s="489"/>
    </row>
    <row r="144" spans="1:118" ht="16">
      <c r="A144" s="493"/>
      <c r="B144" s="369" t="s">
        <v>682</v>
      </c>
      <c r="C144" s="479"/>
      <c r="D144" s="395"/>
      <c r="E144" s="395"/>
      <c r="F144" s="480"/>
      <c r="G144" s="397"/>
      <c r="H144" s="515">
        <v>0.5</v>
      </c>
      <c r="I144" s="516">
        <v>-0.5</v>
      </c>
      <c r="J144" s="481"/>
      <c r="K144" s="482">
        <v>-160.101</v>
      </c>
      <c r="L144" s="397"/>
      <c r="M144" s="404"/>
      <c r="N144" s="550"/>
      <c r="O144" s="483"/>
      <c r="P144" s="393"/>
      <c r="Q144" s="484"/>
      <c r="R144" s="398"/>
      <c r="S144" s="485">
        <v>-160.101</v>
      </c>
      <c r="T144" s="485">
        <v>-160.09399999999999</v>
      </c>
      <c r="U144" s="488"/>
      <c r="V144" s="488"/>
      <c r="W144" s="488"/>
      <c r="X144" s="488"/>
      <c r="Y144" s="488"/>
      <c r="Z144" s="488"/>
      <c r="AA144" s="488"/>
      <c r="AB144" s="488"/>
      <c r="AC144" s="488"/>
      <c r="AD144" s="488"/>
      <c r="AE144" s="488"/>
      <c r="AF144" s="488"/>
      <c r="AG144" s="488"/>
      <c r="AH144" s="488"/>
      <c r="AI144" s="488"/>
      <c r="AJ144" s="488"/>
      <c r="AK144" s="488"/>
      <c r="AL144" s="488"/>
      <c r="AM144" s="488"/>
      <c r="AN144" s="488"/>
      <c r="AO144" s="488"/>
      <c r="AP144" s="488"/>
      <c r="AQ144" s="488"/>
      <c r="AR144" s="488"/>
      <c r="AS144" s="488"/>
      <c r="AT144" s="488"/>
      <c r="AU144" s="488"/>
      <c r="AV144" s="488"/>
      <c r="AW144" s="488"/>
      <c r="AX144" s="488"/>
      <c r="AY144" s="488"/>
      <c r="AZ144" s="488"/>
      <c r="BA144" s="488"/>
      <c r="BB144" s="488"/>
      <c r="BC144" s="488"/>
      <c r="BD144" s="488"/>
      <c r="BE144" s="488"/>
      <c r="BF144" s="488"/>
      <c r="BG144" s="488"/>
      <c r="BH144" s="488"/>
      <c r="BI144" s="488"/>
      <c r="BJ144" s="488"/>
      <c r="BK144" s="488"/>
      <c r="BL144" s="488"/>
      <c r="BM144" s="488"/>
      <c r="BN144" s="488"/>
      <c r="BO144" s="488"/>
      <c r="BP144" s="488"/>
      <c r="BQ144" s="488"/>
      <c r="BR144" s="488"/>
      <c r="BS144" s="488"/>
      <c r="BT144" s="488"/>
      <c r="BU144" s="488"/>
      <c r="BV144" s="488"/>
      <c r="BW144" s="488"/>
      <c r="BX144" s="488"/>
      <c r="BY144" s="488"/>
      <c r="BZ144" s="488"/>
      <c r="CA144" s="488"/>
      <c r="CB144" s="488"/>
      <c r="CC144" s="488"/>
      <c r="CD144" s="488"/>
      <c r="CE144" s="488"/>
      <c r="CF144" s="488"/>
      <c r="CG144" s="488"/>
      <c r="CH144" s="488"/>
      <c r="CI144" s="488"/>
      <c r="CJ144" s="488"/>
      <c r="CK144" s="488"/>
      <c r="CL144" s="488"/>
      <c r="CM144" s="488"/>
      <c r="CN144" s="488"/>
      <c r="CO144" s="488"/>
      <c r="CP144" s="488"/>
      <c r="CQ144" s="488"/>
      <c r="CR144" s="488"/>
      <c r="CS144" s="488"/>
      <c r="CT144" s="488"/>
      <c r="CU144" s="488"/>
      <c r="CV144" s="488"/>
      <c r="CW144" s="488"/>
      <c r="CX144" s="488"/>
      <c r="CY144" s="488"/>
      <c r="CZ144" s="488"/>
      <c r="DA144" s="488"/>
      <c r="DB144" s="488"/>
      <c r="DC144" s="488"/>
      <c r="DD144" s="488"/>
      <c r="DE144" s="488"/>
      <c r="DF144" s="488"/>
      <c r="DG144" s="488"/>
      <c r="DH144" s="488"/>
      <c r="DI144" s="488"/>
      <c r="DJ144" s="488"/>
      <c r="DK144" s="488"/>
      <c r="DL144" s="488"/>
      <c r="DM144" s="488"/>
      <c r="DN144" s="489"/>
    </row>
    <row r="145" spans="1:118" ht="16">
      <c r="A145" s="493"/>
      <c r="B145" s="369" t="s">
        <v>682</v>
      </c>
      <c r="C145" s="479"/>
      <c r="D145" s="395"/>
      <c r="E145" s="395"/>
      <c r="F145" s="480"/>
      <c r="G145" s="397"/>
      <c r="H145" s="515">
        <v>0.5</v>
      </c>
      <c r="I145" s="516">
        <v>-0.5</v>
      </c>
      <c r="J145" s="481"/>
      <c r="K145" s="482">
        <v>4.2000000000000003E-2</v>
      </c>
      <c r="L145" s="397"/>
      <c r="M145" s="404"/>
      <c r="N145" s="550"/>
      <c r="O145" s="483"/>
      <c r="P145" s="393"/>
      <c r="Q145" s="484"/>
      <c r="R145" s="398"/>
      <c r="S145" s="485">
        <v>4.2000000000000003E-2</v>
      </c>
      <c r="T145" s="485">
        <v>7.6999999999999999E-2</v>
      </c>
      <c r="U145" s="488"/>
      <c r="V145" s="488"/>
      <c r="W145" s="488"/>
      <c r="X145" s="488"/>
      <c r="Y145" s="488"/>
      <c r="Z145" s="488"/>
      <c r="AA145" s="488"/>
      <c r="AB145" s="488"/>
      <c r="AC145" s="488"/>
      <c r="AD145" s="488"/>
      <c r="AE145" s="488"/>
      <c r="AF145" s="488"/>
      <c r="AG145" s="488"/>
      <c r="AH145" s="488"/>
      <c r="AI145" s="488"/>
      <c r="AJ145" s="488"/>
      <c r="AK145" s="488"/>
      <c r="AL145" s="488"/>
      <c r="AM145" s="488"/>
      <c r="AN145" s="488"/>
      <c r="AO145" s="488"/>
      <c r="AP145" s="488"/>
      <c r="AQ145" s="488"/>
      <c r="AR145" s="488"/>
      <c r="AS145" s="488"/>
      <c r="AT145" s="488"/>
      <c r="AU145" s="488"/>
      <c r="AV145" s="488"/>
      <c r="AW145" s="488"/>
      <c r="AX145" s="488"/>
      <c r="AY145" s="488"/>
      <c r="AZ145" s="488"/>
      <c r="BA145" s="488"/>
      <c r="BB145" s="488"/>
      <c r="BC145" s="488"/>
      <c r="BD145" s="488"/>
      <c r="BE145" s="488"/>
      <c r="BF145" s="488"/>
      <c r="BG145" s="488"/>
      <c r="BH145" s="488"/>
      <c r="BI145" s="488"/>
      <c r="BJ145" s="488"/>
      <c r="BK145" s="488"/>
      <c r="BL145" s="488"/>
      <c r="BM145" s="488"/>
      <c r="BN145" s="488"/>
      <c r="BO145" s="488"/>
      <c r="BP145" s="488"/>
      <c r="BQ145" s="488"/>
      <c r="BR145" s="488"/>
      <c r="BS145" s="488"/>
      <c r="BT145" s="488"/>
      <c r="BU145" s="488"/>
      <c r="BV145" s="488"/>
      <c r="BW145" s="488"/>
      <c r="BX145" s="488"/>
      <c r="BY145" s="488"/>
      <c r="BZ145" s="488"/>
      <c r="CA145" s="488"/>
      <c r="CB145" s="488"/>
      <c r="CC145" s="488"/>
      <c r="CD145" s="488"/>
      <c r="CE145" s="488"/>
      <c r="CF145" s="488"/>
      <c r="CG145" s="488"/>
      <c r="CH145" s="488"/>
      <c r="CI145" s="488"/>
      <c r="CJ145" s="488"/>
      <c r="CK145" s="488"/>
      <c r="CL145" s="488"/>
      <c r="CM145" s="488"/>
      <c r="CN145" s="488"/>
      <c r="CO145" s="488"/>
      <c r="CP145" s="488"/>
      <c r="CQ145" s="488"/>
      <c r="CR145" s="488"/>
      <c r="CS145" s="488"/>
      <c r="CT145" s="488"/>
      <c r="CU145" s="488"/>
      <c r="CV145" s="488"/>
      <c r="CW145" s="488"/>
      <c r="CX145" s="488"/>
      <c r="CY145" s="488"/>
      <c r="CZ145" s="488"/>
      <c r="DA145" s="488"/>
      <c r="DB145" s="488"/>
      <c r="DC145" s="488"/>
      <c r="DD145" s="488"/>
      <c r="DE145" s="488"/>
      <c r="DF145" s="488"/>
      <c r="DG145" s="488"/>
      <c r="DH145" s="488"/>
      <c r="DI145" s="488"/>
      <c r="DJ145" s="488"/>
      <c r="DK145" s="488"/>
      <c r="DL145" s="488"/>
      <c r="DM145" s="488"/>
      <c r="DN145" s="489"/>
    </row>
    <row r="146" spans="1:118">
      <c r="A146" s="490">
        <v>682</v>
      </c>
      <c r="B146" s="479" t="s">
        <v>657</v>
      </c>
      <c r="C146" s="479">
        <v>2</v>
      </c>
      <c r="D146" s="395" t="s">
        <v>40</v>
      </c>
      <c r="E146" s="395" t="s">
        <v>543</v>
      </c>
      <c r="F146" s="396">
        <v>67.5</v>
      </c>
      <c r="G146" s="397">
        <v>1</v>
      </c>
      <c r="H146" s="519">
        <v>0.3</v>
      </c>
      <c r="I146" s="520">
        <v>-0.5</v>
      </c>
      <c r="J146" s="481">
        <v>66.5</v>
      </c>
      <c r="K146" s="482">
        <v>66.582999999999998</v>
      </c>
      <c r="L146" s="397">
        <f t="shared" si="7"/>
        <v>0.92</v>
      </c>
      <c r="M146" s="404">
        <f t="shared" si="9"/>
        <v>-0.08</v>
      </c>
      <c r="N146" s="550">
        <v>-0.05</v>
      </c>
      <c r="O146" s="483" t="str">
        <f t="shared" si="8"/>
        <v>OK</v>
      </c>
      <c r="P146" s="393"/>
      <c r="Q146" s="484">
        <v>682</v>
      </c>
      <c r="R146" s="398">
        <f t="shared" si="10"/>
        <v>66.5</v>
      </c>
      <c r="S146" s="485">
        <v>66.582999999999998</v>
      </c>
      <c r="T146" s="485">
        <v>66.551000000000002</v>
      </c>
      <c r="U146" s="488"/>
      <c r="V146" s="488"/>
      <c r="W146" s="488"/>
      <c r="X146" s="488"/>
      <c r="Y146" s="488"/>
      <c r="Z146" s="488"/>
      <c r="AA146" s="488"/>
      <c r="AB146" s="488"/>
      <c r="AC146" s="488"/>
      <c r="AD146" s="488"/>
      <c r="AE146" s="488"/>
      <c r="AF146" s="488"/>
      <c r="AG146" s="488"/>
      <c r="AH146" s="488"/>
      <c r="AI146" s="488"/>
      <c r="AJ146" s="488"/>
      <c r="AK146" s="488"/>
      <c r="AL146" s="488"/>
      <c r="AM146" s="488"/>
      <c r="AN146" s="488"/>
      <c r="AO146" s="488"/>
      <c r="AP146" s="488"/>
      <c r="AQ146" s="488"/>
      <c r="AR146" s="488"/>
      <c r="AS146" s="488"/>
      <c r="AT146" s="488"/>
      <c r="AU146" s="488"/>
      <c r="AV146" s="488"/>
      <c r="AW146" s="488"/>
      <c r="AX146" s="488"/>
      <c r="AY146" s="488"/>
      <c r="AZ146" s="488"/>
      <c r="BA146" s="488"/>
      <c r="BB146" s="488"/>
      <c r="BC146" s="488"/>
      <c r="BD146" s="488"/>
      <c r="BE146" s="488"/>
      <c r="BF146" s="488"/>
      <c r="BG146" s="488"/>
      <c r="BH146" s="488"/>
      <c r="BI146" s="488"/>
      <c r="BJ146" s="488"/>
      <c r="BK146" s="488"/>
      <c r="BL146" s="488"/>
      <c r="BM146" s="488"/>
      <c r="BN146" s="488"/>
      <c r="BO146" s="488"/>
      <c r="BP146" s="488"/>
      <c r="BQ146" s="488"/>
      <c r="BR146" s="488"/>
      <c r="BS146" s="488"/>
      <c r="BT146" s="488"/>
      <c r="BU146" s="488"/>
      <c r="BV146" s="488"/>
      <c r="BW146" s="488"/>
      <c r="BX146" s="488"/>
      <c r="BY146" s="488"/>
      <c r="BZ146" s="488"/>
      <c r="CA146" s="488"/>
      <c r="CB146" s="488"/>
      <c r="CC146" s="488"/>
      <c r="CD146" s="488"/>
      <c r="CE146" s="488"/>
      <c r="CF146" s="488"/>
      <c r="CG146" s="488"/>
      <c r="CH146" s="488"/>
      <c r="CI146" s="488"/>
      <c r="CJ146" s="488"/>
      <c r="CK146" s="488"/>
      <c r="CL146" s="488"/>
      <c r="CM146" s="488"/>
      <c r="CN146" s="488"/>
      <c r="CO146" s="488"/>
      <c r="CP146" s="488"/>
      <c r="CQ146" s="488"/>
      <c r="CR146" s="488"/>
      <c r="CS146" s="488"/>
      <c r="CT146" s="488"/>
      <c r="CU146" s="488"/>
      <c r="CV146" s="488"/>
      <c r="CW146" s="488"/>
      <c r="CX146" s="488"/>
      <c r="CY146" s="488"/>
      <c r="CZ146" s="488"/>
      <c r="DA146" s="488"/>
      <c r="DB146" s="488"/>
      <c r="DC146" s="488"/>
      <c r="DD146" s="488"/>
      <c r="DE146" s="488"/>
      <c r="DF146" s="488"/>
      <c r="DG146" s="488"/>
      <c r="DH146" s="488"/>
      <c r="DI146" s="488"/>
      <c r="DJ146" s="488"/>
      <c r="DK146" s="488"/>
      <c r="DL146" s="488"/>
      <c r="DM146" s="488"/>
      <c r="DN146" s="489"/>
    </row>
    <row r="147" spans="1:118">
      <c r="A147" s="493">
        <v>682</v>
      </c>
      <c r="B147" s="479" t="s">
        <v>658</v>
      </c>
      <c r="C147" s="479">
        <v>2</v>
      </c>
      <c r="D147" s="395" t="s">
        <v>53</v>
      </c>
      <c r="E147" s="395" t="s">
        <v>543</v>
      </c>
      <c r="F147" s="396">
        <v>0</v>
      </c>
      <c r="G147" s="397">
        <v>0</v>
      </c>
      <c r="H147" s="519">
        <v>0.3</v>
      </c>
      <c r="I147" s="520">
        <v>-0.5</v>
      </c>
      <c r="J147" s="481">
        <v>0</v>
      </c>
      <c r="K147" s="482">
        <v>-8.3000000000000004E-2</v>
      </c>
      <c r="L147" s="397" t="str">
        <f t="shared" si="7"/>
        <v/>
      </c>
      <c r="M147" s="404">
        <f t="shared" si="9"/>
        <v>-0.08</v>
      </c>
      <c r="N147" s="550">
        <v>-0.05</v>
      </c>
      <c r="O147" s="483" t="str">
        <f t="shared" si="8"/>
        <v>OK</v>
      </c>
      <c r="P147" s="393"/>
      <c r="Q147" s="484">
        <v>682</v>
      </c>
      <c r="R147" s="398">
        <f t="shared" si="10"/>
        <v>0</v>
      </c>
      <c r="S147" s="485">
        <v>-8.3000000000000004E-2</v>
      </c>
      <c r="T147" s="485">
        <v>-5.0999999999999997E-2</v>
      </c>
      <c r="U147" s="488"/>
      <c r="V147" s="488"/>
      <c r="W147" s="488"/>
      <c r="X147" s="488"/>
      <c r="Y147" s="488"/>
      <c r="Z147" s="488"/>
      <c r="AA147" s="488"/>
      <c r="AB147" s="488"/>
      <c r="AC147" s="488"/>
      <c r="AD147" s="488"/>
      <c r="AE147" s="488"/>
      <c r="AF147" s="488"/>
      <c r="AG147" s="488"/>
      <c r="AH147" s="488"/>
      <c r="AI147" s="488"/>
      <c r="AJ147" s="488"/>
      <c r="AK147" s="488"/>
      <c r="AL147" s="488"/>
      <c r="AM147" s="488"/>
      <c r="AN147" s="488"/>
      <c r="AO147" s="488"/>
      <c r="AP147" s="488"/>
      <c r="AQ147" s="488"/>
      <c r="AR147" s="488"/>
      <c r="AS147" s="488"/>
      <c r="AT147" s="488"/>
      <c r="AU147" s="488"/>
      <c r="AV147" s="488"/>
      <c r="AW147" s="488"/>
      <c r="AX147" s="488"/>
      <c r="AY147" s="488"/>
      <c r="AZ147" s="488"/>
      <c r="BA147" s="488"/>
      <c r="BB147" s="488"/>
      <c r="BC147" s="488"/>
      <c r="BD147" s="488"/>
      <c r="BE147" s="488"/>
      <c r="BF147" s="488"/>
      <c r="BG147" s="488"/>
      <c r="BH147" s="488"/>
      <c r="BI147" s="488"/>
      <c r="BJ147" s="488"/>
      <c r="BK147" s="488"/>
      <c r="BL147" s="488"/>
      <c r="BM147" s="488"/>
      <c r="BN147" s="488"/>
      <c r="BO147" s="488"/>
      <c r="BP147" s="488"/>
      <c r="BQ147" s="488"/>
      <c r="BR147" s="488"/>
      <c r="BS147" s="488"/>
      <c r="BT147" s="488"/>
      <c r="BU147" s="488"/>
      <c r="BV147" s="488"/>
      <c r="BW147" s="488"/>
      <c r="BX147" s="488"/>
      <c r="BY147" s="488"/>
      <c r="BZ147" s="488"/>
      <c r="CA147" s="488"/>
      <c r="CB147" s="488"/>
      <c r="CC147" s="488"/>
      <c r="CD147" s="488"/>
      <c r="CE147" s="488"/>
      <c r="CF147" s="488"/>
      <c r="CG147" s="488"/>
      <c r="CH147" s="488"/>
      <c r="CI147" s="488"/>
      <c r="CJ147" s="488"/>
      <c r="CK147" s="488"/>
      <c r="CL147" s="488"/>
      <c r="CM147" s="488"/>
      <c r="CN147" s="488"/>
      <c r="CO147" s="488"/>
      <c r="CP147" s="488"/>
      <c r="CQ147" s="488"/>
      <c r="CR147" s="488"/>
      <c r="CS147" s="488"/>
      <c r="CT147" s="488"/>
      <c r="CU147" s="488"/>
      <c r="CV147" s="488"/>
      <c r="CW147" s="488"/>
      <c r="CX147" s="488"/>
      <c r="CY147" s="488"/>
      <c r="CZ147" s="488"/>
      <c r="DA147" s="488"/>
      <c r="DB147" s="488"/>
      <c r="DC147" s="488"/>
      <c r="DD147" s="488"/>
      <c r="DE147" s="488"/>
      <c r="DF147" s="488"/>
      <c r="DG147" s="488"/>
      <c r="DH147" s="488"/>
      <c r="DI147" s="488"/>
      <c r="DJ147" s="488"/>
      <c r="DK147" s="488"/>
      <c r="DL147" s="488"/>
      <c r="DM147" s="488"/>
      <c r="DN147" s="489"/>
    </row>
    <row r="148" spans="1:118">
      <c r="A148" s="490">
        <v>683</v>
      </c>
      <c r="B148" s="479" t="s">
        <v>659</v>
      </c>
      <c r="C148" s="479">
        <v>2</v>
      </c>
      <c r="D148" s="395" t="s">
        <v>40</v>
      </c>
      <c r="E148" s="395" t="s">
        <v>543</v>
      </c>
      <c r="F148" s="480">
        <v>67.5</v>
      </c>
      <c r="G148" s="397">
        <v>1</v>
      </c>
      <c r="H148" s="519">
        <v>0.3</v>
      </c>
      <c r="I148" s="520">
        <v>-0.5</v>
      </c>
      <c r="J148" s="481">
        <v>66.5</v>
      </c>
      <c r="K148" s="482">
        <v>66.491</v>
      </c>
      <c r="L148" s="397">
        <f t="shared" si="7"/>
        <v>1.01</v>
      </c>
      <c r="M148" s="404">
        <f t="shared" si="9"/>
        <v>0.01</v>
      </c>
      <c r="N148" s="550">
        <v>0.03</v>
      </c>
      <c r="O148" s="483" t="str">
        <f t="shared" si="8"/>
        <v>OK</v>
      </c>
      <c r="P148" s="393"/>
      <c r="Q148" s="484">
        <v>683</v>
      </c>
      <c r="R148" s="398">
        <f t="shared" si="10"/>
        <v>66.5</v>
      </c>
      <c r="S148" s="495">
        <v>66.491</v>
      </c>
      <c r="T148" s="495">
        <v>66.47</v>
      </c>
      <c r="U148" s="496"/>
      <c r="V148" s="496"/>
      <c r="W148" s="496"/>
      <c r="X148" s="496"/>
      <c r="Y148" s="496"/>
      <c r="Z148" s="496"/>
      <c r="AA148" s="496"/>
      <c r="AB148" s="496"/>
      <c r="AC148" s="496"/>
      <c r="AD148" s="496"/>
      <c r="AE148" s="496"/>
      <c r="AF148" s="496"/>
      <c r="AG148" s="496"/>
      <c r="AH148" s="496"/>
      <c r="AI148" s="496"/>
      <c r="AJ148" s="496"/>
      <c r="AK148" s="496"/>
      <c r="AL148" s="496"/>
      <c r="AM148" s="496"/>
      <c r="AN148" s="496"/>
      <c r="AO148" s="496"/>
      <c r="AP148" s="496"/>
      <c r="AQ148" s="496"/>
      <c r="AR148" s="496"/>
      <c r="AS148" s="496"/>
      <c r="AT148" s="496"/>
      <c r="AU148" s="496"/>
      <c r="AV148" s="496"/>
      <c r="AW148" s="496"/>
      <c r="AX148" s="496"/>
      <c r="AY148" s="496"/>
      <c r="AZ148" s="496"/>
      <c r="BA148" s="496"/>
      <c r="BB148" s="496"/>
      <c r="BC148" s="496"/>
      <c r="BD148" s="496"/>
      <c r="BE148" s="496"/>
      <c r="BF148" s="496"/>
      <c r="BG148" s="496"/>
      <c r="BH148" s="496"/>
      <c r="BI148" s="496"/>
      <c r="BJ148" s="496"/>
      <c r="BK148" s="496"/>
      <c r="BL148" s="496"/>
      <c r="BM148" s="496"/>
      <c r="BN148" s="496"/>
      <c r="BO148" s="496"/>
      <c r="BP148" s="496"/>
      <c r="BQ148" s="496"/>
      <c r="BR148" s="496"/>
      <c r="BS148" s="496"/>
      <c r="BT148" s="496"/>
      <c r="BU148" s="496"/>
      <c r="BV148" s="496"/>
      <c r="BW148" s="496"/>
      <c r="BX148" s="496"/>
      <c r="BY148" s="496"/>
      <c r="BZ148" s="496"/>
      <c r="CA148" s="496"/>
      <c r="CB148" s="496"/>
      <c r="CC148" s="496"/>
      <c r="CD148" s="496"/>
      <c r="CE148" s="496"/>
      <c r="CF148" s="496"/>
      <c r="CG148" s="496"/>
      <c r="CH148" s="496"/>
      <c r="CI148" s="496"/>
      <c r="CJ148" s="496"/>
      <c r="CK148" s="496"/>
      <c r="CL148" s="496"/>
      <c r="CM148" s="496"/>
      <c r="CN148" s="496"/>
      <c r="CO148" s="496"/>
      <c r="CP148" s="496"/>
      <c r="CQ148" s="496"/>
      <c r="CR148" s="496"/>
      <c r="CS148" s="496"/>
      <c r="CT148" s="496"/>
      <c r="CU148" s="496"/>
      <c r="CV148" s="496"/>
      <c r="CW148" s="496"/>
      <c r="CX148" s="496"/>
      <c r="CY148" s="496"/>
      <c r="CZ148" s="496"/>
      <c r="DA148" s="496"/>
      <c r="DB148" s="496"/>
      <c r="DC148" s="496"/>
      <c r="DD148" s="496"/>
      <c r="DE148" s="496"/>
      <c r="DF148" s="496"/>
      <c r="DG148" s="496"/>
      <c r="DH148" s="496"/>
      <c r="DI148" s="496"/>
      <c r="DJ148" s="496"/>
      <c r="DK148" s="496"/>
      <c r="DL148" s="496"/>
      <c r="DM148" s="496"/>
      <c r="DN148" s="497"/>
    </row>
    <row r="149" spans="1:118">
      <c r="A149" s="493">
        <v>683</v>
      </c>
      <c r="B149" s="479" t="s">
        <v>660</v>
      </c>
      <c r="C149" s="479">
        <v>2</v>
      </c>
      <c r="D149" s="395" t="s">
        <v>53</v>
      </c>
      <c r="E149" s="395" t="s">
        <v>543</v>
      </c>
      <c r="F149" s="480">
        <v>0</v>
      </c>
      <c r="G149" s="397">
        <v>0</v>
      </c>
      <c r="H149" s="519">
        <v>0.3</v>
      </c>
      <c r="I149" s="520">
        <v>-0.5</v>
      </c>
      <c r="J149" s="481">
        <v>0</v>
      </c>
      <c r="K149" s="482">
        <v>8.9999999999999993E-3</v>
      </c>
      <c r="L149" s="397" t="str">
        <f t="shared" si="7"/>
        <v/>
      </c>
      <c r="M149" s="404">
        <f t="shared" si="9"/>
        <v>0.01</v>
      </c>
      <c r="N149" s="550">
        <v>0.03</v>
      </c>
      <c r="O149" s="483" t="str">
        <f t="shared" si="8"/>
        <v>OK</v>
      </c>
      <c r="P149" s="393"/>
      <c r="Q149" s="484">
        <v>683</v>
      </c>
      <c r="R149" s="398">
        <f t="shared" si="10"/>
        <v>0</v>
      </c>
      <c r="S149" s="495">
        <v>8.9999999999999993E-3</v>
      </c>
      <c r="T149" s="495">
        <v>0.03</v>
      </c>
      <c r="U149" s="496"/>
      <c r="V149" s="496"/>
      <c r="W149" s="496"/>
      <c r="X149" s="496"/>
      <c r="Y149" s="496"/>
      <c r="Z149" s="496"/>
      <c r="AA149" s="496"/>
      <c r="AB149" s="496"/>
      <c r="AC149" s="496"/>
      <c r="AD149" s="496"/>
      <c r="AE149" s="496"/>
      <c r="AF149" s="496"/>
      <c r="AG149" s="496"/>
      <c r="AH149" s="496"/>
      <c r="AI149" s="496"/>
      <c r="AJ149" s="496"/>
      <c r="AK149" s="496"/>
      <c r="AL149" s="496"/>
      <c r="AM149" s="496"/>
      <c r="AN149" s="496"/>
      <c r="AO149" s="496"/>
      <c r="AP149" s="496"/>
      <c r="AQ149" s="496"/>
      <c r="AR149" s="496"/>
      <c r="AS149" s="496"/>
      <c r="AT149" s="496"/>
      <c r="AU149" s="496"/>
      <c r="AV149" s="496"/>
      <c r="AW149" s="496"/>
      <c r="AX149" s="496"/>
      <c r="AY149" s="496"/>
      <c r="AZ149" s="496"/>
      <c r="BA149" s="496"/>
      <c r="BB149" s="496"/>
      <c r="BC149" s="496"/>
      <c r="BD149" s="496"/>
      <c r="BE149" s="496"/>
      <c r="BF149" s="496"/>
      <c r="BG149" s="496"/>
      <c r="BH149" s="496"/>
      <c r="BI149" s="496"/>
      <c r="BJ149" s="496"/>
      <c r="BK149" s="496"/>
      <c r="BL149" s="496"/>
      <c r="BM149" s="496"/>
      <c r="BN149" s="496"/>
      <c r="BO149" s="496"/>
      <c r="BP149" s="496"/>
      <c r="BQ149" s="496"/>
      <c r="BR149" s="496"/>
      <c r="BS149" s="496"/>
      <c r="BT149" s="496"/>
      <c r="BU149" s="496"/>
      <c r="BV149" s="496"/>
      <c r="BW149" s="496"/>
      <c r="BX149" s="496"/>
      <c r="BY149" s="496"/>
      <c r="BZ149" s="496"/>
      <c r="CA149" s="496"/>
      <c r="CB149" s="496"/>
      <c r="CC149" s="496"/>
      <c r="CD149" s="496"/>
      <c r="CE149" s="496"/>
      <c r="CF149" s="496"/>
      <c r="CG149" s="496"/>
      <c r="CH149" s="496"/>
      <c r="CI149" s="496"/>
      <c r="CJ149" s="496"/>
      <c r="CK149" s="496"/>
      <c r="CL149" s="496"/>
      <c r="CM149" s="496"/>
      <c r="CN149" s="496"/>
      <c r="CO149" s="496"/>
      <c r="CP149" s="496"/>
      <c r="CQ149" s="496"/>
      <c r="CR149" s="496"/>
      <c r="CS149" s="496"/>
      <c r="CT149" s="496"/>
      <c r="CU149" s="496"/>
      <c r="CV149" s="496"/>
      <c r="CW149" s="496"/>
      <c r="CX149" s="496"/>
      <c r="CY149" s="496"/>
      <c r="CZ149" s="496"/>
      <c r="DA149" s="496"/>
      <c r="DB149" s="496"/>
      <c r="DC149" s="496"/>
      <c r="DD149" s="496"/>
      <c r="DE149" s="496"/>
      <c r="DF149" s="496"/>
      <c r="DG149" s="496"/>
      <c r="DH149" s="496"/>
      <c r="DI149" s="496"/>
      <c r="DJ149" s="496"/>
      <c r="DK149" s="496"/>
      <c r="DL149" s="496"/>
      <c r="DM149" s="496"/>
      <c r="DN149" s="497"/>
    </row>
    <row r="150" spans="1:118">
      <c r="A150" s="490">
        <v>684</v>
      </c>
      <c r="B150" s="479" t="s">
        <v>661</v>
      </c>
      <c r="C150" s="479">
        <v>2</v>
      </c>
      <c r="D150" s="395" t="s">
        <v>40</v>
      </c>
      <c r="E150" s="395" t="s">
        <v>543</v>
      </c>
      <c r="F150" s="480">
        <v>67.5</v>
      </c>
      <c r="G150" s="397">
        <v>1</v>
      </c>
      <c r="H150" s="519">
        <v>0.3</v>
      </c>
      <c r="I150" s="520">
        <v>-0.5</v>
      </c>
      <c r="J150" s="481">
        <v>66.5</v>
      </c>
      <c r="K150" s="482">
        <v>66.48</v>
      </c>
      <c r="L150" s="397">
        <f t="shared" si="7"/>
        <v>1.02</v>
      </c>
      <c r="M150" s="404">
        <f t="shared" si="9"/>
        <v>0.02</v>
      </c>
      <c r="N150" s="550">
        <v>0.05</v>
      </c>
      <c r="O150" s="483" t="str">
        <f t="shared" si="8"/>
        <v>OK</v>
      </c>
      <c r="P150" s="393"/>
      <c r="Q150" s="484">
        <v>684</v>
      </c>
      <c r="R150" s="398">
        <f t="shared" si="10"/>
        <v>66.5</v>
      </c>
      <c r="S150" s="495">
        <v>66.48</v>
      </c>
      <c r="T150" s="495">
        <v>66.451999999999998</v>
      </c>
      <c r="U150" s="496"/>
      <c r="V150" s="496"/>
      <c r="W150" s="496"/>
      <c r="X150" s="496"/>
      <c r="Y150" s="496"/>
      <c r="Z150" s="496"/>
      <c r="AA150" s="496"/>
      <c r="AB150" s="496"/>
      <c r="AC150" s="496"/>
      <c r="AD150" s="496"/>
      <c r="AE150" s="496"/>
      <c r="AF150" s="496"/>
      <c r="AG150" s="496"/>
      <c r="AH150" s="496"/>
      <c r="AI150" s="496"/>
      <c r="AJ150" s="496"/>
      <c r="AK150" s="496"/>
      <c r="AL150" s="496"/>
      <c r="AM150" s="496"/>
      <c r="AN150" s="496"/>
      <c r="AO150" s="496"/>
      <c r="AP150" s="496"/>
      <c r="AQ150" s="496"/>
      <c r="AR150" s="496"/>
      <c r="AS150" s="496"/>
      <c r="AT150" s="496"/>
      <c r="AU150" s="496"/>
      <c r="AV150" s="496"/>
      <c r="AW150" s="496"/>
      <c r="AX150" s="496"/>
      <c r="AY150" s="496"/>
      <c r="AZ150" s="496"/>
      <c r="BA150" s="496"/>
      <c r="BB150" s="496"/>
      <c r="BC150" s="496"/>
      <c r="BD150" s="496"/>
      <c r="BE150" s="496"/>
      <c r="BF150" s="496"/>
      <c r="BG150" s="496"/>
      <c r="BH150" s="496"/>
      <c r="BI150" s="496"/>
      <c r="BJ150" s="496"/>
      <c r="BK150" s="496"/>
      <c r="BL150" s="496"/>
      <c r="BM150" s="496"/>
      <c r="BN150" s="496"/>
      <c r="BO150" s="496"/>
      <c r="BP150" s="496"/>
      <c r="BQ150" s="496"/>
      <c r="BR150" s="496"/>
      <c r="BS150" s="496"/>
      <c r="BT150" s="496"/>
      <c r="BU150" s="496"/>
      <c r="BV150" s="496"/>
      <c r="BW150" s="496"/>
      <c r="BX150" s="496"/>
      <c r="BY150" s="496"/>
      <c r="BZ150" s="496"/>
      <c r="CA150" s="496"/>
      <c r="CB150" s="496"/>
      <c r="CC150" s="496"/>
      <c r="CD150" s="496"/>
      <c r="CE150" s="496"/>
      <c r="CF150" s="496"/>
      <c r="CG150" s="496"/>
      <c r="CH150" s="496"/>
      <c r="CI150" s="496"/>
      <c r="CJ150" s="496"/>
      <c r="CK150" s="496"/>
      <c r="CL150" s="496"/>
      <c r="CM150" s="496"/>
      <c r="CN150" s="496"/>
      <c r="CO150" s="496"/>
      <c r="CP150" s="496"/>
      <c r="CQ150" s="496"/>
      <c r="CR150" s="496"/>
      <c r="CS150" s="496"/>
      <c r="CT150" s="496"/>
      <c r="CU150" s="496"/>
      <c r="CV150" s="496"/>
      <c r="CW150" s="496"/>
      <c r="CX150" s="496"/>
      <c r="CY150" s="496"/>
      <c r="CZ150" s="496"/>
      <c r="DA150" s="496"/>
      <c r="DB150" s="496"/>
      <c r="DC150" s="496"/>
      <c r="DD150" s="496"/>
      <c r="DE150" s="496"/>
      <c r="DF150" s="496"/>
      <c r="DG150" s="496"/>
      <c r="DH150" s="496"/>
      <c r="DI150" s="496"/>
      <c r="DJ150" s="496"/>
      <c r="DK150" s="496"/>
      <c r="DL150" s="496"/>
      <c r="DM150" s="496"/>
      <c r="DN150" s="497"/>
    </row>
    <row r="151" spans="1:118">
      <c r="A151" s="493">
        <v>684</v>
      </c>
      <c r="B151" s="479" t="s">
        <v>662</v>
      </c>
      <c r="C151" s="479">
        <v>2</v>
      </c>
      <c r="D151" s="395" t="s">
        <v>53</v>
      </c>
      <c r="E151" s="395" t="s">
        <v>543</v>
      </c>
      <c r="F151" s="480">
        <v>0</v>
      </c>
      <c r="G151" s="397">
        <v>0</v>
      </c>
      <c r="H151" s="519">
        <v>0.3</v>
      </c>
      <c r="I151" s="520">
        <v>-0.5</v>
      </c>
      <c r="J151" s="481">
        <v>0</v>
      </c>
      <c r="K151" s="482">
        <v>0.02</v>
      </c>
      <c r="L151" s="397" t="str">
        <f t="shared" si="7"/>
        <v/>
      </c>
      <c r="M151" s="404">
        <f t="shared" si="9"/>
        <v>0.02</v>
      </c>
      <c r="N151" s="550">
        <v>0.05</v>
      </c>
      <c r="O151" s="483" t="str">
        <f t="shared" si="8"/>
        <v>OK</v>
      </c>
      <c r="P151" s="393"/>
      <c r="Q151" s="484">
        <v>684</v>
      </c>
      <c r="R151" s="398">
        <f t="shared" si="10"/>
        <v>0</v>
      </c>
      <c r="S151" s="495">
        <v>0.02</v>
      </c>
      <c r="T151" s="495">
        <v>4.8000000000000001E-2</v>
      </c>
      <c r="U151" s="496"/>
      <c r="V151" s="496"/>
      <c r="W151" s="496"/>
      <c r="X151" s="496"/>
      <c r="Y151" s="496"/>
      <c r="Z151" s="496"/>
      <c r="AA151" s="496"/>
      <c r="AB151" s="496"/>
      <c r="AC151" s="496"/>
      <c r="AD151" s="496"/>
      <c r="AE151" s="496"/>
      <c r="AF151" s="496"/>
      <c r="AG151" s="496"/>
      <c r="AH151" s="496"/>
      <c r="AI151" s="496"/>
      <c r="AJ151" s="496"/>
      <c r="AK151" s="496"/>
      <c r="AL151" s="496"/>
      <c r="AM151" s="496"/>
      <c r="AN151" s="496"/>
      <c r="AO151" s="496"/>
      <c r="AP151" s="496"/>
      <c r="AQ151" s="496"/>
      <c r="AR151" s="496"/>
      <c r="AS151" s="496"/>
      <c r="AT151" s="496"/>
      <c r="AU151" s="496"/>
      <c r="AV151" s="496"/>
      <c r="AW151" s="496"/>
      <c r="AX151" s="496"/>
      <c r="AY151" s="496"/>
      <c r="AZ151" s="496"/>
      <c r="BA151" s="496"/>
      <c r="BB151" s="496"/>
      <c r="BC151" s="496"/>
      <c r="BD151" s="496"/>
      <c r="BE151" s="496"/>
      <c r="BF151" s="496"/>
      <c r="BG151" s="496"/>
      <c r="BH151" s="496"/>
      <c r="BI151" s="496"/>
      <c r="BJ151" s="496"/>
      <c r="BK151" s="496"/>
      <c r="BL151" s="496"/>
      <c r="BM151" s="496"/>
      <c r="BN151" s="496"/>
      <c r="BO151" s="496"/>
      <c r="BP151" s="496"/>
      <c r="BQ151" s="496"/>
      <c r="BR151" s="496"/>
      <c r="BS151" s="496"/>
      <c r="BT151" s="496"/>
      <c r="BU151" s="496"/>
      <c r="BV151" s="496"/>
      <c r="BW151" s="496"/>
      <c r="BX151" s="496"/>
      <c r="BY151" s="496"/>
      <c r="BZ151" s="496"/>
      <c r="CA151" s="496"/>
      <c r="CB151" s="496"/>
      <c r="CC151" s="496"/>
      <c r="CD151" s="496"/>
      <c r="CE151" s="496"/>
      <c r="CF151" s="496"/>
      <c r="CG151" s="496"/>
      <c r="CH151" s="496"/>
      <c r="CI151" s="496"/>
      <c r="CJ151" s="496"/>
      <c r="CK151" s="496"/>
      <c r="CL151" s="496"/>
      <c r="CM151" s="496"/>
      <c r="CN151" s="496"/>
      <c r="CO151" s="496"/>
      <c r="CP151" s="496"/>
      <c r="CQ151" s="496"/>
      <c r="CR151" s="496"/>
      <c r="CS151" s="496"/>
      <c r="CT151" s="496"/>
      <c r="CU151" s="496"/>
      <c r="CV151" s="496"/>
      <c r="CW151" s="496"/>
      <c r="CX151" s="496"/>
      <c r="CY151" s="496"/>
      <c r="CZ151" s="496"/>
      <c r="DA151" s="496"/>
      <c r="DB151" s="496"/>
      <c r="DC151" s="496"/>
      <c r="DD151" s="496"/>
      <c r="DE151" s="496"/>
      <c r="DF151" s="496"/>
      <c r="DG151" s="496"/>
      <c r="DH151" s="496"/>
      <c r="DI151" s="496"/>
      <c r="DJ151" s="496"/>
      <c r="DK151" s="496"/>
      <c r="DL151" s="496"/>
      <c r="DM151" s="496"/>
      <c r="DN151" s="497"/>
    </row>
    <row r="152" spans="1:118">
      <c r="A152" s="490">
        <v>685</v>
      </c>
      <c r="B152" s="479" t="s">
        <v>663</v>
      </c>
      <c r="C152" s="479">
        <v>2</v>
      </c>
      <c r="D152" s="395" t="s">
        <v>40</v>
      </c>
      <c r="E152" s="395" t="s">
        <v>543</v>
      </c>
      <c r="F152" s="480">
        <v>67.5</v>
      </c>
      <c r="G152" s="397">
        <v>1</v>
      </c>
      <c r="H152" s="519">
        <v>0.3</v>
      </c>
      <c r="I152" s="520">
        <v>-0.5</v>
      </c>
      <c r="J152" s="481">
        <v>66.5</v>
      </c>
      <c r="K152" s="482">
        <v>66.503</v>
      </c>
      <c r="L152" s="397">
        <f t="shared" si="7"/>
        <v>1</v>
      </c>
      <c r="M152" s="404">
        <f t="shared" si="9"/>
        <v>0</v>
      </c>
      <c r="N152" s="550">
        <v>0.02</v>
      </c>
      <c r="O152" s="483" t="str">
        <f t="shared" si="8"/>
        <v>OK</v>
      </c>
      <c r="P152" s="393"/>
      <c r="Q152" s="484">
        <v>685</v>
      </c>
      <c r="R152" s="398">
        <f t="shared" si="10"/>
        <v>66.5</v>
      </c>
      <c r="S152" s="495">
        <v>66.503</v>
      </c>
      <c r="T152" s="495">
        <v>66.483000000000004</v>
      </c>
      <c r="U152" s="496"/>
      <c r="V152" s="496"/>
      <c r="W152" s="496"/>
      <c r="X152" s="496"/>
      <c r="Y152" s="496"/>
      <c r="Z152" s="496"/>
      <c r="AA152" s="496"/>
      <c r="AB152" s="496"/>
      <c r="AC152" s="496"/>
      <c r="AD152" s="496"/>
      <c r="AE152" s="496"/>
      <c r="AF152" s="496"/>
      <c r="AG152" s="496"/>
      <c r="AH152" s="496"/>
      <c r="AI152" s="496"/>
      <c r="AJ152" s="496"/>
      <c r="AK152" s="496"/>
      <c r="AL152" s="496"/>
      <c r="AM152" s="496"/>
      <c r="AN152" s="496"/>
      <c r="AO152" s="496"/>
      <c r="AP152" s="496"/>
      <c r="AQ152" s="496"/>
      <c r="AR152" s="496"/>
      <c r="AS152" s="496"/>
      <c r="AT152" s="496"/>
      <c r="AU152" s="496"/>
      <c r="AV152" s="496"/>
      <c r="AW152" s="496"/>
      <c r="AX152" s="496"/>
      <c r="AY152" s="496"/>
      <c r="AZ152" s="496"/>
      <c r="BA152" s="496"/>
      <c r="BB152" s="496"/>
      <c r="BC152" s="496"/>
      <c r="BD152" s="496"/>
      <c r="BE152" s="496"/>
      <c r="BF152" s="496"/>
      <c r="BG152" s="496"/>
      <c r="BH152" s="496"/>
      <c r="BI152" s="496"/>
      <c r="BJ152" s="496"/>
      <c r="BK152" s="496"/>
      <c r="BL152" s="496"/>
      <c r="BM152" s="496"/>
      <c r="BN152" s="496"/>
      <c r="BO152" s="496"/>
      <c r="BP152" s="496"/>
      <c r="BQ152" s="496"/>
      <c r="BR152" s="496"/>
      <c r="BS152" s="496"/>
      <c r="BT152" s="496"/>
      <c r="BU152" s="496"/>
      <c r="BV152" s="496"/>
      <c r="BW152" s="496"/>
      <c r="BX152" s="496"/>
      <c r="BY152" s="496"/>
      <c r="BZ152" s="496"/>
      <c r="CA152" s="496"/>
      <c r="CB152" s="496"/>
      <c r="CC152" s="496"/>
      <c r="CD152" s="496"/>
      <c r="CE152" s="496"/>
      <c r="CF152" s="496"/>
      <c r="CG152" s="496"/>
      <c r="CH152" s="496"/>
      <c r="CI152" s="496"/>
      <c r="CJ152" s="496"/>
      <c r="CK152" s="496"/>
      <c r="CL152" s="496"/>
      <c r="CM152" s="496"/>
      <c r="CN152" s="496"/>
      <c r="CO152" s="496"/>
      <c r="CP152" s="496"/>
      <c r="CQ152" s="496"/>
      <c r="CR152" s="496"/>
      <c r="CS152" s="496"/>
      <c r="CT152" s="496"/>
      <c r="CU152" s="496"/>
      <c r="CV152" s="496"/>
      <c r="CW152" s="496"/>
      <c r="CX152" s="496"/>
      <c r="CY152" s="496"/>
      <c r="CZ152" s="496"/>
      <c r="DA152" s="496"/>
      <c r="DB152" s="496"/>
      <c r="DC152" s="496"/>
      <c r="DD152" s="496"/>
      <c r="DE152" s="496"/>
      <c r="DF152" s="496"/>
      <c r="DG152" s="496"/>
      <c r="DH152" s="496"/>
      <c r="DI152" s="496"/>
      <c r="DJ152" s="496"/>
      <c r="DK152" s="496"/>
      <c r="DL152" s="496"/>
      <c r="DM152" s="496"/>
      <c r="DN152" s="497"/>
    </row>
    <row r="153" spans="1:118" ht="15" thickBot="1">
      <c r="A153" s="498">
        <v>685</v>
      </c>
      <c r="B153" s="499" t="s">
        <v>664</v>
      </c>
      <c r="C153" s="499">
        <v>2</v>
      </c>
      <c r="D153" s="399" t="s">
        <v>53</v>
      </c>
      <c r="E153" s="399" t="s">
        <v>543</v>
      </c>
      <c r="F153" s="500">
        <v>0</v>
      </c>
      <c r="G153" s="401">
        <v>0</v>
      </c>
      <c r="H153" s="521">
        <v>0.3</v>
      </c>
      <c r="I153" s="522">
        <v>-0.5</v>
      </c>
      <c r="J153" s="501">
        <v>0</v>
      </c>
      <c r="K153" s="502">
        <v>-3.0000000000000001E-3</v>
      </c>
      <c r="L153" s="401" t="str">
        <f t="shared" si="7"/>
        <v/>
      </c>
      <c r="M153" s="405">
        <f t="shared" si="9"/>
        <v>0</v>
      </c>
      <c r="N153" s="551">
        <v>0.02</v>
      </c>
      <c r="O153" s="503" t="str">
        <f t="shared" si="8"/>
        <v>OK</v>
      </c>
      <c r="P153" s="393"/>
      <c r="Q153" s="504">
        <v>685</v>
      </c>
      <c r="R153" s="402">
        <f t="shared" si="10"/>
        <v>0</v>
      </c>
      <c r="S153" s="505">
        <v>-3.0000000000000001E-3</v>
      </c>
      <c r="T153" s="505">
        <v>1.7000000000000001E-2</v>
      </c>
      <c r="U153" s="506"/>
      <c r="V153" s="506"/>
      <c r="W153" s="506"/>
      <c r="X153" s="506"/>
      <c r="Y153" s="506"/>
      <c r="Z153" s="506"/>
      <c r="AA153" s="506"/>
      <c r="AB153" s="506"/>
      <c r="AC153" s="506"/>
      <c r="AD153" s="506"/>
      <c r="AE153" s="506"/>
      <c r="AF153" s="506"/>
      <c r="AG153" s="506"/>
      <c r="AH153" s="506"/>
      <c r="AI153" s="506"/>
      <c r="AJ153" s="506"/>
      <c r="AK153" s="506"/>
      <c r="AL153" s="506"/>
      <c r="AM153" s="506"/>
      <c r="AN153" s="506"/>
      <c r="AO153" s="506"/>
      <c r="AP153" s="506"/>
      <c r="AQ153" s="506"/>
      <c r="AR153" s="506"/>
      <c r="AS153" s="506"/>
      <c r="AT153" s="506"/>
      <c r="AU153" s="506"/>
      <c r="AV153" s="506"/>
      <c r="AW153" s="506"/>
      <c r="AX153" s="506"/>
      <c r="AY153" s="506"/>
      <c r="AZ153" s="506"/>
      <c r="BA153" s="506"/>
      <c r="BB153" s="506"/>
      <c r="BC153" s="506"/>
      <c r="BD153" s="506"/>
      <c r="BE153" s="506"/>
      <c r="BF153" s="506"/>
      <c r="BG153" s="506"/>
      <c r="BH153" s="506"/>
      <c r="BI153" s="506"/>
      <c r="BJ153" s="506"/>
      <c r="BK153" s="506"/>
      <c r="BL153" s="506"/>
      <c r="BM153" s="506"/>
      <c r="BN153" s="506"/>
      <c r="BO153" s="506"/>
      <c r="BP153" s="506"/>
      <c r="BQ153" s="506"/>
      <c r="BR153" s="506"/>
      <c r="BS153" s="506"/>
      <c r="BT153" s="506"/>
      <c r="BU153" s="506"/>
      <c r="BV153" s="506"/>
      <c r="BW153" s="506"/>
      <c r="BX153" s="506"/>
      <c r="BY153" s="506"/>
      <c r="BZ153" s="506"/>
      <c r="CA153" s="506"/>
      <c r="CB153" s="506"/>
      <c r="CC153" s="506"/>
      <c r="CD153" s="506"/>
      <c r="CE153" s="506"/>
      <c r="CF153" s="506"/>
      <c r="CG153" s="506"/>
      <c r="CH153" s="506"/>
      <c r="CI153" s="506"/>
      <c r="CJ153" s="506"/>
      <c r="CK153" s="506"/>
      <c r="CL153" s="506"/>
      <c r="CM153" s="506"/>
      <c r="CN153" s="506"/>
      <c r="CO153" s="506"/>
      <c r="CP153" s="506"/>
      <c r="CQ153" s="506"/>
      <c r="CR153" s="506"/>
      <c r="CS153" s="506"/>
      <c r="CT153" s="506"/>
      <c r="CU153" s="506"/>
      <c r="CV153" s="506"/>
      <c r="CW153" s="506"/>
      <c r="CX153" s="506"/>
      <c r="CY153" s="506"/>
      <c r="CZ153" s="506"/>
      <c r="DA153" s="506"/>
      <c r="DB153" s="506"/>
      <c r="DC153" s="506"/>
      <c r="DD153" s="506"/>
      <c r="DE153" s="506"/>
      <c r="DF153" s="506"/>
      <c r="DG153" s="506"/>
      <c r="DH153" s="506"/>
      <c r="DI153" s="506"/>
      <c r="DJ153" s="506"/>
      <c r="DK153" s="506"/>
      <c r="DL153" s="506"/>
      <c r="DM153" s="506"/>
      <c r="DN153" s="507"/>
    </row>
    <row r="154" spans="1:118">
      <c r="H154" s="406"/>
      <c r="I154" s="406"/>
      <c r="S154" s="406"/>
      <c r="T154" s="406">
        <v>88.241</v>
      </c>
    </row>
    <row r="155" spans="1:118">
      <c r="H155" s="406"/>
      <c r="I155" s="406"/>
      <c r="S155" s="406"/>
      <c r="T155" s="406">
        <v>-0.06</v>
      </c>
    </row>
    <row r="156" spans="1:118">
      <c r="H156" s="406"/>
      <c r="I156" s="406"/>
      <c r="S156" s="406"/>
      <c r="T156" s="406">
        <v>65.209999999999994</v>
      </c>
    </row>
    <row r="157" spans="1:118">
      <c r="H157" s="406"/>
      <c r="I157" s="406"/>
      <c r="S157" s="406"/>
      <c r="T157" s="406">
        <v>2.5999999999999999E-2</v>
      </c>
    </row>
    <row r="158" spans="1:118">
      <c r="H158" s="406"/>
      <c r="I158" s="406"/>
      <c r="S158" s="406"/>
      <c r="T158" s="406">
        <v>-58.493000000000002</v>
      </c>
    </row>
    <row r="159" spans="1:118">
      <c r="H159" s="406"/>
      <c r="I159" s="406"/>
      <c r="S159" s="406"/>
      <c r="T159" s="406">
        <v>79.936000000000007</v>
      </c>
    </row>
    <row r="160" spans="1:118">
      <c r="H160" s="406"/>
      <c r="I160" s="406"/>
      <c r="S160" s="406"/>
      <c r="T160" s="406">
        <v>-58.570999999999998</v>
      </c>
    </row>
    <row r="161" spans="8:20">
      <c r="H161" s="406"/>
      <c r="I161" s="406"/>
      <c r="S161" s="406"/>
      <c r="T161" s="406">
        <v>-80.100999999999999</v>
      </c>
    </row>
    <row r="162" spans="8:20">
      <c r="H162" s="406"/>
      <c r="I162" s="406"/>
      <c r="S162" s="406"/>
      <c r="T162" s="406">
        <v>-10.983000000000001</v>
      </c>
    </row>
    <row r="163" spans="8:20">
      <c r="H163" s="406"/>
      <c r="I163" s="406"/>
      <c r="S163" s="406"/>
      <c r="T163" s="406">
        <v>-11.643000000000001</v>
      </c>
    </row>
    <row r="164" spans="8:20">
      <c r="H164" s="406"/>
      <c r="I164" s="406"/>
      <c r="S164" s="406"/>
      <c r="T164" s="406">
        <v>-12.438000000000001</v>
      </c>
    </row>
    <row r="165" spans="8:20">
      <c r="H165" s="406"/>
      <c r="I165" s="406"/>
      <c r="S165" s="406"/>
      <c r="T165" s="406">
        <v>-13.071</v>
      </c>
    </row>
    <row r="166" spans="8:20">
      <c r="H166" s="406"/>
      <c r="I166" s="406"/>
      <c r="S166" s="406"/>
      <c r="T166" s="406">
        <v>10.888999999999999</v>
      </c>
    </row>
    <row r="167" spans="8:20">
      <c r="H167" s="406"/>
      <c r="I167" s="406"/>
      <c r="S167" s="406"/>
      <c r="T167" s="406">
        <v>11.593</v>
      </c>
    </row>
    <row r="168" spans="8:20">
      <c r="H168" s="406"/>
      <c r="I168" s="406"/>
      <c r="S168" s="406"/>
      <c r="T168" s="406">
        <v>12.345000000000001</v>
      </c>
    </row>
    <row r="169" spans="8:20">
      <c r="H169" s="406"/>
      <c r="I169" s="406"/>
      <c r="S169" s="406"/>
      <c r="T169" s="406">
        <v>13.089</v>
      </c>
    </row>
    <row r="170" spans="8:20">
      <c r="H170" s="406"/>
      <c r="I170" s="406"/>
      <c r="S170" s="406"/>
      <c r="T170" s="406">
        <v>-150.553</v>
      </c>
    </row>
    <row r="171" spans="8:20">
      <c r="H171" s="406"/>
      <c r="I171" s="406"/>
      <c r="S171" s="406"/>
      <c r="T171" s="406">
        <v>-150.273</v>
      </c>
    </row>
    <row r="172" spans="8:20">
      <c r="H172" s="406"/>
      <c r="I172" s="406"/>
      <c r="S172" s="406"/>
      <c r="T172" s="406">
        <v>-150.04900000000001</v>
      </c>
    </row>
    <row r="173" spans="8:20">
      <c r="H173" s="406"/>
      <c r="I173" s="406"/>
      <c r="S173" s="406"/>
      <c r="T173" s="406">
        <v>-150.22399999999999</v>
      </c>
    </row>
    <row r="174" spans="8:20">
      <c r="H174" s="406"/>
      <c r="I174" s="406"/>
      <c r="S174" s="406"/>
      <c r="T174" s="406">
        <v>-150.47999999999999</v>
      </c>
    </row>
    <row r="175" spans="8:20">
      <c r="H175" s="406"/>
      <c r="I175" s="406"/>
      <c r="S175" s="406"/>
      <c r="T175" s="406">
        <v>-89.724000000000004</v>
      </c>
    </row>
    <row r="176" spans="8:20">
      <c r="H176" s="406"/>
      <c r="I176" s="406"/>
      <c r="S176" s="406"/>
      <c r="T176" s="406">
        <v>-90.009</v>
      </c>
    </row>
    <row r="177" spans="8:20">
      <c r="H177" s="406"/>
      <c r="I177" s="406"/>
      <c r="S177" s="406"/>
      <c r="T177" s="406">
        <v>-90.141000000000005</v>
      </c>
    </row>
    <row r="178" spans="8:20">
      <c r="H178" s="406"/>
      <c r="I178" s="406"/>
      <c r="S178" s="406"/>
      <c r="T178" s="406">
        <v>-89.974000000000004</v>
      </c>
    </row>
    <row r="179" spans="8:20">
      <c r="H179" s="406"/>
      <c r="I179" s="406"/>
      <c r="S179" s="406"/>
      <c r="T179" s="406">
        <v>-89.677000000000007</v>
      </c>
    </row>
    <row r="180" spans="8:20">
      <c r="H180" s="406"/>
      <c r="I180" s="406"/>
      <c r="S180" s="406"/>
      <c r="T180" s="406">
        <v>-70.584999999999994</v>
      </c>
    </row>
    <row r="181" spans="8:20">
      <c r="H181" s="406"/>
      <c r="I181" s="406"/>
      <c r="S181" s="406"/>
      <c r="T181" s="406">
        <v>-70.268000000000001</v>
      </c>
    </row>
    <row r="182" spans="8:20">
      <c r="H182" s="406"/>
      <c r="I182" s="406"/>
      <c r="S182" s="406"/>
      <c r="T182" s="406">
        <v>-70.137</v>
      </c>
    </row>
    <row r="183" spans="8:20">
      <c r="H183" s="406"/>
      <c r="I183" s="406"/>
      <c r="S183" s="406"/>
      <c r="T183" s="406">
        <v>-70.304000000000002</v>
      </c>
    </row>
    <row r="184" spans="8:20">
      <c r="H184" s="406"/>
      <c r="I184" s="406"/>
      <c r="S184" s="406"/>
      <c r="T184" s="406">
        <v>-70.590999999999994</v>
      </c>
    </row>
  </sheetData>
  <mergeCells count="32">
    <mergeCell ref="D11:E11"/>
    <mergeCell ref="K5:K6"/>
    <mergeCell ref="F5:F6"/>
    <mergeCell ref="I5:I6"/>
    <mergeCell ref="J5:J6"/>
    <mergeCell ref="G5:H6"/>
    <mergeCell ref="A9:B10"/>
    <mergeCell ref="C5:C6"/>
    <mergeCell ref="D5:E6"/>
    <mergeCell ref="C7:E7"/>
    <mergeCell ref="L7:O10"/>
    <mergeCell ref="C8:E8"/>
    <mergeCell ref="C9:E9"/>
    <mergeCell ref="C10:E10"/>
    <mergeCell ref="F7:I7"/>
    <mergeCell ref="F8:I8"/>
    <mergeCell ref="F9:I9"/>
    <mergeCell ref="F10:I10"/>
    <mergeCell ref="L5:O6"/>
    <mergeCell ref="U5:AB5"/>
    <mergeCell ref="U6:AB6"/>
    <mergeCell ref="L2:O2"/>
    <mergeCell ref="A5:B8"/>
    <mergeCell ref="L4:O4"/>
    <mergeCell ref="L3:O3"/>
    <mergeCell ref="Q5:T5"/>
    <mergeCell ref="I2:K2"/>
    <mergeCell ref="I3:K3"/>
    <mergeCell ref="I4:K4"/>
    <mergeCell ref="Q1:R3"/>
    <mergeCell ref="I1:K1"/>
    <mergeCell ref="L1:O1"/>
  </mergeCells>
  <phoneticPr fontId="2"/>
  <conditionalFormatting sqref="G12:G46 L12:L153">
    <cfRule type="cellIs" dxfId="928" priority="13" operator="equal">
      <formula>""</formula>
    </cfRule>
  </conditionalFormatting>
  <conditionalFormatting sqref="G47:G78">
    <cfRule type="cellIs" dxfId="927" priority="11" operator="equal">
      <formula>""</formula>
    </cfRule>
  </conditionalFormatting>
  <conditionalFormatting sqref="G79:G98">
    <cfRule type="cellIs" dxfId="926" priority="10" operator="equal">
      <formula>""</formula>
    </cfRule>
  </conditionalFormatting>
  <conditionalFormatting sqref="G119:G153">
    <cfRule type="cellIs" dxfId="925" priority="8" operator="equal">
      <formula>""</formula>
    </cfRule>
  </conditionalFormatting>
  <conditionalFormatting sqref="G99:G118">
    <cfRule type="cellIs" dxfId="924" priority="9" operator="equal">
      <formula>""</formula>
    </cfRule>
  </conditionalFormatting>
  <conditionalFormatting sqref="O12:O153">
    <cfRule type="cellIs" dxfId="923" priority="1" stopIfTrue="1" operator="equal">
      <formula>"NG"</formula>
    </cfRule>
    <cfRule type="cellIs" dxfId="922" priority="2" stopIfTrue="1" operator="equal">
      <formula>"OK"</formula>
    </cfRule>
  </conditionalFormatting>
  <printOptions horizontalCentered="1"/>
  <pageMargins left="0.39370078740157483" right="0.39370078740157483" top="0.39370078740157483" bottom="0.39370078740157483" header="0.51181102362204722" footer="0.51181102362204722"/>
  <pageSetup paperSize="9" scale="70"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transitionEvaluation="1">
    <tabColor theme="3"/>
  </sheetPr>
  <dimension ref="A1:DN37"/>
  <sheetViews>
    <sheetView zoomScale="75" zoomScaleNormal="75" workbookViewId="0">
      <selection activeCell="L11" sqref="L11"/>
    </sheetView>
  </sheetViews>
  <sheetFormatPr baseColWidth="10" defaultColWidth="8.6640625" defaultRowHeight="14"/>
  <cols>
    <col min="1" max="1" width="5.6640625" style="118" customWidth="1"/>
    <col min="2" max="2" width="42.33203125" style="118" customWidth="1"/>
    <col min="3" max="5" width="5.6640625" style="118" customWidth="1"/>
    <col min="6" max="6" width="10.1640625" style="118" customWidth="1"/>
    <col min="7" max="9" width="9.1640625" style="118" customWidth="1"/>
    <col min="10" max="11" width="10.1640625" style="118" customWidth="1"/>
    <col min="12" max="16" width="9.1640625" style="118" customWidth="1"/>
    <col min="17" max="118" width="10.1640625" style="118" customWidth="1"/>
    <col min="119" max="16384" width="8.6640625" style="118"/>
  </cols>
  <sheetData>
    <row r="1" spans="1:118">
      <c r="H1" s="298" t="str">
        <f>A測定!H1</f>
        <v>⊿3</v>
      </c>
      <c r="I1" s="649">
        <f>A測定!I1</f>
        <v>0</v>
      </c>
      <c r="J1" s="649"/>
      <c r="K1" s="649"/>
      <c r="L1" s="650">
        <f>A測定!L1</f>
        <v>0</v>
      </c>
      <c r="M1" s="650"/>
      <c r="N1" s="651"/>
      <c r="O1" s="652"/>
      <c r="Q1" s="643" t="s">
        <v>98</v>
      </c>
      <c r="R1" s="644"/>
      <c r="S1" s="213" t="s">
        <v>99</v>
      </c>
      <c r="T1" s="191"/>
      <c r="U1" s="191"/>
      <c r="V1" s="191"/>
      <c r="W1" s="192"/>
    </row>
    <row r="2" spans="1:118">
      <c r="H2" s="299" t="str">
        <f>A測定!H2</f>
        <v>⊿2</v>
      </c>
      <c r="I2" s="639">
        <f>A測定!I2</f>
        <v>0</v>
      </c>
      <c r="J2" s="639"/>
      <c r="K2" s="639"/>
      <c r="L2" s="568">
        <f>A測定!L2</f>
        <v>0</v>
      </c>
      <c r="M2" s="568"/>
      <c r="N2" s="569"/>
      <c r="O2" s="570"/>
      <c r="P2" s="219"/>
      <c r="Q2" s="645"/>
      <c r="R2" s="646"/>
      <c r="S2" s="308"/>
      <c r="T2" s="272"/>
      <c r="U2" s="272"/>
      <c r="V2" s="272"/>
      <c r="W2" s="273"/>
    </row>
    <row r="3" spans="1:118" ht="15" thickBot="1">
      <c r="H3" s="299" t="str">
        <f>A測定!H3</f>
        <v>⊿1</v>
      </c>
      <c r="I3" s="639">
        <f>A測定!I3</f>
        <v>0</v>
      </c>
      <c r="J3" s="639"/>
      <c r="K3" s="639"/>
      <c r="L3" s="568">
        <f>A測定!L3</f>
        <v>0</v>
      </c>
      <c r="M3" s="568"/>
      <c r="N3" s="569"/>
      <c r="O3" s="570"/>
      <c r="P3" s="219"/>
      <c r="Q3" s="647"/>
      <c r="R3" s="648"/>
      <c r="S3" s="317"/>
      <c r="T3" s="271"/>
      <c r="U3" s="198"/>
      <c r="V3" s="198"/>
      <c r="W3" s="274"/>
    </row>
    <row r="4" spans="1:118" ht="15" thickBot="1">
      <c r="H4" s="300" t="str">
        <f>A測定!H4</f>
        <v>新規</v>
      </c>
      <c r="I4" s="775" t="str">
        <f>A測定!I4</f>
        <v>ﾌｫｰﾏｯﾄ新規作成</v>
      </c>
      <c r="J4" s="775"/>
      <c r="K4" s="775"/>
      <c r="L4" s="565">
        <f>A測定!L4</f>
        <v>44611</v>
      </c>
      <c r="M4" s="565"/>
      <c r="N4" s="566"/>
      <c r="O4" s="567"/>
      <c r="P4" s="219"/>
    </row>
    <row r="5" spans="1:118" ht="13.5" customHeight="1">
      <c r="A5" s="768" t="str">
        <f>A測定!A5</f>
        <v>GHAC  R0J尺寸检查表</v>
      </c>
      <c r="B5" s="769"/>
      <c r="C5" s="733" t="str">
        <f>A測定!C5</f>
        <v>模具号</v>
      </c>
      <c r="D5" s="595">
        <f>A測定!D5</f>
        <v>3</v>
      </c>
      <c r="E5" s="611"/>
      <c r="F5" s="767" t="str">
        <f>A測定!F5</f>
        <v>日期</v>
      </c>
      <c r="G5" s="629" t="str">
        <f>A測定!G5</f>
        <v>AVE</v>
      </c>
      <c r="H5" s="630"/>
      <c r="I5" s="562" t="str">
        <f>A測定!I5</f>
        <v>SHOT.NO</v>
      </c>
      <c r="J5" s="626">
        <f>A測定!J5</f>
        <v>191</v>
      </c>
      <c r="K5" s="767" t="str">
        <f>A測定!K5</f>
        <v>活动</v>
      </c>
      <c r="L5" s="595" t="str">
        <f>A測定!L5</f>
        <v>DC1</v>
      </c>
      <c r="M5" s="596"/>
      <c r="N5" s="596"/>
      <c r="O5" s="597"/>
      <c r="P5" s="242"/>
      <c r="Q5" s="732" t="str">
        <f>A測定!Q5</f>
        <v>3次元寸法検査ﾃﾞｰﾀ</v>
      </c>
      <c r="R5" s="733"/>
      <c r="S5" s="733"/>
      <c r="T5" s="734"/>
      <c r="U5" s="564" t="str">
        <f>A測定!U5</f>
        <v>この色箇所入力する。測定値はｺﾋﾟｰ&amp;ﾍﾟｰｽﾄ（値）する。</v>
      </c>
      <c r="V5" s="564"/>
      <c r="W5" s="564"/>
      <c r="X5" s="564"/>
      <c r="Y5" s="564"/>
      <c r="Z5" s="564"/>
      <c r="AA5" s="564"/>
      <c r="AB5" s="564"/>
    </row>
    <row r="6" spans="1:118" ht="13.5" customHeight="1" thickBot="1">
      <c r="A6" s="770"/>
      <c r="B6" s="771"/>
      <c r="C6" s="774"/>
      <c r="D6" s="598"/>
      <c r="E6" s="612"/>
      <c r="F6" s="641"/>
      <c r="G6" s="631"/>
      <c r="H6" s="632"/>
      <c r="I6" s="628"/>
      <c r="J6" s="627"/>
      <c r="K6" s="641"/>
      <c r="L6" s="598"/>
      <c r="M6" s="599"/>
      <c r="N6" s="599"/>
      <c r="O6" s="600"/>
      <c r="P6" s="242"/>
      <c r="Q6" s="197" t="str">
        <f>A測定!Q6</f>
        <v>機種</v>
      </c>
      <c r="R6" s="198" t="str">
        <f>A測定!R6</f>
        <v>5R0</v>
      </c>
      <c r="S6" s="198" t="str">
        <f>A測定!S6</f>
        <v>型番</v>
      </c>
      <c r="T6" s="225">
        <f>A測定!T6</f>
        <v>1</v>
      </c>
      <c r="U6" s="564"/>
      <c r="V6" s="564"/>
      <c r="W6" s="564"/>
      <c r="X6" s="564"/>
      <c r="Y6" s="564"/>
      <c r="Z6" s="564"/>
      <c r="AA6" s="564"/>
      <c r="AB6" s="564"/>
    </row>
    <row r="7" spans="1:118" ht="13.5" customHeight="1">
      <c r="A7" s="770"/>
      <c r="B7" s="771"/>
      <c r="C7" s="747" t="str">
        <f>A測定!C7</f>
        <v>方向</v>
      </c>
      <c r="D7" s="747"/>
      <c r="E7" s="748"/>
      <c r="F7" s="749" t="str">
        <f>A測定!F7</f>
        <v>图纸数据</v>
      </c>
      <c r="G7" s="750"/>
      <c r="H7" s="750"/>
      <c r="I7" s="751"/>
      <c r="J7" s="237" t="str">
        <f>A測定!J7</f>
        <v>基准值</v>
      </c>
      <c r="K7" s="238" t="str">
        <f>A測定!K7</f>
        <v>检查值</v>
      </c>
      <c r="L7" s="752" t="str">
        <f>A測定!L7</f>
        <v>以基准值为基础
评价检查值</v>
      </c>
      <c r="M7" s="753"/>
      <c r="N7" s="753"/>
      <c r="O7" s="754"/>
      <c r="P7" s="199"/>
      <c r="Q7" s="193" t="str">
        <f>A測定!Q7</f>
        <v>NO</v>
      </c>
      <c r="R7" s="194">
        <f>A測定!R7</f>
        <v>0</v>
      </c>
      <c r="S7" s="195">
        <f>A測定!S7</f>
        <v>4</v>
      </c>
      <c r="T7" s="196">
        <f>A測定!T7</f>
        <v>2</v>
      </c>
      <c r="U7" s="191">
        <f>A測定!U7</f>
        <v>3</v>
      </c>
      <c r="V7" s="191">
        <f>A測定!V7</f>
        <v>4</v>
      </c>
      <c r="W7" s="191">
        <f>A測定!W7</f>
        <v>5</v>
      </c>
      <c r="X7" s="191">
        <f>A測定!X7</f>
        <v>6</v>
      </c>
      <c r="Y7" s="191">
        <f>A測定!Y7</f>
        <v>7</v>
      </c>
      <c r="Z7" s="191">
        <f>A測定!Z7</f>
        <v>8</v>
      </c>
      <c r="AA7" s="191">
        <f>A測定!AA7</f>
        <v>9</v>
      </c>
      <c r="AB7" s="191">
        <f>A測定!AB7</f>
        <v>10</v>
      </c>
      <c r="AC7" s="191">
        <f>A測定!AC7</f>
        <v>11</v>
      </c>
      <c r="AD7" s="191">
        <f>A測定!AD7</f>
        <v>12</v>
      </c>
      <c r="AE7" s="191">
        <f>A測定!AE7</f>
        <v>13</v>
      </c>
      <c r="AF7" s="191">
        <f>A測定!AF7</f>
        <v>14</v>
      </c>
      <c r="AG7" s="191">
        <f>A測定!AG7</f>
        <v>15</v>
      </c>
      <c r="AH7" s="191">
        <f>A測定!AH7</f>
        <v>16</v>
      </c>
      <c r="AI7" s="191">
        <f>A測定!AI7</f>
        <v>17</v>
      </c>
      <c r="AJ7" s="191">
        <f>A測定!AJ7</f>
        <v>18</v>
      </c>
      <c r="AK7" s="191">
        <f>A測定!AK7</f>
        <v>19</v>
      </c>
      <c r="AL7" s="191">
        <f>A測定!AL7</f>
        <v>20</v>
      </c>
      <c r="AM7" s="191">
        <f>A測定!AM7</f>
        <v>21</v>
      </c>
      <c r="AN7" s="191">
        <f>A測定!AN7</f>
        <v>22</v>
      </c>
      <c r="AO7" s="191">
        <f>A測定!AO7</f>
        <v>23</v>
      </c>
      <c r="AP7" s="191">
        <f>A測定!AP7</f>
        <v>24</v>
      </c>
      <c r="AQ7" s="191">
        <f>A測定!AQ7</f>
        <v>25</v>
      </c>
      <c r="AR7" s="191">
        <f>A測定!AR7</f>
        <v>26</v>
      </c>
      <c r="AS7" s="191">
        <f>A測定!AS7</f>
        <v>27</v>
      </c>
      <c r="AT7" s="191">
        <f>A測定!AT7</f>
        <v>28</v>
      </c>
      <c r="AU7" s="191">
        <f>A測定!AU7</f>
        <v>29</v>
      </c>
      <c r="AV7" s="191">
        <f>A測定!AV7</f>
        <v>30</v>
      </c>
      <c r="AW7" s="191">
        <f>A測定!AW7</f>
        <v>31</v>
      </c>
      <c r="AX7" s="191">
        <f>A測定!AX7</f>
        <v>32</v>
      </c>
      <c r="AY7" s="191">
        <f>A測定!AY7</f>
        <v>33</v>
      </c>
      <c r="AZ7" s="191">
        <f>A測定!AZ7</f>
        <v>34</v>
      </c>
      <c r="BA7" s="191">
        <f>A測定!BA7</f>
        <v>35</v>
      </c>
      <c r="BB7" s="191">
        <f>A測定!BB7</f>
        <v>36</v>
      </c>
      <c r="BC7" s="191">
        <f>A測定!BC7</f>
        <v>37</v>
      </c>
      <c r="BD7" s="191">
        <f>A測定!BD7</f>
        <v>38</v>
      </c>
      <c r="BE7" s="191">
        <f>A測定!BE7</f>
        <v>39</v>
      </c>
      <c r="BF7" s="191">
        <f>A測定!BF7</f>
        <v>40</v>
      </c>
      <c r="BG7" s="191">
        <f>A測定!BG7</f>
        <v>41</v>
      </c>
      <c r="BH7" s="191">
        <f>A測定!BH7</f>
        <v>42</v>
      </c>
      <c r="BI7" s="191">
        <f>A測定!BI7</f>
        <v>43</v>
      </c>
      <c r="BJ7" s="191">
        <f>A測定!BJ7</f>
        <v>44</v>
      </c>
      <c r="BK7" s="191">
        <f>A測定!BK7</f>
        <v>45</v>
      </c>
      <c r="BL7" s="191">
        <f>A測定!BL7</f>
        <v>46</v>
      </c>
      <c r="BM7" s="191">
        <f>A測定!BM7</f>
        <v>47</v>
      </c>
      <c r="BN7" s="191">
        <f>A測定!BN7</f>
        <v>48</v>
      </c>
      <c r="BO7" s="191">
        <f>A測定!BO7</f>
        <v>49</v>
      </c>
      <c r="BP7" s="191">
        <f>A測定!BP7</f>
        <v>50</v>
      </c>
      <c r="BQ7" s="191">
        <f>A測定!BQ7</f>
        <v>51</v>
      </c>
      <c r="BR7" s="191">
        <f>A測定!BR7</f>
        <v>52</v>
      </c>
      <c r="BS7" s="191">
        <f>A測定!BS7</f>
        <v>53</v>
      </c>
      <c r="BT7" s="191">
        <f>A測定!BT7</f>
        <v>54</v>
      </c>
      <c r="BU7" s="191">
        <f>A測定!BU7</f>
        <v>55</v>
      </c>
      <c r="BV7" s="191">
        <f>A測定!BV7</f>
        <v>56</v>
      </c>
      <c r="BW7" s="191">
        <f>A測定!BW7</f>
        <v>57</v>
      </c>
      <c r="BX7" s="191">
        <f>A測定!BX7</f>
        <v>58</v>
      </c>
      <c r="BY7" s="191">
        <f>A測定!BY7</f>
        <v>59</v>
      </c>
      <c r="BZ7" s="191">
        <f>A測定!BZ7</f>
        <v>60</v>
      </c>
      <c r="CA7" s="191">
        <f>A測定!CA7</f>
        <v>61</v>
      </c>
      <c r="CB7" s="191">
        <f>A測定!CB7</f>
        <v>62</v>
      </c>
      <c r="CC7" s="191">
        <f>A測定!CC7</f>
        <v>63</v>
      </c>
      <c r="CD7" s="191">
        <f>A測定!CD7</f>
        <v>64</v>
      </c>
      <c r="CE7" s="191">
        <f>A測定!CE7</f>
        <v>65</v>
      </c>
      <c r="CF7" s="191">
        <f>A測定!CF7</f>
        <v>66</v>
      </c>
      <c r="CG7" s="191">
        <f>A測定!CG7</f>
        <v>67</v>
      </c>
      <c r="CH7" s="191">
        <f>A測定!CH7</f>
        <v>68</v>
      </c>
      <c r="CI7" s="191">
        <f>A測定!CI7</f>
        <v>69</v>
      </c>
      <c r="CJ7" s="191">
        <f>A測定!CJ7</f>
        <v>70</v>
      </c>
      <c r="CK7" s="191">
        <f>A測定!CK7</f>
        <v>71</v>
      </c>
      <c r="CL7" s="191">
        <f>A測定!CL7</f>
        <v>72</v>
      </c>
      <c r="CM7" s="191">
        <f>A測定!CM7</f>
        <v>73</v>
      </c>
      <c r="CN7" s="191">
        <f>A測定!CN7</f>
        <v>74</v>
      </c>
      <c r="CO7" s="191">
        <f>A測定!CO7</f>
        <v>75</v>
      </c>
      <c r="CP7" s="191">
        <f>A測定!CP7</f>
        <v>76</v>
      </c>
      <c r="CQ7" s="191">
        <f>A測定!CQ7</f>
        <v>77</v>
      </c>
      <c r="CR7" s="191">
        <f>A測定!CR7</f>
        <v>78</v>
      </c>
      <c r="CS7" s="191">
        <f>A測定!CS7</f>
        <v>79</v>
      </c>
      <c r="CT7" s="191">
        <f>A測定!CT7</f>
        <v>80</v>
      </c>
      <c r="CU7" s="191">
        <f>A測定!CU7</f>
        <v>81</v>
      </c>
      <c r="CV7" s="191">
        <f>A測定!CV7</f>
        <v>82</v>
      </c>
      <c r="CW7" s="191">
        <f>A測定!CW7</f>
        <v>83</v>
      </c>
      <c r="CX7" s="191">
        <f>A測定!CX7</f>
        <v>84</v>
      </c>
      <c r="CY7" s="191">
        <f>A測定!CY7</f>
        <v>85</v>
      </c>
      <c r="CZ7" s="191">
        <f>A測定!CZ7</f>
        <v>86</v>
      </c>
      <c r="DA7" s="191">
        <f>A測定!DA7</f>
        <v>87</v>
      </c>
      <c r="DB7" s="191">
        <f>A測定!DB7</f>
        <v>88</v>
      </c>
      <c r="DC7" s="191">
        <f>A測定!DC7</f>
        <v>89</v>
      </c>
      <c r="DD7" s="191">
        <f>A測定!DD7</f>
        <v>90</v>
      </c>
      <c r="DE7" s="191">
        <f>A測定!DE7</f>
        <v>91</v>
      </c>
      <c r="DF7" s="191">
        <f>A測定!DF7</f>
        <v>92</v>
      </c>
      <c r="DG7" s="191">
        <f>A測定!DG7</f>
        <v>93</v>
      </c>
      <c r="DH7" s="191">
        <f>A測定!DH7</f>
        <v>94</v>
      </c>
      <c r="DI7" s="191">
        <f>A測定!DI7</f>
        <v>95</v>
      </c>
      <c r="DJ7" s="191">
        <f>A測定!DJ7</f>
        <v>96</v>
      </c>
      <c r="DK7" s="191">
        <f>A測定!DK7</f>
        <v>97</v>
      </c>
      <c r="DL7" s="191">
        <f>A測定!DL7</f>
        <v>98</v>
      </c>
      <c r="DM7" s="191">
        <f>A測定!DM7</f>
        <v>99</v>
      </c>
      <c r="DN7" s="192">
        <f>A測定!DN7</f>
        <v>100</v>
      </c>
    </row>
    <row r="8" spans="1:118" ht="13.5" customHeight="1" thickBot="1">
      <c r="A8" s="772"/>
      <c r="B8" s="773"/>
      <c r="C8" s="761" t="str">
        <f>A測定!C8</f>
        <v>0　…　轴</v>
      </c>
      <c r="D8" s="761"/>
      <c r="E8" s="762"/>
      <c r="F8" s="763" t="str">
        <f>A測定!F8</f>
        <v>工件尺寸对照3座标尺寸作±标记</v>
      </c>
      <c r="G8" s="764"/>
      <c r="H8" s="764"/>
      <c r="I8" s="765"/>
      <c r="J8" s="181" t="str">
        <f>A測定!J8</f>
        <v>基准值</v>
      </c>
      <c r="K8" s="182" t="str">
        <f>A測定!K8</f>
        <v>AVE</v>
      </c>
      <c r="L8" s="755"/>
      <c r="M8" s="756"/>
      <c r="N8" s="756"/>
      <c r="O8" s="757"/>
      <c r="P8" s="199"/>
      <c r="Q8" s="185" t="str">
        <f>A測定!Q8</f>
        <v>日付</v>
      </c>
      <c r="R8" s="185" t="str">
        <f>A測定!R8</f>
        <v>基準値</v>
      </c>
      <c r="S8" s="226">
        <f>A測定!S8</f>
        <v>44611</v>
      </c>
      <c r="T8" s="227">
        <f>A測定!T8</f>
        <v>44609</v>
      </c>
      <c r="U8" s="227">
        <f>A測定!U8</f>
        <v>0</v>
      </c>
      <c r="V8" s="227">
        <f>A測定!V8</f>
        <v>0</v>
      </c>
      <c r="W8" s="227">
        <f>A測定!W8</f>
        <v>0</v>
      </c>
      <c r="X8" s="227">
        <f>A測定!X8</f>
        <v>0</v>
      </c>
      <c r="Y8" s="227">
        <f>A測定!Y8</f>
        <v>0</v>
      </c>
      <c r="Z8" s="227">
        <f>A測定!Z8</f>
        <v>0</v>
      </c>
      <c r="AA8" s="227">
        <f>A測定!AA8</f>
        <v>0</v>
      </c>
      <c r="AB8" s="227">
        <f>A測定!AB8</f>
        <v>0</v>
      </c>
      <c r="AC8" s="227">
        <f>A測定!AC8</f>
        <v>0</v>
      </c>
      <c r="AD8" s="227">
        <f>A測定!AD8</f>
        <v>0</v>
      </c>
      <c r="AE8" s="227">
        <f>A測定!AE8</f>
        <v>0</v>
      </c>
      <c r="AF8" s="227">
        <f>A測定!AF8</f>
        <v>0</v>
      </c>
      <c r="AG8" s="227">
        <f>A測定!AG8</f>
        <v>0</v>
      </c>
      <c r="AH8" s="227">
        <f>A測定!AH8</f>
        <v>0</v>
      </c>
      <c r="AI8" s="227">
        <f>A測定!AI8</f>
        <v>0</v>
      </c>
      <c r="AJ8" s="227">
        <f>A測定!AJ8</f>
        <v>0</v>
      </c>
      <c r="AK8" s="227">
        <f>A測定!AK8</f>
        <v>0</v>
      </c>
      <c r="AL8" s="227">
        <f>A測定!AL8</f>
        <v>0</v>
      </c>
      <c r="AM8" s="227">
        <f>A測定!AM8</f>
        <v>0</v>
      </c>
      <c r="AN8" s="227">
        <f>A測定!AN8</f>
        <v>0</v>
      </c>
      <c r="AO8" s="227">
        <f>A測定!AO8</f>
        <v>0</v>
      </c>
      <c r="AP8" s="227">
        <f>A測定!AP8</f>
        <v>0</v>
      </c>
      <c r="AQ8" s="227">
        <f>A測定!AQ8</f>
        <v>0</v>
      </c>
      <c r="AR8" s="227">
        <f>A測定!AR8</f>
        <v>0</v>
      </c>
      <c r="AS8" s="227">
        <f>A測定!AS8</f>
        <v>0</v>
      </c>
      <c r="AT8" s="227">
        <f>A測定!AT8</f>
        <v>0</v>
      </c>
      <c r="AU8" s="227">
        <f>A測定!AU8</f>
        <v>0</v>
      </c>
      <c r="AV8" s="227">
        <f>A測定!AV8</f>
        <v>0</v>
      </c>
      <c r="AW8" s="227">
        <f>A測定!AW8</f>
        <v>0</v>
      </c>
      <c r="AX8" s="227">
        <f>A測定!AX8</f>
        <v>0</v>
      </c>
      <c r="AY8" s="227">
        <f>A測定!AY8</f>
        <v>0</v>
      </c>
      <c r="AZ8" s="227">
        <f>A測定!AZ8</f>
        <v>0</v>
      </c>
      <c r="BA8" s="227">
        <f>A測定!BA8</f>
        <v>0</v>
      </c>
      <c r="BB8" s="227">
        <f>A測定!BB8</f>
        <v>0</v>
      </c>
      <c r="BC8" s="227">
        <f>A測定!BC8</f>
        <v>0</v>
      </c>
      <c r="BD8" s="227">
        <f>A測定!BD8</f>
        <v>0</v>
      </c>
      <c r="BE8" s="227">
        <f>A測定!BE8</f>
        <v>0</v>
      </c>
      <c r="BF8" s="227">
        <f>A測定!BF8</f>
        <v>0</v>
      </c>
      <c r="BG8" s="227">
        <f>A測定!BG8</f>
        <v>0</v>
      </c>
      <c r="BH8" s="227">
        <f>A測定!BH8</f>
        <v>0</v>
      </c>
      <c r="BI8" s="227">
        <f>A測定!BI8</f>
        <v>0</v>
      </c>
      <c r="BJ8" s="227">
        <f>A測定!BJ8</f>
        <v>0</v>
      </c>
      <c r="BK8" s="227">
        <f>A測定!BK8</f>
        <v>0</v>
      </c>
      <c r="BL8" s="227">
        <f>A測定!BL8</f>
        <v>0</v>
      </c>
      <c r="BM8" s="227">
        <f>A測定!BM8</f>
        <v>0</v>
      </c>
      <c r="BN8" s="227">
        <f>A測定!BN8</f>
        <v>0</v>
      </c>
      <c r="BO8" s="227">
        <f>A測定!BO8</f>
        <v>0</v>
      </c>
      <c r="BP8" s="227">
        <f>A測定!BP8</f>
        <v>0</v>
      </c>
      <c r="BQ8" s="227">
        <f>A測定!BQ8</f>
        <v>0</v>
      </c>
      <c r="BR8" s="227">
        <f>A測定!BR8</f>
        <v>0</v>
      </c>
      <c r="BS8" s="227">
        <f>A測定!BS8</f>
        <v>0</v>
      </c>
      <c r="BT8" s="227">
        <f>A測定!BT8</f>
        <v>0</v>
      </c>
      <c r="BU8" s="227">
        <f>A測定!BU8</f>
        <v>0</v>
      </c>
      <c r="BV8" s="227">
        <f>A測定!BV8</f>
        <v>0</v>
      </c>
      <c r="BW8" s="227">
        <f>A測定!BW8</f>
        <v>0</v>
      </c>
      <c r="BX8" s="227">
        <f>A測定!BX8</f>
        <v>0</v>
      </c>
      <c r="BY8" s="227">
        <f>A測定!BY8</f>
        <v>0</v>
      </c>
      <c r="BZ8" s="227">
        <f>A測定!BZ8</f>
        <v>0</v>
      </c>
      <c r="CA8" s="227">
        <f>A測定!CA8</f>
        <v>0</v>
      </c>
      <c r="CB8" s="227">
        <f>A測定!CB8</f>
        <v>0</v>
      </c>
      <c r="CC8" s="227">
        <f>A測定!CC8</f>
        <v>0</v>
      </c>
      <c r="CD8" s="227">
        <f>A測定!CD8</f>
        <v>0</v>
      </c>
      <c r="CE8" s="227">
        <f>A測定!CE8</f>
        <v>0</v>
      </c>
      <c r="CF8" s="227">
        <f>A測定!CF8</f>
        <v>0</v>
      </c>
      <c r="CG8" s="227">
        <f>A測定!CG8</f>
        <v>0</v>
      </c>
      <c r="CH8" s="227">
        <f>A測定!CH8</f>
        <v>0</v>
      </c>
      <c r="CI8" s="227">
        <f>A測定!CI8</f>
        <v>0</v>
      </c>
      <c r="CJ8" s="227">
        <f>A測定!CJ8</f>
        <v>0</v>
      </c>
      <c r="CK8" s="227">
        <f>A測定!CK8</f>
        <v>0</v>
      </c>
      <c r="CL8" s="227">
        <f>A測定!CL8</f>
        <v>0</v>
      </c>
      <c r="CM8" s="227">
        <f>A測定!CM8</f>
        <v>0</v>
      </c>
      <c r="CN8" s="227">
        <f>A測定!CN8</f>
        <v>0</v>
      </c>
      <c r="CO8" s="227">
        <f>A測定!CO8</f>
        <v>0</v>
      </c>
      <c r="CP8" s="227">
        <f>A測定!CP8</f>
        <v>0</v>
      </c>
      <c r="CQ8" s="227">
        <f>A測定!CQ8</f>
        <v>0</v>
      </c>
      <c r="CR8" s="227">
        <f>A測定!CR8</f>
        <v>0</v>
      </c>
      <c r="CS8" s="227">
        <f>A測定!CS8</f>
        <v>0</v>
      </c>
      <c r="CT8" s="227">
        <f>A測定!CT8</f>
        <v>0</v>
      </c>
      <c r="CU8" s="227">
        <f>A測定!CU8</f>
        <v>0</v>
      </c>
      <c r="CV8" s="227">
        <f>A測定!CV8</f>
        <v>0</v>
      </c>
      <c r="CW8" s="227">
        <f>A測定!CW8</f>
        <v>0</v>
      </c>
      <c r="CX8" s="227">
        <f>A測定!CX8</f>
        <v>0</v>
      </c>
      <c r="CY8" s="227">
        <f>A測定!CY8</f>
        <v>0</v>
      </c>
      <c r="CZ8" s="227">
        <f>A測定!CZ8</f>
        <v>0</v>
      </c>
      <c r="DA8" s="227">
        <f>A測定!DA8</f>
        <v>0</v>
      </c>
      <c r="DB8" s="227">
        <f>A測定!DB8</f>
        <v>0</v>
      </c>
      <c r="DC8" s="227">
        <f>A測定!DC8</f>
        <v>0</v>
      </c>
      <c r="DD8" s="227">
        <f>A測定!DD8</f>
        <v>0</v>
      </c>
      <c r="DE8" s="227">
        <f>A測定!DE8</f>
        <v>0</v>
      </c>
      <c r="DF8" s="227">
        <f>A測定!DF8</f>
        <v>0</v>
      </c>
      <c r="DG8" s="227">
        <f>A測定!DG8</f>
        <v>0</v>
      </c>
      <c r="DH8" s="227">
        <f>A測定!DH8</f>
        <v>0</v>
      </c>
      <c r="DI8" s="227">
        <f>A測定!DI8</f>
        <v>0</v>
      </c>
      <c r="DJ8" s="227">
        <f>A測定!DJ8</f>
        <v>0</v>
      </c>
      <c r="DK8" s="227">
        <f>A測定!DK8</f>
        <v>0</v>
      </c>
      <c r="DL8" s="227">
        <f>A測定!DL8</f>
        <v>0</v>
      </c>
      <c r="DM8" s="227">
        <f>A測定!DM8</f>
        <v>0</v>
      </c>
      <c r="DN8" s="228">
        <f>A測定!DN8</f>
        <v>0</v>
      </c>
    </row>
    <row r="9" spans="1:118" ht="13.5" customHeight="1">
      <c r="A9" s="735" t="s">
        <v>80</v>
      </c>
      <c r="B9" s="736"/>
      <c r="C9" s="739" t="str">
        <f>A測定!C9</f>
        <v>1　…　外端面</v>
      </c>
      <c r="D9" s="739"/>
      <c r="E9" s="740"/>
      <c r="F9" s="741" t="str">
        <f>A測定!F9</f>
        <v>轴间的公差对照3座标作标记</v>
      </c>
      <c r="G9" s="739"/>
      <c r="H9" s="739"/>
      <c r="I9" s="742"/>
      <c r="J9" s="5" t="str">
        <f>A測定!J9</f>
        <v>图纸值</v>
      </c>
      <c r="K9" s="183" t="str">
        <f>A測定!K9</f>
        <v>DC1</v>
      </c>
      <c r="L9" s="755"/>
      <c r="M9" s="756"/>
      <c r="N9" s="756"/>
      <c r="O9" s="757"/>
      <c r="P9" s="199"/>
      <c r="Q9" s="7" t="str">
        <f>A測定!Q9</f>
        <v>M/C</v>
      </c>
      <c r="R9" s="7" t="str">
        <f>A測定!R9</f>
        <v>図面値</v>
      </c>
      <c r="S9" s="26" t="str">
        <f>A測定!S9</f>
        <v>DC1</v>
      </c>
      <c r="T9" s="27" t="str">
        <f>A測定!T9</f>
        <v>DC2</v>
      </c>
      <c r="U9" s="27">
        <f>A測定!U9</f>
        <v>0</v>
      </c>
      <c r="V9" s="27">
        <f>A測定!V9</f>
        <v>0</v>
      </c>
      <c r="W9" s="27">
        <f>A測定!W9</f>
        <v>0</v>
      </c>
      <c r="X9" s="27">
        <f>A測定!X9</f>
        <v>0</v>
      </c>
      <c r="Y9" s="27">
        <f>A測定!Y9</f>
        <v>0</v>
      </c>
      <c r="Z9" s="27">
        <f>A測定!Z9</f>
        <v>0</v>
      </c>
      <c r="AA9" s="27">
        <f>A測定!AA9</f>
        <v>0</v>
      </c>
      <c r="AB9" s="27">
        <f>A測定!AB9</f>
        <v>0</v>
      </c>
      <c r="AC9" s="27">
        <f>A測定!AC9</f>
        <v>0</v>
      </c>
      <c r="AD9" s="27">
        <f>A測定!AD9</f>
        <v>0</v>
      </c>
      <c r="AE9" s="27">
        <f>A測定!AE9</f>
        <v>0</v>
      </c>
      <c r="AF9" s="27">
        <f>A測定!AF9</f>
        <v>0</v>
      </c>
      <c r="AG9" s="27">
        <f>A測定!AG9</f>
        <v>0</v>
      </c>
      <c r="AH9" s="27">
        <f>A測定!AH9</f>
        <v>0</v>
      </c>
      <c r="AI9" s="27">
        <f>A測定!AI9</f>
        <v>0</v>
      </c>
      <c r="AJ9" s="27">
        <f>A測定!AJ9</f>
        <v>0</v>
      </c>
      <c r="AK9" s="27">
        <f>A測定!AK9</f>
        <v>0</v>
      </c>
      <c r="AL9" s="27">
        <f>A測定!AL9</f>
        <v>0</v>
      </c>
      <c r="AM9" s="27">
        <f>A測定!AM9</f>
        <v>0</v>
      </c>
      <c r="AN9" s="27">
        <f>A測定!AN9</f>
        <v>0</v>
      </c>
      <c r="AO9" s="27">
        <f>A測定!AO9</f>
        <v>0</v>
      </c>
      <c r="AP9" s="27">
        <f>A測定!AP9</f>
        <v>0</v>
      </c>
      <c r="AQ9" s="27">
        <f>A測定!AQ9</f>
        <v>0</v>
      </c>
      <c r="AR9" s="27">
        <f>A測定!AR9</f>
        <v>0</v>
      </c>
      <c r="AS9" s="27">
        <f>A測定!AS9</f>
        <v>0</v>
      </c>
      <c r="AT9" s="27">
        <f>A測定!AT9</f>
        <v>0</v>
      </c>
      <c r="AU9" s="27">
        <f>A測定!AU9</f>
        <v>0</v>
      </c>
      <c r="AV9" s="27">
        <f>A測定!AV9</f>
        <v>0</v>
      </c>
      <c r="AW9" s="27">
        <f>A測定!AW9</f>
        <v>0</v>
      </c>
      <c r="AX9" s="27">
        <f>A測定!AX9</f>
        <v>0</v>
      </c>
      <c r="AY9" s="27">
        <f>A測定!AY9</f>
        <v>0</v>
      </c>
      <c r="AZ9" s="27">
        <f>A測定!AZ9</f>
        <v>0</v>
      </c>
      <c r="BA9" s="27">
        <f>A測定!BA9</f>
        <v>0</v>
      </c>
      <c r="BB9" s="27">
        <f>A測定!BB9</f>
        <v>0</v>
      </c>
      <c r="BC9" s="27">
        <f>A測定!BC9</f>
        <v>0</v>
      </c>
      <c r="BD9" s="27">
        <f>A測定!BD9</f>
        <v>0</v>
      </c>
      <c r="BE9" s="27">
        <f>A測定!BE9</f>
        <v>0</v>
      </c>
      <c r="BF9" s="27">
        <f>A測定!BF9</f>
        <v>0</v>
      </c>
      <c r="BG9" s="27">
        <f>A測定!BG9</f>
        <v>0</v>
      </c>
      <c r="BH9" s="27">
        <f>A測定!BH9</f>
        <v>0</v>
      </c>
      <c r="BI9" s="27">
        <f>A測定!BI9</f>
        <v>0</v>
      </c>
      <c r="BJ9" s="27">
        <f>A測定!BJ9</f>
        <v>0</v>
      </c>
      <c r="BK9" s="27">
        <f>A測定!BK9</f>
        <v>0</v>
      </c>
      <c r="BL9" s="27">
        <f>A測定!BL9</f>
        <v>0</v>
      </c>
      <c r="BM9" s="27">
        <f>A測定!BM9</f>
        <v>0</v>
      </c>
      <c r="BN9" s="27">
        <f>A測定!BN9</f>
        <v>0</v>
      </c>
      <c r="BO9" s="27">
        <f>A測定!BO9</f>
        <v>0</v>
      </c>
      <c r="BP9" s="27">
        <f>A測定!BP9</f>
        <v>0</v>
      </c>
      <c r="BQ9" s="27">
        <f>A測定!BQ9</f>
        <v>0</v>
      </c>
      <c r="BR9" s="27">
        <f>A測定!BR9</f>
        <v>0</v>
      </c>
      <c r="BS9" s="27">
        <f>A測定!BS9</f>
        <v>0</v>
      </c>
      <c r="BT9" s="27">
        <f>A測定!BT9</f>
        <v>0</v>
      </c>
      <c r="BU9" s="27">
        <f>A測定!BU9</f>
        <v>0</v>
      </c>
      <c r="BV9" s="27">
        <f>A測定!BV9</f>
        <v>0</v>
      </c>
      <c r="BW9" s="27">
        <f>A測定!BW9</f>
        <v>0</v>
      </c>
      <c r="BX9" s="27">
        <f>A測定!BX9</f>
        <v>0</v>
      </c>
      <c r="BY9" s="27">
        <f>A測定!BY9</f>
        <v>0</v>
      </c>
      <c r="BZ9" s="27">
        <f>A測定!BZ9</f>
        <v>0</v>
      </c>
      <c r="CA9" s="27">
        <f>A測定!CA9</f>
        <v>0</v>
      </c>
      <c r="CB9" s="27">
        <f>A測定!CB9</f>
        <v>0</v>
      </c>
      <c r="CC9" s="27">
        <f>A測定!CC9</f>
        <v>0</v>
      </c>
      <c r="CD9" s="27">
        <f>A測定!CD9</f>
        <v>0</v>
      </c>
      <c r="CE9" s="27">
        <f>A測定!CE9</f>
        <v>0</v>
      </c>
      <c r="CF9" s="27">
        <f>A測定!CF9</f>
        <v>0</v>
      </c>
      <c r="CG9" s="27">
        <f>A測定!CG9</f>
        <v>0</v>
      </c>
      <c r="CH9" s="27">
        <f>A測定!CH9</f>
        <v>0</v>
      </c>
      <c r="CI9" s="27">
        <f>A測定!CI9</f>
        <v>0</v>
      </c>
      <c r="CJ9" s="27">
        <f>A測定!CJ9</f>
        <v>0</v>
      </c>
      <c r="CK9" s="27">
        <f>A測定!CK9</f>
        <v>0</v>
      </c>
      <c r="CL9" s="27">
        <f>A測定!CL9</f>
        <v>0</v>
      </c>
      <c r="CM9" s="27">
        <f>A測定!CM9</f>
        <v>0</v>
      </c>
      <c r="CN9" s="27">
        <f>A測定!CN9</f>
        <v>0</v>
      </c>
      <c r="CO9" s="27">
        <f>A測定!CO9</f>
        <v>0</v>
      </c>
      <c r="CP9" s="27">
        <f>A測定!CP9</f>
        <v>0</v>
      </c>
      <c r="CQ9" s="27">
        <f>A測定!CQ9</f>
        <v>0</v>
      </c>
      <c r="CR9" s="27">
        <f>A測定!CR9</f>
        <v>0</v>
      </c>
      <c r="CS9" s="27">
        <f>A測定!CS9</f>
        <v>0</v>
      </c>
      <c r="CT9" s="27">
        <f>A測定!CT9</f>
        <v>0</v>
      </c>
      <c r="CU9" s="27">
        <f>A測定!CU9</f>
        <v>0</v>
      </c>
      <c r="CV9" s="27">
        <f>A測定!CV9</f>
        <v>0</v>
      </c>
      <c r="CW9" s="27">
        <f>A測定!CW9</f>
        <v>0</v>
      </c>
      <c r="CX9" s="27">
        <f>A測定!CX9</f>
        <v>0</v>
      </c>
      <c r="CY9" s="27">
        <f>A測定!CY9</f>
        <v>0</v>
      </c>
      <c r="CZ9" s="27">
        <f>A測定!CZ9</f>
        <v>0</v>
      </c>
      <c r="DA9" s="27">
        <f>A測定!DA9</f>
        <v>0</v>
      </c>
      <c r="DB9" s="27">
        <f>A測定!DB9</f>
        <v>0</v>
      </c>
      <c r="DC9" s="27">
        <f>A測定!DC9</f>
        <v>0</v>
      </c>
      <c r="DD9" s="27">
        <f>A測定!DD9</f>
        <v>0</v>
      </c>
      <c r="DE9" s="27">
        <f>A測定!DE9</f>
        <v>0</v>
      </c>
      <c r="DF9" s="27">
        <f>A測定!DF9</f>
        <v>0</v>
      </c>
      <c r="DG9" s="27">
        <f>A測定!DG9</f>
        <v>0</v>
      </c>
      <c r="DH9" s="27">
        <f>A測定!DH9</f>
        <v>0</v>
      </c>
      <c r="DI9" s="27">
        <f>A測定!DI9</f>
        <v>0</v>
      </c>
      <c r="DJ9" s="27">
        <f>A測定!DJ9</f>
        <v>0</v>
      </c>
      <c r="DK9" s="27">
        <f>A測定!DK9</f>
        <v>0</v>
      </c>
      <c r="DL9" s="27">
        <f>A測定!DL9</f>
        <v>0</v>
      </c>
      <c r="DM9" s="27">
        <f>A測定!DM9</f>
        <v>0</v>
      </c>
      <c r="DN9" s="222">
        <f>A測定!DN9</f>
        <v>0</v>
      </c>
    </row>
    <row r="10" spans="1:118" ht="13.5" customHeight="1" thickBot="1">
      <c r="A10" s="737"/>
      <c r="B10" s="738"/>
      <c r="C10" s="743" t="str">
        <f>A測定!C10</f>
        <v>2　…　内端面</v>
      </c>
      <c r="D10" s="743"/>
      <c r="E10" s="744"/>
      <c r="F10" s="745" t="str">
        <f>A測定!F10</f>
        <v>端面公差以绝对值作标记</v>
      </c>
      <c r="G10" s="743"/>
      <c r="H10" s="743"/>
      <c r="I10" s="746"/>
      <c r="J10" s="9" t="str">
        <f>A測定!J10</f>
        <v>素材尺寸</v>
      </c>
      <c r="K10" s="184">
        <f>A測定!K10</f>
        <v>191</v>
      </c>
      <c r="L10" s="758"/>
      <c r="M10" s="759"/>
      <c r="N10" s="759"/>
      <c r="O10" s="760"/>
      <c r="P10" s="199"/>
      <c r="Q10" s="10" t="str">
        <f>A測定!Q10</f>
        <v>SHOT.NO</v>
      </c>
      <c r="R10" s="10" t="str">
        <f>A測定!R10</f>
        <v>素材寸法</v>
      </c>
      <c r="S10" s="28">
        <f>A測定!S10</f>
        <v>191</v>
      </c>
      <c r="T10" s="29">
        <f>A測定!T10</f>
        <v>53</v>
      </c>
      <c r="U10" s="29">
        <f>A測定!U10</f>
        <v>0</v>
      </c>
      <c r="V10" s="29">
        <f>A測定!V10</f>
        <v>0</v>
      </c>
      <c r="W10" s="29">
        <f>A測定!W10</f>
        <v>0</v>
      </c>
      <c r="X10" s="29">
        <f>A測定!X10</f>
        <v>0</v>
      </c>
      <c r="Y10" s="29">
        <f>A測定!Y10</f>
        <v>0</v>
      </c>
      <c r="Z10" s="29">
        <f>A測定!Z10</f>
        <v>0</v>
      </c>
      <c r="AA10" s="29">
        <f>A測定!AA10</f>
        <v>0</v>
      </c>
      <c r="AB10" s="29">
        <f>A測定!AB10</f>
        <v>0</v>
      </c>
      <c r="AC10" s="29">
        <f>A測定!AC10</f>
        <v>0</v>
      </c>
      <c r="AD10" s="29">
        <f>A測定!AD10</f>
        <v>0</v>
      </c>
      <c r="AE10" s="29">
        <f>A測定!AE10</f>
        <v>0</v>
      </c>
      <c r="AF10" s="29">
        <f>A測定!AF10</f>
        <v>0</v>
      </c>
      <c r="AG10" s="29">
        <f>A測定!AG10</f>
        <v>0</v>
      </c>
      <c r="AH10" s="29">
        <f>A測定!AH10</f>
        <v>0</v>
      </c>
      <c r="AI10" s="29">
        <f>A測定!AI10</f>
        <v>0</v>
      </c>
      <c r="AJ10" s="29">
        <f>A測定!AJ10</f>
        <v>0</v>
      </c>
      <c r="AK10" s="29">
        <f>A測定!AK10</f>
        <v>0</v>
      </c>
      <c r="AL10" s="29">
        <f>A測定!AL10</f>
        <v>0</v>
      </c>
      <c r="AM10" s="29">
        <f>A測定!AM10</f>
        <v>0</v>
      </c>
      <c r="AN10" s="29">
        <f>A測定!AN10</f>
        <v>0</v>
      </c>
      <c r="AO10" s="29">
        <f>A測定!AO10</f>
        <v>0</v>
      </c>
      <c r="AP10" s="29">
        <f>A測定!AP10</f>
        <v>0</v>
      </c>
      <c r="AQ10" s="29">
        <f>A測定!AQ10</f>
        <v>0</v>
      </c>
      <c r="AR10" s="29">
        <f>A測定!AR10</f>
        <v>0</v>
      </c>
      <c r="AS10" s="29">
        <f>A測定!AS10</f>
        <v>0</v>
      </c>
      <c r="AT10" s="29">
        <f>A測定!AT10</f>
        <v>0</v>
      </c>
      <c r="AU10" s="29">
        <f>A測定!AU10</f>
        <v>0</v>
      </c>
      <c r="AV10" s="29">
        <f>A測定!AV10</f>
        <v>0</v>
      </c>
      <c r="AW10" s="29">
        <f>A測定!AW10</f>
        <v>0</v>
      </c>
      <c r="AX10" s="29">
        <f>A測定!AX10</f>
        <v>0</v>
      </c>
      <c r="AY10" s="29">
        <f>A測定!AY10</f>
        <v>0</v>
      </c>
      <c r="AZ10" s="29">
        <f>A測定!AZ10</f>
        <v>0</v>
      </c>
      <c r="BA10" s="29">
        <f>A測定!BA10</f>
        <v>0</v>
      </c>
      <c r="BB10" s="29">
        <f>A測定!BB10</f>
        <v>0</v>
      </c>
      <c r="BC10" s="29">
        <f>A測定!BC10</f>
        <v>0</v>
      </c>
      <c r="BD10" s="29">
        <f>A測定!BD10</f>
        <v>0</v>
      </c>
      <c r="BE10" s="29">
        <f>A測定!BE10</f>
        <v>0</v>
      </c>
      <c r="BF10" s="29">
        <f>A測定!BF10</f>
        <v>0</v>
      </c>
      <c r="BG10" s="29">
        <f>A測定!BG10</f>
        <v>0</v>
      </c>
      <c r="BH10" s="29">
        <f>A測定!BH10</f>
        <v>0</v>
      </c>
      <c r="BI10" s="29">
        <f>A測定!BI10</f>
        <v>0</v>
      </c>
      <c r="BJ10" s="29">
        <f>A測定!BJ10</f>
        <v>0</v>
      </c>
      <c r="BK10" s="29">
        <f>A測定!BK10</f>
        <v>0</v>
      </c>
      <c r="BL10" s="29">
        <f>A測定!BL10</f>
        <v>0</v>
      </c>
      <c r="BM10" s="29">
        <f>A測定!BM10</f>
        <v>0</v>
      </c>
      <c r="BN10" s="29">
        <f>A測定!BN10</f>
        <v>0</v>
      </c>
      <c r="BO10" s="29">
        <f>A測定!BO10</f>
        <v>0</v>
      </c>
      <c r="BP10" s="29">
        <f>A測定!BP10</f>
        <v>0</v>
      </c>
      <c r="BQ10" s="29">
        <f>A測定!BQ10</f>
        <v>0</v>
      </c>
      <c r="BR10" s="29">
        <f>A測定!BR10</f>
        <v>0</v>
      </c>
      <c r="BS10" s="29">
        <f>A測定!BS10</f>
        <v>0</v>
      </c>
      <c r="BT10" s="29">
        <f>A測定!BT10</f>
        <v>0</v>
      </c>
      <c r="BU10" s="29">
        <f>A測定!BU10</f>
        <v>0</v>
      </c>
      <c r="BV10" s="29">
        <f>A測定!BV10</f>
        <v>0</v>
      </c>
      <c r="BW10" s="29">
        <f>A測定!BW10</f>
        <v>0</v>
      </c>
      <c r="BX10" s="29">
        <f>A測定!BX10</f>
        <v>0</v>
      </c>
      <c r="BY10" s="29">
        <f>A測定!BY10</f>
        <v>0</v>
      </c>
      <c r="BZ10" s="29">
        <f>A測定!BZ10</f>
        <v>0</v>
      </c>
      <c r="CA10" s="29">
        <f>A測定!CA10</f>
        <v>0</v>
      </c>
      <c r="CB10" s="29">
        <f>A測定!CB10</f>
        <v>0</v>
      </c>
      <c r="CC10" s="29">
        <f>A測定!CC10</f>
        <v>0</v>
      </c>
      <c r="CD10" s="29">
        <f>A測定!CD10</f>
        <v>0</v>
      </c>
      <c r="CE10" s="29">
        <f>A測定!CE10</f>
        <v>0</v>
      </c>
      <c r="CF10" s="29">
        <f>A測定!CF10</f>
        <v>0</v>
      </c>
      <c r="CG10" s="29">
        <f>A測定!CG10</f>
        <v>0</v>
      </c>
      <c r="CH10" s="29">
        <f>A測定!CH10</f>
        <v>0</v>
      </c>
      <c r="CI10" s="29">
        <f>A測定!CI10</f>
        <v>0</v>
      </c>
      <c r="CJ10" s="29">
        <f>A測定!CJ10</f>
        <v>0</v>
      </c>
      <c r="CK10" s="29">
        <f>A測定!CK10</f>
        <v>0</v>
      </c>
      <c r="CL10" s="29">
        <f>A測定!CL10</f>
        <v>0</v>
      </c>
      <c r="CM10" s="29">
        <f>A測定!CM10</f>
        <v>0</v>
      </c>
      <c r="CN10" s="29">
        <f>A測定!CN10</f>
        <v>0</v>
      </c>
      <c r="CO10" s="29">
        <f>A測定!CO10</f>
        <v>0</v>
      </c>
      <c r="CP10" s="29">
        <f>A測定!CP10</f>
        <v>0</v>
      </c>
      <c r="CQ10" s="29">
        <f>A測定!CQ10</f>
        <v>0</v>
      </c>
      <c r="CR10" s="29">
        <f>A測定!CR10</f>
        <v>0</v>
      </c>
      <c r="CS10" s="29">
        <f>A測定!CS10</f>
        <v>0</v>
      </c>
      <c r="CT10" s="29">
        <f>A測定!CT10</f>
        <v>0</v>
      </c>
      <c r="CU10" s="29">
        <f>A測定!CU10</f>
        <v>0</v>
      </c>
      <c r="CV10" s="29">
        <f>A測定!CV10</f>
        <v>0</v>
      </c>
      <c r="CW10" s="29">
        <f>A測定!CW10</f>
        <v>0</v>
      </c>
      <c r="CX10" s="29">
        <f>A測定!CX10</f>
        <v>0</v>
      </c>
      <c r="CY10" s="29">
        <f>A測定!CY10</f>
        <v>0</v>
      </c>
      <c r="CZ10" s="29">
        <f>A測定!CZ10</f>
        <v>0</v>
      </c>
      <c r="DA10" s="29">
        <f>A測定!DA10</f>
        <v>0</v>
      </c>
      <c r="DB10" s="29">
        <f>A測定!DB10</f>
        <v>0</v>
      </c>
      <c r="DC10" s="29">
        <f>A測定!DC10</f>
        <v>0</v>
      </c>
      <c r="DD10" s="29">
        <f>A測定!DD10</f>
        <v>0</v>
      </c>
      <c r="DE10" s="29">
        <f>A測定!DE10</f>
        <v>0</v>
      </c>
      <c r="DF10" s="29">
        <f>A測定!DF10</f>
        <v>0</v>
      </c>
      <c r="DG10" s="29">
        <f>A測定!DG10</f>
        <v>0</v>
      </c>
      <c r="DH10" s="29">
        <f>A測定!DH10</f>
        <v>0</v>
      </c>
      <c r="DI10" s="29">
        <f>A測定!DI10</f>
        <v>0</v>
      </c>
      <c r="DJ10" s="29">
        <f>A測定!DJ10</f>
        <v>0</v>
      </c>
      <c r="DK10" s="29">
        <f>A測定!DK10</f>
        <v>0</v>
      </c>
      <c r="DL10" s="29">
        <f>A測定!DL10</f>
        <v>0</v>
      </c>
      <c r="DM10" s="29">
        <f>A測定!DM10</f>
        <v>0</v>
      </c>
      <c r="DN10" s="223">
        <f>A測定!DN10</f>
        <v>0</v>
      </c>
    </row>
    <row r="11" spans="1:118" ht="13.5" customHeight="1" thickBot="1">
      <c r="A11" s="220" t="str">
        <f>A測定!A11</f>
        <v>NO</v>
      </c>
      <c r="B11" s="170" t="str">
        <f>A測定!B11</f>
        <v>部位</v>
      </c>
      <c r="C11" s="170" t="str">
        <f>A測定!C11</f>
        <v>方向</v>
      </c>
      <c r="D11" s="766" t="str">
        <f>A測定!D11</f>
        <v>测量</v>
      </c>
      <c r="E11" s="766"/>
      <c r="F11" s="170" t="str">
        <f>A測定!F11</f>
        <v>工件尺寸</v>
      </c>
      <c r="G11" s="306" t="s">
        <v>82</v>
      </c>
      <c r="H11" s="170" t="str">
        <f>A測定!H11</f>
        <v>上公差</v>
      </c>
      <c r="I11" s="14" t="str">
        <f>A測定!I11</f>
        <v>下公差</v>
      </c>
      <c r="J11" s="206" t="str">
        <f>A測定!J11</f>
        <v>素材寸法</v>
      </c>
      <c r="K11" s="30" t="str">
        <f>A測定!K11</f>
        <v>測定値</v>
      </c>
      <c r="L11" s="306" t="s">
        <v>81</v>
      </c>
      <c r="M11" s="170" t="str">
        <f>A測定!M11</f>
        <v>差異</v>
      </c>
      <c r="N11" s="554"/>
      <c r="O11" s="217" t="str">
        <f>A測定!O11</f>
        <v>判定</v>
      </c>
      <c r="P11" s="180"/>
      <c r="Q11" s="15" t="str">
        <f>A測定!Q11</f>
        <v>NO</v>
      </c>
      <c r="R11" s="33" t="str">
        <f>A測定!R11</f>
        <v>素材寸法</v>
      </c>
      <c r="S11" s="16" t="str">
        <f>A測定!S11</f>
        <v>測定値</v>
      </c>
      <c r="T11" s="17" t="str">
        <f>A測定!T11</f>
        <v>測定値</v>
      </c>
      <c r="U11" s="17" t="str">
        <f>A測定!U11</f>
        <v>測定値</v>
      </c>
      <c r="V11" s="17" t="str">
        <f>A測定!V11</f>
        <v>測定値</v>
      </c>
      <c r="W11" s="17" t="str">
        <f>A測定!W11</f>
        <v>測定値</v>
      </c>
      <c r="X11" s="17" t="str">
        <f>A測定!X11</f>
        <v>測定値</v>
      </c>
      <c r="Y11" s="17" t="str">
        <f>A測定!Y11</f>
        <v>測定値</v>
      </c>
      <c r="Z11" s="17" t="str">
        <f>A測定!Z11</f>
        <v>測定値</v>
      </c>
      <c r="AA11" s="17" t="str">
        <f>A測定!AA11</f>
        <v>測定値</v>
      </c>
      <c r="AB11" s="17" t="str">
        <f>A測定!AB11</f>
        <v>測定値</v>
      </c>
      <c r="AC11" s="17" t="str">
        <f>A測定!AC11</f>
        <v>測定値</v>
      </c>
      <c r="AD11" s="17" t="str">
        <f>A測定!AD11</f>
        <v>測定値</v>
      </c>
      <c r="AE11" s="17" t="str">
        <f>A測定!AE11</f>
        <v>測定値</v>
      </c>
      <c r="AF11" s="17" t="str">
        <f>A測定!AF11</f>
        <v>測定値</v>
      </c>
      <c r="AG11" s="17" t="str">
        <f>A測定!AG11</f>
        <v>測定値</v>
      </c>
      <c r="AH11" s="17" t="str">
        <f>A測定!AH11</f>
        <v>測定値</v>
      </c>
      <c r="AI11" s="17" t="str">
        <f>A測定!AI11</f>
        <v>測定値</v>
      </c>
      <c r="AJ11" s="17" t="str">
        <f>A測定!AJ11</f>
        <v>測定値</v>
      </c>
      <c r="AK11" s="17" t="str">
        <f>A測定!AK11</f>
        <v>測定値</v>
      </c>
      <c r="AL11" s="17" t="str">
        <f>A測定!AL11</f>
        <v>測定値</v>
      </c>
      <c r="AM11" s="17" t="str">
        <f>A測定!AM11</f>
        <v>測定値</v>
      </c>
      <c r="AN11" s="17" t="str">
        <f>A測定!AN11</f>
        <v>測定値</v>
      </c>
      <c r="AO11" s="17" t="str">
        <f>A測定!AO11</f>
        <v>測定値</v>
      </c>
      <c r="AP11" s="17" t="str">
        <f>A測定!AP11</f>
        <v>測定値</v>
      </c>
      <c r="AQ11" s="17" t="str">
        <f>A測定!AQ11</f>
        <v>測定値</v>
      </c>
      <c r="AR11" s="17" t="str">
        <f>A測定!AR11</f>
        <v>測定値</v>
      </c>
      <c r="AS11" s="17" t="str">
        <f>A測定!AS11</f>
        <v>測定値</v>
      </c>
      <c r="AT11" s="17" t="str">
        <f>A測定!AT11</f>
        <v>測定値</v>
      </c>
      <c r="AU11" s="17" t="str">
        <f>A測定!AU11</f>
        <v>測定値</v>
      </c>
      <c r="AV11" s="17" t="str">
        <f>A測定!AV11</f>
        <v>測定値</v>
      </c>
      <c r="AW11" s="17" t="str">
        <f>A測定!AW11</f>
        <v>測定値</v>
      </c>
      <c r="AX11" s="17" t="str">
        <f>A測定!AX11</f>
        <v>測定値</v>
      </c>
      <c r="AY11" s="17" t="str">
        <f>A測定!AY11</f>
        <v>測定値</v>
      </c>
      <c r="AZ11" s="17" t="str">
        <f>A測定!AZ11</f>
        <v>測定値</v>
      </c>
      <c r="BA11" s="17" t="str">
        <f>A測定!BA11</f>
        <v>測定値</v>
      </c>
      <c r="BB11" s="17" t="str">
        <f>A測定!BB11</f>
        <v>測定値</v>
      </c>
      <c r="BC11" s="17" t="str">
        <f>A測定!BC11</f>
        <v>測定値</v>
      </c>
      <c r="BD11" s="17" t="str">
        <f>A測定!BD11</f>
        <v>測定値</v>
      </c>
      <c r="BE11" s="17" t="str">
        <f>A測定!BE11</f>
        <v>測定値</v>
      </c>
      <c r="BF11" s="17" t="str">
        <f>A測定!BF11</f>
        <v>測定値</v>
      </c>
      <c r="BG11" s="17" t="str">
        <f>A測定!BG11</f>
        <v>測定値</v>
      </c>
      <c r="BH11" s="17" t="str">
        <f>A測定!BH11</f>
        <v>測定値</v>
      </c>
      <c r="BI11" s="17" t="str">
        <f>A測定!BI11</f>
        <v>測定値</v>
      </c>
      <c r="BJ11" s="17" t="str">
        <f>A測定!BJ11</f>
        <v>測定値</v>
      </c>
      <c r="BK11" s="17" t="str">
        <f>A測定!BK11</f>
        <v>測定値</v>
      </c>
      <c r="BL11" s="17" t="str">
        <f>A測定!BL11</f>
        <v>測定値</v>
      </c>
      <c r="BM11" s="17" t="str">
        <f>A測定!BM11</f>
        <v>測定値</v>
      </c>
      <c r="BN11" s="17" t="str">
        <f>A測定!BN11</f>
        <v>測定値</v>
      </c>
      <c r="BO11" s="17" t="str">
        <f>A測定!BO11</f>
        <v>測定値</v>
      </c>
      <c r="BP11" s="17" t="str">
        <f>A測定!BP11</f>
        <v>測定値</v>
      </c>
      <c r="BQ11" s="17" t="str">
        <f>A測定!BQ11</f>
        <v>測定値</v>
      </c>
      <c r="BR11" s="17" t="str">
        <f>A測定!BR11</f>
        <v>測定値</v>
      </c>
      <c r="BS11" s="17" t="str">
        <f>A測定!BS11</f>
        <v>測定値</v>
      </c>
      <c r="BT11" s="17" t="str">
        <f>A測定!BT11</f>
        <v>測定値</v>
      </c>
      <c r="BU11" s="17" t="str">
        <f>A測定!BU11</f>
        <v>測定値</v>
      </c>
      <c r="BV11" s="17" t="str">
        <f>A測定!BV11</f>
        <v>測定値</v>
      </c>
      <c r="BW11" s="17" t="str">
        <f>A測定!BW11</f>
        <v>測定値</v>
      </c>
      <c r="BX11" s="17" t="str">
        <f>A測定!BX11</f>
        <v>測定値</v>
      </c>
      <c r="BY11" s="17" t="str">
        <f>A測定!BY11</f>
        <v>測定値</v>
      </c>
      <c r="BZ11" s="17" t="str">
        <f>A測定!BZ11</f>
        <v>測定値</v>
      </c>
      <c r="CA11" s="17" t="str">
        <f>A測定!CA11</f>
        <v>測定値</v>
      </c>
      <c r="CB11" s="17" t="str">
        <f>A測定!CB11</f>
        <v>測定値</v>
      </c>
      <c r="CC11" s="17" t="str">
        <f>A測定!CC11</f>
        <v>測定値</v>
      </c>
      <c r="CD11" s="17" t="str">
        <f>A測定!CD11</f>
        <v>測定値</v>
      </c>
      <c r="CE11" s="17" t="str">
        <f>A測定!CE11</f>
        <v>測定値</v>
      </c>
      <c r="CF11" s="17" t="str">
        <f>A測定!CF11</f>
        <v>測定値</v>
      </c>
      <c r="CG11" s="17" t="str">
        <f>A測定!CG11</f>
        <v>測定値</v>
      </c>
      <c r="CH11" s="17" t="str">
        <f>A測定!CH11</f>
        <v>測定値</v>
      </c>
      <c r="CI11" s="17" t="str">
        <f>A測定!CI11</f>
        <v>測定値</v>
      </c>
      <c r="CJ11" s="17" t="str">
        <f>A測定!CJ11</f>
        <v>測定値</v>
      </c>
      <c r="CK11" s="17" t="str">
        <f>A測定!CK11</f>
        <v>測定値</v>
      </c>
      <c r="CL11" s="17" t="str">
        <f>A測定!CL11</f>
        <v>測定値</v>
      </c>
      <c r="CM11" s="17" t="str">
        <f>A測定!CM11</f>
        <v>測定値</v>
      </c>
      <c r="CN11" s="17" t="str">
        <f>A測定!CN11</f>
        <v>測定値</v>
      </c>
      <c r="CO11" s="17" t="str">
        <f>A測定!CO11</f>
        <v>測定値</v>
      </c>
      <c r="CP11" s="17" t="str">
        <f>A測定!CP11</f>
        <v>測定値</v>
      </c>
      <c r="CQ11" s="17" t="str">
        <f>A測定!CQ11</f>
        <v>測定値</v>
      </c>
      <c r="CR11" s="17" t="str">
        <f>A測定!CR11</f>
        <v>測定値</v>
      </c>
      <c r="CS11" s="17" t="str">
        <f>A測定!CS11</f>
        <v>測定値</v>
      </c>
      <c r="CT11" s="17" t="str">
        <f>A測定!CT11</f>
        <v>測定値</v>
      </c>
      <c r="CU11" s="17" t="str">
        <f>A測定!CU11</f>
        <v>測定値</v>
      </c>
      <c r="CV11" s="17" t="str">
        <f>A測定!CV11</f>
        <v>測定値</v>
      </c>
      <c r="CW11" s="17" t="str">
        <f>A測定!CW11</f>
        <v>測定値</v>
      </c>
      <c r="CX11" s="17" t="str">
        <f>A測定!CX11</f>
        <v>測定値</v>
      </c>
      <c r="CY11" s="17" t="str">
        <f>A測定!CY11</f>
        <v>測定値</v>
      </c>
      <c r="CZ11" s="17" t="str">
        <f>A測定!CZ11</f>
        <v>測定値</v>
      </c>
      <c r="DA11" s="17" t="str">
        <f>A測定!DA11</f>
        <v>測定値</v>
      </c>
      <c r="DB11" s="17" t="str">
        <f>A測定!DB11</f>
        <v>測定値</v>
      </c>
      <c r="DC11" s="17" t="str">
        <f>A測定!DC11</f>
        <v>測定値</v>
      </c>
      <c r="DD11" s="17" t="str">
        <f>A測定!DD11</f>
        <v>測定値</v>
      </c>
      <c r="DE11" s="17" t="str">
        <f>A測定!DE11</f>
        <v>測定値</v>
      </c>
      <c r="DF11" s="17" t="str">
        <f>A測定!DF11</f>
        <v>測定値</v>
      </c>
      <c r="DG11" s="17" t="str">
        <f>A測定!DG11</f>
        <v>測定値</v>
      </c>
      <c r="DH11" s="17" t="str">
        <f>A測定!DH11</f>
        <v>測定値</v>
      </c>
      <c r="DI11" s="17" t="str">
        <f>A測定!DI11</f>
        <v>測定値</v>
      </c>
      <c r="DJ11" s="17" t="str">
        <f>A測定!DJ11</f>
        <v>測定値</v>
      </c>
      <c r="DK11" s="17" t="str">
        <f>A測定!DK11</f>
        <v>測定値</v>
      </c>
      <c r="DL11" s="17" t="str">
        <f>A測定!DL11</f>
        <v>測定値</v>
      </c>
      <c r="DM11" s="17" t="str">
        <f>A測定!DM11</f>
        <v>測定値</v>
      </c>
      <c r="DN11" s="224" t="str">
        <f>A測定!DN11</f>
        <v>測定値</v>
      </c>
    </row>
    <row r="12" spans="1:118" ht="13.5" customHeight="1">
      <c r="A12" s="119">
        <v>1003</v>
      </c>
      <c r="B12" s="314" t="s">
        <v>43</v>
      </c>
      <c r="C12" s="142">
        <v>1</v>
      </c>
      <c r="D12" s="25" t="s">
        <v>8</v>
      </c>
      <c r="E12" s="25" t="s">
        <v>13</v>
      </c>
      <c r="F12" s="143">
        <v>212.7</v>
      </c>
      <c r="G12" s="204"/>
      <c r="H12" s="167">
        <v>0.05</v>
      </c>
      <c r="I12" s="168">
        <v>-0.05</v>
      </c>
      <c r="J12" s="18">
        <v>212.7</v>
      </c>
      <c r="K12" s="243">
        <v>212.7</v>
      </c>
      <c r="L12" s="204" t="str">
        <f>IF(G12=0,"",IF(J$8=J$7,IF(F12&gt;0,IF(C12=1,G12-ROUND(J12-K12,2),G12-ROUND(K12-J12,2)),IF(C12=1,G12-ROUND(K12-J12,2),G12-ROUND(J12-K12,2))),IF(J$8&lt;&gt;J$7,IF(F12&gt;0,IF(C12=1,ROUND(K12-J12,2),ROUND(J12-K12,2)),IF(C12=1,ROUND(J12-K12,2),ROUND(K12-J12,2))))))</f>
        <v/>
      </c>
      <c r="M12" s="144">
        <f>IF(C12=0,ROUND(K12-J12,2),IF(C12=1,IF(F12&gt;0,ROUND(K12-J12,2),ROUND(J12-K12,2)),IF(C12=2,IF(F12&gt;0,ROUND(J12-K12,2),ROUND(K12-J12,2)))))</f>
        <v>0</v>
      </c>
      <c r="N12" s="555">
        <v>0</v>
      </c>
      <c r="O12" s="239" t="str">
        <f>IF(AND(H12&gt;=M12,M12&gt;=I12),"OK","NG")</f>
        <v>OK</v>
      </c>
      <c r="P12" s="242"/>
      <c r="Q12" s="128">
        <v>1003</v>
      </c>
      <c r="R12" s="18">
        <f>F12</f>
        <v>212.7</v>
      </c>
      <c r="S12" s="243">
        <v>212.7</v>
      </c>
      <c r="T12" s="243">
        <v>212.7</v>
      </c>
      <c r="U12" s="245"/>
      <c r="V12" s="245"/>
      <c r="W12" s="245"/>
      <c r="X12" s="245"/>
      <c r="Y12" s="245"/>
      <c r="Z12" s="245"/>
      <c r="AA12" s="245"/>
      <c r="AB12" s="245"/>
      <c r="AC12" s="245"/>
      <c r="AD12" s="245"/>
      <c r="AE12" s="245"/>
      <c r="AF12" s="245"/>
      <c r="AG12" s="245"/>
      <c r="AH12" s="245"/>
      <c r="AI12" s="245"/>
      <c r="AJ12" s="245"/>
      <c r="AK12" s="245"/>
      <c r="AL12" s="245"/>
      <c r="AM12" s="245"/>
      <c r="AN12" s="245"/>
      <c r="AO12" s="245"/>
      <c r="AP12" s="245"/>
      <c r="AQ12" s="245"/>
      <c r="AR12" s="245"/>
      <c r="AS12" s="245"/>
      <c r="AT12" s="245"/>
      <c r="AU12" s="245"/>
      <c r="AV12" s="245"/>
      <c r="AW12" s="245"/>
      <c r="AX12" s="245"/>
      <c r="AY12" s="245"/>
      <c r="AZ12" s="245"/>
      <c r="BA12" s="245"/>
      <c r="BB12" s="245"/>
      <c r="BC12" s="245"/>
      <c r="BD12" s="245"/>
      <c r="BE12" s="245"/>
      <c r="BF12" s="245"/>
      <c r="BG12" s="245"/>
      <c r="BH12" s="245"/>
      <c r="BI12" s="245"/>
      <c r="BJ12" s="245"/>
      <c r="BK12" s="245"/>
      <c r="BL12" s="245"/>
      <c r="BM12" s="245"/>
      <c r="BN12" s="245"/>
      <c r="BO12" s="245"/>
      <c r="BP12" s="245"/>
      <c r="BQ12" s="245"/>
      <c r="BR12" s="245"/>
      <c r="BS12" s="245"/>
      <c r="BT12" s="245"/>
      <c r="BU12" s="245"/>
      <c r="BV12" s="245"/>
      <c r="BW12" s="245"/>
      <c r="BX12" s="245"/>
      <c r="BY12" s="245"/>
      <c r="BZ12" s="245"/>
      <c r="CA12" s="245"/>
      <c r="CB12" s="245"/>
      <c r="CC12" s="245"/>
      <c r="CD12" s="245"/>
      <c r="CE12" s="245"/>
      <c r="CF12" s="245"/>
      <c r="CG12" s="245"/>
      <c r="CH12" s="245"/>
      <c r="CI12" s="245"/>
      <c r="CJ12" s="245"/>
      <c r="CK12" s="245"/>
      <c r="CL12" s="245"/>
      <c r="CM12" s="245"/>
      <c r="CN12" s="245"/>
      <c r="CO12" s="245"/>
      <c r="CP12" s="245"/>
      <c r="CQ12" s="245"/>
      <c r="CR12" s="245"/>
      <c r="CS12" s="245"/>
      <c r="CT12" s="245"/>
      <c r="CU12" s="245"/>
      <c r="CV12" s="245"/>
      <c r="CW12" s="245"/>
      <c r="CX12" s="245"/>
      <c r="CY12" s="245"/>
      <c r="CZ12" s="245"/>
      <c r="DA12" s="245"/>
      <c r="DB12" s="245"/>
      <c r="DC12" s="245"/>
      <c r="DD12" s="245"/>
      <c r="DE12" s="245"/>
      <c r="DF12" s="245"/>
      <c r="DG12" s="245"/>
      <c r="DH12" s="245"/>
      <c r="DI12" s="245"/>
      <c r="DJ12" s="245"/>
      <c r="DK12" s="245"/>
      <c r="DL12" s="245"/>
      <c r="DM12" s="245"/>
      <c r="DN12" s="246"/>
    </row>
    <row r="13" spans="1:118" ht="13.5" customHeight="1">
      <c r="A13" s="120">
        <v>1002</v>
      </c>
      <c r="B13" s="135" t="s">
        <v>44</v>
      </c>
      <c r="C13" s="131">
        <v>1</v>
      </c>
      <c r="D13" s="19" t="s">
        <v>8</v>
      </c>
      <c r="E13" s="19" t="s">
        <v>13</v>
      </c>
      <c r="F13" s="132">
        <v>212.7</v>
      </c>
      <c r="G13" s="22"/>
      <c r="H13" s="165">
        <v>0.05</v>
      </c>
      <c r="I13" s="166">
        <v>-0.05</v>
      </c>
      <c r="J13" s="20">
        <v>212.7</v>
      </c>
      <c r="K13" s="244">
        <v>212.7</v>
      </c>
      <c r="L13" s="22" t="str">
        <f t="shared" ref="L13:L34" si="0">IF(G13=0,"",IF(J$8=J$7,IF(F13&gt;0,IF(C13=1,G13-ROUND(J13-K13,2),G13-ROUND(K13-J13,2)),IF(C13=1,G13-ROUND(K13-J13,2),G13-ROUND(J13-K13,2))),IF(J$8&lt;&gt;J$7,IF(F13&gt;0,IF(C13=1,ROUND(K13-J13,2),ROUND(J13-K13,2)),IF(C13=1,ROUND(J13-K13,2),ROUND(K13-J13,2))))))</f>
        <v/>
      </c>
      <c r="M13" s="137">
        <f t="shared" ref="M13:M18" si="1">IF(C13=0,ROUND(K13-J13,2),IF(C13=1,IF(F13&gt;0,ROUND(K13-J13,2),ROUND(J13-K13,2)),IF(C13=2,IF(F13&gt;0,ROUND(J13-K13,2),ROUND(K13-J13,2)))))</f>
        <v>0</v>
      </c>
      <c r="N13" s="556">
        <v>0</v>
      </c>
      <c r="O13" s="240" t="str">
        <f t="shared" ref="O13:O34" si="2">IF(AND(H13&gt;=M13,M13&gt;=I13),"OK","NG")</f>
        <v>OK</v>
      </c>
      <c r="P13" s="151"/>
      <c r="Q13" s="133">
        <v>1002</v>
      </c>
      <c r="R13" s="20">
        <f t="shared" ref="R13:R18" si="3">F13</f>
        <v>212.7</v>
      </c>
      <c r="S13" s="244">
        <v>212.7</v>
      </c>
      <c r="T13" s="244">
        <v>212.7</v>
      </c>
      <c r="U13" s="247"/>
      <c r="V13" s="247"/>
      <c r="W13" s="247"/>
      <c r="X13" s="247"/>
      <c r="Y13" s="247"/>
      <c r="Z13" s="247"/>
      <c r="AA13" s="247"/>
      <c r="AB13" s="247"/>
      <c r="AC13" s="247"/>
      <c r="AD13" s="247"/>
      <c r="AE13" s="247"/>
      <c r="AF13" s="247"/>
      <c r="AG13" s="247"/>
      <c r="AH13" s="247"/>
      <c r="AI13" s="247"/>
      <c r="AJ13" s="247"/>
      <c r="AK13" s="247"/>
      <c r="AL13" s="247"/>
      <c r="AM13" s="247"/>
      <c r="AN13" s="247"/>
      <c r="AO13" s="247"/>
      <c r="AP13" s="247"/>
      <c r="AQ13" s="247"/>
      <c r="AR13" s="247"/>
      <c r="AS13" s="247"/>
      <c r="AT13" s="247"/>
      <c r="AU13" s="247"/>
      <c r="AV13" s="247"/>
      <c r="AW13" s="247"/>
      <c r="AX13" s="247"/>
      <c r="AY13" s="247"/>
      <c r="AZ13" s="247"/>
      <c r="BA13" s="247"/>
      <c r="BB13" s="247"/>
      <c r="BC13" s="247"/>
      <c r="BD13" s="247"/>
      <c r="BE13" s="247"/>
      <c r="BF13" s="247"/>
      <c r="BG13" s="247"/>
      <c r="BH13" s="247"/>
      <c r="BI13" s="247"/>
      <c r="BJ13" s="247"/>
      <c r="BK13" s="247"/>
      <c r="BL13" s="247"/>
      <c r="BM13" s="247"/>
      <c r="BN13" s="247"/>
      <c r="BO13" s="247"/>
      <c r="BP13" s="247"/>
      <c r="BQ13" s="247"/>
      <c r="BR13" s="247"/>
      <c r="BS13" s="247"/>
      <c r="BT13" s="247"/>
      <c r="BU13" s="247"/>
      <c r="BV13" s="247"/>
      <c r="BW13" s="247"/>
      <c r="BX13" s="247"/>
      <c r="BY13" s="247"/>
      <c r="BZ13" s="247"/>
      <c r="CA13" s="247"/>
      <c r="CB13" s="247"/>
      <c r="CC13" s="247"/>
      <c r="CD13" s="247"/>
      <c r="CE13" s="247"/>
      <c r="CF13" s="247"/>
      <c r="CG13" s="247"/>
      <c r="CH13" s="247"/>
      <c r="CI13" s="247"/>
      <c r="CJ13" s="247"/>
      <c r="CK13" s="247"/>
      <c r="CL13" s="247"/>
      <c r="CM13" s="247"/>
      <c r="CN13" s="247"/>
      <c r="CO13" s="247"/>
      <c r="CP13" s="247"/>
      <c r="CQ13" s="247"/>
      <c r="CR13" s="247"/>
      <c r="CS13" s="247"/>
      <c r="CT13" s="247"/>
      <c r="CU13" s="247"/>
      <c r="CV13" s="247"/>
      <c r="CW13" s="247"/>
      <c r="CX13" s="247"/>
      <c r="CY13" s="247"/>
      <c r="CZ13" s="247"/>
      <c r="DA13" s="247"/>
      <c r="DB13" s="247"/>
      <c r="DC13" s="247"/>
      <c r="DD13" s="247"/>
      <c r="DE13" s="247"/>
      <c r="DF13" s="247"/>
      <c r="DG13" s="247"/>
      <c r="DH13" s="247"/>
      <c r="DI13" s="247"/>
      <c r="DJ13" s="247"/>
      <c r="DK13" s="247"/>
      <c r="DL13" s="247"/>
      <c r="DM13" s="247"/>
      <c r="DN13" s="248"/>
    </row>
    <row r="14" spans="1:118" ht="13.5" customHeight="1">
      <c r="A14" s="120">
        <v>1001</v>
      </c>
      <c r="B14" s="135" t="s">
        <v>45</v>
      </c>
      <c r="C14" s="131">
        <v>1</v>
      </c>
      <c r="D14" s="19" t="s">
        <v>8</v>
      </c>
      <c r="E14" s="19" t="s">
        <v>13</v>
      </c>
      <c r="F14" s="132">
        <v>212.7</v>
      </c>
      <c r="G14" s="22"/>
      <c r="H14" s="165">
        <v>0.05</v>
      </c>
      <c r="I14" s="166">
        <v>-0.05</v>
      </c>
      <c r="J14" s="20">
        <v>212.7</v>
      </c>
      <c r="K14" s="244">
        <v>212.7</v>
      </c>
      <c r="L14" s="22" t="str">
        <f t="shared" si="0"/>
        <v/>
      </c>
      <c r="M14" s="137">
        <f t="shared" si="1"/>
        <v>0</v>
      </c>
      <c r="N14" s="556">
        <v>0</v>
      </c>
      <c r="O14" s="240" t="str">
        <f t="shared" si="2"/>
        <v>OK</v>
      </c>
      <c r="P14" s="151"/>
      <c r="Q14" s="133">
        <v>1001</v>
      </c>
      <c r="R14" s="20">
        <f t="shared" si="3"/>
        <v>212.7</v>
      </c>
      <c r="S14" s="244">
        <v>212.7</v>
      </c>
      <c r="T14" s="244">
        <v>212.7</v>
      </c>
      <c r="U14" s="247"/>
      <c r="V14" s="247"/>
      <c r="W14" s="247"/>
      <c r="X14" s="247"/>
      <c r="Y14" s="247"/>
      <c r="Z14" s="247"/>
      <c r="AA14" s="247"/>
      <c r="AB14" s="247"/>
      <c r="AC14" s="247"/>
      <c r="AD14" s="247"/>
      <c r="AE14" s="247"/>
      <c r="AF14" s="247"/>
      <c r="AG14" s="247"/>
      <c r="AH14" s="247"/>
      <c r="AI14" s="247"/>
      <c r="AJ14" s="247"/>
      <c r="AK14" s="247"/>
      <c r="AL14" s="247"/>
      <c r="AM14" s="247"/>
      <c r="AN14" s="247"/>
      <c r="AO14" s="247"/>
      <c r="AP14" s="247"/>
      <c r="AQ14" s="247"/>
      <c r="AR14" s="247"/>
      <c r="AS14" s="247"/>
      <c r="AT14" s="247"/>
      <c r="AU14" s="247"/>
      <c r="AV14" s="247"/>
      <c r="AW14" s="247"/>
      <c r="AX14" s="247"/>
      <c r="AY14" s="247"/>
      <c r="AZ14" s="247"/>
      <c r="BA14" s="247"/>
      <c r="BB14" s="247"/>
      <c r="BC14" s="247"/>
      <c r="BD14" s="247"/>
      <c r="BE14" s="247"/>
      <c r="BF14" s="247"/>
      <c r="BG14" s="247"/>
      <c r="BH14" s="247"/>
      <c r="BI14" s="247"/>
      <c r="BJ14" s="247"/>
      <c r="BK14" s="247"/>
      <c r="BL14" s="247"/>
      <c r="BM14" s="247"/>
      <c r="BN14" s="247"/>
      <c r="BO14" s="247"/>
      <c r="BP14" s="247"/>
      <c r="BQ14" s="247"/>
      <c r="BR14" s="247"/>
      <c r="BS14" s="247"/>
      <c r="BT14" s="247"/>
      <c r="BU14" s="247"/>
      <c r="BV14" s="247"/>
      <c r="BW14" s="247"/>
      <c r="BX14" s="247"/>
      <c r="BY14" s="247"/>
      <c r="BZ14" s="247"/>
      <c r="CA14" s="247"/>
      <c r="CB14" s="247"/>
      <c r="CC14" s="247"/>
      <c r="CD14" s="247"/>
      <c r="CE14" s="247"/>
      <c r="CF14" s="247"/>
      <c r="CG14" s="247"/>
      <c r="CH14" s="247"/>
      <c r="CI14" s="247"/>
      <c r="CJ14" s="247"/>
      <c r="CK14" s="247"/>
      <c r="CL14" s="247"/>
      <c r="CM14" s="247"/>
      <c r="CN14" s="247"/>
      <c r="CO14" s="247"/>
      <c r="CP14" s="247"/>
      <c r="CQ14" s="247"/>
      <c r="CR14" s="247"/>
      <c r="CS14" s="247"/>
      <c r="CT14" s="247"/>
      <c r="CU14" s="247"/>
      <c r="CV14" s="247"/>
      <c r="CW14" s="247"/>
      <c r="CX14" s="247"/>
      <c r="CY14" s="247"/>
      <c r="CZ14" s="247"/>
      <c r="DA14" s="247"/>
      <c r="DB14" s="247"/>
      <c r="DC14" s="247"/>
      <c r="DD14" s="247"/>
      <c r="DE14" s="247"/>
      <c r="DF14" s="247"/>
      <c r="DG14" s="247"/>
      <c r="DH14" s="247"/>
      <c r="DI14" s="247"/>
      <c r="DJ14" s="247"/>
      <c r="DK14" s="247"/>
      <c r="DL14" s="247"/>
      <c r="DM14" s="247"/>
      <c r="DN14" s="248"/>
    </row>
    <row r="15" spans="1:118" ht="13.5" customHeight="1">
      <c r="A15" s="130">
        <v>311</v>
      </c>
      <c r="B15" s="135" t="s">
        <v>46</v>
      </c>
      <c r="C15" s="135">
        <v>0</v>
      </c>
      <c r="D15" s="21" t="s">
        <v>9</v>
      </c>
      <c r="E15" s="21" t="s">
        <v>14</v>
      </c>
      <c r="F15" s="136">
        <v>-61</v>
      </c>
      <c r="G15" s="22"/>
      <c r="H15" s="165">
        <v>0.15</v>
      </c>
      <c r="I15" s="166">
        <v>-0.15</v>
      </c>
      <c r="J15" s="20">
        <v>-61</v>
      </c>
      <c r="K15" s="244">
        <v>-61</v>
      </c>
      <c r="L15" s="22" t="str">
        <f t="shared" si="0"/>
        <v/>
      </c>
      <c r="M15" s="137">
        <f t="shared" si="1"/>
        <v>0</v>
      </c>
      <c r="N15" s="556">
        <v>0</v>
      </c>
      <c r="O15" s="240" t="str">
        <f t="shared" si="2"/>
        <v>OK</v>
      </c>
      <c r="P15" s="151"/>
      <c r="Q15" s="133">
        <v>311</v>
      </c>
      <c r="R15" s="20">
        <f t="shared" si="3"/>
        <v>-61</v>
      </c>
      <c r="S15" s="244">
        <v>-61</v>
      </c>
      <c r="T15" s="244">
        <v>-61</v>
      </c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7"/>
      <c r="AH15" s="247"/>
      <c r="AI15" s="247"/>
      <c r="AJ15" s="247"/>
      <c r="AK15" s="247"/>
      <c r="AL15" s="247"/>
      <c r="AM15" s="247"/>
      <c r="AN15" s="247"/>
      <c r="AO15" s="247"/>
      <c r="AP15" s="247"/>
      <c r="AQ15" s="247"/>
      <c r="AR15" s="247"/>
      <c r="AS15" s="247"/>
      <c r="AT15" s="247"/>
      <c r="AU15" s="247"/>
      <c r="AV15" s="247"/>
      <c r="AW15" s="247"/>
      <c r="AX15" s="247"/>
      <c r="AY15" s="247"/>
      <c r="AZ15" s="247"/>
      <c r="BA15" s="247"/>
      <c r="BB15" s="247"/>
      <c r="BC15" s="247"/>
      <c r="BD15" s="247"/>
      <c r="BE15" s="247"/>
      <c r="BF15" s="247"/>
      <c r="BG15" s="247"/>
      <c r="BH15" s="247"/>
      <c r="BI15" s="247"/>
      <c r="BJ15" s="247"/>
      <c r="BK15" s="247"/>
      <c r="BL15" s="247"/>
      <c r="BM15" s="247"/>
      <c r="BN15" s="247"/>
      <c r="BO15" s="247"/>
      <c r="BP15" s="247"/>
      <c r="BQ15" s="247"/>
      <c r="BR15" s="247"/>
      <c r="BS15" s="247"/>
      <c r="BT15" s="247"/>
      <c r="BU15" s="247"/>
      <c r="BV15" s="247"/>
      <c r="BW15" s="247"/>
      <c r="BX15" s="247"/>
      <c r="BY15" s="247"/>
      <c r="BZ15" s="247"/>
      <c r="CA15" s="247"/>
      <c r="CB15" s="247"/>
      <c r="CC15" s="247"/>
      <c r="CD15" s="247"/>
      <c r="CE15" s="247"/>
      <c r="CF15" s="247"/>
      <c r="CG15" s="247"/>
      <c r="CH15" s="247"/>
      <c r="CI15" s="247"/>
      <c r="CJ15" s="247"/>
      <c r="CK15" s="247"/>
      <c r="CL15" s="247"/>
      <c r="CM15" s="247"/>
      <c r="CN15" s="247"/>
      <c r="CO15" s="247"/>
      <c r="CP15" s="247"/>
      <c r="CQ15" s="247"/>
      <c r="CR15" s="247"/>
      <c r="CS15" s="247"/>
      <c r="CT15" s="247"/>
      <c r="CU15" s="247"/>
      <c r="CV15" s="247"/>
      <c r="CW15" s="247"/>
      <c r="CX15" s="247"/>
      <c r="CY15" s="247"/>
      <c r="CZ15" s="247"/>
      <c r="DA15" s="247"/>
      <c r="DB15" s="247"/>
      <c r="DC15" s="247"/>
      <c r="DD15" s="247"/>
      <c r="DE15" s="247"/>
      <c r="DF15" s="247"/>
      <c r="DG15" s="247"/>
      <c r="DH15" s="247"/>
      <c r="DI15" s="247"/>
      <c r="DJ15" s="247"/>
      <c r="DK15" s="247"/>
      <c r="DL15" s="247"/>
      <c r="DM15" s="247"/>
      <c r="DN15" s="248"/>
    </row>
    <row r="16" spans="1:118" ht="13.5" customHeight="1">
      <c r="A16" s="130">
        <v>311</v>
      </c>
      <c r="B16" s="135" t="s">
        <v>49</v>
      </c>
      <c r="C16" s="135">
        <v>0</v>
      </c>
      <c r="D16" s="21" t="s">
        <v>7</v>
      </c>
      <c r="E16" s="21" t="s">
        <v>14</v>
      </c>
      <c r="F16" s="136">
        <v>-120.5</v>
      </c>
      <c r="G16" s="22"/>
      <c r="H16" s="165">
        <v>0.15</v>
      </c>
      <c r="I16" s="166">
        <v>-0.15</v>
      </c>
      <c r="J16" s="20">
        <v>-120.5</v>
      </c>
      <c r="K16" s="244">
        <v>-120.67700000000001</v>
      </c>
      <c r="L16" s="22" t="str">
        <f t="shared" si="0"/>
        <v/>
      </c>
      <c r="M16" s="137">
        <f t="shared" si="1"/>
        <v>-0.18</v>
      </c>
      <c r="N16" s="556">
        <v>-0.18</v>
      </c>
      <c r="O16" s="240" t="str">
        <f t="shared" si="2"/>
        <v>NG</v>
      </c>
      <c r="P16" s="151"/>
      <c r="Q16" s="133">
        <v>311</v>
      </c>
      <c r="R16" s="20">
        <f t="shared" si="3"/>
        <v>-120.5</v>
      </c>
      <c r="S16" s="244">
        <v>-120.67700000000001</v>
      </c>
      <c r="T16" s="244">
        <v>-120.67700000000001</v>
      </c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7"/>
      <c r="AH16" s="247"/>
      <c r="AI16" s="247"/>
      <c r="AJ16" s="247"/>
      <c r="AK16" s="247"/>
      <c r="AL16" s="247"/>
      <c r="AM16" s="247"/>
      <c r="AN16" s="247"/>
      <c r="AO16" s="247"/>
      <c r="AP16" s="247"/>
      <c r="AQ16" s="247"/>
      <c r="AR16" s="247"/>
      <c r="AS16" s="247"/>
      <c r="AT16" s="247"/>
      <c r="AU16" s="247"/>
      <c r="AV16" s="247"/>
      <c r="AW16" s="247"/>
      <c r="AX16" s="247"/>
      <c r="AY16" s="247"/>
      <c r="AZ16" s="247"/>
      <c r="BA16" s="247"/>
      <c r="BB16" s="247"/>
      <c r="BC16" s="247"/>
      <c r="BD16" s="247"/>
      <c r="BE16" s="247"/>
      <c r="BF16" s="247"/>
      <c r="BG16" s="247"/>
      <c r="BH16" s="247"/>
      <c r="BI16" s="247"/>
      <c r="BJ16" s="247"/>
      <c r="BK16" s="247"/>
      <c r="BL16" s="247"/>
      <c r="BM16" s="247"/>
      <c r="BN16" s="247"/>
      <c r="BO16" s="247"/>
      <c r="BP16" s="247"/>
      <c r="BQ16" s="247"/>
      <c r="BR16" s="247"/>
      <c r="BS16" s="247"/>
      <c r="BT16" s="247"/>
      <c r="BU16" s="247"/>
      <c r="BV16" s="247"/>
      <c r="BW16" s="247"/>
      <c r="BX16" s="247"/>
      <c r="BY16" s="247"/>
      <c r="BZ16" s="247"/>
      <c r="CA16" s="247"/>
      <c r="CB16" s="247"/>
      <c r="CC16" s="247"/>
      <c r="CD16" s="247"/>
      <c r="CE16" s="247"/>
      <c r="CF16" s="247"/>
      <c r="CG16" s="247"/>
      <c r="CH16" s="247"/>
      <c r="CI16" s="247"/>
      <c r="CJ16" s="247"/>
      <c r="CK16" s="247"/>
      <c r="CL16" s="247"/>
      <c r="CM16" s="247"/>
      <c r="CN16" s="247"/>
      <c r="CO16" s="247"/>
      <c r="CP16" s="247"/>
      <c r="CQ16" s="247"/>
      <c r="CR16" s="247"/>
      <c r="CS16" s="247"/>
      <c r="CT16" s="247"/>
      <c r="CU16" s="247"/>
      <c r="CV16" s="247"/>
      <c r="CW16" s="247"/>
      <c r="CX16" s="247"/>
      <c r="CY16" s="247"/>
      <c r="CZ16" s="247"/>
      <c r="DA16" s="247"/>
      <c r="DB16" s="247"/>
      <c r="DC16" s="247"/>
      <c r="DD16" s="247"/>
      <c r="DE16" s="247"/>
      <c r="DF16" s="247"/>
      <c r="DG16" s="247"/>
      <c r="DH16" s="247"/>
      <c r="DI16" s="247"/>
      <c r="DJ16" s="247"/>
      <c r="DK16" s="247"/>
      <c r="DL16" s="247"/>
      <c r="DM16" s="247"/>
      <c r="DN16" s="248"/>
    </row>
    <row r="17" spans="1:118" ht="13.5" customHeight="1">
      <c r="A17" s="130">
        <v>314</v>
      </c>
      <c r="B17" s="135" t="s">
        <v>47</v>
      </c>
      <c r="C17" s="135">
        <v>0</v>
      </c>
      <c r="D17" s="21" t="s">
        <v>9</v>
      </c>
      <c r="E17" s="21" t="s">
        <v>14</v>
      </c>
      <c r="F17" s="136">
        <v>82</v>
      </c>
      <c r="G17" s="22"/>
      <c r="H17" s="165">
        <v>0.05</v>
      </c>
      <c r="I17" s="166">
        <v>-0.05</v>
      </c>
      <c r="J17" s="20">
        <v>82</v>
      </c>
      <c r="K17" s="244">
        <v>82</v>
      </c>
      <c r="L17" s="22" t="str">
        <f t="shared" si="0"/>
        <v/>
      </c>
      <c r="M17" s="137">
        <f t="shared" si="1"/>
        <v>0</v>
      </c>
      <c r="N17" s="556">
        <v>0</v>
      </c>
      <c r="O17" s="240" t="str">
        <f t="shared" si="2"/>
        <v>OK</v>
      </c>
      <c r="P17" s="151"/>
      <c r="Q17" s="133">
        <v>314</v>
      </c>
      <c r="R17" s="20">
        <f t="shared" si="3"/>
        <v>82</v>
      </c>
      <c r="S17" s="244">
        <v>82</v>
      </c>
      <c r="T17" s="244">
        <v>82</v>
      </c>
      <c r="U17" s="247"/>
      <c r="V17" s="247"/>
      <c r="W17" s="247"/>
      <c r="X17" s="247"/>
      <c r="Y17" s="247"/>
      <c r="Z17" s="247"/>
      <c r="AA17" s="247"/>
      <c r="AB17" s="247"/>
      <c r="AC17" s="247"/>
      <c r="AD17" s="247"/>
      <c r="AE17" s="247"/>
      <c r="AF17" s="247"/>
      <c r="AG17" s="247"/>
      <c r="AH17" s="247"/>
      <c r="AI17" s="247"/>
      <c r="AJ17" s="247"/>
      <c r="AK17" s="247"/>
      <c r="AL17" s="247"/>
      <c r="AM17" s="247"/>
      <c r="AN17" s="247"/>
      <c r="AO17" s="247"/>
      <c r="AP17" s="247"/>
      <c r="AQ17" s="247"/>
      <c r="AR17" s="247"/>
      <c r="AS17" s="247"/>
      <c r="AT17" s="247"/>
      <c r="AU17" s="247"/>
      <c r="AV17" s="247"/>
      <c r="AW17" s="247"/>
      <c r="AX17" s="247"/>
      <c r="AY17" s="247"/>
      <c r="AZ17" s="247"/>
      <c r="BA17" s="247"/>
      <c r="BB17" s="247"/>
      <c r="BC17" s="247"/>
      <c r="BD17" s="247"/>
      <c r="BE17" s="247"/>
      <c r="BF17" s="247"/>
      <c r="BG17" s="247"/>
      <c r="BH17" s="247"/>
      <c r="BI17" s="247"/>
      <c r="BJ17" s="247"/>
      <c r="BK17" s="247"/>
      <c r="BL17" s="247"/>
      <c r="BM17" s="247"/>
      <c r="BN17" s="247"/>
      <c r="BO17" s="247"/>
      <c r="BP17" s="247"/>
      <c r="BQ17" s="247"/>
      <c r="BR17" s="247"/>
      <c r="BS17" s="247"/>
      <c r="BT17" s="247"/>
      <c r="BU17" s="247"/>
      <c r="BV17" s="247"/>
      <c r="BW17" s="247"/>
      <c r="BX17" s="247"/>
      <c r="BY17" s="247"/>
      <c r="BZ17" s="247"/>
      <c r="CA17" s="247"/>
      <c r="CB17" s="247"/>
      <c r="CC17" s="247"/>
      <c r="CD17" s="247"/>
      <c r="CE17" s="247"/>
      <c r="CF17" s="247"/>
      <c r="CG17" s="247"/>
      <c r="CH17" s="247"/>
      <c r="CI17" s="247"/>
      <c r="CJ17" s="247"/>
      <c r="CK17" s="247"/>
      <c r="CL17" s="247"/>
      <c r="CM17" s="247"/>
      <c r="CN17" s="247"/>
      <c r="CO17" s="247"/>
      <c r="CP17" s="247"/>
      <c r="CQ17" s="247"/>
      <c r="CR17" s="247"/>
      <c r="CS17" s="247"/>
      <c r="CT17" s="247"/>
      <c r="CU17" s="247"/>
      <c r="CV17" s="247"/>
      <c r="CW17" s="247"/>
      <c r="CX17" s="247"/>
      <c r="CY17" s="247"/>
      <c r="CZ17" s="247"/>
      <c r="DA17" s="247"/>
      <c r="DB17" s="247"/>
      <c r="DC17" s="247"/>
      <c r="DD17" s="247"/>
      <c r="DE17" s="247"/>
      <c r="DF17" s="247"/>
      <c r="DG17" s="247"/>
      <c r="DH17" s="247"/>
      <c r="DI17" s="247"/>
      <c r="DJ17" s="247"/>
      <c r="DK17" s="247"/>
      <c r="DL17" s="247"/>
      <c r="DM17" s="247"/>
      <c r="DN17" s="248"/>
    </row>
    <row r="18" spans="1:118" ht="13.5" customHeight="1" thickBot="1">
      <c r="A18" s="130">
        <v>314</v>
      </c>
      <c r="B18" s="135" t="s">
        <v>48</v>
      </c>
      <c r="C18" s="135">
        <v>0</v>
      </c>
      <c r="D18" s="21" t="s">
        <v>7</v>
      </c>
      <c r="E18" s="21" t="s">
        <v>14</v>
      </c>
      <c r="F18" s="136">
        <v>135</v>
      </c>
      <c r="G18" s="22"/>
      <c r="H18" s="165">
        <v>0.05</v>
      </c>
      <c r="I18" s="166">
        <v>-0.05</v>
      </c>
      <c r="J18" s="20">
        <v>135</v>
      </c>
      <c r="K18" s="244">
        <v>135</v>
      </c>
      <c r="L18" s="22" t="str">
        <f t="shared" si="0"/>
        <v/>
      </c>
      <c r="M18" s="137">
        <f t="shared" si="1"/>
        <v>0</v>
      </c>
      <c r="N18" s="556">
        <v>0</v>
      </c>
      <c r="O18" s="240" t="str">
        <f t="shared" si="2"/>
        <v>OK</v>
      </c>
      <c r="P18" s="151"/>
      <c r="Q18" s="133">
        <v>314</v>
      </c>
      <c r="R18" s="20">
        <f t="shared" si="3"/>
        <v>135</v>
      </c>
      <c r="S18" s="244">
        <v>135</v>
      </c>
      <c r="T18" s="244">
        <v>135</v>
      </c>
      <c r="U18" s="247"/>
      <c r="V18" s="247"/>
      <c r="W18" s="247"/>
      <c r="X18" s="247"/>
      <c r="Y18" s="247"/>
      <c r="Z18" s="247"/>
      <c r="AA18" s="247"/>
      <c r="AB18" s="247"/>
      <c r="AC18" s="247"/>
      <c r="AD18" s="247"/>
      <c r="AE18" s="247"/>
      <c r="AF18" s="247"/>
      <c r="AG18" s="247"/>
      <c r="AH18" s="247"/>
      <c r="AI18" s="247"/>
      <c r="AJ18" s="247"/>
      <c r="AK18" s="247"/>
      <c r="AL18" s="247"/>
      <c r="AM18" s="247"/>
      <c r="AN18" s="247"/>
      <c r="AO18" s="247"/>
      <c r="AP18" s="247"/>
      <c r="AQ18" s="247"/>
      <c r="AR18" s="247"/>
      <c r="AS18" s="247"/>
      <c r="AT18" s="247"/>
      <c r="AU18" s="247"/>
      <c r="AV18" s="247"/>
      <c r="AW18" s="247"/>
      <c r="AX18" s="247"/>
      <c r="AY18" s="247"/>
      <c r="AZ18" s="247"/>
      <c r="BA18" s="247"/>
      <c r="BB18" s="247"/>
      <c r="BC18" s="247"/>
      <c r="BD18" s="247"/>
      <c r="BE18" s="247"/>
      <c r="BF18" s="247"/>
      <c r="BG18" s="247"/>
      <c r="BH18" s="247"/>
      <c r="BI18" s="247"/>
      <c r="BJ18" s="247"/>
      <c r="BK18" s="247"/>
      <c r="BL18" s="247"/>
      <c r="BM18" s="247"/>
      <c r="BN18" s="247"/>
      <c r="BO18" s="247"/>
      <c r="BP18" s="247"/>
      <c r="BQ18" s="247"/>
      <c r="BR18" s="247"/>
      <c r="BS18" s="247"/>
      <c r="BT18" s="247"/>
      <c r="BU18" s="247"/>
      <c r="BV18" s="247"/>
      <c r="BW18" s="247"/>
      <c r="BX18" s="247"/>
      <c r="BY18" s="247"/>
      <c r="BZ18" s="247"/>
      <c r="CA18" s="247"/>
      <c r="CB18" s="247"/>
      <c r="CC18" s="247"/>
      <c r="CD18" s="247"/>
      <c r="CE18" s="247"/>
      <c r="CF18" s="247"/>
      <c r="CG18" s="247"/>
      <c r="CH18" s="247"/>
      <c r="CI18" s="247"/>
      <c r="CJ18" s="247"/>
      <c r="CK18" s="247"/>
      <c r="CL18" s="247"/>
      <c r="CM18" s="247"/>
      <c r="CN18" s="247"/>
      <c r="CO18" s="247"/>
      <c r="CP18" s="247"/>
      <c r="CQ18" s="247"/>
      <c r="CR18" s="247"/>
      <c r="CS18" s="247"/>
      <c r="CT18" s="247"/>
      <c r="CU18" s="247"/>
      <c r="CV18" s="247"/>
      <c r="CW18" s="247"/>
      <c r="CX18" s="247"/>
      <c r="CY18" s="247"/>
      <c r="CZ18" s="247"/>
      <c r="DA18" s="247"/>
      <c r="DB18" s="247"/>
      <c r="DC18" s="247"/>
      <c r="DD18" s="247"/>
      <c r="DE18" s="247"/>
      <c r="DF18" s="247"/>
      <c r="DG18" s="247"/>
      <c r="DH18" s="247"/>
      <c r="DI18" s="247"/>
      <c r="DJ18" s="247"/>
      <c r="DK18" s="247"/>
      <c r="DL18" s="247"/>
      <c r="DM18" s="247"/>
      <c r="DN18" s="248"/>
    </row>
    <row r="19" spans="1:118" ht="13.5" customHeight="1">
      <c r="A19" s="122">
        <v>1</v>
      </c>
      <c r="B19" s="318" t="s">
        <v>55</v>
      </c>
      <c r="C19" s="279">
        <v>2</v>
      </c>
      <c r="D19" s="280" t="s">
        <v>8</v>
      </c>
      <c r="E19" s="280" t="s">
        <v>13</v>
      </c>
      <c r="F19" s="281">
        <v>214.7</v>
      </c>
      <c r="G19" s="282">
        <v>4</v>
      </c>
      <c r="H19" s="523">
        <v>0.6</v>
      </c>
      <c r="I19" s="524">
        <v>-0.2</v>
      </c>
      <c r="J19" s="281">
        <v>214.7</v>
      </c>
      <c r="K19" s="243">
        <v>214.66800000000001</v>
      </c>
      <c r="L19" s="282">
        <f t="shared" si="0"/>
        <v>4.03</v>
      </c>
      <c r="M19" s="529">
        <f>IF(C19=0,ROUND(K19-J19,2),IF(C19=1,IF(F19&gt;0,ROUND(K19-J19,2),ROUND(J19-K19,2)),IF(C19=2,IF(F19&gt;0,ROUND(K19-J19,2),ROUND(J19-K19,2)))))</f>
        <v>-0.03</v>
      </c>
      <c r="N19" s="557">
        <v>0.12</v>
      </c>
      <c r="O19" s="283" t="str">
        <f t="shared" si="2"/>
        <v>OK</v>
      </c>
      <c r="P19" s="151"/>
      <c r="Q19" s="128">
        <v>1</v>
      </c>
      <c r="R19" s="18">
        <v>214.7</v>
      </c>
      <c r="S19" s="243">
        <v>214.66800000000001</v>
      </c>
      <c r="T19" s="243">
        <v>214.816</v>
      </c>
      <c r="U19" s="284"/>
      <c r="V19" s="284"/>
      <c r="W19" s="284"/>
      <c r="X19" s="284"/>
      <c r="Y19" s="284"/>
      <c r="Z19" s="284"/>
      <c r="AA19" s="284"/>
      <c r="AB19" s="284"/>
      <c r="AC19" s="284"/>
      <c r="AD19" s="284"/>
      <c r="AE19" s="284"/>
      <c r="AF19" s="284"/>
      <c r="AG19" s="284"/>
      <c r="AH19" s="284"/>
      <c r="AI19" s="284"/>
      <c r="AJ19" s="284"/>
      <c r="AK19" s="284"/>
      <c r="AL19" s="284"/>
      <c r="AM19" s="284"/>
      <c r="AN19" s="284"/>
      <c r="AO19" s="284"/>
      <c r="AP19" s="284"/>
      <c r="AQ19" s="284"/>
      <c r="AR19" s="284"/>
      <c r="AS19" s="284"/>
      <c r="AT19" s="284"/>
      <c r="AU19" s="284"/>
      <c r="AV19" s="284"/>
      <c r="AW19" s="284"/>
      <c r="AX19" s="284"/>
      <c r="AY19" s="284"/>
      <c r="AZ19" s="284"/>
      <c r="BA19" s="284"/>
      <c r="BB19" s="284"/>
      <c r="BC19" s="284"/>
      <c r="BD19" s="284"/>
      <c r="BE19" s="284"/>
      <c r="BF19" s="284"/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284"/>
      <c r="BV19" s="284"/>
      <c r="BW19" s="284"/>
      <c r="BX19" s="284"/>
      <c r="BY19" s="284"/>
      <c r="BZ19" s="284"/>
      <c r="CA19" s="284"/>
      <c r="CB19" s="284"/>
      <c r="CC19" s="284"/>
      <c r="CD19" s="284"/>
      <c r="CE19" s="284"/>
      <c r="CF19" s="284"/>
      <c r="CG19" s="284"/>
      <c r="CH19" s="284"/>
      <c r="CI19" s="284"/>
      <c r="CJ19" s="284"/>
      <c r="CK19" s="284"/>
      <c r="CL19" s="284"/>
      <c r="CM19" s="284"/>
      <c r="CN19" s="284"/>
      <c r="CO19" s="284"/>
      <c r="CP19" s="284"/>
      <c r="CQ19" s="284"/>
      <c r="CR19" s="284"/>
      <c r="CS19" s="284"/>
      <c r="CT19" s="284"/>
      <c r="CU19" s="284"/>
      <c r="CV19" s="284"/>
      <c r="CW19" s="284"/>
      <c r="CX19" s="284"/>
      <c r="CY19" s="284"/>
      <c r="CZ19" s="284"/>
      <c r="DA19" s="284"/>
      <c r="DB19" s="284"/>
      <c r="DC19" s="284"/>
      <c r="DD19" s="284"/>
      <c r="DE19" s="284"/>
      <c r="DF19" s="284"/>
      <c r="DG19" s="284"/>
      <c r="DH19" s="284"/>
      <c r="DI19" s="284"/>
      <c r="DJ19" s="284"/>
      <c r="DK19" s="284"/>
      <c r="DL19" s="284"/>
      <c r="DM19" s="284"/>
      <c r="DN19" s="285"/>
    </row>
    <row r="20" spans="1:118" ht="13.5" customHeight="1">
      <c r="A20" s="120">
        <v>2</v>
      </c>
      <c r="B20" s="135" t="s">
        <v>56</v>
      </c>
      <c r="C20" s="131">
        <v>2</v>
      </c>
      <c r="D20" s="19" t="s">
        <v>8</v>
      </c>
      <c r="E20" s="19" t="s">
        <v>13</v>
      </c>
      <c r="F20" s="132">
        <v>214.7</v>
      </c>
      <c r="G20" s="22">
        <v>4</v>
      </c>
      <c r="H20" s="525">
        <v>0.6</v>
      </c>
      <c r="I20" s="526">
        <v>-0.2</v>
      </c>
      <c r="J20" s="132">
        <v>214.7</v>
      </c>
      <c r="K20" s="244">
        <v>214.767</v>
      </c>
      <c r="L20" s="22">
        <f t="shared" si="0"/>
        <v>3.93</v>
      </c>
      <c r="M20" s="137">
        <f>IF(C20=0,ROUND(K20-J20,2),IF(C20=1,IF(F20&gt;0,ROUND(K20-J20,2),ROUND(J20-K20,2)),IF(C20=2,IF(F20&gt;0,ROUND(K20-J20,2),ROUND(J20-K20,2)))))</f>
        <v>7.0000000000000007E-2</v>
      </c>
      <c r="N20" s="556">
        <v>0.1</v>
      </c>
      <c r="O20" s="240" t="str">
        <f t="shared" si="2"/>
        <v>OK</v>
      </c>
      <c r="P20" s="151"/>
      <c r="Q20" s="133">
        <v>2</v>
      </c>
      <c r="R20" s="20">
        <v>214.7</v>
      </c>
      <c r="S20" s="244">
        <v>214.767</v>
      </c>
      <c r="T20" s="244">
        <v>214.798</v>
      </c>
      <c r="U20" s="249"/>
      <c r="V20" s="249"/>
      <c r="W20" s="249"/>
      <c r="X20" s="249"/>
      <c r="Y20" s="249"/>
      <c r="Z20" s="249"/>
      <c r="AA20" s="249"/>
      <c r="AB20" s="249"/>
      <c r="AC20" s="249"/>
      <c r="AD20" s="249"/>
      <c r="AE20" s="249"/>
      <c r="AF20" s="249"/>
      <c r="AG20" s="249"/>
      <c r="AH20" s="249"/>
      <c r="AI20" s="249"/>
      <c r="AJ20" s="249"/>
      <c r="AK20" s="249"/>
      <c r="AL20" s="249"/>
      <c r="AM20" s="249"/>
      <c r="AN20" s="249"/>
      <c r="AO20" s="249"/>
      <c r="AP20" s="249"/>
      <c r="AQ20" s="249"/>
      <c r="AR20" s="249"/>
      <c r="AS20" s="249"/>
      <c r="AT20" s="249"/>
      <c r="AU20" s="249"/>
      <c r="AV20" s="249"/>
      <c r="AW20" s="249"/>
      <c r="AX20" s="249"/>
      <c r="AY20" s="249"/>
      <c r="AZ20" s="249"/>
      <c r="BA20" s="249"/>
      <c r="BB20" s="249"/>
      <c r="BC20" s="249"/>
      <c r="BD20" s="249"/>
      <c r="BE20" s="249"/>
      <c r="BF20" s="249"/>
      <c r="BG20" s="249"/>
      <c r="BH20" s="249"/>
      <c r="BI20" s="249"/>
      <c r="BJ20" s="249"/>
      <c r="BK20" s="249"/>
      <c r="BL20" s="249"/>
      <c r="BM20" s="249"/>
      <c r="BN20" s="249"/>
      <c r="BO20" s="249"/>
      <c r="BP20" s="249"/>
      <c r="BQ20" s="249"/>
      <c r="BR20" s="249"/>
      <c r="BS20" s="249"/>
      <c r="BT20" s="249"/>
      <c r="BU20" s="249"/>
      <c r="BV20" s="249"/>
      <c r="BW20" s="249"/>
      <c r="BX20" s="249"/>
      <c r="BY20" s="249"/>
      <c r="BZ20" s="249"/>
      <c r="CA20" s="249"/>
      <c r="CB20" s="249"/>
      <c r="CC20" s="249"/>
      <c r="CD20" s="249"/>
      <c r="CE20" s="249"/>
      <c r="CF20" s="249"/>
      <c r="CG20" s="249"/>
      <c r="CH20" s="249"/>
      <c r="CI20" s="249"/>
      <c r="CJ20" s="249"/>
      <c r="CK20" s="249"/>
      <c r="CL20" s="249"/>
      <c r="CM20" s="249"/>
      <c r="CN20" s="249"/>
      <c r="CO20" s="249"/>
      <c r="CP20" s="249"/>
      <c r="CQ20" s="249"/>
      <c r="CR20" s="249"/>
      <c r="CS20" s="249"/>
      <c r="CT20" s="249"/>
      <c r="CU20" s="249"/>
      <c r="CV20" s="249"/>
      <c r="CW20" s="249"/>
      <c r="CX20" s="249"/>
      <c r="CY20" s="249"/>
      <c r="CZ20" s="249"/>
      <c r="DA20" s="249"/>
      <c r="DB20" s="249"/>
      <c r="DC20" s="249"/>
      <c r="DD20" s="249"/>
      <c r="DE20" s="249"/>
      <c r="DF20" s="249"/>
      <c r="DG20" s="249"/>
      <c r="DH20" s="249"/>
      <c r="DI20" s="249"/>
      <c r="DJ20" s="249"/>
      <c r="DK20" s="249"/>
      <c r="DL20" s="249"/>
      <c r="DM20" s="249"/>
      <c r="DN20" s="250"/>
    </row>
    <row r="21" spans="1:118" ht="13.5" customHeight="1">
      <c r="A21" s="120">
        <v>3</v>
      </c>
      <c r="B21" s="135" t="s">
        <v>57</v>
      </c>
      <c r="C21" s="131">
        <v>2</v>
      </c>
      <c r="D21" s="19" t="s">
        <v>8</v>
      </c>
      <c r="E21" s="19" t="s">
        <v>13</v>
      </c>
      <c r="F21" s="132">
        <v>214.7</v>
      </c>
      <c r="G21" s="22">
        <v>4</v>
      </c>
      <c r="H21" s="525">
        <v>0.6</v>
      </c>
      <c r="I21" s="526">
        <v>-0.2</v>
      </c>
      <c r="J21" s="132">
        <v>214.7</v>
      </c>
      <c r="K21" s="244">
        <v>214.816</v>
      </c>
      <c r="L21" s="22">
        <f t="shared" si="0"/>
        <v>3.88</v>
      </c>
      <c r="M21" s="137">
        <f t="shared" ref="M21:M34" si="4">IF(C21=0,ROUND(K21-J21,2),IF(C21=1,IF(F21&gt;0,ROUND(K21-J21,2),ROUND(J21-K21,2)),IF(C21=2,IF(F21&gt;0,ROUND(K21-J21,2),ROUND(J21-K21,2)))))</f>
        <v>0.12</v>
      </c>
      <c r="N21" s="556">
        <v>0.11</v>
      </c>
      <c r="O21" s="240" t="str">
        <f t="shared" si="2"/>
        <v>OK</v>
      </c>
      <c r="P21" s="151"/>
      <c r="Q21" s="133">
        <v>3</v>
      </c>
      <c r="R21" s="20">
        <v>214.7</v>
      </c>
      <c r="S21" s="244">
        <v>214.816</v>
      </c>
      <c r="T21" s="244">
        <v>214.81299999999999</v>
      </c>
      <c r="U21" s="249"/>
      <c r="V21" s="249"/>
      <c r="W21" s="249"/>
      <c r="X21" s="249"/>
      <c r="Y21" s="249"/>
      <c r="Z21" s="249"/>
      <c r="AA21" s="249"/>
      <c r="AB21" s="249"/>
      <c r="AC21" s="249"/>
      <c r="AD21" s="249"/>
      <c r="AE21" s="249"/>
      <c r="AF21" s="249"/>
      <c r="AG21" s="249"/>
      <c r="AH21" s="249"/>
      <c r="AI21" s="249"/>
      <c r="AJ21" s="249"/>
      <c r="AK21" s="249"/>
      <c r="AL21" s="249"/>
      <c r="AM21" s="249"/>
      <c r="AN21" s="249"/>
      <c r="AO21" s="249"/>
      <c r="AP21" s="249"/>
      <c r="AQ21" s="249"/>
      <c r="AR21" s="249"/>
      <c r="AS21" s="249"/>
      <c r="AT21" s="249"/>
      <c r="AU21" s="249"/>
      <c r="AV21" s="249"/>
      <c r="AW21" s="249"/>
      <c r="AX21" s="249"/>
      <c r="AY21" s="249"/>
      <c r="AZ21" s="249"/>
      <c r="BA21" s="249"/>
      <c r="BB21" s="249"/>
      <c r="BC21" s="249"/>
      <c r="BD21" s="249"/>
      <c r="BE21" s="249"/>
      <c r="BF21" s="249"/>
      <c r="BG21" s="249"/>
      <c r="BH21" s="249"/>
      <c r="BI21" s="249"/>
      <c r="BJ21" s="249"/>
      <c r="BK21" s="249"/>
      <c r="BL21" s="249"/>
      <c r="BM21" s="249"/>
      <c r="BN21" s="249"/>
      <c r="BO21" s="249"/>
      <c r="BP21" s="249"/>
      <c r="BQ21" s="249"/>
      <c r="BR21" s="249"/>
      <c r="BS21" s="249"/>
      <c r="BT21" s="249"/>
      <c r="BU21" s="249"/>
      <c r="BV21" s="249"/>
      <c r="BW21" s="249"/>
      <c r="BX21" s="249"/>
      <c r="BY21" s="249"/>
      <c r="BZ21" s="249"/>
      <c r="CA21" s="249"/>
      <c r="CB21" s="249"/>
      <c r="CC21" s="249"/>
      <c r="CD21" s="249"/>
      <c r="CE21" s="249"/>
      <c r="CF21" s="249"/>
      <c r="CG21" s="249"/>
      <c r="CH21" s="249"/>
      <c r="CI21" s="249"/>
      <c r="CJ21" s="249"/>
      <c r="CK21" s="249"/>
      <c r="CL21" s="249"/>
      <c r="CM21" s="249"/>
      <c r="CN21" s="249"/>
      <c r="CO21" s="249"/>
      <c r="CP21" s="249"/>
      <c r="CQ21" s="249"/>
      <c r="CR21" s="249"/>
      <c r="CS21" s="249"/>
      <c r="CT21" s="249"/>
      <c r="CU21" s="249"/>
      <c r="CV21" s="249"/>
      <c r="CW21" s="249"/>
      <c r="CX21" s="249"/>
      <c r="CY21" s="249"/>
      <c r="CZ21" s="249"/>
      <c r="DA21" s="249"/>
      <c r="DB21" s="249"/>
      <c r="DC21" s="249"/>
      <c r="DD21" s="249"/>
      <c r="DE21" s="249"/>
      <c r="DF21" s="249"/>
      <c r="DG21" s="249"/>
      <c r="DH21" s="249"/>
      <c r="DI21" s="249"/>
      <c r="DJ21" s="249"/>
      <c r="DK21" s="249"/>
      <c r="DL21" s="249"/>
      <c r="DM21" s="249"/>
      <c r="DN21" s="250"/>
    </row>
    <row r="22" spans="1:118" ht="13.5" customHeight="1">
      <c r="A22" s="120">
        <v>4</v>
      </c>
      <c r="B22" s="135" t="s">
        <v>58</v>
      </c>
      <c r="C22" s="131">
        <v>2</v>
      </c>
      <c r="D22" s="19" t="s">
        <v>8</v>
      </c>
      <c r="E22" s="19" t="s">
        <v>13</v>
      </c>
      <c r="F22" s="132">
        <v>214.7</v>
      </c>
      <c r="G22" s="22">
        <v>4</v>
      </c>
      <c r="H22" s="525">
        <v>0.6</v>
      </c>
      <c r="I22" s="526">
        <v>-0.2</v>
      </c>
      <c r="J22" s="132">
        <v>214.7</v>
      </c>
      <c r="K22" s="244">
        <v>214.87200000000001</v>
      </c>
      <c r="L22" s="22">
        <f t="shared" si="0"/>
        <v>3.83</v>
      </c>
      <c r="M22" s="137">
        <f t="shared" si="4"/>
        <v>0.17</v>
      </c>
      <c r="N22" s="556">
        <v>0.04</v>
      </c>
      <c r="O22" s="240" t="str">
        <f t="shared" si="2"/>
        <v>OK</v>
      </c>
      <c r="P22" s="151"/>
      <c r="Q22" s="133">
        <v>4</v>
      </c>
      <c r="R22" s="20">
        <v>214.7</v>
      </c>
      <c r="S22" s="244">
        <v>214.87200000000001</v>
      </c>
      <c r="T22" s="244">
        <v>214.738</v>
      </c>
      <c r="U22" s="249"/>
      <c r="V22" s="249"/>
      <c r="W22" s="249"/>
      <c r="X22" s="249"/>
      <c r="Y22" s="249"/>
      <c r="Z22" s="249"/>
      <c r="AA22" s="249"/>
      <c r="AB22" s="249"/>
      <c r="AC22" s="249"/>
      <c r="AD22" s="249"/>
      <c r="AE22" s="249"/>
      <c r="AF22" s="249"/>
      <c r="AG22" s="249"/>
      <c r="AH22" s="249"/>
      <c r="AI22" s="249"/>
      <c r="AJ22" s="249"/>
      <c r="AK22" s="249"/>
      <c r="AL22" s="249"/>
      <c r="AM22" s="249"/>
      <c r="AN22" s="249"/>
      <c r="AO22" s="249"/>
      <c r="AP22" s="249"/>
      <c r="AQ22" s="249"/>
      <c r="AR22" s="249"/>
      <c r="AS22" s="249"/>
      <c r="AT22" s="249"/>
      <c r="AU22" s="249"/>
      <c r="AV22" s="249"/>
      <c r="AW22" s="249"/>
      <c r="AX22" s="249"/>
      <c r="AY22" s="249"/>
      <c r="AZ22" s="249"/>
      <c r="BA22" s="249"/>
      <c r="BB22" s="249"/>
      <c r="BC22" s="249"/>
      <c r="BD22" s="249"/>
      <c r="BE22" s="249"/>
      <c r="BF22" s="249"/>
      <c r="BG22" s="249"/>
      <c r="BH22" s="249"/>
      <c r="BI22" s="249"/>
      <c r="BJ22" s="249"/>
      <c r="BK22" s="249"/>
      <c r="BL22" s="249"/>
      <c r="BM22" s="249"/>
      <c r="BN22" s="249"/>
      <c r="BO22" s="249"/>
      <c r="BP22" s="249"/>
      <c r="BQ22" s="249"/>
      <c r="BR22" s="249"/>
      <c r="BS22" s="249"/>
      <c r="BT22" s="249"/>
      <c r="BU22" s="249"/>
      <c r="BV22" s="249"/>
      <c r="BW22" s="249"/>
      <c r="BX22" s="249"/>
      <c r="BY22" s="249"/>
      <c r="BZ22" s="249"/>
      <c r="CA22" s="249"/>
      <c r="CB22" s="249"/>
      <c r="CC22" s="249"/>
      <c r="CD22" s="249"/>
      <c r="CE22" s="249"/>
      <c r="CF22" s="249"/>
      <c r="CG22" s="249"/>
      <c r="CH22" s="249"/>
      <c r="CI22" s="249"/>
      <c r="CJ22" s="249"/>
      <c r="CK22" s="249"/>
      <c r="CL22" s="249"/>
      <c r="CM22" s="249"/>
      <c r="CN22" s="249"/>
      <c r="CO22" s="249"/>
      <c r="CP22" s="249"/>
      <c r="CQ22" s="249"/>
      <c r="CR22" s="249"/>
      <c r="CS22" s="249"/>
      <c r="CT22" s="249"/>
      <c r="CU22" s="249"/>
      <c r="CV22" s="249"/>
      <c r="CW22" s="249"/>
      <c r="CX22" s="249"/>
      <c r="CY22" s="249"/>
      <c r="CZ22" s="249"/>
      <c r="DA22" s="249"/>
      <c r="DB22" s="249"/>
      <c r="DC22" s="249"/>
      <c r="DD22" s="249"/>
      <c r="DE22" s="249"/>
      <c r="DF22" s="249"/>
      <c r="DG22" s="249"/>
      <c r="DH22" s="249"/>
      <c r="DI22" s="249"/>
      <c r="DJ22" s="249"/>
      <c r="DK22" s="249"/>
      <c r="DL22" s="249"/>
      <c r="DM22" s="249"/>
      <c r="DN22" s="250"/>
    </row>
    <row r="23" spans="1:118" ht="13.5" customHeight="1">
      <c r="A23" s="120">
        <v>5</v>
      </c>
      <c r="B23" s="135" t="s">
        <v>59</v>
      </c>
      <c r="C23" s="131">
        <v>2</v>
      </c>
      <c r="D23" s="19" t="s">
        <v>8</v>
      </c>
      <c r="E23" s="19" t="s">
        <v>13</v>
      </c>
      <c r="F23" s="132">
        <v>214.7</v>
      </c>
      <c r="G23" s="22">
        <v>4</v>
      </c>
      <c r="H23" s="525">
        <v>0.6</v>
      </c>
      <c r="I23" s="526">
        <v>-0.2</v>
      </c>
      <c r="J23" s="132">
        <v>214.7</v>
      </c>
      <c r="K23" s="244">
        <v>214.88300000000001</v>
      </c>
      <c r="L23" s="22">
        <f t="shared" si="0"/>
        <v>3.82</v>
      </c>
      <c r="M23" s="137">
        <f t="shared" si="4"/>
        <v>0.18</v>
      </c>
      <c r="N23" s="556">
        <v>0.1</v>
      </c>
      <c r="O23" s="240" t="str">
        <f t="shared" si="2"/>
        <v>OK</v>
      </c>
      <c r="P23" s="151"/>
      <c r="Q23" s="133">
        <v>5</v>
      </c>
      <c r="R23" s="20">
        <v>214.7</v>
      </c>
      <c r="S23" s="244">
        <v>214.88300000000001</v>
      </c>
      <c r="T23" s="244">
        <v>214.79599999999999</v>
      </c>
      <c r="U23" s="249"/>
      <c r="V23" s="249"/>
      <c r="W23" s="249"/>
      <c r="X23" s="249"/>
      <c r="Y23" s="249"/>
      <c r="Z23" s="249"/>
      <c r="AA23" s="249"/>
      <c r="AB23" s="249"/>
      <c r="AC23" s="249"/>
      <c r="AD23" s="249"/>
      <c r="AE23" s="249"/>
      <c r="AF23" s="249"/>
      <c r="AG23" s="249"/>
      <c r="AH23" s="249"/>
      <c r="AI23" s="249"/>
      <c r="AJ23" s="249"/>
      <c r="AK23" s="249"/>
      <c r="AL23" s="249"/>
      <c r="AM23" s="249"/>
      <c r="AN23" s="249"/>
      <c r="AO23" s="249"/>
      <c r="AP23" s="249"/>
      <c r="AQ23" s="249"/>
      <c r="AR23" s="249"/>
      <c r="AS23" s="249"/>
      <c r="AT23" s="249"/>
      <c r="AU23" s="249"/>
      <c r="AV23" s="249"/>
      <c r="AW23" s="249"/>
      <c r="AX23" s="249"/>
      <c r="AY23" s="249"/>
      <c r="AZ23" s="249"/>
      <c r="BA23" s="249"/>
      <c r="BB23" s="249"/>
      <c r="BC23" s="249"/>
      <c r="BD23" s="249"/>
      <c r="BE23" s="249"/>
      <c r="BF23" s="249"/>
      <c r="BG23" s="249"/>
      <c r="BH23" s="249"/>
      <c r="BI23" s="249"/>
      <c r="BJ23" s="249"/>
      <c r="BK23" s="249"/>
      <c r="BL23" s="249"/>
      <c r="BM23" s="249"/>
      <c r="BN23" s="249"/>
      <c r="BO23" s="249"/>
      <c r="BP23" s="249"/>
      <c r="BQ23" s="249"/>
      <c r="BR23" s="249"/>
      <c r="BS23" s="249"/>
      <c r="BT23" s="249"/>
      <c r="BU23" s="249"/>
      <c r="BV23" s="249"/>
      <c r="BW23" s="249"/>
      <c r="BX23" s="249"/>
      <c r="BY23" s="249"/>
      <c r="BZ23" s="249"/>
      <c r="CA23" s="249"/>
      <c r="CB23" s="249"/>
      <c r="CC23" s="249"/>
      <c r="CD23" s="249"/>
      <c r="CE23" s="249"/>
      <c r="CF23" s="249"/>
      <c r="CG23" s="249"/>
      <c r="CH23" s="249"/>
      <c r="CI23" s="249"/>
      <c r="CJ23" s="249"/>
      <c r="CK23" s="249"/>
      <c r="CL23" s="249"/>
      <c r="CM23" s="249"/>
      <c r="CN23" s="249"/>
      <c r="CO23" s="249"/>
      <c r="CP23" s="249"/>
      <c r="CQ23" s="249"/>
      <c r="CR23" s="249"/>
      <c r="CS23" s="249"/>
      <c r="CT23" s="249"/>
      <c r="CU23" s="249"/>
      <c r="CV23" s="249"/>
      <c r="CW23" s="249"/>
      <c r="CX23" s="249"/>
      <c r="CY23" s="249"/>
      <c r="CZ23" s="249"/>
      <c r="DA23" s="249"/>
      <c r="DB23" s="249"/>
      <c r="DC23" s="249"/>
      <c r="DD23" s="249"/>
      <c r="DE23" s="249"/>
      <c r="DF23" s="249"/>
      <c r="DG23" s="249"/>
      <c r="DH23" s="249"/>
      <c r="DI23" s="249"/>
      <c r="DJ23" s="249"/>
      <c r="DK23" s="249"/>
      <c r="DL23" s="249"/>
      <c r="DM23" s="249"/>
      <c r="DN23" s="250"/>
    </row>
    <row r="24" spans="1:118" ht="13.5" customHeight="1">
      <c r="A24" s="120">
        <v>6</v>
      </c>
      <c r="B24" s="135" t="s">
        <v>60</v>
      </c>
      <c r="C24" s="131">
        <v>2</v>
      </c>
      <c r="D24" s="19" t="s">
        <v>8</v>
      </c>
      <c r="E24" s="19" t="s">
        <v>13</v>
      </c>
      <c r="F24" s="132">
        <v>214.7</v>
      </c>
      <c r="G24" s="22">
        <v>4</v>
      </c>
      <c r="H24" s="525">
        <v>0.6</v>
      </c>
      <c r="I24" s="526">
        <v>-0.2</v>
      </c>
      <c r="J24" s="132">
        <v>214.7</v>
      </c>
      <c r="K24" s="244">
        <v>215.06899999999999</v>
      </c>
      <c r="L24" s="22">
        <f t="shared" si="0"/>
        <v>3.63</v>
      </c>
      <c r="M24" s="137">
        <f t="shared" si="4"/>
        <v>0.37</v>
      </c>
      <c r="N24" s="556">
        <v>0.14000000000000001</v>
      </c>
      <c r="O24" s="240" t="str">
        <f t="shared" si="2"/>
        <v>OK</v>
      </c>
      <c r="P24" s="151"/>
      <c r="Q24" s="133">
        <v>6</v>
      </c>
      <c r="R24" s="20">
        <v>214.7</v>
      </c>
      <c r="S24" s="244">
        <v>215.06899999999999</v>
      </c>
      <c r="T24" s="244">
        <v>214.83799999999999</v>
      </c>
      <c r="U24" s="249"/>
      <c r="V24" s="249"/>
      <c r="W24" s="249"/>
      <c r="X24" s="249"/>
      <c r="Y24" s="249"/>
      <c r="Z24" s="249"/>
      <c r="AA24" s="249"/>
      <c r="AB24" s="249"/>
      <c r="AC24" s="249"/>
      <c r="AD24" s="249"/>
      <c r="AE24" s="249"/>
      <c r="AF24" s="249"/>
      <c r="AG24" s="249"/>
      <c r="AH24" s="249"/>
      <c r="AI24" s="249"/>
      <c r="AJ24" s="249"/>
      <c r="AK24" s="249"/>
      <c r="AL24" s="249"/>
      <c r="AM24" s="249"/>
      <c r="AN24" s="249"/>
      <c r="AO24" s="249"/>
      <c r="AP24" s="249"/>
      <c r="AQ24" s="249"/>
      <c r="AR24" s="249"/>
      <c r="AS24" s="249"/>
      <c r="AT24" s="249"/>
      <c r="AU24" s="249"/>
      <c r="AV24" s="249"/>
      <c r="AW24" s="249"/>
      <c r="AX24" s="249"/>
      <c r="AY24" s="249"/>
      <c r="AZ24" s="249"/>
      <c r="BA24" s="249"/>
      <c r="BB24" s="249"/>
      <c r="BC24" s="249"/>
      <c r="BD24" s="249"/>
      <c r="BE24" s="249"/>
      <c r="BF24" s="249"/>
      <c r="BG24" s="249"/>
      <c r="BH24" s="249"/>
      <c r="BI24" s="249"/>
      <c r="BJ24" s="249"/>
      <c r="BK24" s="249"/>
      <c r="BL24" s="249"/>
      <c r="BM24" s="249"/>
      <c r="BN24" s="249"/>
      <c r="BO24" s="249"/>
      <c r="BP24" s="249"/>
      <c r="BQ24" s="249"/>
      <c r="BR24" s="249"/>
      <c r="BS24" s="249"/>
      <c r="BT24" s="249"/>
      <c r="BU24" s="249"/>
      <c r="BV24" s="249"/>
      <c r="BW24" s="249"/>
      <c r="BX24" s="249"/>
      <c r="BY24" s="249"/>
      <c r="BZ24" s="249"/>
      <c r="CA24" s="249"/>
      <c r="CB24" s="249"/>
      <c r="CC24" s="249"/>
      <c r="CD24" s="249"/>
      <c r="CE24" s="249"/>
      <c r="CF24" s="249"/>
      <c r="CG24" s="249"/>
      <c r="CH24" s="249"/>
      <c r="CI24" s="249"/>
      <c r="CJ24" s="249"/>
      <c r="CK24" s="249"/>
      <c r="CL24" s="249"/>
      <c r="CM24" s="249"/>
      <c r="CN24" s="249"/>
      <c r="CO24" s="249"/>
      <c r="CP24" s="249"/>
      <c r="CQ24" s="249"/>
      <c r="CR24" s="249"/>
      <c r="CS24" s="249"/>
      <c r="CT24" s="249"/>
      <c r="CU24" s="249"/>
      <c r="CV24" s="249"/>
      <c r="CW24" s="249"/>
      <c r="CX24" s="249"/>
      <c r="CY24" s="249"/>
      <c r="CZ24" s="249"/>
      <c r="DA24" s="249"/>
      <c r="DB24" s="249"/>
      <c r="DC24" s="249"/>
      <c r="DD24" s="249"/>
      <c r="DE24" s="249"/>
      <c r="DF24" s="249"/>
      <c r="DG24" s="249"/>
      <c r="DH24" s="249"/>
      <c r="DI24" s="249"/>
      <c r="DJ24" s="249"/>
      <c r="DK24" s="249"/>
      <c r="DL24" s="249"/>
      <c r="DM24" s="249"/>
      <c r="DN24" s="250"/>
    </row>
    <row r="25" spans="1:118" ht="13.5" customHeight="1">
      <c r="A25" s="120">
        <v>7</v>
      </c>
      <c r="B25" s="135" t="s">
        <v>61</v>
      </c>
      <c r="C25" s="131">
        <v>2</v>
      </c>
      <c r="D25" s="19" t="s">
        <v>8</v>
      </c>
      <c r="E25" s="19" t="s">
        <v>13</v>
      </c>
      <c r="F25" s="132">
        <v>214.7</v>
      </c>
      <c r="G25" s="22">
        <v>4</v>
      </c>
      <c r="H25" s="525">
        <v>0.6</v>
      </c>
      <c r="I25" s="526">
        <v>-0.2</v>
      </c>
      <c r="J25" s="132">
        <v>214.7</v>
      </c>
      <c r="K25" s="244">
        <v>214.815</v>
      </c>
      <c r="L25" s="22">
        <f t="shared" si="0"/>
        <v>3.88</v>
      </c>
      <c r="M25" s="137">
        <f t="shared" si="4"/>
        <v>0.12</v>
      </c>
      <c r="N25" s="556">
        <v>0.05</v>
      </c>
      <c r="O25" s="240" t="str">
        <f t="shared" si="2"/>
        <v>OK</v>
      </c>
      <c r="P25" s="151"/>
      <c r="Q25" s="133">
        <v>7</v>
      </c>
      <c r="R25" s="20">
        <v>214.7</v>
      </c>
      <c r="S25" s="244">
        <v>214.815</v>
      </c>
      <c r="T25" s="244">
        <v>214.74799999999999</v>
      </c>
      <c r="U25" s="249"/>
      <c r="V25" s="249"/>
      <c r="W25" s="249"/>
      <c r="X25" s="249"/>
      <c r="Y25" s="249"/>
      <c r="Z25" s="249"/>
      <c r="AA25" s="249"/>
      <c r="AB25" s="249"/>
      <c r="AC25" s="249"/>
      <c r="AD25" s="249"/>
      <c r="AE25" s="249"/>
      <c r="AF25" s="249"/>
      <c r="AG25" s="249"/>
      <c r="AH25" s="249"/>
      <c r="AI25" s="249"/>
      <c r="AJ25" s="249"/>
      <c r="AK25" s="249"/>
      <c r="AL25" s="249"/>
      <c r="AM25" s="249"/>
      <c r="AN25" s="249"/>
      <c r="AO25" s="249"/>
      <c r="AP25" s="249"/>
      <c r="AQ25" s="249"/>
      <c r="AR25" s="249"/>
      <c r="AS25" s="249"/>
      <c r="AT25" s="249"/>
      <c r="AU25" s="249"/>
      <c r="AV25" s="249"/>
      <c r="AW25" s="249"/>
      <c r="AX25" s="249"/>
      <c r="AY25" s="249"/>
      <c r="AZ25" s="249"/>
      <c r="BA25" s="249"/>
      <c r="BB25" s="249"/>
      <c r="BC25" s="249"/>
      <c r="BD25" s="249"/>
      <c r="BE25" s="249"/>
      <c r="BF25" s="249"/>
      <c r="BG25" s="249"/>
      <c r="BH25" s="249"/>
      <c r="BI25" s="249"/>
      <c r="BJ25" s="249"/>
      <c r="BK25" s="249"/>
      <c r="BL25" s="249"/>
      <c r="BM25" s="249"/>
      <c r="BN25" s="249"/>
      <c r="BO25" s="249"/>
      <c r="BP25" s="249"/>
      <c r="BQ25" s="249"/>
      <c r="BR25" s="249"/>
      <c r="BS25" s="249"/>
      <c r="BT25" s="249"/>
      <c r="BU25" s="249"/>
      <c r="BV25" s="249"/>
      <c r="BW25" s="249"/>
      <c r="BX25" s="249"/>
      <c r="BY25" s="249"/>
      <c r="BZ25" s="249"/>
      <c r="CA25" s="249"/>
      <c r="CB25" s="249"/>
      <c r="CC25" s="249"/>
      <c r="CD25" s="249"/>
      <c r="CE25" s="249"/>
      <c r="CF25" s="249"/>
      <c r="CG25" s="249"/>
      <c r="CH25" s="249"/>
      <c r="CI25" s="249"/>
      <c r="CJ25" s="249"/>
      <c r="CK25" s="249"/>
      <c r="CL25" s="249"/>
      <c r="CM25" s="249"/>
      <c r="CN25" s="249"/>
      <c r="CO25" s="249"/>
      <c r="CP25" s="249"/>
      <c r="CQ25" s="249"/>
      <c r="CR25" s="249"/>
      <c r="CS25" s="249"/>
      <c r="CT25" s="249"/>
      <c r="CU25" s="249"/>
      <c r="CV25" s="249"/>
      <c r="CW25" s="249"/>
      <c r="CX25" s="249"/>
      <c r="CY25" s="249"/>
      <c r="CZ25" s="249"/>
      <c r="DA25" s="249"/>
      <c r="DB25" s="249"/>
      <c r="DC25" s="249"/>
      <c r="DD25" s="249"/>
      <c r="DE25" s="249"/>
      <c r="DF25" s="249"/>
      <c r="DG25" s="249"/>
      <c r="DH25" s="249"/>
      <c r="DI25" s="249"/>
      <c r="DJ25" s="249"/>
      <c r="DK25" s="249"/>
      <c r="DL25" s="249"/>
      <c r="DM25" s="249"/>
      <c r="DN25" s="250"/>
    </row>
    <row r="26" spans="1:118" ht="13.5" customHeight="1">
      <c r="A26" s="120">
        <v>8</v>
      </c>
      <c r="B26" s="135" t="s">
        <v>62</v>
      </c>
      <c r="C26" s="131">
        <v>2</v>
      </c>
      <c r="D26" s="19" t="s">
        <v>8</v>
      </c>
      <c r="E26" s="19" t="s">
        <v>13</v>
      </c>
      <c r="F26" s="132">
        <v>214.7</v>
      </c>
      <c r="G26" s="22">
        <v>4</v>
      </c>
      <c r="H26" s="525">
        <v>0.6</v>
      </c>
      <c r="I26" s="526">
        <v>-0.2</v>
      </c>
      <c r="J26" s="132">
        <v>214.7</v>
      </c>
      <c r="K26" s="244">
        <v>214.83799999999999</v>
      </c>
      <c r="L26" s="22">
        <f t="shared" si="0"/>
        <v>3.86</v>
      </c>
      <c r="M26" s="137">
        <f t="shared" si="4"/>
        <v>0.14000000000000001</v>
      </c>
      <c r="N26" s="556">
        <v>7.0000000000000007E-2</v>
      </c>
      <c r="O26" s="240" t="str">
        <f t="shared" si="2"/>
        <v>OK</v>
      </c>
      <c r="P26" s="151"/>
      <c r="Q26" s="133">
        <v>8</v>
      </c>
      <c r="R26" s="20">
        <v>214.7</v>
      </c>
      <c r="S26" s="244">
        <v>214.83799999999999</v>
      </c>
      <c r="T26" s="244">
        <v>214.77</v>
      </c>
      <c r="U26" s="249"/>
      <c r="V26" s="249"/>
      <c r="W26" s="249"/>
      <c r="X26" s="249"/>
      <c r="Y26" s="249"/>
      <c r="Z26" s="249"/>
      <c r="AA26" s="249"/>
      <c r="AB26" s="249"/>
      <c r="AC26" s="249"/>
      <c r="AD26" s="249"/>
      <c r="AE26" s="249"/>
      <c r="AF26" s="249"/>
      <c r="AG26" s="249"/>
      <c r="AH26" s="249"/>
      <c r="AI26" s="249"/>
      <c r="AJ26" s="249"/>
      <c r="AK26" s="249"/>
      <c r="AL26" s="249"/>
      <c r="AM26" s="249"/>
      <c r="AN26" s="249"/>
      <c r="AO26" s="249"/>
      <c r="AP26" s="249"/>
      <c r="AQ26" s="249"/>
      <c r="AR26" s="249"/>
      <c r="AS26" s="249"/>
      <c r="AT26" s="249"/>
      <c r="AU26" s="249"/>
      <c r="AV26" s="249"/>
      <c r="AW26" s="249"/>
      <c r="AX26" s="249"/>
      <c r="AY26" s="249"/>
      <c r="AZ26" s="249"/>
      <c r="BA26" s="249"/>
      <c r="BB26" s="249"/>
      <c r="BC26" s="249"/>
      <c r="BD26" s="249"/>
      <c r="BE26" s="249"/>
      <c r="BF26" s="249"/>
      <c r="BG26" s="249"/>
      <c r="BH26" s="249"/>
      <c r="BI26" s="249"/>
      <c r="BJ26" s="249"/>
      <c r="BK26" s="249"/>
      <c r="BL26" s="249"/>
      <c r="BM26" s="249"/>
      <c r="BN26" s="249"/>
      <c r="BO26" s="249"/>
      <c r="BP26" s="249"/>
      <c r="BQ26" s="249"/>
      <c r="BR26" s="249"/>
      <c r="BS26" s="249"/>
      <c r="BT26" s="249"/>
      <c r="BU26" s="249"/>
      <c r="BV26" s="249"/>
      <c r="BW26" s="249"/>
      <c r="BX26" s="249"/>
      <c r="BY26" s="249"/>
      <c r="BZ26" s="249"/>
      <c r="CA26" s="249"/>
      <c r="CB26" s="249"/>
      <c r="CC26" s="249"/>
      <c r="CD26" s="249"/>
      <c r="CE26" s="249"/>
      <c r="CF26" s="249"/>
      <c r="CG26" s="249"/>
      <c r="CH26" s="249"/>
      <c r="CI26" s="249"/>
      <c r="CJ26" s="249"/>
      <c r="CK26" s="249"/>
      <c r="CL26" s="249"/>
      <c r="CM26" s="249"/>
      <c r="CN26" s="249"/>
      <c r="CO26" s="249"/>
      <c r="CP26" s="249"/>
      <c r="CQ26" s="249"/>
      <c r="CR26" s="249"/>
      <c r="CS26" s="249"/>
      <c r="CT26" s="249"/>
      <c r="CU26" s="249"/>
      <c r="CV26" s="249"/>
      <c r="CW26" s="249"/>
      <c r="CX26" s="249"/>
      <c r="CY26" s="249"/>
      <c r="CZ26" s="249"/>
      <c r="DA26" s="249"/>
      <c r="DB26" s="249"/>
      <c r="DC26" s="249"/>
      <c r="DD26" s="249"/>
      <c r="DE26" s="249"/>
      <c r="DF26" s="249"/>
      <c r="DG26" s="249"/>
      <c r="DH26" s="249"/>
      <c r="DI26" s="249"/>
      <c r="DJ26" s="249"/>
      <c r="DK26" s="249"/>
      <c r="DL26" s="249"/>
      <c r="DM26" s="249"/>
      <c r="DN26" s="250"/>
    </row>
    <row r="27" spans="1:118" ht="13.5" customHeight="1">
      <c r="A27" s="120">
        <v>9</v>
      </c>
      <c r="B27" s="135" t="s">
        <v>63</v>
      </c>
      <c r="C27" s="131">
        <v>2</v>
      </c>
      <c r="D27" s="19" t="s">
        <v>8</v>
      </c>
      <c r="E27" s="19" t="s">
        <v>13</v>
      </c>
      <c r="F27" s="132">
        <v>214.7</v>
      </c>
      <c r="G27" s="22">
        <v>4</v>
      </c>
      <c r="H27" s="525">
        <v>0.6</v>
      </c>
      <c r="I27" s="526">
        <v>-0.2</v>
      </c>
      <c r="J27" s="132">
        <v>214.7</v>
      </c>
      <c r="K27" s="244">
        <v>214.86099999999999</v>
      </c>
      <c r="L27" s="22">
        <f t="shared" si="0"/>
        <v>3.84</v>
      </c>
      <c r="M27" s="137">
        <f t="shared" si="4"/>
        <v>0.16</v>
      </c>
      <c r="N27" s="556">
        <v>0.05</v>
      </c>
      <c r="O27" s="240" t="str">
        <f t="shared" si="2"/>
        <v>OK</v>
      </c>
      <c r="P27" s="151"/>
      <c r="Q27" s="133">
        <v>9</v>
      </c>
      <c r="R27" s="20">
        <v>214.7</v>
      </c>
      <c r="S27" s="244">
        <v>214.86099999999999</v>
      </c>
      <c r="T27" s="244">
        <v>214.75</v>
      </c>
      <c r="U27" s="249"/>
      <c r="V27" s="249"/>
      <c r="W27" s="249"/>
      <c r="X27" s="249"/>
      <c r="Y27" s="249"/>
      <c r="Z27" s="249"/>
      <c r="AA27" s="249"/>
      <c r="AB27" s="249"/>
      <c r="AC27" s="249"/>
      <c r="AD27" s="249"/>
      <c r="AE27" s="249"/>
      <c r="AF27" s="249"/>
      <c r="AG27" s="249"/>
      <c r="AH27" s="249"/>
      <c r="AI27" s="249"/>
      <c r="AJ27" s="249"/>
      <c r="AK27" s="249"/>
      <c r="AL27" s="249"/>
      <c r="AM27" s="249"/>
      <c r="AN27" s="249"/>
      <c r="AO27" s="249"/>
      <c r="AP27" s="249"/>
      <c r="AQ27" s="249"/>
      <c r="AR27" s="249"/>
      <c r="AS27" s="249"/>
      <c r="AT27" s="249"/>
      <c r="AU27" s="249"/>
      <c r="AV27" s="249"/>
      <c r="AW27" s="249"/>
      <c r="AX27" s="249"/>
      <c r="AY27" s="249"/>
      <c r="AZ27" s="249"/>
      <c r="BA27" s="249"/>
      <c r="BB27" s="249"/>
      <c r="BC27" s="249"/>
      <c r="BD27" s="249"/>
      <c r="BE27" s="249"/>
      <c r="BF27" s="249"/>
      <c r="BG27" s="249"/>
      <c r="BH27" s="249"/>
      <c r="BI27" s="249"/>
      <c r="BJ27" s="249"/>
      <c r="BK27" s="249"/>
      <c r="BL27" s="249"/>
      <c r="BM27" s="249"/>
      <c r="BN27" s="249"/>
      <c r="BO27" s="249"/>
      <c r="BP27" s="249"/>
      <c r="BQ27" s="249"/>
      <c r="BR27" s="249"/>
      <c r="BS27" s="249"/>
      <c r="BT27" s="249"/>
      <c r="BU27" s="249"/>
      <c r="BV27" s="249"/>
      <c r="BW27" s="249"/>
      <c r="BX27" s="249"/>
      <c r="BY27" s="249"/>
      <c r="BZ27" s="249"/>
      <c r="CA27" s="249"/>
      <c r="CB27" s="249"/>
      <c r="CC27" s="249"/>
      <c r="CD27" s="249"/>
      <c r="CE27" s="249"/>
      <c r="CF27" s="249"/>
      <c r="CG27" s="249"/>
      <c r="CH27" s="249"/>
      <c r="CI27" s="249"/>
      <c r="CJ27" s="249"/>
      <c r="CK27" s="249"/>
      <c r="CL27" s="249"/>
      <c r="CM27" s="249"/>
      <c r="CN27" s="249"/>
      <c r="CO27" s="249"/>
      <c r="CP27" s="249"/>
      <c r="CQ27" s="249"/>
      <c r="CR27" s="249"/>
      <c r="CS27" s="249"/>
      <c r="CT27" s="249"/>
      <c r="CU27" s="249"/>
      <c r="CV27" s="249"/>
      <c r="CW27" s="249"/>
      <c r="CX27" s="249"/>
      <c r="CY27" s="249"/>
      <c r="CZ27" s="249"/>
      <c r="DA27" s="249"/>
      <c r="DB27" s="249"/>
      <c r="DC27" s="249"/>
      <c r="DD27" s="249"/>
      <c r="DE27" s="249"/>
      <c r="DF27" s="249"/>
      <c r="DG27" s="249"/>
      <c r="DH27" s="249"/>
      <c r="DI27" s="249"/>
      <c r="DJ27" s="249"/>
      <c r="DK27" s="249"/>
      <c r="DL27" s="249"/>
      <c r="DM27" s="249"/>
      <c r="DN27" s="250"/>
    </row>
    <row r="28" spans="1:118" ht="13.5" customHeight="1">
      <c r="A28" s="120">
        <v>10</v>
      </c>
      <c r="B28" s="135" t="s">
        <v>64</v>
      </c>
      <c r="C28" s="131">
        <v>2</v>
      </c>
      <c r="D28" s="19" t="s">
        <v>8</v>
      </c>
      <c r="E28" s="19" t="s">
        <v>13</v>
      </c>
      <c r="F28" s="132">
        <v>214.7</v>
      </c>
      <c r="G28" s="22">
        <v>4</v>
      </c>
      <c r="H28" s="525">
        <v>0.6</v>
      </c>
      <c r="I28" s="526">
        <v>-0.2</v>
      </c>
      <c r="J28" s="132">
        <v>214.7</v>
      </c>
      <c r="K28" s="244">
        <v>214.78899999999999</v>
      </c>
      <c r="L28" s="22">
        <f t="shared" si="0"/>
        <v>3.91</v>
      </c>
      <c r="M28" s="137">
        <f t="shared" si="4"/>
        <v>0.09</v>
      </c>
      <c r="N28" s="556">
        <v>0.04</v>
      </c>
      <c r="O28" s="240" t="str">
        <f t="shared" si="2"/>
        <v>OK</v>
      </c>
      <c r="P28" s="151"/>
      <c r="Q28" s="133">
        <v>10</v>
      </c>
      <c r="R28" s="20">
        <v>214.7</v>
      </c>
      <c r="S28" s="244">
        <v>214.78899999999999</v>
      </c>
      <c r="T28" s="244">
        <v>214.74100000000001</v>
      </c>
      <c r="U28" s="249"/>
      <c r="V28" s="249"/>
      <c r="W28" s="249"/>
      <c r="X28" s="249"/>
      <c r="Y28" s="249"/>
      <c r="Z28" s="249"/>
      <c r="AA28" s="249"/>
      <c r="AB28" s="249"/>
      <c r="AC28" s="249"/>
      <c r="AD28" s="249"/>
      <c r="AE28" s="249"/>
      <c r="AF28" s="249"/>
      <c r="AG28" s="249"/>
      <c r="AH28" s="249"/>
      <c r="AI28" s="249"/>
      <c r="AJ28" s="249"/>
      <c r="AK28" s="249"/>
      <c r="AL28" s="249"/>
      <c r="AM28" s="249"/>
      <c r="AN28" s="249"/>
      <c r="AO28" s="249"/>
      <c r="AP28" s="249"/>
      <c r="AQ28" s="249"/>
      <c r="AR28" s="249"/>
      <c r="AS28" s="249"/>
      <c r="AT28" s="249"/>
      <c r="AU28" s="249"/>
      <c r="AV28" s="249"/>
      <c r="AW28" s="249"/>
      <c r="AX28" s="249"/>
      <c r="AY28" s="249"/>
      <c r="AZ28" s="249"/>
      <c r="BA28" s="249"/>
      <c r="BB28" s="249"/>
      <c r="BC28" s="249"/>
      <c r="BD28" s="249"/>
      <c r="BE28" s="249"/>
      <c r="BF28" s="249"/>
      <c r="BG28" s="249"/>
      <c r="BH28" s="249"/>
      <c r="BI28" s="249"/>
      <c r="BJ28" s="249"/>
      <c r="BK28" s="249"/>
      <c r="BL28" s="249"/>
      <c r="BM28" s="249"/>
      <c r="BN28" s="249"/>
      <c r="BO28" s="249"/>
      <c r="BP28" s="249"/>
      <c r="BQ28" s="249"/>
      <c r="BR28" s="249"/>
      <c r="BS28" s="249"/>
      <c r="BT28" s="249"/>
      <c r="BU28" s="249"/>
      <c r="BV28" s="249"/>
      <c r="BW28" s="249"/>
      <c r="BX28" s="249"/>
      <c r="BY28" s="249"/>
      <c r="BZ28" s="249"/>
      <c r="CA28" s="249"/>
      <c r="CB28" s="249"/>
      <c r="CC28" s="249"/>
      <c r="CD28" s="249"/>
      <c r="CE28" s="249"/>
      <c r="CF28" s="249"/>
      <c r="CG28" s="249"/>
      <c r="CH28" s="249"/>
      <c r="CI28" s="249"/>
      <c r="CJ28" s="249"/>
      <c r="CK28" s="249"/>
      <c r="CL28" s="249"/>
      <c r="CM28" s="249"/>
      <c r="CN28" s="249"/>
      <c r="CO28" s="249"/>
      <c r="CP28" s="249"/>
      <c r="CQ28" s="249"/>
      <c r="CR28" s="249"/>
      <c r="CS28" s="249"/>
      <c r="CT28" s="249"/>
      <c r="CU28" s="249"/>
      <c r="CV28" s="249"/>
      <c r="CW28" s="249"/>
      <c r="CX28" s="249"/>
      <c r="CY28" s="249"/>
      <c r="CZ28" s="249"/>
      <c r="DA28" s="249"/>
      <c r="DB28" s="249"/>
      <c r="DC28" s="249"/>
      <c r="DD28" s="249"/>
      <c r="DE28" s="249"/>
      <c r="DF28" s="249"/>
      <c r="DG28" s="249"/>
      <c r="DH28" s="249"/>
      <c r="DI28" s="249"/>
      <c r="DJ28" s="249"/>
      <c r="DK28" s="249"/>
      <c r="DL28" s="249"/>
      <c r="DM28" s="249"/>
      <c r="DN28" s="250"/>
    </row>
    <row r="29" spans="1:118" ht="13.5" customHeight="1">
      <c r="A29" s="120">
        <v>11</v>
      </c>
      <c r="B29" s="135" t="s">
        <v>65</v>
      </c>
      <c r="C29" s="131">
        <v>2</v>
      </c>
      <c r="D29" s="19" t="s">
        <v>8</v>
      </c>
      <c r="E29" s="19" t="s">
        <v>13</v>
      </c>
      <c r="F29" s="132">
        <v>214.7</v>
      </c>
      <c r="G29" s="22">
        <v>4</v>
      </c>
      <c r="H29" s="525">
        <v>0.6</v>
      </c>
      <c r="I29" s="526">
        <v>-0.2</v>
      </c>
      <c r="J29" s="132">
        <v>214.7</v>
      </c>
      <c r="K29" s="244">
        <v>214.809</v>
      </c>
      <c r="L29" s="22">
        <f t="shared" si="0"/>
        <v>3.89</v>
      </c>
      <c r="M29" s="137">
        <f t="shared" si="4"/>
        <v>0.11</v>
      </c>
      <c r="N29" s="556">
        <v>0</v>
      </c>
      <c r="O29" s="240" t="str">
        <f t="shared" si="2"/>
        <v>OK</v>
      </c>
      <c r="P29" s="151"/>
      <c r="Q29" s="133">
        <v>11</v>
      </c>
      <c r="R29" s="20">
        <v>214.7</v>
      </c>
      <c r="S29" s="244">
        <v>214.809</v>
      </c>
      <c r="T29" s="244">
        <v>214.70400000000001</v>
      </c>
      <c r="U29" s="249"/>
      <c r="V29" s="249"/>
      <c r="W29" s="249"/>
      <c r="X29" s="249"/>
      <c r="Y29" s="249"/>
      <c r="Z29" s="249"/>
      <c r="AA29" s="249"/>
      <c r="AB29" s="249"/>
      <c r="AC29" s="249"/>
      <c r="AD29" s="249"/>
      <c r="AE29" s="249"/>
      <c r="AF29" s="249"/>
      <c r="AG29" s="249"/>
      <c r="AH29" s="249"/>
      <c r="AI29" s="249"/>
      <c r="AJ29" s="249"/>
      <c r="AK29" s="249"/>
      <c r="AL29" s="249"/>
      <c r="AM29" s="249"/>
      <c r="AN29" s="249"/>
      <c r="AO29" s="249"/>
      <c r="AP29" s="249"/>
      <c r="AQ29" s="249"/>
      <c r="AR29" s="249"/>
      <c r="AS29" s="249"/>
      <c r="AT29" s="249"/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G29" s="249"/>
      <c r="BH29" s="249"/>
      <c r="BI29" s="249"/>
      <c r="BJ29" s="249"/>
      <c r="BK29" s="249"/>
      <c r="BL29" s="249"/>
      <c r="BM29" s="249"/>
      <c r="BN29" s="249"/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  <c r="BZ29" s="249"/>
      <c r="CA29" s="249"/>
      <c r="CB29" s="249"/>
      <c r="CC29" s="249"/>
      <c r="CD29" s="249"/>
      <c r="CE29" s="249"/>
      <c r="CF29" s="249"/>
      <c r="CG29" s="249"/>
      <c r="CH29" s="249"/>
      <c r="CI29" s="249"/>
      <c r="CJ29" s="249"/>
      <c r="CK29" s="249"/>
      <c r="CL29" s="249"/>
      <c r="CM29" s="249"/>
      <c r="CN29" s="249"/>
      <c r="CO29" s="249"/>
      <c r="CP29" s="249"/>
      <c r="CQ29" s="249"/>
      <c r="CR29" s="249"/>
      <c r="CS29" s="249"/>
      <c r="CT29" s="249"/>
      <c r="CU29" s="249"/>
      <c r="CV29" s="249"/>
      <c r="CW29" s="249"/>
      <c r="CX29" s="249"/>
      <c r="CY29" s="249"/>
      <c r="CZ29" s="249"/>
      <c r="DA29" s="249"/>
      <c r="DB29" s="249"/>
      <c r="DC29" s="249"/>
      <c r="DD29" s="249"/>
      <c r="DE29" s="249"/>
      <c r="DF29" s="249"/>
      <c r="DG29" s="249"/>
      <c r="DH29" s="249"/>
      <c r="DI29" s="249"/>
      <c r="DJ29" s="249"/>
      <c r="DK29" s="249"/>
      <c r="DL29" s="249"/>
      <c r="DM29" s="249"/>
      <c r="DN29" s="250"/>
    </row>
    <row r="30" spans="1:118" ht="13.5" customHeight="1">
      <c r="A30" s="120">
        <v>12</v>
      </c>
      <c r="B30" s="135" t="s">
        <v>66</v>
      </c>
      <c r="C30" s="131">
        <v>2</v>
      </c>
      <c r="D30" s="19" t="s">
        <v>8</v>
      </c>
      <c r="E30" s="19" t="s">
        <v>13</v>
      </c>
      <c r="F30" s="132">
        <v>214.7</v>
      </c>
      <c r="G30" s="22">
        <v>4</v>
      </c>
      <c r="H30" s="525">
        <v>0.6</v>
      </c>
      <c r="I30" s="526">
        <v>-0.2</v>
      </c>
      <c r="J30" s="132">
        <v>214.7</v>
      </c>
      <c r="K30" s="244">
        <v>214.68600000000001</v>
      </c>
      <c r="L30" s="22">
        <f t="shared" si="0"/>
        <v>4.01</v>
      </c>
      <c r="M30" s="137">
        <f t="shared" si="4"/>
        <v>-0.01</v>
      </c>
      <c r="N30" s="556">
        <v>7.0000000000000007E-2</v>
      </c>
      <c r="O30" s="240" t="str">
        <f t="shared" si="2"/>
        <v>OK</v>
      </c>
      <c r="P30" s="151"/>
      <c r="Q30" s="133">
        <v>12</v>
      </c>
      <c r="R30" s="20">
        <v>214.7</v>
      </c>
      <c r="S30" s="244">
        <v>214.68600000000001</v>
      </c>
      <c r="T30" s="244">
        <v>214.768</v>
      </c>
      <c r="U30" s="249"/>
      <c r="V30" s="249"/>
      <c r="W30" s="249"/>
      <c r="X30" s="249"/>
      <c r="Y30" s="249"/>
      <c r="Z30" s="249"/>
      <c r="AA30" s="249"/>
      <c r="AB30" s="249"/>
      <c r="AC30" s="249"/>
      <c r="AD30" s="249"/>
      <c r="AE30" s="249"/>
      <c r="AF30" s="249"/>
      <c r="AG30" s="249"/>
      <c r="AH30" s="249"/>
      <c r="AI30" s="249"/>
      <c r="AJ30" s="249"/>
      <c r="AK30" s="249"/>
      <c r="AL30" s="249"/>
      <c r="AM30" s="249"/>
      <c r="AN30" s="249"/>
      <c r="AO30" s="249"/>
      <c r="AP30" s="249"/>
      <c r="AQ30" s="249"/>
      <c r="AR30" s="249"/>
      <c r="AS30" s="249"/>
      <c r="AT30" s="249"/>
      <c r="AU30" s="249"/>
      <c r="AV30" s="249"/>
      <c r="AW30" s="249"/>
      <c r="AX30" s="249"/>
      <c r="AY30" s="249"/>
      <c r="AZ30" s="249"/>
      <c r="BA30" s="249"/>
      <c r="BB30" s="249"/>
      <c r="BC30" s="249"/>
      <c r="BD30" s="249"/>
      <c r="BE30" s="249"/>
      <c r="BF30" s="249"/>
      <c r="BG30" s="249"/>
      <c r="BH30" s="249"/>
      <c r="BI30" s="249"/>
      <c r="BJ30" s="249"/>
      <c r="BK30" s="249"/>
      <c r="BL30" s="249"/>
      <c r="BM30" s="249"/>
      <c r="BN30" s="249"/>
      <c r="BO30" s="249"/>
      <c r="BP30" s="249"/>
      <c r="BQ30" s="249"/>
      <c r="BR30" s="249"/>
      <c r="BS30" s="249"/>
      <c r="BT30" s="249"/>
      <c r="BU30" s="249"/>
      <c r="BV30" s="249"/>
      <c r="BW30" s="249"/>
      <c r="BX30" s="249"/>
      <c r="BY30" s="249"/>
      <c r="BZ30" s="249"/>
      <c r="CA30" s="249"/>
      <c r="CB30" s="249"/>
      <c r="CC30" s="249"/>
      <c r="CD30" s="249"/>
      <c r="CE30" s="249"/>
      <c r="CF30" s="249"/>
      <c r="CG30" s="249"/>
      <c r="CH30" s="249"/>
      <c r="CI30" s="249"/>
      <c r="CJ30" s="249"/>
      <c r="CK30" s="249"/>
      <c r="CL30" s="249"/>
      <c r="CM30" s="249"/>
      <c r="CN30" s="249"/>
      <c r="CO30" s="249"/>
      <c r="CP30" s="249"/>
      <c r="CQ30" s="249"/>
      <c r="CR30" s="249"/>
      <c r="CS30" s="249"/>
      <c r="CT30" s="249"/>
      <c r="CU30" s="249"/>
      <c r="CV30" s="249"/>
      <c r="CW30" s="249"/>
      <c r="CX30" s="249"/>
      <c r="CY30" s="249"/>
      <c r="CZ30" s="249"/>
      <c r="DA30" s="249"/>
      <c r="DB30" s="249"/>
      <c r="DC30" s="249"/>
      <c r="DD30" s="249"/>
      <c r="DE30" s="249"/>
      <c r="DF30" s="249"/>
      <c r="DG30" s="249"/>
      <c r="DH30" s="249"/>
      <c r="DI30" s="249"/>
      <c r="DJ30" s="249"/>
      <c r="DK30" s="249"/>
      <c r="DL30" s="249"/>
      <c r="DM30" s="249"/>
      <c r="DN30" s="250"/>
    </row>
    <row r="31" spans="1:118" ht="13.5" customHeight="1">
      <c r="A31" s="120">
        <v>13</v>
      </c>
      <c r="B31" s="135" t="s">
        <v>67</v>
      </c>
      <c r="C31" s="131">
        <v>2</v>
      </c>
      <c r="D31" s="19" t="s">
        <v>8</v>
      </c>
      <c r="E31" s="19" t="s">
        <v>13</v>
      </c>
      <c r="F31" s="132">
        <v>214.7</v>
      </c>
      <c r="G31" s="22">
        <v>4</v>
      </c>
      <c r="H31" s="525">
        <v>0.6</v>
      </c>
      <c r="I31" s="526">
        <v>-0.2</v>
      </c>
      <c r="J31" s="132">
        <v>214.7</v>
      </c>
      <c r="K31" s="244">
        <v>214.79900000000001</v>
      </c>
      <c r="L31" s="22">
        <f t="shared" si="0"/>
        <v>3.9</v>
      </c>
      <c r="M31" s="137">
        <f t="shared" si="4"/>
        <v>0.1</v>
      </c>
      <c r="N31" s="556">
        <v>0.08</v>
      </c>
      <c r="O31" s="240" t="str">
        <f t="shared" si="2"/>
        <v>OK</v>
      </c>
      <c r="P31" s="151"/>
      <c r="Q31" s="133">
        <v>13</v>
      </c>
      <c r="R31" s="20">
        <v>214.7</v>
      </c>
      <c r="S31" s="244">
        <v>214.79900000000001</v>
      </c>
      <c r="T31" s="244">
        <v>214.78100000000001</v>
      </c>
      <c r="U31" s="249"/>
      <c r="V31" s="249"/>
      <c r="W31" s="249"/>
      <c r="X31" s="249"/>
      <c r="Y31" s="249"/>
      <c r="Z31" s="249"/>
      <c r="AA31" s="249"/>
      <c r="AB31" s="249"/>
      <c r="AC31" s="249"/>
      <c r="AD31" s="249"/>
      <c r="AE31" s="249"/>
      <c r="AF31" s="249"/>
      <c r="AG31" s="249"/>
      <c r="AH31" s="249"/>
      <c r="AI31" s="249"/>
      <c r="AJ31" s="249"/>
      <c r="AK31" s="249"/>
      <c r="AL31" s="249"/>
      <c r="AM31" s="249"/>
      <c r="AN31" s="249"/>
      <c r="AO31" s="249"/>
      <c r="AP31" s="249"/>
      <c r="AQ31" s="249"/>
      <c r="AR31" s="249"/>
      <c r="AS31" s="249"/>
      <c r="AT31" s="249"/>
      <c r="AU31" s="249"/>
      <c r="AV31" s="249"/>
      <c r="AW31" s="249"/>
      <c r="AX31" s="249"/>
      <c r="AY31" s="249"/>
      <c r="AZ31" s="249"/>
      <c r="BA31" s="249"/>
      <c r="BB31" s="249"/>
      <c r="BC31" s="249"/>
      <c r="BD31" s="249"/>
      <c r="BE31" s="249"/>
      <c r="BF31" s="249"/>
      <c r="BG31" s="249"/>
      <c r="BH31" s="249"/>
      <c r="BI31" s="249"/>
      <c r="BJ31" s="249"/>
      <c r="BK31" s="249"/>
      <c r="BL31" s="249"/>
      <c r="BM31" s="249"/>
      <c r="BN31" s="249"/>
      <c r="BO31" s="249"/>
      <c r="BP31" s="249"/>
      <c r="BQ31" s="249"/>
      <c r="BR31" s="249"/>
      <c r="BS31" s="249"/>
      <c r="BT31" s="249"/>
      <c r="BU31" s="249"/>
      <c r="BV31" s="249"/>
      <c r="BW31" s="249"/>
      <c r="BX31" s="249"/>
      <c r="BY31" s="249"/>
      <c r="BZ31" s="249"/>
      <c r="CA31" s="249"/>
      <c r="CB31" s="249"/>
      <c r="CC31" s="249"/>
      <c r="CD31" s="249"/>
      <c r="CE31" s="249"/>
      <c r="CF31" s="249"/>
      <c r="CG31" s="249"/>
      <c r="CH31" s="249"/>
      <c r="CI31" s="249"/>
      <c r="CJ31" s="249"/>
      <c r="CK31" s="249"/>
      <c r="CL31" s="249"/>
      <c r="CM31" s="249"/>
      <c r="CN31" s="249"/>
      <c r="CO31" s="249"/>
      <c r="CP31" s="249"/>
      <c r="CQ31" s="249"/>
      <c r="CR31" s="249"/>
      <c r="CS31" s="249"/>
      <c r="CT31" s="249"/>
      <c r="CU31" s="249"/>
      <c r="CV31" s="249"/>
      <c r="CW31" s="249"/>
      <c r="CX31" s="249"/>
      <c r="CY31" s="249"/>
      <c r="CZ31" s="249"/>
      <c r="DA31" s="249"/>
      <c r="DB31" s="249"/>
      <c r="DC31" s="249"/>
      <c r="DD31" s="249"/>
      <c r="DE31" s="249"/>
      <c r="DF31" s="249"/>
      <c r="DG31" s="249"/>
      <c r="DH31" s="249"/>
      <c r="DI31" s="249"/>
      <c r="DJ31" s="249"/>
      <c r="DK31" s="249"/>
      <c r="DL31" s="249"/>
      <c r="DM31" s="249"/>
      <c r="DN31" s="250"/>
    </row>
    <row r="32" spans="1:118" ht="13.5" customHeight="1">
      <c r="A32" s="120">
        <v>14</v>
      </c>
      <c r="B32" s="135" t="s">
        <v>68</v>
      </c>
      <c r="C32" s="131">
        <v>2</v>
      </c>
      <c r="D32" s="19" t="s">
        <v>8</v>
      </c>
      <c r="E32" s="19" t="s">
        <v>13</v>
      </c>
      <c r="F32" s="132">
        <v>214.7</v>
      </c>
      <c r="G32" s="22">
        <v>4</v>
      </c>
      <c r="H32" s="525">
        <v>0.6</v>
      </c>
      <c r="I32" s="526">
        <v>-0.2</v>
      </c>
      <c r="J32" s="132">
        <v>214.7</v>
      </c>
      <c r="K32" s="244">
        <v>214.87899999999999</v>
      </c>
      <c r="L32" s="22">
        <f t="shared" si="0"/>
        <v>3.82</v>
      </c>
      <c r="M32" s="137">
        <f t="shared" si="4"/>
        <v>0.18</v>
      </c>
      <c r="N32" s="556">
        <v>7.0000000000000007E-2</v>
      </c>
      <c r="O32" s="240" t="str">
        <f t="shared" si="2"/>
        <v>OK</v>
      </c>
      <c r="P32" s="151"/>
      <c r="Q32" s="133">
        <v>14</v>
      </c>
      <c r="R32" s="20">
        <v>214.7</v>
      </c>
      <c r="S32" s="244">
        <v>214.87899999999999</v>
      </c>
      <c r="T32" s="244">
        <v>214.77199999999999</v>
      </c>
      <c r="U32" s="249"/>
      <c r="V32" s="249"/>
      <c r="W32" s="249"/>
      <c r="X32" s="249"/>
      <c r="Y32" s="249"/>
      <c r="Z32" s="249"/>
      <c r="AA32" s="249"/>
      <c r="AB32" s="249"/>
      <c r="AC32" s="249"/>
      <c r="AD32" s="249"/>
      <c r="AE32" s="249"/>
      <c r="AF32" s="249"/>
      <c r="AG32" s="249"/>
      <c r="AH32" s="249"/>
      <c r="AI32" s="249"/>
      <c r="AJ32" s="249"/>
      <c r="AK32" s="249"/>
      <c r="AL32" s="249"/>
      <c r="AM32" s="249"/>
      <c r="AN32" s="249"/>
      <c r="AO32" s="249"/>
      <c r="AP32" s="249"/>
      <c r="AQ32" s="249"/>
      <c r="AR32" s="249"/>
      <c r="AS32" s="249"/>
      <c r="AT32" s="249"/>
      <c r="AU32" s="249"/>
      <c r="AV32" s="249"/>
      <c r="AW32" s="249"/>
      <c r="AX32" s="249"/>
      <c r="AY32" s="249"/>
      <c r="AZ32" s="249"/>
      <c r="BA32" s="249"/>
      <c r="BB32" s="249"/>
      <c r="BC32" s="249"/>
      <c r="BD32" s="249"/>
      <c r="BE32" s="249"/>
      <c r="BF32" s="249"/>
      <c r="BG32" s="249"/>
      <c r="BH32" s="249"/>
      <c r="BI32" s="249"/>
      <c r="BJ32" s="249"/>
      <c r="BK32" s="249"/>
      <c r="BL32" s="249"/>
      <c r="BM32" s="249"/>
      <c r="BN32" s="249"/>
      <c r="BO32" s="249"/>
      <c r="BP32" s="249"/>
      <c r="BQ32" s="249"/>
      <c r="BR32" s="249"/>
      <c r="BS32" s="249"/>
      <c r="BT32" s="249"/>
      <c r="BU32" s="249"/>
      <c r="BV32" s="249"/>
      <c r="BW32" s="249"/>
      <c r="BX32" s="249"/>
      <c r="BY32" s="249"/>
      <c r="BZ32" s="249"/>
      <c r="CA32" s="249"/>
      <c r="CB32" s="249"/>
      <c r="CC32" s="249"/>
      <c r="CD32" s="249"/>
      <c r="CE32" s="249"/>
      <c r="CF32" s="249"/>
      <c r="CG32" s="249"/>
      <c r="CH32" s="249"/>
      <c r="CI32" s="249"/>
      <c r="CJ32" s="249"/>
      <c r="CK32" s="249"/>
      <c r="CL32" s="249"/>
      <c r="CM32" s="249"/>
      <c r="CN32" s="249"/>
      <c r="CO32" s="249"/>
      <c r="CP32" s="249"/>
      <c r="CQ32" s="249"/>
      <c r="CR32" s="249"/>
      <c r="CS32" s="249"/>
      <c r="CT32" s="249"/>
      <c r="CU32" s="249"/>
      <c r="CV32" s="249"/>
      <c r="CW32" s="249"/>
      <c r="CX32" s="249"/>
      <c r="CY32" s="249"/>
      <c r="CZ32" s="249"/>
      <c r="DA32" s="249"/>
      <c r="DB32" s="249"/>
      <c r="DC32" s="249"/>
      <c r="DD32" s="249"/>
      <c r="DE32" s="249"/>
      <c r="DF32" s="249"/>
      <c r="DG32" s="249"/>
      <c r="DH32" s="249"/>
      <c r="DI32" s="249"/>
      <c r="DJ32" s="249"/>
      <c r="DK32" s="249"/>
      <c r="DL32" s="249"/>
      <c r="DM32" s="249"/>
      <c r="DN32" s="250"/>
    </row>
    <row r="33" spans="1:118" ht="13.5" customHeight="1">
      <c r="A33" s="120">
        <v>15</v>
      </c>
      <c r="B33" s="135" t="s">
        <v>69</v>
      </c>
      <c r="C33" s="131">
        <v>2</v>
      </c>
      <c r="D33" s="19" t="s">
        <v>8</v>
      </c>
      <c r="E33" s="19" t="s">
        <v>13</v>
      </c>
      <c r="F33" s="132">
        <v>214.7</v>
      </c>
      <c r="G33" s="22">
        <v>4</v>
      </c>
      <c r="H33" s="525">
        <v>0.6</v>
      </c>
      <c r="I33" s="526">
        <v>-0.2</v>
      </c>
      <c r="J33" s="132">
        <v>214.7</v>
      </c>
      <c r="K33" s="244">
        <v>214.92099999999999</v>
      </c>
      <c r="L33" s="22">
        <f t="shared" si="0"/>
        <v>3.78</v>
      </c>
      <c r="M33" s="137">
        <f t="shared" si="4"/>
        <v>0.22</v>
      </c>
      <c r="N33" s="556">
        <v>0.04</v>
      </c>
      <c r="O33" s="240" t="str">
        <f t="shared" si="2"/>
        <v>OK</v>
      </c>
      <c r="P33" s="151"/>
      <c r="Q33" s="133">
        <v>15</v>
      </c>
      <c r="R33" s="20">
        <v>214.7</v>
      </c>
      <c r="S33" s="244">
        <v>214.92099999999999</v>
      </c>
      <c r="T33" s="244">
        <v>214.74299999999999</v>
      </c>
      <c r="U33" s="249"/>
      <c r="V33" s="249"/>
      <c r="W33" s="249"/>
      <c r="X33" s="249"/>
      <c r="Y33" s="249"/>
      <c r="Z33" s="249"/>
      <c r="AA33" s="249"/>
      <c r="AB33" s="249"/>
      <c r="AC33" s="249"/>
      <c r="AD33" s="249"/>
      <c r="AE33" s="249"/>
      <c r="AF33" s="249"/>
      <c r="AG33" s="249"/>
      <c r="AH33" s="249"/>
      <c r="AI33" s="249"/>
      <c r="AJ33" s="249"/>
      <c r="AK33" s="249"/>
      <c r="AL33" s="249"/>
      <c r="AM33" s="249"/>
      <c r="AN33" s="249"/>
      <c r="AO33" s="249"/>
      <c r="AP33" s="249"/>
      <c r="AQ33" s="249"/>
      <c r="AR33" s="249"/>
      <c r="AS33" s="249"/>
      <c r="AT33" s="249"/>
      <c r="AU33" s="249"/>
      <c r="AV33" s="249"/>
      <c r="AW33" s="249"/>
      <c r="AX33" s="249"/>
      <c r="AY33" s="249"/>
      <c r="AZ33" s="249"/>
      <c r="BA33" s="249"/>
      <c r="BB33" s="249"/>
      <c r="BC33" s="249"/>
      <c r="BD33" s="249"/>
      <c r="BE33" s="249"/>
      <c r="BF33" s="249"/>
      <c r="BG33" s="249"/>
      <c r="BH33" s="249"/>
      <c r="BI33" s="249"/>
      <c r="BJ33" s="249"/>
      <c r="BK33" s="249"/>
      <c r="BL33" s="249"/>
      <c r="BM33" s="249"/>
      <c r="BN33" s="249"/>
      <c r="BO33" s="249"/>
      <c r="BP33" s="249"/>
      <c r="BQ33" s="249"/>
      <c r="BR33" s="249"/>
      <c r="BS33" s="249"/>
      <c r="BT33" s="249"/>
      <c r="BU33" s="249"/>
      <c r="BV33" s="249"/>
      <c r="BW33" s="249"/>
      <c r="BX33" s="249"/>
      <c r="BY33" s="249"/>
      <c r="BZ33" s="249"/>
      <c r="CA33" s="249"/>
      <c r="CB33" s="249"/>
      <c r="CC33" s="249"/>
      <c r="CD33" s="249"/>
      <c r="CE33" s="249"/>
      <c r="CF33" s="249"/>
      <c r="CG33" s="249"/>
      <c r="CH33" s="249"/>
      <c r="CI33" s="249"/>
      <c r="CJ33" s="249"/>
      <c r="CK33" s="249"/>
      <c r="CL33" s="249"/>
      <c r="CM33" s="249"/>
      <c r="CN33" s="249"/>
      <c r="CO33" s="249"/>
      <c r="CP33" s="249"/>
      <c r="CQ33" s="249"/>
      <c r="CR33" s="249"/>
      <c r="CS33" s="249"/>
      <c r="CT33" s="249"/>
      <c r="CU33" s="249"/>
      <c r="CV33" s="249"/>
      <c r="CW33" s="249"/>
      <c r="CX33" s="249"/>
      <c r="CY33" s="249"/>
      <c r="CZ33" s="249"/>
      <c r="DA33" s="249"/>
      <c r="DB33" s="249"/>
      <c r="DC33" s="249"/>
      <c r="DD33" s="249"/>
      <c r="DE33" s="249"/>
      <c r="DF33" s="249"/>
      <c r="DG33" s="249"/>
      <c r="DH33" s="249"/>
      <c r="DI33" s="249"/>
      <c r="DJ33" s="249"/>
      <c r="DK33" s="249"/>
      <c r="DL33" s="249"/>
      <c r="DM33" s="249"/>
      <c r="DN33" s="250"/>
    </row>
    <row r="34" spans="1:118" ht="13.5" customHeight="1" thickBot="1">
      <c r="A34" s="121">
        <v>16</v>
      </c>
      <c r="B34" s="139" t="s">
        <v>70</v>
      </c>
      <c r="C34" s="146">
        <v>2</v>
      </c>
      <c r="D34" s="23" t="s">
        <v>8</v>
      </c>
      <c r="E34" s="23" t="s">
        <v>13</v>
      </c>
      <c r="F34" s="147">
        <v>214.7</v>
      </c>
      <c r="G34" s="202">
        <v>4</v>
      </c>
      <c r="H34" s="527">
        <v>0.6</v>
      </c>
      <c r="I34" s="528">
        <v>-0.2</v>
      </c>
      <c r="J34" s="147">
        <v>214.7</v>
      </c>
      <c r="K34" s="251">
        <v>214.745</v>
      </c>
      <c r="L34" s="202">
        <f t="shared" si="0"/>
        <v>3.95</v>
      </c>
      <c r="M34" s="218">
        <f t="shared" si="4"/>
        <v>0.05</v>
      </c>
      <c r="N34" s="558">
        <v>0.13</v>
      </c>
      <c r="O34" s="241" t="str">
        <f t="shared" si="2"/>
        <v>OK</v>
      </c>
      <c r="P34" s="151"/>
      <c r="Q34" s="149">
        <v>16</v>
      </c>
      <c r="R34" s="24">
        <v>214.7</v>
      </c>
      <c r="S34" s="251">
        <v>214.745</v>
      </c>
      <c r="T34" s="251">
        <v>214.827</v>
      </c>
      <c r="U34" s="252"/>
      <c r="V34" s="252"/>
      <c r="W34" s="252"/>
      <c r="X34" s="252"/>
      <c r="Y34" s="252"/>
      <c r="Z34" s="252"/>
      <c r="AA34" s="252"/>
      <c r="AB34" s="252"/>
      <c r="AC34" s="252"/>
      <c r="AD34" s="252"/>
      <c r="AE34" s="252"/>
      <c r="AF34" s="252"/>
      <c r="AG34" s="252"/>
      <c r="AH34" s="252"/>
      <c r="AI34" s="252"/>
      <c r="AJ34" s="252"/>
      <c r="AK34" s="252"/>
      <c r="AL34" s="252"/>
      <c r="AM34" s="252"/>
      <c r="AN34" s="252"/>
      <c r="AO34" s="252"/>
      <c r="AP34" s="252"/>
      <c r="AQ34" s="252"/>
      <c r="AR34" s="252"/>
      <c r="AS34" s="252"/>
      <c r="AT34" s="252"/>
      <c r="AU34" s="252"/>
      <c r="AV34" s="252"/>
      <c r="AW34" s="252"/>
      <c r="AX34" s="252"/>
      <c r="AY34" s="252"/>
      <c r="AZ34" s="252"/>
      <c r="BA34" s="252"/>
      <c r="BB34" s="252"/>
      <c r="BC34" s="252"/>
      <c r="BD34" s="252"/>
      <c r="BE34" s="252"/>
      <c r="BF34" s="252"/>
      <c r="BG34" s="252"/>
      <c r="BH34" s="252"/>
      <c r="BI34" s="252"/>
      <c r="BJ34" s="252"/>
      <c r="BK34" s="252"/>
      <c r="BL34" s="252"/>
      <c r="BM34" s="252"/>
      <c r="BN34" s="252"/>
      <c r="BO34" s="252"/>
      <c r="BP34" s="252"/>
      <c r="BQ34" s="252"/>
      <c r="BR34" s="252"/>
      <c r="BS34" s="252"/>
      <c r="BT34" s="252"/>
      <c r="BU34" s="252"/>
      <c r="BV34" s="252"/>
      <c r="BW34" s="252"/>
      <c r="BX34" s="252"/>
      <c r="BY34" s="252"/>
      <c r="BZ34" s="252"/>
      <c r="CA34" s="252"/>
      <c r="CB34" s="252"/>
      <c r="CC34" s="252"/>
      <c r="CD34" s="252"/>
      <c r="CE34" s="252"/>
      <c r="CF34" s="252"/>
      <c r="CG34" s="252"/>
      <c r="CH34" s="252"/>
      <c r="CI34" s="252"/>
      <c r="CJ34" s="252"/>
      <c r="CK34" s="252"/>
      <c r="CL34" s="252"/>
      <c r="CM34" s="252"/>
      <c r="CN34" s="252"/>
      <c r="CO34" s="252"/>
      <c r="CP34" s="252"/>
      <c r="CQ34" s="252"/>
      <c r="CR34" s="252"/>
      <c r="CS34" s="252"/>
      <c r="CT34" s="252"/>
      <c r="CU34" s="252"/>
      <c r="CV34" s="252"/>
      <c r="CW34" s="252"/>
      <c r="CX34" s="252"/>
      <c r="CY34" s="252"/>
      <c r="CZ34" s="252"/>
      <c r="DA34" s="252"/>
      <c r="DB34" s="252"/>
      <c r="DC34" s="252"/>
      <c r="DD34" s="252"/>
      <c r="DE34" s="252"/>
      <c r="DF34" s="252"/>
      <c r="DG34" s="252"/>
      <c r="DH34" s="252"/>
      <c r="DI34" s="252"/>
      <c r="DJ34" s="252"/>
      <c r="DK34" s="252"/>
      <c r="DL34" s="252"/>
      <c r="DM34" s="252"/>
      <c r="DN34" s="253"/>
    </row>
    <row r="36" spans="1:118">
      <c r="O36" s="169"/>
      <c r="P36" s="169"/>
    </row>
    <row r="37" spans="1:118">
      <c r="K37" s="153"/>
      <c r="M37" s="169"/>
      <c r="N37" s="169"/>
    </row>
  </sheetData>
  <mergeCells count="32">
    <mergeCell ref="Q1:R3"/>
    <mergeCell ref="D11:E11"/>
    <mergeCell ref="F5:F6"/>
    <mergeCell ref="A5:B8"/>
    <mergeCell ref="C5:C6"/>
    <mergeCell ref="D5:E6"/>
    <mergeCell ref="I3:K3"/>
    <mergeCell ref="L3:O3"/>
    <mergeCell ref="I4:K4"/>
    <mergeCell ref="L4:O4"/>
    <mergeCell ref="I5:I6"/>
    <mergeCell ref="K5:K6"/>
    <mergeCell ref="I2:K2"/>
    <mergeCell ref="L2:O2"/>
    <mergeCell ref="I1:K1"/>
    <mergeCell ref="L1:O1"/>
    <mergeCell ref="U5:AB5"/>
    <mergeCell ref="U6:AB6"/>
    <mergeCell ref="Q5:T5"/>
    <mergeCell ref="A9:B10"/>
    <mergeCell ref="C9:E9"/>
    <mergeCell ref="F9:I9"/>
    <mergeCell ref="C10:E10"/>
    <mergeCell ref="F10:I10"/>
    <mergeCell ref="C7:E7"/>
    <mergeCell ref="F7:I7"/>
    <mergeCell ref="L7:O10"/>
    <mergeCell ref="C8:E8"/>
    <mergeCell ref="F8:I8"/>
    <mergeCell ref="G5:H6"/>
    <mergeCell ref="J5:J6"/>
    <mergeCell ref="L5:O6"/>
  </mergeCells>
  <phoneticPr fontId="3"/>
  <conditionalFormatting sqref="G12:G34 L12:L34">
    <cfRule type="cellIs" dxfId="921" priority="4" operator="equal">
      <formula>""</formula>
    </cfRule>
  </conditionalFormatting>
  <conditionalFormatting sqref="O12:P12 O13:O34">
    <cfRule type="cellIs" dxfId="920" priority="1" stopIfTrue="1" operator="equal">
      <formula>"NG"</formula>
    </cfRule>
    <cfRule type="cellIs" dxfId="919" priority="2" stopIfTrue="1" operator="equal">
      <formula>"OK"</formula>
    </cfRule>
  </conditionalFormatting>
  <printOptions horizontalCentered="1"/>
  <pageMargins left="0.39370078740157483" right="0.39370078740157483" top="0.39370078740157483" bottom="0.39370078740157483" header="0.51181102362204722" footer="0.51181102362204722"/>
  <pageSetup paperSize="9" scale="75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transitionEvaluation="1">
    <tabColor theme="4"/>
  </sheetPr>
  <dimension ref="A1:DA432"/>
  <sheetViews>
    <sheetView zoomScale="70" zoomScaleNormal="70" workbookViewId="0">
      <selection activeCell="F9" sqref="F9:F432"/>
    </sheetView>
  </sheetViews>
  <sheetFormatPr baseColWidth="10" defaultColWidth="8.6640625" defaultRowHeight="14"/>
  <cols>
    <col min="1" max="1" width="5.6640625" style="118" customWidth="1"/>
    <col min="2" max="2" width="32.5" style="118" customWidth="1"/>
    <col min="3" max="104" width="10.1640625" style="118" customWidth="1"/>
    <col min="105" max="16384" width="8.6640625" style="118"/>
  </cols>
  <sheetData>
    <row r="1" spans="1:105" ht="15" thickBot="1">
      <c r="A1" s="152" t="s">
        <v>71</v>
      </c>
      <c r="B1" s="152"/>
      <c r="C1" s="152"/>
      <c r="D1" s="152"/>
      <c r="E1" s="152"/>
      <c r="F1" s="152"/>
      <c r="G1" s="152"/>
      <c r="H1" s="152"/>
      <c r="I1" s="152"/>
      <c r="J1" s="152"/>
      <c r="K1" s="152"/>
      <c r="L1" s="152"/>
      <c r="M1" s="152"/>
      <c r="N1" s="152"/>
      <c r="O1" s="152"/>
      <c r="P1" s="152"/>
      <c r="Q1" s="152"/>
      <c r="R1" s="152"/>
      <c r="S1" s="152"/>
      <c r="T1" s="152"/>
      <c r="U1" s="152"/>
      <c r="V1" s="152"/>
      <c r="W1" s="152"/>
      <c r="X1" s="152"/>
      <c r="Y1" s="152"/>
      <c r="Z1" s="152"/>
      <c r="AA1" s="152"/>
      <c r="AB1" s="152"/>
      <c r="AC1" s="152"/>
      <c r="AD1" s="152"/>
      <c r="AE1" s="152"/>
      <c r="AF1" s="152"/>
      <c r="AG1" s="152"/>
      <c r="AH1" s="152"/>
      <c r="AI1" s="152"/>
      <c r="AJ1" s="152"/>
      <c r="AK1" s="152"/>
      <c r="AL1" s="152"/>
      <c r="AM1" s="152"/>
      <c r="AN1" s="152"/>
      <c r="AO1" s="152"/>
      <c r="AP1" s="152"/>
      <c r="AQ1" s="152"/>
      <c r="AR1" s="152"/>
      <c r="AS1" s="152"/>
      <c r="AT1" s="152"/>
      <c r="AU1" s="152"/>
      <c r="AV1" s="152"/>
      <c r="AW1" s="152"/>
      <c r="AX1" s="152"/>
      <c r="AY1" s="152"/>
      <c r="AZ1" s="152"/>
      <c r="BA1" s="152"/>
      <c r="BB1" s="152"/>
      <c r="BC1" s="152"/>
      <c r="BD1" s="152"/>
      <c r="BE1" s="152"/>
      <c r="BF1" s="152"/>
      <c r="BG1" s="152"/>
      <c r="BH1" s="152"/>
      <c r="BI1" s="152"/>
      <c r="BJ1" s="152"/>
      <c r="BK1" s="152"/>
      <c r="BL1" s="152"/>
      <c r="BM1" s="152"/>
      <c r="BN1" s="152"/>
      <c r="BO1" s="152"/>
      <c r="BP1" s="152"/>
      <c r="BQ1" s="152"/>
      <c r="BR1" s="152"/>
      <c r="BS1" s="152"/>
      <c r="BT1" s="152"/>
      <c r="BU1" s="152"/>
      <c r="BV1" s="152"/>
      <c r="BW1" s="152"/>
      <c r="BX1" s="152"/>
      <c r="BY1" s="152"/>
      <c r="BZ1" s="152"/>
      <c r="CA1" s="152"/>
      <c r="CB1" s="152"/>
      <c r="CC1" s="152"/>
      <c r="CD1" s="152"/>
      <c r="CE1" s="152"/>
      <c r="CF1" s="152"/>
      <c r="CG1" s="152"/>
      <c r="CH1" s="152"/>
      <c r="CI1" s="152"/>
      <c r="CJ1" s="152"/>
      <c r="CK1" s="152"/>
      <c r="CL1" s="152"/>
      <c r="CM1" s="152"/>
      <c r="CN1" s="152"/>
      <c r="CO1" s="152"/>
      <c r="CP1" s="152"/>
      <c r="CQ1" s="152"/>
      <c r="CR1" s="152"/>
      <c r="CS1" s="152"/>
      <c r="CT1" s="152"/>
      <c r="CU1" s="152"/>
      <c r="CV1" s="152"/>
      <c r="CW1" s="152"/>
      <c r="CX1" s="152"/>
      <c r="CY1" s="152"/>
      <c r="CZ1" s="152"/>
    </row>
    <row r="2" spans="1:105">
      <c r="A2" s="768" t="str">
        <f>A測定!A5</f>
        <v>GHAC  R0J尺寸检查表</v>
      </c>
      <c r="B2" s="769"/>
      <c r="C2" s="561" t="str">
        <f>A測定!Q5</f>
        <v>3次元寸法検査ﾃﾞｰﾀ</v>
      </c>
      <c r="D2" s="562"/>
      <c r="E2" s="562"/>
      <c r="F2" s="563"/>
      <c r="G2" s="152"/>
      <c r="H2" s="152"/>
      <c r="I2" s="152"/>
      <c r="J2" s="152"/>
      <c r="K2" s="152"/>
      <c r="L2" s="152"/>
      <c r="M2" s="152"/>
      <c r="N2" s="152"/>
      <c r="O2" s="152"/>
      <c r="P2" s="152"/>
      <c r="Q2" s="152"/>
      <c r="R2" s="152"/>
      <c r="S2" s="152"/>
      <c r="T2" s="152"/>
      <c r="U2" s="152"/>
      <c r="V2" s="152"/>
      <c r="W2" s="152"/>
      <c r="X2" s="152"/>
      <c r="Y2" s="152"/>
      <c r="Z2" s="152"/>
      <c r="AA2" s="152"/>
      <c r="AB2" s="152"/>
      <c r="AC2" s="152"/>
      <c r="AD2" s="152"/>
      <c r="AE2" s="152"/>
      <c r="AF2" s="152"/>
      <c r="AG2" s="152"/>
      <c r="AH2" s="152"/>
      <c r="AI2" s="152"/>
      <c r="AJ2" s="152"/>
      <c r="AK2" s="152"/>
      <c r="AL2" s="152"/>
      <c r="AM2" s="152"/>
      <c r="AN2" s="152"/>
      <c r="AO2" s="152"/>
      <c r="AP2" s="152"/>
      <c r="AQ2" s="152"/>
      <c r="AR2" s="152"/>
      <c r="AS2" s="152"/>
      <c r="AT2" s="152"/>
      <c r="AU2" s="152"/>
      <c r="AV2" s="152"/>
      <c r="AW2" s="152"/>
      <c r="AX2" s="152"/>
      <c r="AY2" s="152"/>
      <c r="AZ2" s="152"/>
      <c r="BA2" s="152"/>
      <c r="BB2" s="152"/>
      <c r="BC2" s="152"/>
      <c r="BD2" s="152"/>
      <c r="BE2" s="152"/>
      <c r="BF2" s="152"/>
      <c r="BG2" s="152"/>
      <c r="BH2" s="152"/>
      <c r="BI2" s="152"/>
      <c r="BJ2" s="152"/>
      <c r="BK2" s="152"/>
      <c r="BL2" s="152"/>
      <c r="BM2" s="152"/>
      <c r="BN2" s="152"/>
      <c r="BO2" s="152"/>
      <c r="BP2" s="152"/>
      <c r="BQ2" s="152"/>
      <c r="BR2" s="152"/>
      <c r="BS2" s="152"/>
      <c r="BT2" s="152"/>
      <c r="BU2" s="152"/>
      <c r="BV2" s="152"/>
      <c r="BW2" s="152"/>
      <c r="BX2" s="152"/>
      <c r="BY2" s="152"/>
      <c r="BZ2" s="152"/>
      <c r="CA2" s="152"/>
      <c r="CB2" s="152"/>
      <c r="CC2" s="152"/>
      <c r="CD2" s="152"/>
      <c r="CE2" s="152"/>
      <c r="CF2" s="152"/>
      <c r="CG2" s="152"/>
      <c r="CH2" s="152"/>
      <c r="CI2" s="152"/>
      <c r="CJ2" s="152"/>
      <c r="CK2" s="152"/>
      <c r="CL2" s="152"/>
      <c r="CM2" s="152"/>
      <c r="CN2" s="152"/>
      <c r="CO2" s="152"/>
      <c r="CP2" s="152"/>
      <c r="CQ2" s="152"/>
      <c r="CR2" s="152"/>
      <c r="CS2" s="152"/>
      <c r="CT2" s="152"/>
      <c r="CU2" s="152"/>
      <c r="CV2" s="152"/>
      <c r="CW2" s="152"/>
      <c r="CX2" s="152"/>
      <c r="CY2" s="152"/>
      <c r="CZ2" s="152"/>
    </row>
    <row r="3" spans="1:105" ht="13.5" customHeight="1" thickBot="1">
      <c r="A3" s="770"/>
      <c r="B3" s="771"/>
      <c r="C3" s="254" t="str">
        <f>A測定!Q6</f>
        <v>機種</v>
      </c>
      <c r="D3" s="255" t="str">
        <f>A測定!R6</f>
        <v>5R0</v>
      </c>
      <c r="E3" s="255" t="str">
        <f>A測定!S6</f>
        <v>型番</v>
      </c>
      <c r="F3" s="225">
        <f>A測定!T6</f>
        <v>1</v>
      </c>
      <c r="G3" s="152"/>
      <c r="H3" s="152"/>
      <c r="I3" s="152"/>
      <c r="J3" s="152"/>
      <c r="K3" s="152"/>
      <c r="L3" s="152"/>
      <c r="M3" s="152"/>
      <c r="N3" s="152"/>
      <c r="O3" s="152"/>
      <c r="P3" s="152"/>
      <c r="Q3" s="152"/>
      <c r="R3" s="152"/>
      <c r="S3" s="152"/>
      <c r="T3" s="152"/>
      <c r="U3" s="152"/>
      <c r="V3" s="152"/>
      <c r="W3" s="152"/>
      <c r="X3" s="152"/>
      <c r="Y3" s="152"/>
      <c r="Z3" s="152"/>
      <c r="AA3" s="152"/>
      <c r="AB3" s="152"/>
      <c r="AC3" s="152"/>
      <c r="AD3" s="152"/>
      <c r="AE3" s="152"/>
      <c r="AF3" s="152"/>
      <c r="AG3" s="152"/>
      <c r="AH3" s="152"/>
      <c r="AI3" s="152"/>
      <c r="AJ3" s="152"/>
      <c r="AK3" s="152"/>
      <c r="AL3" s="152"/>
      <c r="AM3" s="152"/>
      <c r="AN3" s="152"/>
      <c r="AO3" s="152"/>
      <c r="AP3" s="152"/>
      <c r="AQ3" s="152"/>
      <c r="AR3" s="152"/>
      <c r="AS3" s="152"/>
      <c r="AT3" s="152"/>
      <c r="AU3" s="152"/>
      <c r="AV3" s="152"/>
      <c r="AW3" s="152"/>
      <c r="AX3" s="152"/>
      <c r="AY3" s="152"/>
      <c r="AZ3" s="152"/>
      <c r="BA3" s="152"/>
      <c r="BB3" s="152"/>
      <c r="BC3" s="152"/>
      <c r="BD3" s="152"/>
      <c r="BE3" s="152"/>
      <c r="BF3" s="152"/>
      <c r="BG3" s="152"/>
      <c r="BH3" s="152"/>
      <c r="BI3" s="152"/>
      <c r="BJ3" s="152"/>
      <c r="BK3" s="152"/>
      <c r="BL3" s="152"/>
      <c r="BM3" s="152"/>
      <c r="BN3" s="152"/>
      <c r="BO3" s="152"/>
      <c r="BP3" s="152"/>
      <c r="BQ3" s="152"/>
      <c r="BR3" s="152"/>
      <c r="BS3" s="152"/>
      <c r="BT3" s="152"/>
      <c r="BU3" s="152"/>
      <c r="BV3" s="152"/>
      <c r="BW3" s="152"/>
      <c r="BX3" s="152"/>
      <c r="BY3" s="152"/>
      <c r="BZ3" s="152"/>
      <c r="CA3" s="152"/>
      <c r="CB3" s="152"/>
      <c r="CC3" s="152"/>
      <c r="CD3" s="152"/>
      <c r="CE3" s="152"/>
      <c r="CF3" s="152"/>
      <c r="CG3" s="152"/>
      <c r="CH3" s="152"/>
      <c r="CI3" s="152"/>
      <c r="CJ3" s="152"/>
      <c r="CK3" s="152"/>
      <c r="CL3" s="152"/>
      <c r="CM3" s="152"/>
      <c r="CN3" s="152"/>
      <c r="CO3" s="152"/>
      <c r="CP3" s="152"/>
      <c r="CQ3" s="152"/>
      <c r="CR3" s="152"/>
      <c r="CS3" s="152"/>
      <c r="CT3" s="152"/>
      <c r="CU3" s="152"/>
      <c r="CV3" s="152"/>
      <c r="CW3" s="152"/>
      <c r="CX3" s="152"/>
      <c r="CY3" s="152"/>
      <c r="CZ3" s="152"/>
    </row>
    <row r="4" spans="1:105" ht="13.5" customHeight="1">
      <c r="A4" s="770"/>
      <c r="B4" s="771"/>
      <c r="C4" s="256" t="str">
        <f>A測定!Q7</f>
        <v>NO</v>
      </c>
      <c r="D4" s="257">
        <f>A測定!R7</f>
        <v>0</v>
      </c>
      <c r="E4" s="292">
        <f>A測定!S7</f>
        <v>4</v>
      </c>
      <c r="F4" s="213">
        <f>A測定!T7</f>
        <v>2</v>
      </c>
      <c r="G4" s="213">
        <f>A測定!U7</f>
        <v>3</v>
      </c>
      <c r="H4" s="213">
        <f>A測定!V7</f>
        <v>4</v>
      </c>
      <c r="I4" s="213">
        <f>A測定!W7</f>
        <v>5</v>
      </c>
      <c r="J4" s="213">
        <f>A測定!X7</f>
        <v>6</v>
      </c>
      <c r="K4" s="213">
        <f>A測定!Y7</f>
        <v>7</v>
      </c>
      <c r="L4" s="213">
        <f>A測定!Z7</f>
        <v>8</v>
      </c>
      <c r="M4" s="213">
        <f>A測定!AA7</f>
        <v>9</v>
      </c>
      <c r="N4" s="213">
        <f>A測定!AB7</f>
        <v>10</v>
      </c>
      <c r="O4" s="213">
        <f>A測定!AC7</f>
        <v>11</v>
      </c>
      <c r="P4" s="213">
        <f>A測定!AD7</f>
        <v>12</v>
      </c>
      <c r="Q4" s="213">
        <f>A測定!AE7</f>
        <v>13</v>
      </c>
      <c r="R4" s="213">
        <f>A測定!AF7</f>
        <v>14</v>
      </c>
      <c r="S4" s="213">
        <f>A測定!AG7</f>
        <v>15</v>
      </c>
      <c r="T4" s="213">
        <f>A測定!AH7</f>
        <v>16</v>
      </c>
      <c r="U4" s="213">
        <f>A測定!AI7</f>
        <v>17</v>
      </c>
      <c r="V4" s="213">
        <f>A測定!AJ7</f>
        <v>18</v>
      </c>
      <c r="W4" s="213">
        <f>A測定!AK7</f>
        <v>19</v>
      </c>
      <c r="X4" s="213">
        <f>A測定!AL7</f>
        <v>20</v>
      </c>
      <c r="Y4" s="213">
        <f>A測定!AM7</f>
        <v>21</v>
      </c>
      <c r="Z4" s="213">
        <f>A測定!AN7</f>
        <v>22</v>
      </c>
      <c r="AA4" s="213">
        <f>A測定!AO7</f>
        <v>23</v>
      </c>
      <c r="AB4" s="213">
        <f>A測定!AP7</f>
        <v>24</v>
      </c>
      <c r="AC4" s="213">
        <f>A測定!AQ7</f>
        <v>25</v>
      </c>
      <c r="AD4" s="213">
        <f>A測定!AR7</f>
        <v>26</v>
      </c>
      <c r="AE4" s="213">
        <f>A測定!AS7</f>
        <v>27</v>
      </c>
      <c r="AF4" s="213">
        <f>A測定!AT7</f>
        <v>28</v>
      </c>
      <c r="AG4" s="213">
        <f>A測定!AU7</f>
        <v>29</v>
      </c>
      <c r="AH4" s="213">
        <f>A測定!AV7</f>
        <v>30</v>
      </c>
      <c r="AI4" s="213">
        <f>A測定!AW7</f>
        <v>31</v>
      </c>
      <c r="AJ4" s="213">
        <f>A測定!AX7</f>
        <v>32</v>
      </c>
      <c r="AK4" s="213">
        <f>A測定!AY7</f>
        <v>33</v>
      </c>
      <c r="AL4" s="213">
        <f>A測定!AZ7</f>
        <v>34</v>
      </c>
      <c r="AM4" s="213">
        <f>A測定!BA7</f>
        <v>35</v>
      </c>
      <c r="AN4" s="213">
        <f>A測定!BB7</f>
        <v>36</v>
      </c>
      <c r="AO4" s="213">
        <f>A測定!BC7</f>
        <v>37</v>
      </c>
      <c r="AP4" s="213">
        <f>A測定!BD7</f>
        <v>38</v>
      </c>
      <c r="AQ4" s="213">
        <f>A測定!BE7</f>
        <v>39</v>
      </c>
      <c r="AR4" s="213">
        <f>A測定!BF7</f>
        <v>40</v>
      </c>
      <c r="AS4" s="213">
        <f>A測定!BG7</f>
        <v>41</v>
      </c>
      <c r="AT4" s="213">
        <f>A測定!BH7</f>
        <v>42</v>
      </c>
      <c r="AU4" s="213">
        <f>A測定!BI7</f>
        <v>43</v>
      </c>
      <c r="AV4" s="213">
        <f>A測定!BJ7</f>
        <v>44</v>
      </c>
      <c r="AW4" s="213">
        <f>A測定!BK7</f>
        <v>45</v>
      </c>
      <c r="AX4" s="213">
        <f>A測定!BL7</f>
        <v>46</v>
      </c>
      <c r="AY4" s="213">
        <f>A測定!BM7</f>
        <v>47</v>
      </c>
      <c r="AZ4" s="213">
        <f>A測定!BN7</f>
        <v>48</v>
      </c>
      <c r="BA4" s="213">
        <f>A測定!BO7</f>
        <v>49</v>
      </c>
      <c r="BB4" s="213">
        <f>A測定!BP7</f>
        <v>50</v>
      </c>
      <c r="BC4" s="213">
        <f>A測定!BQ7</f>
        <v>51</v>
      </c>
      <c r="BD4" s="213">
        <f>A測定!BR7</f>
        <v>52</v>
      </c>
      <c r="BE4" s="213">
        <f>A測定!BS7</f>
        <v>53</v>
      </c>
      <c r="BF4" s="213">
        <f>A測定!BT7</f>
        <v>54</v>
      </c>
      <c r="BG4" s="213">
        <f>A測定!BU7</f>
        <v>55</v>
      </c>
      <c r="BH4" s="213">
        <f>A測定!BV7</f>
        <v>56</v>
      </c>
      <c r="BI4" s="213">
        <f>A測定!BW7</f>
        <v>57</v>
      </c>
      <c r="BJ4" s="213">
        <f>A測定!BX7</f>
        <v>58</v>
      </c>
      <c r="BK4" s="213">
        <f>A測定!BY7</f>
        <v>59</v>
      </c>
      <c r="BL4" s="213">
        <f>A測定!BZ7</f>
        <v>60</v>
      </c>
      <c r="BM4" s="213">
        <f>A測定!CA7</f>
        <v>61</v>
      </c>
      <c r="BN4" s="213">
        <f>A測定!CB7</f>
        <v>62</v>
      </c>
      <c r="BO4" s="213">
        <f>A測定!CC7</f>
        <v>63</v>
      </c>
      <c r="BP4" s="213">
        <f>A測定!CD7</f>
        <v>64</v>
      </c>
      <c r="BQ4" s="213">
        <f>A測定!CE7</f>
        <v>65</v>
      </c>
      <c r="BR4" s="213">
        <f>A測定!CF7</f>
        <v>66</v>
      </c>
      <c r="BS4" s="213">
        <f>A測定!CG7</f>
        <v>67</v>
      </c>
      <c r="BT4" s="213">
        <f>A測定!CH7</f>
        <v>68</v>
      </c>
      <c r="BU4" s="213">
        <f>A測定!CI7</f>
        <v>69</v>
      </c>
      <c r="BV4" s="213">
        <f>A測定!CJ7</f>
        <v>70</v>
      </c>
      <c r="BW4" s="213">
        <f>A測定!CK7</f>
        <v>71</v>
      </c>
      <c r="BX4" s="213">
        <f>A測定!CL7</f>
        <v>72</v>
      </c>
      <c r="BY4" s="213">
        <f>A測定!CM7</f>
        <v>73</v>
      </c>
      <c r="BZ4" s="213">
        <f>A測定!CN7</f>
        <v>74</v>
      </c>
      <c r="CA4" s="213">
        <f>A測定!CO7</f>
        <v>75</v>
      </c>
      <c r="CB4" s="213">
        <f>A測定!CP7</f>
        <v>76</v>
      </c>
      <c r="CC4" s="213">
        <f>A測定!CQ7</f>
        <v>77</v>
      </c>
      <c r="CD4" s="213">
        <f>A測定!CR7</f>
        <v>78</v>
      </c>
      <c r="CE4" s="213">
        <f>A測定!CS7</f>
        <v>79</v>
      </c>
      <c r="CF4" s="213">
        <f>A測定!CT7</f>
        <v>80</v>
      </c>
      <c r="CG4" s="213">
        <f>A測定!CU7</f>
        <v>81</v>
      </c>
      <c r="CH4" s="213">
        <f>A測定!CV7</f>
        <v>82</v>
      </c>
      <c r="CI4" s="213">
        <f>A測定!CW7</f>
        <v>83</v>
      </c>
      <c r="CJ4" s="213">
        <f>A測定!CX7</f>
        <v>84</v>
      </c>
      <c r="CK4" s="213">
        <f>A測定!CY7</f>
        <v>85</v>
      </c>
      <c r="CL4" s="213">
        <f>A測定!CZ7</f>
        <v>86</v>
      </c>
      <c r="CM4" s="213">
        <f>A測定!DA7</f>
        <v>87</v>
      </c>
      <c r="CN4" s="213">
        <f>A測定!DB7</f>
        <v>88</v>
      </c>
      <c r="CO4" s="213">
        <f>A測定!DC7</f>
        <v>89</v>
      </c>
      <c r="CP4" s="213">
        <f>A測定!DD7</f>
        <v>90</v>
      </c>
      <c r="CQ4" s="213">
        <f>A測定!DE7</f>
        <v>91</v>
      </c>
      <c r="CR4" s="213">
        <f>A測定!DF7</f>
        <v>92</v>
      </c>
      <c r="CS4" s="213">
        <f>A測定!DG7</f>
        <v>93</v>
      </c>
      <c r="CT4" s="213">
        <f>A測定!DH7</f>
        <v>94</v>
      </c>
      <c r="CU4" s="213">
        <f>A測定!DI7</f>
        <v>95</v>
      </c>
      <c r="CV4" s="213">
        <f>A測定!DJ7</f>
        <v>96</v>
      </c>
      <c r="CW4" s="213">
        <f>A測定!DK7</f>
        <v>97</v>
      </c>
      <c r="CX4" s="213">
        <f>A測定!DL7</f>
        <v>98</v>
      </c>
      <c r="CY4" s="213">
        <f>A測定!DM7</f>
        <v>99</v>
      </c>
      <c r="CZ4" s="258">
        <f>A測定!DN7</f>
        <v>100</v>
      </c>
    </row>
    <row r="5" spans="1:105" ht="13.5" customHeight="1" thickBot="1">
      <c r="A5" s="772"/>
      <c r="B5" s="773"/>
      <c r="C5" s="185" t="str">
        <f>A測定!Q8</f>
        <v>日付</v>
      </c>
      <c r="D5" s="185" t="str">
        <f>A測定!R8</f>
        <v>基準値</v>
      </c>
      <c r="E5" s="226">
        <f>A測定!S8</f>
        <v>44611</v>
      </c>
      <c r="F5" s="227">
        <f>A測定!T8</f>
        <v>44609</v>
      </c>
      <c r="G5" s="227">
        <f>A測定!U8</f>
        <v>0</v>
      </c>
      <c r="H5" s="227">
        <f>A測定!V8</f>
        <v>0</v>
      </c>
      <c r="I5" s="227">
        <f>A測定!W8</f>
        <v>0</v>
      </c>
      <c r="J5" s="227">
        <f>A測定!X8</f>
        <v>0</v>
      </c>
      <c r="K5" s="227">
        <f>A測定!Y8</f>
        <v>0</v>
      </c>
      <c r="L5" s="227">
        <f>A測定!Z8</f>
        <v>0</v>
      </c>
      <c r="M5" s="227">
        <f>A測定!AA8</f>
        <v>0</v>
      </c>
      <c r="N5" s="227">
        <f>A測定!AB8</f>
        <v>0</v>
      </c>
      <c r="O5" s="227">
        <f>A測定!AC8</f>
        <v>0</v>
      </c>
      <c r="P5" s="227">
        <f>A測定!AD8</f>
        <v>0</v>
      </c>
      <c r="Q5" s="227">
        <f>A測定!AE8</f>
        <v>0</v>
      </c>
      <c r="R5" s="227">
        <f>A測定!AF8</f>
        <v>0</v>
      </c>
      <c r="S5" s="227">
        <f>A測定!AG8</f>
        <v>0</v>
      </c>
      <c r="T5" s="227">
        <f>A測定!AH8</f>
        <v>0</v>
      </c>
      <c r="U5" s="227">
        <f>A測定!AI8</f>
        <v>0</v>
      </c>
      <c r="V5" s="227">
        <f>A測定!AJ8</f>
        <v>0</v>
      </c>
      <c r="W5" s="227">
        <f>A測定!AK8</f>
        <v>0</v>
      </c>
      <c r="X5" s="227">
        <f>A測定!AL8</f>
        <v>0</v>
      </c>
      <c r="Y5" s="227">
        <f>A測定!AM8</f>
        <v>0</v>
      </c>
      <c r="Z5" s="227">
        <f>A測定!AN8</f>
        <v>0</v>
      </c>
      <c r="AA5" s="227">
        <f>A測定!AO8</f>
        <v>0</v>
      </c>
      <c r="AB5" s="227">
        <f>A測定!AP8</f>
        <v>0</v>
      </c>
      <c r="AC5" s="227">
        <f>A測定!AQ8</f>
        <v>0</v>
      </c>
      <c r="AD5" s="227">
        <f>A測定!AR8</f>
        <v>0</v>
      </c>
      <c r="AE5" s="227">
        <f>A測定!AS8</f>
        <v>0</v>
      </c>
      <c r="AF5" s="227">
        <f>A測定!AT8</f>
        <v>0</v>
      </c>
      <c r="AG5" s="227">
        <f>A測定!AU8</f>
        <v>0</v>
      </c>
      <c r="AH5" s="227">
        <f>A測定!AV8</f>
        <v>0</v>
      </c>
      <c r="AI5" s="227">
        <f>A測定!AW8</f>
        <v>0</v>
      </c>
      <c r="AJ5" s="227">
        <f>A測定!AX8</f>
        <v>0</v>
      </c>
      <c r="AK5" s="227">
        <f>A測定!AY8</f>
        <v>0</v>
      </c>
      <c r="AL5" s="227">
        <f>A測定!AZ8</f>
        <v>0</v>
      </c>
      <c r="AM5" s="227">
        <f>A測定!BA8</f>
        <v>0</v>
      </c>
      <c r="AN5" s="227">
        <f>A測定!BB8</f>
        <v>0</v>
      </c>
      <c r="AO5" s="227">
        <f>A測定!BC8</f>
        <v>0</v>
      </c>
      <c r="AP5" s="227">
        <f>A測定!BD8</f>
        <v>0</v>
      </c>
      <c r="AQ5" s="227">
        <f>A測定!BE8</f>
        <v>0</v>
      </c>
      <c r="AR5" s="227">
        <f>A測定!BF8</f>
        <v>0</v>
      </c>
      <c r="AS5" s="227">
        <f>A測定!BG8</f>
        <v>0</v>
      </c>
      <c r="AT5" s="227">
        <f>A測定!BH8</f>
        <v>0</v>
      </c>
      <c r="AU5" s="227">
        <f>A測定!BI8</f>
        <v>0</v>
      </c>
      <c r="AV5" s="227">
        <f>A測定!BJ8</f>
        <v>0</v>
      </c>
      <c r="AW5" s="227">
        <f>A測定!BK8</f>
        <v>0</v>
      </c>
      <c r="AX5" s="227">
        <f>A測定!BL8</f>
        <v>0</v>
      </c>
      <c r="AY5" s="227">
        <f>A測定!BM8</f>
        <v>0</v>
      </c>
      <c r="AZ5" s="227">
        <f>A測定!BN8</f>
        <v>0</v>
      </c>
      <c r="BA5" s="227">
        <f>A測定!BO8</f>
        <v>0</v>
      </c>
      <c r="BB5" s="227">
        <f>A測定!BP8</f>
        <v>0</v>
      </c>
      <c r="BC5" s="227">
        <f>A測定!BQ8</f>
        <v>0</v>
      </c>
      <c r="BD5" s="227">
        <f>A測定!BR8</f>
        <v>0</v>
      </c>
      <c r="BE5" s="227">
        <f>A測定!BS8</f>
        <v>0</v>
      </c>
      <c r="BF5" s="227">
        <f>A測定!BT8</f>
        <v>0</v>
      </c>
      <c r="BG5" s="227">
        <f>A測定!BU8</f>
        <v>0</v>
      </c>
      <c r="BH5" s="227">
        <f>A測定!BV8</f>
        <v>0</v>
      </c>
      <c r="BI5" s="227">
        <f>A測定!BW8</f>
        <v>0</v>
      </c>
      <c r="BJ5" s="227">
        <f>A測定!BX8</f>
        <v>0</v>
      </c>
      <c r="BK5" s="227">
        <f>A測定!BY8</f>
        <v>0</v>
      </c>
      <c r="BL5" s="227">
        <f>A測定!BZ8</f>
        <v>0</v>
      </c>
      <c r="BM5" s="227">
        <f>A測定!CA8</f>
        <v>0</v>
      </c>
      <c r="BN5" s="227">
        <f>A測定!CB8</f>
        <v>0</v>
      </c>
      <c r="BO5" s="227">
        <f>A測定!CC8</f>
        <v>0</v>
      </c>
      <c r="BP5" s="227">
        <f>A測定!CD8</f>
        <v>0</v>
      </c>
      <c r="BQ5" s="227">
        <f>A測定!CE8</f>
        <v>0</v>
      </c>
      <c r="BR5" s="227">
        <f>A測定!CF8</f>
        <v>0</v>
      </c>
      <c r="BS5" s="227">
        <f>A測定!CG8</f>
        <v>0</v>
      </c>
      <c r="BT5" s="227">
        <f>A測定!CH8</f>
        <v>0</v>
      </c>
      <c r="BU5" s="227">
        <f>A測定!CI8</f>
        <v>0</v>
      </c>
      <c r="BV5" s="227">
        <f>A測定!CJ8</f>
        <v>0</v>
      </c>
      <c r="BW5" s="227">
        <f>A測定!CK8</f>
        <v>0</v>
      </c>
      <c r="BX5" s="227">
        <f>A測定!CL8</f>
        <v>0</v>
      </c>
      <c r="BY5" s="227">
        <f>A測定!CM8</f>
        <v>0</v>
      </c>
      <c r="BZ5" s="227">
        <f>A測定!CN8</f>
        <v>0</v>
      </c>
      <c r="CA5" s="227">
        <f>A測定!CO8</f>
        <v>0</v>
      </c>
      <c r="CB5" s="227">
        <f>A測定!CP8</f>
        <v>0</v>
      </c>
      <c r="CC5" s="227">
        <f>A測定!CQ8</f>
        <v>0</v>
      </c>
      <c r="CD5" s="227">
        <f>A測定!CR8</f>
        <v>0</v>
      </c>
      <c r="CE5" s="227">
        <f>A測定!CS8</f>
        <v>0</v>
      </c>
      <c r="CF5" s="227">
        <f>A測定!CT8</f>
        <v>0</v>
      </c>
      <c r="CG5" s="227">
        <f>A測定!CU8</f>
        <v>0</v>
      </c>
      <c r="CH5" s="227">
        <f>A測定!CV8</f>
        <v>0</v>
      </c>
      <c r="CI5" s="227">
        <f>A測定!CW8</f>
        <v>0</v>
      </c>
      <c r="CJ5" s="227">
        <f>A測定!CX8</f>
        <v>0</v>
      </c>
      <c r="CK5" s="227">
        <f>A測定!CY8</f>
        <v>0</v>
      </c>
      <c r="CL5" s="227">
        <f>A測定!CZ8</f>
        <v>0</v>
      </c>
      <c r="CM5" s="227">
        <f>A測定!DA8</f>
        <v>0</v>
      </c>
      <c r="CN5" s="227">
        <f>A測定!DB8</f>
        <v>0</v>
      </c>
      <c r="CO5" s="227">
        <f>A測定!DC8</f>
        <v>0</v>
      </c>
      <c r="CP5" s="227">
        <f>A測定!DD8</f>
        <v>0</v>
      </c>
      <c r="CQ5" s="227">
        <f>A測定!DE8</f>
        <v>0</v>
      </c>
      <c r="CR5" s="227">
        <f>A測定!DF8</f>
        <v>0</v>
      </c>
      <c r="CS5" s="227">
        <f>A測定!DG8</f>
        <v>0</v>
      </c>
      <c r="CT5" s="227">
        <f>A測定!DH8</f>
        <v>0</v>
      </c>
      <c r="CU5" s="227">
        <f>A測定!DI8</f>
        <v>0</v>
      </c>
      <c r="CV5" s="227">
        <f>A測定!DJ8</f>
        <v>0</v>
      </c>
      <c r="CW5" s="227">
        <f>A測定!DK8</f>
        <v>0</v>
      </c>
      <c r="CX5" s="227">
        <f>A測定!DL8</f>
        <v>0</v>
      </c>
      <c r="CY5" s="227">
        <f>A測定!DM8</f>
        <v>0</v>
      </c>
      <c r="CZ5" s="228">
        <f>A測定!DN8</f>
        <v>0</v>
      </c>
      <c r="DA5" s="4"/>
    </row>
    <row r="6" spans="1:105" ht="13.5" customHeight="1">
      <c r="A6" s="776" t="str">
        <f>A測定!A9</f>
        <v>A测量</v>
      </c>
      <c r="B6" s="769"/>
      <c r="C6" s="259" t="str">
        <f>A測定!Q9</f>
        <v>M/C</v>
      </c>
      <c r="D6" s="259" t="str">
        <f>A測定!R9</f>
        <v>図面値</v>
      </c>
      <c r="E6" s="26" t="str">
        <f>A測定!S9</f>
        <v>DC1</v>
      </c>
      <c r="F6" s="27" t="str">
        <f>A測定!T9</f>
        <v>DC2</v>
      </c>
      <c r="G6" s="27">
        <f>A測定!U9</f>
        <v>0</v>
      </c>
      <c r="H6" s="27">
        <f>A測定!V9</f>
        <v>0</v>
      </c>
      <c r="I6" s="27">
        <f>A測定!W9</f>
        <v>0</v>
      </c>
      <c r="J6" s="27">
        <f>A測定!X9</f>
        <v>0</v>
      </c>
      <c r="K6" s="27">
        <f>A測定!Y9</f>
        <v>0</v>
      </c>
      <c r="L6" s="27">
        <f>A測定!Z9</f>
        <v>0</v>
      </c>
      <c r="M6" s="27">
        <f>A測定!AA9</f>
        <v>0</v>
      </c>
      <c r="N6" s="27">
        <f>A測定!AB9</f>
        <v>0</v>
      </c>
      <c r="O6" s="27">
        <f>A測定!AC9</f>
        <v>0</v>
      </c>
      <c r="P6" s="27">
        <f>A測定!AD9</f>
        <v>0</v>
      </c>
      <c r="Q6" s="27">
        <f>A測定!AE9</f>
        <v>0</v>
      </c>
      <c r="R6" s="27">
        <f>A測定!AF9</f>
        <v>0</v>
      </c>
      <c r="S6" s="27">
        <f>A測定!AG9</f>
        <v>0</v>
      </c>
      <c r="T6" s="27">
        <f>A測定!AH9</f>
        <v>0</v>
      </c>
      <c r="U6" s="27">
        <f>A測定!AI9</f>
        <v>0</v>
      </c>
      <c r="V6" s="27">
        <f>A測定!AJ9</f>
        <v>0</v>
      </c>
      <c r="W6" s="27">
        <f>A測定!AK9</f>
        <v>0</v>
      </c>
      <c r="X6" s="27">
        <f>A測定!AL9</f>
        <v>0</v>
      </c>
      <c r="Y6" s="27">
        <f>A測定!AM9</f>
        <v>0</v>
      </c>
      <c r="Z6" s="27">
        <f>A測定!AN9</f>
        <v>0</v>
      </c>
      <c r="AA6" s="27">
        <f>A測定!AO9</f>
        <v>0</v>
      </c>
      <c r="AB6" s="27">
        <f>A測定!AP9</f>
        <v>0</v>
      </c>
      <c r="AC6" s="27">
        <f>A測定!AQ9</f>
        <v>0</v>
      </c>
      <c r="AD6" s="27">
        <f>A測定!AR9</f>
        <v>0</v>
      </c>
      <c r="AE6" s="27">
        <f>A測定!AS9</f>
        <v>0</v>
      </c>
      <c r="AF6" s="27">
        <f>A測定!AT9</f>
        <v>0</v>
      </c>
      <c r="AG6" s="27">
        <f>A測定!AU9</f>
        <v>0</v>
      </c>
      <c r="AH6" s="27">
        <f>A測定!AV9</f>
        <v>0</v>
      </c>
      <c r="AI6" s="27">
        <f>A測定!AW9</f>
        <v>0</v>
      </c>
      <c r="AJ6" s="27">
        <f>A測定!AX9</f>
        <v>0</v>
      </c>
      <c r="AK6" s="27">
        <f>A測定!AY9</f>
        <v>0</v>
      </c>
      <c r="AL6" s="27">
        <f>A測定!AZ9</f>
        <v>0</v>
      </c>
      <c r="AM6" s="27">
        <f>A測定!BA9</f>
        <v>0</v>
      </c>
      <c r="AN6" s="27">
        <f>A測定!BB9</f>
        <v>0</v>
      </c>
      <c r="AO6" s="27">
        <f>A測定!BC9</f>
        <v>0</v>
      </c>
      <c r="AP6" s="27">
        <f>A測定!BD9</f>
        <v>0</v>
      </c>
      <c r="AQ6" s="27">
        <f>A測定!BE9</f>
        <v>0</v>
      </c>
      <c r="AR6" s="27">
        <f>A測定!BF9</f>
        <v>0</v>
      </c>
      <c r="AS6" s="27">
        <f>A測定!BG9</f>
        <v>0</v>
      </c>
      <c r="AT6" s="27">
        <f>A測定!BH9</f>
        <v>0</v>
      </c>
      <c r="AU6" s="27">
        <f>A測定!BI9</f>
        <v>0</v>
      </c>
      <c r="AV6" s="27">
        <f>A測定!BJ9</f>
        <v>0</v>
      </c>
      <c r="AW6" s="27">
        <f>A測定!BK9</f>
        <v>0</v>
      </c>
      <c r="AX6" s="27">
        <f>A測定!BL9</f>
        <v>0</v>
      </c>
      <c r="AY6" s="27">
        <f>A測定!BM9</f>
        <v>0</v>
      </c>
      <c r="AZ6" s="27">
        <f>A測定!BN9</f>
        <v>0</v>
      </c>
      <c r="BA6" s="27">
        <f>A測定!BO9</f>
        <v>0</v>
      </c>
      <c r="BB6" s="27">
        <f>A測定!BP9</f>
        <v>0</v>
      </c>
      <c r="BC6" s="27">
        <f>A測定!BQ9</f>
        <v>0</v>
      </c>
      <c r="BD6" s="27">
        <f>A測定!BR9</f>
        <v>0</v>
      </c>
      <c r="BE6" s="27">
        <f>A測定!BS9</f>
        <v>0</v>
      </c>
      <c r="BF6" s="27">
        <f>A測定!BT9</f>
        <v>0</v>
      </c>
      <c r="BG6" s="27">
        <f>A測定!BU9</f>
        <v>0</v>
      </c>
      <c r="BH6" s="27">
        <f>A測定!BV9</f>
        <v>0</v>
      </c>
      <c r="BI6" s="27">
        <f>A測定!BW9</f>
        <v>0</v>
      </c>
      <c r="BJ6" s="27">
        <f>A測定!BX9</f>
        <v>0</v>
      </c>
      <c r="BK6" s="27">
        <f>A測定!BY9</f>
        <v>0</v>
      </c>
      <c r="BL6" s="27">
        <f>A測定!BZ9</f>
        <v>0</v>
      </c>
      <c r="BM6" s="27">
        <f>A測定!CA9</f>
        <v>0</v>
      </c>
      <c r="BN6" s="27">
        <f>A測定!CB9</f>
        <v>0</v>
      </c>
      <c r="BO6" s="27">
        <f>A測定!CC9</f>
        <v>0</v>
      </c>
      <c r="BP6" s="27">
        <f>A測定!CD9</f>
        <v>0</v>
      </c>
      <c r="BQ6" s="27">
        <f>A測定!CE9</f>
        <v>0</v>
      </c>
      <c r="BR6" s="27">
        <f>A測定!CF9</f>
        <v>0</v>
      </c>
      <c r="BS6" s="27">
        <f>A測定!CG9</f>
        <v>0</v>
      </c>
      <c r="BT6" s="27">
        <f>A測定!CH9</f>
        <v>0</v>
      </c>
      <c r="BU6" s="27">
        <f>A測定!CI9</f>
        <v>0</v>
      </c>
      <c r="BV6" s="27">
        <f>A測定!CJ9</f>
        <v>0</v>
      </c>
      <c r="BW6" s="27">
        <f>A測定!CK9</f>
        <v>0</v>
      </c>
      <c r="BX6" s="27">
        <f>A測定!CL9</f>
        <v>0</v>
      </c>
      <c r="BY6" s="27">
        <f>A測定!CM9</f>
        <v>0</v>
      </c>
      <c r="BZ6" s="27">
        <f>A測定!CN9</f>
        <v>0</v>
      </c>
      <c r="CA6" s="27">
        <f>A測定!CO9</f>
        <v>0</v>
      </c>
      <c r="CB6" s="27">
        <f>A測定!CP9</f>
        <v>0</v>
      </c>
      <c r="CC6" s="27">
        <f>A測定!CQ9</f>
        <v>0</v>
      </c>
      <c r="CD6" s="27">
        <f>A測定!CR9</f>
        <v>0</v>
      </c>
      <c r="CE6" s="27">
        <f>A測定!CS9</f>
        <v>0</v>
      </c>
      <c r="CF6" s="27">
        <f>A測定!CT9</f>
        <v>0</v>
      </c>
      <c r="CG6" s="27">
        <f>A測定!CU9</f>
        <v>0</v>
      </c>
      <c r="CH6" s="27">
        <f>A測定!CV9</f>
        <v>0</v>
      </c>
      <c r="CI6" s="27">
        <f>A測定!CW9</f>
        <v>0</v>
      </c>
      <c r="CJ6" s="27">
        <f>A測定!CX9</f>
        <v>0</v>
      </c>
      <c r="CK6" s="27">
        <f>A測定!CY9</f>
        <v>0</v>
      </c>
      <c r="CL6" s="27">
        <f>A測定!CZ9</f>
        <v>0</v>
      </c>
      <c r="CM6" s="27">
        <f>A測定!DA9</f>
        <v>0</v>
      </c>
      <c r="CN6" s="27">
        <f>A測定!DB9</f>
        <v>0</v>
      </c>
      <c r="CO6" s="27">
        <f>A測定!DC9</f>
        <v>0</v>
      </c>
      <c r="CP6" s="27">
        <f>A測定!DD9</f>
        <v>0</v>
      </c>
      <c r="CQ6" s="27">
        <f>A測定!DE9</f>
        <v>0</v>
      </c>
      <c r="CR6" s="27">
        <f>A測定!DF9</f>
        <v>0</v>
      </c>
      <c r="CS6" s="27">
        <f>A測定!DG9</f>
        <v>0</v>
      </c>
      <c r="CT6" s="27">
        <f>A測定!DH9</f>
        <v>0</v>
      </c>
      <c r="CU6" s="27">
        <f>A測定!DI9</f>
        <v>0</v>
      </c>
      <c r="CV6" s="27">
        <f>A測定!DJ9</f>
        <v>0</v>
      </c>
      <c r="CW6" s="27">
        <f>A測定!DK9</f>
        <v>0</v>
      </c>
      <c r="CX6" s="27">
        <f>A測定!DL9</f>
        <v>0</v>
      </c>
      <c r="CY6" s="27">
        <f>A測定!DM9</f>
        <v>0</v>
      </c>
      <c r="CZ6" s="222">
        <f>A測定!DN9</f>
        <v>0</v>
      </c>
      <c r="DA6" s="4"/>
    </row>
    <row r="7" spans="1:105" ht="13.5" customHeight="1" thickBot="1">
      <c r="A7" s="772"/>
      <c r="B7" s="773"/>
      <c r="C7" s="260" t="str">
        <f>A測定!Q10</f>
        <v>SHOT.NO</v>
      </c>
      <c r="D7" s="260" t="str">
        <f>A測定!R10</f>
        <v>素材寸法</v>
      </c>
      <c r="E7" s="28">
        <f>A測定!S10</f>
        <v>191</v>
      </c>
      <c r="F7" s="29">
        <f>A測定!T10</f>
        <v>53</v>
      </c>
      <c r="G7" s="29">
        <f>A測定!U10</f>
        <v>0</v>
      </c>
      <c r="H7" s="29">
        <f>A測定!V10</f>
        <v>0</v>
      </c>
      <c r="I7" s="29">
        <f>A測定!W10</f>
        <v>0</v>
      </c>
      <c r="J7" s="29">
        <f>A測定!X10</f>
        <v>0</v>
      </c>
      <c r="K7" s="29">
        <f>A測定!Y10</f>
        <v>0</v>
      </c>
      <c r="L7" s="29">
        <f>A測定!Z10</f>
        <v>0</v>
      </c>
      <c r="M7" s="29">
        <f>A測定!AA10</f>
        <v>0</v>
      </c>
      <c r="N7" s="29">
        <f>A測定!AB10</f>
        <v>0</v>
      </c>
      <c r="O7" s="29">
        <f>A測定!AC10</f>
        <v>0</v>
      </c>
      <c r="P7" s="29">
        <f>A測定!AD10</f>
        <v>0</v>
      </c>
      <c r="Q7" s="29">
        <f>A測定!AE10</f>
        <v>0</v>
      </c>
      <c r="R7" s="29">
        <f>A測定!AF10</f>
        <v>0</v>
      </c>
      <c r="S7" s="29">
        <f>A測定!AG10</f>
        <v>0</v>
      </c>
      <c r="T7" s="29">
        <f>A測定!AH10</f>
        <v>0</v>
      </c>
      <c r="U7" s="29">
        <f>A測定!AI10</f>
        <v>0</v>
      </c>
      <c r="V7" s="29">
        <f>A測定!AJ10</f>
        <v>0</v>
      </c>
      <c r="W7" s="29">
        <f>A測定!AK10</f>
        <v>0</v>
      </c>
      <c r="X7" s="29">
        <f>A測定!AL10</f>
        <v>0</v>
      </c>
      <c r="Y7" s="29">
        <f>A測定!AM10</f>
        <v>0</v>
      </c>
      <c r="Z7" s="29">
        <f>A測定!AN10</f>
        <v>0</v>
      </c>
      <c r="AA7" s="29">
        <f>A測定!AO10</f>
        <v>0</v>
      </c>
      <c r="AB7" s="29">
        <f>A測定!AP10</f>
        <v>0</v>
      </c>
      <c r="AC7" s="29">
        <f>A測定!AQ10</f>
        <v>0</v>
      </c>
      <c r="AD7" s="29">
        <f>A測定!AR10</f>
        <v>0</v>
      </c>
      <c r="AE7" s="29">
        <f>A測定!AS10</f>
        <v>0</v>
      </c>
      <c r="AF7" s="29">
        <f>A測定!AT10</f>
        <v>0</v>
      </c>
      <c r="AG7" s="29">
        <f>A測定!AU10</f>
        <v>0</v>
      </c>
      <c r="AH7" s="29">
        <f>A測定!AV10</f>
        <v>0</v>
      </c>
      <c r="AI7" s="29">
        <f>A測定!AW10</f>
        <v>0</v>
      </c>
      <c r="AJ7" s="29">
        <f>A測定!AX10</f>
        <v>0</v>
      </c>
      <c r="AK7" s="29">
        <f>A測定!AY10</f>
        <v>0</v>
      </c>
      <c r="AL7" s="29">
        <f>A測定!AZ10</f>
        <v>0</v>
      </c>
      <c r="AM7" s="29">
        <f>A測定!BA10</f>
        <v>0</v>
      </c>
      <c r="AN7" s="29">
        <f>A測定!BB10</f>
        <v>0</v>
      </c>
      <c r="AO7" s="29">
        <f>A測定!BC10</f>
        <v>0</v>
      </c>
      <c r="AP7" s="29">
        <f>A測定!BD10</f>
        <v>0</v>
      </c>
      <c r="AQ7" s="29">
        <f>A測定!BE10</f>
        <v>0</v>
      </c>
      <c r="AR7" s="29">
        <f>A測定!BF10</f>
        <v>0</v>
      </c>
      <c r="AS7" s="29">
        <f>A測定!BG10</f>
        <v>0</v>
      </c>
      <c r="AT7" s="29">
        <f>A測定!BH10</f>
        <v>0</v>
      </c>
      <c r="AU7" s="29">
        <f>A測定!BI10</f>
        <v>0</v>
      </c>
      <c r="AV7" s="29">
        <f>A測定!BJ10</f>
        <v>0</v>
      </c>
      <c r="AW7" s="29">
        <f>A測定!BK10</f>
        <v>0</v>
      </c>
      <c r="AX7" s="29">
        <f>A測定!BL10</f>
        <v>0</v>
      </c>
      <c r="AY7" s="29">
        <f>A測定!BM10</f>
        <v>0</v>
      </c>
      <c r="AZ7" s="29">
        <f>A測定!BN10</f>
        <v>0</v>
      </c>
      <c r="BA7" s="29">
        <f>A測定!BO10</f>
        <v>0</v>
      </c>
      <c r="BB7" s="29">
        <f>A測定!BP10</f>
        <v>0</v>
      </c>
      <c r="BC7" s="29">
        <f>A測定!BQ10</f>
        <v>0</v>
      </c>
      <c r="BD7" s="29">
        <f>A測定!BR10</f>
        <v>0</v>
      </c>
      <c r="BE7" s="29">
        <f>A測定!BS10</f>
        <v>0</v>
      </c>
      <c r="BF7" s="29">
        <f>A測定!BT10</f>
        <v>0</v>
      </c>
      <c r="BG7" s="29">
        <f>A測定!BU10</f>
        <v>0</v>
      </c>
      <c r="BH7" s="29">
        <f>A測定!BV10</f>
        <v>0</v>
      </c>
      <c r="BI7" s="29">
        <f>A測定!BW10</f>
        <v>0</v>
      </c>
      <c r="BJ7" s="29">
        <f>A測定!BX10</f>
        <v>0</v>
      </c>
      <c r="BK7" s="29">
        <f>A測定!BY10</f>
        <v>0</v>
      </c>
      <c r="BL7" s="29">
        <f>A測定!BZ10</f>
        <v>0</v>
      </c>
      <c r="BM7" s="29">
        <f>A測定!CA10</f>
        <v>0</v>
      </c>
      <c r="BN7" s="29">
        <f>A測定!CB10</f>
        <v>0</v>
      </c>
      <c r="BO7" s="29">
        <f>A測定!CC10</f>
        <v>0</v>
      </c>
      <c r="BP7" s="29">
        <f>A測定!CD10</f>
        <v>0</v>
      </c>
      <c r="BQ7" s="29">
        <f>A測定!CE10</f>
        <v>0</v>
      </c>
      <c r="BR7" s="29">
        <f>A測定!CF10</f>
        <v>0</v>
      </c>
      <c r="BS7" s="29">
        <f>A測定!CG10</f>
        <v>0</v>
      </c>
      <c r="BT7" s="29">
        <f>A測定!CH10</f>
        <v>0</v>
      </c>
      <c r="BU7" s="29">
        <f>A測定!CI10</f>
        <v>0</v>
      </c>
      <c r="BV7" s="29">
        <f>A測定!CJ10</f>
        <v>0</v>
      </c>
      <c r="BW7" s="29">
        <f>A測定!CK10</f>
        <v>0</v>
      </c>
      <c r="BX7" s="29">
        <f>A測定!CL10</f>
        <v>0</v>
      </c>
      <c r="BY7" s="29">
        <f>A測定!CM10</f>
        <v>0</v>
      </c>
      <c r="BZ7" s="29">
        <f>A測定!CN10</f>
        <v>0</v>
      </c>
      <c r="CA7" s="29">
        <f>A測定!CO10</f>
        <v>0</v>
      </c>
      <c r="CB7" s="29">
        <f>A測定!CP10</f>
        <v>0</v>
      </c>
      <c r="CC7" s="29">
        <f>A測定!CQ10</f>
        <v>0</v>
      </c>
      <c r="CD7" s="29">
        <f>A測定!CR10</f>
        <v>0</v>
      </c>
      <c r="CE7" s="29">
        <f>A測定!CS10</f>
        <v>0</v>
      </c>
      <c r="CF7" s="29">
        <f>A測定!CT10</f>
        <v>0</v>
      </c>
      <c r="CG7" s="29">
        <f>A測定!CU10</f>
        <v>0</v>
      </c>
      <c r="CH7" s="29">
        <f>A測定!CV10</f>
        <v>0</v>
      </c>
      <c r="CI7" s="29">
        <f>A測定!CW10</f>
        <v>0</v>
      </c>
      <c r="CJ7" s="29">
        <f>A測定!CX10</f>
        <v>0</v>
      </c>
      <c r="CK7" s="29">
        <f>A測定!CY10</f>
        <v>0</v>
      </c>
      <c r="CL7" s="29">
        <f>A測定!CZ10</f>
        <v>0</v>
      </c>
      <c r="CM7" s="29">
        <f>A測定!DA10</f>
        <v>0</v>
      </c>
      <c r="CN7" s="29">
        <f>A測定!DB10</f>
        <v>0</v>
      </c>
      <c r="CO7" s="29">
        <f>A測定!DC10</f>
        <v>0</v>
      </c>
      <c r="CP7" s="29">
        <f>A測定!DD10</f>
        <v>0</v>
      </c>
      <c r="CQ7" s="29">
        <f>A測定!DE10</f>
        <v>0</v>
      </c>
      <c r="CR7" s="29">
        <f>A測定!DF10</f>
        <v>0</v>
      </c>
      <c r="CS7" s="29">
        <f>A測定!DG10</f>
        <v>0</v>
      </c>
      <c r="CT7" s="29">
        <f>A測定!DH10</f>
        <v>0</v>
      </c>
      <c r="CU7" s="29">
        <f>A測定!DI10</f>
        <v>0</v>
      </c>
      <c r="CV7" s="29">
        <f>A測定!DJ10</f>
        <v>0</v>
      </c>
      <c r="CW7" s="29">
        <f>A測定!DK10</f>
        <v>0</v>
      </c>
      <c r="CX7" s="29">
        <f>A測定!DL10</f>
        <v>0</v>
      </c>
      <c r="CY7" s="29">
        <f>A測定!DM10</f>
        <v>0</v>
      </c>
      <c r="CZ7" s="223">
        <f>A測定!DN10</f>
        <v>0</v>
      </c>
      <c r="DA7" s="12"/>
    </row>
    <row r="8" spans="1:105" ht="13.5" customHeight="1" thickBot="1">
      <c r="A8" s="13" t="str">
        <f>A測定!A11</f>
        <v>NO</v>
      </c>
      <c r="B8" s="170" t="str">
        <f>A測定!B11</f>
        <v>部位</v>
      </c>
      <c r="C8" s="15" t="str">
        <f>A測定!Q11</f>
        <v>NO</v>
      </c>
      <c r="D8" s="33" t="str">
        <f>A測定!R11</f>
        <v>素材寸法</v>
      </c>
      <c r="E8" s="16" t="str">
        <f>A測定!S11</f>
        <v>測定値</v>
      </c>
      <c r="F8" s="17" t="str">
        <f>A測定!T11</f>
        <v>測定値</v>
      </c>
      <c r="G8" s="17" t="str">
        <f>A測定!U11</f>
        <v>測定値</v>
      </c>
      <c r="H8" s="17" t="str">
        <f>A測定!V11</f>
        <v>測定値</v>
      </c>
      <c r="I8" s="17" t="str">
        <f>A測定!W11</f>
        <v>測定値</v>
      </c>
      <c r="J8" s="17" t="str">
        <f>A測定!X11</f>
        <v>測定値</v>
      </c>
      <c r="K8" s="17" t="str">
        <f>A測定!Y11</f>
        <v>測定値</v>
      </c>
      <c r="L8" s="17" t="str">
        <f>A測定!Z11</f>
        <v>測定値</v>
      </c>
      <c r="M8" s="17" t="str">
        <f>A測定!AA11</f>
        <v>測定値</v>
      </c>
      <c r="N8" s="17" t="str">
        <f>A測定!AB11</f>
        <v>測定値</v>
      </c>
      <c r="O8" s="17" t="str">
        <f>A測定!AC11</f>
        <v>測定値</v>
      </c>
      <c r="P8" s="17" t="str">
        <f>A測定!AD11</f>
        <v>測定値</v>
      </c>
      <c r="Q8" s="17" t="str">
        <f>A測定!AE11</f>
        <v>測定値</v>
      </c>
      <c r="R8" s="17" t="str">
        <f>A測定!AF11</f>
        <v>測定値</v>
      </c>
      <c r="S8" s="17" t="str">
        <f>A測定!AG11</f>
        <v>測定値</v>
      </c>
      <c r="T8" s="17" t="str">
        <f>A測定!AH11</f>
        <v>測定値</v>
      </c>
      <c r="U8" s="17" t="str">
        <f>A測定!AI11</f>
        <v>測定値</v>
      </c>
      <c r="V8" s="17" t="str">
        <f>A測定!AJ11</f>
        <v>測定値</v>
      </c>
      <c r="W8" s="17" t="str">
        <f>A測定!AK11</f>
        <v>測定値</v>
      </c>
      <c r="X8" s="17" t="str">
        <f>A測定!AL11</f>
        <v>測定値</v>
      </c>
      <c r="Y8" s="17" t="str">
        <f>A測定!AM11</f>
        <v>測定値</v>
      </c>
      <c r="Z8" s="17" t="str">
        <f>A測定!AN11</f>
        <v>測定値</v>
      </c>
      <c r="AA8" s="17" t="str">
        <f>A測定!AO11</f>
        <v>測定値</v>
      </c>
      <c r="AB8" s="17" t="str">
        <f>A測定!AP11</f>
        <v>測定値</v>
      </c>
      <c r="AC8" s="17" t="str">
        <f>A測定!AQ11</f>
        <v>測定値</v>
      </c>
      <c r="AD8" s="17" t="str">
        <f>A測定!AR11</f>
        <v>測定値</v>
      </c>
      <c r="AE8" s="17" t="str">
        <f>A測定!AS11</f>
        <v>測定値</v>
      </c>
      <c r="AF8" s="17" t="str">
        <f>A測定!AT11</f>
        <v>測定値</v>
      </c>
      <c r="AG8" s="17" t="str">
        <f>A測定!AU11</f>
        <v>測定値</v>
      </c>
      <c r="AH8" s="17" t="str">
        <f>A測定!AV11</f>
        <v>測定値</v>
      </c>
      <c r="AI8" s="17" t="str">
        <f>A測定!AW11</f>
        <v>測定値</v>
      </c>
      <c r="AJ8" s="17" t="str">
        <f>A測定!AX11</f>
        <v>測定値</v>
      </c>
      <c r="AK8" s="17" t="str">
        <f>A測定!AY11</f>
        <v>測定値</v>
      </c>
      <c r="AL8" s="17" t="str">
        <f>A測定!AZ11</f>
        <v>測定値</v>
      </c>
      <c r="AM8" s="17" t="str">
        <f>A測定!BA11</f>
        <v>測定値</v>
      </c>
      <c r="AN8" s="17" t="str">
        <f>A測定!BB11</f>
        <v>測定値</v>
      </c>
      <c r="AO8" s="17" t="str">
        <f>A測定!BC11</f>
        <v>測定値</v>
      </c>
      <c r="AP8" s="17" t="str">
        <f>A測定!BD11</f>
        <v>測定値</v>
      </c>
      <c r="AQ8" s="17" t="str">
        <f>A測定!BE11</f>
        <v>測定値</v>
      </c>
      <c r="AR8" s="17" t="str">
        <f>A測定!BF11</f>
        <v>測定値</v>
      </c>
      <c r="AS8" s="17" t="str">
        <f>A測定!BG11</f>
        <v>測定値</v>
      </c>
      <c r="AT8" s="17" t="str">
        <f>A測定!BH11</f>
        <v>測定値</v>
      </c>
      <c r="AU8" s="17" t="str">
        <f>A測定!BI11</f>
        <v>測定値</v>
      </c>
      <c r="AV8" s="17" t="str">
        <f>A測定!BJ11</f>
        <v>測定値</v>
      </c>
      <c r="AW8" s="17" t="str">
        <f>A測定!BK11</f>
        <v>測定値</v>
      </c>
      <c r="AX8" s="17" t="str">
        <f>A測定!BL11</f>
        <v>測定値</v>
      </c>
      <c r="AY8" s="17" t="str">
        <f>A測定!BM11</f>
        <v>測定値</v>
      </c>
      <c r="AZ8" s="17" t="str">
        <f>A測定!BN11</f>
        <v>測定値</v>
      </c>
      <c r="BA8" s="17" t="str">
        <f>A測定!BO11</f>
        <v>測定値</v>
      </c>
      <c r="BB8" s="17" t="str">
        <f>A測定!BP11</f>
        <v>測定値</v>
      </c>
      <c r="BC8" s="17" t="str">
        <f>A測定!BQ11</f>
        <v>測定値</v>
      </c>
      <c r="BD8" s="17" t="str">
        <f>A測定!BR11</f>
        <v>測定値</v>
      </c>
      <c r="BE8" s="17" t="str">
        <f>A測定!BS11</f>
        <v>測定値</v>
      </c>
      <c r="BF8" s="17" t="str">
        <f>A測定!BT11</f>
        <v>測定値</v>
      </c>
      <c r="BG8" s="17" t="str">
        <f>A測定!BU11</f>
        <v>測定値</v>
      </c>
      <c r="BH8" s="17" t="str">
        <f>A測定!BV11</f>
        <v>測定値</v>
      </c>
      <c r="BI8" s="17" t="str">
        <f>A測定!BW11</f>
        <v>測定値</v>
      </c>
      <c r="BJ8" s="17" t="str">
        <f>A測定!BX11</f>
        <v>測定値</v>
      </c>
      <c r="BK8" s="17" t="str">
        <f>A測定!BY11</f>
        <v>測定値</v>
      </c>
      <c r="BL8" s="17" t="str">
        <f>A測定!BZ11</f>
        <v>測定値</v>
      </c>
      <c r="BM8" s="17" t="str">
        <f>A測定!CA11</f>
        <v>測定値</v>
      </c>
      <c r="BN8" s="17" t="str">
        <f>A測定!CB11</f>
        <v>測定値</v>
      </c>
      <c r="BO8" s="17" t="str">
        <f>A測定!CC11</f>
        <v>測定値</v>
      </c>
      <c r="BP8" s="17" t="str">
        <f>A測定!CD11</f>
        <v>測定値</v>
      </c>
      <c r="BQ8" s="17" t="str">
        <f>A測定!CE11</f>
        <v>測定値</v>
      </c>
      <c r="BR8" s="17" t="str">
        <f>A測定!CF11</f>
        <v>測定値</v>
      </c>
      <c r="BS8" s="17" t="str">
        <f>A測定!CG11</f>
        <v>測定値</v>
      </c>
      <c r="BT8" s="17" t="str">
        <f>A測定!CH11</f>
        <v>測定値</v>
      </c>
      <c r="BU8" s="17" t="str">
        <f>A測定!CI11</f>
        <v>測定値</v>
      </c>
      <c r="BV8" s="17" t="str">
        <f>A測定!CJ11</f>
        <v>測定値</v>
      </c>
      <c r="BW8" s="17" t="str">
        <f>A測定!CK11</f>
        <v>測定値</v>
      </c>
      <c r="BX8" s="17" t="str">
        <f>A測定!CL11</f>
        <v>測定値</v>
      </c>
      <c r="BY8" s="17" t="str">
        <f>A測定!CM11</f>
        <v>測定値</v>
      </c>
      <c r="BZ8" s="17" t="str">
        <f>A測定!CN11</f>
        <v>測定値</v>
      </c>
      <c r="CA8" s="17" t="str">
        <f>A測定!CO11</f>
        <v>測定値</v>
      </c>
      <c r="CB8" s="17" t="str">
        <f>A測定!CP11</f>
        <v>測定値</v>
      </c>
      <c r="CC8" s="17" t="str">
        <f>A測定!CQ11</f>
        <v>測定値</v>
      </c>
      <c r="CD8" s="17" t="str">
        <f>A測定!CR11</f>
        <v>測定値</v>
      </c>
      <c r="CE8" s="17" t="str">
        <f>A測定!CS11</f>
        <v>測定値</v>
      </c>
      <c r="CF8" s="17" t="str">
        <f>A測定!CT11</f>
        <v>測定値</v>
      </c>
      <c r="CG8" s="17" t="str">
        <f>A測定!CU11</f>
        <v>測定値</v>
      </c>
      <c r="CH8" s="17" t="str">
        <f>A測定!CV11</f>
        <v>測定値</v>
      </c>
      <c r="CI8" s="17" t="str">
        <f>A測定!CW11</f>
        <v>測定値</v>
      </c>
      <c r="CJ8" s="17" t="str">
        <f>A測定!CX11</f>
        <v>測定値</v>
      </c>
      <c r="CK8" s="17" t="str">
        <f>A測定!CY11</f>
        <v>測定値</v>
      </c>
      <c r="CL8" s="17" t="str">
        <f>A測定!CZ11</f>
        <v>測定値</v>
      </c>
      <c r="CM8" s="17" t="str">
        <f>A測定!DA11</f>
        <v>測定値</v>
      </c>
      <c r="CN8" s="17" t="str">
        <f>A測定!DB11</f>
        <v>測定値</v>
      </c>
      <c r="CO8" s="17" t="str">
        <f>A測定!DC11</f>
        <v>測定値</v>
      </c>
      <c r="CP8" s="17" t="str">
        <f>A測定!DD11</f>
        <v>測定値</v>
      </c>
      <c r="CQ8" s="17" t="str">
        <f>A測定!DE11</f>
        <v>測定値</v>
      </c>
      <c r="CR8" s="17" t="str">
        <f>A測定!DF11</f>
        <v>測定値</v>
      </c>
      <c r="CS8" s="17" t="str">
        <f>A測定!DG11</f>
        <v>測定値</v>
      </c>
      <c r="CT8" s="17" t="str">
        <f>A測定!DH11</f>
        <v>測定値</v>
      </c>
      <c r="CU8" s="17" t="str">
        <f>A測定!DI11</f>
        <v>測定値</v>
      </c>
      <c r="CV8" s="17" t="str">
        <f>A測定!DJ11</f>
        <v>測定値</v>
      </c>
      <c r="CW8" s="17" t="str">
        <f>A測定!DK11</f>
        <v>測定値</v>
      </c>
      <c r="CX8" s="17" t="str">
        <f>A測定!DL11</f>
        <v>測定値</v>
      </c>
      <c r="CY8" s="17" t="str">
        <f>A測定!DM11</f>
        <v>測定値</v>
      </c>
      <c r="CZ8" s="224" t="str">
        <f>A測定!DN11</f>
        <v>測定値</v>
      </c>
    </row>
    <row r="9" spans="1:105" ht="13.5" customHeight="1">
      <c r="A9" s="358">
        <v>1001</v>
      </c>
      <c r="B9" s="331" t="s">
        <v>369</v>
      </c>
      <c r="C9" s="229">
        <f>A測定!Q12</f>
        <v>1001</v>
      </c>
      <c r="D9" s="35">
        <f>A測定!R12</f>
        <v>212.7</v>
      </c>
      <c r="E9" s="261">
        <f>IF(A測定!S12="","",A測定!S12-$D9)</f>
        <v>0</v>
      </c>
      <c r="F9" s="261">
        <f>IF(A測定!T12="","",A測定!T12-$D9)</f>
        <v>0</v>
      </c>
      <c r="G9" s="124" t="str">
        <f>IF(A測定!U12="","",A測定!U12-$D9)</f>
        <v/>
      </c>
      <c r="H9" s="124" t="str">
        <f>IF(A測定!V12="","",A測定!V12-$D9)</f>
        <v/>
      </c>
      <c r="I9" s="124" t="str">
        <f>IF(A測定!W12="","",A測定!W12-$D9)</f>
        <v/>
      </c>
      <c r="J9" s="124" t="str">
        <f>IF(A測定!X12="","",A測定!X12-$D9)</f>
        <v/>
      </c>
      <c r="K9" s="124" t="str">
        <f>IF(A測定!Y12="","",A測定!Y12-$D9)</f>
        <v/>
      </c>
      <c r="L9" s="124" t="str">
        <f>IF(A測定!Z12="","",A測定!Z12-$D9)</f>
        <v/>
      </c>
      <c r="M9" s="124" t="str">
        <f>IF(A測定!AA12="","",A測定!AA12-$D9)</f>
        <v/>
      </c>
      <c r="N9" s="124" t="str">
        <f>IF(A測定!AB12="","",A測定!AB12-$D9)</f>
        <v/>
      </c>
      <c r="O9" s="124" t="str">
        <f>IF(A測定!AC12="","",A測定!AC12-$D9)</f>
        <v/>
      </c>
      <c r="P9" s="124" t="str">
        <f>IF(A測定!AD12="","",A測定!AD12-$D9)</f>
        <v/>
      </c>
      <c r="Q9" s="124" t="str">
        <f>IF(A測定!AE12="","",A測定!AE12-$D9)</f>
        <v/>
      </c>
      <c r="R9" s="124" t="str">
        <f>IF(A測定!AF12="","",A測定!AF12-$D9)</f>
        <v/>
      </c>
      <c r="S9" s="124" t="str">
        <f>IF(A測定!AG12="","",A測定!AG12-$D9)</f>
        <v/>
      </c>
      <c r="T9" s="124" t="str">
        <f>IF(A測定!AH12="","",A測定!AH12-$D9)</f>
        <v/>
      </c>
      <c r="U9" s="124" t="str">
        <f>IF(A測定!AI12="","",A測定!AI12-$D9)</f>
        <v/>
      </c>
      <c r="V9" s="124" t="str">
        <f>IF(A測定!AJ12="","",A測定!AJ12-$D9)</f>
        <v/>
      </c>
      <c r="W9" s="124" t="str">
        <f>IF(A測定!AK12="","",A測定!AK12-$D9)</f>
        <v/>
      </c>
      <c r="X9" s="124" t="str">
        <f>IF(A測定!AL12="","",A測定!AL12-$D9)</f>
        <v/>
      </c>
      <c r="Y9" s="124" t="str">
        <f>IF(A測定!AM12="","",A測定!AM12-$D9)</f>
        <v/>
      </c>
      <c r="Z9" s="124" t="str">
        <f>IF(A測定!AN12="","",A測定!AN12-$D9)</f>
        <v/>
      </c>
      <c r="AA9" s="124" t="str">
        <f>IF(A測定!AO12="","",A測定!AO12-$D9)</f>
        <v/>
      </c>
      <c r="AB9" s="124" t="str">
        <f>IF(A測定!AP12="","",A測定!AP12-$D9)</f>
        <v/>
      </c>
      <c r="AC9" s="124" t="str">
        <f>IF(A測定!AQ12="","",A測定!AQ12-$D9)</f>
        <v/>
      </c>
      <c r="AD9" s="124" t="str">
        <f>IF(A測定!AR12="","",A測定!AR12-$D9)</f>
        <v/>
      </c>
      <c r="AE9" s="124" t="str">
        <f>IF(A測定!AS12="","",A測定!AS12-$D9)</f>
        <v/>
      </c>
      <c r="AF9" s="124" t="str">
        <f>IF(A測定!AT12="","",A測定!AT12-$D9)</f>
        <v/>
      </c>
      <c r="AG9" s="124" t="str">
        <f>IF(A測定!AU12="","",A測定!AU12-$D9)</f>
        <v/>
      </c>
      <c r="AH9" s="124" t="str">
        <f>IF(A測定!AV12="","",A測定!AV12-$D9)</f>
        <v/>
      </c>
      <c r="AI9" s="124" t="str">
        <f>IF(A測定!AW12="","",A測定!AW12-$D9)</f>
        <v/>
      </c>
      <c r="AJ9" s="124" t="str">
        <f>IF(A測定!AX12="","",A測定!AX12-$D9)</f>
        <v/>
      </c>
      <c r="AK9" s="124" t="str">
        <f>IF(A測定!AY12="","",A測定!AY12-$D9)</f>
        <v/>
      </c>
      <c r="AL9" s="124" t="str">
        <f>IF(A測定!AZ12="","",A測定!AZ12-$D9)</f>
        <v/>
      </c>
      <c r="AM9" s="124" t="str">
        <f>IF(A測定!BA12="","",A測定!BA12-$D9)</f>
        <v/>
      </c>
      <c r="AN9" s="124" t="str">
        <f>IF(A測定!BB12="","",A測定!BB12-$D9)</f>
        <v/>
      </c>
      <c r="AO9" s="124" t="str">
        <f>IF(A測定!BC12="","",A測定!BC12-$D9)</f>
        <v/>
      </c>
      <c r="AP9" s="124" t="str">
        <f>IF(A測定!BD12="","",A測定!BD12-$D9)</f>
        <v/>
      </c>
      <c r="AQ9" s="124" t="str">
        <f>IF(A測定!BE12="","",A測定!BE12-$D9)</f>
        <v/>
      </c>
      <c r="AR9" s="124" t="str">
        <f>IF(A測定!BF12="","",A測定!BF12-$D9)</f>
        <v/>
      </c>
      <c r="AS9" s="124" t="str">
        <f>IF(A測定!BG12="","",A測定!BG12-$D9)</f>
        <v/>
      </c>
      <c r="AT9" s="124" t="str">
        <f>IF(A測定!BH12="","",A測定!BH12-$D9)</f>
        <v/>
      </c>
      <c r="AU9" s="124" t="str">
        <f>IF(A測定!BI12="","",A測定!BI12-$D9)</f>
        <v/>
      </c>
      <c r="AV9" s="124" t="str">
        <f>IF(A測定!BJ12="","",A測定!BJ12-$D9)</f>
        <v/>
      </c>
      <c r="AW9" s="124" t="str">
        <f>IF(A測定!BK12="","",A測定!BK12-$D9)</f>
        <v/>
      </c>
      <c r="AX9" s="124" t="str">
        <f>IF(A測定!BL12="","",A測定!BL12-$D9)</f>
        <v/>
      </c>
      <c r="AY9" s="124" t="str">
        <f>IF(A測定!BM12="","",A測定!BM12-$D9)</f>
        <v/>
      </c>
      <c r="AZ9" s="124" t="str">
        <f>IF(A測定!BN12="","",A測定!BN12-$D9)</f>
        <v/>
      </c>
      <c r="BA9" s="124" t="str">
        <f>IF(A測定!BO12="","",A測定!BO12-$D9)</f>
        <v/>
      </c>
      <c r="BB9" s="124" t="str">
        <f>IF(A測定!BP12="","",A測定!BP12-$D9)</f>
        <v/>
      </c>
      <c r="BC9" s="124" t="str">
        <f>IF(A測定!BQ12="","",A測定!BQ12-$D9)</f>
        <v/>
      </c>
      <c r="BD9" s="124" t="str">
        <f>IF(A測定!BR12="","",A測定!BR12-$D9)</f>
        <v/>
      </c>
      <c r="BE9" s="124" t="str">
        <f>IF(A測定!BS12="","",A測定!BS12-$D9)</f>
        <v/>
      </c>
      <c r="BF9" s="124" t="str">
        <f>IF(A測定!BT12="","",A測定!BT12-$D9)</f>
        <v/>
      </c>
      <c r="BG9" s="124" t="str">
        <f>IF(A測定!BU12="","",A測定!BU12-$D9)</f>
        <v/>
      </c>
      <c r="BH9" s="124" t="str">
        <f>IF(A測定!BV12="","",A測定!BV12-$D9)</f>
        <v/>
      </c>
      <c r="BI9" s="124" t="str">
        <f>IF(A測定!BW12="","",A測定!BW12-$D9)</f>
        <v/>
      </c>
      <c r="BJ9" s="124" t="str">
        <f>IF(A測定!BX12="","",A測定!BX12-$D9)</f>
        <v/>
      </c>
      <c r="BK9" s="124" t="str">
        <f>IF(A測定!BY12="","",A測定!BY12-$D9)</f>
        <v/>
      </c>
      <c r="BL9" s="124" t="str">
        <f>IF(A測定!BZ12="","",A測定!BZ12-$D9)</f>
        <v/>
      </c>
      <c r="BM9" s="124" t="str">
        <f>IF(A測定!CA12="","",A測定!CA12-$D9)</f>
        <v/>
      </c>
      <c r="BN9" s="124" t="str">
        <f>IF(A測定!CB12="","",A測定!CB12-$D9)</f>
        <v/>
      </c>
      <c r="BO9" s="124" t="str">
        <f>IF(A測定!CC12="","",A測定!CC12-$D9)</f>
        <v/>
      </c>
      <c r="BP9" s="124" t="str">
        <f>IF(A測定!CD12="","",A測定!CD12-$D9)</f>
        <v/>
      </c>
      <c r="BQ9" s="124" t="str">
        <f>IF(A測定!CE12="","",A測定!CE12-$D9)</f>
        <v/>
      </c>
      <c r="BR9" s="124" t="str">
        <f>IF(A測定!CF12="","",A測定!CF12-$D9)</f>
        <v/>
      </c>
      <c r="BS9" s="124" t="str">
        <f>IF(A測定!CG12="","",A測定!CG12-$D9)</f>
        <v/>
      </c>
      <c r="BT9" s="124" t="str">
        <f>IF(A測定!CH12="","",A測定!CH12-$D9)</f>
        <v/>
      </c>
      <c r="BU9" s="124" t="str">
        <f>IF(A測定!CI12="","",A測定!CI12-$D9)</f>
        <v/>
      </c>
      <c r="BV9" s="124" t="str">
        <f>IF(A測定!CJ12="","",A測定!CJ12-$D9)</f>
        <v/>
      </c>
      <c r="BW9" s="124" t="str">
        <f>IF(A測定!CK12="","",A測定!CK12-$D9)</f>
        <v/>
      </c>
      <c r="BX9" s="124" t="str">
        <f>IF(A測定!CL12="","",A測定!CL12-$D9)</f>
        <v/>
      </c>
      <c r="BY9" s="124" t="str">
        <f>IF(A測定!CM12="","",A測定!CM12-$D9)</f>
        <v/>
      </c>
      <c r="BZ9" s="124" t="str">
        <f>IF(A測定!CN12="","",A測定!CN12-$D9)</f>
        <v/>
      </c>
      <c r="CA9" s="124" t="str">
        <f>IF(A測定!CO12="","",A測定!CO12-$D9)</f>
        <v/>
      </c>
      <c r="CB9" s="124" t="str">
        <f>IF(A測定!CP12="","",A測定!CP12-$D9)</f>
        <v/>
      </c>
      <c r="CC9" s="124" t="str">
        <f>IF(A測定!CQ12="","",A測定!CQ12-$D9)</f>
        <v/>
      </c>
      <c r="CD9" s="124" t="str">
        <f>IF(A測定!CR12="","",A測定!CR12-$D9)</f>
        <v/>
      </c>
      <c r="CE9" s="124" t="str">
        <f>IF(A測定!CS12="","",A測定!CS12-$D9)</f>
        <v/>
      </c>
      <c r="CF9" s="124" t="str">
        <f>IF(A測定!CT12="","",A測定!CT12-$D9)</f>
        <v/>
      </c>
      <c r="CG9" s="124" t="str">
        <f>IF(A測定!CU12="","",A測定!CU12-$D9)</f>
        <v/>
      </c>
      <c r="CH9" s="124" t="str">
        <f>IF(A測定!CV12="","",A測定!CV12-$D9)</f>
        <v/>
      </c>
      <c r="CI9" s="124" t="str">
        <f>IF(A測定!CW12="","",A測定!CW12-$D9)</f>
        <v/>
      </c>
      <c r="CJ9" s="124" t="str">
        <f>IF(A測定!CX12="","",A測定!CX12-$D9)</f>
        <v/>
      </c>
      <c r="CK9" s="124" t="str">
        <f>IF(A測定!CY12="","",A測定!CY12-$D9)</f>
        <v/>
      </c>
      <c r="CL9" s="124" t="str">
        <f>IF(A測定!CZ12="","",A測定!CZ12-$D9)</f>
        <v/>
      </c>
      <c r="CM9" s="124" t="str">
        <f>IF(A測定!DA12="","",A測定!DA12-$D9)</f>
        <v/>
      </c>
      <c r="CN9" s="124" t="str">
        <f>IF(A測定!DB12="","",A測定!DB12-$D9)</f>
        <v/>
      </c>
      <c r="CO9" s="124" t="str">
        <f>IF(A測定!DC12="","",A測定!DC12-$D9)</f>
        <v/>
      </c>
      <c r="CP9" s="124" t="str">
        <f>IF(A測定!DD12="","",A測定!DD12-$D9)</f>
        <v/>
      </c>
      <c r="CQ9" s="124" t="str">
        <f>IF(A測定!DE12="","",A測定!DE12-$D9)</f>
        <v/>
      </c>
      <c r="CR9" s="124" t="str">
        <f>IF(A測定!DF12="","",A測定!DF12-$D9)</f>
        <v/>
      </c>
      <c r="CS9" s="124" t="str">
        <f>IF(A測定!DG12="","",A測定!DG12-$D9)</f>
        <v/>
      </c>
      <c r="CT9" s="124" t="str">
        <f>IF(A測定!DH12="","",A測定!DH12-$D9)</f>
        <v/>
      </c>
      <c r="CU9" s="124" t="str">
        <f>IF(A測定!DI12="","",A測定!DI12-$D9)</f>
        <v/>
      </c>
      <c r="CV9" s="124" t="str">
        <f>IF(A測定!DJ12="","",A測定!DJ12-$D9)</f>
        <v/>
      </c>
      <c r="CW9" s="124" t="str">
        <f>IF(A測定!DK12="","",A測定!DK12-$D9)</f>
        <v/>
      </c>
      <c r="CX9" s="124" t="str">
        <f>IF(A測定!DL12="","",A測定!DL12-$D9)</f>
        <v/>
      </c>
      <c r="CY9" s="124" t="str">
        <f>IF(A測定!DM12="","",A測定!DM12-$D9)</f>
        <v/>
      </c>
      <c r="CZ9" s="288" t="str">
        <f>IF(A測定!DN12="","",A測定!DN12-$D9)</f>
        <v/>
      </c>
    </row>
    <row r="10" spans="1:105" ht="13.5" customHeight="1">
      <c r="A10" s="359">
        <v>1002</v>
      </c>
      <c r="B10" s="332" t="s">
        <v>370</v>
      </c>
      <c r="C10" s="130">
        <f>A測定!Q13</f>
        <v>1002</v>
      </c>
      <c r="D10" s="36">
        <f>A測定!R13</f>
        <v>212.7</v>
      </c>
      <c r="E10" s="264">
        <f>IF(A測定!S13="","",A測定!S13-$D10)</f>
        <v>0</v>
      </c>
      <c r="F10" s="264">
        <f>IF(A測定!T13="","",A測定!T13-$D10)</f>
        <v>0</v>
      </c>
      <c r="G10" s="126" t="str">
        <f>IF(A測定!U13="","",A測定!U13-$D10)</f>
        <v/>
      </c>
      <c r="H10" s="126" t="str">
        <f>IF(A測定!V13="","",A測定!V13-$D10)</f>
        <v/>
      </c>
      <c r="I10" s="126" t="str">
        <f>IF(A測定!W13="","",A測定!W13-$D10)</f>
        <v/>
      </c>
      <c r="J10" s="126" t="str">
        <f>IF(A測定!X13="","",A測定!X13-$D10)</f>
        <v/>
      </c>
      <c r="K10" s="126" t="str">
        <f>IF(A測定!Y13="","",A測定!Y13-$D10)</f>
        <v/>
      </c>
      <c r="L10" s="126" t="str">
        <f>IF(A測定!Z13="","",A測定!Z13-$D10)</f>
        <v/>
      </c>
      <c r="M10" s="126" t="str">
        <f>IF(A測定!AA13="","",A測定!AA13-$D10)</f>
        <v/>
      </c>
      <c r="N10" s="126" t="str">
        <f>IF(A測定!AB13="","",A測定!AB13-$D10)</f>
        <v/>
      </c>
      <c r="O10" s="126" t="str">
        <f>IF(A測定!AC13="","",A測定!AC13-$D10)</f>
        <v/>
      </c>
      <c r="P10" s="126" t="str">
        <f>IF(A測定!AD13="","",A測定!AD13-$D10)</f>
        <v/>
      </c>
      <c r="Q10" s="126" t="str">
        <f>IF(A測定!AE13="","",A測定!AE13-$D10)</f>
        <v/>
      </c>
      <c r="R10" s="126" t="str">
        <f>IF(A測定!AF13="","",A測定!AF13-$D10)</f>
        <v/>
      </c>
      <c r="S10" s="126" t="str">
        <f>IF(A測定!AG13="","",A測定!AG13-$D10)</f>
        <v/>
      </c>
      <c r="T10" s="126" t="str">
        <f>IF(A測定!AH13="","",A測定!AH13-$D10)</f>
        <v/>
      </c>
      <c r="U10" s="126" t="str">
        <f>IF(A測定!AI13="","",A測定!AI13-$D10)</f>
        <v/>
      </c>
      <c r="V10" s="126" t="str">
        <f>IF(A測定!AJ13="","",A測定!AJ13-$D10)</f>
        <v/>
      </c>
      <c r="W10" s="126" t="str">
        <f>IF(A測定!AK13="","",A測定!AK13-$D10)</f>
        <v/>
      </c>
      <c r="X10" s="126" t="str">
        <f>IF(A測定!AL13="","",A測定!AL13-$D10)</f>
        <v/>
      </c>
      <c r="Y10" s="126" t="str">
        <f>IF(A測定!AM13="","",A測定!AM13-$D10)</f>
        <v/>
      </c>
      <c r="Z10" s="126" t="str">
        <f>IF(A測定!AN13="","",A測定!AN13-$D10)</f>
        <v/>
      </c>
      <c r="AA10" s="126" t="str">
        <f>IF(A測定!AO13="","",A測定!AO13-$D10)</f>
        <v/>
      </c>
      <c r="AB10" s="126" t="str">
        <f>IF(A測定!AP13="","",A測定!AP13-$D10)</f>
        <v/>
      </c>
      <c r="AC10" s="126" t="str">
        <f>IF(A測定!AQ13="","",A測定!AQ13-$D10)</f>
        <v/>
      </c>
      <c r="AD10" s="126" t="str">
        <f>IF(A測定!AR13="","",A測定!AR13-$D10)</f>
        <v/>
      </c>
      <c r="AE10" s="126" t="str">
        <f>IF(A測定!AS13="","",A測定!AS13-$D10)</f>
        <v/>
      </c>
      <c r="AF10" s="126" t="str">
        <f>IF(A測定!AT13="","",A測定!AT13-$D10)</f>
        <v/>
      </c>
      <c r="AG10" s="126" t="str">
        <f>IF(A測定!AU13="","",A測定!AU13-$D10)</f>
        <v/>
      </c>
      <c r="AH10" s="126" t="str">
        <f>IF(A測定!AV13="","",A測定!AV13-$D10)</f>
        <v/>
      </c>
      <c r="AI10" s="126" t="str">
        <f>IF(A測定!AW13="","",A測定!AW13-$D10)</f>
        <v/>
      </c>
      <c r="AJ10" s="126" t="str">
        <f>IF(A測定!AX13="","",A測定!AX13-$D10)</f>
        <v/>
      </c>
      <c r="AK10" s="126" t="str">
        <f>IF(A測定!AY13="","",A測定!AY13-$D10)</f>
        <v/>
      </c>
      <c r="AL10" s="126" t="str">
        <f>IF(A測定!AZ13="","",A測定!AZ13-$D10)</f>
        <v/>
      </c>
      <c r="AM10" s="126" t="str">
        <f>IF(A測定!BA13="","",A測定!BA13-$D10)</f>
        <v/>
      </c>
      <c r="AN10" s="126" t="str">
        <f>IF(A測定!BB13="","",A測定!BB13-$D10)</f>
        <v/>
      </c>
      <c r="AO10" s="126" t="str">
        <f>IF(A測定!BC13="","",A測定!BC13-$D10)</f>
        <v/>
      </c>
      <c r="AP10" s="126" t="str">
        <f>IF(A測定!BD13="","",A測定!BD13-$D10)</f>
        <v/>
      </c>
      <c r="AQ10" s="126" t="str">
        <f>IF(A測定!BE13="","",A測定!BE13-$D10)</f>
        <v/>
      </c>
      <c r="AR10" s="126" t="str">
        <f>IF(A測定!BF13="","",A測定!BF13-$D10)</f>
        <v/>
      </c>
      <c r="AS10" s="126" t="str">
        <f>IF(A測定!BG13="","",A測定!BG13-$D10)</f>
        <v/>
      </c>
      <c r="AT10" s="126" t="str">
        <f>IF(A測定!BH13="","",A測定!BH13-$D10)</f>
        <v/>
      </c>
      <c r="AU10" s="126" t="str">
        <f>IF(A測定!BI13="","",A測定!BI13-$D10)</f>
        <v/>
      </c>
      <c r="AV10" s="126" t="str">
        <f>IF(A測定!BJ13="","",A測定!BJ13-$D10)</f>
        <v/>
      </c>
      <c r="AW10" s="126" t="str">
        <f>IF(A測定!BK13="","",A測定!BK13-$D10)</f>
        <v/>
      </c>
      <c r="AX10" s="126" t="str">
        <f>IF(A測定!BL13="","",A測定!BL13-$D10)</f>
        <v/>
      </c>
      <c r="AY10" s="126" t="str">
        <f>IF(A測定!BM13="","",A測定!BM13-$D10)</f>
        <v/>
      </c>
      <c r="AZ10" s="126" t="str">
        <f>IF(A測定!BN13="","",A測定!BN13-$D10)</f>
        <v/>
      </c>
      <c r="BA10" s="126" t="str">
        <f>IF(A測定!BO13="","",A測定!BO13-$D10)</f>
        <v/>
      </c>
      <c r="BB10" s="126" t="str">
        <f>IF(A測定!BP13="","",A測定!BP13-$D10)</f>
        <v/>
      </c>
      <c r="BC10" s="126" t="str">
        <f>IF(A測定!BQ13="","",A測定!BQ13-$D10)</f>
        <v/>
      </c>
      <c r="BD10" s="126" t="str">
        <f>IF(A測定!BR13="","",A測定!BR13-$D10)</f>
        <v/>
      </c>
      <c r="BE10" s="126" t="str">
        <f>IF(A測定!BS13="","",A測定!BS13-$D10)</f>
        <v/>
      </c>
      <c r="BF10" s="126" t="str">
        <f>IF(A測定!BT13="","",A測定!BT13-$D10)</f>
        <v/>
      </c>
      <c r="BG10" s="126" t="str">
        <f>IF(A測定!BU13="","",A測定!BU13-$D10)</f>
        <v/>
      </c>
      <c r="BH10" s="126" t="str">
        <f>IF(A測定!BV13="","",A測定!BV13-$D10)</f>
        <v/>
      </c>
      <c r="BI10" s="126" t="str">
        <f>IF(A測定!BW13="","",A測定!BW13-$D10)</f>
        <v/>
      </c>
      <c r="BJ10" s="126" t="str">
        <f>IF(A測定!BX13="","",A測定!BX13-$D10)</f>
        <v/>
      </c>
      <c r="BK10" s="126" t="str">
        <f>IF(A測定!BY13="","",A測定!BY13-$D10)</f>
        <v/>
      </c>
      <c r="BL10" s="126" t="str">
        <f>IF(A測定!BZ13="","",A測定!BZ13-$D10)</f>
        <v/>
      </c>
      <c r="BM10" s="126" t="str">
        <f>IF(A測定!CA13="","",A測定!CA13-$D10)</f>
        <v/>
      </c>
      <c r="BN10" s="126" t="str">
        <f>IF(A測定!CB13="","",A測定!CB13-$D10)</f>
        <v/>
      </c>
      <c r="BO10" s="126" t="str">
        <f>IF(A測定!CC13="","",A測定!CC13-$D10)</f>
        <v/>
      </c>
      <c r="BP10" s="126" t="str">
        <f>IF(A測定!CD13="","",A測定!CD13-$D10)</f>
        <v/>
      </c>
      <c r="BQ10" s="126" t="str">
        <f>IF(A測定!CE13="","",A測定!CE13-$D10)</f>
        <v/>
      </c>
      <c r="BR10" s="126" t="str">
        <f>IF(A測定!CF13="","",A測定!CF13-$D10)</f>
        <v/>
      </c>
      <c r="BS10" s="126" t="str">
        <f>IF(A測定!CG13="","",A測定!CG13-$D10)</f>
        <v/>
      </c>
      <c r="BT10" s="126" t="str">
        <f>IF(A測定!CH13="","",A測定!CH13-$D10)</f>
        <v/>
      </c>
      <c r="BU10" s="126" t="str">
        <f>IF(A測定!CI13="","",A測定!CI13-$D10)</f>
        <v/>
      </c>
      <c r="BV10" s="126" t="str">
        <f>IF(A測定!CJ13="","",A測定!CJ13-$D10)</f>
        <v/>
      </c>
      <c r="BW10" s="126" t="str">
        <f>IF(A測定!CK13="","",A測定!CK13-$D10)</f>
        <v/>
      </c>
      <c r="BX10" s="126" t="str">
        <f>IF(A測定!CL13="","",A測定!CL13-$D10)</f>
        <v/>
      </c>
      <c r="BY10" s="126" t="str">
        <f>IF(A測定!CM13="","",A測定!CM13-$D10)</f>
        <v/>
      </c>
      <c r="BZ10" s="126" t="str">
        <f>IF(A測定!CN13="","",A測定!CN13-$D10)</f>
        <v/>
      </c>
      <c r="CA10" s="126" t="str">
        <f>IF(A測定!CO13="","",A測定!CO13-$D10)</f>
        <v/>
      </c>
      <c r="CB10" s="126" t="str">
        <f>IF(A測定!CP13="","",A測定!CP13-$D10)</f>
        <v/>
      </c>
      <c r="CC10" s="126" t="str">
        <f>IF(A測定!CQ13="","",A測定!CQ13-$D10)</f>
        <v/>
      </c>
      <c r="CD10" s="126" t="str">
        <f>IF(A測定!CR13="","",A測定!CR13-$D10)</f>
        <v/>
      </c>
      <c r="CE10" s="126" t="str">
        <f>IF(A測定!CS13="","",A測定!CS13-$D10)</f>
        <v/>
      </c>
      <c r="CF10" s="126" t="str">
        <f>IF(A測定!CT13="","",A測定!CT13-$D10)</f>
        <v/>
      </c>
      <c r="CG10" s="126" t="str">
        <f>IF(A測定!CU13="","",A測定!CU13-$D10)</f>
        <v/>
      </c>
      <c r="CH10" s="126" t="str">
        <f>IF(A測定!CV13="","",A測定!CV13-$D10)</f>
        <v/>
      </c>
      <c r="CI10" s="126" t="str">
        <f>IF(A測定!CW13="","",A測定!CW13-$D10)</f>
        <v/>
      </c>
      <c r="CJ10" s="126" t="str">
        <f>IF(A測定!CX13="","",A測定!CX13-$D10)</f>
        <v/>
      </c>
      <c r="CK10" s="126" t="str">
        <f>IF(A測定!CY13="","",A測定!CY13-$D10)</f>
        <v/>
      </c>
      <c r="CL10" s="126" t="str">
        <f>IF(A測定!CZ13="","",A測定!CZ13-$D10)</f>
        <v/>
      </c>
      <c r="CM10" s="126" t="str">
        <f>IF(A測定!DA13="","",A測定!DA13-$D10)</f>
        <v/>
      </c>
      <c r="CN10" s="126" t="str">
        <f>IF(A測定!DB13="","",A測定!DB13-$D10)</f>
        <v/>
      </c>
      <c r="CO10" s="126" t="str">
        <f>IF(A測定!DC13="","",A測定!DC13-$D10)</f>
        <v/>
      </c>
      <c r="CP10" s="126" t="str">
        <f>IF(A測定!DD13="","",A測定!DD13-$D10)</f>
        <v/>
      </c>
      <c r="CQ10" s="126" t="str">
        <f>IF(A測定!DE13="","",A測定!DE13-$D10)</f>
        <v/>
      </c>
      <c r="CR10" s="126" t="str">
        <f>IF(A測定!DF13="","",A測定!DF13-$D10)</f>
        <v/>
      </c>
      <c r="CS10" s="126" t="str">
        <f>IF(A測定!DG13="","",A測定!DG13-$D10)</f>
        <v/>
      </c>
      <c r="CT10" s="126" t="str">
        <f>IF(A測定!DH13="","",A測定!DH13-$D10)</f>
        <v/>
      </c>
      <c r="CU10" s="126" t="str">
        <f>IF(A測定!DI13="","",A測定!DI13-$D10)</f>
        <v/>
      </c>
      <c r="CV10" s="126" t="str">
        <f>IF(A測定!DJ13="","",A測定!DJ13-$D10)</f>
        <v/>
      </c>
      <c r="CW10" s="126" t="str">
        <f>IF(A測定!DK13="","",A測定!DK13-$D10)</f>
        <v/>
      </c>
      <c r="CX10" s="126" t="str">
        <f>IF(A測定!DL13="","",A測定!DL13-$D10)</f>
        <v/>
      </c>
      <c r="CY10" s="126" t="str">
        <f>IF(A測定!DM13="","",A測定!DM13-$D10)</f>
        <v/>
      </c>
      <c r="CZ10" s="289" t="str">
        <f>IF(A測定!DN13="","",A測定!DN13-$D10)</f>
        <v/>
      </c>
    </row>
    <row r="11" spans="1:105" ht="13.5" customHeight="1">
      <c r="A11" s="359">
        <v>1003</v>
      </c>
      <c r="B11" s="332" t="s">
        <v>371</v>
      </c>
      <c r="C11" s="130">
        <f>A測定!Q14</f>
        <v>1003</v>
      </c>
      <c r="D11" s="36">
        <f>A測定!R14</f>
        <v>212.7</v>
      </c>
      <c r="E11" s="264">
        <f>IF(A測定!S14="","",A測定!S14-$D11)</f>
        <v>0</v>
      </c>
      <c r="F11" s="264">
        <f>IF(A測定!T14="","",A測定!T14-$D11)</f>
        <v>0</v>
      </c>
      <c r="G11" s="126" t="str">
        <f>IF(A測定!U14="","",A測定!U14-$D11)</f>
        <v/>
      </c>
      <c r="H11" s="126" t="str">
        <f>IF(A測定!V14="","",A測定!V14-$D11)</f>
        <v/>
      </c>
      <c r="I11" s="126" t="str">
        <f>IF(A測定!W14="","",A測定!W14-$D11)</f>
        <v/>
      </c>
      <c r="J11" s="126" t="str">
        <f>IF(A測定!X14="","",A測定!X14-$D11)</f>
        <v/>
      </c>
      <c r="K11" s="126" t="str">
        <f>IF(A測定!Y14="","",A測定!Y14-$D11)</f>
        <v/>
      </c>
      <c r="L11" s="126" t="str">
        <f>IF(A測定!Z14="","",A測定!Z14-$D11)</f>
        <v/>
      </c>
      <c r="M11" s="126" t="str">
        <f>IF(A測定!AA14="","",A測定!AA14-$D11)</f>
        <v/>
      </c>
      <c r="N11" s="126" t="str">
        <f>IF(A測定!AB14="","",A測定!AB14-$D11)</f>
        <v/>
      </c>
      <c r="O11" s="126" t="str">
        <f>IF(A測定!AC14="","",A測定!AC14-$D11)</f>
        <v/>
      </c>
      <c r="P11" s="126" t="str">
        <f>IF(A測定!AD14="","",A測定!AD14-$D11)</f>
        <v/>
      </c>
      <c r="Q11" s="126" t="str">
        <f>IF(A測定!AE14="","",A測定!AE14-$D11)</f>
        <v/>
      </c>
      <c r="R11" s="126" t="str">
        <f>IF(A測定!AF14="","",A測定!AF14-$D11)</f>
        <v/>
      </c>
      <c r="S11" s="126" t="str">
        <f>IF(A測定!AG14="","",A測定!AG14-$D11)</f>
        <v/>
      </c>
      <c r="T11" s="126" t="str">
        <f>IF(A測定!AH14="","",A測定!AH14-$D11)</f>
        <v/>
      </c>
      <c r="U11" s="126" t="str">
        <f>IF(A測定!AI14="","",A測定!AI14-$D11)</f>
        <v/>
      </c>
      <c r="V11" s="126" t="str">
        <f>IF(A測定!AJ14="","",A測定!AJ14-$D11)</f>
        <v/>
      </c>
      <c r="W11" s="126" t="str">
        <f>IF(A測定!AK14="","",A測定!AK14-$D11)</f>
        <v/>
      </c>
      <c r="X11" s="126" t="str">
        <f>IF(A測定!AL14="","",A測定!AL14-$D11)</f>
        <v/>
      </c>
      <c r="Y11" s="126" t="str">
        <f>IF(A測定!AM14="","",A測定!AM14-$D11)</f>
        <v/>
      </c>
      <c r="Z11" s="126" t="str">
        <f>IF(A測定!AN14="","",A測定!AN14-$D11)</f>
        <v/>
      </c>
      <c r="AA11" s="126" t="str">
        <f>IF(A測定!AO14="","",A測定!AO14-$D11)</f>
        <v/>
      </c>
      <c r="AB11" s="126" t="str">
        <f>IF(A測定!AP14="","",A測定!AP14-$D11)</f>
        <v/>
      </c>
      <c r="AC11" s="126" t="str">
        <f>IF(A測定!AQ14="","",A測定!AQ14-$D11)</f>
        <v/>
      </c>
      <c r="AD11" s="126" t="str">
        <f>IF(A測定!AR14="","",A測定!AR14-$D11)</f>
        <v/>
      </c>
      <c r="AE11" s="126" t="str">
        <f>IF(A測定!AS14="","",A測定!AS14-$D11)</f>
        <v/>
      </c>
      <c r="AF11" s="126" t="str">
        <f>IF(A測定!AT14="","",A測定!AT14-$D11)</f>
        <v/>
      </c>
      <c r="AG11" s="126" t="str">
        <f>IF(A測定!AU14="","",A測定!AU14-$D11)</f>
        <v/>
      </c>
      <c r="AH11" s="126" t="str">
        <f>IF(A測定!AV14="","",A測定!AV14-$D11)</f>
        <v/>
      </c>
      <c r="AI11" s="126" t="str">
        <f>IF(A測定!AW14="","",A測定!AW14-$D11)</f>
        <v/>
      </c>
      <c r="AJ11" s="126" t="str">
        <f>IF(A測定!AX14="","",A測定!AX14-$D11)</f>
        <v/>
      </c>
      <c r="AK11" s="126" t="str">
        <f>IF(A測定!AY14="","",A測定!AY14-$D11)</f>
        <v/>
      </c>
      <c r="AL11" s="126" t="str">
        <f>IF(A測定!AZ14="","",A測定!AZ14-$D11)</f>
        <v/>
      </c>
      <c r="AM11" s="126" t="str">
        <f>IF(A測定!BA14="","",A測定!BA14-$D11)</f>
        <v/>
      </c>
      <c r="AN11" s="126" t="str">
        <f>IF(A測定!BB14="","",A測定!BB14-$D11)</f>
        <v/>
      </c>
      <c r="AO11" s="126" t="str">
        <f>IF(A測定!BC14="","",A測定!BC14-$D11)</f>
        <v/>
      </c>
      <c r="AP11" s="126" t="str">
        <f>IF(A測定!BD14="","",A測定!BD14-$D11)</f>
        <v/>
      </c>
      <c r="AQ11" s="126" t="str">
        <f>IF(A測定!BE14="","",A測定!BE14-$D11)</f>
        <v/>
      </c>
      <c r="AR11" s="126" t="str">
        <f>IF(A測定!BF14="","",A測定!BF14-$D11)</f>
        <v/>
      </c>
      <c r="AS11" s="126" t="str">
        <f>IF(A測定!BG14="","",A測定!BG14-$D11)</f>
        <v/>
      </c>
      <c r="AT11" s="126" t="str">
        <f>IF(A測定!BH14="","",A測定!BH14-$D11)</f>
        <v/>
      </c>
      <c r="AU11" s="126" t="str">
        <f>IF(A測定!BI14="","",A測定!BI14-$D11)</f>
        <v/>
      </c>
      <c r="AV11" s="126" t="str">
        <f>IF(A測定!BJ14="","",A測定!BJ14-$D11)</f>
        <v/>
      </c>
      <c r="AW11" s="126" t="str">
        <f>IF(A測定!BK14="","",A測定!BK14-$D11)</f>
        <v/>
      </c>
      <c r="AX11" s="126" t="str">
        <f>IF(A測定!BL14="","",A測定!BL14-$D11)</f>
        <v/>
      </c>
      <c r="AY11" s="126" t="str">
        <f>IF(A測定!BM14="","",A測定!BM14-$D11)</f>
        <v/>
      </c>
      <c r="AZ11" s="126" t="str">
        <f>IF(A測定!BN14="","",A測定!BN14-$D11)</f>
        <v/>
      </c>
      <c r="BA11" s="126" t="str">
        <f>IF(A測定!BO14="","",A測定!BO14-$D11)</f>
        <v/>
      </c>
      <c r="BB11" s="126" t="str">
        <f>IF(A測定!BP14="","",A測定!BP14-$D11)</f>
        <v/>
      </c>
      <c r="BC11" s="126" t="str">
        <f>IF(A測定!BQ14="","",A測定!BQ14-$D11)</f>
        <v/>
      </c>
      <c r="BD11" s="126" t="str">
        <f>IF(A測定!BR14="","",A測定!BR14-$D11)</f>
        <v/>
      </c>
      <c r="BE11" s="126" t="str">
        <f>IF(A測定!BS14="","",A測定!BS14-$D11)</f>
        <v/>
      </c>
      <c r="BF11" s="126" t="str">
        <f>IF(A測定!BT14="","",A測定!BT14-$D11)</f>
        <v/>
      </c>
      <c r="BG11" s="126" t="str">
        <f>IF(A測定!BU14="","",A測定!BU14-$D11)</f>
        <v/>
      </c>
      <c r="BH11" s="126" t="str">
        <f>IF(A測定!BV14="","",A測定!BV14-$D11)</f>
        <v/>
      </c>
      <c r="BI11" s="126" t="str">
        <f>IF(A測定!BW14="","",A測定!BW14-$D11)</f>
        <v/>
      </c>
      <c r="BJ11" s="126" t="str">
        <f>IF(A測定!BX14="","",A測定!BX14-$D11)</f>
        <v/>
      </c>
      <c r="BK11" s="126" t="str">
        <f>IF(A測定!BY14="","",A測定!BY14-$D11)</f>
        <v/>
      </c>
      <c r="BL11" s="126" t="str">
        <f>IF(A測定!BZ14="","",A測定!BZ14-$D11)</f>
        <v/>
      </c>
      <c r="BM11" s="126" t="str">
        <f>IF(A測定!CA14="","",A測定!CA14-$D11)</f>
        <v/>
      </c>
      <c r="BN11" s="126" t="str">
        <f>IF(A測定!CB14="","",A測定!CB14-$D11)</f>
        <v/>
      </c>
      <c r="BO11" s="126" t="str">
        <f>IF(A測定!CC14="","",A測定!CC14-$D11)</f>
        <v/>
      </c>
      <c r="BP11" s="126" t="str">
        <f>IF(A測定!CD14="","",A測定!CD14-$D11)</f>
        <v/>
      </c>
      <c r="BQ11" s="126" t="str">
        <f>IF(A測定!CE14="","",A測定!CE14-$D11)</f>
        <v/>
      </c>
      <c r="BR11" s="126" t="str">
        <f>IF(A測定!CF14="","",A測定!CF14-$D11)</f>
        <v/>
      </c>
      <c r="BS11" s="126" t="str">
        <f>IF(A測定!CG14="","",A測定!CG14-$D11)</f>
        <v/>
      </c>
      <c r="BT11" s="126" t="str">
        <f>IF(A測定!CH14="","",A測定!CH14-$D11)</f>
        <v/>
      </c>
      <c r="BU11" s="126" t="str">
        <f>IF(A測定!CI14="","",A測定!CI14-$D11)</f>
        <v/>
      </c>
      <c r="BV11" s="126" t="str">
        <f>IF(A測定!CJ14="","",A測定!CJ14-$D11)</f>
        <v/>
      </c>
      <c r="BW11" s="126" t="str">
        <f>IF(A測定!CK14="","",A測定!CK14-$D11)</f>
        <v/>
      </c>
      <c r="BX11" s="126" t="str">
        <f>IF(A測定!CL14="","",A測定!CL14-$D11)</f>
        <v/>
      </c>
      <c r="BY11" s="126" t="str">
        <f>IF(A測定!CM14="","",A測定!CM14-$D11)</f>
        <v/>
      </c>
      <c r="BZ11" s="126" t="str">
        <f>IF(A測定!CN14="","",A測定!CN14-$D11)</f>
        <v/>
      </c>
      <c r="CA11" s="126" t="str">
        <f>IF(A測定!CO14="","",A測定!CO14-$D11)</f>
        <v/>
      </c>
      <c r="CB11" s="126" t="str">
        <f>IF(A測定!CP14="","",A測定!CP14-$D11)</f>
        <v/>
      </c>
      <c r="CC11" s="126" t="str">
        <f>IF(A測定!CQ14="","",A測定!CQ14-$D11)</f>
        <v/>
      </c>
      <c r="CD11" s="126" t="str">
        <f>IF(A測定!CR14="","",A測定!CR14-$D11)</f>
        <v/>
      </c>
      <c r="CE11" s="126" t="str">
        <f>IF(A測定!CS14="","",A測定!CS14-$D11)</f>
        <v/>
      </c>
      <c r="CF11" s="126" t="str">
        <f>IF(A測定!CT14="","",A測定!CT14-$D11)</f>
        <v/>
      </c>
      <c r="CG11" s="126" t="str">
        <f>IF(A測定!CU14="","",A測定!CU14-$D11)</f>
        <v/>
      </c>
      <c r="CH11" s="126" t="str">
        <f>IF(A測定!CV14="","",A測定!CV14-$D11)</f>
        <v/>
      </c>
      <c r="CI11" s="126" t="str">
        <f>IF(A測定!CW14="","",A測定!CW14-$D11)</f>
        <v/>
      </c>
      <c r="CJ11" s="126" t="str">
        <f>IF(A測定!CX14="","",A測定!CX14-$D11)</f>
        <v/>
      </c>
      <c r="CK11" s="126" t="str">
        <f>IF(A測定!CY14="","",A測定!CY14-$D11)</f>
        <v/>
      </c>
      <c r="CL11" s="126" t="str">
        <f>IF(A測定!CZ14="","",A測定!CZ14-$D11)</f>
        <v/>
      </c>
      <c r="CM11" s="126" t="str">
        <f>IF(A測定!DA14="","",A測定!DA14-$D11)</f>
        <v/>
      </c>
      <c r="CN11" s="126" t="str">
        <f>IF(A測定!DB14="","",A測定!DB14-$D11)</f>
        <v/>
      </c>
      <c r="CO11" s="126" t="str">
        <f>IF(A測定!DC14="","",A測定!DC14-$D11)</f>
        <v/>
      </c>
      <c r="CP11" s="126" t="str">
        <f>IF(A測定!DD14="","",A測定!DD14-$D11)</f>
        <v/>
      </c>
      <c r="CQ11" s="126" t="str">
        <f>IF(A測定!DE14="","",A測定!DE14-$D11)</f>
        <v/>
      </c>
      <c r="CR11" s="126" t="str">
        <f>IF(A測定!DF14="","",A測定!DF14-$D11)</f>
        <v/>
      </c>
      <c r="CS11" s="126" t="str">
        <f>IF(A測定!DG14="","",A測定!DG14-$D11)</f>
        <v/>
      </c>
      <c r="CT11" s="126" t="str">
        <f>IF(A測定!DH14="","",A測定!DH14-$D11)</f>
        <v/>
      </c>
      <c r="CU11" s="126" t="str">
        <f>IF(A測定!DI14="","",A測定!DI14-$D11)</f>
        <v/>
      </c>
      <c r="CV11" s="126" t="str">
        <f>IF(A測定!DJ14="","",A測定!DJ14-$D11)</f>
        <v/>
      </c>
      <c r="CW11" s="126" t="str">
        <f>IF(A測定!DK14="","",A測定!DK14-$D11)</f>
        <v/>
      </c>
      <c r="CX11" s="126" t="str">
        <f>IF(A測定!DL14="","",A測定!DL14-$D11)</f>
        <v/>
      </c>
      <c r="CY11" s="126" t="str">
        <f>IF(A測定!DM14="","",A測定!DM14-$D11)</f>
        <v/>
      </c>
      <c r="CZ11" s="289" t="str">
        <f>IF(A測定!DN14="","",A測定!DN14-$D11)</f>
        <v/>
      </c>
    </row>
    <row r="12" spans="1:105" ht="13.5" customHeight="1">
      <c r="A12" s="359">
        <v>311</v>
      </c>
      <c r="B12" s="332" t="s">
        <v>372</v>
      </c>
      <c r="C12" s="130">
        <f>A測定!Q15</f>
        <v>311</v>
      </c>
      <c r="D12" s="36">
        <f>A測定!R15</f>
        <v>-61</v>
      </c>
      <c r="E12" s="264">
        <f>IF(A測定!S15="","",A測定!S15-$D12)</f>
        <v>0</v>
      </c>
      <c r="F12" s="264">
        <f>IF(A測定!T15="","",A測定!T15-$D12)</f>
        <v>0</v>
      </c>
      <c r="G12" s="126" t="str">
        <f>IF(A測定!U15="","",A測定!U15-$D12)</f>
        <v/>
      </c>
      <c r="H12" s="126" t="str">
        <f>IF(A測定!V15="","",A測定!V15-$D12)</f>
        <v/>
      </c>
      <c r="I12" s="126" t="str">
        <f>IF(A測定!W15="","",A測定!W15-$D12)</f>
        <v/>
      </c>
      <c r="J12" s="126" t="str">
        <f>IF(A測定!X15="","",A測定!X15-$D12)</f>
        <v/>
      </c>
      <c r="K12" s="126" t="str">
        <f>IF(A測定!Y15="","",A測定!Y15-$D12)</f>
        <v/>
      </c>
      <c r="L12" s="126" t="str">
        <f>IF(A測定!Z15="","",A測定!Z15-$D12)</f>
        <v/>
      </c>
      <c r="M12" s="126" t="str">
        <f>IF(A測定!AA15="","",A測定!AA15-$D12)</f>
        <v/>
      </c>
      <c r="N12" s="126" t="str">
        <f>IF(A測定!AB15="","",A測定!AB15-$D12)</f>
        <v/>
      </c>
      <c r="O12" s="126" t="str">
        <f>IF(A測定!AC15="","",A測定!AC15-$D12)</f>
        <v/>
      </c>
      <c r="P12" s="126" t="str">
        <f>IF(A測定!AD15="","",A測定!AD15-$D12)</f>
        <v/>
      </c>
      <c r="Q12" s="126" t="str">
        <f>IF(A測定!AE15="","",A測定!AE15-$D12)</f>
        <v/>
      </c>
      <c r="R12" s="126" t="str">
        <f>IF(A測定!AF15="","",A測定!AF15-$D12)</f>
        <v/>
      </c>
      <c r="S12" s="126" t="str">
        <f>IF(A測定!AG15="","",A測定!AG15-$D12)</f>
        <v/>
      </c>
      <c r="T12" s="126" t="str">
        <f>IF(A測定!AH15="","",A測定!AH15-$D12)</f>
        <v/>
      </c>
      <c r="U12" s="126" t="str">
        <f>IF(A測定!AI15="","",A測定!AI15-$D12)</f>
        <v/>
      </c>
      <c r="V12" s="126" t="str">
        <f>IF(A測定!AJ15="","",A測定!AJ15-$D12)</f>
        <v/>
      </c>
      <c r="W12" s="126" t="str">
        <f>IF(A測定!AK15="","",A測定!AK15-$D12)</f>
        <v/>
      </c>
      <c r="X12" s="126" t="str">
        <f>IF(A測定!AL15="","",A測定!AL15-$D12)</f>
        <v/>
      </c>
      <c r="Y12" s="126" t="str">
        <f>IF(A測定!AM15="","",A測定!AM15-$D12)</f>
        <v/>
      </c>
      <c r="Z12" s="126" t="str">
        <f>IF(A測定!AN15="","",A測定!AN15-$D12)</f>
        <v/>
      </c>
      <c r="AA12" s="126" t="str">
        <f>IF(A測定!AO15="","",A測定!AO15-$D12)</f>
        <v/>
      </c>
      <c r="AB12" s="126" t="str">
        <f>IF(A測定!AP15="","",A測定!AP15-$D12)</f>
        <v/>
      </c>
      <c r="AC12" s="126" t="str">
        <f>IF(A測定!AQ15="","",A測定!AQ15-$D12)</f>
        <v/>
      </c>
      <c r="AD12" s="126" t="str">
        <f>IF(A測定!AR15="","",A測定!AR15-$D12)</f>
        <v/>
      </c>
      <c r="AE12" s="126" t="str">
        <f>IF(A測定!AS15="","",A測定!AS15-$D12)</f>
        <v/>
      </c>
      <c r="AF12" s="126" t="str">
        <f>IF(A測定!AT15="","",A測定!AT15-$D12)</f>
        <v/>
      </c>
      <c r="AG12" s="126" t="str">
        <f>IF(A測定!AU15="","",A測定!AU15-$D12)</f>
        <v/>
      </c>
      <c r="AH12" s="126" t="str">
        <f>IF(A測定!AV15="","",A測定!AV15-$D12)</f>
        <v/>
      </c>
      <c r="AI12" s="126" t="str">
        <f>IF(A測定!AW15="","",A測定!AW15-$D12)</f>
        <v/>
      </c>
      <c r="AJ12" s="126" t="str">
        <f>IF(A測定!AX15="","",A測定!AX15-$D12)</f>
        <v/>
      </c>
      <c r="AK12" s="126" t="str">
        <f>IF(A測定!AY15="","",A測定!AY15-$D12)</f>
        <v/>
      </c>
      <c r="AL12" s="126" t="str">
        <f>IF(A測定!AZ15="","",A測定!AZ15-$D12)</f>
        <v/>
      </c>
      <c r="AM12" s="126" t="str">
        <f>IF(A測定!BA15="","",A測定!BA15-$D12)</f>
        <v/>
      </c>
      <c r="AN12" s="126" t="str">
        <f>IF(A測定!BB15="","",A測定!BB15-$D12)</f>
        <v/>
      </c>
      <c r="AO12" s="126" t="str">
        <f>IF(A測定!BC15="","",A測定!BC15-$D12)</f>
        <v/>
      </c>
      <c r="AP12" s="126" t="str">
        <f>IF(A測定!BD15="","",A測定!BD15-$D12)</f>
        <v/>
      </c>
      <c r="AQ12" s="126" t="str">
        <f>IF(A測定!BE15="","",A測定!BE15-$D12)</f>
        <v/>
      </c>
      <c r="AR12" s="126" t="str">
        <f>IF(A測定!BF15="","",A測定!BF15-$D12)</f>
        <v/>
      </c>
      <c r="AS12" s="126" t="str">
        <f>IF(A測定!BG15="","",A測定!BG15-$D12)</f>
        <v/>
      </c>
      <c r="AT12" s="126" t="str">
        <f>IF(A測定!BH15="","",A測定!BH15-$D12)</f>
        <v/>
      </c>
      <c r="AU12" s="126" t="str">
        <f>IF(A測定!BI15="","",A測定!BI15-$D12)</f>
        <v/>
      </c>
      <c r="AV12" s="126" t="str">
        <f>IF(A測定!BJ15="","",A測定!BJ15-$D12)</f>
        <v/>
      </c>
      <c r="AW12" s="126" t="str">
        <f>IF(A測定!BK15="","",A測定!BK15-$D12)</f>
        <v/>
      </c>
      <c r="AX12" s="126" t="str">
        <f>IF(A測定!BL15="","",A測定!BL15-$D12)</f>
        <v/>
      </c>
      <c r="AY12" s="126" t="str">
        <f>IF(A測定!BM15="","",A測定!BM15-$D12)</f>
        <v/>
      </c>
      <c r="AZ12" s="126" t="str">
        <f>IF(A測定!BN15="","",A測定!BN15-$D12)</f>
        <v/>
      </c>
      <c r="BA12" s="126" t="str">
        <f>IF(A測定!BO15="","",A測定!BO15-$D12)</f>
        <v/>
      </c>
      <c r="BB12" s="126" t="str">
        <f>IF(A測定!BP15="","",A測定!BP15-$D12)</f>
        <v/>
      </c>
      <c r="BC12" s="126" t="str">
        <f>IF(A測定!BQ15="","",A測定!BQ15-$D12)</f>
        <v/>
      </c>
      <c r="BD12" s="126" t="str">
        <f>IF(A測定!BR15="","",A測定!BR15-$D12)</f>
        <v/>
      </c>
      <c r="BE12" s="126" t="str">
        <f>IF(A測定!BS15="","",A測定!BS15-$D12)</f>
        <v/>
      </c>
      <c r="BF12" s="126" t="str">
        <f>IF(A測定!BT15="","",A測定!BT15-$D12)</f>
        <v/>
      </c>
      <c r="BG12" s="126" t="str">
        <f>IF(A測定!BU15="","",A測定!BU15-$D12)</f>
        <v/>
      </c>
      <c r="BH12" s="126" t="str">
        <f>IF(A測定!BV15="","",A測定!BV15-$D12)</f>
        <v/>
      </c>
      <c r="BI12" s="126" t="str">
        <f>IF(A測定!BW15="","",A測定!BW15-$D12)</f>
        <v/>
      </c>
      <c r="BJ12" s="126" t="str">
        <f>IF(A測定!BX15="","",A測定!BX15-$D12)</f>
        <v/>
      </c>
      <c r="BK12" s="126" t="str">
        <f>IF(A測定!BY15="","",A測定!BY15-$D12)</f>
        <v/>
      </c>
      <c r="BL12" s="126" t="str">
        <f>IF(A測定!BZ15="","",A測定!BZ15-$D12)</f>
        <v/>
      </c>
      <c r="BM12" s="126" t="str">
        <f>IF(A測定!CA15="","",A測定!CA15-$D12)</f>
        <v/>
      </c>
      <c r="BN12" s="126" t="str">
        <f>IF(A測定!CB15="","",A測定!CB15-$D12)</f>
        <v/>
      </c>
      <c r="BO12" s="126" t="str">
        <f>IF(A測定!CC15="","",A測定!CC15-$D12)</f>
        <v/>
      </c>
      <c r="BP12" s="126" t="str">
        <f>IF(A測定!CD15="","",A測定!CD15-$D12)</f>
        <v/>
      </c>
      <c r="BQ12" s="126" t="str">
        <f>IF(A測定!CE15="","",A測定!CE15-$D12)</f>
        <v/>
      </c>
      <c r="BR12" s="126" t="str">
        <f>IF(A測定!CF15="","",A測定!CF15-$D12)</f>
        <v/>
      </c>
      <c r="BS12" s="126" t="str">
        <f>IF(A測定!CG15="","",A測定!CG15-$D12)</f>
        <v/>
      </c>
      <c r="BT12" s="126" t="str">
        <f>IF(A測定!CH15="","",A測定!CH15-$D12)</f>
        <v/>
      </c>
      <c r="BU12" s="126" t="str">
        <f>IF(A測定!CI15="","",A測定!CI15-$D12)</f>
        <v/>
      </c>
      <c r="BV12" s="126" t="str">
        <f>IF(A測定!CJ15="","",A測定!CJ15-$D12)</f>
        <v/>
      </c>
      <c r="BW12" s="126" t="str">
        <f>IF(A測定!CK15="","",A測定!CK15-$D12)</f>
        <v/>
      </c>
      <c r="BX12" s="126" t="str">
        <f>IF(A測定!CL15="","",A測定!CL15-$D12)</f>
        <v/>
      </c>
      <c r="BY12" s="126" t="str">
        <f>IF(A測定!CM15="","",A測定!CM15-$D12)</f>
        <v/>
      </c>
      <c r="BZ12" s="126" t="str">
        <f>IF(A測定!CN15="","",A測定!CN15-$D12)</f>
        <v/>
      </c>
      <c r="CA12" s="126" t="str">
        <f>IF(A測定!CO15="","",A測定!CO15-$D12)</f>
        <v/>
      </c>
      <c r="CB12" s="126" t="str">
        <f>IF(A測定!CP15="","",A測定!CP15-$D12)</f>
        <v/>
      </c>
      <c r="CC12" s="126" t="str">
        <f>IF(A測定!CQ15="","",A測定!CQ15-$D12)</f>
        <v/>
      </c>
      <c r="CD12" s="126" t="str">
        <f>IF(A測定!CR15="","",A測定!CR15-$D12)</f>
        <v/>
      </c>
      <c r="CE12" s="126" t="str">
        <f>IF(A測定!CS15="","",A測定!CS15-$D12)</f>
        <v/>
      </c>
      <c r="CF12" s="126" t="str">
        <f>IF(A測定!CT15="","",A測定!CT15-$D12)</f>
        <v/>
      </c>
      <c r="CG12" s="126" t="str">
        <f>IF(A測定!CU15="","",A測定!CU15-$D12)</f>
        <v/>
      </c>
      <c r="CH12" s="126" t="str">
        <f>IF(A測定!CV15="","",A測定!CV15-$D12)</f>
        <v/>
      </c>
      <c r="CI12" s="126" t="str">
        <f>IF(A測定!CW15="","",A測定!CW15-$D12)</f>
        <v/>
      </c>
      <c r="CJ12" s="126" t="str">
        <f>IF(A測定!CX15="","",A測定!CX15-$D12)</f>
        <v/>
      </c>
      <c r="CK12" s="126" t="str">
        <f>IF(A測定!CY15="","",A測定!CY15-$D12)</f>
        <v/>
      </c>
      <c r="CL12" s="126" t="str">
        <f>IF(A測定!CZ15="","",A測定!CZ15-$D12)</f>
        <v/>
      </c>
      <c r="CM12" s="126" t="str">
        <f>IF(A測定!DA15="","",A測定!DA15-$D12)</f>
        <v/>
      </c>
      <c r="CN12" s="126" t="str">
        <f>IF(A測定!DB15="","",A測定!DB15-$D12)</f>
        <v/>
      </c>
      <c r="CO12" s="126" t="str">
        <f>IF(A測定!DC15="","",A測定!DC15-$D12)</f>
        <v/>
      </c>
      <c r="CP12" s="126" t="str">
        <f>IF(A測定!DD15="","",A測定!DD15-$D12)</f>
        <v/>
      </c>
      <c r="CQ12" s="126" t="str">
        <f>IF(A測定!DE15="","",A測定!DE15-$D12)</f>
        <v/>
      </c>
      <c r="CR12" s="126" t="str">
        <f>IF(A測定!DF15="","",A測定!DF15-$D12)</f>
        <v/>
      </c>
      <c r="CS12" s="126" t="str">
        <f>IF(A測定!DG15="","",A測定!DG15-$D12)</f>
        <v/>
      </c>
      <c r="CT12" s="126" t="str">
        <f>IF(A測定!DH15="","",A測定!DH15-$D12)</f>
        <v/>
      </c>
      <c r="CU12" s="126" t="str">
        <f>IF(A測定!DI15="","",A測定!DI15-$D12)</f>
        <v/>
      </c>
      <c r="CV12" s="126" t="str">
        <f>IF(A測定!DJ15="","",A測定!DJ15-$D12)</f>
        <v/>
      </c>
      <c r="CW12" s="126" t="str">
        <f>IF(A測定!DK15="","",A測定!DK15-$D12)</f>
        <v/>
      </c>
      <c r="CX12" s="126" t="str">
        <f>IF(A測定!DL15="","",A測定!DL15-$D12)</f>
        <v/>
      </c>
      <c r="CY12" s="126" t="str">
        <f>IF(A測定!DM15="","",A測定!DM15-$D12)</f>
        <v/>
      </c>
      <c r="CZ12" s="289" t="str">
        <f>IF(A測定!DN15="","",A測定!DN15-$D12)</f>
        <v/>
      </c>
    </row>
    <row r="13" spans="1:105" ht="13.5" customHeight="1">
      <c r="A13" s="359">
        <v>311</v>
      </c>
      <c r="B13" s="332" t="s">
        <v>373</v>
      </c>
      <c r="C13" s="130">
        <f>A測定!Q16</f>
        <v>311</v>
      </c>
      <c r="D13" s="36">
        <f>A測定!R16</f>
        <v>-120.5</v>
      </c>
      <c r="E13" s="264">
        <f>IF(A測定!S16="","",A測定!S16-$D13)</f>
        <v>-0.17700000000000671</v>
      </c>
      <c r="F13" s="264">
        <f>IF(A測定!T16="","",A測定!T16-$D13)</f>
        <v>-0.1839999999999975</v>
      </c>
      <c r="G13" s="126" t="str">
        <f>IF(A測定!U16="","",A測定!U16-$D13)</f>
        <v/>
      </c>
      <c r="H13" s="126" t="str">
        <f>IF(A測定!V16="","",A測定!V16-$D13)</f>
        <v/>
      </c>
      <c r="I13" s="126" t="str">
        <f>IF(A測定!W16="","",A測定!W16-$D13)</f>
        <v/>
      </c>
      <c r="J13" s="126" t="str">
        <f>IF(A測定!X16="","",A測定!X16-$D13)</f>
        <v/>
      </c>
      <c r="K13" s="126" t="str">
        <f>IF(A測定!Y16="","",A測定!Y16-$D13)</f>
        <v/>
      </c>
      <c r="L13" s="126" t="str">
        <f>IF(A測定!Z16="","",A測定!Z16-$D13)</f>
        <v/>
      </c>
      <c r="M13" s="126" t="str">
        <f>IF(A測定!AA16="","",A測定!AA16-$D13)</f>
        <v/>
      </c>
      <c r="N13" s="126" t="str">
        <f>IF(A測定!AB16="","",A測定!AB16-$D13)</f>
        <v/>
      </c>
      <c r="O13" s="126" t="str">
        <f>IF(A測定!AC16="","",A測定!AC16-$D13)</f>
        <v/>
      </c>
      <c r="P13" s="126" t="str">
        <f>IF(A測定!AD16="","",A測定!AD16-$D13)</f>
        <v/>
      </c>
      <c r="Q13" s="126" t="str">
        <f>IF(A測定!AE16="","",A測定!AE16-$D13)</f>
        <v/>
      </c>
      <c r="R13" s="126" t="str">
        <f>IF(A測定!AF16="","",A測定!AF16-$D13)</f>
        <v/>
      </c>
      <c r="S13" s="126" t="str">
        <f>IF(A測定!AG16="","",A測定!AG16-$D13)</f>
        <v/>
      </c>
      <c r="T13" s="126" t="str">
        <f>IF(A測定!AH16="","",A測定!AH16-$D13)</f>
        <v/>
      </c>
      <c r="U13" s="126" t="str">
        <f>IF(A測定!AI16="","",A測定!AI16-$D13)</f>
        <v/>
      </c>
      <c r="V13" s="126" t="str">
        <f>IF(A測定!AJ16="","",A測定!AJ16-$D13)</f>
        <v/>
      </c>
      <c r="W13" s="126" t="str">
        <f>IF(A測定!AK16="","",A測定!AK16-$D13)</f>
        <v/>
      </c>
      <c r="X13" s="126" t="str">
        <f>IF(A測定!AL16="","",A測定!AL16-$D13)</f>
        <v/>
      </c>
      <c r="Y13" s="126" t="str">
        <f>IF(A測定!AM16="","",A測定!AM16-$D13)</f>
        <v/>
      </c>
      <c r="Z13" s="126" t="str">
        <f>IF(A測定!AN16="","",A測定!AN16-$D13)</f>
        <v/>
      </c>
      <c r="AA13" s="126" t="str">
        <f>IF(A測定!AO16="","",A測定!AO16-$D13)</f>
        <v/>
      </c>
      <c r="AB13" s="126" t="str">
        <f>IF(A測定!AP16="","",A測定!AP16-$D13)</f>
        <v/>
      </c>
      <c r="AC13" s="126" t="str">
        <f>IF(A測定!AQ16="","",A測定!AQ16-$D13)</f>
        <v/>
      </c>
      <c r="AD13" s="126" t="str">
        <f>IF(A測定!AR16="","",A測定!AR16-$D13)</f>
        <v/>
      </c>
      <c r="AE13" s="126" t="str">
        <f>IF(A測定!AS16="","",A測定!AS16-$D13)</f>
        <v/>
      </c>
      <c r="AF13" s="126" t="str">
        <f>IF(A測定!AT16="","",A測定!AT16-$D13)</f>
        <v/>
      </c>
      <c r="AG13" s="126" t="str">
        <f>IF(A測定!AU16="","",A測定!AU16-$D13)</f>
        <v/>
      </c>
      <c r="AH13" s="126" t="str">
        <f>IF(A測定!AV16="","",A測定!AV16-$D13)</f>
        <v/>
      </c>
      <c r="AI13" s="126" t="str">
        <f>IF(A測定!AW16="","",A測定!AW16-$D13)</f>
        <v/>
      </c>
      <c r="AJ13" s="126" t="str">
        <f>IF(A測定!AX16="","",A測定!AX16-$D13)</f>
        <v/>
      </c>
      <c r="AK13" s="126" t="str">
        <f>IF(A測定!AY16="","",A測定!AY16-$D13)</f>
        <v/>
      </c>
      <c r="AL13" s="126" t="str">
        <f>IF(A測定!AZ16="","",A測定!AZ16-$D13)</f>
        <v/>
      </c>
      <c r="AM13" s="126" t="str">
        <f>IF(A測定!BA16="","",A測定!BA16-$D13)</f>
        <v/>
      </c>
      <c r="AN13" s="126" t="str">
        <f>IF(A測定!BB16="","",A測定!BB16-$D13)</f>
        <v/>
      </c>
      <c r="AO13" s="126" t="str">
        <f>IF(A測定!BC16="","",A測定!BC16-$D13)</f>
        <v/>
      </c>
      <c r="AP13" s="126" t="str">
        <f>IF(A測定!BD16="","",A測定!BD16-$D13)</f>
        <v/>
      </c>
      <c r="AQ13" s="126" t="str">
        <f>IF(A測定!BE16="","",A測定!BE16-$D13)</f>
        <v/>
      </c>
      <c r="AR13" s="126" t="str">
        <f>IF(A測定!BF16="","",A測定!BF16-$D13)</f>
        <v/>
      </c>
      <c r="AS13" s="126" t="str">
        <f>IF(A測定!BG16="","",A測定!BG16-$D13)</f>
        <v/>
      </c>
      <c r="AT13" s="126" t="str">
        <f>IF(A測定!BH16="","",A測定!BH16-$D13)</f>
        <v/>
      </c>
      <c r="AU13" s="126" t="str">
        <f>IF(A測定!BI16="","",A測定!BI16-$D13)</f>
        <v/>
      </c>
      <c r="AV13" s="126" t="str">
        <f>IF(A測定!BJ16="","",A測定!BJ16-$D13)</f>
        <v/>
      </c>
      <c r="AW13" s="126" t="str">
        <f>IF(A測定!BK16="","",A測定!BK16-$D13)</f>
        <v/>
      </c>
      <c r="AX13" s="126" t="str">
        <f>IF(A測定!BL16="","",A測定!BL16-$D13)</f>
        <v/>
      </c>
      <c r="AY13" s="126" t="str">
        <f>IF(A測定!BM16="","",A測定!BM16-$D13)</f>
        <v/>
      </c>
      <c r="AZ13" s="126" t="str">
        <f>IF(A測定!BN16="","",A測定!BN16-$D13)</f>
        <v/>
      </c>
      <c r="BA13" s="126" t="str">
        <f>IF(A測定!BO16="","",A測定!BO16-$D13)</f>
        <v/>
      </c>
      <c r="BB13" s="126" t="str">
        <f>IF(A測定!BP16="","",A測定!BP16-$D13)</f>
        <v/>
      </c>
      <c r="BC13" s="126" t="str">
        <f>IF(A測定!BQ16="","",A測定!BQ16-$D13)</f>
        <v/>
      </c>
      <c r="BD13" s="126" t="str">
        <f>IF(A測定!BR16="","",A測定!BR16-$D13)</f>
        <v/>
      </c>
      <c r="BE13" s="126" t="str">
        <f>IF(A測定!BS16="","",A測定!BS16-$D13)</f>
        <v/>
      </c>
      <c r="BF13" s="126" t="str">
        <f>IF(A測定!BT16="","",A測定!BT16-$D13)</f>
        <v/>
      </c>
      <c r="BG13" s="126" t="str">
        <f>IF(A測定!BU16="","",A測定!BU16-$D13)</f>
        <v/>
      </c>
      <c r="BH13" s="126" t="str">
        <f>IF(A測定!BV16="","",A測定!BV16-$D13)</f>
        <v/>
      </c>
      <c r="BI13" s="126" t="str">
        <f>IF(A測定!BW16="","",A測定!BW16-$D13)</f>
        <v/>
      </c>
      <c r="BJ13" s="126" t="str">
        <f>IF(A測定!BX16="","",A測定!BX16-$D13)</f>
        <v/>
      </c>
      <c r="BK13" s="126" t="str">
        <f>IF(A測定!BY16="","",A測定!BY16-$D13)</f>
        <v/>
      </c>
      <c r="BL13" s="126" t="str">
        <f>IF(A測定!BZ16="","",A測定!BZ16-$D13)</f>
        <v/>
      </c>
      <c r="BM13" s="126" t="str">
        <f>IF(A測定!CA16="","",A測定!CA16-$D13)</f>
        <v/>
      </c>
      <c r="BN13" s="126" t="str">
        <f>IF(A測定!CB16="","",A測定!CB16-$D13)</f>
        <v/>
      </c>
      <c r="BO13" s="126" t="str">
        <f>IF(A測定!CC16="","",A測定!CC16-$D13)</f>
        <v/>
      </c>
      <c r="BP13" s="126" t="str">
        <f>IF(A測定!CD16="","",A測定!CD16-$D13)</f>
        <v/>
      </c>
      <c r="BQ13" s="126" t="str">
        <f>IF(A測定!CE16="","",A測定!CE16-$D13)</f>
        <v/>
      </c>
      <c r="BR13" s="126" t="str">
        <f>IF(A測定!CF16="","",A測定!CF16-$D13)</f>
        <v/>
      </c>
      <c r="BS13" s="126" t="str">
        <f>IF(A測定!CG16="","",A測定!CG16-$D13)</f>
        <v/>
      </c>
      <c r="BT13" s="126" t="str">
        <f>IF(A測定!CH16="","",A測定!CH16-$D13)</f>
        <v/>
      </c>
      <c r="BU13" s="126" t="str">
        <f>IF(A測定!CI16="","",A測定!CI16-$D13)</f>
        <v/>
      </c>
      <c r="BV13" s="126" t="str">
        <f>IF(A測定!CJ16="","",A測定!CJ16-$D13)</f>
        <v/>
      </c>
      <c r="BW13" s="126" t="str">
        <f>IF(A測定!CK16="","",A測定!CK16-$D13)</f>
        <v/>
      </c>
      <c r="BX13" s="126" t="str">
        <f>IF(A測定!CL16="","",A測定!CL16-$D13)</f>
        <v/>
      </c>
      <c r="BY13" s="126" t="str">
        <f>IF(A測定!CM16="","",A測定!CM16-$D13)</f>
        <v/>
      </c>
      <c r="BZ13" s="126" t="str">
        <f>IF(A測定!CN16="","",A測定!CN16-$D13)</f>
        <v/>
      </c>
      <c r="CA13" s="126" t="str">
        <f>IF(A測定!CO16="","",A測定!CO16-$D13)</f>
        <v/>
      </c>
      <c r="CB13" s="126" t="str">
        <f>IF(A測定!CP16="","",A測定!CP16-$D13)</f>
        <v/>
      </c>
      <c r="CC13" s="126" t="str">
        <f>IF(A測定!CQ16="","",A測定!CQ16-$D13)</f>
        <v/>
      </c>
      <c r="CD13" s="126" t="str">
        <f>IF(A測定!CR16="","",A測定!CR16-$D13)</f>
        <v/>
      </c>
      <c r="CE13" s="126" t="str">
        <f>IF(A測定!CS16="","",A測定!CS16-$D13)</f>
        <v/>
      </c>
      <c r="CF13" s="126" t="str">
        <f>IF(A測定!CT16="","",A測定!CT16-$D13)</f>
        <v/>
      </c>
      <c r="CG13" s="126" t="str">
        <f>IF(A測定!CU16="","",A測定!CU16-$D13)</f>
        <v/>
      </c>
      <c r="CH13" s="126" t="str">
        <f>IF(A測定!CV16="","",A測定!CV16-$D13)</f>
        <v/>
      </c>
      <c r="CI13" s="126" t="str">
        <f>IF(A測定!CW16="","",A測定!CW16-$D13)</f>
        <v/>
      </c>
      <c r="CJ13" s="126" t="str">
        <f>IF(A測定!CX16="","",A測定!CX16-$D13)</f>
        <v/>
      </c>
      <c r="CK13" s="126" t="str">
        <f>IF(A測定!CY16="","",A測定!CY16-$D13)</f>
        <v/>
      </c>
      <c r="CL13" s="126" t="str">
        <f>IF(A測定!CZ16="","",A測定!CZ16-$D13)</f>
        <v/>
      </c>
      <c r="CM13" s="126" t="str">
        <f>IF(A測定!DA16="","",A測定!DA16-$D13)</f>
        <v/>
      </c>
      <c r="CN13" s="126" t="str">
        <f>IF(A測定!DB16="","",A測定!DB16-$D13)</f>
        <v/>
      </c>
      <c r="CO13" s="126" t="str">
        <f>IF(A測定!DC16="","",A測定!DC16-$D13)</f>
        <v/>
      </c>
      <c r="CP13" s="126" t="str">
        <f>IF(A測定!DD16="","",A測定!DD16-$D13)</f>
        <v/>
      </c>
      <c r="CQ13" s="126" t="str">
        <f>IF(A測定!DE16="","",A測定!DE16-$D13)</f>
        <v/>
      </c>
      <c r="CR13" s="126" t="str">
        <f>IF(A測定!DF16="","",A測定!DF16-$D13)</f>
        <v/>
      </c>
      <c r="CS13" s="126" t="str">
        <f>IF(A測定!DG16="","",A測定!DG16-$D13)</f>
        <v/>
      </c>
      <c r="CT13" s="126" t="str">
        <f>IF(A測定!DH16="","",A測定!DH16-$D13)</f>
        <v/>
      </c>
      <c r="CU13" s="126" t="str">
        <f>IF(A測定!DI16="","",A測定!DI16-$D13)</f>
        <v/>
      </c>
      <c r="CV13" s="126" t="str">
        <f>IF(A測定!DJ16="","",A測定!DJ16-$D13)</f>
        <v/>
      </c>
      <c r="CW13" s="126" t="str">
        <f>IF(A測定!DK16="","",A測定!DK16-$D13)</f>
        <v/>
      </c>
      <c r="CX13" s="126" t="str">
        <f>IF(A測定!DL16="","",A測定!DL16-$D13)</f>
        <v/>
      </c>
      <c r="CY13" s="126" t="str">
        <f>IF(A測定!DM16="","",A測定!DM16-$D13)</f>
        <v/>
      </c>
      <c r="CZ13" s="289" t="str">
        <f>IF(A測定!DN16="","",A測定!DN16-$D13)</f>
        <v/>
      </c>
    </row>
    <row r="14" spans="1:105" ht="13.5" customHeight="1">
      <c r="A14" s="359">
        <v>314</v>
      </c>
      <c r="B14" s="332" t="s">
        <v>374</v>
      </c>
      <c r="C14" s="130">
        <f>A測定!Q17</f>
        <v>314</v>
      </c>
      <c r="D14" s="36">
        <f>A測定!R17</f>
        <v>82</v>
      </c>
      <c r="E14" s="264">
        <f>IF(A測定!S17="","",A測定!S17-$D14)</f>
        <v>0</v>
      </c>
      <c r="F14" s="264">
        <f>IF(A測定!T17="","",A測定!T17-$D14)</f>
        <v>0</v>
      </c>
      <c r="G14" s="126"/>
      <c r="H14" s="126"/>
      <c r="I14" s="126"/>
      <c r="J14" s="126"/>
      <c r="K14" s="126"/>
      <c r="L14" s="126"/>
      <c r="M14" s="126"/>
      <c r="N14" s="126"/>
      <c r="O14" s="126"/>
      <c r="P14" s="126"/>
      <c r="Q14" s="126"/>
      <c r="R14" s="126"/>
      <c r="S14" s="126"/>
      <c r="T14" s="126"/>
      <c r="U14" s="126"/>
      <c r="V14" s="126"/>
      <c r="W14" s="126"/>
      <c r="X14" s="126"/>
      <c r="Y14" s="126"/>
      <c r="Z14" s="126"/>
      <c r="AA14" s="126"/>
      <c r="AB14" s="126"/>
      <c r="AC14" s="126"/>
      <c r="AD14" s="126"/>
      <c r="AE14" s="126"/>
      <c r="AF14" s="126"/>
      <c r="AG14" s="126"/>
      <c r="AH14" s="126"/>
      <c r="AI14" s="126"/>
      <c r="AJ14" s="126"/>
      <c r="AK14" s="126"/>
      <c r="AL14" s="126"/>
      <c r="AM14" s="126"/>
      <c r="AN14" s="126"/>
      <c r="AO14" s="126"/>
      <c r="AP14" s="126"/>
      <c r="AQ14" s="126"/>
      <c r="AR14" s="126"/>
      <c r="AS14" s="126"/>
      <c r="AT14" s="126"/>
      <c r="AU14" s="126"/>
      <c r="AV14" s="126"/>
      <c r="AW14" s="126"/>
      <c r="AX14" s="126"/>
      <c r="AY14" s="126"/>
      <c r="AZ14" s="126"/>
      <c r="BA14" s="126"/>
      <c r="BB14" s="126"/>
      <c r="BC14" s="126"/>
      <c r="BD14" s="126"/>
      <c r="BE14" s="126"/>
      <c r="BF14" s="126"/>
      <c r="BG14" s="126"/>
      <c r="BH14" s="126"/>
      <c r="BI14" s="126"/>
      <c r="BJ14" s="126"/>
      <c r="BK14" s="126"/>
      <c r="BL14" s="126"/>
      <c r="BM14" s="126"/>
      <c r="BN14" s="126"/>
      <c r="BO14" s="126"/>
      <c r="BP14" s="126"/>
      <c r="BQ14" s="126"/>
      <c r="BR14" s="126"/>
      <c r="BS14" s="126"/>
      <c r="BT14" s="126"/>
      <c r="BU14" s="126"/>
      <c r="BV14" s="126"/>
      <c r="BW14" s="126"/>
      <c r="BX14" s="126"/>
      <c r="BY14" s="126"/>
      <c r="BZ14" s="126"/>
      <c r="CA14" s="126"/>
      <c r="CB14" s="126"/>
      <c r="CC14" s="126"/>
      <c r="CD14" s="126"/>
      <c r="CE14" s="126"/>
      <c r="CF14" s="126"/>
      <c r="CG14" s="126"/>
      <c r="CH14" s="126"/>
      <c r="CI14" s="126"/>
      <c r="CJ14" s="126"/>
      <c r="CK14" s="126"/>
      <c r="CL14" s="126"/>
      <c r="CM14" s="126"/>
      <c r="CN14" s="126"/>
      <c r="CO14" s="126"/>
      <c r="CP14" s="126"/>
      <c r="CQ14" s="126"/>
      <c r="CR14" s="126"/>
      <c r="CS14" s="126"/>
      <c r="CT14" s="126"/>
      <c r="CU14" s="126"/>
      <c r="CV14" s="126"/>
      <c r="CW14" s="126"/>
      <c r="CX14" s="126"/>
      <c r="CY14" s="126"/>
      <c r="CZ14" s="289"/>
    </row>
    <row r="15" spans="1:105" ht="13.5" customHeight="1">
      <c r="A15" s="359">
        <v>314</v>
      </c>
      <c r="B15" s="332" t="s">
        <v>375</v>
      </c>
      <c r="C15" s="130">
        <f>A測定!Q18</f>
        <v>314</v>
      </c>
      <c r="D15" s="36">
        <f>A測定!R18</f>
        <v>135</v>
      </c>
      <c r="E15" s="264">
        <f>IF(A測定!S18="","",A測定!S18-$D15)</f>
        <v>0</v>
      </c>
      <c r="F15" s="264">
        <f>IF(A測定!T18="","",A測定!T18-$D15)</f>
        <v>0</v>
      </c>
      <c r="G15" s="126"/>
      <c r="H15" s="126"/>
      <c r="I15" s="126"/>
      <c r="J15" s="126"/>
      <c r="K15" s="126"/>
      <c r="L15" s="126"/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X15" s="126"/>
      <c r="Y15" s="126"/>
      <c r="Z15" s="126"/>
      <c r="AA15" s="126"/>
      <c r="AB15" s="126"/>
      <c r="AC15" s="126"/>
      <c r="AD15" s="126"/>
      <c r="AE15" s="126"/>
      <c r="AF15" s="126"/>
      <c r="AG15" s="126"/>
      <c r="AH15" s="126"/>
      <c r="AI15" s="126"/>
      <c r="AJ15" s="126"/>
      <c r="AK15" s="126"/>
      <c r="AL15" s="126"/>
      <c r="AM15" s="126"/>
      <c r="AN15" s="126"/>
      <c r="AO15" s="126"/>
      <c r="AP15" s="126"/>
      <c r="AQ15" s="126"/>
      <c r="AR15" s="126"/>
      <c r="AS15" s="126"/>
      <c r="AT15" s="126"/>
      <c r="AU15" s="126"/>
      <c r="AV15" s="126"/>
      <c r="AW15" s="126"/>
      <c r="AX15" s="126"/>
      <c r="AY15" s="126"/>
      <c r="AZ15" s="126"/>
      <c r="BA15" s="126"/>
      <c r="BB15" s="126"/>
      <c r="BC15" s="126"/>
      <c r="BD15" s="126"/>
      <c r="BE15" s="126"/>
      <c r="BF15" s="126"/>
      <c r="BG15" s="126"/>
      <c r="BH15" s="126"/>
      <c r="BI15" s="126"/>
      <c r="BJ15" s="126"/>
      <c r="BK15" s="126"/>
      <c r="BL15" s="126"/>
      <c r="BM15" s="126"/>
      <c r="BN15" s="126"/>
      <c r="BO15" s="126"/>
      <c r="BP15" s="126"/>
      <c r="BQ15" s="126"/>
      <c r="BR15" s="126"/>
      <c r="BS15" s="126"/>
      <c r="BT15" s="126"/>
      <c r="BU15" s="126"/>
      <c r="BV15" s="126"/>
      <c r="BW15" s="126"/>
      <c r="BX15" s="126"/>
      <c r="BY15" s="126"/>
      <c r="BZ15" s="126"/>
      <c r="CA15" s="126"/>
      <c r="CB15" s="126"/>
      <c r="CC15" s="126"/>
      <c r="CD15" s="126"/>
      <c r="CE15" s="126"/>
      <c r="CF15" s="126"/>
      <c r="CG15" s="126"/>
      <c r="CH15" s="126"/>
      <c r="CI15" s="126"/>
      <c r="CJ15" s="126"/>
      <c r="CK15" s="126"/>
      <c r="CL15" s="126"/>
      <c r="CM15" s="126"/>
      <c r="CN15" s="126"/>
      <c r="CO15" s="126"/>
      <c r="CP15" s="126"/>
      <c r="CQ15" s="126"/>
      <c r="CR15" s="126"/>
      <c r="CS15" s="126"/>
      <c r="CT15" s="126"/>
      <c r="CU15" s="126"/>
      <c r="CV15" s="126"/>
      <c r="CW15" s="126"/>
      <c r="CX15" s="126"/>
      <c r="CY15" s="126"/>
      <c r="CZ15" s="289"/>
    </row>
    <row r="16" spans="1:105" ht="13.5" customHeight="1">
      <c r="A16" s="359">
        <v>312</v>
      </c>
      <c r="B16" s="332" t="s">
        <v>479</v>
      </c>
      <c r="C16" s="130">
        <f>A測定!Q19</f>
        <v>312</v>
      </c>
      <c r="D16" s="36">
        <f>A測定!R19</f>
        <v>-60</v>
      </c>
      <c r="E16" s="264">
        <f>IF(A測定!S19="","",A測定!S19-$D16)</f>
        <v>5.7999999999999829E-2</v>
      </c>
      <c r="F16" s="264">
        <f>IF(A測定!T19="","",A測定!T19-$D16)</f>
        <v>5.5999999999997385E-2</v>
      </c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126"/>
      <c r="R16" s="126"/>
      <c r="S16" s="126"/>
      <c r="T16" s="126"/>
      <c r="U16" s="126"/>
      <c r="V16" s="126"/>
      <c r="W16" s="126"/>
      <c r="X16" s="126"/>
      <c r="Y16" s="126"/>
      <c r="Z16" s="126"/>
      <c r="AA16" s="126"/>
      <c r="AB16" s="126"/>
      <c r="AC16" s="126"/>
      <c r="AD16" s="126"/>
      <c r="AE16" s="126"/>
      <c r="AF16" s="126"/>
      <c r="AG16" s="126"/>
      <c r="AH16" s="126"/>
      <c r="AI16" s="126"/>
      <c r="AJ16" s="126"/>
      <c r="AK16" s="126"/>
      <c r="AL16" s="126"/>
      <c r="AM16" s="126"/>
      <c r="AN16" s="126"/>
      <c r="AO16" s="126"/>
      <c r="AP16" s="126"/>
      <c r="AQ16" s="126"/>
      <c r="AR16" s="126"/>
      <c r="AS16" s="126"/>
      <c r="AT16" s="126"/>
      <c r="AU16" s="126"/>
      <c r="AV16" s="126"/>
      <c r="AW16" s="126"/>
      <c r="AX16" s="126"/>
      <c r="AY16" s="126"/>
      <c r="AZ16" s="126"/>
      <c r="BA16" s="126"/>
      <c r="BB16" s="126"/>
      <c r="BC16" s="126"/>
      <c r="BD16" s="126"/>
      <c r="BE16" s="126"/>
      <c r="BF16" s="126"/>
      <c r="BG16" s="126"/>
      <c r="BH16" s="126"/>
      <c r="BI16" s="126"/>
      <c r="BJ16" s="126"/>
      <c r="BK16" s="126"/>
      <c r="BL16" s="126"/>
      <c r="BM16" s="126"/>
      <c r="BN16" s="126"/>
      <c r="BO16" s="126"/>
      <c r="BP16" s="126"/>
      <c r="BQ16" s="126"/>
      <c r="BR16" s="126"/>
      <c r="BS16" s="126"/>
      <c r="BT16" s="126"/>
      <c r="BU16" s="126"/>
      <c r="BV16" s="126"/>
      <c r="BW16" s="126"/>
      <c r="BX16" s="126"/>
      <c r="BY16" s="126"/>
      <c r="BZ16" s="126"/>
      <c r="CA16" s="126"/>
      <c r="CB16" s="126"/>
      <c r="CC16" s="126"/>
      <c r="CD16" s="126"/>
      <c r="CE16" s="126"/>
      <c r="CF16" s="126"/>
      <c r="CG16" s="126"/>
      <c r="CH16" s="126"/>
      <c r="CI16" s="126"/>
      <c r="CJ16" s="126"/>
      <c r="CK16" s="126"/>
      <c r="CL16" s="126"/>
      <c r="CM16" s="126"/>
      <c r="CN16" s="126"/>
      <c r="CO16" s="126"/>
      <c r="CP16" s="126"/>
      <c r="CQ16" s="126"/>
      <c r="CR16" s="126"/>
      <c r="CS16" s="126"/>
      <c r="CT16" s="126"/>
      <c r="CU16" s="126"/>
      <c r="CV16" s="126"/>
      <c r="CW16" s="126"/>
      <c r="CX16" s="126"/>
      <c r="CY16" s="126"/>
      <c r="CZ16" s="289"/>
    </row>
    <row r="17" spans="1:104" ht="13.5" customHeight="1">
      <c r="A17" s="359">
        <v>312</v>
      </c>
      <c r="B17" s="332" t="s">
        <v>376</v>
      </c>
      <c r="C17" s="130">
        <f>A測定!Q20</f>
        <v>312</v>
      </c>
      <c r="D17" s="36">
        <f>A測定!R20</f>
        <v>-101</v>
      </c>
      <c r="E17" s="264">
        <f>IF(A測定!S20="","",A測定!S20-$D17)</f>
        <v>-0.1530000000000058</v>
      </c>
      <c r="F17" s="264">
        <f>IF(A測定!T20="","",A測定!T20-$D17)</f>
        <v>-0.15399999999999636</v>
      </c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26"/>
      <c r="R17" s="126"/>
      <c r="S17" s="126"/>
      <c r="T17" s="126"/>
      <c r="U17" s="126"/>
      <c r="V17" s="126"/>
      <c r="W17" s="126"/>
      <c r="X17" s="126"/>
      <c r="Y17" s="126"/>
      <c r="Z17" s="126"/>
      <c r="AA17" s="126"/>
      <c r="AB17" s="126"/>
      <c r="AC17" s="126"/>
      <c r="AD17" s="126"/>
      <c r="AE17" s="126"/>
      <c r="AF17" s="126"/>
      <c r="AG17" s="126"/>
      <c r="AH17" s="126"/>
      <c r="AI17" s="126"/>
      <c r="AJ17" s="126"/>
      <c r="AK17" s="126"/>
      <c r="AL17" s="126"/>
      <c r="AM17" s="126"/>
      <c r="AN17" s="126"/>
      <c r="AO17" s="126"/>
      <c r="AP17" s="126"/>
      <c r="AQ17" s="126"/>
      <c r="AR17" s="126"/>
      <c r="AS17" s="126"/>
      <c r="AT17" s="126"/>
      <c r="AU17" s="126"/>
      <c r="AV17" s="126"/>
      <c r="AW17" s="126"/>
      <c r="AX17" s="126"/>
      <c r="AY17" s="126"/>
      <c r="AZ17" s="126"/>
      <c r="BA17" s="126"/>
      <c r="BB17" s="126"/>
      <c r="BC17" s="126"/>
      <c r="BD17" s="126"/>
      <c r="BE17" s="126"/>
      <c r="BF17" s="126"/>
      <c r="BG17" s="126"/>
      <c r="BH17" s="126"/>
      <c r="BI17" s="126"/>
      <c r="BJ17" s="126"/>
      <c r="BK17" s="126"/>
      <c r="BL17" s="126"/>
      <c r="BM17" s="126"/>
      <c r="BN17" s="126"/>
      <c r="BO17" s="126"/>
      <c r="BP17" s="126"/>
      <c r="BQ17" s="126"/>
      <c r="BR17" s="126"/>
      <c r="BS17" s="126"/>
      <c r="BT17" s="126"/>
      <c r="BU17" s="126"/>
      <c r="BV17" s="126"/>
      <c r="BW17" s="126"/>
      <c r="BX17" s="126"/>
      <c r="BY17" s="126"/>
      <c r="BZ17" s="126"/>
      <c r="CA17" s="126"/>
      <c r="CB17" s="126"/>
      <c r="CC17" s="126"/>
      <c r="CD17" s="126"/>
      <c r="CE17" s="126"/>
      <c r="CF17" s="126"/>
      <c r="CG17" s="126"/>
      <c r="CH17" s="126"/>
      <c r="CI17" s="126"/>
      <c r="CJ17" s="126"/>
      <c r="CK17" s="126"/>
      <c r="CL17" s="126"/>
      <c r="CM17" s="126"/>
      <c r="CN17" s="126"/>
      <c r="CO17" s="126"/>
      <c r="CP17" s="126"/>
      <c r="CQ17" s="126"/>
      <c r="CR17" s="126"/>
      <c r="CS17" s="126"/>
      <c r="CT17" s="126"/>
      <c r="CU17" s="126"/>
      <c r="CV17" s="126"/>
      <c r="CW17" s="126"/>
      <c r="CX17" s="126"/>
      <c r="CY17" s="126"/>
      <c r="CZ17" s="289"/>
    </row>
    <row r="18" spans="1:104" ht="13.5" customHeight="1">
      <c r="A18" s="359">
        <v>313</v>
      </c>
      <c r="B18" s="332" t="s">
        <v>480</v>
      </c>
      <c r="C18" s="130">
        <f>A測定!Q21</f>
        <v>313</v>
      </c>
      <c r="D18" s="36">
        <f>A測定!R21</f>
        <v>-60</v>
      </c>
      <c r="E18" s="264">
        <f>IF(A測定!S21="","",A測定!S21-$D18)</f>
        <v>9.100000000000108E-2</v>
      </c>
      <c r="F18" s="264">
        <f>IF(A測定!T21="","",A測定!T21-$D18)</f>
        <v>7.9000000000000625E-2</v>
      </c>
      <c r="G18" s="126"/>
      <c r="H18" s="126"/>
      <c r="I18" s="126"/>
      <c r="J18" s="126"/>
      <c r="K18" s="126"/>
      <c r="L18" s="126"/>
      <c r="M18" s="126"/>
      <c r="N18" s="126"/>
      <c r="O18" s="126"/>
      <c r="P18" s="126"/>
      <c r="Q18" s="126"/>
      <c r="R18" s="126"/>
      <c r="S18" s="126"/>
      <c r="T18" s="126"/>
      <c r="U18" s="126"/>
      <c r="V18" s="126"/>
      <c r="W18" s="126"/>
      <c r="X18" s="126"/>
      <c r="Y18" s="126"/>
      <c r="Z18" s="126"/>
      <c r="AA18" s="126"/>
      <c r="AB18" s="126"/>
      <c r="AC18" s="126"/>
      <c r="AD18" s="126"/>
      <c r="AE18" s="126"/>
      <c r="AF18" s="126"/>
      <c r="AG18" s="126"/>
      <c r="AH18" s="126"/>
      <c r="AI18" s="126"/>
      <c r="AJ18" s="126"/>
      <c r="AK18" s="126"/>
      <c r="AL18" s="126"/>
      <c r="AM18" s="126"/>
      <c r="AN18" s="126"/>
      <c r="AO18" s="126"/>
      <c r="AP18" s="126"/>
      <c r="AQ18" s="126"/>
      <c r="AR18" s="126"/>
      <c r="AS18" s="126"/>
      <c r="AT18" s="126"/>
      <c r="AU18" s="126"/>
      <c r="AV18" s="126"/>
      <c r="AW18" s="126"/>
      <c r="AX18" s="126"/>
      <c r="AY18" s="126"/>
      <c r="AZ18" s="126"/>
      <c r="BA18" s="126"/>
      <c r="BB18" s="126"/>
      <c r="BC18" s="126"/>
      <c r="BD18" s="126"/>
      <c r="BE18" s="126"/>
      <c r="BF18" s="126"/>
      <c r="BG18" s="126"/>
      <c r="BH18" s="126"/>
      <c r="BI18" s="126"/>
      <c r="BJ18" s="126"/>
      <c r="BK18" s="126"/>
      <c r="BL18" s="126"/>
      <c r="BM18" s="126"/>
      <c r="BN18" s="126"/>
      <c r="BO18" s="126"/>
      <c r="BP18" s="126"/>
      <c r="BQ18" s="126"/>
      <c r="BR18" s="126"/>
      <c r="BS18" s="126"/>
      <c r="BT18" s="126"/>
      <c r="BU18" s="126"/>
      <c r="BV18" s="126"/>
      <c r="BW18" s="126"/>
      <c r="BX18" s="126"/>
      <c r="BY18" s="126"/>
      <c r="BZ18" s="126"/>
      <c r="CA18" s="126"/>
      <c r="CB18" s="126"/>
      <c r="CC18" s="126"/>
      <c r="CD18" s="126"/>
      <c r="CE18" s="126"/>
      <c r="CF18" s="126"/>
      <c r="CG18" s="126"/>
      <c r="CH18" s="126"/>
      <c r="CI18" s="126"/>
      <c r="CJ18" s="126"/>
      <c r="CK18" s="126"/>
      <c r="CL18" s="126"/>
      <c r="CM18" s="126"/>
      <c r="CN18" s="126"/>
      <c r="CO18" s="126"/>
      <c r="CP18" s="126"/>
      <c r="CQ18" s="126"/>
      <c r="CR18" s="126"/>
      <c r="CS18" s="126"/>
      <c r="CT18" s="126"/>
      <c r="CU18" s="126"/>
      <c r="CV18" s="126"/>
      <c r="CW18" s="126"/>
      <c r="CX18" s="126"/>
      <c r="CY18" s="126"/>
      <c r="CZ18" s="289"/>
    </row>
    <row r="19" spans="1:104" ht="13.5" customHeight="1">
      <c r="A19" s="359">
        <v>313</v>
      </c>
      <c r="B19" s="332" t="s">
        <v>377</v>
      </c>
      <c r="C19" s="130">
        <f>A測定!Q22</f>
        <v>313</v>
      </c>
      <c r="D19" s="36">
        <f>A測定!R22</f>
        <v>181</v>
      </c>
      <c r="E19" s="264">
        <f>IF(A測定!S22="","",A測定!S22-$D19)</f>
        <v>-4.8000000000001819E-2</v>
      </c>
      <c r="F19" s="264">
        <f>IF(A測定!T22="","",A測定!T22-$D19)</f>
        <v>-1.9000000000005457E-2</v>
      </c>
      <c r="G19" s="126"/>
      <c r="H19" s="126"/>
      <c r="I19" s="126"/>
      <c r="J19" s="126"/>
      <c r="K19" s="126"/>
      <c r="L19" s="126"/>
      <c r="M19" s="126"/>
      <c r="N19" s="126"/>
      <c r="O19" s="126"/>
      <c r="P19" s="126"/>
      <c r="Q19" s="126"/>
      <c r="R19" s="126"/>
      <c r="S19" s="126"/>
      <c r="T19" s="126"/>
      <c r="U19" s="126"/>
      <c r="V19" s="126"/>
      <c r="W19" s="126"/>
      <c r="X19" s="126"/>
      <c r="Y19" s="126"/>
      <c r="Z19" s="126"/>
      <c r="AA19" s="126"/>
      <c r="AB19" s="126"/>
      <c r="AC19" s="126"/>
      <c r="AD19" s="126"/>
      <c r="AE19" s="126"/>
      <c r="AF19" s="126"/>
      <c r="AG19" s="126"/>
      <c r="AH19" s="126"/>
      <c r="AI19" s="126"/>
      <c r="AJ19" s="126"/>
      <c r="AK19" s="126"/>
      <c r="AL19" s="126"/>
      <c r="AM19" s="126"/>
      <c r="AN19" s="126"/>
      <c r="AO19" s="126"/>
      <c r="AP19" s="126"/>
      <c r="AQ19" s="126"/>
      <c r="AR19" s="126"/>
      <c r="AS19" s="126"/>
      <c r="AT19" s="126"/>
      <c r="AU19" s="126"/>
      <c r="AV19" s="126"/>
      <c r="AW19" s="126"/>
      <c r="AX19" s="126"/>
      <c r="AY19" s="126"/>
      <c r="AZ19" s="126"/>
      <c r="BA19" s="126"/>
      <c r="BB19" s="126"/>
      <c r="BC19" s="126"/>
      <c r="BD19" s="126"/>
      <c r="BE19" s="126"/>
      <c r="BF19" s="126"/>
      <c r="BG19" s="126"/>
      <c r="BH19" s="126"/>
      <c r="BI19" s="126"/>
      <c r="BJ19" s="126"/>
      <c r="BK19" s="126"/>
      <c r="BL19" s="126"/>
      <c r="BM19" s="126"/>
      <c r="BN19" s="126"/>
      <c r="BO19" s="126"/>
      <c r="BP19" s="126"/>
      <c r="BQ19" s="126"/>
      <c r="BR19" s="126"/>
      <c r="BS19" s="126"/>
      <c r="BT19" s="126"/>
      <c r="BU19" s="126"/>
      <c r="BV19" s="126"/>
      <c r="BW19" s="126"/>
      <c r="BX19" s="126"/>
      <c r="BY19" s="126"/>
      <c r="BZ19" s="126"/>
      <c r="CA19" s="126"/>
      <c r="CB19" s="126"/>
      <c r="CC19" s="126"/>
      <c r="CD19" s="126"/>
      <c r="CE19" s="126"/>
      <c r="CF19" s="126"/>
      <c r="CG19" s="126"/>
      <c r="CH19" s="126"/>
      <c r="CI19" s="126"/>
      <c r="CJ19" s="126"/>
      <c r="CK19" s="126"/>
      <c r="CL19" s="126"/>
      <c r="CM19" s="126"/>
      <c r="CN19" s="126"/>
      <c r="CO19" s="126"/>
      <c r="CP19" s="126"/>
      <c r="CQ19" s="126"/>
      <c r="CR19" s="126"/>
      <c r="CS19" s="126"/>
      <c r="CT19" s="126"/>
      <c r="CU19" s="126"/>
      <c r="CV19" s="126"/>
      <c r="CW19" s="126"/>
      <c r="CX19" s="126"/>
      <c r="CY19" s="126"/>
      <c r="CZ19" s="289"/>
    </row>
    <row r="20" spans="1:104" ht="13.5" customHeight="1">
      <c r="A20" s="359">
        <v>315</v>
      </c>
      <c r="B20" s="332" t="s">
        <v>481</v>
      </c>
      <c r="C20" s="130">
        <f>A測定!Q23</f>
        <v>315</v>
      </c>
      <c r="D20" s="36">
        <f>A測定!R23</f>
        <v>66.5</v>
      </c>
      <c r="E20" s="264">
        <f>IF(A測定!S23="","",A測定!S23-$D20)</f>
        <v>9.0000000000003411E-2</v>
      </c>
      <c r="F20" s="264">
        <f>IF(A測定!T23="","",A測定!T23-$D20)</f>
        <v>9.4999999999998863E-2</v>
      </c>
      <c r="G20" s="126"/>
      <c r="H20" s="126"/>
      <c r="I20" s="126"/>
      <c r="J20" s="126"/>
      <c r="K20" s="126"/>
      <c r="L20" s="126"/>
      <c r="M20" s="126"/>
      <c r="N20" s="126"/>
      <c r="O20" s="126"/>
      <c r="P20" s="126"/>
      <c r="Q20" s="126"/>
      <c r="R20" s="126"/>
      <c r="S20" s="126"/>
      <c r="T20" s="126"/>
      <c r="U20" s="126"/>
      <c r="V20" s="126"/>
      <c r="W20" s="126"/>
      <c r="X20" s="126"/>
      <c r="Y20" s="126"/>
      <c r="Z20" s="126"/>
      <c r="AA20" s="126"/>
      <c r="AB20" s="126"/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/>
      <c r="AV20" s="126"/>
      <c r="AW20" s="126"/>
      <c r="AX20" s="126"/>
      <c r="AY20" s="126"/>
      <c r="AZ20" s="126"/>
      <c r="BA20" s="126"/>
      <c r="BB20" s="126"/>
      <c r="BC20" s="126"/>
      <c r="BD20" s="126"/>
      <c r="BE20" s="126"/>
      <c r="BF20" s="126"/>
      <c r="BG20" s="126"/>
      <c r="BH20" s="126"/>
      <c r="BI20" s="126"/>
      <c r="BJ20" s="126"/>
      <c r="BK20" s="126"/>
      <c r="BL20" s="126"/>
      <c r="BM20" s="126"/>
      <c r="BN20" s="126"/>
      <c r="BO20" s="126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6"/>
      <c r="CC20" s="126"/>
      <c r="CD20" s="126"/>
      <c r="CE20" s="126"/>
      <c r="CF20" s="126"/>
      <c r="CG20" s="126"/>
      <c r="CH20" s="126"/>
      <c r="CI20" s="126"/>
      <c r="CJ20" s="126"/>
      <c r="CK20" s="126"/>
      <c r="CL20" s="126"/>
      <c r="CM20" s="126"/>
      <c r="CN20" s="126"/>
      <c r="CO20" s="126"/>
      <c r="CP20" s="126"/>
      <c r="CQ20" s="126"/>
      <c r="CR20" s="126"/>
      <c r="CS20" s="126"/>
      <c r="CT20" s="126"/>
      <c r="CU20" s="126"/>
      <c r="CV20" s="126"/>
      <c r="CW20" s="126"/>
      <c r="CX20" s="126"/>
      <c r="CY20" s="126"/>
      <c r="CZ20" s="289"/>
    </row>
    <row r="21" spans="1:104" ht="13.5" customHeight="1">
      <c r="A21" s="359">
        <v>315</v>
      </c>
      <c r="B21" s="332" t="s">
        <v>482</v>
      </c>
      <c r="C21" s="130">
        <f>A測定!Q24</f>
        <v>315</v>
      </c>
      <c r="D21" s="36">
        <f>A測定!R24</f>
        <v>-175.5</v>
      </c>
      <c r="E21" s="264">
        <f>IF(A測定!S24="","",A測定!S24-$D21)</f>
        <v>-0.16399999999998727</v>
      </c>
      <c r="F21" s="264">
        <f>IF(A測定!T24="","",A測定!T24-$D21)</f>
        <v>-0.19200000000000728</v>
      </c>
      <c r="G21" s="126"/>
      <c r="H21" s="126"/>
      <c r="I21" s="126"/>
      <c r="J21" s="126"/>
      <c r="K21" s="126"/>
      <c r="L21" s="126"/>
      <c r="M21" s="126"/>
      <c r="N21" s="126"/>
      <c r="O21" s="126"/>
      <c r="P21" s="126"/>
      <c r="Q21" s="126"/>
      <c r="R21" s="126"/>
      <c r="S21" s="126"/>
      <c r="T21" s="126"/>
      <c r="U21" s="126"/>
      <c r="V21" s="126"/>
      <c r="W21" s="126"/>
      <c r="X21" s="126"/>
      <c r="Y21" s="126"/>
      <c r="Z21" s="126"/>
      <c r="AA21" s="126"/>
      <c r="AB21" s="126"/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26"/>
      <c r="AV21" s="126"/>
      <c r="AW21" s="126"/>
      <c r="AX21" s="126"/>
      <c r="AY21" s="126"/>
      <c r="AZ21" s="126"/>
      <c r="BA21" s="126"/>
      <c r="BB21" s="126"/>
      <c r="BC21" s="126"/>
      <c r="BD21" s="126"/>
      <c r="BE21" s="126"/>
      <c r="BF21" s="126"/>
      <c r="BG21" s="126"/>
      <c r="BH21" s="126"/>
      <c r="BI21" s="126"/>
      <c r="BJ21" s="126"/>
      <c r="BK21" s="126"/>
      <c r="BL21" s="126"/>
      <c r="BM21" s="126"/>
      <c r="BN21" s="126"/>
      <c r="BO21" s="126"/>
      <c r="BP21" s="126"/>
      <c r="BQ21" s="126"/>
      <c r="BR21" s="126"/>
      <c r="BS21" s="126"/>
      <c r="BT21" s="126"/>
      <c r="BU21" s="126"/>
      <c r="BV21" s="126"/>
      <c r="BW21" s="126"/>
      <c r="BX21" s="126"/>
      <c r="BY21" s="126"/>
      <c r="BZ21" s="126"/>
      <c r="CA21" s="126"/>
      <c r="CB21" s="126"/>
      <c r="CC21" s="126"/>
      <c r="CD21" s="126"/>
      <c r="CE21" s="126"/>
      <c r="CF21" s="126"/>
      <c r="CG21" s="126"/>
      <c r="CH21" s="126"/>
      <c r="CI21" s="126"/>
      <c r="CJ21" s="126"/>
      <c r="CK21" s="126"/>
      <c r="CL21" s="126"/>
      <c r="CM21" s="126"/>
      <c r="CN21" s="126"/>
      <c r="CO21" s="126"/>
      <c r="CP21" s="126"/>
      <c r="CQ21" s="126"/>
      <c r="CR21" s="126"/>
      <c r="CS21" s="126"/>
      <c r="CT21" s="126"/>
      <c r="CU21" s="126"/>
      <c r="CV21" s="126"/>
      <c r="CW21" s="126"/>
      <c r="CX21" s="126"/>
      <c r="CY21" s="126"/>
      <c r="CZ21" s="289"/>
    </row>
    <row r="22" spans="1:104" ht="13.5" customHeight="1">
      <c r="A22" s="359">
        <v>320</v>
      </c>
      <c r="B22" s="332" t="s">
        <v>188</v>
      </c>
      <c r="C22" s="130">
        <f>A測定!Q25</f>
        <v>320</v>
      </c>
      <c r="D22" s="36">
        <f>A測定!R25</f>
        <v>73</v>
      </c>
      <c r="E22" s="264">
        <f>IF(A測定!S25="","",A測定!S25-$D22)</f>
        <v>4.8000000000001819E-2</v>
      </c>
      <c r="F22" s="264">
        <f>IF(A測定!T25="","",A測定!T25-$D22)</f>
        <v>3.3000000000001251E-2</v>
      </c>
      <c r="G22" s="126"/>
      <c r="H22" s="126"/>
      <c r="I22" s="126"/>
      <c r="J22" s="126"/>
      <c r="K22" s="126"/>
      <c r="L22" s="126"/>
      <c r="M22" s="126"/>
      <c r="N22" s="126"/>
      <c r="O22" s="126"/>
      <c r="P22" s="126"/>
      <c r="Q22" s="126"/>
      <c r="R22" s="126"/>
      <c r="S22" s="126"/>
      <c r="T22" s="126"/>
      <c r="U22" s="126"/>
      <c r="V22" s="126"/>
      <c r="W22" s="126"/>
      <c r="X22" s="126"/>
      <c r="Y22" s="126"/>
      <c r="Z22" s="126"/>
      <c r="AA22" s="126"/>
      <c r="AB22" s="126"/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  <c r="BA22" s="126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126"/>
      <c r="BQ22" s="126"/>
      <c r="BR22" s="126"/>
      <c r="BS22" s="126"/>
      <c r="BT22" s="126"/>
      <c r="BU22" s="126"/>
      <c r="BV22" s="126"/>
      <c r="BW22" s="126"/>
      <c r="BX22" s="126"/>
      <c r="BY22" s="126"/>
      <c r="BZ22" s="126"/>
      <c r="CA22" s="126"/>
      <c r="CB22" s="126"/>
      <c r="CC22" s="126"/>
      <c r="CD22" s="126"/>
      <c r="CE22" s="126"/>
      <c r="CF22" s="126"/>
      <c r="CG22" s="126"/>
      <c r="CH22" s="126"/>
      <c r="CI22" s="126"/>
      <c r="CJ22" s="126"/>
      <c r="CK22" s="126"/>
      <c r="CL22" s="126"/>
      <c r="CM22" s="126"/>
      <c r="CN22" s="126"/>
      <c r="CO22" s="126"/>
      <c r="CP22" s="126"/>
      <c r="CQ22" s="126"/>
      <c r="CR22" s="126"/>
      <c r="CS22" s="126"/>
      <c r="CT22" s="126"/>
      <c r="CU22" s="126"/>
      <c r="CV22" s="126"/>
      <c r="CW22" s="126"/>
      <c r="CX22" s="126"/>
      <c r="CY22" s="126"/>
      <c r="CZ22" s="289"/>
    </row>
    <row r="23" spans="1:104" ht="13.5" customHeight="1">
      <c r="A23" s="359">
        <v>320</v>
      </c>
      <c r="B23" s="332" t="s">
        <v>189</v>
      </c>
      <c r="C23" s="130">
        <f>A測定!Q26</f>
        <v>320</v>
      </c>
      <c r="D23" s="36">
        <f>A測定!R26</f>
        <v>72</v>
      </c>
      <c r="E23" s="264">
        <f>IF(A測定!S26="","",A測定!S26-$D23)</f>
        <v>-2.1000000000000796E-2</v>
      </c>
      <c r="F23" s="264">
        <f>IF(A測定!T26="","",A測定!T26-$D23)</f>
        <v>-2.4000000000000909E-2</v>
      </c>
      <c r="G23" s="126"/>
      <c r="H23" s="126"/>
      <c r="I23" s="126"/>
      <c r="J23" s="126"/>
      <c r="K23" s="126"/>
      <c r="L23" s="126"/>
      <c r="M23" s="126"/>
      <c r="N23" s="126"/>
      <c r="O23" s="126"/>
      <c r="P23" s="126"/>
      <c r="Q23" s="126"/>
      <c r="R23" s="126"/>
      <c r="S23" s="126"/>
      <c r="T23" s="126"/>
      <c r="U23" s="126"/>
      <c r="V23" s="126"/>
      <c r="W23" s="126"/>
      <c r="X23" s="126"/>
      <c r="Y23" s="126"/>
      <c r="Z23" s="126"/>
      <c r="AA23" s="126"/>
      <c r="AB23" s="126"/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6"/>
      <c r="AZ23" s="126"/>
      <c r="BA23" s="126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6"/>
      <c r="BN23" s="126"/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6"/>
      <c r="CC23" s="126"/>
      <c r="CD23" s="126"/>
      <c r="CE23" s="126"/>
      <c r="CF23" s="126"/>
      <c r="CG23" s="126"/>
      <c r="CH23" s="126"/>
      <c r="CI23" s="126"/>
      <c r="CJ23" s="126"/>
      <c r="CK23" s="126"/>
      <c r="CL23" s="126"/>
      <c r="CM23" s="126"/>
      <c r="CN23" s="126"/>
      <c r="CO23" s="126"/>
      <c r="CP23" s="126"/>
      <c r="CQ23" s="126"/>
      <c r="CR23" s="126"/>
      <c r="CS23" s="126"/>
      <c r="CT23" s="126"/>
      <c r="CU23" s="126"/>
      <c r="CV23" s="126"/>
      <c r="CW23" s="126"/>
      <c r="CX23" s="126"/>
      <c r="CY23" s="126"/>
      <c r="CZ23" s="289"/>
    </row>
    <row r="24" spans="1:104" ht="13.5" customHeight="1">
      <c r="A24" s="359">
        <v>351</v>
      </c>
      <c r="B24" s="332" t="s">
        <v>190</v>
      </c>
      <c r="C24" s="130">
        <f>A測定!Q27</f>
        <v>351</v>
      </c>
      <c r="D24" s="36">
        <f>A測定!R27</f>
        <v>214.45</v>
      </c>
      <c r="E24" s="264">
        <f>IF(A測定!S27="","",A測定!S27-$D24)</f>
        <v>0.35800000000000409</v>
      </c>
      <c r="F24" s="264">
        <f>IF(A測定!T27="","",A測定!T27-$D24)</f>
        <v>0.37400000000002365</v>
      </c>
      <c r="G24" s="126"/>
      <c r="H24" s="126"/>
      <c r="I24" s="126"/>
      <c r="J24" s="126"/>
      <c r="K24" s="126"/>
      <c r="L24" s="126"/>
      <c r="M24" s="126"/>
      <c r="N24" s="126"/>
      <c r="O24" s="126"/>
      <c r="P24" s="126"/>
      <c r="Q24" s="126"/>
      <c r="R24" s="126"/>
      <c r="S24" s="126"/>
      <c r="T24" s="126"/>
      <c r="U24" s="126"/>
      <c r="V24" s="126"/>
      <c r="W24" s="126"/>
      <c r="X24" s="126"/>
      <c r="Y24" s="126"/>
      <c r="Z24" s="126"/>
      <c r="AA24" s="126"/>
      <c r="AB24" s="126"/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/>
      <c r="AU24" s="126"/>
      <c r="AV24" s="126"/>
      <c r="AW24" s="126"/>
      <c r="AX24" s="126"/>
      <c r="AY24" s="126"/>
      <c r="AZ24" s="126"/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26"/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6"/>
      <c r="CC24" s="126"/>
      <c r="CD24" s="126"/>
      <c r="CE24" s="126"/>
      <c r="CF24" s="126"/>
      <c r="CG24" s="126"/>
      <c r="CH24" s="126"/>
      <c r="CI24" s="126"/>
      <c r="CJ24" s="126"/>
      <c r="CK24" s="126"/>
      <c r="CL24" s="126"/>
      <c r="CM24" s="126"/>
      <c r="CN24" s="126"/>
      <c r="CO24" s="126"/>
      <c r="CP24" s="126"/>
      <c r="CQ24" s="126"/>
      <c r="CR24" s="126"/>
      <c r="CS24" s="126"/>
      <c r="CT24" s="126"/>
      <c r="CU24" s="126"/>
      <c r="CV24" s="126"/>
      <c r="CW24" s="126"/>
      <c r="CX24" s="126"/>
      <c r="CY24" s="126"/>
      <c r="CZ24" s="289"/>
    </row>
    <row r="25" spans="1:104" ht="13.5" customHeight="1">
      <c r="A25" s="359">
        <v>352</v>
      </c>
      <c r="B25" s="332" t="s">
        <v>191</v>
      </c>
      <c r="C25" s="130">
        <f>A測定!Q28</f>
        <v>352</v>
      </c>
      <c r="D25" s="36">
        <f>A測定!R28</f>
        <v>214.45</v>
      </c>
      <c r="E25" s="264">
        <f>IF(A測定!S28="","",A測定!S28-$D25)</f>
        <v>0.19900000000001228</v>
      </c>
      <c r="F25" s="264">
        <f>IF(A測定!T28="","",A測定!T28-$D25)</f>
        <v>0.29900000000000659</v>
      </c>
      <c r="G25" s="126"/>
      <c r="H25" s="126"/>
      <c r="I25" s="126"/>
      <c r="J25" s="126"/>
      <c r="K25" s="126"/>
      <c r="L25" s="126"/>
      <c r="M25" s="126"/>
      <c r="N25" s="126"/>
      <c r="O25" s="126"/>
      <c r="P25" s="126"/>
      <c r="Q25" s="126"/>
      <c r="R25" s="126"/>
      <c r="S25" s="126"/>
      <c r="T25" s="126"/>
      <c r="U25" s="126"/>
      <c r="V25" s="126"/>
      <c r="W25" s="126"/>
      <c r="X25" s="126"/>
      <c r="Y25" s="126"/>
      <c r="Z25" s="126"/>
      <c r="AA25" s="126"/>
      <c r="AB25" s="126"/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/>
      <c r="AU25" s="126"/>
      <c r="AV25" s="126"/>
      <c r="AW25" s="126"/>
      <c r="AX25" s="126"/>
      <c r="AY25" s="126"/>
      <c r="AZ25" s="126"/>
      <c r="BA25" s="126"/>
      <c r="BB25" s="126"/>
      <c r="BC25" s="126"/>
      <c r="BD25" s="126"/>
      <c r="BE25" s="126"/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/>
      <c r="BV25" s="126"/>
      <c r="BW25" s="126"/>
      <c r="BX25" s="126"/>
      <c r="BY25" s="126"/>
      <c r="BZ25" s="126"/>
      <c r="CA25" s="126"/>
      <c r="CB25" s="126"/>
      <c r="CC25" s="126"/>
      <c r="CD25" s="126"/>
      <c r="CE25" s="126"/>
      <c r="CF25" s="126"/>
      <c r="CG25" s="126"/>
      <c r="CH25" s="126"/>
      <c r="CI25" s="126"/>
      <c r="CJ25" s="126"/>
      <c r="CK25" s="126"/>
      <c r="CL25" s="126"/>
      <c r="CM25" s="126"/>
      <c r="CN25" s="126"/>
      <c r="CO25" s="126"/>
      <c r="CP25" s="126"/>
      <c r="CQ25" s="126"/>
      <c r="CR25" s="126"/>
      <c r="CS25" s="126"/>
      <c r="CT25" s="126"/>
      <c r="CU25" s="126"/>
      <c r="CV25" s="126"/>
      <c r="CW25" s="126"/>
      <c r="CX25" s="126"/>
      <c r="CY25" s="126"/>
      <c r="CZ25" s="289"/>
    </row>
    <row r="26" spans="1:104" ht="13.5" customHeight="1">
      <c r="A26" s="359">
        <v>353</v>
      </c>
      <c r="B26" s="332" t="s">
        <v>192</v>
      </c>
      <c r="C26" s="130">
        <f>A測定!Q29</f>
        <v>353</v>
      </c>
      <c r="D26" s="36">
        <f>A測定!R29</f>
        <v>214.45</v>
      </c>
      <c r="E26" s="264">
        <f>IF(A測定!S29="","",A測定!S29-$D26)</f>
        <v>0.22200000000000841</v>
      </c>
      <c r="F26" s="264">
        <f>IF(A測定!T29="","",A測定!T29-$D26)</f>
        <v>0.22300000000001319</v>
      </c>
      <c r="G26" s="126"/>
      <c r="H26" s="126"/>
      <c r="I26" s="126"/>
      <c r="J26" s="126"/>
      <c r="K26" s="126"/>
      <c r="L26" s="126"/>
      <c r="M26" s="126"/>
      <c r="N26" s="126"/>
      <c r="O26" s="126"/>
      <c r="P26" s="126"/>
      <c r="Q26" s="126"/>
      <c r="R26" s="126"/>
      <c r="S26" s="126"/>
      <c r="T26" s="126"/>
      <c r="U26" s="126"/>
      <c r="V26" s="126"/>
      <c r="W26" s="126"/>
      <c r="X26" s="126"/>
      <c r="Y26" s="126"/>
      <c r="Z26" s="126"/>
      <c r="AA26" s="126"/>
      <c r="AB26" s="126"/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6"/>
      <c r="CC26" s="126"/>
      <c r="CD26" s="126"/>
      <c r="CE26" s="126"/>
      <c r="CF26" s="126"/>
      <c r="CG26" s="126"/>
      <c r="CH26" s="126"/>
      <c r="CI26" s="126"/>
      <c r="CJ26" s="126"/>
      <c r="CK26" s="126"/>
      <c r="CL26" s="126"/>
      <c r="CM26" s="126"/>
      <c r="CN26" s="126"/>
      <c r="CO26" s="126"/>
      <c r="CP26" s="126"/>
      <c r="CQ26" s="126"/>
      <c r="CR26" s="126"/>
      <c r="CS26" s="126"/>
      <c r="CT26" s="126"/>
      <c r="CU26" s="126"/>
      <c r="CV26" s="126"/>
      <c r="CW26" s="126"/>
      <c r="CX26" s="126"/>
      <c r="CY26" s="126"/>
      <c r="CZ26" s="289"/>
    </row>
    <row r="27" spans="1:104" ht="13.5" customHeight="1">
      <c r="A27" s="359">
        <v>354</v>
      </c>
      <c r="B27" s="332" t="s">
        <v>193</v>
      </c>
      <c r="C27" s="130">
        <f>A測定!Q30</f>
        <v>354</v>
      </c>
      <c r="D27" s="36">
        <f>A測定!R30</f>
        <v>214.45</v>
      </c>
      <c r="E27" s="264">
        <f>IF(A測定!S30="","",A測定!S30-$D27)</f>
        <v>0.1950000000000216</v>
      </c>
      <c r="F27" s="264">
        <f>IF(A測定!T30="","",A測定!T30-$D27)</f>
        <v>0.19200000000000728</v>
      </c>
      <c r="G27" s="126"/>
      <c r="H27" s="126"/>
      <c r="I27" s="126"/>
      <c r="J27" s="126"/>
      <c r="K27" s="126"/>
      <c r="L27" s="126"/>
      <c r="M27" s="126"/>
      <c r="N27" s="126"/>
      <c r="O27" s="126"/>
      <c r="P27" s="126"/>
      <c r="Q27" s="126"/>
      <c r="R27" s="126"/>
      <c r="S27" s="126"/>
      <c r="T27" s="126"/>
      <c r="U27" s="126"/>
      <c r="V27" s="126"/>
      <c r="W27" s="126"/>
      <c r="X27" s="126"/>
      <c r="Y27" s="126"/>
      <c r="Z27" s="126"/>
      <c r="AA27" s="126"/>
      <c r="AB27" s="126"/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/>
      <c r="AV27" s="126"/>
      <c r="AW27" s="126"/>
      <c r="AX27" s="126"/>
      <c r="AY27" s="126"/>
      <c r="AZ27" s="126"/>
      <c r="BA27" s="126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/>
      <c r="BO27" s="126"/>
      <c r="BP27" s="126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6"/>
      <c r="CC27" s="126"/>
      <c r="CD27" s="126"/>
      <c r="CE27" s="126"/>
      <c r="CF27" s="126"/>
      <c r="CG27" s="126"/>
      <c r="CH27" s="126"/>
      <c r="CI27" s="126"/>
      <c r="CJ27" s="126"/>
      <c r="CK27" s="126"/>
      <c r="CL27" s="126"/>
      <c r="CM27" s="126"/>
      <c r="CN27" s="126"/>
      <c r="CO27" s="126"/>
      <c r="CP27" s="126"/>
      <c r="CQ27" s="126"/>
      <c r="CR27" s="126"/>
      <c r="CS27" s="126"/>
      <c r="CT27" s="126"/>
      <c r="CU27" s="126"/>
      <c r="CV27" s="126"/>
      <c r="CW27" s="126"/>
      <c r="CX27" s="126"/>
      <c r="CY27" s="126"/>
      <c r="CZ27" s="289"/>
    </row>
    <row r="28" spans="1:104" ht="13.5" customHeight="1">
      <c r="A28" s="359">
        <v>355</v>
      </c>
      <c r="B28" s="332" t="s">
        <v>194</v>
      </c>
      <c r="C28" s="130">
        <f>A測定!Q31</f>
        <v>355</v>
      </c>
      <c r="D28" s="36">
        <f>A測定!R31</f>
        <v>214.45</v>
      </c>
      <c r="E28" s="264">
        <f>IF(A測定!S31="","",A測定!S31-$D28)</f>
        <v>0.2610000000000241</v>
      </c>
      <c r="F28" s="264">
        <f>IF(A測定!T31="","",A測定!T31-$D28)</f>
        <v>0.25900000000001455</v>
      </c>
      <c r="G28" s="126"/>
      <c r="H28" s="126"/>
      <c r="I28" s="126"/>
      <c r="J28" s="126"/>
      <c r="K28" s="126"/>
      <c r="L28" s="126"/>
      <c r="M28" s="126"/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X28" s="126"/>
      <c r="Y28" s="126"/>
      <c r="Z28" s="126"/>
      <c r="AA28" s="126"/>
      <c r="AB28" s="126"/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/>
      <c r="BA28" s="126"/>
      <c r="BB28" s="126"/>
      <c r="BC28" s="126"/>
      <c r="BD28" s="126"/>
      <c r="BE28" s="126"/>
      <c r="BF28" s="126"/>
      <c r="BG28" s="126"/>
      <c r="BH28" s="126"/>
      <c r="BI28" s="126"/>
      <c r="BJ28" s="126"/>
      <c r="BK28" s="126"/>
      <c r="BL28" s="126"/>
      <c r="BM28" s="126"/>
      <c r="BN28" s="126"/>
      <c r="BO28" s="126"/>
      <c r="BP28" s="126"/>
      <c r="BQ28" s="126"/>
      <c r="BR28" s="126"/>
      <c r="BS28" s="126"/>
      <c r="BT28" s="126"/>
      <c r="BU28" s="126"/>
      <c r="BV28" s="126"/>
      <c r="BW28" s="126"/>
      <c r="BX28" s="126"/>
      <c r="BY28" s="126"/>
      <c r="BZ28" s="126"/>
      <c r="CA28" s="126"/>
      <c r="CB28" s="126"/>
      <c r="CC28" s="126"/>
      <c r="CD28" s="126"/>
      <c r="CE28" s="126"/>
      <c r="CF28" s="126"/>
      <c r="CG28" s="126"/>
      <c r="CH28" s="126"/>
      <c r="CI28" s="126"/>
      <c r="CJ28" s="126"/>
      <c r="CK28" s="126"/>
      <c r="CL28" s="126"/>
      <c r="CM28" s="126"/>
      <c r="CN28" s="126"/>
      <c r="CO28" s="126"/>
      <c r="CP28" s="126"/>
      <c r="CQ28" s="126"/>
      <c r="CR28" s="126"/>
      <c r="CS28" s="126"/>
      <c r="CT28" s="126"/>
      <c r="CU28" s="126"/>
      <c r="CV28" s="126"/>
      <c r="CW28" s="126"/>
      <c r="CX28" s="126"/>
      <c r="CY28" s="126"/>
      <c r="CZ28" s="289"/>
    </row>
    <row r="29" spans="1:104" ht="13.5" customHeight="1">
      <c r="A29" s="359">
        <v>356</v>
      </c>
      <c r="B29" s="332" t="s">
        <v>195</v>
      </c>
      <c r="C29" s="130">
        <f>A測定!Q32</f>
        <v>356</v>
      </c>
      <c r="D29" s="36">
        <f>A測定!R32</f>
        <v>214.45</v>
      </c>
      <c r="E29" s="264">
        <f>IF(A測定!S32="","",A測定!S32-$D29)</f>
        <v>1.0000000000047748E-3</v>
      </c>
      <c r="F29" s="264">
        <f>IF(A測定!T32="","",A測定!T32-$D29)</f>
        <v>1.0000000000019327E-2</v>
      </c>
      <c r="G29" s="126"/>
      <c r="H29" s="126"/>
      <c r="I29" s="126"/>
      <c r="J29" s="126"/>
      <c r="K29" s="126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X29" s="126"/>
      <c r="Y29" s="126"/>
      <c r="Z29" s="126"/>
      <c r="AA29" s="126"/>
      <c r="AB29" s="126"/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  <c r="BA29" s="126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6"/>
      <c r="BN29" s="126"/>
      <c r="BO29" s="126"/>
      <c r="BP29" s="126"/>
      <c r="BQ29" s="126"/>
      <c r="BR29" s="126"/>
      <c r="BS29" s="126"/>
      <c r="BT29" s="126"/>
      <c r="BU29" s="126"/>
      <c r="BV29" s="126"/>
      <c r="BW29" s="126"/>
      <c r="BX29" s="126"/>
      <c r="BY29" s="126"/>
      <c r="BZ29" s="126"/>
      <c r="CA29" s="126"/>
      <c r="CB29" s="126"/>
      <c r="CC29" s="126"/>
      <c r="CD29" s="126"/>
      <c r="CE29" s="126"/>
      <c r="CF29" s="126"/>
      <c r="CG29" s="126"/>
      <c r="CH29" s="126"/>
      <c r="CI29" s="126"/>
      <c r="CJ29" s="126"/>
      <c r="CK29" s="126"/>
      <c r="CL29" s="126"/>
      <c r="CM29" s="126"/>
      <c r="CN29" s="126"/>
      <c r="CO29" s="126"/>
      <c r="CP29" s="126"/>
      <c r="CQ29" s="126"/>
      <c r="CR29" s="126"/>
      <c r="CS29" s="126"/>
      <c r="CT29" s="126"/>
      <c r="CU29" s="126"/>
      <c r="CV29" s="126"/>
      <c r="CW29" s="126"/>
      <c r="CX29" s="126"/>
      <c r="CY29" s="126"/>
      <c r="CZ29" s="289"/>
    </row>
    <row r="30" spans="1:104" ht="13.5" customHeight="1">
      <c r="A30" s="359">
        <v>357</v>
      </c>
      <c r="B30" s="332" t="s">
        <v>196</v>
      </c>
      <c r="C30" s="130">
        <f>A測定!Q33</f>
        <v>357</v>
      </c>
      <c r="D30" s="36">
        <f>A測定!R33</f>
        <v>214.45</v>
      </c>
      <c r="E30" s="264">
        <f>IF(A測定!S33="","",A測定!S33-$D30)</f>
        <v>5.6000000000011596E-2</v>
      </c>
      <c r="F30" s="264">
        <f>IF(A測定!T33="","",A測定!T33-$D30)</f>
        <v>6.8000000000012051E-2</v>
      </c>
      <c r="G30" s="126"/>
      <c r="H30" s="126"/>
      <c r="I30" s="126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X30" s="126"/>
      <c r="Y30" s="126"/>
      <c r="Z30" s="126"/>
      <c r="AA30" s="126"/>
      <c r="AB30" s="126"/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6"/>
      <c r="CC30" s="126"/>
      <c r="CD30" s="126"/>
      <c r="CE30" s="126"/>
      <c r="CF30" s="126"/>
      <c r="CG30" s="126"/>
      <c r="CH30" s="126"/>
      <c r="CI30" s="126"/>
      <c r="CJ30" s="126"/>
      <c r="CK30" s="126"/>
      <c r="CL30" s="126"/>
      <c r="CM30" s="126"/>
      <c r="CN30" s="126"/>
      <c r="CO30" s="126"/>
      <c r="CP30" s="126"/>
      <c r="CQ30" s="126"/>
      <c r="CR30" s="126"/>
      <c r="CS30" s="126"/>
      <c r="CT30" s="126"/>
      <c r="CU30" s="126"/>
      <c r="CV30" s="126"/>
      <c r="CW30" s="126"/>
      <c r="CX30" s="126"/>
      <c r="CY30" s="126"/>
      <c r="CZ30" s="289"/>
    </row>
    <row r="31" spans="1:104" ht="13.5" customHeight="1">
      <c r="A31" s="359">
        <v>358</v>
      </c>
      <c r="B31" s="332" t="s">
        <v>197</v>
      </c>
      <c r="C31" s="130">
        <f>A測定!Q34</f>
        <v>358</v>
      </c>
      <c r="D31" s="36">
        <f>A測定!R34</f>
        <v>214.45</v>
      </c>
      <c r="E31" s="264">
        <f>IF(A測定!S34="","",A測定!S34-$D31)</f>
        <v>7.3000000000007503E-2</v>
      </c>
      <c r="F31" s="264">
        <f>IF(A測定!T34="","",A測定!T34-$D31)</f>
        <v>6.8000000000012051E-2</v>
      </c>
      <c r="G31" s="126"/>
      <c r="H31" s="126"/>
      <c r="I31" s="126"/>
      <c r="J31" s="126"/>
      <c r="K31" s="126"/>
      <c r="L31" s="126"/>
      <c r="M31" s="126"/>
      <c r="N31" s="126"/>
      <c r="O31" s="126"/>
      <c r="P31" s="126"/>
      <c r="Q31" s="126"/>
      <c r="R31" s="126"/>
      <c r="S31" s="126"/>
      <c r="T31" s="126"/>
      <c r="U31" s="126"/>
      <c r="V31" s="126"/>
      <c r="W31" s="126"/>
      <c r="X31" s="126"/>
      <c r="Y31" s="126"/>
      <c r="Z31" s="126"/>
      <c r="AA31" s="126"/>
      <c r="AB31" s="126"/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26"/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/>
      <c r="BV31" s="126"/>
      <c r="BW31" s="126"/>
      <c r="BX31" s="126"/>
      <c r="BY31" s="126"/>
      <c r="BZ31" s="126"/>
      <c r="CA31" s="126"/>
      <c r="CB31" s="126"/>
      <c r="CC31" s="126"/>
      <c r="CD31" s="126"/>
      <c r="CE31" s="126"/>
      <c r="CF31" s="126"/>
      <c r="CG31" s="126"/>
      <c r="CH31" s="126"/>
      <c r="CI31" s="126"/>
      <c r="CJ31" s="126"/>
      <c r="CK31" s="126"/>
      <c r="CL31" s="126"/>
      <c r="CM31" s="126"/>
      <c r="CN31" s="126"/>
      <c r="CO31" s="126"/>
      <c r="CP31" s="126"/>
      <c r="CQ31" s="126"/>
      <c r="CR31" s="126"/>
      <c r="CS31" s="126"/>
      <c r="CT31" s="126"/>
      <c r="CU31" s="126"/>
      <c r="CV31" s="126"/>
      <c r="CW31" s="126"/>
      <c r="CX31" s="126"/>
      <c r="CY31" s="126"/>
      <c r="CZ31" s="289"/>
    </row>
    <row r="32" spans="1:104" ht="13.5" customHeight="1">
      <c r="A32" s="359">
        <v>359</v>
      </c>
      <c r="B32" s="332" t="s">
        <v>198</v>
      </c>
      <c r="C32" s="130">
        <f>A測定!Q35</f>
        <v>359</v>
      </c>
      <c r="D32" s="36">
        <f>A測定!R35</f>
        <v>214.45</v>
      </c>
      <c r="E32" s="264">
        <f>IF(A測定!S35="","",A測定!S35-$D32)</f>
        <v>0.2610000000000241</v>
      </c>
      <c r="F32" s="264">
        <f>IF(A測定!T35="","",A測定!T35-$D32)</f>
        <v>0.26000000000001933</v>
      </c>
      <c r="G32" s="126"/>
      <c r="H32" s="126"/>
      <c r="I32" s="126"/>
      <c r="J32" s="126"/>
      <c r="K32" s="126"/>
      <c r="L32" s="126"/>
      <c r="M32" s="126"/>
      <c r="N32" s="126"/>
      <c r="O32" s="126"/>
      <c r="P32" s="126"/>
      <c r="Q32" s="126"/>
      <c r="R32" s="126"/>
      <c r="S32" s="126"/>
      <c r="T32" s="126"/>
      <c r="U32" s="126"/>
      <c r="V32" s="126"/>
      <c r="W32" s="126"/>
      <c r="X32" s="126"/>
      <c r="Y32" s="126"/>
      <c r="Z32" s="126"/>
      <c r="AA32" s="126"/>
      <c r="AB32" s="126"/>
      <c r="AC32" s="126"/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6"/>
      <c r="CC32" s="126"/>
      <c r="CD32" s="126"/>
      <c r="CE32" s="126"/>
      <c r="CF32" s="126"/>
      <c r="CG32" s="126"/>
      <c r="CH32" s="126"/>
      <c r="CI32" s="126"/>
      <c r="CJ32" s="126"/>
      <c r="CK32" s="126"/>
      <c r="CL32" s="126"/>
      <c r="CM32" s="126"/>
      <c r="CN32" s="126"/>
      <c r="CO32" s="126"/>
      <c r="CP32" s="126"/>
      <c r="CQ32" s="126"/>
      <c r="CR32" s="126"/>
      <c r="CS32" s="126"/>
      <c r="CT32" s="126"/>
      <c r="CU32" s="126"/>
      <c r="CV32" s="126"/>
      <c r="CW32" s="126"/>
      <c r="CX32" s="126"/>
      <c r="CY32" s="126"/>
      <c r="CZ32" s="289"/>
    </row>
    <row r="33" spans="1:104" ht="13.5" customHeight="1">
      <c r="A33" s="359">
        <v>360</v>
      </c>
      <c r="B33" s="332" t="s">
        <v>199</v>
      </c>
      <c r="C33" s="130">
        <f>A測定!Q36</f>
        <v>360</v>
      </c>
      <c r="D33" s="36">
        <f>A測定!R36</f>
        <v>214.45</v>
      </c>
      <c r="E33" s="264">
        <f>IF(A測定!S36="","",A測定!S36-$D33)</f>
        <v>0.26700000000002433</v>
      </c>
      <c r="F33" s="264">
        <f>IF(A測定!T36="","",A測定!T36-$D33)</f>
        <v>0.26500000000001478</v>
      </c>
      <c r="G33" s="126"/>
      <c r="H33" s="126"/>
      <c r="I33" s="126"/>
      <c r="J33" s="126"/>
      <c r="K33" s="126"/>
      <c r="L33" s="126"/>
      <c r="M33" s="126"/>
      <c r="N33" s="126"/>
      <c r="O33" s="126"/>
      <c r="P33" s="126"/>
      <c r="Q33" s="126"/>
      <c r="R33" s="126"/>
      <c r="S33" s="126"/>
      <c r="T33" s="126"/>
      <c r="U33" s="126"/>
      <c r="V33" s="126"/>
      <c r="W33" s="126"/>
      <c r="X33" s="126"/>
      <c r="Y33" s="126"/>
      <c r="Z33" s="126"/>
      <c r="AA33" s="126"/>
      <c r="AB33" s="126"/>
      <c r="AC33" s="126"/>
      <c r="AD33" s="126"/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26"/>
      <c r="AV33" s="126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6"/>
      <c r="CC33" s="126"/>
      <c r="CD33" s="126"/>
      <c r="CE33" s="126"/>
      <c r="CF33" s="126"/>
      <c r="CG33" s="126"/>
      <c r="CH33" s="126"/>
      <c r="CI33" s="126"/>
      <c r="CJ33" s="126"/>
      <c r="CK33" s="126"/>
      <c r="CL33" s="126"/>
      <c r="CM33" s="126"/>
      <c r="CN33" s="126"/>
      <c r="CO33" s="126"/>
      <c r="CP33" s="126"/>
      <c r="CQ33" s="126"/>
      <c r="CR33" s="126"/>
      <c r="CS33" s="126"/>
      <c r="CT33" s="126"/>
      <c r="CU33" s="126"/>
      <c r="CV33" s="126"/>
      <c r="CW33" s="126"/>
      <c r="CX33" s="126"/>
      <c r="CY33" s="126"/>
      <c r="CZ33" s="289"/>
    </row>
    <row r="34" spans="1:104" ht="13.5" customHeight="1">
      <c r="A34" s="359">
        <v>361</v>
      </c>
      <c r="B34" s="332" t="s">
        <v>200</v>
      </c>
      <c r="C34" s="130">
        <f>A測定!Q37</f>
        <v>361</v>
      </c>
      <c r="D34" s="36">
        <f>A測定!R37</f>
        <v>214.45</v>
      </c>
      <c r="E34" s="264">
        <f>IF(A測定!S37="","",A測定!S37-$D34)</f>
        <v>0.41800000000000637</v>
      </c>
      <c r="F34" s="264">
        <f>IF(A測定!T37="","",A測定!T37-$D34)</f>
        <v>0.4480000000000075</v>
      </c>
      <c r="G34" s="126"/>
      <c r="H34" s="126"/>
      <c r="I34" s="126"/>
      <c r="J34" s="126"/>
      <c r="K34" s="126"/>
      <c r="L34" s="126"/>
      <c r="M34" s="126"/>
      <c r="N34" s="126"/>
      <c r="O34" s="126"/>
      <c r="P34" s="126"/>
      <c r="Q34" s="126"/>
      <c r="R34" s="126"/>
      <c r="S34" s="126"/>
      <c r="T34" s="126"/>
      <c r="U34" s="126"/>
      <c r="V34" s="126"/>
      <c r="W34" s="126"/>
      <c r="X34" s="126"/>
      <c r="Y34" s="126"/>
      <c r="Z34" s="126"/>
      <c r="AA34" s="126"/>
      <c r="AB34" s="126"/>
      <c r="AC34" s="126"/>
      <c r="AD34" s="126"/>
      <c r="AE34" s="126"/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126"/>
      <c r="BH34" s="126"/>
      <c r="BI34" s="126"/>
      <c r="BJ34" s="126"/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6"/>
      <c r="CC34" s="126"/>
      <c r="CD34" s="126"/>
      <c r="CE34" s="126"/>
      <c r="CF34" s="126"/>
      <c r="CG34" s="126"/>
      <c r="CH34" s="126"/>
      <c r="CI34" s="126"/>
      <c r="CJ34" s="126"/>
      <c r="CK34" s="126"/>
      <c r="CL34" s="126"/>
      <c r="CM34" s="126"/>
      <c r="CN34" s="126"/>
      <c r="CO34" s="126"/>
      <c r="CP34" s="126"/>
      <c r="CQ34" s="126"/>
      <c r="CR34" s="126"/>
      <c r="CS34" s="126"/>
      <c r="CT34" s="126"/>
      <c r="CU34" s="126"/>
      <c r="CV34" s="126"/>
      <c r="CW34" s="126"/>
      <c r="CX34" s="126"/>
      <c r="CY34" s="126"/>
      <c r="CZ34" s="289"/>
    </row>
    <row r="35" spans="1:104" ht="13.5" customHeight="1">
      <c r="A35" s="359">
        <v>362</v>
      </c>
      <c r="B35" s="332" t="s">
        <v>201</v>
      </c>
      <c r="C35" s="130">
        <f>A測定!Q38</f>
        <v>362</v>
      </c>
      <c r="D35" s="36">
        <f>A測定!R38</f>
        <v>214.45</v>
      </c>
      <c r="E35" s="264">
        <f>IF(A測定!S38="","",A測定!S38-$D35)</f>
        <v>0.21399999999999864</v>
      </c>
      <c r="F35" s="264">
        <f>IF(A測定!T38="","",A測定!T38-$D35)</f>
        <v>0.23300000000000409</v>
      </c>
      <c r="G35" s="126"/>
      <c r="H35" s="126"/>
      <c r="I35" s="126"/>
      <c r="J35" s="126"/>
      <c r="K35" s="126"/>
      <c r="L35" s="126"/>
      <c r="M35" s="126"/>
      <c r="N35" s="126"/>
      <c r="O35" s="126"/>
      <c r="P35" s="126"/>
      <c r="Q35" s="126"/>
      <c r="R35" s="126"/>
      <c r="S35" s="126"/>
      <c r="T35" s="126"/>
      <c r="U35" s="126"/>
      <c r="V35" s="126"/>
      <c r="W35" s="126"/>
      <c r="X35" s="126"/>
      <c r="Y35" s="126"/>
      <c r="Z35" s="126"/>
      <c r="AA35" s="126"/>
      <c r="AB35" s="126"/>
      <c r="AC35" s="126"/>
      <c r="AD35" s="126"/>
      <c r="AE35" s="126"/>
      <c r="AF35" s="126"/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6"/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26"/>
      <c r="BP35" s="126"/>
      <c r="BQ35" s="126"/>
      <c r="BR35" s="126"/>
      <c r="BS35" s="126"/>
      <c r="BT35" s="126"/>
      <c r="BU35" s="126"/>
      <c r="BV35" s="126"/>
      <c r="BW35" s="126"/>
      <c r="BX35" s="126"/>
      <c r="BY35" s="126"/>
      <c r="BZ35" s="126"/>
      <c r="CA35" s="126"/>
      <c r="CB35" s="126"/>
      <c r="CC35" s="126"/>
      <c r="CD35" s="126"/>
      <c r="CE35" s="126"/>
      <c r="CF35" s="126"/>
      <c r="CG35" s="126"/>
      <c r="CH35" s="126"/>
      <c r="CI35" s="126"/>
      <c r="CJ35" s="126"/>
      <c r="CK35" s="126"/>
      <c r="CL35" s="126"/>
      <c r="CM35" s="126"/>
      <c r="CN35" s="126"/>
      <c r="CO35" s="126"/>
      <c r="CP35" s="126"/>
      <c r="CQ35" s="126"/>
      <c r="CR35" s="126"/>
      <c r="CS35" s="126"/>
      <c r="CT35" s="126"/>
      <c r="CU35" s="126"/>
      <c r="CV35" s="126"/>
      <c r="CW35" s="126"/>
      <c r="CX35" s="126"/>
      <c r="CY35" s="126"/>
      <c r="CZ35" s="289"/>
    </row>
    <row r="36" spans="1:104" ht="13.5" customHeight="1">
      <c r="A36" s="359">
        <v>363</v>
      </c>
      <c r="B36" s="332" t="s">
        <v>202</v>
      </c>
      <c r="C36" s="130">
        <f>A測定!Q39</f>
        <v>363</v>
      </c>
      <c r="D36" s="36">
        <f>A測定!R39</f>
        <v>214.45</v>
      </c>
      <c r="E36" s="264">
        <f>IF(A測定!S39="","",A測定!S39-$D36)</f>
        <v>0.16500000000002046</v>
      </c>
      <c r="F36" s="264">
        <f>IF(A測定!T39="","",A測定!T39-$D36)</f>
        <v>0.18700000000001182</v>
      </c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X36" s="126"/>
      <c r="Y36" s="126"/>
      <c r="Z36" s="126"/>
      <c r="AA36" s="126"/>
      <c r="AB36" s="126"/>
      <c r="AC36" s="126"/>
      <c r="AD36" s="126"/>
      <c r="AE36" s="126"/>
      <c r="AF36" s="126"/>
      <c r="AG36" s="126"/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6"/>
      <c r="BA36" s="126"/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/>
      <c r="BZ36" s="126"/>
      <c r="CA36" s="126"/>
      <c r="CB36" s="126"/>
      <c r="CC36" s="126"/>
      <c r="CD36" s="126"/>
      <c r="CE36" s="126"/>
      <c r="CF36" s="126"/>
      <c r="CG36" s="126"/>
      <c r="CH36" s="126"/>
      <c r="CI36" s="126"/>
      <c r="CJ36" s="126"/>
      <c r="CK36" s="126"/>
      <c r="CL36" s="126"/>
      <c r="CM36" s="126"/>
      <c r="CN36" s="126"/>
      <c r="CO36" s="126"/>
      <c r="CP36" s="126"/>
      <c r="CQ36" s="126"/>
      <c r="CR36" s="126"/>
      <c r="CS36" s="126"/>
      <c r="CT36" s="126"/>
      <c r="CU36" s="126"/>
      <c r="CV36" s="126"/>
      <c r="CW36" s="126"/>
      <c r="CX36" s="126"/>
      <c r="CY36" s="126"/>
      <c r="CZ36" s="289"/>
    </row>
    <row r="37" spans="1:104" ht="13.5" customHeight="1">
      <c r="A37" s="359">
        <v>364</v>
      </c>
      <c r="B37" s="332" t="s">
        <v>203</v>
      </c>
      <c r="C37" s="130">
        <f>A測定!Q40</f>
        <v>364</v>
      </c>
      <c r="D37" s="36">
        <f>A測定!R40</f>
        <v>214.45</v>
      </c>
      <c r="E37" s="264">
        <f>IF(A測定!S40="","",A測定!S40-$D37)</f>
        <v>5.2999999999997272E-2</v>
      </c>
      <c r="F37" s="264">
        <f>IF(A測定!T40="","",A測定!T40-$D37)</f>
        <v>6.8000000000012051E-2</v>
      </c>
      <c r="G37" s="126"/>
      <c r="H37" s="126"/>
      <c r="I37" s="126"/>
      <c r="J37" s="126"/>
      <c r="K37" s="126"/>
      <c r="L37" s="126"/>
      <c r="M37" s="126"/>
      <c r="N37" s="126"/>
      <c r="O37" s="126"/>
      <c r="P37" s="126"/>
      <c r="Q37" s="126"/>
      <c r="R37" s="126"/>
      <c r="S37" s="126"/>
      <c r="T37" s="126"/>
      <c r="U37" s="126"/>
      <c r="V37" s="126"/>
      <c r="W37" s="126"/>
      <c r="X37" s="126"/>
      <c r="Y37" s="126"/>
      <c r="Z37" s="126"/>
      <c r="AA37" s="126"/>
      <c r="AB37" s="126"/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6"/>
      <c r="CC37" s="126"/>
      <c r="CD37" s="126"/>
      <c r="CE37" s="126"/>
      <c r="CF37" s="126"/>
      <c r="CG37" s="126"/>
      <c r="CH37" s="126"/>
      <c r="CI37" s="126"/>
      <c r="CJ37" s="126"/>
      <c r="CK37" s="126"/>
      <c r="CL37" s="126"/>
      <c r="CM37" s="126"/>
      <c r="CN37" s="126"/>
      <c r="CO37" s="126"/>
      <c r="CP37" s="126"/>
      <c r="CQ37" s="126"/>
      <c r="CR37" s="126"/>
      <c r="CS37" s="126"/>
      <c r="CT37" s="126"/>
      <c r="CU37" s="126"/>
      <c r="CV37" s="126"/>
      <c r="CW37" s="126"/>
      <c r="CX37" s="126"/>
      <c r="CY37" s="126"/>
      <c r="CZ37" s="289"/>
    </row>
    <row r="38" spans="1:104" ht="13.5" customHeight="1">
      <c r="A38" s="359">
        <v>365</v>
      </c>
      <c r="B38" s="332" t="s">
        <v>204</v>
      </c>
      <c r="C38" s="130">
        <f>A測定!Q41</f>
        <v>365</v>
      </c>
      <c r="D38" s="36">
        <f>A測定!R41</f>
        <v>214.45</v>
      </c>
      <c r="E38" s="264">
        <f>IF(A測定!S41="","",A測定!S41-$D38)</f>
        <v>0.18000000000000682</v>
      </c>
      <c r="F38" s="264">
        <f>IF(A測定!T41="","",A測定!T41-$D38)</f>
        <v>0.1910000000000025</v>
      </c>
      <c r="G38" s="126"/>
      <c r="H38" s="126"/>
      <c r="I38" s="126"/>
      <c r="J38" s="126"/>
      <c r="K38" s="126"/>
      <c r="L38" s="126"/>
      <c r="M38" s="126"/>
      <c r="N38" s="126"/>
      <c r="O38" s="126"/>
      <c r="P38" s="126"/>
      <c r="Q38" s="126"/>
      <c r="R38" s="126"/>
      <c r="S38" s="126"/>
      <c r="T38" s="126"/>
      <c r="U38" s="126"/>
      <c r="V38" s="126"/>
      <c r="W38" s="126"/>
      <c r="X38" s="126"/>
      <c r="Y38" s="126"/>
      <c r="Z38" s="126"/>
      <c r="AA38" s="126"/>
      <c r="AB38" s="126"/>
      <c r="AC38" s="126"/>
      <c r="AD38" s="126"/>
      <c r="AE38" s="126"/>
      <c r="AF38" s="126"/>
      <c r="AG38" s="126"/>
      <c r="AH38" s="126"/>
      <c r="AI38" s="126"/>
      <c r="AJ38" s="126"/>
      <c r="AK38" s="126"/>
      <c r="AL38" s="126"/>
      <c r="AM38" s="126"/>
      <c r="AN38" s="126"/>
      <c r="AO38" s="126"/>
      <c r="AP38" s="126"/>
      <c r="AQ38" s="126"/>
      <c r="AR38" s="126"/>
      <c r="AS38" s="126"/>
      <c r="AT38" s="126"/>
      <c r="AU38" s="126"/>
      <c r="AV38" s="126"/>
      <c r="AW38" s="126"/>
      <c r="AX38" s="126"/>
      <c r="AY38" s="126"/>
      <c r="AZ38" s="126"/>
      <c r="BA38" s="126"/>
      <c r="BB38" s="126"/>
      <c r="BC38" s="126"/>
      <c r="BD38" s="126"/>
      <c r="BE38" s="126"/>
      <c r="BF38" s="126"/>
      <c r="BG38" s="126"/>
      <c r="BH38" s="126"/>
      <c r="BI38" s="126"/>
      <c r="BJ38" s="126"/>
      <c r="BK38" s="126"/>
      <c r="BL38" s="126"/>
      <c r="BM38" s="126"/>
      <c r="BN38" s="126"/>
      <c r="BO38" s="126"/>
      <c r="BP38" s="126"/>
      <c r="BQ38" s="126"/>
      <c r="BR38" s="126"/>
      <c r="BS38" s="126"/>
      <c r="BT38" s="126"/>
      <c r="BU38" s="126"/>
      <c r="BV38" s="126"/>
      <c r="BW38" s="126"/>
      <c r="BX38" s="126"/>
      <c r="BY38" s="126"/>
      <c r="BZ38" s="126"/>
      <c r="CA38" s="126"/>
      <c r="CB38" s="126"/>
      <c r="CC38" s="126"/>
      <c r="CD38" s="126"/>
      <c r="CE38" s="126"/>
      <c r="CF38" s="126"/>
      <c r="CG38" s="126"/>
      <c r="CH38" s="126"/>
      <c r="CI38" s="126"/>
      <c r="CJ38" s="126"/>
      <c r="CK38" s="126"/>
      <c r="CL38" s="126"/>
      <c r="CM38" s="126"/>
      <c r="CN38" s="126"/>
      <c r="CO38" s="126"/>
      <c r="CP38" s="126"/>
      <c r="CQ38" s="126"/>
      <c r="CR38" s="126"/>
      <c r="CS38" s="126"/>
      <c r="CT38" s="126"/>
      <c r="CU38" s="126"/>
      <c r="CV38" s="126"/>
      <c r="CW38" s="126"/>
      <c r="CX38" s="126"/>
      <c r="CY38" s="126"/>
      <c r="CZ38" s="289"/>
    </row>
    <row r="39" spans="1:104" ht="13.5" customHeight="1">
      <c r="A39" s="359">
        <v>366</v>
      </c>
      <c r="B39" s="332" t="s">
        <v>205</v>
      </c>
      <c r="C39" s="130">
        <f>A測定!Q42</f>
        <v>366</v>
      </c>
      <c r="D39" s="36">
        <f>A測定!R42</f>
        <v>214.45</v>
      </c>
      <c r="E39" s="264">
        <f>IF(A測定!S42="","",A測定!S42-$D39)</f>
        <v>9.7000000000008413E-2</v>
      </c>
      <c r="F39" s="264">
        <f>IF(A測定!T42="","",A測定!T42-$D39)</f>
        <v>0.10900000000000887</v>
      </c>
      <c r="G39" s="126"/>
      <c r="H39" s="126"/>
      <c r="I39" s="126"/>
      <c r="J39" s="126"/>
      <c r="K39" s="126"/>
      <c r="L39" s="126"/>
      <c r="M39" s="126"/>
      <c r="N39" s="126"/>
      <c r="O39" s="126"/>
      <c r="P39" s="126"/>
      <c r="Q39" s="126"/>
      <c r="R39" s="126"/>
      <c r="S39" s="126"/>
      <c r="T39" s="126"/>
      <c r="U39" s="126"/>
      <c r="V39" s="126"/>
      <c r="W39" s="126"/>
      <c r="X39" s="126"/>
      <c r="Y39" s="126"/>
      <c r="Z39" s="126"/>
      <c r="AA39" s="126"/>
      <c r="AB39" s="126"/>
      <c r="AC39" s="126"/>
      <c r="AD39" s="126"/>
      <c r="AE39" s="126"/>
      <c r="AF39" s="126"/>
      <c r="AG39" s="126"/>
      <c r="AH39" s="126"/>
      <c r="AI39" s="126"/>
      <c r="AJ39" s="126"/>
      <c r="AK39" s="126"/>
      <c r="AL39" s="126"/>
      <c r="AM39" s="126"/>
      <c r="AN39" s="126"/>
      <c r="AO39" s="126"/>
      <c r="AP39" s="126"/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26"/>
      <c r="BH39" s="126"/>
      <c r="BI39" s="126"/>
      <c r="BJ39" s="126"/>
      <c r="BK39" s="126"/>
      <c r="BL39" s="126"/>
      <c r="BM39" s="126"/>
      <c r="BN39" s="126"/>
      <c r="BO39" s="126"/>
      <c r="BP39" s="126"/>
      <c r="BQ39" s="126"/>
      <c r="BR39" s="126"/>
      <c r="BS39" s="126"/>
      <c r="BT39" s="126"/>
      <c r="BU39" s="126"/>
      <c r="BV39" s="126"/>
      <c r="BW39" s="126"/>
      <c r="BX39" s="126"/>
      <c r="BY39" s="126"/>
      <c r="BZ39" s="126"/>
      <c r="CA39" s="126"/>
      <c r="CB39" s="126"/>
      <c r="CC39" s="126"/>
      <c r="CD39" s="126"/>
      <c r="CE39" s="126"/>
      <c r="CF39" s="126"/>
      <c r="CG39" s="126"/>
      <c r="CH39" s="126"/>
      <c r="CI39" s="126"/>
      <c r="CJ39" s="126"/>
      <c r="CK39" s="126"/>
      <c r="CL39" s="126"/>
      <c r="CM39" s="126"/>
      <c r="CN39" s="126"/>
      <c r="CO39" s="126"/>
      <c r="CP39" s="126"/>
      <c r="CQ39" s="126"/>
      <c r="CR39" s="126"/>
      <c r="CS39" s="126"/>
      <c r="CT39" s="126"/>
      <c r="CU39" s="126"/>
      <c r="CV39" s="126"/>
      <c r="CW39" s="126"/>
      <c r="CX39" s="126"/>
      <c r="CY39" s="126"/>
      <c r="CZ39" s="289"/>
    </row>
    <row r="40" spans="1:104" ht="13.5" customHeight="1">
      <c r="A40" s="359">
        <v>367</v>
      </c>
      <c r="B40" s="332" t="s">
        <v>206</v>
      </c>
      <c r="C40" s="130">
        <f>A測定!Q43</f>
        <v>367</v>
      </c>
      <c r="D40" s="36">
        <f>A測定!R43</f>
        <v>214.45</v>
      </c>
      <c r="E40" s="264">
        <f>IF(A測定!S43="","",A測定!S43-$D40)</f>
        <v>0.25600000000000023</v>
      </c>
      <c r="F40" s="264">
        <f>IF(A測定!T43="","",A測定!T43-$D40)</f>
        <v>0.25600000000000023</v>
      </c>
      <c r="G40" s="126"/>
      <c r="H40" s="126"/>
      <c r="I40" s="126"/>
      <c r="J40" s="126"/>
      <c r="K40" s="126"/>
      <c r="L40" s="126"/>
      <c r="M40" s="126"/>
      <c r="N40" s="126"/>
      <c r="O40" s="126"/>
      <c r="P40" s="126"/>
      <c r="Q40" s="126"/>
      <c r="R40" s="126"/>
      <c r="S40" s="126"/>
      <c r="T40" s="126"/>
      <c r="U40" s="126"/>
      <c r="V40" s="126"/>
      <c r="W40" s="126"/>
      <c r="X40" s="126"/>
      <c r="Y40" s="126"/>
      <c r="Z40" s="126"/>
      <c r="AA40" s="126"/>
      <c r="AB40" s="126"/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6"/>
      <c r="BA40" s="126"/>
      <c r="BB40" s="126"/>
      <c r="BC40" s="126"/>
      <c r="BD40" s="126"/>
      <c r="BE40" s="126"/>
      <c r="BF40" s="126"/>
      <c r="BG40" s="126"/>
      <c r="BH40" s="126"/>
      <c r="BI40" s="126"/>
      <c r="BJ40" s="126"/>
      <c r="BK40" s="126"/>
      <c r="BL40" s="126"/>
      <c r="BM40" s="126"/>
      <c r="BN40" s="126"/>
      <c r="BO40" s="126"/>
      <c r="BP40" s="126"/>
      <c r="BQ40" s="126"/>
      <c r="BR40" s="126"/>
      <c r="BS40" s="126"/>
      <c r="BT40" s="126"/>
      <c r="BU40" s="126"/>
      <c r="BV40" s="126"/>
      <c r="BW40" s="126"/>
      <c r="BX40" s="126"/>
      <c r="BY40" s="126"/>
      <c r="BZ40" s="126"/>
      <c r="CA40" s="126"/>
      <c r="CB40" s="126"/>
      <c r="CC40" s="126"/>
      <c r="CD40" s="126"/>
      <c r="CE40" s="126"/>
      <c r="CF40" s="126"/>
      <c r="CG40" s="126"/>
      <c r="CH40" s="126"/>
      <c r="CI40" s="126"/>
      <c r="CJ40" s="126"/>
      <c r="CK40" s="126"/>
      <c r="CL40" s="126"/>
      <c r="CM40" s="126"/>
      <c r="CN40" s="126"/>
      <c r="CO40" s="126"/>
      <c r="CP40" s="126"/>
      <c r="CQ40" s="126"/>
      <c r="CR40" s="126"/>
      <c r="CS40" s="126"/>
      <c r="CT40" s="126"/>
      <c r="CU40" s="126"/>
      <c r="CV40" s="126"/>
      <c r="CW40" s="126"/>
      <c r="CX40" s="126"/>
      <c r="CY40" s="126"/>
      <c r="CZ40" s="289"/>
    </row>
    <row r="41" spans="1:104" ht="13.5" customHeight="1">
      <c r="A41" s="359">
        <v>368</v>
      </c>
      <c r="B41" s="332" t="s">
        <v>207</v>
      </c>
      <c r="C41" s="130">
        <f>A測定!Q44</f>
        <v>368</v>
      </c>
      <c r="D41" s="36">
        <f>A測定!R44</f>
        <v>214.45</v>
      </c>
      <c r="E41" s="264">
        <f>IF(A測定!S44="","",A測定!S44-$D41)</f>
        <v>0.31000000000000227</v>
      </c>
      <c r="F41" s="264">
        <f>IF(A測定!T44="","",A測定!T44-$D41)</f>
        <v>0.30400000000000205</v>
      </c>
      <c r="G41" s="126"/>
      <c r="H41" s="126"/>
      <c r="I41" s="126"/>
      <c r="J41" s="126"/>
      <c r="K41" s="126"/>
      <c r="L41" s="126"/>
      <c r="M41" s="126"/>
      <c r="N41" s="126"/>
      <c r="O41" s="126"/>
      <c r="P41" s="126"/>
      <c r="Q41" s="126"/>
      <c r="R41" s="126"/>
      <c r="S41" s="126"/>
      <c r="T41" s="126"/>
      <c r="U41" s="126"/>
      <c r="V41" s="126"/>
      <c r="W41" s="126"/>
      <c r="X41" s="126"/>
      <c r="Y41" s="126"/>
      <c r="Z41" s="126"/>
      <c r="AA41" s="126"/>
      <c r="AB41" s="126"/>
      <c r="AC41" s="126"/>
      <c r="AD41" s="126"/>
      <c r="AE41" s="126"/>
      <c r="AF41" s="126"/>
      <c r="AG41" s="126"/>
      <c r="AH41" s="126"/>
      <c r="AI41" s="126"/>
      <c r="AJ41" s="126"/>
      <c r="AK41" s="126"/>
      <c r="AL41" s="126"/>
      <c r="AM41" s="126"/>
      <c r="AN41" s="126"/>
      <c r="AO41" s="126"/>
      <c r="AP41" s="126"/>
      <c r="AQ41" s="126"/>
      <c r="AR41" s="126"/>
      <c r="AS41" s="126"/>
      <c r="AT41" s="126"/>
      <c r="AU41" s="126"/>
      <c r="AV41" s="126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26"/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6"/>
      <c r="CC41" s="126"/>
      <c r="CD41" s="126"/>
      <c r="CE41" s="126"/>
      <c r="CF41" s="126"/>
      <c r="CG41" s="126"/>
      <c r="CH41" s="126"/>
      <c r="CI41" s="126"/>
      <c r="CJ41" s="126"/>
      <c r="CK41" s="126"/>
      <c r="CL41" s="126"/>
      <c r="CM41" s="126"/>
      <c r="CN41" s="126"/>
      <c r="CO41" s="126"/>
      <c r="CP41" s="126"/>
      <c r="CQ41" s="126"/>
      <c r="CR41" s="126"/>
      <c r="CS41" s="126"/>
      <c r="CT41" s="126"/>
      <c r="CU41" s="126"/>
      <c r="CV41" s="126"/>
      <c r="CW41" s="126"/>
      <c r="CX41" s="126"/>
      <c r="CY41" s="126"/>
      <c r="CZ41" s="289"/>
    </row>
    <row r="42" spans="1:104" ht="13.5" customHeight="1">
      <c r="A42" s="359">
        <v>369</v>
      </c>
      <c r="B42" s="332" t="s">
        <v>208</v>
      </c>
      <c r="C42" s="130">
        <f>A測定!Q45</f>
        <v>369</v>
      </c>
      <c r="D42" s="36">
        <f>A測定!R45</f>
        <v>214.45</v>
      </c>
      <c r="E42" s="264">
        <f>IF(A測定!S45="","",A測定!S45-$D42)</f>
        <v>0.20400000000000773</v>
      </c>
      <c r="F42" s="264">
        <f>IF(A測定!T45="","",A測定!T45-$D42)</f>
        <v>0.21000000000000796</v>
      </c>
      <c r="G42" s="126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6"/>
      <c r="Z42" s="126"/>
      <c r="AA42" s="126"/>
      <c r="AB42" s="126"/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6"/>
      <c r="CW42" s="126"/>
      <c r="CX42" s="126"/>
      <c r="CY42" s="126"/>
      <c r="CZ42" s="289"/>
    </row>
    <row r="43" spans="1:104" ht="13.5" customHeight="1">
      <c r="A43" s="359">
        <v>371</v>
      </c>
      <c r="B43" s="332" t="s">
        <v>209</v>
      </c>
      <c r="C43" s="130">
        <f>A測定!Q46</f>
        <v>371</v>
      </c>
      <c r="D43" s="36">
        <f>A測定!R46</f>
        <v>214.45</v>
      </c>
      <c r="E43" s="264">
        <f>IF(A測定!S46="","",A測定!S46-$D43)</f>
        <v>0.27800000000002001</v>
      </c>
      <c r="F43" s="264">
        <f>IF(A測定!T46="","",A測定!T46-$D43)</f>
        <v>0.26900000000000546</v>
      </c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  <c r="AS43" s="126"/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6"/>
      <c r="CW43" s="126"/>
      <c r="CX43" s="126"/>
      <c r="CY43" s="126"/>
      <c r="CZ43" s="289"/>
    </row>
    <row r="44" spans="1:104" ht="13.5" customHeight="1">
      <c r="A44" s="359">
        <v>372</v>
      </c>
      <c r="B44" s="332" t="s">
        <v>210</v>
      </c>
      <c r="C44" s="130">
        <f>A測定!Q47</f>
        <v>372</v>
      </c>
      <c r="D44" s="36">
        <f>A測定!R47</f>
        <v>214.45</v>
      </c>
      <c r="E44" s="264">
        <f>IF(A測定!S47="","",A測定!S47-$D44)</f>
        <v>5.6000000000011596E-2</v>
      </c>
      <c r="F44" s="264">
        <f>IF(A測定!T47="","",A測定!T47-$D44)</f>
        <v>5.8999999999997499E-2</v>
      </c>
      <c r="G44" s="126"/>
      <c r="H44" s="126"/>
      <c r="I44" s="126"/>
      <c r="J44" s="126"/>
      <c r="K44" s="126"/>
      <c r="L44" s="126"/>
      <c r="M44" s="126"/>
      <c r="N44" s="126"/>
      <c r="O44" s="126"/>
      <c r="P44" s="126"/>
      <c r="Q44" s="126"/>
      <c r="R44" s="126"/>
      <c r="S44" s="126"/>
      <c r="T44" s="126"/>
      <c r="U44" s="126"/>
      <c r="V44" s="126"/>
      <c r="W44" s="126"/>
      <c r="X44" s="126"/>
      <c r="Y44" s="126"/>
      <c r="Z44" s="126"/>
      <c r="AA44" s="126"/>
      <c r="AB44" s="126"/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/>
      <c r="AO44" s="126"/>
      <c r="AP44" s="126"/>
      <c r="AQ44" s="126"/>
      <c r="AR44" s="126"/>
      <c r="AS44" s="126"/>
      <c r="AT44" s="126"/>
      <c r="AU44" s="126"/>
      <c r="AV44" s="126"/>
      <c r="AW44" s="126"/>
      <c r="AX44" s="126"/>
      <c r="AY44" s="126"/>
      <c r="AZ44" s="126"/>
      <c r="BA44" s="126"/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/>
      <c r="CA44" s="126"/>
      <c r="CB44" s="126"/>
      <c r="CC44" s="126"/>
      <c r="CD44" s="126"/>
      <c r="CE44" s="126"/>
      <c r="CF44" s="126"/>
      <c r="CG44" s="126"/>
      <c r="CH44" s="126"/>
      <c r="CI44" s="126"/>
      <c r="CJ44" s="126"/>
      <c r="CK44" s="126"/>
      <c r="CL44" s="126"/>
      <c r="CM44" s="126"/>
      <c r="CN44" s="126"/>
      <c r="CO44" s="126"/>
      <c r="CP44" s="126"/>
      <c r="CQ44" s="126"/>
      <c r="CR44" s="126"/>
      <c r="CS44" s="126"/>
      <c r="CT44" s="126"/>
      <c r="CU44" s="126"/>
      <c r="CV44" s="126"/>
      <c r="CW44" s="126"/>
      <c r="CX44" s="126"/>
      <c r="CY44" s="126"/>
      <c r="CZ44" s="289"/>
    </row>
    <row r="45" spans="1:104" ht="13.5" customHeight="1">
      <c r="A45" s="359">
        <v>373</v>
      </c>
      <c r="B45" s="332" t="s">
        <v>211</v>
      </c>
      <c r="C45" s="130">
        <f>A測定!Q48</f>
        <v>373</v>
      </c>
      <c r="D45" s="36">
        <f>A測定!R48</f>
        <v>214.45</v>
      </c>
      <c r="E45" s="264">
        <f>IF(A測定!S48="","",A測定!S48-$D45)</f>
        <v>0.25300000000001432</v>
      </c>
      <c r="F45" s="264">
        <f>IF(A測定!T48="","",A測定!T48-$D45)</f>
        <v>0.22800000000000864</v>
      </c>
      <c r="G45" s="126"/>
      <c r="H45" s="126"/>
      <c r="I45" s="126"/>
      <c r="J45" s="126"/>
      <c r="K45" s="126"/>
      <c r="L45" s="126"/>
      <c r="M45" s="126"/>
      <c r="N45" s="126"/>
      <c r="O45" s="126"/>
      <c r="P45" s="126"/>
      <c r="Q45" s="126"/>
      <c r="R45" s="126"/>
      <c r="S45" s="126"/>
      <c r="T45" s="126"/>
      <c r="U45" s="126"/>
      <c r="V45" s="126"/>
      <c r="W45" s="126"/>
      <c r="X45" s="126"/>
      <c r="Y45" s="126"/>
      <c r="Z45" s="126"/>
      <c r="AA45" s="126"/>
      <c r="AB45" s="126"/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/>
      <c r="AO45" s="126"/>
      <c r="AP45" s="126"/>
      <c r="AQ45" s="126"/>
      <c r="AR45" s="126"/>
      <c r="AS45" s="126"/>
      <c r="AT45" s="126"/>
      <c r="AU45" s="126"/>
      <c r="AV45" s="126"/>
      <c r="AW45" s="126"/>
      <c r="AX45" s="126"/>
      <c r="AY45" s="126"/>
      <c r="AZ45" s="126"/>
      <c r="BA45" s="126"/>
      <c r="BB45" s="126"/>
      <c r="BC45" s="126"/>
      <c r="BD45" s="126"/>
      <c r="BE45" s="126"/>
      <c r="BF45" s="126"/>
      <c r="BG45" s="126"/>
      <c r="BH45" s="126"/>
      <c r="BI45" s="126"/>
      <c r="BJ45" s="126"/>
      <c r="BK45" s="126"/>
      <c r="BL45" s="126"/>
      <c r="BM45" s="126"/>
      <c r="BN45" s="126"/>
      <c r="BO45" s="126"/>
      <c r="BP45" s="126"/>
      <c r="BQ45" s="126"/>
      <c r="BR45" s="126"/>
      <c r="BS45" s="126"/>
      <c r="BT45" s="126"/>
      <c r="BU45" s="126"/>
      <c r="BV45" s="126"/>
      <c r="BW45" s="126"/>
      <c r="BX45" s="126"/>
      <c r="BY45" s="126"/>
      <c r="BZ45" s="126"/>
      <c r="CA45" s="126"/>
      <c r="CB45" s="126"/>
      <c r="CC45" s="126"/>
      <c r="CD45" s="126"/>
      <c r="CE45" s="126"/>
      <c r="CF45" s="126"/>
      <c r="CG45" s="126"/>
      <c r="CH45" s="126"/>
      <c r="CI45" s="126"/>
      <c r="CJ45" s="126"/>
      <c r="CK45" s="126"/>
      <c r="CL45" s="126"/>
      <c r="CM45" s="126"/>
      <c r="CN45" s="126"/>
      <c r="CO45" s="126"/>
      <c r="CP45" s="126"/>
      <c r="CQ45" s="126"/>
      <c r="CR45" s="126"/>
      <c r="CS45" s="126"/>
      <c r="CT45" s="126"/>
      <c r="CU45" s="126"/>
      <c r="CV45" s="126"/>
      <c r="CW45" s="126"/>
      <c r="CX45" s="126"/>
      <c r="CY45" s="126"/>
      <c r="CZ45" s="289"/>
    </row>
    <row r="46" spans="1:104" ht="13.5" customHeight="1">
      <c r="A46" s="359">
        <v>374</v>
      </c>
      <c r="B46" s="332" t="s">
        <v>212</v>
      </c>
      <c r="C46" s="130">
        <f>A測定!Q49</f>
        <v>374</v>
      </c>
      <c r="D46" s="36">
        <f>A測定!R49</f>
        <v>214.45</v>
      </c>
      <c r="E46" s="264">
        <f>IF(A測定!S49="","",A測定!S49-$D46)</f>
        <v>0.125</v>
      </c>
      <c r="F46" s="264">
        <f>IF(A測定!T49="","",A測定!T49-$D46)</f>
        <v>0.12000000000000455</v>
      </c>
      <c r="G46" s="126"/>
      <c r="H46" s="126"/>
      <c r="I46" s="126"/>
      <c r="J46" s="126"/>
      <c r="K46" s="126"/>
      <c r="L46" s="126"/>
      <c r="M46" s="126"/>
      <c r="N46" s="126"/>
      <c r="O46" s="126"/>
      <c r="P46" s="126"/>
      <c r="Q46" s="126"/>
      <c r="R46" s="126"/>
      <c r="S46" s="126"/>
      <c r="T46" s="126"/>
      <c r="U46" s="126"/>
      <c r="V46" s="126"/>
      <c r="W46" s="126"/>
      <c r="X46" s="126"/>
      <c r="Y46" s="126"/>
      <c r="Z46" s="126"/>
      <c r="AA46" s="126"/>
      <c r="AB46" s="126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/>
      <c r="BR46" s="126"/>
      <c r="BS46" s="126"/>
      <c r="BT46" s="126"/>
      <c r="BU46" s="126"/>
      <c r="BV46" s="126"/>
      <c r="BW46" s="126"/>
      <c r="BX46" s="126"/>
      <c r="BY46" s="126"/>
      <c r="BZ46" s="126"/>
      <c r="CA46" s="126"/>
      <c r="CB46" s="126"/>
      <c r="CC46" s="126"/>
      <c r="CD46" s="126"/>
      <c r="CE46" s="126"/>
      <c r="CF46" s="126"/>
      <c r="CG46" s="126"/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289"/>
    </row>
    <row r="47" spans="1:104" ht="13.5" customHeight="1">
      <c r="A47" s="359">
        <v>375</v>
      </c>
      <c r="B47" s="332" t="s">
        <v>213</v>
      </c>
      <c r="C47" s="130">
        <f>A測定!Q50</f>
        <v>375</v>
      </c>
      <c r="D47" s="36">
        <f>A測定!R50</f>
        <v>214.45</v>
      </c>
      <c r="E47" s="264">
        <f>IF(A測定!S50="","",A測定!S50-$D47)</f>
        <v>8.5000000000007958E-2</v>
      </c>
      <c r="F47" s="264">
        <f>IF(A測定!T50="","",A測定!T50-$D47)</f>
        <v>7.0999999999997954E-2</v>
      </c>
      <c r="G47" s="126"/>
      <c r="H47" s="126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/>
      <c r="W47" s="126"/>
      <c r="X47" s="126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  <c r="AS47" s="126"/>
      <c r="AT47" s="126"/>
      <c r="AU47" s="126"/>
      <c r="AV47" s="126"/>
      <c r="AW47" s="126"/>
      <c r="AX47" s="126"/>
      <c r="AY47" s="126"/>
      <c r="AZ47" s="126"/>
      <c r="BA47" s="126"/>
      <c r="BB47" s="126"/>
      <c r="BC47" s="126"/>
      <c r="BD47" s="126"/>
      <c r="BE47" s="126"/>
      <c r="BF47" s="126"/>
      <c r="BG47" s="126"/>
      <c r="BH47" s="126"/>
      <c r="BI47" s="126"/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/>
      <c r="CH47" s="126"/>
      <c r="CI47" s="126"/>
      <c r="CJ47" s="126"/>
      <c r="CK47" s="126"/>
      <c r="CL47" s="126"/>
      <c r="CM47" s="126"/>
      <c r="CN47" s="126"/>
      <c r="CO47" s="126"/>
      <c r="CP47" s="126"/>
      <c r="CQ47" s="126"/>
      <c r="CR47" s="126"/>
      <c r="CS47" s="126"/>
      <c r="CT47" s="126"/>
      <c r="CU47" s="126"/>
      <c r="CV47" s="126"/>
      <c r="CW47" s="126"/>
      <c r="CX47" s="126"/>
      <c r="CY47" s="126"/>
      <c r="CZ47" s="289"/>
    </row>
    <row r="48" spans="1:104" ht="13.5" customHeight="1">
      <c r="A48" s="359">
        <v>376</v>
      </c>
      <c r="B48" s="332" t="s">
        <v>214</v>
      </c>
      <c r="C48" s="130">
        <f>A測定!Q51</f>
        <v>376</v>
      </c>
      <c r="D48" s="36">
        <f>A測定!R51</f>
        <v>214.45</v>
      </c>
      <c r="E48" s="264">
        <f>IF(A測定!S51="","",A測定!S51-$D48)</f>
        <v>0.15600000000000591</v>
      </c>
      <c r="F48" s="264">
        <f>IF(A測定!T51="","",A測定!T51-$D48)</f>
        <v>0.17300000000000182</v>
      </c>
      <c r="G48" s="126"/>
      <c r="H48" s="126"/>
      <c r="I48" s="126"/>
      <c r="J48" s="126"/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X48" s="126"/>
      <c r="Y48" s="126"/>
      <c r="Z48" s="126"/>
      <c r="AA48" s="126"/>
      <c r="AB48" s="126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  <c r="AS48" s="126"/>
      <c r="AT48" s="126"/>
      <c r="AU48" s="126"/>
      <c r="AV48" s="126"/>
      <c r="AW48" s="126"/>
      <c r="AX48" s="126"/>
      <c r="AY48" s="126"/>
      <c r="AZ48" s="126"/>
      <c r="BA48" s="126"/>
      <c r="BB48" s="126"/>
      <c r="BC48" s="126"/>
      <c r="BD48" s="126"/>
      <c r="BE48" s="126"/>
      <c r="BF48" s="126"/>
      <c r="BG48" s="126"/>
      <c r="BH48" s="126"/>
      <c r="BI48" s="126"/>
      <c r="BJ48" s="126"/>
      <c r="BK48" s="126"/>
      <c r="BL48" s="126"/>
      <c r="BM48" s="126"/>
      <c r="BN48" s="126"/>
      <c r="BO48" s="126"/>
      <c r="BP48" s="126"/>
      <c r="BQ48" s="126"/>
      <c r="BR48" s="126"/>
      <c r="BS48" s="126"/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/>
      <c r="CO48" s="126"/>
      <c r="CP48" s="126"/>
      <c r="CQ48" s="126"/>
      <c r="CR48" s="126"/>
      <c r="CS48" s="126"/>
      <c r="CT48" s="126"/>
      <c r="CU48" s="126"/>
      <c r="CV48" s="126"/>
      <c r="CW48" s="126"/>
      <c r="CX48" s="126"/>
      <c r="CY48" s="126"/>
      <c r="CZ48" s="289"/>
    </row>
    <row r="49" spans="1:104" ht="13.5" customHeight="1">
      <c r="A49" s="359">
        <v>377</v>
      </c>
      <c r="B49" s="332" t="s">
        <v>215</v>
      </c>
      <c r="C49" s="130">
        <f>A測定!Q52</f>
        <v>377</v>
      </c>
      <c r="D49" s="36">
        <f>A測定!R52</f>
        <v>214.45</v>
      </c>
      <c r="E49" s="264">
        <f>IF(A測定!S52="","",A測定!S52-$D49)</f>
        <v>0.38300000000000978</v>
      </c>
      <c r="F49" s="264">
        <f>IF(A測定!T52="","",A測定!T52-$D49)</f>
        <v>0.40700000000001069</v>
      </c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X49" s="126"/>
      <c r="Y49" s="126"/>
      <c r="Z49" s="126"/>
      <c r="AA49" s="126"/>
      <c r="AB49" s="126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/>
      <c r="AU49" s="126"/>
      <c r="AV49" s="126"/>
      <c r="AW49" s="126"/>
      <c r="AX49" s="126"/>
      <c r="AY49" s="126"/>
      <c r="AZ49" s="126"/>
      <c r="BA49" s="126"/>
      <c r="BB49" s="126"/>
      <c r="BC49" s="126"/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289"/>
    </row>
    <row r="50" spans="1:104" ht="13.5" customHeight="1">
      <c r="A50" s="359">
        <v>378</v>
      </c>
      <c r="B50" s="332" t="s">
        <v>216</v>
      </c>
      <c r="C50" s="130">
        <f>A測定!Q53</f>
        <v>378</v>
      </c>
      <c r="D50" s="36">
        <f>A測定!R53</f>
        <v>214.45</v>
      </c>
      <c r="E50" s="264">
        <f>IF(A測定!S53="","",A測定!S53-$D50)</f>
        <v>0.14200000000002433</v>
      </c>
      <c r="F50" s="264">
        <f>IF(A測定!T53="","",A測定!T53-$D50)</f>
        <v>0.13800000000000523</v>
      </c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126"/>
      <c r="X50" s="126"/>
      <c r="Y50" s="126"/>
      <c r="Z50" s="126"/>
      <c r="AA50" s="126"/>
      <c r="AB50" s="126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/>
      <c r="AU50" s="126"/>
      <c r="AV50" s="126"/>
      <c r="AW50" s="126"/>
      <c r="AX50" s="126"/>
      <c r="AY50" s="126"/>
      <c r="AZ50" s="126"/>
      <c r="BA50" s="126"/>
      <c r="BB50" s="126"/>
      <c r="BC50" s="126"/>
      <c r="BD50" s="126"/>
      <c r="BE50" s="126"/>
      <c r="BF50" s="126"/>
      <c r="BG50" s="126"/>
      <c r="BH50" s="126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289"/>
    </row>
    <row r="51" spans="1:104" ht="13.5" customHeight="1">
      <c r="A51" s="359">
        <v>379</v>
      </c>
      <c r="B51" s="332" t="s">
        <v>217</v>
      </c>
      <c r="C51" s="130">
        <f>A測定!Q54</f>
        <v>379</v>
      </c>
      <c r="D51" s="36">
        <f>A測定!R54</f>
        <v>214.45</v>
      </c>
      <c r="E51" s="264">
        <f>IF(A測定!S54="","",A測定!S54-$D51)</f>
        <v>0.39600000000001501</v>
      </c>
      <c r="F51" s="264">
        <f>IF(A測定!T54="","",A測定!T54-$D51)</f>
        <v>0.382000000000005</v>
      </c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126"/>
      <c r="X51" s="126"/>
      <c r="Y51" s="126"/>
      <c r="Z51" s="126"/>
      <c r="AA51" s="126"/>
      <c r="AB51" s="126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  <c r="AS51" s="126"/>
      <c r="AT51" s="126"/>
      <c r="AU51" s="126"/>
      <c r="AV51" s="126"/>
      <c r="AW51" s="126"/>
      <c r="AX51" s="126"/>
      <c r="AY51" s="126"/>
      <c r="AZ51" s="126"/>
      <c r="BA51" s="126"/>
      <c r="BB51" s="126"/>
      <c r="BC51" s="126"/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289"/>
    </row>
    <row r="52" spans="1:104" ht="13.5" customHeight="1">
      <c r="A52" s="359">
        <v>381</v>
      </c>
      <c r="B52" s="332" t="s">
        <v>378</v>
      </c>
      <c r="C52" s="130">
        <f>A測定!Q55</f>
        <v>381</v>
      </c>
      <c r="D52" s="36">
        <f>A測定!R55</f>
        <v>214.45</v>
      </c>
      <c r="E52" s="264">
        <f>IF(A測定!S55="","",A測定!S55-$D52)</f>
        <v>5.7000000000016371E-2</v>
      </c>
      <c r="F52" s="264">
        <f>IF(A測定!T55="","",A測定!T55-$D52)</f>
        <v>5.8000000000021146E-2</v>
      </c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X52" s="126"/>
      <c r="Y52" s="126"/>
      <c r="Z52" s="126"/>
      <c r="AA52" s="126"/>
      <c r="AB52" s="126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  <c r="AS52" s="126"/>
      <c r="AT52" s="126"/>
      <c r="AU52" s="126"/>
      <c r="AV52" s="126"/>
      <c r="AW52" s="126"/>
      <c r="AX52" s="126"/>
      <c r="AY52" s="126"/>
      <c r="AZ52" s="126"/>
      <c r="BA52" s="126"/>
      <c r="BB52" s="126"/>
      <c r="BC52" s="126"/>
      <c r="BD52" s="126"/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/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289"/>
    </row>
    <row r="53" spans="1:104" ht="13.5" customHeight="1">
      <c r="A53" s="359">
        <v>382</v>
      </c>
      <c r="B53" s="332" t="s">
        <v>379</v>
      </c>
      <c r="C53" s="130">
        <f>A測定!Q56</f>
        <v>382</v>
      </c>
      <c r="D53" s="36">
        <f>A測定!R56</f>
        <v>214.45</v>
      </c>
      <c r="E53" s="264">
        <f>IF(A測定!S56="","",A測定!S56-$D53)</f>
        <v>-2.2999999999996135E-2</v>
      </c>
      <c r="F53" s="264">
        <f>IF(A測定!T56="","",A測定!T56-$D53)</f>
        <v>-2.4999999999977263E-2</v>
      </c>
      <c r="G53" s="126"/>
      <c r="H53" s="126"/>
      <c r="I53" s="126"/>
      <c r="J53" s="126"/>
      <c r="K53" s="126"/>
      <c r="L53" s="126"/>
      <c r="M53" s="126"/>
      <c r="N53" s="126"/>
      <c r="O53" s="126"/>
      <c r="P53" s="126"/>
      <c r="Q53" s="126"/>
      <c r="R53" s="126"/>
      <c r="S53" s="126"/>
      <c r="T53" s="126"/>
      <c r="U53" s="126"/>
      <c r="V53" s="126"/>
      <c r="W53" s="126"/>
      <c r="X53" s="126"/>
      <c r="Y53" s="126"/>
      <c r="Z53" s="126"/>
      <c r="AA53" s="126"/>
      <c r="AB53" s="126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  <c r="AS53" s="126"/>
      <c r="AT53" s="126"/>
      <c r="AU53" s="126"/>
      <c r="AV53" s="126"/>
      <c r="AW53" s="126"/>
      <c r="AX53" s="126"/>
      <c r="AY53" s="126"/>
      <c r="AZ53" s="126"/>
      <c r="BA53" s="126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289"/>
    </row>
    <row r="54" spans="1:104" ht="13.5" customHeight="1">
      <c r="A54" s="359">
        <v>383</v>
      </c>
      <c r="B54" s="332" t="s">
        <v>483</v>
      </c>
      <c r="C54" s="130">
        <f>A測定!Q57</f>
        <v>383</v>
      </c>
      <c r="D54" s="36">
        <f>A測定!R57</f>
        <v>214.45</v>
      </c>
      <c r="E54" s="264">
        <f>IF(A測定!S57="","",A測定!S57-$D54)</f>
        <v>-4.5999999999992269E-2</v>
      </c>
      <c r="F54" s="264">
        <f>IF(A測定!T57="","",A測定!T57-$D54)</f>
        <v>-7.3999999999983856E-2</v>
      </c>
      <c r="G54" s="126"/>
      <c r="H54" s="126"/>
      <c r="I54" s="126"/>
      <c r="J54" s="126"/>
      <c r="K54" s="126"/>
      <c r="L54" s="126"/>
      <c r="M54" s="126"/>
      <c r="N54" s="126"/>
      <c r="O54" s="126"/>
      <c r="P54" s="126"/>
      <c r="Q54" s="126"/>
      <c r="R54" s="126"/>
      <c r="S54" s="126"/>
      <c r="T54" s="126"/>
      <c r="U54" s="126"/>
      <c r="V54" s="126"/>
      <c r="W54" s="126"/>
      <c r="X54" s="126"/>
      <c r="Y54" s="126"/>
      <c r="Z54" s="126"/>
      <c r="AA54" s="126"/>
      <c r="AB54" s="126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/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/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6"/>
      <c r="CW54" s="126"/>
      <c r="CX54" s="126"/>
      <c r="CY54" s="126"/>
      <c r="CZ54" s="289"/>
    </row>
    <row r="55" spans="1:104" ht="13.5" customHeight="1">
      <c r="A55" s="359">
        <v>384</v>
      </c>
      <c r="B55" s="332" t="s">
        <v>380</v>
      </c>
      <c r="C55" s="130">
        <f>A測定!Q58</f>
        <v>384</v>
      </c>
      <c r="D55" s="36">
        <f>A測定!R58</f>
        <v>214.45</v>
      </c>
      <c r="E55" s="264">
        <f>IF(A測定!S58="","",A測定!S58-$D55)</f>
        <v>-2.6999999999986812E-2</v>
      </c>
      <c r="F55" s="264">
        <f>IF(A測定!T58="","",A測定!T58-$D55)</f>
        <v>-4.5999999999992269E-2</v>
      </c>
      <c r="G55" s="126"/>
      <c r="H55" s="126"/>
      <c r="I55" s="126"/>
      <c r="J55" s="126"/>
      <c r="K55" s="126"/>
      <c r="L55" s="126"/>
      <c r="M55" s="126"/>
      <c r="N55" s="126"/>
      <c r="O55" s="126"/>
      <c r="P55" s="126"/>
      <c r="Q55" s="126"/>
      <c r="R55" s="126"/>
      <c r="S55" s="126"/>
      <c r="T55" s="126"/>
      <c r="U55" s="126"/>
      <c r="V55" s="126"/>
      <c r="W55" s="126"/>
      <c r="X55" s="126"/>
      <c r="Y55" s="126"/>
      <c r="Z55" s="126"/>
      <c r="AA55" s="126"/>
      <c r="AB55" s="126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/>
      <c r="AX55" s="126"/>
      <c r="AY55" s="126"/>
      <c r="AZ55" s="126"/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289"/>
    </row>
    <row r="56" spans="1:104" ht="13.5" customHeight="1">
      <c r="A56" s="359">
        <v>385</v>
      </c>
      <c r="B56" s="332" t="s">
        <v>381</v>
      </c>
      <c r="C56" s="130">
        <f>A測定!Q59</f>
        <v>385</v>
      </c>
      <c r="D56" s="36">
        <f>A測定!R59</f>
        <v>214.45</v>
      </c>
      <c r="E56" s="264">
        <f>IF(A測定!S59="","",A測定!S59-$D56)</f>
        <v>-2.5999999999982037E-2</v>
      </c>
      <c r="F56" s="264">
        <f>IF(A測定!T59="","",A測定!T59-$D56)</f>
        <v>-4.4999999999987494E-2</v>
      </c>
      <c r="G56" s="126"/>
      <c r="H56" s="126"/>
      <c r="I56" s="126"/>
      <c r="J56" s="126"/>
      <c r="K56" s="126"/>
      <c r="L56" s="126"/>
      <c r="M56" s="126"/>
      <c r="N56" s="126"/>
      <c r="O56" s="126"/>
      <c r="P56" s="126"/>
      <c r="Q56" s="126"/>
      <c r="R56" s="126"/>
      <c r="S56" s="126"/>
      <c r="T56" s="126"/>
      <c r="U56" s="126"/>
      <c r="V56" s="126"/>
      <c r="W56" s="126"/>
      <c r="X56" s="126"/>
      <c r="Y56" s="126"/>
      <c r="Z56" s="126"/>
      <c r="AA56" s="126"/>
      <c r="AB56" s="126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/>
      <c r="AS56" s="126"/>
      <c r="AT56" s="126"/>
      <c r="AU56" s="126"/>
      <c r="AV56" s="126"/>
      <c r="AW56" s="126"/>
      <c r="AX56" s="126"/>
      <c r="AY56" s="126"/>
      <c r="AZ56" s="126"/>
      <c r="BA56" s="126"/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289"/>
    </row>
    <row r="57" spans="1:104" ht="13.5" customHeight="1">
      <c r="A57" s="359">
        <v>386</v>
      </c>
      <c r="B57" s="332" t="s">
        <v>218</v>
      </c>
      <c r="C57" s="130">
        <f>A測定!Q60</f>
        <v>386</v>
      </c>
      <c r="D57" s="36">
        <f>A測定!R60</f>
        <v>214.45</v>
      </c>
      <c r="E57" s="264">
        <f>IF(A測定!S60="","",A測定!S60-$D57)</f>
        <v>1.4000000000010004E-2</v>
      </c>
      <c r="F57" s="264">
        <f>IF(A測定!T60="","",A測定!T60-$D57)</f>
        <v>-1.2999999999976808E-2</v>
      </c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X57" s="126"/>
      <c r="Y57" s="126"/>
      <c r="Z57" s="126"/>
      <c r="AA57" s="126"/>
      <c r="AB57" s="126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/>
      <c r="BB57" s="126"/>
      <c r="BC57" s="126"/>
      <c r="BD57" s="126"/>
      <c r="BE57" s="126"/>
      <c r="BF57" s="126"/>
      <c r="BG57" s="126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6"/>
      <c r="CW57" s="126"/>
      <c r="CX57" s="126"/>
      <c r="CY57" s="126"/>
      <c r="CZ57" s="289"/>
    </row>
    <row r="58" spans="1:104" ht="13.5" customHeight="1">
      <c r="A58" s="359">
        <v>387</v>
      </c>
      <c r="B58" s="332" t="s">
        <v>484</v>
      </c>
      <c r="C58" s="130">
        <f>A測定!Q61</f>
        <v>387</v>
      </c>
      <c r="D58" s="36">
        <f>A測定!R61</f>
        <v>214.45</v>
      </c>
      <c r="E58" s="264">
        <f>IF(A測定!S61="","",A測定!S61-$D58)</f>
        <v>7.3000000000007503E-2</v>
      </c>
      <c r="F58" s="264">
        <f>IF(A測定!T61="","",A測定!T61-$D58)</f>
        <v>6.2000000000011823E-2</v>
      </c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X58" s="126"/>
      <c r="Y58" s="126"/>
      <c r="Z58" s="126"/>
      <c r="AA58" s="126"/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/>
      <c r="AU58" s="126"/>
      <c r="AV58" s="126"/>
      <c r="AW58" s="126"/>
      <c r="AX58" s="126"/>
      <c r="AY58" s="126"/>
      <c r="AZ58" s="126"/>
      <c r="BA58" s="126"/>
      <c r="BB58" s="126"/>
      <c r="BC58" s="126"/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6"/>
      <c r="CW58" s="126"/>
      <c r="CX58" s="126"/>
      <c r="CY58" s="126"/>
      <c r="CZ58" s="289"/>
    </row>
    <row r="59" spans="1:104" ht="13.5" customHeight="1">
      <c r="A59" s="359">
        <v>388</v>
      </c>
      <c r="B59" s="332" t="s">
        <v>382</v>
      </c>
      <c r="C59" s="130">
        <f>A測定!Q62</f>
        <v>388</v>
      </c>
      <c r="D59" s="36">
        <f>A測定!R62</f>
        <v>214.45</v>
      </c>
      <c r="E59" s="264">
        <f>IF(A測定!S62="","",A測定!S62-$D59)</f>
        <v>0.15200000000001523</v>
      </c>
      <c r="F59" s="264">
        <f>IF(A測定!T62="","",A測定!T62-$D59)</f>
        <v>0.14100000000001955</v>
      </c>
      <c r="G59" s="126"/>
      <c r="H59" s="126"/>
      <c r="I59" s="126"/>
      <c r="J59" s="126"/>
      <c r="K59" s="126"/>
      <c r="L59" s="126"/>
      <c r="M59" s="126"/>
      <c r="N59" s="126"/>
      <c r="O59" s="126"/>
      <c r="P59" s="126"/>
      <c r="Q59" s="126"/>
      <c r="R59" s="126"/>
      <c r="S59" s="126"/>
      <c r="T59" s="126"/>
      <c r="U59" s="126"/>
      <c r="V59" s="126"/>
      <c r="W59" s="126"/>
      <c r="X59" s="126"/>
      <c r="Y59" s="126"/>
      <c r="Z59" s="126"/>
      <c r="AA59" s="126"/>
      <c r="AB59" s="126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/>
      <c r="BE59" s="126"/>
      <c r="BF59" s="126"/>
      <c r="BG59" s="126"/>
      <c r="BH59" s="126"/>
      <c r="BI59" s="126"/>
      <c r="BJ59" s="126"/>
      <c r="BK59" s="126"/>
      <c r="BL59" s="126"/>
      <c r="BM59" s="126"/>
      <c r="BN59" s="126"/>
      <c r="BO59" s="126"/>
      <c r="BP59" s="126"/>
      <c r="BQ59" s="126"/>
      <c r="BR59" s="126"/>
      <c r="BS59" s="126"/>
      <c r="BT59" s="126"/>
      <c r="BU59" s="126"/>
      <c r="BV59" s="126"/>
      <c r="BW59" s="126"/>
      <c r="BX59" s="126"/>
      <c r="BY59" s="126"/>
      <c r="BZ59" s="126"/>
      <c r="CA59" s="126"/>
      <c r="CB59" s="126"/>
      <c r="CC59" s="126"/>
      <c r="CD59" s="126"/>
      <c r="CE59" s="126"/>
      <c r="CF59" s="126"/>
      <c r="CG59" s="126"/>
      <c r="CH59" s="126"/>
      <c r="CI59" s="126"/>
      <c r="CJ59" s="126"/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6"/>
      <c r="CW59" s="126"/>
      <c r="CX59" s="126"/>
      <c r="CY59" s="126"/>
      <c r="CZ59" s="289"/>
    </row>
    <row r="60" spans="1:104" ht="13.5" customHeight="1">
      <c r="A60" s="359">
        <v>389</v>
      </c>
      <c r="B60" s="332" t="s">
        <v>383</v>
      </c>
      <c r="C60" s="130">
        <f>A測定!Q63</f>
        <v>389</v>
      </c>
      <c r="D60" s="36">
        <f>A測定!R63</f>
        <v>214.45</v>
      </c>
      <c r="E60" s="264">
        <f>IF(A測定!S63="","",A測定!S63-$D60)</f>
        <v>0.18000000000000682</v>
      </c>
      <c r="F60" s="264">
        <f>IF(A測定!T63="","",A測定!T63-$D60)</f>
        <v>0.17200000000002547</v>
      </c>
      <c r="G60" s="126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126"/>
      <c r="U60" s="126"/>
      <c r="V60" s="126"/>
      <c r="W60" s="126"/>
      <c r="X60" s="126"/>
      <c r="Y60" s="126"/>
      <c r="Z60" s="126"/>
      <c r="AA60" s="126"/>
      <c r="AB60" s="126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  <c r="BA60" s="126"/>
      <c r="BB60" s="126"/>
      <c r="BC60" s="126"/>
      <c r="BD60" s="126"/>
      <c r="BE60" s="126"/>
      <c r="BF60" s="126"/>
      <c r="BG60" s="126"/>
      <c r="BH60" s="126"/>
      <c r="BI60" s="126"/>
      <c r="BJ60" s="126"/>
      <c r="BK60" s="126"/>
      <c r="BL60" s="126"/>
      <c r="BM60" s="126"/>
      <c r="BN60" s="126"/>
      <c r="BO60" s="126"/>
      <c r="BP60" s="126"/>
      <c r="BQ60" s="126"/>
      <c r="BR60" s="126"/>
      <c r="BS60" s="126"/>
      <c r="BT60" s="126"/>
      <c r="BU60" s="126"/>
      <c r="BV60" s="126"/>
      <c r="BW60" s="126"/>
      <c r="BX60" s="126"/>
      <c r="BY60" s="126"/>
      <c r="BZ60" s="126"/>
      <c r="CA60" s="126"/>
      <c r="CB60" s="126"/>
      <c r="CC60" s="126"/>
      <c r="CD60" s="126"/>
      <c r="CE60" s="126"/>
      <c r="CF60" s="126"/>
      <c r="CG60" s="126"/>
      <c r="CH60" s="126"/>
      <c r="CI60" s="126"/>
      <c r="CJ60" s="126"/>
      <c r="CK60" s="126"/>
      <c r="CL60" s="126"/>
      <c r="CM60" s="126"/>
      <c r="CN60" s="126"/>
      <c r="CO60" s="126"/>
      <c r="CP60" s="126"/>
      <c r="CQ60" s="126"/>
      <c r="CR60" s="126"/>
      <c r="CS60" s="126"/>
      <c r="CT60" s="126"/>
      <c r="CU60" s="126"/>
      <c r="CV60" s="126"/>
      <c r="CW60" s="126"/>
      <c r="CX60" s="126"/>
      <c r="CY60" s="126"/>
      <c r="CZ60" s="289"/>
    </row>
    <row r="61" spans="1:104" ht="13.5" customHeight="1" thickBot="1">
      <c r="A61" s="360">
        <v>390</v>
      </c>
      <c r="B61" s="333" t="s">
        <v>384</v>
      </c>
      <c r="C61" s="138">
        <f>A測定!Q64</f>
        <v>390</v>
      </c>
      <c r="D61" s="37">
        <f>A測定!R64</f>
        <v>214.45</v>
      </c>
      <c r="E61" s="266">
        <f>IF(A測定!S64="","",A測定!S64-$D61)</f>
        <v>0.17400000000000659</v>
      </c>
      <c r="F61" s="266">
        <f>IF(A測定!T64="","",A測定!T64-$D61)</f>
        <v>0.15400000000002478</v>
      </c>
      <c r="G61" s="290"/>
      <c r="H61" s="290"/>
      <c r="I61" s="290"/>
      <c r="J61" s="290"/>
      <c r="K61" s="290"/>
      <c r="L61" s="290"/>
      <c r="M61" s="290"/>
      <c r="N61" s="290"/>
      <c r="O61" s="290"/>
      <c r="P61" s="290"/>
      <c r="Q61" s="290"/>
      <c r="R61" s="290"/>
      <c r="S61" s="290"/>
      <c r="T61" s="290"/>
      <c r="U61" s="290"/>
      <c r="V61" s="290"/>
      <c r="W61" s="290"/>
      <c r="X61" s="290"/>
      <c r="Y61" s="290"/>
      <c r="Z61" s="290"/>
      <c r="AA61" s="290"/>
      <c r="AB61" s="290"/>
      <c r="AC61" s="290"/>
      <c r="AD61" s="290"/>
      <c r="AE61" s="290"/>
      <c r="AF61" s="290"/>
      <c r="AG61" s="290"/>
      <c r="AH61" s="290"/>
      <c r="AI61" s="290"/>
      <c r="AJ61" s="290"/>
      <c r="AK61" s="290"/>
      <c r="AL61" s="290"/>
      <c r="AM61" s="290"/>
      <c r="AN61" s="290"/>
      <c r="AO61" s="290"/>
      <c r="AP61" s="290"/>
      <c r="AQ61" s="290"/>
      <c r="AR61" s="290"/>
      <c r="AS61" s="290"/>
      <c r="AT61" s="290"/>
      <c r="AU61" s="290"/>
      <c r="AV61" s="290"/>
      <c r="AW61" s="290"/>
      <c r="AX61" s="290"/>
      <c r="AY61" s="290"/>
      <c r="AZ61" s="290"/>
      <c r="BA61" s="290"/>
      <c r="BB61" s="290"/>
      <c r="BC61" s="290"/>
      <c r="BD61" s="290"/>
      <c r="BE61" s="290"/>
      <c r="BF61" s="290"/>
      <c r="BG61" s="290"/>
      <c r="BH61" s="290"/>
      <c r="BI61" s="290"/>
      <c r="BJ61" s="290"/>
      <c r="BK61" s="290"/>
      <c r="BL61" s="290"/>
      <c r="BM61" s="290"/>
      <c r="BN61" s="290"/>
      <c r="BO61" s="290"/>
      <c r="BP61" s="290"/>
      <c r="BQ61" s="290"/>
      <c r="BR61" s="290"/>
      <c r="BS61" s="290"/>
      <c r="BT61" s="290"/>
      <c r="BU61" s="290"/>
      <c r="BV61" s="290"/>
      <c r="BW61" s="290"/>
      <c r="BX61" s="290"/>
      <c r="BY61" s="290"/>
      <c r="BZ61" s="290"/>
      <c r="CA61" s="290"/>
      <c r="CB61" s="290"/>
      <c r="CC61" s="290"/>
      <c r="CD61" s="290"/>
      <c r="CE61" s="290"/>
      <c r="CF61" s="290"/>
      <c r="CG61" s="290"/>
      <c r="CH61" s="290"/>
      <c r="CI61" s="290"/>
      <c r="CJ61" s="290"/>
      <c r="CK61" s="290"/>
      <c r="CL61" s="290"/>
      <c r="CM61" s="290"/>
      <c r="CN61" s="290"/>
      <c r="CO61" s="290"/>
      <c r="CP61" s="290"/>
      <c r="CQ61" s="290"/>
      <c r="CR61" s="290"/>
      <c r="CS61" s="290"/>
      <c r="CT61" s="290"/>
      <c r="CU61" s="290"/>
      <c r="CV61" s="290"/>
      <c r="CW61" s="290"/>
      <c r="CX61" s="290"/>
      <c r="CY61" s="290"/>
      <c r="CZ61" s="291"/>
    </row>
    <row r="62" spans="1:104" ht="13.5" customHeight="1">
      <c r="A62" s="358">
        <v>501</v>
      </c>
      <c r="B62" s="331" t="s">
        <v>385</v>
      </c>
      <c r="C62" s="141">
        <f>A測定!Q65</f>
        <v>501</v>
      </c>
      <c r="D62" s="510">
        <f>A測定!R65</f>
        <v>90.5</v>
      </c>
      <c r="E62" s="294">
        <f>IF(A測定!S65="","",A測定!S65-$D62)</f>
        <v>-6.4999999999997726E-2</v>
      </c>
      <c r="F62" s="294">
        <f>IF(A測定!T65="","",A測定!T65-$D62)</f>
        <v>-7.8000000000002956E-2</v>
      </c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7"/>
      <c r="T62" s="287"/>
      <c r="U62" s="287"/>
      <c r="V62" s="287"/>
      <c r="W62" s="287"/>
      <c r="X62" s="287"/>
      <c r="Y62" s="287"/>
      <c r="Z62" s="287"/>
      <c r="AA62" s="287"/>
      <c r="AB62" s="287"/>
      <c r="AC62" s="287"/>
      <c r="AD62" s="287"/>
      <c r="AE62" s="287"/>
      <c r="AF62" s="287"/>
      <c r="AG62" s="287"/>
      <c r="AH62" s="287"/>
      <c r="AI62" s="287"/>
      <c r="AJ62" s="287"/>
      <c r="AK62" s="287"/>
      <c r="AL62" s="287"/>
      <c r="AM62" s="287"/>
      <c r="AN62" s="287"/>
      <c r="AO62" s="287"/>
      <c r="AP62" s="287"/>
      <c r="AQ62" s="287"/>
      <c r="AR62" s="287"/>
      <c r="AS62" s="287"/>
      <c r="AT62" s="287"/>
      <c r="AU62" s="287"/>
      <c r="AV62" s="287"/>
      <c r="AW62" s="287"/>
      <c r="AX62" s="287"/>
      <c r="AY62" s="287"/>
      <c r="AZ62" s="287"/>
      <c r="BA62" s="287"/>
      <c r="BB62" s="287"/>
      <c r="BC62" s="287"/>
      <c r="BD62" s="287"/>
      <c r="BE62" s="287"/>
      <c r="BF62" s="287"/>
      <c r="BG62" s="287"/>
      <c r="BH62" s="287"/>
      <c r="BI62" s="287"/>
      <c r="BJ62" s="287"/>
      <c r="BK62" s="287"/>
      <c r="BL62" s="287"/>
      <c r="BM62" s="287"/>
      <c r="BN62" s="287"/>
      <c r="BO62" s="287"/>
      <c r="BP62" s="287"/>
      <c r="BQ62" s="287"/>
      <c r="BR62" s="287"/>
      <c r="BS62" s="287"/>
      <c r="BT62" s="287"/>
      <c r="BU62" s="287"/>
      <c r="BV62" s="287"/>
      <c r="BW62" s="287"/>
      <c r="BX62" s="287"/>
      <c r="BY62" s="287"/>
      <c r="BZ62" s="287"/>
      <c r="CA62" s="287"/>
      <c r="CB62" s="287"/>
      <c r="CC62" s="287"/>
      <c r="CD62" s="287"/>
      <c r="CE62" s="287"/>
      <c r="CF62" s="287"/>
      <c r="CG62" s="287"/>
      <c r="CH62" s="287"/>
      <c r="CI62" s="287"/>
      <c r="CJ62" s="287"/>
      <c r="CK62" s="287"/>
      <c r="CL62" s="287"/>
      <c r="CM62" s="287"/>
      <c r="CN62" s="287"/>
      <c r="CO62" s="287"/>
      <c r="CP62" s="287"/>
      <c r="CQ62" s="287"/>
      <c r="CR62" s="287"/>
      <c r="CS62" s="287"/>
      <c r="CT62" s="287"/>
      <c r="CU62" s="287"/>
      <c r="CV62" s="287"/>
      <c r="CW62" s="287"/>
      <c r="CX62" s="287"/>
      <c r="CY62" s="287"/>
      <c r="CZ62" s="295"/>
    </row>
    <row r="63" spans="1:104" ht="13.5" customHeight="1">
      <c r="A63" s="359">
        <v>501</v>
      </c>
      <c r="B63" s="332" t="s">
        <v>386</v>
      </c>
      <c r="C63" s="130">
        <f>A測定!Q66</f>
        <v>501</v>
      </c>
      <c r="D63" s="36">
        <f>A測定!R66</f>
        <v>25</v>
      </c>
      <c r="E63" s="264">
        <f>IF(A測定!S66="","",A測定!S66-$D63)</f>
        <v>-0.11499999999999844</v>
      </c>
      <c r="F63" s="264">
        <f>IF(A測定!T66="","",A測定!T66-$D63)</f>
        <v>-0.15200000000000102</v>
      </c>
      <c r="G63" s="126"/>
      <c r="H63" s="126"/>
      <c r="I63" s="126"/>
      <c r="J63" s="126"/>
      <c r="K63" s="126"/>
      <c r="L63" s="126"/>
      <c r="M63" s="126"/>
      <c r="N63" s="126"/>
      <c r="O63" s="126"/>
      <c r="P63" s="126"/>
      <c r="Q63" s="126"/>
      <c r="R63" s="126"/>
      <c r="S63" s="126"/>
      <c r="T63" s="126"/>
      <c r="U63" s="126"/>
      <c r="V63" s="126"/>
      <c r="W63" s="126"/>
      <c r="X63" s="126"/>
      <c r="Y63" s="126"/>
      <c r="Z63" s="126"/>
      <c r="AA63" s="126"/>
      <c r="AB63" s="126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/>
      <c r="BE63" s="126"/>
      <c r="BF63" s="126"/>
      <c r="BG63" s="126"/>
      <c r="BH63" s="126"/>
      <c r="BI63" s="126"/>
      <c r="BJ63" s="126"/>
      <c r="BK63" s="126"/>
      <c r="BL63" s="126"/>
      <c r="BM63" s="126"/>
      <c r="BN63" s="126"/>
      <c r="BO63" s="126"/>
      <c r="BP63" s="126"/>
      <c r="BQ63" s="126"/>
      <c r="BR63" s="126"/>
      <c r="BS63" s="126"/>
      <c r="BT63" s="126"/>
      <c r="BU63" s="126"/>
      <c r="BV63" s="126"/>
      <c r="BW63" s="126"/>
      <c r="BX63" s="126"/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6"/>
      <c r="CW63" s="126"/>
      <c r="CX63" s="126"/>
      <c r="CY63" s="126"/>
      <c r="CZ63" s="289"/>
    </row>
    <row r="64" spans="1:104" ht="13.5" customHeight="1">
      <c r="A64" s="359">
        <v>502</v>
      </c>
      <c r="B64" s="332" t="s">
        <v>387</v>
      </c>
      <c r="C64" s="130">
        <f>A測定!Q67</f>
        <v>502</v>
      </c>
      <c r="D64" s="36">
        <f>A測定!R67</f>
        <v>23</v>
      </c>
      <c r="E64" s="264">
        <f>IF(A測定!S67="","",A測定!S67-$D64)</f>
        <v>-4.0000000000013358E-3</v>
      </c>
      <c r="F64" s="264">
        <f>IF(A測定!T67="","",A測定!T67-$D64)</f>
        <v>-1.2000000000000455E-2</v>
      </c>
      <c r="G64" s="126"/>
      <c r="H64" s="126"/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X64" s="126"/>
      <c r="Y64" s="126"/>
      <c r="Z64" s="126"/>
      <c r="AA64" s="126"/>
      <c r="AB64" s="126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  <c r="BA64" s="126"/>
      <c r="BB64" s="126"/>
      <c r="BC64" s="126"/>
      <c r="BD64" s="126"/>
      <c r="BE64" s="126"/>
      <c r="BF64" s="126"/>
      <c r="BG64" s="126"/>
      <c r="BH64" s="126"/>
      <c r="BI64" s="126"/>
      <c r="BJ64" s="126"/>
      <c r="BK64" s="126"/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/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6"/>
      <c r="CW64" s="126"/>
      <c r="CX64" s="126"/>
      <c r="CY64" s="126"/>
      <c r="CZ64" s="289"/>
    </row>
    <row r="65" spans="1:104" ht="13.5" customHeight="1">
      <c r="A65" s="359">
        <v>502</v>
      </c>
      <c r="B65" s="332" t="s">
        <v>388</v>
      </c>
      <c r="C65" s="130">
        <f>A測定!Q68</f>
        <v>502</v>
      </c>
      <c r="D65" s="36">
        <f>A測定!R68</f>
        <v>71</v>
      </c>
      <c r="E65" s="264">
        <f>IF(A測定!S68="","",A測定!S68-$D65)</f>
        <v>1.9999999999953388E-3</v>
      </c>
      <c r="F65" s="264">
        <f>IF(A測定!T68="","",A測定!T68-$D65)</f>
        <v>-2.2000000000005571E-2</v>
      </c>
      <c r="G65" s="126"/>
      <c r="H65" s="126"/>
      <c r="I65" s="126"/>
      <c r="J65" s="126"/>
      <c r="K65" s="126"/>
      <c r="L65" s="126"/>
      <c r="M65" s="126"/>
      <c r="N65" s="126"/>
      <c r="O65" s="126"/>
      <c r="P65" s="126"/>
      <c r="Q65" s="126"/>
      <c r="R65" s="126"/>
      <c r="S65" s="126"/>
      <c r="T65" s="126"/>
      <c r="U65" s="126"/>
      <c r="V65" s="126"/>
      <c r="W65" s="126"/>
      <c r="X65" s="126"/>
      <c r="Y65" s="126"/>
      <c r="Z65" s="126"/>
      <c r="AA65" s="126"/>
      <c r="AB65" s="126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/>
      <c r="BE65" s="126"/>
      <c r="BF65" s="126"/>
      <c r="BG65" s="126"/>
      <c r="BH65" s="126"/>
      <c r="BI65" s="126"/>
      <c r="BJ65" s="126"/>
      <c r="BK65" s="126"/>
      <c r="BL65" s="126"/>
      <c r="BM65" s="126"/>
      <c r="BN65" s="126"/>
      <c r="BO65" s="126"/>
      <c r="BP65" s="126"/>
      <c r="BQ65" s="126"/>
      <c r="BR65" s="126"/>
      <c r="BS65" s="126"/>
      <c r="BT65" s="126"/>
      <c r="BU65" s="126"/>
      <c r="BV65" s="126"/>
      <c r="BW65" s="126"/>
      <c r="BX65" s="126"/>
      <c r="BY65" s="126"/>
      <c r="BZ65" s="126"/>
      <c r="CA65" s="126"/>
      <c r="CB65" s="126"/>
      <c r="CC65" s="126"/>
      <c r="CD65" s="126"/>
      <c r="CE65" s="126"/>
      <c r="CF65" s="126"/>
      <c r="CG65" s="126"/>
      <c r="CH65" s="126"/>
      <c r="CI65" s="126"/>
      <c r="CJ65" s="126"/>
      <c r="CK65" s="126"/>
      <c r="CL65" s="126"/>
      <c r="CM65" s="126"/>
      <c r="CN65" s="126"/>
      <c r="CO65" s="126"/>
      <c r="CP65" s="126"/>
      <c r="CQ65" s="126"/>
      <c r="CR65" s="126"/>
      <c r="CS65" s="126"/>
      <c r="CT65" s="126"/>
      <c r="CU65" s="126"/>
      <c r="CV65" s="126"/>
      <c r="CW65" s="126"/>
      <c r="CX65" s="126"/>
      <c r="CY65" s="126"/>
      <c r="CZ65" s="289"/>
    </row>
    <row r="66" spans="1:104" ht="13.5" customHeight="1">
      <c r="A66" s="359">
        <v>503</v>
      </c>
      <c r="B66" s="332" t="s">
        <v>389</v>
      </c>
      <c r="C66" s="130">
        <f>A測定!Q69</f>
        <v>503</v>
      </c>
      <c r="D66" s="36">
        <f>A測定!R69</f>
        <v>65.5</v>
      </c>
      <c r="E66" s="264">
        <f>IF(A測定!S69="","",A測定!S69-$D66)</f>
        <v>-8.4000000000003183E-2</v>
      </c>
      <c r="F66" s="264">
        <f>IF(A測定!T69="","",A測定!T69-$D66)</f>
        <v>-7.899999999999352E-2</v>
      </c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X66" s="126"/>
      <c r="Y66" s="126"/>
      <c r="Z66" s="126"/>
      <c r="AA66" s="126"/>
      <c r="AB66" s="126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  <c r="BA66" s="126"/>
      <c r="BB66" s="126"/>
      <c r="BC66" s="126"/>
      <c r="BD66" s="126"/>
      <c r="BE66" s="126"/>
      <c r="BF66" s="126"/>
      <c r="BG66" s="126"/>
      <c r="BH66" s="126"/>
      <c r="BI66" s="126"/>
      <c r="BJ66" s="126"/>
      <c r="BK66" s="126"/>
      <c r="BL66" s="126"/>
      <c r="BM66" s="126"/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/>
      <c r="CD66" s="126"/>
      <c r="CE66" s="126"/>
      <c r="CF66" s="126"/>
      <c r="CG66" s="126"/>
      <c r="CH66" s="126"/>
      <c r="CI66" s="126"/>
      <c r="CJ66" s="126"/>
      <c r="CK66" s="126"/>
      <c r="CL66" s="126"/>
      <c r="CM66" s="126"/>
      <c r="CN66" s="126"/>
      <c r="CO66" s="126"/>
      <c r="CP66" s="126"/>
      <c r="CQ66" s="126"/>
      <c r="CR66" s="126"/>
      <c r="CS66" s="126"/>
      <c r="CT66" s="126"/>
      <c r="CU66" s="126"/>
      <c r="CV66" s="126"/>
      <c r="CW66" s="126"/>
      <c r="CX66" s="126"/>
      <c r="CY66" s="126"/>
      <c r="CZ66" s="289"/>
    </row>
    <row r="67" spans="1:104" ht="13.5" customHeight="1">
      <c r="A67" s="359">
        <v>503</v>
      </c>
      <c r="B67" s="332" t="s">
        <v>390</v>
      </c>
      <c r="C67" s="130">
        <f>A測定!Q70</f>
        <v>503</v>
      </c>
      <c r="D67" s="36">
        <f>A測定!R70</f>
        <v>88</v>
      </c>
      <c r="E67" s="264">
        <f>IF(A測定!S70="","",A測定!S70-$D67)</f>
        <v>-7.5000000000002842E-2</v>
      </c>
      <c r="F67" s="264">
        <f>IF(A測定!T70="","",A測定!T70-$D67)</f>
        <v>-0.10099999999999909</v>
      </c>
      <c r="G67" s="126"/>
      <c r="H67" s="126"/>
      <c r="I67" s="126"/>
      <c r="J67" s="126"/>
      <c r="K67" s="126"/>
      <c r="L67" s="126"/>
      <c r="M67" s="126"/>
      <c r="N67" s="126"/>
      <c r="O67" s="126"/>
      <c r="P67" s="126"/>
      <c r="Q67" s="126"/>
      <c r="R67" s="126"/>
      <c r="S67" s="126"/>
      <c r="T67" s="126"/>
      <c r="U67" s="126"/>
      <c r="V67" s="126"/>
      <c r="W67" s="126"/>
      <c r="X67" s="126"/>
      <c r="Y67" s="126"/>
      <c r="Z67" s="126"/>
      <c r="AA67" s="126"/>
      <c r="AB67" s="126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/>
      <c r="BK67" s="126"/>
      <c r="BL67" s="126"/>
      <c r="BM67" s="126"/>
      <c r="BN67" s="126"/>
      <c r="BO67" s="126"/>
      <c r="BP67" s="126"/>
      <c r="BQ67" s="126"/>
      <c r="BR67" s="126"/>
      <c r="BS67" s="126"/>
      <c r="BT67" s="126"/>
      <c r="BU67" s="126"/>
      <c r="BV67" s="126"/>
      <c r="BW67" s="126"/>
      <c r="BX67" s="126"/>
      <c r="BY67" s="126"/>
      <c r="BZ67" s="126"/>
      <c r="CA67" s="126"/>
      <c r="CB67" s="126"/>
      <c r="CC67" s="126"/>
      <c r="CD67" s="126"/>
      <c r="CE67" s="126"/>
      <c r="CF67" s="126"/>
      <c r="CG67" s="126"/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/>
      <c r="CU67" s="126"/>
      <c r="CV67" s="126"/>
      <c r="CW67" s="126"/>
      <c r="CX67" s="126"/>
      <c r="CY67" s="126"/>
      <c r="CZ67" s="289"/>
    </row>
    <row r="68" spans="1:104" ht="13.5" customHeight="1">
      <c r="A68" s="359">
        <v>504</v>
      </c>
      <c r="B68" s="332" t="s">
        <v>391</v>
      </c>
      <c r="C68" s="130">
        <f>A測定!Q71</f>
        <v>504</v>
      </c>
      <c r="D68" s="36">
        <f>A測定!R71</f>
        <v>-78.8</v>
      </c>
      <c r="E68" s="264">
        <f>IF(A測定!S71="","",A測定!S71-$D68)</f>
        <v>7.9999999999955662E-3</v>
      </c>
      <c r="F68" s="264">
        <f>IF(A測定!T71="","",A測定!T71-$D68)</f>
        <v>-1.0000000000047748E-3</v>
      </c>
      <c r="G68" s="287"/>
      <c r="H68" s="287"/>
      <c r="I68" s="287"/>
      <c r="J68" s="287"/>
      <c r="K68" s="287"/>
      <c r="L68" s="287"/>
      <c r="M68" s="287"/>
      <c r="N68" s="287"/>
      <c r="O68" s="287"/>
      <c r="P68" s="287"/>
      <c r="Q68" s="287"/>
      <c r="R68" s="287"/>
      <c r="S68" s="287"/>
      <c r="T68" s="287"/>
      <c r="U68" s="287"/>
      <c r="V68" s="287"/>
      <c r="W68" s="287"/>
      <c r="X68" s="287"/>
      <c r="Y68" s="287"/>
      <c r="Z68" s="287"/>
      <c r="AA68" s="287"/>
      <c r="AB68" s="287"/>
      <c r="AC68" s="287"/>
      <c r="AD68" s="287"/>
      <c r="AE68" s="287"/>
      <c r="AF68" s="287"/>
      <c r="AG68" s="287"/>
      <c r="AH68" s="287"/>
      <c r="AI68" s="287"/>
      <c r="AJ68" s="287"/>
      <c r="AK68" s="287"/>
      <c r="AL68" s="287"/>
      <c r="AM68" s="287"/>
      <c r="AN68" s="287"/>
      <c r="AO68" s="287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287"/>
      <c r="BA68" s="287"/>
      <c r="BB68" s="287"/>
      <c r="BC68" s="287"/>
      <c r="BD68" s="287"/>
      <c r="BE68" s="287"/>
      <c r="BF68" s="287"/>
      <c r="BG68" s="287"/>
      <c r="BH68" s="287"/>
      <c r="BI68" s="287"/>
      <c r="BJ68" s="287"/>
      <c r="BK68" s="287"/>
      <c r="BL68" s="287"/>
      <c r="BM68" s="287"/>
      <c r="BN68" s="287"/>
      <c r="BO68" s="287"/>
      <c r="BP68" s="287"/>
      <c r="BQ68" s="287"/>
      <c r="BR68" s="287"/>
      <c r="BS68" s="287"/>
      <c r="BT68" s="287"/>
      <c r="BU68" s="287"/>
      <c r="BV68" s="287"/>
      <c r="BW68" s="287"/>
      <c r="BX68" s="287"/>
      <c r="BY68" s="287"/>
      <c r="BZ68" s="287"/>
      <c r="CA68" s="287"/>
      <c r="CB68" s="287"/>
      <c r="CC68" s="287"/>
      <c r="CD68" s="287"/>
      <c r="CE68" s="287"/>
      <c r="CF68" s="287"/>
      <c r="CG68" s="287"/>
      <c r="CH68" s="287"/>
      <c r="CI68" s="287"/>
      <c r="CJ68" s="287"/>
      <c r="CK68" s="287"/>
      <c r="CL68" s="287"/>
      <c r="CM68" s="287"/>
      <c r="CN68" s="287"/>
      <c r="CO68" s="287"/>
      <c r="CP68" s="287"/>
      <c r="CQ68" s="287"/>
      <c r="CR68" s="287"/>
      <c r="CS68" s="287"/>
      <c r="CT68" s="287"/>
      <c r="CU68" s="287"/>
      <c r="CV68" s="287"/>
      <c r="CW68" s="287"/>
      <c r="CX68" s="287"/>
      <c r="CY68" s="287"/>
      <c r="CZ68" s="295"/>
    </row>
    <row r="69" spans="1:104" ht="13.5" customHeight="1">
      <c r="A69" s="359">
        <v>504</v>
      </c>
      <c r="B69" s="332" t="s">
        <v>392</v>
      </c>
      <c r="C69" s="130">
        <f>A測定!Q72</f>
        <v>504</v>
      </c>
      <c r="D69" s="36">
        <f>A測定!R72</f>
        <v>92.5</v>
      </c>
      <c r="E69" s="264">
        <f>IF(A測定!S72="","",A測定!S72-$D69)</f>
        <v>-0.1039999999999992</v>
      </c>
      <c r="F69" s="264">
        <f>IF(A測定!T72="","",A測定!T72-$D69)</f>
        <v>-9.6999999999994202E-2</v>
      </c>
      <c r="G69" s="126"/>
      <c r="H69" s="126"/>
      <c r="I69" s="126"/>
      <c r="J69" s="126"/>
      <c r="K69" s="126"/>
      <c r="L69" s="126"/>
      <c r="M69" s="126"/>
      <c r="N69" s="126"/>
      <c r="O69" s="126"/>
      <c r="P69" s="126"/>
      <c r="Q69" s="126"/>
      <c r="R69" s="126"/>
      <c r="S69" s="126"/>
      <c r="T69" s="126"/>
      <c r="U69" s="126"/>
      <c r="V69" s="126"/>
      <c r="W69" s="126"/>
      <c r="X69" s="126"/>
      <c r="Y69" s="126"/>
      <c r="Z69" s="126"/>
      <c r="AA69" s="126"/>
      <c r="AB69" s="126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  <c r="BA69" s="126"/>
      <c r="BB69" s="126"/>
      <c r="BC69" s="126"/>
      <c r="BD69" s="126"/>
      <c r="BE69" s="126"/>
      <c r="BF69" s="126"/>
      <c r="BG69" s="126"/>
      <c r="BH69" s="126"/>
      <c r="BI69" s="126"/>
      <c r="BJ69" s="126"/>
      <c r="BK69" s="126"/>
      <c r="BL69" s="126"/>
      <c r="BM69" s="126"/>
      <c r="BN69" s="126"/>
      <c r="BO69" s="126"/>
      <c r="BP69" s="126"/>
      <c r="BQ69" s="126"/>
      <c r="BR69" s="126"/>
      <c r="BS69" s="126"/>
      <c r="BT69" s="126"/>
      <c r="BU69" s="126"/>
      <c r="BV69" s="126"/>
      <c r="BW69" s="126"/>
      <c r="BX69" s="126"/>
      <c r="BY69" s="126"/>
      <c r="BZ69" s="126"/>
      <c r="CA69" s="126"/>
      <c r="CB69" s="126"/>
      <c r="CC69" s="126"/>
      <c r="CD69" s="126"/>
      <c r="CE69" s="126"/>
      <c r="CF69" s="126"/>
      <c r="CG69" s="126"/>
      <c r="CH69" s="126"/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6"/>
      <c r="CW69" s="126"/>
      <c r="CX69" s="126"/>
      <c r="CY69" s="126"/>
      <c r="CZ69" s="289"/>
    </row>
    <row r="70" spans="1:104" ht="13.5" customHeight="1">
      <c r="A70" s="359">
        <v>505</v>
      </c>
      <c r="B70" s="332" t="s">
        <v>485</v>
      </c>
      <c r="C70" s="130">
        <f>A測定!Q73</f>
        <v>505</v>
      </c>
      <c r="D70" s="36">
        <f>A測定!R73</f>
        <v>91.5</v>
      </c>
      <c r="E70" s="264">
        <f>IF(A測定!S73="","",A測定!S73-$D70)</f>
        <v>-5.8000000000006935E-2</v>
      </c>
      <c r="F70" s="264">
        <f>IF(A測定!T73="","",A測定!T73-$D70)</f>
        <v>-7.6999999999998181E-2</v>
      </c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6"/>
      <c r="CQ70" s="126"/>
      <c r="CR70" s="126"/>
      <c r="CS70" s="126"/>
      <c r="CT70" s="126"/>
      <c r="CU70" s="126"/>
      <c r="CV70" s="126"/>
      <c r="CW70" s="126"/>
      <c r="CX70" s="126"/>
      <c r="CY70" s="126"/>
      <c r="CZ70" s="289"/>
    </row>
    <row r="71" spans="1:104" ht="13.5" customHeight="1">
      <c r="A71" s="359">
        <v>505</v>
      </c>
      <c r="B71" s="332" t="s">
        <v>486</v>
      </c>
      <c r="C71" s="130">
        <f>A測定!Q74</f>
        <v>505</v>
      </c>
      <c r="D71" s="36">
        <f>A測定!R74</f>
        <v>-29</v>
      </c>
      <c r="E71" s="264">
        <f>IF(A測定!S74="","",A測定!S74-$D71)</f>
        <v>-2.2999999999999687E-2</v>
      </c>
      <c r="F71" s="264">
        <f>IF(A測定!T74="","",A測定!T74-$D71)</f>
        <v>-8.5000000000000853E-2</v>
      </c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X71" s="126"/>
      <c r="Y71" s="126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126"/>
      <c r="AT71" s="126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/>
      <c r="BF71" s="126"/>
      <c r="BG71" s="126"/>
      <c r="BH71" s="126"/>
      <c r="BI71" s="126"/>
      <c r="BJ71" s="126"/>
      <c r="BK71" s="126"/>
      <c r="BL71" s="126"/>
      <c r="BM71" s="126"/>
      <c r="BN71" s="126"/>
      <c r="BO71" s="126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  <c r="CE71" s="126"/>
      <c r="CF71" s="126"/>
      <c r="CG71" s="126"/>
      <c r="CH71" s="126"/>
      <c r="CI71" s="126"/>
      <c r="CJ71" s="126"/>
      <c r="CK71" s="126"/>
      <c r="CL71" s="126"/>
      <c r="CM71" s="126"/>
      <c r="CN71" s="126"/>
      <c r="CO71" s="126"/>
      <c r="CP71" s="126"/>
      <c r="CQ71" s="126"/>
      <c r="CR71" s="126"/>
      <c r="CS71" s="126"/>
      <c r="CT71" s="126"/>
      <c r="CU71" s="126"/>
      <c r="CV71" s="126"/>
      <c r="CW71" s="126"/>
      <c r="CX71" s="126"/>
      <c r="CY71" s="126"/>
      <c r="CZ71" s="289"/>
    </row>
    <row r="72" spans="1:104" ht="13.5" customHeight="1">
      <c r="A72" s="359" t="s">
        <v>539</v>
      </c>
      <c r="B72" s="332" t="s">
        <v>144</v>
      </c>
      <c r="C72" s="509" t="str">
        <f>A測定!Q75</f>
        <v>505-1</v>
      </c>
      <c r="D72" s="36">
        <f>A測定!R75</f>
        <v>91.5</v>
      </c>
      <c r="E72" s="264">
        <f>IF(A測定!S75="","",A測定!S75-$D72)</f>
        <v>-0.17400000000000659</v>
      </c>
      <c r="F72" s="264">
        <f>IF(A測定!T75="","",A測定!T75-$D72)</f>
        <v>-0.18500000000000227</v>
      </c>
      <c r="G72" s="126"/>
      <c r="H72" s="126"/>
      <c r="I72" s="126"/>
      <c r="J72" s="126"/>
      <c r="K72" s="126"/>
      <c r="L72" s="126"/>
      <c r="M72" s="126"/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/>
      <c r="AO72" s="126"/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/>
      <c r="BM72" s="126"/>
      <c r="BN72" s="126"/>
      <c r="BO72" s="126"/>
      <c r="BP72" s="126"/>
      <c r="BQ72" s="126"/>
      <c r="BR72" s="126"/>
      <c r="BS72" s="126"/>
      <c r="BT72" s="126"/>
      <c r="BU72" s="126"/>
      <c r="BV72" s="126"/>
      <c r="BW72" s="126"/>
      <c r="BX72" s="126"/>
      <c r="BY72" s="126"/>
      <c r="BZ72" s="126"/>
      <c r="CA72" s="126"/>
      <c r="CB72" s="126"/>
      <c r="CC72" s="126"/>
      <c r="CD72" s="126"/>
      <c r="CE72" s="126"/>
      <c r="CF72" s="126"/>
      <c r="CG72" s="126"/>
      <c r="CH72" s="126"/>
      <c r="CI72" s="126"/>
      <c r="CJ72" s="126"/>
      <c r="CK72" s="126"/>
      <c r="CL72" s="126"/>
      <c r="CM72" s="126"/>
      <c r="CN72" s="126"/>
      <c r="CO72" s="126"/>
      <c r="CP72" s="126"/>
      <c r="CQ72" s="126"/>
      <c r="CR72" s="126"/>
      <c r="CS72" s="126"/>
      <c r="CT72" s="126"/>
      <c r="CU72" s="126"/>
      <c r="CV72" s="126"/>
      <c r="CW72" s="126"/>
      <c r="CX72" s="126"/>
      <c r="CY72" s="126"/>
      <c r="CZ72" s="289"/>
    </row>
    <row r="73" spans="1:104" ht="13.5" customHeight="1">
      <c r="A73" s="359" t="s">
        <v>540</v>
      </c>
      <c r="B73" s="332" t="s">
        <v>144</v>
      </c>
      <c r="C73" s="509" t="str">
        <f>A測定!Q76</f>
        <v>505-1</v>
      </c>
      <c r="D73" s="36">
        <f>A測定!R76</f>
        <v>-29</v>
      </c>
      <c r="E73" s="264">
        <f>IF(A測定!S76="","",A測定!S76-$D73)</f>
        <v>8.5000000000000853E-2</v>
      </c>
      <c r="F73" s="264">
        <f>IF(A測定!T76="","",A測定!T76-$D73)</f>
        <v>4.0000000000013358E-3</v>
      </c>
      <c r="G73" s="126"/>
      <c r="H73" s="126"/>
      <c r="I73" s="126"/>
      <c r="J73" s="126"/>
      <c r="K73" s="126"/>
      <c r="L73" s="126"/>
      <c r="M73" s="126"/>
      <c r="N73" s="126"/>
      <c r="O73" s="126"/>
      <c r="P73" s="126"/>
      <c r="Q73" s="126"/>
      <c r="R73" s="126"/>
      <c r="S73" s="126"/>
      <c r="T73" s="126"/>
      <c r="U73" s="126"/>
      <c r="V73" s="126"/>
      <c r="W73" s="126"/>
      <c r="X73" s="126"/>
      <c r="Y73" s="126"/>
      <c r="Z73" s="126"/>
      <c r="AA73" s="126"/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  <c r="AS73" s="126"/>
      <c r="AT73" s="126"/>
      <c r="AU73" s="126"/>
      <c r="AV73" s="126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26"/>
      <c r="BH73" s="126"/>
      <c r="BI73" s="126"/>
      <c r="BJ73" s="126"/>
      <c r="BK73" s="126"/>
      <c r="BL73" s="126"/>
      <c r="BM73" s="126"/>
      <c r="BN73" s="126"/>
      <c r="BO73" s="126"/>
      <c r="BP73" s="126"/>
      <c r="BQ73" s="126"/>
      <c r="BR73" s="126"/>
      <c r="BS73" s="126"/>
      <c r="BT73" s="126"/>
      <c r="BU73" s="126"/>
      <c r="BV73" s="126"/>
      <c r="BW73" s="126"/>
      <c r="BX73" s="126"/>
      <c r="BY73" s="126"/>
      <c r="BZ73" s="126"/>
      <c r="CA73" s="126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6"/>
      <c r="CN73" s="126"/>
      <c r="CO73" s="126"/>
      <c r="CP73" s="126"/>
      <c r="CQ73" s="126"/>
      <c r="CR73" s="126"/>
      <c r="CS73" s="126"/>
      <c r="CT73" s="126"/>
      <c r="CU73" s="126"/>
      <c r="CV73" s="126"/>
      <c r="CW73" s="126"/>
      <c r="CX73" s="126"/>
      <c r="CY73" s="126"/>
      <c r="CZ73" s="289"/>
    </row>
    <row r="74" spans="1:104" ht="13.5" customHeight="1">
      <c r="A74" s="359">
        <v>551</v>
      </c>
      <c r="B74" s="332" t="s">
        <v>393</v>
      </c>
      <c r="C74" s="130">
        <f>A測定!Q77</f>
        <v>551</v>
      </c>
      <c r="D74" s="36">
        <f>A測定!R77</f>
        <v>-172</v>
      </c>
      <c r="E74" s="264">
        <f>IF(A測定!S77="","",A測定!S77-$D74)</f>
        <v>-0.21999999999999886</v>
      </c>
      <c r="F74" s="264">
        <f>IF(A測定!T77="","",A測定!T77-$D74)</f>
        <v>-0.2470000000000141</v>
      </c>
      <c r="G74" s="126"/>
      <c r="H74" s="126"/>
      <c r="I74" s="126"/>
      <c r="J74" s="126"/>
      <c r="K74" s="126"/>
      <c r="L74" s="126"/>
      <c r="M74" s="126"/>
      <c r="N74" s="126"/>
      <c r="O74" s="126"/>
      <c r="P74" s="126"/>
      <c r="Q74" s="126"/>
      <c r="R74" s="126"/>
      <c r="S74" s="126"/>
      <c r="T74" s="126"/>
      <c r="U74" s="126"/>
      <c r="V74" s="126"/>
      <c r="W74" s="126"/>
      <c r="X74" s="126"/>
      <c r="Y74" s="126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/>
      <c r="BQ74" s="126"/>
      <c r="BR74" s="126"/>
      <c r="BS74" s="126"/>
      <c r="BT74" s="126"/>
      <c r="BU74" s="126"/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/>
      <c r="CH74" s="126"/>
      <c r="CI74" s="126"/>
      <c r="CJ74" s="126"/>
      <c r="CK74" s="126"/>
      <c r="CL74" s="126"/>
      <c r="CM74" s="126"/>
      <c r="CN74" s="126"/>
      <c r="CO74" s="126"/>
      <c r="CP74" s="126"/>
      <c r="CQ74" s="126"/>
      <c r="CR74" s="126"/>
      <c r="CS74" s="126"/>
      <c r="CT74" s="126"/>
      <c r="CU74" s="126"/>
      <c r="CV74" s="126"/>
      <c r="CW74" s="126"/>
      <c r="CX74" s="126"/>
      <c r="CY74" s="126"/>
      <c r="CZ74" s="289"/>
    </row>
    <row r="75" spans="1:104" ht="13.5" customHeight="1">
      <c r="A75" s="361">
        <v>552</v>
      </c>
      <c r="B75" s="332" t="s">
        <v>487</v>
      </c>
      <c r="C75" s="130">
        <f>A測定!Q78</f>
        <v>552</v>
      </c>
      <c r="D75" s="36">
        <f>A測定!R78</f>
        <v>-176</v>
      </c>
      <c r="E75" s="264">
        <f>IF(A測定!S78="","",A測定!S78-$D75)</f>
        <v>-0.11899999999999977</v>
      </c>
      <c r="F75" s="264">
        <f>IF(A測定!T78="","",A測定!T78-$D75)</f>
        <v>-0.15199999999998681</v>
      </c>
      <c r="G75" s="126"/>
      <c r="H75" s="126"/>
      <c r="I75" s="126"/>
      <c r="J75" s="126"/>
      <c r="K75" s="126"/>
      <c r="L75" s="126"/>
      <c r="M75" s="126"/>
      <c r="N75" s="126"/>
      <c r="O75" s="126"/>
      <c r="P75" s="126"/>
      <c r="Q75" s="126"/>
      <c r="R75" s="126"/>
      <c r="S75" s="126"/>
      <c r="T75" s="126"/>
      <c r="U75" s="126"/>
      <c r="V75" s="126"/>
      <c r="W75" s="126"/>
      <c r="X75" s="126"/>
      <c r="Y75" s="126"/>
      <c r="Z75" s="126"/>
      <c r="AA75" s="126"/>
      <c r="AB75" s="126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/>
      <c r="BO75" s="126"/>
      <c r="BP75" s="126"/>
      <c r="BQ75" s="126"/>
      <c r="BR75" s="126"/>
      <c r="BS75" s="126"/>
      <c r="BT75" s="126"/>
      <c r="BU75" s="126"/>
      <c r="BV75" s="126"/>
      <c r="BW75" s="126"/>
      <c r="BX75" s="126"/>
      <c r="BY75" s="126"/>
      <c r="BZ75" s="126"/>
      <c r="CA75" s="126"/>
      <c r="CB75" s="126"/>
      <c r="CC75" s="126"/>
      <c r="CD75" s="126"/>
      <c r="CE75" s="126"/>
      <c r="CF75" s="126"/>
      <c r="CG75" s="126"/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6"/>
      <c r="CW75" s="126"/>
      <c r="CX75" s="126"/>
      <c r="CY75" s="126"/>
      <c r="CZ75" s="289"/>
    </row>
    <row r="76" spans="1:104" ht="13.5" customHeight="1">
      <c r="A76" s="359">
        <v>553</v>
      </c>
      <c r="B76" s="332" t="s">
        <v>219</v>
      </c>
      <c r="C76" s="130">
        <f>A測定!Q79</f>
        <v>553</v>
      </c>
      <c r="D76" s="36">
        <f>A測定!R79</f>
        <v>-190</v>
      </c>
      <c r="E76" s="264">
        <f>IF(A測定!S79="","",A測定!S79-$D76)</f>
        <v>-0.21799999999998931</v>
      </c>
      <c r="F76" s="264">
        <f>IF(A測定!T79="","",A測定!T79-$D76)</f>
        <v>-0.25</v>
      </c>
      <c r="G76" s="126"/>
      <c r="H76" s="126"/>
      <c r="I76" s="126"/>
      <c r="J76" s="126"/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/>
      <c r="V76" s="126"/>
      <c r="W76" s="126"/>
      <c r="X76" s="126"/>
      <c r="Y76" s="126"/>
      <c r="Z76" s="126"/>
      <c r="AA76" s="126"/>
      <c r="AB76" s="126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/>
      <c r="AR76" s="126"/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26"/>
      <c r="BH76" s="126"/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/>
      <c r="BW76" s="126"/>
      <c r="BX76" s="126"/>
      <c r="BY76" s="126"/>
      <c r="BZ76" s="126"/>
      <c r="CA76" s="126"/>
      <c r="CB76" s="126"/>
      <c r="CC76" s="126"/>
      <c r="CD76" s="126"/>
      <c r="CE76" s="126"/>
      <c r="CF76" s="126"/>
      <c r="CG76" s="126"/>
      <c r="CH76" s="126"/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/>
      <c r="CT76" s="126"/>
      <c r="CU76" s="126"/>
      <c r="CV76" s="126"/>
      <c r="CW76" s="126"/>
      <c r="CX76" s="126"/>
      <c r="CY76" s="126"/>
      <c r="CZ76" s="289"/>
    </row>
    <row r="77" spans="1:104" ht="13.5" customHeight="1">
      <c r="A77" s="359">
        <v>554</v>
      </c>
      <c r="B77" s="332" t="s">
        <v>394</v>
      </c>
      <c r="C77" s="130">
        <f>A測定!Q80</f>
        <v>554</v>
      </c>
      <c r="D77" s="36">
        <f>A測定!R80</f>
        <v>-190</v>
      </c>
      <c r="E77" s="264">
        <f>IF(A測定!S80="","",A測定!S80-$D77)</f>
        <v>-0.18799999999998818</v>
      </c>
      <c r="F77" s="264">
        <f>IF(A測定!T80="","",A測定!T80-$D77)</f>
        <v>-0.22300000000001319</v>
      </c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289"/>
    </row>
    <row r="78" spans="1:104" ht="13.5" customHeight="1">
      <c r="A78" s="359">
        <v>555</v>
      </c>
      <c r="B78" s="332" t="s">
        <v>488</v>
      </c>
      <c r="C78" s="130">
        <f>A測定!Q81</f>
        <v>555</v>
      </c>
      <c r="D78" s="36">
        <f>A測定!R81</f>
        <v>-190</v>
      </c>
      <c r="E78" s="264">
        <f>IF(A測定!S81="","",A測定!S81-$D78)</f>
        <v>-0.15500000000000114</v>
      </c>
      <c r="F78" s="264">
        <f>IF(A測定!T81="","",A測定!T81-$D78)</f>
        <v>-0.19300000000001205</v>
      </c>
      <c r="G78" s="126"/>
      <c r="H78" s="126"/>
      <c r="I78" s="126"/>
      <c r="J78" s="126"/>
      <c r="K78" s="126"/>
      <c r="L78" s="126"/>
      <c r="M78" s="126"/>
      <c r="N78" s="126"/>
      <c r="O78" s="126"/>
      <c r="P78" s="126"/>
      <c r="Q78" s="126"/>
      <c r="R78" s="126"/>
      <c r="S78" s="126"/>
      <c r="T78" s="126"/>
      <c r="U78" s="126"/>
      <c r="V78" s="126"/>
      <c r="W78" s="126"/>
      <c r="X78" s="126"/>
      <c r="Y78" s="126"/>
      <c r="Z78" s="126"/>
      <c r="AA78" s="126"/>
      <c r="AB78" s="126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  <c r="BA78" s="126"/>
      <c r="BB78" s="126"/>
      <c r="BC78" s="126"/>
      <c r="BD78" s="126"/>
      <c r="BE78" s="126"/>
      <c r="BF78" s="126"/>
      <c r="BG78" s="126"/>
      <c r="BH78" s="126"/>
      <c r="BI78" s="126"/>
      <c r="BJ78" s="126"/>
      <c r="BK78" s="126"/>
      <c r="BL78" s="126"/>
      <c r="BM78" s="126"/>
      <c r="BN78" s="126"/>
      <c r="BO78" s="126"/>
      <c r="BP78" s="126"/>
      <c r="BQ78" s="126"/>
      <c r="BR78" s="126"/>
      <c r="BS78" s="126"/>
      <c r="BT78" s="126"/>
      <c r="BU78" s="126"/>
      <c r="BV78" s="126"/>
      <c r="BW78" s="126"/>
      <c r="BX78" s="126"/>
      <c r="BY78" s="126"/>
      <c r="BZ78" s="126"/>
      <c r="CA78" s="126"/>
      <c r="CB78" s="126"/>
      <c r="CC78" s="126"/>
      <c r="CD78" s="126"/>
      <c r="CE78" s="126"/>
      <c r="CF78" s="126"/>
      <c r="CG78" s="126"/>
      <c r="CH78" s="126"/>
      <c r="CI78" s="126"/>
      <c r="CJ78" s="126"/>
      <c r="CK78" s="126"/>
      <c r="CL78" s="126"/>
      <c r="CM78" s="126"/>
      <c r="CN78" s="126"/>
      <c r="CO78" s="126"/>
      <c r="CP78" s="126"/>
      <c r="CQ78" s="126"/>
      <c r="CR78" s="126"/>
      <c r="CS78" s="126"/>
      <c r="CT78" s="126"/>
      <c r="CU78" s="126"/>
      <c r="CV78" s="126"/>
      <c r="CW78" s="126"/>
      <c r="CX78" s="126"/>
      <c r="CY78" s="126"/>
      <c r="CZ78" s="289"/>
    </row>
    <row r="79" spans="1:104" ht="13.5" customHeight="1">
      <c r="A79" s="361">
        <v>556</v>
      </c>
      <c r="B79" s="332" t="s">
        <v>220</v>
      </c>
      <c r="C79" s="130">
        <f>A測定!Q82</f>
        <v>556</v>
      </c>
      <c r="D79" s="36">
        <f>A測定!R82</f>
        <v>-190</v>
      </c>
      <c r="E79" s="264">
        <f>IF(A測定!S82="","",A測定!S82-$D79)</f>
        <v>-0.21999999999999886</v>
      </c>
      <c r="F79" s="264">
        <f>IF(A測定!T82="","",A測定!T82-$D79)</f>
        <v>-0.23199999999999932</v>
      </c>
      <c r="G79" s="126"/>
      <c r="H79" s="126"/>
      <c r="I79" s="126"/>
      <c r="J79" s="126"/>
      <c r="K79" s="126"/>
      <c r="L79" s="126"/>
      <c r="M79" s="126"/>
      <c r="N79" s="126"/>
      <c r="O79" s="126"/>
      <c r="P79" s="126"/>
      <c r="Q79" s="126"/>
      <c r="R79" s="126"/>
      <c r="S79" s="126"/>
      <c r="T79" s="126"/>
      <c r="U79" s="126"/>
      <c r="V79" s="126"/>
      <c r="W79" s="126"/>
      <c r="X79" s="126"/>
      <c r="Y79" s="126"/>
      <c r="Z79" s="126"/>
      <c r="AA79" s="126"/>
      <c r="AB79" s="126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/>
      <c r="BF79" s="126"/>
      <c r="BG79" s="126"/>
      <c r="BH79" s="126"/>
      <c r="BI79" s="126"/>
      <c r="BJ79" s="126"/>
      <c r="BK79" s="126"/>
      <c r="BL79" s="126"/>
      <c r="BM79" s="126"/>
      <c r="BN79" s="126"/>
      <c r="BO79" s="126"/>
      <c r="BP79" s="126"/>
      <c r="BQ79" s="126"/>
      <c r="BR79" s="126"/>
      <c r="BS79" s="126"/>
      <c r="BT79" s="126"/>
      <c r="BU79" s="126"/>
      <c r="BV79" s="126"/>
      <c r="BW79" s="126"/>
      <c r="BX79" s="126"/>
      <c r="BY79" s="126"/>
      <c r="BZ79" s="126"/>
      <c r="CA79" s="126"/>
      <c r="CB79" s="126"/>
      <c r="CC79" s="126"/>
      <c r="CD79" s="126"/>
      <c r="CE79" s="126"/>
      <c r="CF79" s="126"/>
      <c r="CG79" s="126"/>
      <c r="CH79" s="126"/>
      <c r="CI79" s="126"/>
      <c r="CJ79" s="126"/>
      <c r="CK79" s="126"/>
      <c r="CL79" s="126"/>
      <c r="CM79" s="126"/>
      <c r="CN79" s="126"/>
      <c r="CO79" s="126"/>
      <c r="CP79" s="126"/>
      <c r="CQ79" s="126"/>
      <c r="CR79" s="126"/>
      <c r="CS79" s="126"/>
      <c r="CT79" s="126"/>
      <c r="CU79" s="126"/>
      <c r="CV79" s="126"/>
      <c r="CW79" s="126"/>
      <c r="CX79" s="126"/>
      <c r="CY79" s="126"/>
      <c r="CZ79" s="289"/>
    </row>
    <row r="80" spans="1:104" ht="13.5" customHeight="1">
      <c r="A80" s="361">
        <v>557</v>
      </c>
      <c r="B80" s="332" t="s">
        <v>221</v>
      </c>
      <c r="C80" s="130">
        <f>A測定!Q83</f>
        <v>557</v>
      </c>
      <c r="D80" s="36">
        <f>A測定!R83</f>
        <v>-190</v>
      </c>
      <c r="E80" s="264">
        <f>IF(A測定!S83="","",A測定!S83-$D80)</f>
        <v>-0.23699999999999477</v>
      </c>
      <c r="F80" s="264">
        <f>IF(A測定!T83="","",A測定!T83-$D80)</f>
        <v>-0.27099999999998658</v>
      </c>
      <c r="G80" s="126"/>
      <c r="H80" s="126"/>
      <c r="I80" s="126"/>
      <c r="J80" s="126"/>
      <c r="K80" s="126"/>
      <c r="L80" s="126"/>
      <c r="M80" s="126"/>
      <c r="N80" s="126"/>
      <c r="O80" s="126"/>
      <c r="P80" s="126"/>
      <c r="Q80" s="126"/>
      <c r="R80" s="126"/>
      <c r="S80" s="126"/>
      <c r="T80" s="126"/>
      <c r="U80" s="126"/>
      <c r="V80" s="126"/>
      <c r="W80" s="126"/>
      <c r="X80" s="126"/>
      <c r="Y80" s="126"/>
      <c r="Z80" s="126"/>
      <c r="AA80" s="126"/>
      <c r="AB80" s="126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/>
      <c r="BN80" s="126"/>
      <c r="BO80" s="126"/>
      <c r="BP80" s="126"/>
      <c r="BQ80" s="126"/>
      <c r="BR80" s="126"/>
      <c r="BS80" s="126"/>
      <c r="BT80" s="126"/>
      <c r="BU80" s="126"/>
      <c r="BV80" s="126"/>
      <c r="BW80" s="126"/>
      <c r="BX80" s="126"/>
      <c r="BY80" s="126"/>
      <c r="BZ80" s="126"/>
      <c r="CA80" s="126"/>
      <c r="CB80" s="126"/>
      <c r="CC80" s="126"/>
      <c r="CD80" s="126"/>
      <c r="CE80" s="126"/>
      <c r="CF80" s="126"/>
      <c r="CG80" s="126"/>
      <c r="CH80" s="126"/>
      <c r="CI80" s="126"/>
      <c r="CJ80" s="126"/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/>
      <c r="CV80" s="126"/>
      <c r="CW80" s="126"/>
      <c r="CX80" s="126"/>
      <c r="CY80" s="126"/>
      <c r="CZ80" s="289"/>
    </row>
    <row r="81" spans="1:104" ht="13.5" customHeight="1">
      <c r="A81" s="361">
        <v>558</v>
      </c>
      <c r="B81" s="332" t="s">
        <v>222</v>
      </c>
      <c r="C81" s="130">
        <f>A測定!Q84</f>
        <v>558</v>
      </c>
      <c r="D81" s="36">
        <f>A測定!R84</f>
        <v>-190</v>
      </c>
      <c r="E81" s="264">
        <f>IF(A測定!S84="","",A測定!S84-$D81)</f>
        <v>-0.16999999999998749</v>
      </c>
      <c r="F81" s="264">
        <f>IF(A測定!T84="","",A測定!T84-$D81)</f>
        <v>-0.21500000000000341</v>
      </c>
      <c r="G81" s="126"/>
      <c r="H81" s="126"/>
      <c r="I81" s="126"/>
      <c r="J81" s="126"/>
      <c r="K81" s="126"/>
      <c r="L81" s="126"/>
      <c r="M81" s="126"/>
      <c r="N81" s="126"/>
      <c r="O81" s="126"/>
      <c r="P81" s="126"/>
      <c r="Q81" s="126"/>
      <c r="R81" s="126"/>
      <c r="S81" s="126"/>
      <c r="T81" s="126"/>
      <c r="U81" s="126"/>
      <c r="V81" s="126"/>
      <c r="W81" s="126"/>
      <c r="X81" s="126"/>
      <c r="Y81" s="126"/>
      <c r="Z81" s="126"/>
      <c r="AA81" s="126"/>
      <c r="AB81" s="126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/>
      <c r="BF81" s="126"/>
      <c r="BG81" s="126"/>
      <c r="BH81" s="126"/>
      <c r="BI81" s="126"/>
      <c r="BJ81" s="126"/>
      <c r="BK81" s="126"/>
      <c r="BL81" s="126"/>
      <c r="BM81" s="126"/>
      <c r="BN81" s="126"/>
      <c r="BO81" s="126"/>
      <c r="BP81" s="126"/>
      <c r="BQ81" s="126"/>
      <c r="BR81" s="126"/>
      <c r="BS81" s="126"/>
      <c r="BT81" s="126"/>
      <c r="BU81" s="126"/>
      <c r="BV81" s="126"/>
      <c r="BW81" s="126"/>
      <c r="BX81" s="126"/>
      <c r="BY81" s="126"/>
      <c r="BZ81" s="126"/>
      <c r="CA81" s="126"/>
      <c r="CB81" s="126"/>
      <c r="CC81" s="126"/>
      <c r="CD81" s="126"/>
      <c r="CE81" s="126"/>
      <c r="CF81" s="126"/>
      <c r="CG81" s="126"/>
      <c r="CH81" s="126"/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6"/>
      <c r="CW81" s="126"/>
      <c r="CX81" s="126"/>
      <c r="CY81" s="126"/>
      <c r="CZ81" s="289"/>
    </row>
    <row r="82" spans="1:104" ht="13.5" customHeight="1">
      <c r="A82" s="361">
        <v>559</v>
      </c>
      <c r="B82" s="332" t="s">
        <v>223</v>
      </c>
      <c r="C82" s="130">
        <f>A測定!Q85</f>
        <v>559</v>
      </c>
      <c r="D82" s="36">
        <f>A測定!R85</f>
        <v>-190</v>
      </c>
      <c r="E82" s="264">
        <f>IF(A測定!S85="","",A測定!S85-$D82)</f>
        <v>-0.12600000000000477</v>
      </c>
      <c r="F82" s="264">
        <f>IF(A測定!T85="","",A測定!T85-$D82)</f>
        <v>-0.16800000000000637</v>
      </c>
      <c r="G82" s="126"/>
      <c r="H82" s="126"/>
      <c r="I82" s="126"/>
      <c r="J82" s="126"/>
      <c r="K82" s="126"/>
      <c r="L82" s="126"/>
      <c r="M82" s="126"/>
      <c r="N82" s="126"/>
      <c r="O82" s="126"/>
      <c r="P82" s="126"/>
      <c r="Q82" s="126"/>
      <c r="R82" s="126"/>
      <c r="S82" s="126"/>
      <c r="T82" s="126"/>
      <c r="U82" s="126"/>
      <c r="V82" s="126"/>
      <c r="W82" s="126"/>
      <c r="X82" s="126"/>
      <c r="Y82" s="126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/>
      <c r="BT82" s="126"/>
      <c r="BU82" s="126"/>
      <c r="BV82" s="126"/>
      <c r="BW82" s="126"/>
      <c r="BX82" s="126"/>
      <c r="BY82" s="126"/>
      <c r="BZ82" s="126"/>
      <c r="CA82" s="126"/>
      <c r="CB82" s="126"/>
      <c r="CC82" s="126"/>
      <c r="CD82" s="126"/>
      <c r="CE82" s="126"/>
      <c r="CF82" s="126"/>
      <c r="CG82" s="126"/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6"/>
      <c r="CW82" s="126"/>
      <c r="CX82" s="126"/>
      <c r="CY82" s="126"/>
      <c r="CZ82" s="289"/>
    </row>
    <row r="83" spans="1:104" ht="13.5" customHeight="1">
      <c r="A83" s="361">
        <v>560</v>
      </c>
      <c r="B83" s="332" t="s">
        <v>224</v>
      </c>
      <c r="C83" s="130">
        <f>A測定!Q86</f>
        <v>560</v>
      </c>
      <c r="D83" s="36">
        <f>A測定!R86</f>
        <v>-190</v>
      </c>
      <c r="E83" s="264">
        <f>IF(A測定!S86="","",A測定!S86-$D83)</f>
        <v>-0.14500000000001023</v>
      </c>
      <c r="F83" s="264">
        <f>IF(A測定!T86="","",A測定!T86-$D83)</f>
        <v>-0.18600000000000705</v>
      </c>
      <c r="G83" s="126"/>
      <c r="H83" s="126"/>
      <c r="I83" s="126"/>
      <c r="J83" s="126"/>
      <c r="K83" s="126"/>
      <c r="L83" s="126"/>
      <c r="M83" s="126"/>
      <c r="N83" s="126"/>
      <c r="O83" s="126"/>
      <c r="P83" s="126"/>
      <c r="Q83" s="126"/>
      <c r="R83" s="126"/>
      <c r="S83" s="126"/>
      <c r="T83" s="126"/>
      <c r="U83" s="126"/>
      <c r="V83" s="12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/>
      <c r="BM83" s="126"/>
      <c r="BN83" s="126"/>
      <c r="BO83" s="126"/>
      <c r="BP83" s="126"/>
      <c r="BQ83" s="126"/>
      <c r="BR83" s="126"/>
      <c r="BS83" s="126"/>
      <c r="BT83" s="126"/>
      <c r="BU83" s="126"/>
      <c r="BV83" s="126"/>
      <c r="BW83" s="126"/>
      <c r="BX83" s="126"/>
      <c r="BY83" s="126"/>
      <c r="BZ83" s="126"/>
      <c r="CA83" s="126"/>
      <c r="CB83" s="126"/>
      <c r="CC83" s="126"/>
      <c r="CD83" s="126"/>
      <c r="CE83" s="126"/>
      <c r="CF83" s="126"/>
      <c r="CG83" s="126"/>
      <c r="CH83" s="126"/>
      <c r="CI83" s="126"/>
      <c r="CJ83" s="126"/>
      <c r="CK83" s="126"/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6"/>
      <c r="CW83" s="126"/>
      <c r="CX83" s="126"/>
      <c r="CY83" s="126"/>
      <c r="CZ83" s="289"/>
    </row>
    <row r="84" spans="1:104" ht="13.5" customHeight="1">
      <c r="A84" s="359">
        <v>562</v>
      </c>
      <c r="B84" s="332" t="s">
        <v>225</v>
      </c>
      <c r="C84" s="130">
        <f>A測定!Q87</f>
        <v>562</v>
      </c>
      <c r="D84" s="36">
        <f>A測定!R87</f>
        <v>-190</v>
      </c>
      <c r="E84" s="264">
        <f>IF(A測定!S87="","",A測定!S87-$D84)</f>
        <v>-0.32200000000000273</v>
      </c>
      <c r="F84" s="264">
        <f>IF(A測定!T87="","",A測定!T87-$D84)</f>
        <v>-0.34899999999998954</v>
      </c>
      <c r="G84" s="126"/>
      <c r="H84" s="126"/>
      <c r="I84" s="126"/>
      <c r="J84" s="126"/>
      <c r="K84" s="126"/>
      <c r="L84" s="126"/>
      <c r="M84" s="126"/>
      <c r="N84" s="126"/>
      <c r="O84" s="126"/>
      <c r="P84" s="126"/>
      <c r="Q84" s="126"/>
      <c r="R84" s="126"/>
      <c r="S84" s="126"/>
      <c r="T84" s="126"/>
      <c r="U84" s="126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/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6"/>
      <c r="CW84" s="126"/>
      <c r="CX84" s="126"/>
      <c r="CY84" s="126"/>
      <c r="CZ84" s="289"/>
    </row>
    <row r="85" spans="1:104" ht="13.5" customHeight="1">
      <c r="A85" s="359">
        <v>563</v>
      </c>
      <c r="B85" s="332" t="s">
        <v>226</v>
      </c>
      <c r="C85" s="130">
        <f>A測定!Q88</f>
        <v>563</v>
      </c>
      <c r="D85" s="36">
        <f>A測定!R88</f>
        <v>-190</v>
      </c>
      <c r="E85" s="264">
        <f>IF(A測定!S88="","",A測定!S88-$D85)</f>
        <v>-0.24799999999999045</v>
      </c>
      <c r="F85" s="264">
        <f>IF(A測定!T88="","",A測定!T88-$D85)</f>
        <v>-0.27500000000000568</v>
      </c>
      <c r="G85" s="126"/>
      <c r="H85" s="126"/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X85" s="126"/>
      <c r="Y85" s="126"/>
      <c r="Z85" s="126"/>
      <c r="AA85" s="126"/>
      <c r="AB85" s="126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6"/>
      <c r="BN85" s="126"/>
      <c r="BO85" s="126"/>
      <c r="BP85" s="126"/>
      <c r="BQ85" s="126"/>
      <c r="BR85" s="126"/>
      <c r="BS85" s="126"/>
      <c r="BT85" s="126"/>
      <c r="BU85" s="126"/>
      <c r="BV85" s="126"/>
      <c r="BW85" s="126"/>
      <c r="BX85" s="126"/>
      <c r="BY85" s="126"/>
      <c r="BZ85" s="126"/>
      <c r="CA85" s="126"/>
      <c r="CB85" s="126"/>
      <c r="CC85" s="126"/>
      <c r="CD85" s="126"/>
      <c r="CE85" s="126"/>
      <c r="CF85" s="126"/>
      <c r="CG85" s="126"/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6"/>
      <c r="CW85" s="126"/>
      <c r="CX85" s="126"/>
      <c r="CY85" s="126"/>
      <c r="CZ85" s="289"/>
    </row>
    <row r="86" spans="1:104" ht="13.5" customHeight="1">
      <c r="A86" s="359">
        <v>564</v>
      </c>
      <c r="B86" s="332" t="s">
        <v>227</v>
      </c>
      <c r="C86" s="130">
        <f>A測定!Q89</f>
        <v>564</v>
      </c>
      <c r="D86" s="36">
        <f>A測定!R89</f>
        <v>-190</v>
      </c>
      <c r="E86" s="264">
        <f>IF(A測定!S89="","",A測定!S89-$D86)</f>
        <v>-0.26699999999999591</v>
      </c>
      <c r="F86" s="264">
        <f>IF(A測定!T89="","",A測定!T89-$D86)</f>
        <v>-0.29300000000000637</v>
      </c>
      <c r="G86" s="126"/>
      <c r="H86" s="126"/>
      <c r="I86" s="126"/>
      <c r="J86" s="126"/>
      <c r="K86" s="126"/>
      <c r="L86" s="126"/>
      <c r="M86" s="126"/>
      <c r="N86" s="126"/>
      <c r="O86" s="126"/>
      <c r="P86" s="126"/>
      <c r="Q86" s="126"/>
      <c r="R86" s="126"/>
      <c r="S86" s="126"/>
      <c r="T86" s="126"/>
      <c r="U86" s="126"/>
      <c r="V86" s="126"/>
      <c r="W86" s="126"/>
      <c r="X86" s="126"/>
      <c r="Y86" s="126"/>
      <c r="Z86" s="126"/>
      <c r="AA86" s="126"/>
      <c r="AB86" s="126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/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/>
      <c r="CS86" s="126"/>
      <c r="CT86" s="126"/>
      <c r="CU86" s="126"/>
      <c r="CV86" s="126"/>
      <c r="CW86" s="126"/>
      <c r="CX86" s="126"/>
      <c r="CY86" s="126"/>
      <c r="CZ86" s="289"/>
    </row>
    <row r="87" spans="1:104" ht="13.5" customHeight="1">
      <c r="A87" s="361">
        <v>565</v>
      </c>
      <c r="B87" s="332" t="s">
        <v>228</v>
      </c>
      <c r="C87" s="130">
        <f>A測定!Q90</f>
        <v>565</v>
      </c>
      <c r="D87" s="36">
        <f>A測定!R90</f>
        <v>-190</v>
      </c>
      <c r="E87" s="264">
        <f>IF(A測定!S90="","",A測定!S90-$D87)</f>
        <v>-1.300000000000523E-2</v>
      </c>
      <c r="F87" s="264">
        <f>IF(A測定!T90="","",A測定!T90-$D87)</f>
        <v>-3.8999999999987267E-2</v>
      </c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  <c r="CE87" s="126"/>
      <c r="CF87" s="126"/>
      <c r="CG87" s="126"/>
      <c r="CH87" s="126"/>
      <c r="CI87" s="126"/>
      <c r="CJ87" s="126"/>
      <c r="CK87" s="126"/>
      <c r="CL87" s="126"/>
      <c r="CM87" s="126"/>
      <c r="CN87" s="126"/>
      <c r="CO87" s="126"/>
      <c r="CP87" s="126"/>
      <c r="CQ87" s="126"/>
      <c r="CR87" s="126"/>
      <c r="CS87" s="126"/>
      <c r="CT87" s="126"/>
      <c r="CU87" s="126"/>
      <c r="CV87" s="126"/>
      <c r="CW87" s="126"/>
      <c r="CX87" s="126"/>
      <c r="CY87" s="126"/>
      <c r="CZ87" s="289"/>
    </row>
    <row r="88" spans="1:104" ht="13.5" customHeight="1">
      <c r="A88" s="361">
        <v>566</v>
      </c>
      <c r="B88" s="332" t="s">
        <v>229</v>
      </c>
      <c r="C88" s="130">
        <f>A測定!Q91</f>
        <v>566</v>
      </c>
      <c r="D88" s="36">
        <f>A測定!R91</f>
        <v>-190</v>
      </c>
      <c r="E88" s="264">
        <f>IF(A測定!S91="","",A測定!S91-$D88)</f>
        <v>-2.5000000000005684E-2</v>
      </c>
      <c r="F88" s="264">
        <f>IF(A測定!T91="","",A測定!T91-$D88)</f>
        <v>-3.8999999999987267E-2</v>
      </c>
      <c r="G88" s="126"/>
      <c r="H88" s="126"/>
      <c r="I88" s="126"/>
      <c r="J88" s="126"/>
      <c r="K88" s="126"/>
      <c r="L88" s="126"/>
      <c r="M88" s="126"/>
      <c r="N88" s="126"/>
      <c r="O88" s="126"/>
      <c r="P88" s="126"/>
      <c r="Q88" s="126"/>
      <c r="R88" s="126"/>
      <c r="S88" s="126"/>
      <c r="T88" s="126"/>
      <c r="U88" s="126"/>
      <c r="V88" s="126"/>
      <c r="W88" s="126"/>
      <c r="X88" s="126"/>
      <c r="Y88" s="126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/>
      <c r="BM88" s="126"/>
      <c r="BN88" s="126"/>
      <c r="BO88" s="126"/>
      <c r="BP88" s="126"/>
      <c r="BQ88" s="126"/>
      <c r="BR88" s="126"/>
      <c r="BS88" s="126"/>
      <c r="BT88" s="126"/>
      <c r="BU88" s="126"/>
      <c r="BV88" s="126"/>
      <c r="BW88" s="126"/>
      <c r="BX88" s="126"/>
      <c r="BY88" s="126"/>
      <c r="BZ88" s="126"/>
      <c r="CA88" s="126"/>
      <c r="CB88" s="126"/>
      <c r="CC88" s="126"/>
      <c r="CD88" s="126"/>
      <c r="CE88" s="126"/>
      <c r="CF88" s="126"/>
      <c r="CG88" s="126"/>
      <c r="CH88" s="126"/>
      <c r="CI88" s="126"/>
      <c r="CJ88" s="126"/>
      <c r="CK88" s="126"/>
      <c r="CL88" s="126"/>
      <c r="CM88" s="126"/>
      <c r="CN88" s="126"/>
      <c r="CO88" s="126"/>
      <c r="CP88" s="126"/>
      <c r="CQ88" s="126"/>
      <c r="CR88" s="126"/>
      <c r="CS88" s="126"/>
      <c r="CT88" s="126"/>
      <c r="CU88" s="126"/>
      <c r="CV88" s="126"/>
      <c r="CW88" s="126"/>
      <c r="CX88" s="126"/>
      <c r="CY88" s="126"/>
      <c r="CZ88" s="289"/>
    </row>
    <row r="89" spans="1:104" ht="13.5" customHeight="1">
      <c r="A89" s="361">
        <v>567</v>
      </c>
      <c r="B89" s="332" t="s">
        <v>395</v>
      </c>
      <c r="C89" s="130">
        <f>A測定!Q92</f>
        <v>567</v>
      </c>
      <c r="D89" s="36">
        <f>A測定!R92</f>
        <v>-190</v>
      </c>
      <c r="E89" s="264">
        <f>IF(A測定!S92="","",A測定!S92-$D89)</f>
        <v>-0.14599999999998658</v>
      </c>
      <c r="F89" s="264">
        <f>IF(A測定!T92="","",A測定!T92-$D89)</f>
        <v>-0.18199999999998795</v>
      </c>
      <c r="G89" s="126"/>
      <c r="H89" s="126"/>
      <c r="I89" s="126"/>
      <c r="J89" s="126"/>
      <c r="K89" s="126"/>
      <c r="L89" s="126"/>
      <c r="M89" s="126"/>
      <c r="N89" s="126"/>
      <c r="O89" s="126"/>
      <c r="P89" s="126"/>
      <c r="Q89" s="126"/>
      <c r="R89" s="126"/>
      <c r="S89" s="126"/>
      <c r="T89" s="126"/>
      <c r="U89" s="126"/>
      <c r="V89" s="126"/>
      <c r="W89" s="126"/>
      <c r="X89" s="126"/>
      <c r="Y89" s="126"/>
      <c r="Z89" s="126"/>
      <c r="AA89" s="126"/>
      <c r="AB89" s="126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/>
      <c r="CI89" s="126"/>
      <c r="CJ89" s="126"/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6"/>
      <c r="CW89" s="126"/>
      <c r="CX89" s="126"/>
      <c r="CY89" s="126"/>
      <c r="CZ89" s="289"/>
    </row>
    <row r="90" spans="1:104" ht="13.5" customHeight="1">
      <c r="A90" s="361">
        <v>568</v>
      </c>
      <c r="B90" s="332" t="s">
        <v>396</v>
      </c>
      <c r="C90" s="130">
        <f>A測定!Q93</f>
        <v>568</v>
      </c>
      <c r="D90" s="36">
        <f>A測定!R93</f>
        <v>-190</v>
      </c>
      <c r="E90" s="264">
        <f>IF(A測定!S93="","",A測定!S93-$D90)</f>
        <v>-0.14099999999999113</v>
      </c>
      <c r="F90" s="264">
        <f>IF(A測定!T93="","",A測定!T93-$D90)</f>
        <v>-0.1810000000000116</v>
      </c>
      <c r="G90" s="126"/>
      <c r="H90" s="126"/>
      <c r="I90" s="126"/>
      <c r="J90" s="126"/>
      <c r="K90" s="126"/>
      <c r="L90" s="126"/>
      <c r="M90" s="126"/>
      <c r="N90" s="126"/>
      <c r="O90" s="126"/>
      <c r="P90" s="126"/>
      <c r="Q90" s="126"/>
      <c r="R90" s="126"/>
      <c r="S90" s="126"/>
      <c r="T90" s="126"/>
      <c r="U90" s="126"/>
      <c r="V90" s="126"/>
      <c r="W90" s="126"/>
      <c r="X90" s="126"/>
      <c r="Y90" s="126"/>
      <c r="Z90" s="126"/>
      <c r="AA90" s="126"/>
      <c r="AB90" s="126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/>
      <c r="BS90" s="126"/>
      <c r="BT90" s="126"/>
      <c r="BU90" s="126"/>
      <c r="BV90" s="126"/>
      <c r="BW90" s="126"/>
      <c r="BX90" s="126"/>
      <c r="BY90" s="126"/>
      <c r="BZ90" s="126"/>
      <c r="CA90" s="126"/>
      <c r="CB90" s="126"/>
      <c r="CC90" s="126"/>
      <c r="CD90" s="126"/>
      <c r="CE90" s="126"/>
      <c r="CF90" s="126"/>
      <c r="CG90" s="126"/>
      <c r="CH90" s="126"/>
      <c r="CI90" s="126"/>
      <c r="CJ90" s="126"/>
      <c r="CK90" s="126"/>
      <c r="CL90" s="126"/>
      <c r="CM90" s="126"/>
      <c r="CN90" s="126"/>
      <c r="CO90" s="126"/>
      <c r="CP90" s="126"/>
      <c r="CQ90" s="126"/>
      <c r="CR90" s="126"/>
      <c r="CS90" s="126"/>
      <c r="CT90" s="126"/>
      <c r="CU90" s="126"/>
      <c r="CV90" s="126"/>
      <c r="CW90" s="126"/>
      <c r="CX90" s="126"/>
      <c r="CY90" s="126"/>
      <c r="CZ90" s="289"/>
    </row>
    <row r="91" spans="1:104" ht="13.5" customHeight="1">
      <c r="A91" s="361">
        <v>569</v>
      </c>
      <c r="B91" s="332" t="s">
        <v>489</v>
      </c>
      <c r="C91" s="130">
        <f>A測定!Q94</f>
        <v>569</v>
      </c>
      <c r="D91" s="36">
        <f>A測定!R94</f>
        <v>-190</v>
      </c>
      <c r="E91" s="264">
        <f>IF(A測定!S94="","",A測定!S94-$D91)</f>
        <v>-0.132000000000005</v>
      </c>
      <c r="F91" s="264">
        <f>IF(A測定!T94="","",A測定!T94-$D91)</f>
        <v>-0.16599999999999682</v>
      </c>
      <c r="G91" s="126"/>
      <c r="H91" s="126"/>
      <c r="I91" s="126"/>
      <c r="J91" s="126"/>
      <c r="K91" s="126"/>
      <c r="L91" s="126"/>
      <c r="M91" s="126"/>
      <c r="N91" s="126"/>
      <c r="O91" s="126"/>
      <c r="P91" s="126"/>
      <c r="Q91" s="126"/>
      <c r="R91" s="126"/>
      <c r="S91" s="126"/>
      <c r="T91" s="126"/>
      <c r="U91" s="126"/>
      <c r="V91" s="126"/>
      <c r="W91" s="126"/>
      <c r="X91" s="126"/>
      <c r="Y91" s="126"/>
      <c r="Z91" s="126"/>
      <c r="AA91" s="126"/>
      <c r="AB91" s="126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/>
      <c r="BR91" s="126"/>
      <c r="BS91" s="126"/>
      <c r="BT91" s="126"/>
      <c r="BU91" s="126"/>
      <c r="BV91" s="126"/>
      <c r="BW91" s="126"/>
      <c r="BX91" s="126"/>
      <c r="BY91" s="126"/>
      <c r="BZ91" s="126"/>
      <c r="CA91" s="126"/>
      <c r="CB91" s="126"/>
      <c r="CC91" s="126"/>
      <c r="CD91" s="126"/>
      <c r="CE91" s="126"/>
      <c r="CF91" s="126"/>
      <c r="CG91" s="126"/>
      <c r="CH91" s="126"/>
      <c r="CI91" s="126"/>
      <c r="CJ91" s="126"/>
      <c r="CK91" s="126"/>
      <c r="CL91" s="126"/>
      <c r="CM91" s="126"/>
      <c r="CN91" s="126"/>
      <c r="CO91" s="126"/>
      <c r="CP91" s="126"/>
      <c r="CQ91" s="126"/>
      <c r="CR91" s="126"/>
      <c r="CS91" s="126"/>
      <c r="CT91" s="126"/>
      <c r="CU91" s="126"/>
      <c r="CV91" s="126"/>
      <c r="CW91" s="126"/>
      <c r="CX91" s="126"/>
      <c r="CY91" s="126"/>
      <c r="CZ91" s="289"/>
    </row>
    <row r="92" spans="1:104" ht="13.5" customHeight="1">
      <c r="A92" s="359">
        <v>570</v>
      </c>
      <c r="B92" s="332" t="s">
        <v>397</v>
      </c>
      <c r="C92" s="130">
        <f>A測定!Q95</f>
        <v>570</v>
      </c>
      <c r="D92" s="36">
        <f>A測定!R95</f>
        <v>-171.5</v>
      </c>
      <c r="E92" s="264">
        <f>IF(A測定!S95="","",A測定!S95-$D92)</f>
        <v>-0.13700000000000045</v>
      </c>
      <c r="F92" s="264">
        <f>IF(A測定!T95="","",A測定!T95-$D92)</f>
        <v>-0.17400000000000659</v>
      </c>
      <c r="G92" s="126"/>
      <c r="H92" s="126"/>
      <c r="I92" s="126"/>
      <c r="J92" s="126"/>
      <c r="K92" s="126"/>
      <c r="L92" s="126"/>
      <c r="M92" s="126"/>
      <c r="N92" s="126"/>
      <c r="O92" s="126"/>
      <c r="P92" s="126"/>
      <c r="Q92" s="126"/>
      <c r="R92" s="126"/>
      <c r="S92" s="126"/>
      <c r="T92" s="126"/>
      <c r="U92" s="126"/>
      <c r="V92" s="126"/>
      <c r="W92" s="126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/>
      <c r="CM92" s="126"/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289"/>
    </row>
    <row r="93" spans="1:104" ht="13.5" customHeight="1">
      <c r="A93" s="359">
        <v>571</v>
      </c>
      <c r="B93" s="332" t="s">
        <v>398</v>
      </c>
      <c r="C93" s="130">
        <f>A測定!Q96</f>
        <v>571</v>
      </c>
      <c r="D93" s="36">
        <f>A測定!R96</f>
        <v>-172</v>
      </c>
      <c r="E93" s="264">
        <f>IF(A測定!S96="","",A測定!S96-$D93)</f>
        <v>4.2000000000001592E-2</v>
      </c>
      <c r="F93" s="264">
        <f>IF(A測定!T96="","",A測定!T96-$D93)</f>
        <v>3.2000000000010687E-2</v>
      </c>
      <c r="G93" s="126"/>
      <c r="H93" s="126"/>
      <c r="I93" s="126"/>
      <c r="J93" s="126"/>
      <c r="K93" s="126"/>
      <c r="L93" s="126"/>
      <c r="M93" s="126"/>
      <c r="N93" s="126"/>
      <c r="O93" s="126"/>
      <c r="P93" s="126"/>
      <c r="Q93" s="126"/>
      <c r="R93" s="126"/>
      <c r="S93" s="126"/>
      <c r="T93" s="126"/>
      <c r="U93" s="126"/>
      <c r="V93" s="126"/>
      <c r="W93" s="126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6"/>
      <c r="CE93" s="126"/>
      <c r="CF93" s="126"/>
      <c r="CG93" s="126"/>
      <c r="CH93" s="126"/>
      <c r="CI93" s="126"/>
      <c r="CJ93" s="126"/>
      <c r="CK93" s="126"/>
      <c r="CL93" s="126"/>
      <c r="CM93" s="126"/>
      <c r="CN93" s="126"/>
      <c r="CO93" s="126"/>
      <c r="CP93" s="126"/>
      <c r="CQ93" s="126"/>
      <c r="CR93" s="126"/>
      <c r="CS93" s="126"/>
      <c r="CT93" s="126"/>
      <c r="CU93" s="126"/>
      <c r="CV93" s="126"/>
      <c r="CW93" s="126"/>
      <c r="CX93" s="126"/>
      <c r="CY93" s="126"/>
      <c r="CZ93" s="289"/>
    </row>
    <row r="94" spans="1:104" ht="13.5" customHeight="1">
      <c r="A94" s="359">
        <v>572</v>
      </c>
      <c r="B94" s="332" t="s">
        <v>399</v>
      </c>
      <c r="C94" s="130">
        <f>A測定!Q97</f>
        <v>572</v>
      </c>
      <c r="D94" s="36">
        <f>A測定!R97</f>
        <v>-172</v>
      </c>
      <c r="E94" s="264">
        <f>IF(A測定!S97="","",A測定!S97-$D94)</f>
        <v>-0.11299999999999955</v>
      </c>
      <c r="F94" s="264">
        <f>IF(A測定!T97="","",A測定!T97-$D94)</f>
        <v>-0.12899999999999068</v>
      </c>
      <c r="G94" s="126"/>
      <c r="H94" s="126"/>
      <c r="I94" s="126"/>
      <c r="J94" s="126"/>
      <c r="K94" s="126"/>
      <c r="L94" s="126"/>
      <c r="M94" s="126"/>
      <c r="N94" s="126"/>
      <c r="O94" s="126"/>
      <c r="P94" s="126"/>
      <c r="Q94" s="126"/>
      <c r="R94" s="126"/>
      <c r="S94" s="126"/>
      <c r="T94" s="126"/>
      <c r="U94" s="126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289"/>
    </row>
    <row r="95" spans="1:104" ht="13.5" customHeight="1">
      <c r="A95" s="359">
        <v>573</v>
      </c>
      <c r="B95" s="332" t="s">
        <v>490</v>
      </c>
      <c r="C95" s="130">
        <f>A測定!Q98</f>
        <v>573</v>
      </c>
      <c r="D95" s="36">
        <f>A測定!R98</f>
        <v>-172</v>
      </c>
      <c r="E95" s="264">
        <f>IF(A測定!S98="","",A測定!S98-$D95)</f>
        <v>-8.2999999999998408E-2</v>
      </c>
      <c r="F95" s="264">
        <f>IF(A測定!T98="","",A測定!T98-$D95)</f>
        <v>-0.10599999999999454</v>
      </c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126"/>
      <c r="T95" s="126"/>
      <c r="U95" s="126"/>
      <c r="V95" s="126"/>
      <c r="W95" s="126"/>
      <c r="X95" s="126"/>
      <c r="Y95" s="126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289"/>
    </row>
    <row r="96" spans="1:104" ht="13.5" customHeight="1">
      <c r="A96" s="359">
        <v>574</v>
      </c>
      <c r="B96" s="332" t="s">
        <v>400</v>
      </c>
      <c r="C96" s="130">
        <f>A測定!Q99</f>
        <v>574</v>
      </c>
      <c r="D96" s="36">
        <f>A測定!R99</f>
        <v>-172</v>
      </c>
      <c r="E96" s="264">
        <f>IF(A測定!S99="","",A測定!S99-$D96)</f>
        <v>-0.13700000000000045</v>
      </c>
      <c r="F96" s="264">
        <f>IF(A測定!T99="","",A測定!T99-$D96)</f>
        <v>-0.16900000000001114</v>
      </c>
      <c r="G96" s="126"/>
      <c r="H96" s="126"/>
      <c r="I96" s="126"/>
      <c r="J96" s="126"/>
      <c r="K96" s="126"/>
      <c r="L96" s="126"/>
      <c r="M96" s="126"/>
      <c r="N96" s="126"/>
      <c r="O96" s="126"/>
      <c r="P96" s="126"/>
      <c r="Q96" s="126"/>
      <c r="R96" s="126"/>
      <c r="S96" s="126"/>
      <c r="T96" s="126"/>
      <c r="U96" s="126"/>
      <c r="V96" s="126"/>
      <c r="W96" s="126"/>
      <c r="X96" s="126"/>
      <c r="Y96" s="126"/>
      <c r="Z96" s="126"/>
      <c r="AA96" s="126"/>
      <c r="AB96" s="126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126"/>
      <c r="CJ96" s="126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6"/>
      <c r="CW96" s="126"/>
      <c r="CX96" s="126"/>
      <c r="CY96" s="126"/>
      <c r="CZ96" s="289"/>
    </row>
    <row r="97" spans="1:104" ht="13.5" customHeight="1">
      <c r="A97" s="361">
        <v>576</v>
      </c>
      <c r="B97" s="332" t="s">
        <v>491</v>
      </c>
      <c r="C97" s="130">
        <f>A測定!Q100</f>
        <v>576</v>
      </c>
      <c r="D97" s="36">
        <f>A測定!R100</f>
        <v>-172</v>
      </c>
      <c r="E97" s="264">
        <f>IF(A測定!S100="","",A測定!S100-$D97)</f>
        <v>-0.27199999999999136</v>
      </c>
      <c r="F97" s="264">
        <f>IF(A測定!T100="","",A測定!T100-$D97)</f>
        <v>-0.30000000000001137</v>
      </c>
      <c r="G97" s="126"/>
      <c r="H97" s="126"/>
      <c r="I97" s="126"/>
      <c r="J97" s="126"/>
      <c r="K97" s="126"/>
      <c r="L97" s="126"/>
      <c r="M97" s="126"/>
      <c r="N97" s="126"/>
      <c r="O97" s="126"/>
      <c r="P97" s="126"/>
      <c r="Q97" s="126"/>
      <c r="R97" s="126"/>
      <c r="S97" s="126"/>
      <c r="T97" s="126"/>
      <c r="U97" s="126"/>
      <c r="V97" s="126"/>
      <c r="W97" s="126"/>
      <c r="X97" s="126"/>
      <c r="Y97" s="126"/>
      <c r="Z97" s="126"/>
      <c r="AA97" s="126"/>
      <c r="AB97" s="126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6"/>
      <c r="CW97" s="126"/>
      <c r="CX97" s="126"/>
      <c r="CY97" s="126"/>
      <c r="CZ97" s="289"/>
    </row>
    <row r="98" spans="1:104" ht="13.5" customHeight="1">
      <c r="A98" s="359">
        <v>577</v>
      </c>
      <c r="B98" s="332" t="s">
        <v>401</v>
      </c>
      <c r="C98" s="130">
        <f>A測定!Q101</f>
        <v>577</v>
      </c>
      <c r="D98" s="36">
        <f>A測定!R101</f>
        <v>-172</v>
      </c>
      <c r="E98" s="264">
        <f>IF(A測定!S101="","",A測定!S101-$D98)</f>
        <v>-0.10900000000000887</v>
      </c>
      <c r="F98" s="264">
        <f>IF(A測定!T101="","",A測定!T101-$D98)</f>
        <v>-0.1220000000000141</v>
      </c>
      <c r="G98" s="126"/>
      <c r="H98" s="126"/>
      <c r="I98" s="126"/>
      <c r="J98" s="126"/>
      <c r="K98" s="126"/>
      <c r="L98" s="126"/>
      <c r="M98" s="126"/>
      <c r="N98" s="126"/>
      <c r="O98" s="126"/>
      <c r="P98" s="126"/>
      <c r="Q98" s="126"/>
      <c r="R98" s="126"/>
      <c r="S98" s="126"/>
      <c r="T98" s="126"/>
      <c r="U98" s="126"/>
      <c r="V98" s="126"/>
      <c r="W98" s="126"/>
      <c r="X98" s="126"/>
      <c r="Y98" s="126"/>
      <c r="Z98" s="126"/>
      <c r="AA98" s="126"/>
      <c r="AB98" s="126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/>
      <c r="BT98" s="126"/>
      <c r="BU98" s="126"/>
      <c r="BV98" s="126"/>
      <c r="BW98" s="126"/>
      <c r="BX98" s="126"/>
      <c r="BY98" s="126"/>
      <c r="BZ98" s="126"/>
      <c r="CA98" s="126"/>
      <c r="CB98" s="126"/>
      <c r="CC98" s="126"/>
      <c r="CD98" s="126"/>
      <c r="CE98" s="126"/>
      <c r="CF98" s="126"/>
      <c r="CG98" s="126"/>
      <c r="CH98" s="126"/>
      <c r="CI98" s="126"/>
      <c r="CJ98" s="126"/>
      <c r="CK98" s="126"/>
      <c r="CL98" s="126"/>
      <c r="CM98" s="126"/>
      <c r="CN98" s="126"/>
      <c r="CO98" s="126"/>
      <c r="CP98" s="126"/>
      <c r="CQ98" s="126"/>
      <c r="CR98" s="126"/>
      <c r="CS98" s="126"/>
      <c r="CT98" s="126"/>
      <c r="CU98" s="126"/>
      <c r="CV98" s="126"/>
      <c r="CW98" s="126"/>
      <c r="CX98" s="126"/>
      <c r="CY98" s="126"/>
      <c r="CZ98" s="289"/>
    </row>
    <row r="99" spans="1:104" ht="13.5" customHeight="1">
      <c r="A99" s="363">
        <v>575</v>
      </c>
      <c r="B99" s="348" t="s">
        <v>402</v>
      </c>
      <c r="C99" s="130">
        <f>A測定!Q102</f>
        <v>575</v>
      </c>
      <c r="D99" s="36">
        <f>A測定!R102</f>
        <v>-172</v>
      </c>
      <c r="E99" s="264">
        <f>IF(A測定!S102="","",A測定!S102-$D99)</f>
        <v>-0.15600000000000591</v>
      </c>
      <c r="F99" s="264">
        <f>IF(A測定!T102="","",A測定!T102-$D99)</f>
        <v>-0.18500000000000227</v>
      </c>
      <c r="G99" s="126"/>
      <c r="H99" s="126"/>
      <c r="I99" s="126"/>
      <c r="J99" s="126"/>
      <c r="K99" s="126"/>
      <c r="L99" s="126"/>
      <c r="M99" s="126"/>
      <c r="N99" s="126"/>
      <c r="O99" s="126"/>
      <c r="P99" s="126"/>
      <c r="Q99" s="126"/>
      <c r="R99" s="126"/>
      <c r="S99" s="126"/>
      <c r="T99" s="126"/>
      <c r="U99" s="126"/>
      <c r="V99" s="126"/>
      <c r="W99" s="126"/>
      <c r="X99" s="126"/>
      <c r="Y99" s="126"/>
      <c r="Z99" s="126"/>
      <c r="AA99" s="126"/>
      <c r="AB99" s="126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/>
      <c r="CN99" s="126"/>
      <c r="CO99" s="126"/>
      <c r="CP99" s="126"/>
      <c r="CQ99" s="126"/>
      <c r="CR99" s="126"/>
      <c r="CS99" s="126"/>
      <c r="CT99" s="126"/>
      <c r="CU99" s="126"/>
      <c r="CV99" s="126"/>
      <c r="CW99" s="126"/>
      <c r="CX99" s="126"/>
      <c r="CY99" s="126"/>
      <c r="CZ99" s="289"/>
    </row>
    <row r="100" spans="1:104" ht="13.5" customHeight="1">
      <c r="A100" s="363">
        <v>578</v>
      </c>
      <c r="B100" s="366" t="s">
        <v>145</v>
      </c>
      <c r="C100" s="130">
        <f>A測定!Q103</f>
        <v>578</v>
      </c>
      <c r="D100" s="36">
        <f>A測定!R103</f>
        <v>-176</v>
      </c>
      <c r="E100" s="264">
        <f>IF(A測定!S103="","",A測定!S103-$D100)</f>
        <v>-1.1550000000000011</v>
      </c>
      <c r="F100" s="264">
        <f>IF(A測定!T103="","",A測定!T103-$D100)</f>
        <v>-1.1920000000000073</v>
      </c>
      <c r="G100" s="126"/>
      <c r="H100" s="126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X100" s="126"/>
      <c r="Y100" s="126"/>
      <c r="Z100" s="126"/>
      <c r="AA100" s="126"/>
      <c r="AB100" s="126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  <c r="CE100" s="126"/>
      <c r="CF100" s="126"/>
      <c r="CG100" s="126"/>
      <c r="CH100" s="126"/>
      <c r="CI100" s="126"/>
      <c r="CJ100" s="126"/>
      <c r="CK100" s="126"/>
      <c r="CL100" s="126"/>
      <c r="CM100" s="126"/>
      <c r="CN100" s="126"/>
      <c r="CO100" s="126"/>
      <c r="CP100" s="126"/>
      <c r="CQ100" s="126"/>
      <c r="CR100" s="126"/>
      <c r="CS100" s="126"/>
      <c r="CT100" s="126"/>
      <c r="CU100" s="126"/>
      <c r="CV100" s="126"/>
      <c r="CW100" s="126"/>
      <c r="CX100" s="126"/>
      <c r="CY100" s="126"/>
      <c r="CZ100" s="289"/>
    </row>
    <row r="101" spans="1:104" ht="13.5" customHeight="1">
      <c r="A101" s="362">
        <v>579</v>
      </c>
      <c r="B101" s="367" t="s">
        <v>146</v>
      </c>
      <c r="C101" s="130">
        <f>A測定!Q104</f>
        <v>579</v>
      </c>
      <c r="D101" s="36">
        <f>A測定!R104</f>
        <v>-176</v>
      </c>
      <c r="E101" s="264">
        <f>IF(A測定!S104="","",A測定!S104-$D101)</f>
        <v>-0.16900000000001114</v>
      </c>
      <c r="F101" s="264">
        <f>IF(A測定!T104="","",A測定!T104-$D101)</f>
        <v>-0.20599999999998886</v>
      </c>
      <c r="G101" s="126"/>
      <c r="H101" s="126"/>
      <c r="I101" s="126"/>
      <c r="J101" s="126"/>
      <c r="K101" s="126"/>
      <c r="L101" s="126"/>
      <c r="M101" s="126"/>
      <c r="N101" s="126"/>
      <c r="O101" s="126"/>
      <c r="P101" s="126"/>
      <c r="Q101" s="126"/>
      <c r="R101" s="126"/>
      <c r="S101" s="126"/>
      <c r="T101" s="126"/>
      <c r="U101" s="126"/>
      <c r="V101" s="126"/>
      <c r="W101" s="126"/>
      <c r="X101" s="126"/>
      <c r="Y101" s="126"/>
      <c r="Z101" s="126"/>
      <c r="AA101" s="126"/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  <c r="CE101" s="126"/>
      <c r="CF101" s="126"/>
      <c r="CG101" s="126"/>
      <c r="CH101" s="126"/>
      <c r="CI101" s="126"/>
      <c r="CJ101" s="126"/>
      <c r="CK101" s="126"/>
      <c r="CL101" s="126"/>
      <c r="CM101" s="126"/>
      <c r="CN101" s="126"/>
      <c r="CO101" s="126"/>
      <c r="CP101" s="126"/>
      <c r="CQ101" s="126"/>
      <c r="CR101" s="126"/>
      <c r="CS101" s="126"/>
      <c r="CT101" s="126"/>
      <c r="CU101" s="126"/>
      <c r="CV101" s="126"/>
      <c r="CW101" s="126"/>
      <c r="CX101" s="126"/>
      <c r="CY101" s="126"/>
      <c r="CZ101" s="289"/>
    </row>
    <row r="102" spans="1:104" ht="13.5" customHeight="1">
      <c r="A102" s="363">
        <v>580</v>
      </c>
      <c r="B102" s="367" t="s">
        <v>147</v>
      </c>
      <c r="C102" s="130">
        <f>A測定!Q105</f>
        <v>580</v>
      </c>
      <c r="D102" s="36">
        <f>A測定!R105</f>
        <v>-176</v>
      </c>
      <c r="E102" s="264">
        <f>IF(A測定!S105="","",A測定!S105-$D102)</f>
        <v>-0.16399999999998727</v>
      </c>
      <c r="F102" s="264">
        <f>IF(A測定!T105="","",A測定!T105-$D102)</f>
        <v>-0.20799999999999841</v>
      </c>
      <c r="G102" s="126"/>
      <c r="H102" s="126"/>
      <c r="I102" s="126"/>
      <c r="J102" s="126"/>
      <c r="K102" s="126"/>
      <c r="L102" s="126"/>
      <c r="M102" s="126"/>
      <c r="N102" s="126"/>
      <c r="O102" s="126"/>
      <c r="P102" s="126"/>
      <c r="Q102" s="126"/>
      <c r="R102" s="126"/>
      <c r="S102" s="126"/>
      <c r="T102" s="126"/>
      <c r="U102" s="126"/>
      <c r="V102" s="126"/>
      <c r="W102" s="126"/>
      <c r="X102" s="126"/>
      <c r="Y102" s="126"/>
      <c r="Z102" s="126"/>
      <c r="AA102" s="126"/>
      <c r="AB102" s="126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  <c r="CE102" s="126"/>
      <c r="CF102" s="126"/>
      <c r="CG102" s="126"/>
      <c r="CH102" s="126"/>
      <c r="CI102" s="126"/>
      <c r="CJ102" s="126"/>
      <c r="CK102" s="126"/>
      <c r="CL102" s="126"/>
      <c r="CM102" s="126"/>
      <c r="CN102" s="126"/>
      <c r="CO102" s="126"/>
      <c r="CP102" s="126"/>
      <c r="CQ102" s="126"/>
      <c r="CR102" s="126"/>
      <c r="CS102" s="126"/>
      <c r="CT102" s="126"/>
      <c r="CU102" s="126"/>
      <c r="CV102" s="126"/>
      <c r="CW102" s="126"/>
      <c r="CX102" s="126"/>
      <c r="CY102" s="126"/>
      <c r="CZ102" s="289"/>
    </row>
    <row r="103" spans="1:104" ht="13.5" customHeight="1">
      <c r="A103" s="362">
        <v>581</v>
      </c>
      <c r="B103" s="367" t="s">
        <v>148</v>
      </c>
      <c r="C103" s="130">
        <f>A測定!Q106</f>
        <v>581</v>
      </c>
      <c r="D103" s="36">
        <f>A測定!R106</f>
        <v>-177.33</v>
      </c>
      <c r="E103" s="264">
        <f>IF(A測定!S106="","",A測定!S106-$D103)</f>
        <v>0.77700000000001523</v>
      </c>
      <c r="F103" s="264">
        <f>IF(A測定!T106="","",A測定!T106-$D103)</f>
        <v>0.73500000000001364</v>
      </c>
      <c r="G103" s="126"/>
      <c r="H103" s="126"/>
      <c r="I103" s="126"/>
      <c r="J103" s="126"/>
      <c r="K103" s="126"/>
      <c r="L103" s="126"/>
      <c r="M103" s="126"/>
      <c r="N103" s="126"/>
      <c r="O103" s="126"/>
      <c r="P103" s="126"/>
      <c r="Q103" s="126"/>
      <c r="R103" s="126"/>
      <c r="S103" s="126"/>
      <c r="T103" s="126"/>
      <c r="U103" s="126"/>
      <c r="V103" s="126"/>
      <c r="W103" s="126"/>
      <c r="X103" s="126"/>
      <c r="Y103" s="126"/>
      <c r="Z103" s="126"/>
      <c r="AA103" s="126"/>
      <c r="AB103" s="126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  <c r="CE103" s="126"/>
      <c r="CF103" s="126"/>
      <c r="CG103" s="126"/>
      <c r="CH103" s="126"/>
      <c r="CI103" s="126"/>
      <c r="CJ103" s="126"/>
      <c r="CK103" s="126"/>
      <c r="CL103" s="126"/>
      <c r="CM103" s="126"/>
      <c r="CN103" s="126"/>
      <c r="CO103" s="126"/>
      <c r="CP103" s="126"/>
      <c r="CQ103" s="126"/>
      <c r="CR103" s="126"/>
      <c r="CS103" s="126"/>
      <c r="CT103" s="126"/>
      <c r="CU103" s="126"/>
      <c r="CV103" s="126"/>
      <c r="CW103" s="126"/>
      <c r="CX103" s="126"/>
      <c r="CY103" s="126"/>
      <c r="CZ103" s="289"/>
    </row>
    <row r="104" spans="1:104" ht="13.5" customHeight="1">
      <c r="A104" s="363">
        <v>582</v>
      </c>
      <c r="B104" s="367" t="s">
        <v>149</v>
      </c>
      <c r="C104" s="130">
        <f>A測定!Q107</f>
        <v>582</v>
      </c>
      <c r="D104" s="36">
        <f>A測定!R107</f>
        <v>-177.7</v>
      </c>
      <c r="E104" s="264">
        <f>IF(A測定!S107="","",A測定!S107-$D104)</f>
        <v>0.69599999999999795</v>
      </c>
      <c r="F104" s="264">
        <f>IF(A測定!T107="","",A測定!T107-$D104)</f>
        <v>0.66199999999997772</v>
      </c>
      <c r="G104" s="126"/>
      <c r="H104" s="126"/>
      <c r="I104" s="126"/>
      <c r="J104" s="126"/>
      <c r="K104" s="126"/>
      <c r="L104" s="126"/>
      <c r="M104" s="126"/>
      <c r="N104" s="126"/>
      <c r="O104" s="126"/>
      <c r="P104" s="126"/>
      <c r="Q104" s="126"/>
      <c r="R104" s="126"/>
      <c r="S104" s="126"/>
      <c r="T104" s="126"/>
      <c r="U104" s="126"/>
      <c r="V104" s="126"/>
      <c r="W104" s="126"/>
      <c r="X104" s="126"/>
      <c r="Y104" s="126"/>
      <c r="Z104" s="126"/>
      <c r="AA104" s="126"/>
      <c r="AB104" s="126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  <c r="CE104" s="126"/>
      <c r="CF104" s="126"/>
      <c r="CG104" s="126"/>
      <c r="CH104" s="126"/>
      <c r="CI104" s="126"/>
      <c r="CJ104" s="126"/>
      <c r="CK104" s="126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/>
      <c r="CY104" s="126"/>
      <c r="CZ104" s="289"/>
    </row>
    <row r="105" spans="1:104" ht="13.5" customHeight="1">
      <c r="A105" s="362">
        <v>583</v>
      </c>
      <c r="B105" s="367" t="s">
        <v>150</v>
      </c>
      <c r="C105" s="130">
        <f>A測定!Q108</f>
        <v>583</v>
      </c>
      <c r="D105" s="36">
        <f>A測定!R108</f>
        <v>-188</v>
      </c>
      <c r="E105" s="264">
        <f>IF(A測定!S108="","",A測定!S108-$D105)</f>
        <v>0.93799999999998818</v>
      </c>
      <c r="F105" s="264">
        <f>IF(A測定!T108="","",A測定!T108-$D105)</f>
        <v>0.89599999999998658</v>
      </c>
      <c r="G105" s="126"/>
      <c r="H105" s="126"/>
      <c r="I105" s="126"/>
      <c r="J105" s="126"/>
      <c r="K105" s="126"/>
      <c r="L105" s="126"/>
      <c r="M105" s="126"/>
      <c r="N105" s="126"/>
      <c r="O105" s="126"/>
      <c r="P105" s="126"/>
      <c r="Q105" s="126"/>
      <c r="R105" s="126"/>
      <c r="S105" s="126"/>
      <c r="T105" s="126"/>
      <c r="U105" s="126"/>
      <c r="V105" s="126"/>
      <c r="W105" s="126"/>
      <c r="X105" s="126"/>
      <c r="Y105" s="126"/>
      <c r="Z105" s="126"/>
      <c r="AA105" s="126"/>
      <c r="AB105" s="126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/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6"/>
      <c r="CW105" s="126"/>
      <c r="CX105" s="126"/>
      <c r="CY105" s="126"/>
      <c r="CZ105" s="289"/>
    </row>
    <row r="106" spans="1:104" ht="13.5" customHeight="1">
      <c r="A106" s="363">
        <v>584</v>
      </c>
      <c r="B106" s="367" t="s">
        <v>151</v>
      </c>
      <c r="C106" s="130">
        <f>A測定!Q109</f>
        <v>584</v>
      </c>
      <c r="D106" s="36">
        <f>A測定!R109</f>
        <v>25.4</v>
      </c>
      <c r="E106" s="264">
        <f>IF(A測定!S109="","",A測定!S109-$D106)</f>
        <v>1.0140000000000029</v>
      </c>
      <c r="F106" s="264">
        <f>IF(A測定!T109="","",A測定!T109-$D106)</f>
        <v>1.0100000000000016</v>
      </c>
      <c r="G106" s="126"/>
      <c r="H106" s="126"/>
      <c r="I106" s="126"/>
      <c r="J106" s="126"/>
      <c r="K106" s="126"/>
      <c r="L106" s="126"/>
      <c r="M106" s="126"/>
      <c r="N106" s="126"/>
      <c r="O106" s="126"/>
      <c r="P106" s="126"/>
      <c r="Q106" s="126"/>
      <c r="R106" s="126"/>
      <c r="S106" s="126"/>
      <c r="T106" s="126"/>
      <c r="U106" s="126"/>
      <c r="V106" s="126"/>
      <c r="W106" s="126"/>
      <c r="X106" s="126"/>
      <c r="Y106" s="126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/>
      <c r="CX106" s="126"/>
      <c r="CY106" s="126"/>
      <c r="CZ106" s="289"/>
    </row>
    <row r="107" spans="1:104" ht="13.5" customHeight="1">
      <c r="A107" s="362">
        <v>585</v>
      </c>
      <c r="B107" s="367" t="s">
        <v>152</v>
      </c>
      <c r="C107" s="130">
        <f>A測定!Q110</f>
        <v>585</v>
      </c>
      <c r="D107" s="36">
        <f>A測定!R110</f>
        <v>85.65</v>
      </c>
      <c r="E107" s="264">
        <f>IF(A測定!S110="","",A測定!S110-$D107)</f>
        <v>0.69599999999999795</v>
      </c>
      <c r="F107" s="264">
        <f>IF(A測定!T110="","",A測定!T110-$D107)</f>
        <v>0.66999999999998749</v>
      </c>
      <c r="G107" s="126"/>
      <c r="H107" s="126"/>
      <c r="I107" s="126"/>
      <c r="J107" s="126"/>
      <c r="K107" s="126"/>
      <c r="L107" s="126"/>
      <c r="M107" s="126"/>
      <c r="N107" s="126"/>
      <c r="O107" s="126"/>
      <c r="P107" s="126"/>
      <c r="Q107" s="126"/>
      <c r="R107" s="126"/>
      <c r="S107" s="126"/>
      <c r="T107" s="126"/>
      <c r="U107" s="126"/>
      <c r="V107" s="126"/>
      <c r="W107" s="126"/>
      <c r="X107" s="126"/>
      <c r="Y107" s="126"/>
      <c r="Z107" s="126"/>
      <c r="AA107" s="126"/>
      <c r="AB107" s="126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/>
      <c r="CJ107" s="126"/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/>
      <c r="CY107" s="126"/>
      <c r="CZ107" s="289"/>
    </row>
    <row r="108" spans="1:104" ht="13.5" customHeight="1" thickBot="1">
      <c r="A108" s="362">
        <v>586</v>
      </c>
      <c r="B108" s="367" t="s">
        <v>153</v>
      </c>
      <c r="C108" s="138">
        <f>A測定!Q111</f>
        <v>586</v>
      </c>
      <c r="D108" s="37">
        <f>A測定!R111</f>
        <v>37.6</v>
      </c>
      <c r="E108" s="266">
        <f>IF(A測定!S111="","",A測定!S111-$D108)</f>
        <v>1.634999999999998</v>
      </c>
      <c r="F108" s="266">
        <f>IF(A測定!T111="","",A測定!T111-$D108)</f>
        <v>1.6359999999999957</v>
      </c>
      <c r="G108" s="290"/>
      <c r="H108" s="290"/>
      <c r="I108" s="290"/>
      <c r="J108" s="290"/>
      <c r="K108" s="290"/>
      <c r="L108" s="290"/>
      <c r="M108" s="290"/>
      <c r="N108" s="290"/>
      <c r="O108" s="290"/>
      <c r="P108" s="290"/>
      <c r="Q108" s="290"/>
      <c r="R108" s="290"/>
      <c r="S108" s="290"/>
      <c r="T108" s="290"/>
      <c r="U108" s="290"/>
      <c r="V108" s="290"/>
      <c r="W108" s="290"/>
      <c r="X108" s="290"/>
      <c r="Y108" s="290"/>
      <c r="Z108" s="290"/>
      <c r="AA108" s="290"/>
      <c r="AB108" s="290"/>
      <c r="AC108" s="290"/>
      <c r="AD108" s="290"/>
      <c r="AE108" s="290"/>
      <c r="AF108" s="290"/>
      <c r="AG108" s="290"/>
      <c r="AH108" s="290"/>
      <c r="AI108" s="290"/>
      <c r="AJ108" s="290"/>
      <c r="AK108" s="290"/>
      <c r="AL108" s="290"/>
      <c r="AM108" s="290"/>
      <c r="AN108" s="290"/>
      <c r="AO108" s="290"/>
      <c r="AP108" s="290"/>
      <c r="AQ108" s="290"/>
      <c r="AR108" s="290"/>
      <c r="AS108" s="290"/>
      <c r="AT108" s="290"/>
      <c r="AU108" s="290"/>
      <c r="AV108" s="290"/>
      <c r="AW108" s="290"/>
      <c r="AX108" s="290"/>
      <c r="AY108" s="290"/>
      <c r="AZ108" s="290"/>
      <c r="BA108" s="290"/>
      <c r="BB108" s="290"/>
      <c r="BC108" s="290"/>
      <c r="BD108" s="290"/>
      <c r="BE108" s="290"/>
      <c r="BF108" s="290"/>
      <c r="BG108" s="290"/>
      <c r="BH108" s="290"/>
      <c r="BI108" s="290"/>
      <c r="BJ108" s="290"/>
      <c r="BK108" s="290"/>
      <c r="BL108" s="290"/>
      <c r="BM108" s="290"/>
      <c r="BN108" s="290"/>
      <c r="BO108" s="290"/>
      <c r="BP108" s="290"/>
      <c r="BQ108" s="290"/>
      <c r="BR108" s="290"/>
      <c r="BS108" s="290"/>
      <c r="BT108" s="290"/>
      <c r="BU108" s="290"/>
      <c r="BV108" s="290"/>
      <c r="BW108" s="290"/>
      <c r="BX108" s="290"/>
      <c r="BY108" s="290"/>
      <c r="BZ108" s="290"/>
      <c r="CA108" s="290"/>
      <c r="CB108" s="290"/>
      <c r="CC108" s="290"/>
      <c r="CD108" s="290"/>
      <c r="CE108" s="290"/>
      <c r="CF108" s="290"/>
      <c r="CG108" s="290"/>
      <c r="CH108" s="290"/>
      <c r="CI108" s="290"/>
      <c r="CJ108" s="290"/>
      <c r="CK108" s="290"/>
      <c r="CL108" s="290"/>
      <c r="CM108" s="290"/>
      <c r="CN108" s="290"/>
      <c r="CO108" s="290"/>
      <c r="CP108" s="290"/>
      <c r="CQ108" s="290"/>
      <c r="CR108" s="290"/>
      <c r="CS108" s="290"/>
      <c r="CT108" s="290"/>
      <c r="CU108" s="290"/>
      <c r="CV108" s="290"/>
      <c r="CW108" s="290"/>
      <c r="CX108" s="290"/>
      <c r="CY108" s="290"/>
      <c r="CZ108" s="291"/>
    </row>
    <row r="109" spans="1:104" ht="13.5" customHeight="1">
      <c r="A109" s="364">
        <v>1</v>
      </c>
      <c r="B109" s="340" t="s">
        <v>403</v>
      </c>
      <c r="C109" s="141">
        <f>A測定!Q112</f>
        <v>1</v>
      </c>
      <c r="D109" s="510">
        <f>A測定!R112</f>
        <v>-146.5</v>
      </c>
      <c r="E109" s="294">
        <f>IF(A測定!S112="","",A測定!S112-$D109)</f>
        <v>-0.13100000000000023</v>
      </c>
      <c r="F109" s="294">
        <f>IF(A測定!T112="","",A測定!T112-$D109)</f>
        <v>-0.15899999999999181</v>
      </c>
      <c r="G109" s="287"/>
      <c r="H109" s="287"/>
      <c r="I109" s="287"/>
      <c r="J109" s="287"/>
      <c r="K109" s="287"/>
      <c r="L109" s="287"/>
      <c r="M109" s="287"/>
      <c r="N109" s="287"/>
      <c r="O109" s="287"/>
      <c r="P109" s="287"/>
      <c r="Q109" s="287"/>
      <c r="R109" s="287"/>
      <c r="S109" s="287"/>
      <c r="T109" s="287"/>
      <c r="U109" s="287"/>
      <c r="V109" s="287"/>
      <c r="W109" s="287"/>
      <c r="X109" s="287"/>
      <c r="Y109" s="287"/>
      <c r="Z109" s="287"/>
      <c r="AA109" s="287"/>
      <c r="AB109" s="287"/>
      <c r="AC109" s="287"/>
      <c r="AD109" s="287"/>
      <c r="AE109" s="287"/>
      <c r="AF109" s="287"/>
      <c r="AG109" s="287"/>
      <c r="AH109" s="287"/>
      <c r="AI109" s="287"/>
      <c r="AJ109" s="287"/>
      <c r="AK109" s="287"/>
      <c r="AL109" s="287"/>
      <c r="AM109" s="287"/>
      <c r="AN109" s="287"/>
      <c r="AO109" s="287"/>
      <c r="AP109" s="287"/>
      <c r="AQ109" s="287"/>
      <c r="AR109" s="287"/>
      <c r="AS109" s="287"/>
      <c r="AT109" s="287"/>
      <c r="AU109" s="287"/>
      <c r="AV109" s="287"/>
      <c r="AW109" s="287"/>
      <c r="AX109" s="287"/>
      <c r="AY109" s="287"/>
      <c r="AZ109" s="287"/>
      <c r="BA109" s="287"/>
      <c r="BB109" s="287"/>
      <c r="BC109" s="287"/>
      <c r="BD109" s="287"/>
      <c r="BE109" s="287"/>
      <c r="BF109" s="287"/>
      <c r="BG109" s="287"/>
      <c r="BH109" s="287"/>
      <c r="BI109" s="287"/>
      <c r="BJ109" s="287"/>
      <c r="BK109" s="287"/>
      <c r="BL109" s="287"/>
      <c r="BM109" s="287"/>
      <c r="BN109" s="287"/>
      <c r="BO109" s="287"/>
      <c r="BP109" s="287"/>
      <c r="BQ109" s="287"/>
      <c r="BR109" s="287"/>
      <c r="BS109" s="287"/>
      <c r="BT109" s="287"/>
      <c r="BU109" s="287"/>
      <c r="BV109" s="287"/>
      <c r="BW109" s="287"/>
      <c r="BX109" s="287"/>
      <c r="BY109" s="287"/>
      <c r="BZ109" s="287"/>
      <c r="CA109" s="287"/>
      <c r="CB109" s="287"/>
      <c r="CC109" s="287"/>
      <c r="CD109" s="287"/>
      <c r="CE109" s="287"/>
      <c r="CF109" s="287"/>
      <c r="CG109" s="287"/>
      <c r="CH109" s="287"/>
      <c r="CI109" s="287"/>
      <c r="CJ109" s="287"/>
      <c r="CK109" s="287"/>
      <c r="CL109" s="287"/>
      <c r="CM109" s="287"/>
      <c r="CN109" s="287"/>
      <c r="CO109" s="287"/>
      <c r="CP109" s="287"/>
      <c r="CQ109" s="287"/>
      <c r="CR109" s="287"/>
      <c r="CS109" s="287"/>
      <c r="CT109" s="287"/>
      <c r="CU109" s="287"/>
      <c r="CV109" s="287"/>
      <c r="CW109" s="287"/>
      <c r="CX109" s="287"/>
      <c r="CY109" s="287"/>
      <c r="CZ109" s="295"/>
    </row>
    <row r="110" spans="1:104" ht="13.5" customHeight="1">
      <c r="A110" s="359">
        <v>1</v>
      </c>
      <c r="B110" s="332" t="s">
        <v>404</v>
      </c>
      <c r="C110" s="130">
        <f>A測定!Q113</f>
        <v>1</v>
      </c>
      <c r="D110" s="36">
        <f>A測定!R113</f>
        <v>16</v>
      </c>
      <c r="E110" s="264">
        <f>IF(A測定!S113="","",A測定!S113-$D110)</f>
        <v>6.8999999999999062E-2</v>
      </c>
      <c r="F110" s="264">
        <f>IF(A測定!T113="","",A測定!T113-$D110)</f>
        <v>3.399999999999892E-2</v>
      </c>
      <c r="G110" s="126"/>
      <c r="H110" s="126"/>
      <c r="I110" s="126"/>
      <c r="J110" s="126"/>
      <c r="K110" s="126"/>
      <c r="L110" s="126"/>
      <c r="M110" s="126"/>
      <c r="N110" s="126"/>
      <c r="O110" s="126"/>
      <c r="P110" s="126"/>
      <c r="Q110" s="126"/>
      <c r="R110" s="126"/>
      <c r="S110" s="126"/>
      <c r="T110" s="126"/>
      <c r="U110" s="126"/>
      <c r="V110" s="126"/>
      <c r="W110" s="126"/>
      <c r="X110" s="126"/>
      <c r="Y110" s="126"/>
      <c r="Z110" s="126"/>
      <c r="AA110" s="126"/>
      <c r="AB110" s="126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289"/>
    </row>
    <row r="111" spans="1:104" ht="13.5" customHeight="1">
      <c r="A111" s="432" t="s">
        <v>551</v>
      </c>
      <c r="B111" s="367" t="s">
        <v>154</v>
      </c>
      <c r="C111" s="509" t="str">
        <f>A測定!Q114</f>
        <v>1_1</v>
      </c>
      <c r="D111" s="36">
        <f>A測定!R114</f>
        <v>0</v>
      </c>
      <c r="E111" s="264">
        <f>IF(A測定!S114="","",A測定!S114-$D111)</f>
        <v>-146.691</v>
      </c>
      <c r="F111" s="264">
        <f>IF(A測定!T114="","",A測定!T114-$D111)</f>
        <v>-146.71</v>
      </c>
      <c r="G111" s="126"/>
      <c r="H111" s="126"/>
      <c r="I111" s="126"/>
      <c r="J111" s="126"/>
      <c r="K111" s="126"/>
      <c r="L111" s="126"/>
      <c r="M111" s="126"/>
      <c r="N111" s="126"/>
      <c r="O111" s="126"/>
      <c r="P111" s="126"/>
      <c r="Q111" s="126"/>
      <c r="R111" s="126"/>
      <c r="S111" s="126"/>
      <c r="T111" s="126"/>
      <c r="U111" s="126"/>
      <c r="V111" s="126"/>
      <c r="W111" s="126"/>
      <c r="X111" s="126"/>
      <c r="Y111" s="126"/>
      <c r="Z111" s="126"/>
      <c r="AA111" s="126"/>
      <c r="AB111" s="126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289"/>
    </row>
    <row r="112" spans="1:104" ht="13.5" customHeight="1">
      <c r="A112" s="432" t="s">
        <v>551</v>
      </c>
      <c r="B112" s="367" t="s">
        <v>154</v>
      </c>
      <c r="C112" s="509" t="str">
        <f>A測定!Q115</f>
        <v>1_1</v>
      </c>
      <c r="D112" s="36">
        <f>A測定!R115</f>
        <v>0</v>
      </c>
      <c r="E112" s="264">
        <f>IF(A測定!S115="","",A測定!S115-$D112)</f>
        <v>16.106000000000002</v>
      </c>
      <c r="F112" s="264">
        <f>IF(A測定!T115="","",A測定!T115-$D112)</f>
        <v>16.059999999999999</v>
      </c>
      <c r="G112" s="126"/>
      <c r="H112" s="126"/>
      <c r="I112" s="126"/>
      <c r="J112" s="126"/>
      <c r="K112" s="126"/>
      <c r="L112" s="126"/>
      <c r="M112" s="126"/>
      <c r="N112" s="126"/>
      <c r="O112" s="126"/>
      <c r="P112" s="126"/>
      <c r="Q112" s="126"/>
      <c r="R112" s="126"/>
      <c r="S112" s="126"/>
      <c r="T112" s="126"/>
      <c r="U112" s="126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289"/>
    </row>
    <row r="113" spans="1:104" ht="13.5" customHeight="1">
      <c r="A113" s="359">
        <v>2</v>
      </c>
      <c r="B113" s="332" t="s">
        <v>405</v>
      </c>
      <c r="C113" s="130">
        <f>A測定!Q116</f>
        <v>2</v>
      </c>
      <c r="D113" s="36">
        <f>A測定!R116</f>
        <v>-119.5</v>
      </c>
      <c r="E113" s="264">
        <f>IF(A測定!S116="","",A測定!S116-$D113)</f>
        <v>-0.16800000000000637</v>
      </c>
      <c r="F113" s="264">
        <f>IF(A測定!T116="","",A測定!T116-$D113)</f>
        <v>-0.19199999999999307</v>
      </c>
      <c r="G113" s="126"/>
      <c r="H113" s="126"/>
      <c r="I113" s="126"/>
      <c r="J113" s="126"/>
      <c r="K113" s="126"/>
      <c r="L113" s="126"/>
      <c r="M113" s="126"/>
      <c r="N113" s="126"/>
      <c r="O113" s="126"/>
      <c r="P113" s="126"/>
      <c r="Q113" s="126"/>
      <c r="R113" s="126"/>
      <c r="S113" s="126"/>
      <c r="T113" s="126"/>
      <c r="U113" s="126"/>
      <c r="V113" s="126"/>
      <c r="W113" s="126"/>
      <c r="X113" s="126"/>
      <c r="Y113" s="126"/>
      <c r="Z113" s="126"/>
      <c r="AA113" s="126"/>
      <c r="AB113" s="126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289"/>
    </row>
    <row r="114" spans="1:104" ht="13.5" customHeight="1">
      <c r="A114" s="359">
        <v>2</v>
      </c>
      <c r="B114" s="332" t="s">
        <v>406</v>
      </c>
      <c r="C114" s="130">
        <f>A測定!Q117</f>
        <v>2</v>
      </c>
      <c r="D114" s="36">
        <f>A測定!R117</f>
        <v>7</v>
      </c>
      <c r="E114" s="264">
        <f>IF(A測定!S117="","",A測定!S117-$D114)</f>
        <v>2.7999999999999581E-2</v>
      </c>
      <c r="F114" s="264">
        <f>IF(A測定!T117="","",A測定!T117-$D114)</f>
        <v>0</v>
      </c>
      <c r="G114" s="126"/>
      <c r="H114" s="126"/>
      <c r="I114" s="126"/>
      <c r="J114" s="126"/>
      <c r="K114" s="126"/>
      <c r="L114" s="126"/>
      <c r="M114" s="126"/>
      <c r="N114" s="126"/>
      <c r="O114" s="126"/>
      <c r="P114" s="126"/>
      <c r="Q114" s="126"/>
      <c r="R114" s="126"/>
      <c r="S114" s="126"/>
      <c r="T114" s="126"/>
      <c r="U114" s="126"/>
      <c r="V114" s="126"/>
      <c r="W114" s="126"/>
      <c r="X114" s="126"/>
      <c r="Y114" s="126"/>
      <c r="Z114" s="126"/>
      <c r="AA114" s="126"/>
      <c r="AB114" s="126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289"/>
    </row>
    <row r="115" spans="1:104" ht="13.5" customHeight="1">
      <c r="A115" s="359">
        <v>3</v>
      </c>
      <c r="B115" s="332" t="s">
        <v>407</v>
      </c>
      <c r="C115" s="130">
        <f>A測定!Q118</f>
        <v>3</v>
      </c>
      <c r="D115" s="36">
        <f>A測定!R118</f>
        <v>-93.2</v>
      </c>
      <c r="E115" s="264">
        <f>IF(A測定!S118="","",A測定!S118-$D115)</f>
        <v>-0.15500000000000114</v>
      </c>
      <c r="F115" s="264">
        <f>IF(A測定!T118="","",A測定!T118-$D115)</f>
        <v>-0.23699999999999477</v>
      </c>
      <c r="G115" s="126"/>
      <c r="H115" s="126"/>
      <c r="I115" s="126"/>
      <c r="J115" s="126"/>
      <c r="K115" s="126"/>
      <c r="L115" s="126"/>
      <c r="M115" s="126"/>
      <c r="N115" s="126"/>
      <c r="O115" s="126"/>
      <c r="P115" s="126"/>
      <c r="Q115" s="126"/>
      <c r="R115" s="126"/>
      <c r="S115" s="126"/>
      <c r="T115" s="126"/>
      <c r="U115" s="126"/>
      <c r="V115" s="126"/>
      <c r="W115" s="126"/>
      <c r="X115" s="126"/>
      <c r="Y115" s="126"/>
      <c r="Z115" s="126"/>
      <c r="AA115" s="126"/>
      <c r="AB115" s="126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289"/>
    </row>
    <row r="116" spans="1:104" ht="13.5" customHeight="1">
      <c r="A116" s="359">
        <v>3</v>
      </c>
      <c r="B116" s="332" t="s">
        <v>408</v>
      </c>
      <c r="C116" s="130">
        <f>A測定!Q119</f>
        <v>3</v>
      </c>
      <c r="D116" s="36">
        <f>A測定!R119</f>
        <v>-11.4</v>
      </c>
      <c r="E116" s="264">
        <f>IF(A測定!S119="","",A測定!S119-$D116)</f>
        <v>9.0000000000003411E-3</v>
      </c>
      <c r="F116" s="264">
        <f>IF(A測定!T119="","",A測定!T119-$D116)</f>
        <v>-3.0000000000001137E-3</v>
      </c>
      <c r="G116" s="126"/>
      <c r="H116" s="126"/>
      <c r="I116" s="126"/>
      <c r="J116" s="126"/>
      <c r="K116" s="126"/>
      <c r="L116" s="126"/>
      <c r="M116" s="126"/>
      <c r="N116" s="126"/>
      <c r="O116" s="126"/>
      <c r="P116" s="126"/>
      <c r="Q116" s="126"/>
      <c r="R116" s="126"/>
      <c r="S116" s="126"/>
      <c r="T116" s="126"/>
      <c r="U116" s="126"/>
      <c r="V116" s="126"/>
      <c r="W116" s="126"/>
      <c r="X116" s="126"/>
      <c r="Y116" s="126"/>
      <c r="Z116" s="126"/>
      <c r="AA116" s="126"/>
      <c r="AB116" s="126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289"/>
    </row>
    <row r="117" spans="1:104" ht="13.5" customHeight="1">
      <c r="A117" s="359" t="s">
        <v>552</v>
      </c>
      <c r="B117" s="367" t="s">
        <v>155</v>
      </c>
      <c r="C117" s="130">
        <f>A測定!Q120</f>
        <v>0</v>
      </c>
      <c r="D117" s="36">
        <f>A測定!R120</f>
        <v>0</v>
      </c>
      <c r="E117" s="264">
        <f>IF(A測定!S120="","",A測定!S120-$D117)</f>
        <v>-93.379000000000005</v>
      </c>
      <c r="F117" s="264">
        <f>IF(A測定!T120="","",A測定!T120-$D117)</f>
        <v>-93.45</v>
      </c>
      <c r="G117" s="126"/>
      <c r="H117" s="126"/>
      <c r="I117" s="126"/>
      <c r="J117" s="126"/>
      <c r="K117" s="126"/>
      <c r="L117" s="126"/>
      <c r="M117" s="126"/>
      <c r="N117" s="126"/>
      <c r="O117" s="126"/>
      <c r="P117" s="126"/>
      <c r="Q117" s="126"/>
      <c r="R117" s="126"/>
      <c r="S117" s="126"/>
      <c r="T117" s="126"/>
      <c r="U117" s="126"/>
      <c r="V117" s="126"/>
      <c r="W117" s="126"/>
      <c r="X117" s="126"/>
      <c r="Y117" s="126"/>
      <c r="Z117" s="126"/>
      <c r="AA117" s="126"/>
      <c r="AB117" s="126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289"/>
    </row>
    <row r="118" spans="1:104" ht="13.5" customHeight="1">
      <c r="A118" s="359" t="s">
        <v>552</v>
      </c>
      <c r="B118" s="367" t="s">
        <v>155</v>
      </c>
      <c r="C118" s="130">
        <f>A測定!Q121</f>
        <v>0</v>
      </c>
      <c r="D118" s="36">
        <f>A測定!R121</f>
        <v>0</v>
      </c>
      <c r="E118" s="264">
        <f>IF(A測定!S121="","",A測定!S121-$D118)</f>
        <v>-11.260999999999999</v>
      </c>
      <c r="F118" s="264">
        <f>IF(A測定!T121="","",A測定!T121-$D118)</f>
        <v>-11.262</v>
      </c>
      <c r="G118" s="126"/>
      <c r="H118" s="126"/>
      <c r="I118" s="126"/>
      <c r="J118" s="126"/>
      <c r="K118" s="126"/>
      <c r="L118" s="126"/>
      <c r="M118" s="126"/>
      <c r="N118" s="126"/>
      <c r="O118" s="126"/>
      <c r="P118" s="126"/>
      <c r="Q118" s="126"/>
      <c r="R118" s="126"/>
      <c r="S118" s="126"/>
      <c r="T118" s="126"/>
      <c r="U118" s="126"/>
      <c r="V118" s="126"/>
      <c r="W118" s="126"/>
      <c r="X118" s="126"/>
      <c r="Y118" s="126"/>
      <c r="Z118" s="126"/>
      <c r="AA118" s="126"/>
      <c r="AB118" s="126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289"/>
    </row>
    <row r="119" spans="1:104" ht="13.5" customHeight="1">
      <c r="A119" s="359">
        <v>4</v>
      </c>
      <c r="B119" s="332" t="s">
        <v>409</v>
      </c>
      <c r="C119" s="130">
        <f>A測定!Q122</f>
        <v>4</v>
      </c>
      <c r="D119" s="36">
        <f>A測定!R122</f>
        <v>-63</v>
      </c>
      <c r="E119" s="264">
        <f>IF(A測定!S122="","",A測定!S122-$D119)</f>
        <v>-0.19299999999999784</v>
      </c>
      <c r="F119" s="264">
        <f>IF(A測定!T122="","",A測定!T122-$D119)</f>
        <v>-0.19299999999999784</v>
      </c>
      <c r="G119" s="126"/>
      <c r="H119" s="126"/>
      <c r="I119" s="126"/>
      <c r="J119" s="126"/>
      <c r="K119" s="126"/>
      <c r="L119" s="126"/>
      <c r="M119" s="126"/>
      <c r="N119" s="126"/>
      <c r="O119" s="126"/>
      <c r="P119" s="126"/>
      <c r="Q119" s="126"/>
      <c r="R119" s="126"/>
      <c r="S119" s="126"/>
      <c r="T119" s="126"/>
      <c r="U119" s="126"/>
      <c r="V119" s="126"/>
      <c r="W119" s="126"/>
      <c r="X119" s="126"/>
      <c r="Y119" s="126"/>
      <c r="Z119" s="126"/>
      <c r="AA119" s="126"/>
      <c r="AB119" s="126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289"/>
    </row>
    <row r="120" spans="1:104" ht="13.5" customHeight="1">
      <c r="A120" s="359">
        <v>4</v>
      </c>
      <c r="B120" s="332" t="s">
        <v>410</v>
      </c>
      <c r="C120" s="130">
        <f>A測定!Q123</f>
        <v>4</v>
      </c>
      <c r="D120" s="36">
        <f>A測定!R123</f>
        <v>50.4</v>
      </c>
      <c r="E120" s="264">
        <f>IF(A測定!S123="","",A測定!S123-$D120)</f>
        <v>0.125</v>
      </c>
      <c r="F120" s="264">
        <f>IF(A測定!T123="","",A測定!T123-$D120)</f>
        <v>0.10900000000000176</v>
      </c>
      <c r="G120" s="126"/>
      <c r="H120" s="126"/>
      <c r="I120" s="126"/>
      <c r="J120" s="126"/>
      <c r="K120" s="126"/>
      <c r="L120" s="126"/>
      <c r="M120" s="126"/>
      <c r="N120" s="126"/>
      <c r="O120" s="126"/>
      <c r="P120" s="126"/>
      <c r="Q120" s="126"/>
      <c r="R120" s="126"/>
      <c r="S120" s="126"/>
      <c r="T120" s="126"/>
      <c r="U120" s="126"/>
      <c r="V120" s="126"/>
      <c r="W120" s="126"/>
      <c r="X120" s="126"/>
      <c r="Y120" s="126"/>
      <c r="Z120" s="126"/>
      <c r="AA120" s="126"/>
      <c r="AB120" s="126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26"/>
      <c r="AU120" s="126"/>
      <c r="AV120" s="126"/>
      <c r="AW120" s="126"/>
      <c r="AX120" s="126"/>
      <c r="AY120" s="126"/>
      <c r="AZ120" s="126"/>
      <c r="BA120" s="126"/>
      <c r="BB120" s="126"/>
      <c r="BC120" s="126"/>
      <c r="BD120" s="126"/>
      <c r="BE120" s="126"/>
      <c r="BF120" s="126"/>
      <c r="BG120" s="126"/>
      <c r="BH120" s="126"/>
      <c r="BI120" s="126"/>
      <c r="BJ120" s="126"/>
      <c r="BK120" s="126"/>
      <c r="BL120" s="126"/>
      <c r="BM120" s="126"/>
      <c r="BN120" s="126"/>
      <c r="BO120" s="126"/>
      <c r="BP120" s="126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126"/>
      <c r="CC120" s="126"/>
      <c r="CD120" s="126"/>
      <c r="CE120" s="126"/>
      <c r="CF120" s="126"/>
      <c r="CG120" s="126"/>
      <c r="CH120" s="126"/>
      <c r="CI120" s="126"/>
      <c r="CJ120" s="126"/>
      <c r="CK120" s="126"/>
      <c r="CL120" s="126"/>
      <c r="CM120" s="126"/>
      <c r="CN120" s="126"/>
      <c r="CO120" s="126"/>
      <c r="CP120" s="126"/>
      <c r="CQ120" s="126"/>
      <c r="CR120" s="126"/>
      <c r="CS120" s="126"/>
      <c r="CT120" s="126"/>
      <c r="CU120" s="126"/>
      <c r="CV120" s="126"/>
      <c r="CW120" s="126"/>
      <c r="CX120" s="126"/>
      <c r="CY120" s="126"/>
      <c r="CZ120" s="289"/>
    </row>
    <row r="121" spans="1:104" ht="13.5" customHeight="1">
      <c r="A121" s="359" t="s">
        <v>554</v>
      </c>
      <c r="B121" s="367" t="s">
        <v>156</v>
      </c>
      <c r="C121" s="130">
        <f>A測定!Q124</f>
        <v>0</v>
      </c>
      <c r="D121" s="36">
        <f>A測定!R124</f>
        <v>0</v>
      </c>
      <c r="E121" s="264">
        <f>IF(A測定!S124="","",A測定!S124-$D121)</f>
        <v>-63.222999999999999</v>
      </c>
      <c r="F121" s="264">
        <f>IF(A測定!T124="","",A測定!T124-$D121)</f>
        <v>-63.222000000000001</v>
      </c>
      <c r="G121" s="126"/>
      <c r="H121" s="126"/>
      <c r="I121" s="126"/>
      <c r="J121" s="126"/>
      <c r="K121" s="126"/>
      <c r="L121" s="126"/>
      <c r="M121" s="126"/>
      <c r="N121" s="126"/>
      <c r="O121" s="126"/>
      <c r="P121" s="126"/>
      <c r="Q121" s="126"/>
      <c r="R121" s="126"/>
      <c r="S121" s="126"/>
      <c r="T121" s="126"/>
      <c r="U121" s="126"/>
      <c r="V121" s="126"/>
      <c r="W121" s="126"/>
      <c r="X121" s="126"/>
      <c r="Y121" s="126"/>
      <c r="Z121" s="126"/>
      <c r="AA121" s="126"/>
      <c r="AB121" s="126"/>
      <c r="AC121" s="126"/>
      <c r="AD121" s="126"/>
      <c r="AE121" s="126"/>
      <c r="AF121" s="126"/>
      <c r="AG121" s="126"/>
      <c r="AH121" s="126"/>
      <c r="AI121" s="126"/>
      <c r="AJ121" s="126"/>
      <c r="AK121" s="126"/>
      <c r="AL121" s="126"/>
      <c r="AM121" s="126"/>
      <c r="AN121" s="126"/>
      <c r="AO121" s="126"/>
      <c r="AP121" s="126"/>
      <c r="AQ121" s="126"/>
      <c r="AR121" s="126"/>
      <c r="AS121" s="126"/>
      <c r="AT121" s="126"/>
      <c r="AU121" s="126"/>
      <c r="AV121" s="126"/>
      <c r="AW121" s="126"/>
      <c r="AX121" s="126"/>
      <c r="AY121" s="126"/>
      <c r="AZ121" s="126"/>
      <c r="BA121" s="126"/>
      <c r="BB121" s="126"/>
      <c r="BC121" s="126"/>
      <c r="BD121" s="126"/>
      <c r="BE121" s="126"/>
      <c r="BF121" s="126"/>
      <c r="BG121" s="126"/>
      <c r="BH121" s="126"/>
      <c r="BI121" s="126"/>
      <c r="BJ121" s="126"/>
      <c r="BK121" s="126"/>
      <c r="BL121" s="126"/>
      <c r="BM121" s="126"/>
      <c r="BN121" s="126"/>
      <c r="BO121" s="126"/>
      <c r="BP121" s="126"/>
      <c r="BQ121" s="126"/>
      <c r="BR121" s="126"/>
      <c r="BS121" s="126"/>
      <c r="BT121" s="126"/>
      <c r="BU121" s="126"/>
      <c r="BV121" s="126"/>
      <c r="BW121" s="126"/>
      <c r="BX121" s="126"/>
      <c r="BY121" s="126"/>
      <c r="BZ121" s="126"/>
      <c r="CA121" s="126"/>
      <c r="CB121" s="126"/>
      <c r="CC121" s="126"/>
      <c r="CD121" s="126"/>
      <c r="CE121" s="126"/>
      <c r="CF121" s="126"/>
      <c r="CG121" s="126"/>
      <c r="CH121" s="126"/>
      <c r="CI121" s="126"/>
      <c r="CJ121" s="126"/>
      <c r="CK121" s="126"/>
      <c r="CL121" s="126"/>
      <c r="CM121" s="126"/>
      <c r="CN121" s="126"/>
      <c r="CO121" s="126"/>
      <c r="CP121" s="126"/>
      <c r="CQ121" s="126"/>
      <c r="CR121" s="126"/>
      <c r="CS121" s="126"/>
      <c r="CT121" s="126"/>
      <c r="CU121" s="126"/>
      <c r="CV121" s="126"/>
      <c r="CW121" s="126"/>
      <c r="CX121" s="126"/>
      <c r="CY121" s="126"/>
      <c r="CZ121" s="289"/>
    </row>
    <row r="122" spans="1:104" ht="13.5" customHeight="1">
      <c r="A122" s="359" t="s">
        <v>553</v>
      </c>
      <c r="B122" s="367" t="s">
        <v>156</v>
      </c>
      <c r="C122" s="130">
        <f>A測定!Q125</f>
        <v>0</v>
      </c>
      <c r="D122" s="36">
        <f>A測定!R125</f>
        <v>0</v>
      </c>
      <c r="E122" s="264">
        <f>IF(A測定!S125="","",A測定!S125-$D122)</f>
        <v>50.572000000000003</v>
      </c>
      <c r="F122" s="264">
        <f>IF(A測定!T125="","",A測定!T125-$D122)</f>
        <v>50.591999999999999</v>
      </c>
      <c r="G122" s="126"/>
      <c r="H122" s="126"/>
      <c r="I122" s="126"/>
      <c r="J122" s="126"/>
      <c r="K122" s="126"/>
      <c r="L122" s="126"/>
      <c r="M122" s="126"/>
      <c r="N122" s="126"/>
      <c r="O122" s="126"/>
      <c r="P122" s="126"/>
      <c r="Q122" s="126"/>
      <c r="R122" s="126"/>
      <c r="S122" s="126"/>
      <c r="T122" s="126"/>
      <c r="U122" s="126"/>
      <c r="V122" s="126"/>
      <c r="W122" s="126"/>
      <c r="X122" s="126"/>
      <c r="Y122" s="126"/>
      <c r="Z122" s="126"/>
      <c r="AA122" s="126"/>
      <c r="AB122" s="126"/>
      <c r="AC122" s="126"/>
      <c r="AD122" s="126"/>
      <c r="AE122" s="126"/>
      <c r="AF122" s="126"/>
      <c r="AG122" s="126"/>
      <c r="AH122" s="126"/>
      <c r="AI122" s="126"/>
      <c r="AJ122" s="126"/>
      <c r="AK122" s="126"/>
      <c r="AL122" s="126"/>
      <c r="AM122" s="126"/>
      <c r="AN122" s="126"/>
      <c r="AO122" s="126"/>
      <c r="AP122" s="126"/>
      <c r="AQ122" s="126"/>
      <c r="AR122" s="126"/>
      <c r="AS122" s="126"/>
      <c r="AT122" s="126"/>
      <c r="AU122" s="126"/>
      <c r="AV122" s="126"/>
      <c r="AW122" s="126"/>
      <c r="AX122" s="126"/>
      <c r="AY122" s="126"/>
      <c r="AZ122" s="126"/>
      <c r="BA122" s="126"/>
      <c r="BB122" s="126"/>
      <c r="BC122" s="126"/>
      <c r="BD122" s="126"/>
      <c r="BE122" s="126"/>
      <c r="BF122" s="126"/>
      <c r="BG122" s="126"/>
      <c r="BH122" s="126"/>
      <c r="BI122" s="126"/>
      <c r="BJ122" s="126"/>
      <c r="BK122" s="126"/>
      <c r="BL122" s="126"/>
      <c r="BM122" s="126"/>
      <c r="BN122" s="126"/>
      <c r="BO122" s="126"/>
      <c r="BP122" s="126"/>
      <c r="BQ122" s="126"/>
      <c r="BR122" s="126"/>
      <c r="BS122" s="126"/>
      <c r="BT122" s="126"/>
      <c r="BU122" s="126"/>
      <c r="BV122" s="126"/>
      <c r="BW122" s="126"/>
      <c r="BX122" s="126"/>
      <c r="BY122" s="126"/>
      <c r="BZ122" s="126"/>
      <c r="CA122" s="126"/>
      <c r="CB122" s="126"/>
      <c r="CC122" s="126"/>
      <c r="CD122" s="126"/>
      <c r="CE122" s="126"/>
      <c r="CF122" s="126"/>
      <c r="CG122" s="126"/>
      <c r="CH122" s="126"/>
      <c r="CI122" s="126"/>
      <c r="CJ122" s="126"/>
      <c r="CK122" s="126"/>
      <c r="CL122" s="126"/>
      <c r="CM122" s="126"/>
      <c r="CN122" s="126"/>
      <c r="CO122" s="126"/>
      <c r="CP122" s="126"/>
      <c r="CQ122" s="126"/>
      <c r="CR122" s="126"/>
      <c r="CS122" s="126"/>
      <c r="CT122" s="126"/>
      <c r="CU122" s="126"/>
      <c r="CV122" s="126"/>
      <c r="CW122" s="126"/>
      <c r="CX122" s="126"/>
      <c r="CY122" s="126"/>
      <c r="CZ122" s="289"/>
    </row>
    <row r="123" spans="1:104" ht="13.5" customHeight="1">
      <c r="A123" s="359">
        <v>5</v>
      </c>
      <c r="B123" s="332" t="s">
        <v>492</v>
      </c>
      <c r="C123" s="130">
        <f>A測定!Q126</f>
        <v>5</v>
      </c>
      <c r="D123" s="36">
        <f>A測定!R126</f>
        <v>-23</v>
      </c>
      <c r="E123" s="264">
        <f>IF(A測定!S126="","",A測定!S126-$D123)</f>
        <v>1.0999999999999233E-2</v>
      </c>
      <c r="F123" s="264">
        <f>IF(A測定!T126="","",A測定!T126-$D123)</f>
        <v>1.0999999999999233E-2</v>
      </c>
      <c r="G123" s="126"/>
      <c r="H123" s="126"/>
      <c r="I123" s="126"/>
      <c r="J123" s="126"/>
      <c r="K123" s="126"/>
      <c r="L123" s="126"/>
      <c r="M123" s="126"/>
      <c r="N123" s="126"/>
      <c r="O123" s="126"/>
      <c r="P123" s="126"/>
      <c r="Q123" s="126"/>
      <c r="R123" s="126"/>
      <c r="S123" s="126"/>
      <c r="T123" s="126"/>
      <c r="U123" s="126"/>
      <c r="V123" s="126"/>
      <c r="W123" s="126"/>
      <c r="X123" s="126"/>
      <c r="Y123" s="126"/>
      <c r="Z123" s="126"/>
      <c r="AA123" s="126"/>
      <c r="AB123" s="126"/>
      <c r="AC123" s="126"/>
      <c r="AD123" s="126"/>
      <c r="AE123" s="126"/>
      <c r="AF123" s="126"/>
      <c r="AG123" s="126"/>
      <c r="AH123" s="126"/>
      <c r="AI123" s="126"/>
      <c r="AJ123" s="126"/>
      <c r="AK123" s="126"/>
      <c r="AL123" s="126"/>
      <c r="AM123" s="126"/>
      <c r="AN123" s="126"/>
      <c r="AO123" s="126"/>
      <c r="AP123" s="126"/>
      <c r="AQ123" s="126"/>
      <c r="AR123" s="126"/>
      <c r="AS123" s="126"/>
      <c r="AT123" s="126"/>
      <c r="AU123" s="126"/>
      <c r="AV123" s="126"/>
      <c r="AW123" s="126"/>
      <c r="AX123" s="126"/>
      <c r="AY123" s="126"/>
      <c r="AZ123" s="126"/>
      <c r="BA123" s="126"/>
      <c r="BB123" s="126"/>
      <c r="BC123" s="126"/>
      <c r="BD123" s="126"/>
      <c r="BE123" s="126"/>
      <c r="BF123" s="126"/>
      <c r="BG123" s="126"/>
      <c r="BH123" s="126"/>
      <c r="BI123" s="126"/>
      <c r="BJ123" s="126"/>
      <c r="BK123" s="126"/>
      <c r="BL123" s="126"/>
      <c r="BM123" s="126"/>
      <c r="BN123" s="126"/>
      <c r="BO123" s="126"/>
      <c r="BP123" s="126"/>
      <c r="BQ123" s="126"/>
      <c r="BR123" s="126"/>
      <c r="BS123" s="126"/>
      <c r="BT123" s="126"/>
      <c r="BU123" s="126"/>
      <c r="BV123" s="126"/>
      <c r="BW123" s="126"/>
      <c r="BX123" s="126"/>
      <c r="BY123" s="126"/>
      <c r="BZ123" s="126"/>
      <c r="CA123" s="126"/>
      <c r="CB123" s="126"/>
      <c r="CC123" s="126"/>
      <c r="CD123" s="126"/>
      <c r="CE123" s="126"/>
      <c r="CF123" s="126"/>
      <c r="CG123" s="126"/>
      <c r="CH123" s="126"/>
      <c r="CI123" s="126"/>
      <c r="CJ123" s="126"/>
      <c r="CK123" s="126"/>
      <c r="CL123" s="126"/>
      <c r="CM123" s="126"/>
      <c r="CN123" s="126"/>
      <c r="CO123" s="126"/>
      <c r="CP123" s="126"/>
      <c r="CQ123" s="126"/>
      <c r="CR123" s="126"/>
      <c r="CS123" s="126"/>
      <c r="CT123" s="126"/>
      <c r="CU123" s="126"/>
      <c r="CV123" s="126"/>
      <c r="CW123" s="126"/>
      <c r="CX123" s="126"/>
      <c r="CY123" s="126"/>
      <c r="CZ123" s="289"/>
    </row>
    <row r="124" spans="1:104" ht="13.5" customHeight="1">
      <c r="A124" s="359">
        <v>5</v>
      </c>
      <c r="B124" s="332" t="s">
        <v>493</v>
      </c>
      <c r="C124" s="130">
        <f>A測定!Q127</f>
        <v>5</v>
      </c>
      <c r="D124" s="36">
        <f>A測定!R127</f>
        <v>-25</v>
      </c>
      <c r="E124" s="264">
        <f>IF(A測定!S127="","",A測定!S127-$D124)</f>
        <v>-5.9999999999998721E-2</v>
      </c>
      <c r="F124" s="264">
        <f>IF(A測定!T127="","",A測定!T127-$D124)</f>
        <v>-8.6999999999999744E-2</v>
      </c>
      <c r="G124" s="126"/>
      <c r="H124" s="126"/>
      <c r="I124" s="126"/>
      <c r="J124" s="126"/>
      <c r="K124" s="126"/>
      <c r="L124" s="126"/>
      <c r="M124" s="126"/>
      <c r="N124" s="126"/>
      <c r="O124" s="126"/>
      <c r="P124" s="126"/>
      <c r="Q124" s="126"/>
      <c r="R124" s="126"/>
      <c r="S124" s="126"/>
      <c r="T124" s="126"/>
      <c r="U124" s="126"/>
      <c r="V124" s="126"/>
      <c r="W124" s="126"/>
      <c r="X124" s="126"/>
      <c r="Y124" s="126"/>
      <c r="Z124" s="126"/>
      <c r="AA124" s="126"/>
      <c r="AB124" s="126"/>
      <c r="AC124" s="126"/>
      <c r="AD124" s="126"/>
      <c r="AE124" s="126"/>
      <c r="AF124" s="126"/>
      <c r="AG124" s="126"/>
      <c r="AH124" s="126"/>
      <c r="AI124" s="126"/>
      <c r="AJ124" s="126"/>
      <c r="AK124" s="126"/>
      <c r="AL124" s="126"/>
      <c r="AM124" s="126"/>
      <c r="AN124" s="126"/>
      <c r="AO124" s="126"/>
      <c r="AP124" s="126"/>
      <c r="AQ124" s="126"/>
      <c r="AR124" s="126"/>
      <c r="AS124" s="126"/>
      <c r="AT124" s="126"/>
      <c r="AU124" s="126"/>
      <c r="AV124" s="126"/>
      <c r="AW124" s="126"/>
      <c r="AX124" s="126"/>
      <c r="AY124" s="126"/>
      <c r="AZ124" s="126"/>
      <c r="BA124" s="126"/>
      <c r="BB124" s="126"/>
      <c r="BC124" s="126"/>
      <c r="BD124" s="126"/>
      <c r="BE124" s="126"/>
      <c r="BF124" s="126"/>
      <c r="BG124" s="126"/>
      <c r="BH124" s="126"/>
      <c r="BI124" s="126"/>
      <c r="BJ124" s="126"/>
      <c r="BK124" s="126"/>
      <c r="BL124" s="126"/>
      <c r="BM124" s="126"/>
      <c r="BN124" s="126"/>
      <c r="BO124" s="126"/>
      <c r="BP124" s="126"/>
      <c r="BQ124" s="126"/>
      <c r="BR124" s="126"/>
      <c r="BS124" s="126"/>
      <c r="BT124" s="126"/>
      <c r="BU124" s="126"/>
      <c r="BV124" s="126"/>
      <c r="BW124" s="126"/>
      <c r="BX124" s="126"/>
      <c r="BY124" s="126"/>
      <c r="BZ124" s="126"/>
      <c r="CA124" s="126"/>
      <c r="CB124" s="126"/>
      <c r="CC124" s="126"/>
      <c r="CD124" s="126"/>
      <c r="CE124" s="126"/>
      <c r="CF124" s="126"/>
      <c r="CG124" s="126"/>
      <c r="CH124" s="126"/>
      <c r="CI124" s="126"/>
      <c r="CJ124" s="126"/>
      <c r="CK124" s="126"/>
      <c r="CL124" s="126"/>
      <c r="CM124" s="126"/>
      <c r="CN124" s="126"/>
      <c r="CO124" s="126"/>
      <c r="CP124" s="126"/>
      <c r="CQ124" s="126"/>
      <c r="CR124" s="126"/>
      <c r="CS124" s="126"/>
      <c r="CT124" s="126"/>
      <c r="CU124" s="126"/>
      <c r="CV124" s="126"/>
      <c r="CW124" s="126"/>
      <c r="CX124" s="126"/>
      <c r="CY124" s="126"/>
      <c r="CZ124" s="289"/>
    </row>
    <row r="125" spans="1:104" ht="13.5" customHeight="1">
      <c r="A125" s="359"/>
      <c r="B125" s="367" t="s">
        <v>157</v>
      </c>
      <c r="C125" s="130">
        <f>A測定!Q128</f>
        <v>0</v>
      </c>
      <c r="D125" s="36">
        <f>A測定!R128</f>
        <v>0</v>
      </c>
      <c r="E125" s="264">
        <f>IF(A測定!S128="","",A測定!S128-$D125)</f>
        <v>-22.940999999999999</v>
      </c>
      <c r="F125" s="264">
        <f>IF(A測定!T128="","",A測定!T128-$D125)</f>
        <v>-22.939</v>
      </c>
      <c r="G125" s="126"/>
      <c r="H125" s="126"/>
      <c r="I125" s="126"/>
      <c r="J125" s="126"/>
      <c r="K125" s="126"/>
      <c r="L125" s="126"/>
      <c r="M125" s="126"/>
      <c r="N125" s="126"/>
      <c r="O125" s="126"/>
      <c r="P125" s="126"/>
      <c r="Q125" s="126"/>
      <c r="R125" s="126"/>
      <c r="S125" s="126"/>
      <c r="T125" s="126"/>
      <c r="U125" s="126"/>
      <c r="V125" s="126"/>
      <c r="W125" s="126"/>
      <c r="X125" s="126"/>
      <c r="Y125" s="126"/>
      <c r="Z125" s="126"/>
      <c r="AA125" s="126"/>
      <c r="AB125" s="126"/>
      <c r="AC125" s="126"/>
      <c r="AD125" s="126"/>
      <c r="AE125" s="126"/>
      <c r="AF125" s="126"/>
      <c r="AG125" s="126"/>
      <c r="AH125" s="126"/>
      <c r="AI125" s="126"/>
      <c r="AJ125" s="126"/>
      <c r="AK125" s="126"/>
      <c r="AL125" s="126"/>
      <c r="AM125" s="126"/>
      <c r="AN125" s="126"/>
      <c r="AO125" s="126"/>
      <c r="AP125" s="126"/>
      <c r="AQ125" s="126"/>
      <c r="AR125" s="126"/>
      <c r="AS125" s="126"/>
      <c r="AT125" s="126"/>
      <c r="AU125" s="126"/>
      <c r="AV125" s="126"/>
      <c r="AW125" s="126"/>
      <c r="AX125" s="126"/>
      <c r="AY125" s="126"/>
      <c r="AZ125" s="126"/>
      <c r="BA125" s="126"/>
      <c r="BB125" s="126"/>
      <c r="BC125" s="126"/>
      <c r="BD125" s="126"/>
      <c r="BE125" s="126"/>
      <c r="BF125" s="126"/>
      <c r="BG125" s="126"/>
      <c r="BH125" s="126"/>
      <c r="BI125" s="126"/>
      <c r="BJ125" s="126"/>
      <c r="BK125" s="126"/>
      <c r="BL125" s="126"/>
      <c r="BM125" s="126"/>
      <c r="BN125" s="126"/>
      <c r="BO125" s="126"/>
      <c r="BP125" s="126"/>
      <c r="BQ125" s="126"/>
      <c r="BR125" s="126"/>
      <c r="BS125" s="126"/>
      <c r="BT125" s="126"/>
      <c r="BU125" s="126"/>
      <c r="BV125" s="126"/>
      <c r="BW125" s="126"/>
      <c r="BX125" s="126"/>
      <c r="BY125" s="126"/>
      <c r="BZ125" s="126"/>
      <c r="CA125" s="126"/>
      <c r="CB125" s="126"/>
      <c r="CC125" s="126"/>
      <c r="CD125" s="126"/>
      <c r="CE125" s="126"/>
      <c r="CF125" s="126"/>
      <c r="CG125" s="126"/>
      <c r="CH125" s="126"/>
      <c r="CI125" s="126"/>
      <c r="CJ125" s="126"/>
      <c r="CK125" s="126"/>
      <c r="CL125" s="126"/>
      <c r="CM125" s="126"/>
      <c r="CN125" s="126"/>
      <c r="CO125" s="126"/>
      <c r="CP125" s="126"/>
      <c r="CQ125" s="126"/>
      <c r="CR125" s="126"/>
      <c r="CS125" s="126"/>
      <c r="CT125" s="126"/>
      <c r="CU125" s="126"/>
      <c r="CV125" s="126"/>
      <c r="CW125" s="126"/>
      <c r="CX125" s="126"/>
      <c r="CY125" s="126"/>
      <c r="CZ125" s="289"/>
    </row>
    <row r="126" spans="1:104" ht="13.5" customHeight="1">
      <c r="A126" s="359"/>
      <c r="B126" s="367" t="s">
        <v>157</v>
      </c>
      <c r="C126" s="130">
        <f>A測定!Q129</f>
        <v>0</v>
      </c>
      <c r="D126" s="36">
        <f>A測定!R129</f>
        <v>0</v>
      </c>
      <c r="E126" s="264">
        <f>IF(A測定!S129="","",A測定!S129-$D126)</f>
        <v>-24.934999999999999</v>
      </c>
      <c r="F126" s="264">
        <f>IF(A測定!T129="","",A測定!T129-$D126)</f>
        <v>-25.015999999999998</v>
      </c>
      <c r="G126" s="126"/>
      <c r="H126" s="126"/>
      <c r="I126" s="126"/>
      <c r="J126" s="126"/>
      <c r="K126" s="126"/>
      <c r="L126" s="126"/>
      <c r="M126" s="126"/>
      <c r="N126" s="126"/>
      <c r="O126" s="126"/>
      <c r="P126" s="126"/>
      <c r="Q126" s="126"/>
      <c r="R126" s="126"/>
      <c r="S126" s="126"/>
      <c r="T126" s="126"/>
      <c r="U126" s="126"/>
      <c r="V126" s="126"/>
      <c r="W126" s="126"/>
      <c r="X126" s="126"/>
      <c r="Y126" s="126"/>
      <c r="Z126" s="126"/>
      <c r="AA126" s="126"/>
      <c r="AB126" s="126"/>
      <c r="AC126" s="126"/>
      <c r="AD126" s="126"/>
      <c r="AE126" s="126"/>
      <c r="AF126" s="126"/>
      <c r="AG126" s="126"/>
      <c r="AH126" s="126"/>
      <c r="AI126" s="126"/>
      <c r="AJ126" s="126"/>
      <c r="AK126" s="126"/>
      <c r="AL126" s="126"/>
      <c r="AM126" s="126"/>
      <c r="AN126" s="126"/>
      <c r="AO126" s="126"/>
      <c r="AP126" s="126"/>
      <c r="AQ126" s="126"/>
      <c r="AR126" s="126"/>
      <c r="AS126" s="126"/>
      <c r="AT126" s="126"/>
      <c r="AU126" s="126"/>
      <c r="AV126" s="126"/>
      <c r="AW126" s="126"/>
      <c r="AX126" s="126"/>
      <c r="AY126" s="126"/>
      <c r="AZ126" s="126"/>
      <c r="BA126" s="126"/>
      <c r="BB126" s="126"/>
      <c r="BC126" s="126"/>
      <c r="BD126" s="126"/>
      <c r="BE126" s="126"/>
      <c r="BF126" s="126"/>
      <c r="BG126" s="126"/>
      <c r="BH126" s="126"/>
      <c r="BI126" s="126"/>
      <c r="BJ126" s="126"/>
      <c r="BK126" s="126"/>
      <c r="BL126" s="126"/>
      <c r="BM126" s="126"/>
      <c r="BN126" s="126"/>
      <c r="BO126" s="126"/>
      <c r="BP126" s="126"/>
      <c r="BQ126" s="126"/>
      <c r="BR126" s="126"/>
      <c r="BS126" s="126"/>
      <c r="BT126" s="126"/>
      <c r="BU126" s="126"/>
      <c r="BV126" s="126"/>
      <c r="BW126" s="126"/>
      <c r="BX126" s="126"/>
      <c r="BY126" s="126"/>
      <c r="BZ126" s="126"/>
      <c r="CA126" s="126"/>
      <c r="CB126" s="126"/>
      <c r="CC126" s="126"/>
      <c r="CD126" s="126"/>
      <c r="CE126" s="126"/>
      <c r="CF126" s="126"/>
      <c r="CG126" s="126"/>
      <c r="CH126" s="126"/>
      <c r="CI126" s="126"/>
      <c r="CJ126" s="126"/>
      <c r="CK126" s="126"/>
      <c r="CL126" s="126"/>
      <c r="CM126" s="126"/>
      <c r="CN126" s="126"/>
      <c r="CO126" s="126"/>
      <c r="CP126" s="126"/>
      <c r="CQ126" s="126"/>
      <c r="CR126" s="126"/>
      <c r="CS126" s="126"/>
      <c r="CT126" s="126"/>
      <c r="CU126" s="126"/>
      <c r="CV126" s="126"/>
      <c r="CW126" s="126"/>
      <c r="CX126" s="126"/>
      <c r="CY126" s="126"/>
      <c r="CZ126" s="289"/>
    </row>
    <row r="127" spans="1:104" ht="13.5" customHeight="1">
      <c r="A127" s="359">
        <v>6</v>
      </c>
      <c r="B127" s="332" t="s">
        <v>411</v>
      </c>
      <c r="C127" s="130">
        <f>A測定!Q130</f>
        <v>6</v>
      </c>
      <c r="D127" s="36">
        <f>A測定!R130</f>
        <v>-145.5</v>
      </c>
      <c r="E127" s="264">
        <f>IF(A測定!S130="","",A測定!S130-$D127)</f>
        <v>-0.28600000000000136</v>
      </c>
      <c r="F127" s="264">
        <f>IF(A測定!T130="","",A測定!T130-$D127)</f>
        <v>-0.29499999999998749</v>
      </c>
      <c r="G127" s="126"/>
      <c r="H127" s="126"/>
      <c r="I127" s="126"/>
      <c r="J127" s="126"/>
      <c r="K127" s="126"/>
      <c r="L127" s="126"/>
      <c r="M127" s="126"/>
      <c r="N127" s="126"/>
      <c r="O127" s="126"/>
      <c r="P127" s="126"/>
      <c r="Q127" s="126"/>
      <c r="R127" s="126"/>
      <c r="S127" s="126"/>
      <c r="T127" s="126"/>
      <c r="U127" s="126"/>
      <c r="V127" s="126"/>
      <c r="W127" s="126"/>
      <c r="X127" s="126"/>
      <c r="Y127" s="126"/>
      <c r="Z127" s="126"/>
      <c r="AA127" s="126"/>
      <c r="AB127" s="126"/>
      <c r="AC127" s="126"/>
      <c r="AD127" s="126"/>
      <c r="AE127" s="126"/>
      <c r="AF127" s="126"/>
      <c r="AG127" s="126"/>
      <c r="AH127" s="126"/>
      <c r="AI127" s="126"/>
      <c r="AJ127" s="126"/>
      <c r="AK127" s="126"/>
      <c r="AL127" s="126"/>
      <c r="AM127" s="126"/>
      <c r="AN127" s="126"/>
      <c r="AO127" s="126"/>
      <c r="AP127" s="126"/>
      <c r="AQ127" s="126"/>
      <c r="AR127" s="126"/>
      <c r="AS127" s="126"/>
      <c r="AT127" s="126"/>
      <c r="AU127" s="126"/>
      <c r="AV127" s="126"/>
      <c r="AW127" s="126"/>
      <c r="AX127" s="126"/>
      <c r="AY127" s="126"/>
      <c r="AZ127" s="126"/>
      <c r="BA127" s="126"/>
      <c r="BB127" s="126"/>
      <c r="BC127" s="126"/>
      <c r="BD127" s="126"/>
      <c r="BE127" s="126"/>
      <c r="BF127" s="126"/>
      <c r="BG127" s="126"/>
      <c r="BH127" s="126"/>
      <c r="BI127" s="126"/>
      <c r="BJ127" s="126"/>
      <c r="BK127" s="126"/>
      <c r="BL127" s="126"/>
      <c r="BM127" s="126"/>
      <c r="BN127" s="126"/>
      <c r="BO127" s="126"/>
      <c r="BP127" s="126"/>
      <c r="BQ127" s="126"/>
      <c r="BR127" s="126"/>
      <c r="BS127" s="126"/>
      <c r="BT127" s="126"/>
      <c r="BU127" s="126"/>
      <c r="BV127" s="126"/>
      <c r="BW127" s="126"/>
      <c r="BX127" s="126"/>
      <c r="BY127" s="126"/>
      <c r="BZ127" s="126"/>
      <c r="CA127" s="126"/>
      <c r="CB127" s="126"/>
      <c r="CC127" s="126"/>
      <c r="CD127" s="126"/>
      <c r="CE127" s="126"/>
      <c r="CF127" s="126"/>
      <c r="CG127" s="126"/>
      <c r="CH127" s="126"/>
      <c r="CI127" s="126"/>
      <c r="CJ127" s="126"/>
      <c r="CK127" s="126"/>
      <c r="CL127" s="126"/>
      <c r="CM127" s="126"/>
      <c r="CN127" s="126"/>
      <c r="CO127" s="126"/>
      <c r="CP127" s="126"/>
      <c r="CQ127" s="126"/>
      <c r="CR127" s="126"/>
      <c r="CS127" s="126"/>
      <c r="CT127" s="126"/>
      <c r="CU127" s="126"/>
      <c r="CV127" s="126"/>
      <c r="CW127" s="126"/>
      <c r="CX127" s="126"/>
      <c r="CY127" s="126"/>
      <c r="CZ127" s="289"/>
    </row>
    <row r="128" spans="1:104" ht="13.5" customHeight="1">
      <c r="A128" s="359">
        <v>6</v>
      </c>
      <c r="B128" s="332" t="s">
        <v>494</v>
      </c>
      <c r="C128" s="130">
        <f>A測定!Q131</f>
        <v>6</v>
      </c>
      <c r="D128" s="36">
        <f>A測定!R131</f>
        <v>185</v>
      </c>
      <c r="E128" s="264">
        <f>IF(A測定!S131="","",A測定!S131-$D128)</f>
        <v>0.19999999999998863</v>
      </c>
      <c r="F128" s="264">
        <f>IF(A測定!T131="","",A測定!T131-$D128)</f>
        <v>0.1910000000000025</v>
      </c>
      <c r="G128" s="126"/>
      <c r="H128" s="126"/>
      <c r="I128" s="126"/>
      <c r="J128" s="126"/>
      <c r="K128" s="126"/>
      <c r="L128" s="126"/>
      <c r="M128" s="126"/>
      <c r="N128" s="126"/>
      <c r="O128" s="126"/>
      <c r="P128" s="126"/>
      <c r="Q128" s="126"/>
      <c r="R128" s="126"/>
      <c r="S128" s="126"/>
      <c r="T128" s="126"/>
      <c r="U128" s="126"/>
      <c r="V128" s="126"/>
      <c r="W128" s="126"/>
      <c r="X128" s="126"/>
      <c r="Y128" s="126"/>
      <c r="Z128" s="126"/>
      <c r="AA128" s="126"/>
      <c r="AB128" s="126"/>
      <c r="AC128" s="126"/>
      <c r="AD128" s="126"/>
      <c r="AE128" s="126"/>
      <c r="AF128" s="126"/>
      <c r="AG128" s="126"/>
      <c r="AH128" s="126"/>
      <c r="AI128" s="126"/>
      <c r="AJ128" s="126"/>
      <c r="AK128" s="126"/>
      <c r="AL128" s="126"/>
      <c r="AM128" s="126"/>
      <c r="AN128" s="126"/>
      <c r="AO128" s="126"/>
      <c r="AP128" s="126"/>
      <c r="AQ128" s="126"/>
      <c r="AR128" s="126"/>
      <c r="AS128" s="126"/>
      <c r="AT128" s="126"/>
      <c r="AU128" s="126"/>
      <c r="AV128" s="126"/>
      <c r="AW128" s="126"/>
      <c r="AX128" s="126"/>
      <c r="AY128" s="126"/>
      <c r="AZ128" s="126"/>
      <c r="BA128" s="126"/>
      <c r="BB128" s="126"/>
      <c r="BC128" s="126"/>
      <c r="BD128" s="126"/>
      <c r="BE128" s="126"/>
      <c r="BF128" s="126"/>
      <c r="BG128" s="126"/>
      <c r="BH128" s="126"/>
      <c r="BI128" s="126"/>
      <c r="BJ128" s="126"/>
      <c r="BK128" s="126"/>
      <c r="BL128" s="126"/>
      <c r="BM128" s="126"/>
      <c r="BN128" s="126"/>
      <c r="BO128" s="126"/>
      <c r="BP128" s="126"/>
      <c r="BQ128" s="126"/>
      <c r="BR128" s="126"/>
      <c r="BS128" s="126"/>
      <c r="BT128" s="126"/>
      <c r="BU128" s="126"/>
      <c r="BV128" s="126"/>
      <c r="BW128" s="126"/>
      <c r="BX128" s="126"/>
      <c r="BY128" s="126"/>
      <c r="BZ128" s="126"/>
      <c r="CA128" s="126"/>
      <c r="CB128" s="126"/>
      <c r="CC128" s="126"/>
      <c r="CD128" s="126"/>
      <c r="CE128" s="126"/>
      <c r="CF128" s="126"/>
      <c r="CG128" s="126"/>
      <c r="CH128" s="126"/>
      <c r="CI128" s="126"/>
      <c r="CJ128" s="126"/>
      <c r="CK128" s="126"/>
      <c r="CL128" s="126"/>
      <c r="CM128" s="126"/>
      <c r="CN128" s="126"/>
      <c r="CO128" s="126"/>
      <c r="CP128" s="126"/>
      <c r="CQ128" s="126"/>
      <c r="CR128" s="126"/>
      <c r="CS128" s="126"/>
      <c r="CT128" s="126"/>
      <c r="CU128" s="126"/>
      <c r="CV128" s="126"/>
      <c r="CW128" s="126"/>
      <c r="CX128" s="126"/>
      <c r="CY128" s="126"/>
      <c r="CZ128" s="289"/>
    </row>
    <row r="129" spans="1:104" ht="13.5" customHeight="1">
      <c r="A129" s="359"/>
      <c r="B129" s="367" t="s">
        <v>158</v>
      </c>
      <c r="C129" s="130">
        <f>A測定!Q132</f>
        <v>0</v>
      </c>
      <c r="D129" s="36">
        <f>A測定!R132</f>
        <v>0</v>
      </c>
      <c r="E129" s="264">
        <f>IF(A測定!S132="","",A測定!S132-$D129)</f>
        <v>-145.85300000000001</v>
      </c>
      <c r="F129" s="264">
        <f>IF(A測定!T132="","",A測定!T132-$D129)</f>
        <v>-145.876</v>
      </c>
      <c r="G129" s="126"/>
      <c r="H129" s="126"/>
      <c r="I129" s="126"/>
      <c r="J129" s="126"/>
      <c r="K129" s="126"/>
      <c r="L129" s="126"/>
      <c r="M129" s="126"/>
      <c r="N129" s="126"/>
      <c r="O129" s="126"/>
      <c r="P129" s="126"/>
      <c r="Q129" s="126"/>
      <c r="R129" s="126"/>
      <c r="S129" s="126"/>
      <c r="T129" s="126"/>
      <c r="U129" s="126"/>
      <c r="V129" s="126"/>
      <c r="W129" s="126"/>
      <c r="X129" s="126"/>
      <c r="Y129" s="126"/>
      <c r="Z129" s="126"/>
      <c r="AA129" s="126"/>
      <c r="AB129" s="126"/>
      <c r="AC129" s="126"/>
      <c r="AD129" s="126"/>
      <c r="AE129" s="126"/>
      <c r="AF129" s="126"/>
      <c r="AG129" s="126"/>
      <c r="AH129" s="126"/>
      <c r="AI129" s="126"/>
      <c r="AJ129" s="126"/>
      <c r="AK129" s="126"/>
      <c r="AL129" s="126"/>
      <c r="AM129" s="126"/>
      <c r="AN129" s="126"/>
      <c r="AO129" s="126"/>
      <c r="AP129" s="126"/>
      <c r="AQ129" s="126"/>
      <c r="AR129" s="126"/>
      <c r="AS129" s="126"/>
      <c r="AT129" s="126"/>
      <c r="AU129" s="126"/>
      <c r="AV129" s="126"/>
      <c r="AW129" s="126"/>
      <c r="AX129" s="126"/>
      <c r="AY129" s="126"/>
      <c r="AZ129" s="126"/>
      <c r="BA129" s="126"/>
      <c r="BB129" s="126"/>
      <c r="BC129" s="126"/>
      <c r="BD129" s="126"/>
      <c r="BE129" s="126"/>
      <c r="BF129" s="126"/>
      <c r="BG129" s="126"/>
      <c r="BH129" s="126"/>
      <c r="BI129" s="126"/>
      <c r="BJ129" s="126"/>
      <c r="BK129" s="126"/>
      <c r="BL129" s="126"/>
      <c r="BM129" s="126"/>
      <c r="BN129" s="126"/>
      <c r="BO129" s="126"/>
      <c r="BP129" s="126"/>
      <c r="BQ129" s="126"/>
      <c r="BR129" s="126"/>
      <c r="BS129" s="126"/>
      <c r="BT129" s="126"/>
      <c r="BU129" s="126"/>
      <c r="BV129" s="126"/>
      <c r="BW129" s="126"/>
      <c r="BX129" s="126"/>
      <c r="BY129" s="126"/>
      <c r="BZ129" s="126"/>
      <c r="CA129" s="126"/>
      <c r="CB129" s="126"/>
      <c r="CC129" s="126"/>
      <c r="CD129" s="126"/>
      <c r="CE129" s="126"/>
      <c r="CF129" s="126"/>
      <c r="CG129" s="126"/>
      <c r="CH129" s="126"/>
      <c r="CI129" s="126"/>
      <c r="CJ129" s="126"/>
      <c r="CK129" s="126"/>
      <c r="CL129" s="126"/>
      <c r="CM129" s="126"/>
      <c r="CN129" s="126"/>
      <c r="CO129" s="126"/>
      <c r="CP129" s="126"/>
      <c r="CQ129" s="126"/>
      <c r="CR129" s="126"/>
      <c r="CS129" s="126"/>
      <c r="CT129" s="126"/>
      <c r="CU129" s="126"/>
      <c r="CV129" s="126"/>
      <c r="CW129" s="126"/>
      <c r="CX129" s="126"/>
      <c r="CY129" s="126"/>
      <c r="CZ129" s="289"/>
    </row>
    <row r="130" spans="1:104" ht="13.5" customHeight="1">
      <c r="A130" s="359"/>
      <c r="B130" s="367" t="s">
        <v>158</v>
      </c>
      <c r="C130" s="130">
        <f>A測定!Q133</f>
        <v>0</v>
      </c>
      <c r="D130" s="36">
        <f>A測定!R133</f>
        <v>0</v>
      </c>
      <c r="E130" s="264">
        <f>IF(A測定!S133="","",A測定!S133-$D130)</f>
        <v>185.292</v>
      </c>
      <c r="F130" s="264">
        <f>IF(A測定!T133="","",A測定!T133-$D130)</f>
        <v>185.28100000000001</v>
      </c>
      <c r="G130" s="126"/>
      <c r="H130" s="126"/>
      <c r="I130" s="126"/>
      <c r="J130" s="126"/>
      <c r="K130" s="126"/>
      <c r="L130" s="126"/>
      <c r="M130" s="126"/>
      <c r="N130" s="126"/>
      <c r="O130" s="126"/>
      <c r="P130" s="126"/>
      <c r="Q130" s="126"/>
      <c r="R130" s="126"/>
      <c r="S130" s="126"/>
      <c r="T130" s="126"/>
      <c r="U130" s="126"/>
      <c r="V130" s="126"/>
      <c r="W130" s="126"/>
      <c r="X130" s="126"/>
      <c r="Y130" s="126"/>
      <c r="Z130" s="126"/>
      <c r="AA130" s="126"/>
      <c r="AB130" s="126"/>
      <c r="AC130" s="126"/>
      <c r="AD130" s="126"/>
      <c r="AE130" s="126"/>
      <c r="AF130" s="126"/>
      <c r="AG130" s="126"/>
      <c r="AH130" s="126"/>
      <c r="AI130" s="126"/>
      <c r="AJ130" s="126"/>
      <c r="AK130" s="126"/>
      <c r="AL130" s="126"/>
      <c r="AM130" s="126"/>
      <c r="AN130" s="126"/>
      <c r="AO130" s="126"/>
      <c r="AP130" s="126"/>
      <c r="AQ130" s="126"/>
      <c r="AR130" s="126"/>
      <c r="AS130" s="126"/>
      <c r="AT130" s="126"/>
      <c r="AU130" s="126"/>
      <c r="AV130" s="126"/>
      <c r="AW130" s="126"/>
      <c r="AX130" s="126"/>
      <c r="AY130" s="126"/>
      <c r="AZ130" s="126"/>
      <c r="BA130" s="126"/>
      <c r="BB130" s="126"/>
      <c r="BC130" s="126"/>
      <c r="BD130" s="126"/>
      <c r="BE130" s="126"/>
      <c r="BF130" s="126"/>
      <c r="BG130" s="126"/>
      <c r="BH130" s="126"/>
      <c r="BI130" s="126"/>
      <c r="BJ130" s="126"/>
      <c r="BK130" s="126"/>
      <c r="BL130" s="126"/>
      <c r="BM130" s="126"/>
      <c r="BN130" s="126"/>
      <c r="BO130" s="126"/>
      <c r="BP130" s="126"/>
      <c r="BQ130" s="126"/>
      <c r="BR130" s="126"/>
      <c r="BS130" s="126"/>
      <c r="BT130" s="126"/>
      <c r="BU130" s="126"/>
      <c r="BV130" s="126"/>
      <c r="BW130" s="126"/>
      <c r="BX130" s="126"/>
      <c r="BY130" s="126"/>
      <c r="BZ130" s="126"/>
      <c r="CA130" s="126"/>
      <c r="CB130" s="126"/>
      <c r="CC130" s="126"/>
      <c r="CD130" s="126"/>
      <c r="CE130" s="126"/>
      <c r="CF130" s="126"/>
      <c r="CG130" s="126"/>
      <c r="CH130" s="126"/>
      <c r="CI130" s="126"/>
      <c r="CJ130" s="126"/>
      <c r="CK130" s="126"/>
      <c r="CL130" s="126"/>
      <c r="CM130" s="126"/>
      <c r="CN130" s="126"/>
      <c r="CO130" s="126"/>
      <c r="CP130" s="126"/>
      <c r="CQ130" s="126"/>
      <c r="CR130" s="126"/>
      <c r="CS130" s="126"/>
      <c r="CT130" s="126"/>
      <c r="CU130" s="126"/>
      <c r="CV130" s="126"/>
      <c r="CW130" s="126"/>
      <c r="CX130" s="126"/>
      <c r="CY130" s="126"/>
      <c r="CZ130" s="289"/>
    </row>
    <row r="131" spans="1:104" ht="13.5" customHeight="1">
      <c r="A131" s="359">
        <v>7</v>
      </c>
      <c r="B131" s="332" t="s">
        <v>412</v>
      </c>
      <c r="C131" s="130">
        <f>A測定!Q134</f>
        <v>7</v>
      </c>
      <c r="D131" s="36">
        <f>A測定!R134</f>
        <v>-130.5</v>
      </c>
      <c r="E131" s="264">
        <f>IF(A測定!S134="","",A測定!S134-$D131)</f>
        <v>-0.24799999999999045</v>
      </c>
      <c r="F131" s="264">
        <f>IF(A測定!T134="","",A測定!T134-$D131)</f>
        <v>-0.25200000000000955</v>
      </c>
      <c r="G131" s="126"/>
      <c r="H131" s="126"/>
      <c r="I131" s="126"/>
      <c r="J131" s="126"/>
      <c r="K131" s="126"/>
      <c r="L131" s="126"/>
      <c r="M131" s="126"/>
      <c r="N131" s="126"/>
      <c r="O131" s="126"/>
      <c r="P131" s="126"/>
      <c r="Q131" s="126"/>
      <c r="R131" s="126"/>
      <c r="S131" s="126"/>
      <c r="T131" s="126"/>
      <c r="U131" s="126"/>
      <c r="V131" s="126"/>
      <c r="W131" s="126"/>
      <c r="X131" s="126"/>
      <c r="Y131" s="126"/>
      <c r="Z131" s="126"/>
      <c r="AA131" s="126"/>
      <c r="AB131" s="126"/>
      <c r="AC131" s="126"/>
      <c r="AD131" s="126"/>
      <c r="AE131" s="126"/>
      <c r="AF131" s="126"/>
      <c r="AG131" s="126"/>
      <c r="AH131" s="126"/>
      <c r="AI131" s="126"/>
      <c r="AJ131" s="126"/>
      <c r="AK131" s="126"/>
      <c r="AL131" s="126"/>
      <c r="AM131" s="126"/>
      <c r="AN131" s="126"/>
      <c r="AO131" s="126"/>
      <c r="AP131" s="126"/>
      <c r="AQ131" s="126"/>
      <c r="AR131" s="126"/>
      <c r="AS131" s="126"/>
      <c r="AT131" s="126"/>
      <c r="AU131" s="126"/>
      <c r="AV131" s="126"/>
      <c r="AW131" s="126"/>
      <c r="AX131" s="126"/>
      <c r="AY131" s="126"/>
      <c r="AZ131" s="126"/>
      <c r="BA131" s="126"/>
      <c r="BB131" s="126"/>
      <c r="BC131" s="126"/>
      <c r="BD131" s="126"/>
      <c r="BE131" s="126"/>
      <c r="BF131" s="126"/>
      <c r="BG131" s="126"/>
      <c r="BH131" s="126"/>
      <c r="BI131" s="126"/>
      <c r="BJ131" s="126"/>
      <c r="BK131" s="126"/>
      <c r="BL131" s="126"/>
      <c r="BM131" s="126"/>
      <c r="BN131" s="126"/>
      <c r="BO131" s="126"/>
      <c r="BP131" s="126"/>
      <c r="BQ131" s="126"/>
      <c r="BR131" s="126"/>
      <c r="BS131" s="126"/>
      <c r="BT131" s="126"/>
      <c r="BU131" s="126"/>
      <c r="BV131" s="126"/>
      <c r="BW131" s="126"/>
      <c r="BX131" s="126"/>
      <c r="BY131" s="126"/>
      <c r="BZ131" s="126"/>
      <c r="CA131" s="126"/>
      <c r="CB131" s="126"/>
      <c r="CC131" s="126"/>
      <c r="CD131" s="126"/>
      <c r="CE131" s="126"/>
      <c r="CF131" s="126"/>
      <c r="CG131" s="126"/>
      <c r="CH131" s="126"/>
      <c r="CI131" s="126"/>
      <c r="CJ131" s="126"/>
      <c r="CK131" s="126"/>
      <c r="CL131" s="126"/>
      <c r="CM131" s="126"/>
      <c r="CN131" s="126"/>
      <c r="CO131" s="126"/>
      <c r="CP131" s="126"/>
      <c r="CQ131" s="126"/>
      <c r="CR131" s="126"/>
      <c r="CS131" s="126"/>
      <c r="CT131" s="126"/>
      <c r="CU131" s="126"/>
      <c r="CV131" s="126"/>
      <c r="CW131" s="126"/>
      <c r="CX131" s="126"/>
      <c r="CY131" s="126"/>
      <c r="CZ131" s="289"/>
    </row>
    <row r="132" spans="1:104" ht="13.5" customHeight="1">
      <c r="A132" s="359">
        <v>7</v>
      </c>
      <c r="B132" s="332" t="s">
        <v>495</v>
      </c>
      <c r="C132" s="130">
        <f>A測定!Q135</f>
        <v>7</v>
      </c>
      <c r="D132" s="36">
        <f>A測定!R135</f>
        <v>115</v>
      </c>
      <c r="E132" s="264">
        <f>IF(A測定!S135="","",A測定!S135-$D132)</f>
        <v>0.24699999999999989</v>
      </c>
      <c r="F132" s="264">
        <f>IF(A測定!T135="","",A測定!T135-$D132)</f>
        <v>0.242999999999995</v>
      </c>
      <c r="G132" s="126"/>
      <c r="H132" s="126"/>
      <c r="I132" s="126"/>
      <c r="J132" s="126"/>
      <c r="K132" s="126"/>
      <c r="L132" s="126"/>
      <c r="M132" s="126"/>
      <c r="N132" s="126"/>
      <c r="O132" s="126"/>
      <c r="P132" s="126"/>
      <c r="Q132" s="126"/>
      <c r="R132" s="126"/>
      <c r="S132" s="126"/>
      <c r="T132" s="126"/>
      <c r="U132" s="126"/>
      <c r="V132" s="126"/>
      <c r="W132" s="126"/>
      <c r="X132" s="126"/>
      <c r="Y132" s="126"/>
      <c r="Z132" s="126"/>
      <c r="AA132" s="126"/>
      <c r="AB132" s="126"/>
      <c r="AC132" s="126"/>
      <c r="AD132" s="126"/>
      <c r="AE132" s="126"/>
      <c r="AF132" s="126"/>
      <c r="AG132" s="126"/>
      <c r="AH132" s="126"/>
      <c r="AI132" s="126"/>
      <c r="AJ132" s="126"/>
      <c r="AK132" s="126"/>
      <c r="AL132" s="126"/>
      <c r="AM132" s="126"/>
      <c r="AN132" s="126"/>
      <c r="AO132" s="126"/>
      <c r="AP132" s="126"/>
      <c r="AQ132" s="126"/>
      <c r="AR132" s="126"/>
      <c r="AS132" s="126"/>
      <c r="AT132" s="126"/>
      <c r="AU132" s="126"/>
      <c r="AV132" s="126"/>
      <c r="AW132" s="126"/>
      <c r="AX132" s="126"/>
      <c r="AY132" s="126"/>
      <c r="AZ132" s="126"/>
      <c r="BA132" s="126"/>
      <c r="BB132" s="126"/>
      <c r="BC132" s="126"/>
      <c r="BD132" s="126"/>
      <c r="BE132" s="126"/>
      <c r="BF132" s="126"/>
      <c r="BG132" s="126"/>
      <c r="BH132" s="126"/>
      <c r="BI132" s="126"/>
      <c r="BJ132" s="126"/>
      <c r="BK132" s="126"/>
      <c r="BL132" s="126"/>
      <c r="BM132" s="126"/>
      <c r="BN132" s="126"/>
      <c r="BO132" s="126"/>
      <c r="BP132" s="126"/>
      <c r="BQ132" s="126"/>
      <c r="BR132" s="126"/>
      <c r="BS132" s="126"/>
      <c r="BT132" s="126"/>
      <c r="BU132" s="126"/>
      <c r="BV132" s="126"/>
      <c r="BW132" s="126"/>
      <c r="BX132" s="126"/>
      <c r="BY132" s="126"/>
      <c r="BZ132" s="126"/>
      <c r="CA132" s="126"/>
      <c r="CB132" s="126"/>
      <c r="CC132" s="126"/>
      <c r="CD132" s="126"/>
      <c r="CE132" s="126"/>
      <c r="CF132" s="126"/>
      <c r="CG132" s="126"/>
      <c r="CH132" s="126"/>
      <c r="CI132" s="126"/>
      <c r="CJ132" s="126"/>
      <c r="CK132" s="126"/>
      <c r="CL132" s="126"/>
      <c r="CM132" s="126"/>
      <c r="CN132" s="126"/>
      <c r="CO132" s="126"/>
      <c r="CP132" s="126"/>
      <c r="CQ132" s="126"/>
      <c r="CR132" s="126"/>
      <c r="CS132" s="126"/>
      <c r="CT132" s="126"/>
      <c r="CU132" s="126"/>
      <c r="CV132" s="126"/>
      <c r="CW132" s="126"/>
      <c r="CX132" s="126"/>
      <c r="CY132" s="126"/>
      <c r="CZ132" s="289"/>
    </row>
    <row r="133" spans="1:104" ht="13.5" customHeight="1">
      <c r="A133" s="359"/>
      <c r="B133" s="367" t="s">
        <v>159</v>
      </c>
      <c r="C133" s="130">
        <f>A測定!Q136</f>
        <v>0</v>
      </c>
      <c r="D133" s="36">
        <f>A測定!R136</f>
        <v>0</v>
      </c>
      <c r="E133" s="264">
        <f>IF(A測定!S136="","",A測定!S136-$D133)</f>
        <v>-130.78</v>
      </c>
      <c r="F133" s="264">
        <f>IF(A測定!T136="","",A測定!T136-$D133)</f>
        <v>-130.78399999999999</v>
      </c>
      <c r="G133" s="126"/>
      <c r="H133" s="126"/>
      <c r="I133" s="126"/>
      <c r="J133" s="126"/>
      <c r="K133" s="126"/>
      <c r="L133" s="126"/>
      <c r="M133" s="126"/>
      <c r="N133" s="126"/>
      <c r="O133" s="126"/>
      <c r="P133" s="126"/>
      <c r="Q133" s="126"/>
      <c r="R133" s="126"/>
      <c r="S133" s="126"/>
      <c r="T133" s="126"/>
      <c r="U133" s="126"/>
      <c r="V133" s="126"/>
      <c r="W133" s="126"/>
      <c r="X133" s="126"/>
      <c r="Y133" s="126"/>
      <c r="Z133" s="126"/>
      <c r="AA133" s="126"/>
      <c r="AB133" s="126"/>
      <c r="AC133" s="126"/>
      <c r="AD133" s="126"/>
      <c r="AE133" s="126"/>
      <c r="AF133" s="126"/>
      <c r="AG133" s="126"/>
      <c r="AH133" s="126"/>
      <c r="AI133" s="126"/>
      <c r="AJ133" s="126"/>
      <c r="AK133" s="126"/>
      <c r="AL133" s="126"/>
      <c r="AM133" s="126"/>
      <c r="AN133" s="126"/>
      <c r="AO133" s="126"/>
      <c r="AP133" s="126"/>
      <c r="AQ133" s="126"/>
      <c r="AR133" s="126"/>
      <c r="AS133" s="126"/>
      <c r="AT133" s="126"/>
      <c r="AU133" s="126"/>
      <c r="AV133" s="126"/>
      <c r="AW133" s="126"/>
      <c r="AX133" s="126"/>
      <c r="AY133" s="126"/>
      <c r="AZ133" s="126"/>
      <c r="BA133" s="126"/>
      <c r="BB133" s="126"/>
      <c r="BC133" s="126"/>
      <c r="BD133" s="126"/>
      <c r="BE133" s="126"/>
      <c r="BF133" s="126"/>
      <c r="BG133" s="126"/>
      <c r="BH133" s="126"/>
      <c r="BI133" s="126"/>
      <c r="BJ133" s="126"/>
      <c r="BK133" s="126"/>
      <c r="BL133" s="126"/>
      <c r="BM133" s="126"/>
      <c r="BN133" s="126"/>
      <c r="BO133" s="126"/>
      <c r="BP133" s="126"/>
      <c r="BQ133" s="126"/>
      <c r="BR133" s="126"/>
      <c r="BS133" s="126"/>
      <c r="BT133" s="126"/>
      <c r="BU133" s="126"/>
      <c r="BV133" s="126"/>
      <c r="BW133" s="126"/>
      <c r="BX133" s="126"/>
      <c r="BY133" s="126"/>
      <c r="BZ133" s="126"/>
      <c r="CA133" s="126"/>
      <c r="CB133" s="126"/>
      <c r="CC133" s="126"/>
      <c r="CD133" s="126"/>
      <c r="CE133" s="126"/>
      <c r="CF133" s="126"/>
      <c r="CG133" s="126"/>
      <c r="CH133" s="126"/>
      <c r="CI133" s="126"/>
      <c r="CJ133" s="126"/>
      <c r="CK133" s="126"/>
      <c r="CL133" s="126"/>
      <c r="CM133" s="126"/>
      <c r="CN133" s="126"/>
      <c r="CO133" s="126"/>
      <c r="CP133" s="126"/>
      <c r="CQ133" s="126"/>
      <c r="CR133" s="126"/>
      <c r="CS133" s="126"/>
      <c r="CT133" s="126"/>
      <c r="CU133" s="126"/>
      <c r="CV133" s="126"/>
      <c r="CW133" s="126"/>
      <c r="CX133" s="126"/>
      <c r="CY133" s="126"/>
      <c r="CZ133" s="289"/>
    </row>
    <row r="134" spans="1:104" ht="13.5" customHeight="1">
      <c r="A134" s="359"/>
      <c r="B134" s="367" t="s">
        <v>159</v>
      </c>
      <c r="C134" s="130">
        <f>A測定!Q137</f>
        <v>0</v>
      </c>
      <c r="D134" s="36">
        <f>A測定!R137</f>
        <v>0</v>
      </c>
      <c r="E134" s="264">
        <f>IF(A測定!S137="","",A測定!S137-$D134)</f>
        <v>115.18899999999999</v>
      </c>
      <c r="F134" s="264">
        <f>IF(A測定!T137="","",A測定!T137-$D134)</f>
        <v>115.18899999999999</v>
      </c>
      <c r="G134" s="126"/>
      <c r="H134" s="126"/>
      <c r="I134" s="126"/>
      <c r="J134" s="126"/>
      <c r="K134" s="126"/>
      <c r="L134" s="126"/>
      <c r="M134" s="126"/>
      <c r="N134" s="126"/>
      <c r="O134" s="126"/>
      <c r="P134" s="126"/>
      <c r="Q134" s="126"/>
      <c r="R134" s="126"/>
      <c r="S134" s="126"/>
      <c r="T134" s="126"/>
      <c r="U134" s="126"/>
      <c r="V134" s="126"/>
      <c r="W134" s="126"/>
      <c r="X134" s="126"/>
      <c r="Y134" s="126"/>
      <c r="Z134" s="126"/>
      <c r="AA134" s="126"/>
      <c r="AB134" s="126"/>
      <c r="AC134" s="126"/>
      <c r="AD134" s="126"/>
      <c r="AE134" s="126"/>
      <c r="AF134" s="126"/>
      <c r="AG134" s="126"/>
      <c r="AH134" s="126"/>
      <c r="AI134" s="126"/>
      <c r="AJ134" s="126"/>
      <c r="AK134" s="126"/>
      <c r="AL134" s="126"/>
      <c r="AM134" s="126"/>
      <c r="AN134" s="126"/>
      <c r="AO134" s="126"/>
      <c r="AP134" s="126"/>
      <c r="AQ134" s="126"/>
      <c r="AR134" s="126"/>
      <c r="AS134" s="126"/>
      <c r="AT134" s="126"/>
      <c r="AU134" s="126"/>
      <c r="AV134" s="126"/>
      <c r="AW134" s="126"/>
      <c r="AX134" s="126"/>
      <c r="AY134" s="126"/>
      <c r="AZ134" s="126"/>
      <c r="BA134" s="126"/>
      <c r="BB134" s="126"/>
      <c r="BC134" s="126"/>
      <c r="BD134" s="126"/>
      <c r="BE134" s="126"/>
      <c r="BF134" s="126"/>
      <c r="BG134" s="126"/>
      <c r="BH134" s="126"/>
      <c r="BI134" s="126"/>
      <c r="BJ134" s="126"/>
      <c r="BK134" s="126"/>
      <c r="BL134" s="126"/>
      <c r="BM134" s="126"/>
      <c r="BN134" s="126"/>
      <c r="BO134" s="126"/>
      <c r="BP134" s="126"/>
      <c r="BQ134" s="126"/>
      <c r="BR134" s="126"/>
      <c r="BS134" s="126"/>
      <c r="BT134" s="126"/>
      <c r="BU134" s="126"/>
      <c r="BV134" s="126"/>
      <c r="BW134" s="126"/>
      <c r="BX134" s="126"/>
      <c r="BY134" s="126"/>
      <c r="BZ134" s="126"/>
      <c r="CA134" s="126"/>
      <c r="CB134" s="126"/>
      <c r="CC134" s="126"/>
      <c r="CD134" s="126"/>
      <c r="CE134" s="126"/>
      <c r="CF134" s="126"/>
      <c r="CG134" s="126"/>
      <c r="CH134" s="126"/>
      <c r="CI134" s="126"/>
      <c r="CJ134" s="126"/>
      <c r="CK134" s="126"/>
      <c r="CL134" s="126"/>
      <c r="CM134" s="126"/>
      <c r="CN134" s="126"/>
      <c r="CO134" s="126"/>
      <c r="CP134" s="126"/>
      <c r="CQ134" s="126"/>
      <c r="CR134" s="126"/>
      <c r="CS134" s="126"/>
      <c r="CT134" s="126"/>
      <c r="CU134" s="126"/>
      <c r="CV134" s="126"/>
      <c r="CW134" s="126"/>
      <c r="CX134" s="126"/>
      <c r="CY134" s="126"/>
      <c r="CZ134" s="289"/>
    </row>
    <row r="135" spans="1:104" ht="13.5" customHeight="1">
      <c r="A135" s="359">
        <v>8</v>
      </c>
      <c r="B135" s="332" t="s">
        <v>413</v>
      </c>
      <c r="C135" s="130">
        <f>A測定!Q138</f>
        <v>8</v>
      </c>
      <c r="D135" s="36">
        <f>A測定!R138</f>
        <v>-90</v>
      </c>
      <c r="E135" s="264">
        <f>IF(A測定!S138="","",A測定!S138-$D135)</f>
        <v>-0.21399999999999864</v>
      </c>
      <c r="F135" s="264">
        <f>IF(A測定!T138="","",A測定!T138-$D135)</f>
        <v>-0.21699999999999875</v>
      </c>
      <c r="G135" s="126"/>
      <c r="H135" s="126"/>
      <c r="I135" s="126"/>
      <c r="J135" s="126"/>
      <c r="K135" s="126"/>
      <c r="L135" s="126"/>
      <c r="M135" s="126"/>
      <c r="N135" s="126"/>
      <c r="O135" s="126"/>
      <c r="P135" s="126"/>
      <c r="Q135" s="126"/>
      <c r="R135" s="126"/>
      <c r="S135" s="126"/>
      <c r="T135" s="126"/>
      <c r="U135" s="126"/>
      <c r="V135" s="126"/>
      <c r="W135" s="126"/>
      <c r="X135" s="126"/>
      <c r="Y135" s="126"/>
      <c r="Z135" s="126"/>
      <c r="AA135" s="126"/>
      <c r="AB135" s="126"/>
      <c r="AC135" s="126"/>
      <c r="AD135" s="126"/>
      <c r="AE135" s="126"/>
      <c r="AF135" s="126"/>
      <c r="AG135" s="126"/>
      <c r="AH135" s="126"/>
      <c r="AI135" s="126"/>
      <c r="AJ135" s="126"/>
      <c r="AK135" s="126"/>
      <c r="AL135" s="126"/>
      <c r="AM135" s="126"/>
      <c r="AN135" s="126"/>
      <c r="AO135" s="126"/>
      <c r="AP135" s="126"/>
      <c r="AQ135" s="126"/>
      <c r="AR135" s="126"/>
      <c r="AS135" s="126"/>
      <c r="AT135" s="126"/>
      <c r="AU135" s="126"/>
      <c r="AV135" s="126"/>
      <c r="AW135" s="126"/>
      <c r="AX135" s="126"/>
      <c r="AY135" s="126"/>
      <c r="AZ135" s="126"/>
      <c r="BA135" s="126"/>
      <c r="BB135" s="126"/>
      <c r="BC135" s="126"/>
      <c r="BD135" s="126"/>
      <c r="BE135" s="126"/>
      <c r="BF135" s="126"/>
      <c r="BG135" s="126"/>
      <c r="BH135" s="126"/>
      <c r="BI135" s="126"/>
      <c r="BJ135" s="126"/>
      <c r="BK135" s="126"/>
      <c r="BL135" s="126"/>
      <c r="BM135" s="126"/>
      <c r="BN135" s="126"/>
      <c r="BO135" s="126"/>
      <c r="BP135" s="126"/>
      <c r="BQ135" s="126"/>
      <c r="BR135" s="126"/>
      <c r="BS135" s="126"/>
      <c r="BT135" s="126"/>
      <c r="BU135" s="126"/>
      <c r="BV135" s="126"/>
      <c r="BW135" s="126"/>
      <c r="BX135" s="126"/>
      <c r="BY135" s="126"/>
      <c r="BZ135" s="126"/>
      <c r="CA135" s="126"/>
      <c r="CB135" s="126"/>
      <c r="CC135" s="126"/>
      <c r="CD135" s="126"/>
      <c r="CE135" s="126"/>
      <c r="CF135" s="126"/>
      <c r="CG135" s="126"/>
      <c r="CH135" s="126"/>
      <c r="CI135" s="126"/>
      <c r="CJ135" s="126"/>
      <c r="CK135" s="126"/>
      <c r="CL135" s="126"/>
      <c r="CM135" s="126"/>
      <c r="CN135" s="126"/>
      <c r="CO135" s="126"/>
      <c r="CP135" s="126"/>
      <c r="CQ135" s="126"/>
      <c r="CR135" s="126"/>
      <c r="CS135" s="126"/>
      <c r="CT135" s="126"/>
      <c r="CU135" s="126"/>
      <c r="CV135" s="126"/>
      <c r="CW135" s="126"/>
      <c r="CX135" s="126"/>
      <c r="CY135" s="126"/>
      <c r="CZ135" s="289"/>
    </row>
    <row r="136" spans="1:104" ht="13.5" customHeight="1">
      <c r="A136" s="359">
        <v>8</v>
      </c>
      <c r="B136" s="332" t="s">
        <v>414</v>
      </c>
      <c r="C136" s="130">
        <f>A測定!Q139</f>
        <v>8</v>
      </c>
      <c r="D136" s="36">
        <f>A測定!R139</f>
        <v>168</v>
      </c>
      <c r="E136" s="264">
        <f>IF(A測定!S139="","",A測定!S139-$D136)</f>
        <v>0.19499999999999318</v>
      </c>
      <c r="F136" s="264">
        <f>IF(A測定!T139="","",A測定!T139-$D136)</f>
        <v>0.18000000000000682</v>
      </c>
      <c r="G136" s="126"/>
      <c r="H136" s="126"/>
      <c r="I136" s="126"/>
      <c r="J136" s="126"/>
      <c r="K136" s="126"/>
      <c r="L136" s="126"/>
      <c r="M136" s="126"/>
      <c r="N136" s="126"/>
      <c r="O136" s="126"/>
      <c r="P136" s="126"/>
      <c r="Q136" s="126"/>
      <c r="R136" s="126"/>
      <c r="S136" s="126"/>
      <c r="T136" s="126"/>
      <c r="U136" s="126"/>
      <c r="V136" s="126"/>
      <c r="W136" s="126"/>
      <c r="X136" s="126"/>
      <c r="Y136" s="126"/>
      <c r="Z136" s="126"/>
      <c r="AA136" s="126"/>
      <c r="AB136" s="126"/>
      <c r="AC136" s="126"/>
      <c r="AD136" s="126"/>
      <c r="AE136" s="126"/>
      <c r="AF136" s="126"/>
      <c r="AG136" s="126"/>
      <c r="AH136" s="126"/>
      <c r="AI136" s="126"/>
      <c r="AJ136" s="126"/>
      <c r="AK136" s="126"/>
      <c r="AL136" s="126"/>
      <c r="AM136" s="126"/>
      <c r="AN136" s="126"/>
      <c r="AO136" s="126"/>
      <c r="AP136" s="126"/>
      <c r="AQ136" s="126"/>
      <c r="AR136" s="126"/>
      <c r="AS136" s="126"/>
      <c r="AT136" s="126"/>
      <c r="AU136" s="126"/>
      <c r="AV136" s="126"/>
      <c r="AW136" s="126"/>
      <c r="AX136" s="126"/>
      <c r="AY136" s="126"/>
      <c r="AZ136" s="126"/>
      <c r="BA136" s="126"/>
      <c r="BB136" s="126"/>
      <c r="BC136" s="126"/>
      <c r="BD136" s="126"/>
      <c r="BE136" s="126"/>
      <c r="BF136" s="126"/>
      <c r="BG136" s="126"/>
      <c r="BH136" s="126"/>
      <c r="BI136" s="126"/>
      <c r="BJ136" s="126"/>
      <c r="BK136" s="126"/>
      <c r="BL136" s="126"/>
      <c r="BM136" s="126"/>
      <c r="BN136" s="126"/>
      <c r="BO136" s="126"/>
      <c r="BP136" s="126"/>
      <c r="BQ136" s="126"/>
      <c r="BR136" s="126"/>
      <c r="BS136" s="126"/>
      <c r="BT136" s="126"/>
      <c r="BU136" s="126"/>
      <c r="BV136" s="126"/>
      <c r="BW136" s="126"/>
      <c r="BX136" s="126"/>
      <c r="BY136" s="126"/>
      <c r="BZ136" s="126"/>
      <c r="CA136" s="126"/>
      <c r="CB136" s="126"/>
      <c r="CC136" s="126"/>
      <c r="CD136" s="126"/>
      <c r="CE136" s="126"/>
      <c r="CF136" s="126"/>
      <c r="CG136" s="126"/>
      <c r="CH136" s="126"/>
      <c r="CI136" s="126"/>
      <c r="CJ136" s="126"/>
      <c r="CK136" s="126"/>
      <c r="CL136" s="126"/>
      <c r="CM136" s="126"/>
      <c r="CN136" s="126"/>
      <c r="CO136" s="126"/>
      <c r="CP136" s="126"/>
      <c r="CQ136" s="126"/>
      <c r="CR136" s="126"/>
      <c r="CS136" s="126"/>
      <c r="CT136" s="126"/>
      <c r="CU136" s="126"/>
      <c r="CV136" s="126"/>
      <c r="CW136" s="126"/>
      <c r="CX136" s="126"/>
      <c r="CY136" s="126"/>
      <c r="CZ136" s="289"/>
    </row>
    <row r="137" spans="1:104" ht="13.5" customHeight="1">
      <c r="A137" s="359"/>
      <c r="B137" s="367" t="s">
        <v>160</v>
      </c>
      <c r="C137" s="130">
        <f>A測定!Q140</f>
        <v>0</v>
      </c>
      <c r="D137" s="36">
        <f>A測定!R140</f>
        <v>0</v>
      </c>
      <c r="E137" s="264">
        <f>IF(A測定!S140="","",A測定!S140-$D137)</f>
        <v>-90.161000000000001</v>
      </c>
      <c r="F137" s="264">
        <f>IF(A測定!T140="","",A測定!T140-$D137)</f>
        <v>-90.162000000000006</v>
      </c>
      <c r="G137" s="126"/>
      <c r="H137" s="126"/>
      <c r="I137" s="126"/>
      <c r="J137" s="126"/>
      <c r="K137" s="126"/>
      <c r="L137" s="126"/>
      <c r="M137" s="126"/>
      <c r="N137" s="126"/>
      <c r="O137" s="126"/>
      <c r="P137" s="126"/>
      <c r="Q137" s="126"/>
      <c r="R137" s="126"/>
      <c r="S137" s="126"/>
      <c r="T137" s="126"/>
      <c r="U137" s="126"/>
      <c r="V137" s="126"/>
      <c r="W137" s="126"/>
      <c r="X137" s="126"/>
      <c r="Y137" s="126"/>
      <c r="Z137" s="126"/>
      <c r="AA137" s="126"/>
      <c r="AB137" s="126"/>
      <c r="AC137" s="126"/>
      <c r="AD137" s="126"/>
      <c r="AE137" s="126"/>
      <c r="AF137" s="126"/>
      <c r="AG137" s="126"/>
      <c r="AH137" s="126"/>
      <c r="AI137" s="126"/>
      <c r="AJ137" s="126"/>
      <c r="AK137" s="126"/>
      <c r="AL137" s="126"/>
      <c r="AM137" s="126"/>
      <c r="AN137" s="126"/>
      <c r="AO137" s="126"/>
      <c r="AP137" s="126"/>
      <c r="AQ137" s="126"/>
      <c r="AR137" s="126"/>
      <c r="AS137" s="126"/>
      <c r="AT137" s="126"/>
      <c r="AU137" s="126"/>
      <c r="AV137" s="126"/>
      <c r="AW137" s="126"/>
      <c r="AX137" s="126"/>
      <c r="AY137" s="126"/>
      <c r="AZ137" s="126"/>
      <c r="BA137" s="126"/>
      <c r="BB137" s="126"/>
      <c r="BC137" s="126"/>
      <c r="BD137" s="126"/>
      <c r="BE137" s="126"/>
      <c r="BF137" s="126"/>
      <c r="BG137" s="126"/>
      <c r="BH137" s="126"/>
      <c r="BI137" s="126"/>
      <c r="BJ137" s="126"/>
      <c r="BK137" s="126"/>
      <c r="BL137" s="126"/>
      <c r="BM137" s="126"/>
      <c r="BN137" s="126"/>
      <c r="BO137" s="126"/>
      <c r="BP137" s="126"/>
      <c r="BQ137" s="126"/>
      <c r="BR137" s="126"/>
      <c r="BS137" s="126"/>
      <c r="BT137" s="126"/>
      <c r="BU137" s="126"/>
      <c r="BV137" s="126"/>
      <c r="BW137" s="126"/>
      <c r="BX137" s="126"/>
      <c r="BY137" s="126"/>
      <c r="BZ137" s="126"/>
      <c r="CA137" s="126"/>
      <c r="CB137" s="126"/>
      <c r="CC137" s="126"/>
      <c r="CD137" s="126"/>
      <c r="CE137" s="126"/>
      <c r="CF137" s="126"/>
      <c r="CG137" s="126"/>
      <c r="CH137" s="126"/>
      <c r="CI137" s="126"/>
      <c r="CJ137" s="126"/>
      <c r="CK137" s="126"/>
      <c r="CL137" s="126"/>
      <c r="CM137" s="126"/>
      <c r="CN137" s="126"/>
      <c r="CO137" s="126"/>
      <c r="CP137" s="126"/>
      <c r="CQ137" s="126"/>
      <c r="CR137" s="126"/>
      <c r="CS137" s="126"/>
      <c r="CT137" s="126"/>
      <c r="CU137" s="126"/>
      <c r="CV137" s="126"/>
      <c r="CW137" s="126"/>
      <c r="CX137" s="126"/>
      <c r="CY137" s="126"/>
      <c r="CZ137" s="289"/>
    </row>
    <row r="138" spans="1:104" ht="13.5" customHeight="1">
      <c r="A138" s="359"/>
      <c r="B138" s="367" t="s">
        <v>160</v>
      </c>
      <c r="C138" s="130">
        <f>A測定!Q141</f>
        <v>0</v>
      </c>
      <c r="D138" s="36">
        <f>A測定!R141</f>
        <v>0</v>
      </c>
      <c r="E138" s="264">
        <f>IF(A測定!S141="","",A測定!S141-$D138)</f>
        <v>168.262</v>
      </c>
      <c r="F138" s="264">
        <f>IF(A測定!T141="","",A測定!T141-$D138)</f>
        <v>168.255</v>
      </c>
      <c r="G138" s="126"/>
      <c r="H138" s="126"/>
      <c r="I138" s="126"/>
      <c r="J138" s="126"/>
      <c r="K138" s="126"/>
      <c r="L138" s="126"/>
      <c r="M138" s="126"/>
      <c r="N138" s="126"/>
      <c r="O138" s="126"/>
      <c r="P138" s="126"/>
      <c r="Q138" s="126"/>
      <c r="R138" s="126"/>
      <c r="S138" s="126"/>
      <c r="T138" s="126"/>
      <c r="U138" s="126"/>
      <c r="V138" s="126"/>
      <c r="W138" s="126"/>
      <c r="X138" s="126"/>
      <c r="Y138" s="126"/>
      <c r="Z138" s="126"/>
      <c r="AA138" s="126"/>
      <c r="AB138" s="126"/>
      <c r="AC138" s="126"/>
      <c r="AD138" s="126"/>
      <c r="AE138" s="126"/>
      <c r="AF138" s="126"/>
      <c r="AG138" s="126"/>
      <c r="AH138" s="126"/>
      <c r="AI138" s="126"/>
      <c r="AJ138" s="126"/>
      <c r="AK138" s="126"/>
      <c r="AL138" s="126"/>
      <c r="AM138" s="126"/>
      <c r="AN138" s="126"/>
      <c r="AO138" s="126"/>
      <c r="AP138" s="126"/>
      <c r="AQ138" s="126"/>
      <c r="AR138" s="126"/>
      <c r="AS138" s="126"/>
      <c r="AT138" s="126"/>
      <c r="AU138" s="126"/>
      <c r="AV138" s="126"/>
      <c r="AW138" s="126"/>
      <c r="AX138" s="126"/>
      <c r="AY138" s="126"/>
      <c r="AZ138" s="126"/>
      <c r="BA138" s="126"/>
      <c r="BB138" s="126"/>
      <c r="BC138" s="126"/>
      <c r="BD138" s="126"/>
      <c r="BE138" s="126"/>
      <c r="BF138" s="126"/>
      <c r="BG138" s="126"/>
      <c r="BH138" s="126"/>
      <c r="BI138" s="126"/>
      <c r="BJ138" s="126"/>
      <c r="BK138" s="126"/>
      <c r="BL138" s="126"/>
      <c r="BM138" s="126"/>
      <c r="BN138" s="126"/>
      <c r="BO138" s="126"/>
      <c r="BP138" s="126"/>
      <c r="BQ138" s="126"/>
      <c r="BR138" s="126"/>
      <c r="BS138" s="126"/>
      <c r="BT138" s="126"/>
      <c r="BU138" s="126"/>
      <c r="BV138" s="126"/>
      <c r="BW138" s="126"/>
      <c r="BX138" s="126"/>
      <c r="BY138" s="126"/>
      <c r="BZ138" s="126"/>
      <c r="CA138" s="126"/>
      <c r="CB138" s="126"/>
      <c r="CC138" s="126"/>
      <c r="CD138" s="126"/>
      <c r="CE138" s="126"/>
      <c r="CF138" s="126"/>
      <c r="CG138" s="126"/>
      <c r="CH138" s="126"/>
      <c r="CI138" s="126"/>
      <c r="CJ138" s="126"/>
      <c r="CK138" s="126"/>
      <c r="CL138" s="126"/>
      <c r="CM138" s="126"/>
      <c r="CN138" s="126"/>
      <c r="CO138" s="126"/>
      <c r="CP138" s="126"/>
      <c r="CQ138" s="126"/>
      <c r="CR138" s="126"/>
      <c r="CS138" s="126"/>
      <c r="CT138" s="126"/>
      <c r="CU138" s="126"/>
      <c r="CV138" s="126"/>
      <c r="CW138" s="126"/>
      <c r="CX138" s="126"/>
      <c r="CY138" s="126"/>
      <c r="CZ138" s="289"/>
    </row>
    <row r="139" spans="1:104" ht="13.5" customHeight="1">
      <c r="A139" s="359">
        <v>9</v>
      </c>
      <c r="B139" s="332" t="s">
        <v>415</v>
      </c>
      <c r="C139" s="130">
        <f>A測定!Q142</f>
        <v>9</v>
      </c>
      <c r="D139" s="36">
        <f>A測定!R142</f>
        <v>-6.5</v>
      </c>
      <c r="E139" s="264">
        <f>IF(A測定!S142="","",A測定!S142-$D139)</f>
        <v>-0.10200000000000031</v>
      </c>
      <c r="F139" s="264">
        <f>IF(A測定!T142="","",A測定!T142-$D139)</f>
        <v>-0.11000000000000032</v>
      </c>
      <c r="G139" s="126"/>
      <c r="H139" s="126"/>
      <c r="I139" s="126"/>
      <c r="J139" s="126"/>
      <c r="K139" s="126"/>
      <c r="L139" s="126"/>
      <c r="M139" s="126"/>
      <c r="N139" s="126"/>
      <c r="O139" s="126"/>
      <c r="P139" s="126"/>
      <c r="Q139" s="126"/>
      <c r="R139" s="126"/>
      <c r="S139" s="126"/>
      <c r="T139" s="126"/>
      <c r="U139" s="126"/>
      <c r="V139" s="126"/>
      <c r="W139" s="126"/>
      <c r="X139" s="126"/>
      <c r="Y139" s="126"/>
      <c r="Z139" s="126"/>
      <c r="AA139" s="126"/>
      <c r="AB139" s="126"/>
      <c r="AC139" s="126"/>
      <c r="AD139" s="126"/>
      <c r="AE139" s="126"/>
      <c r="AF139" s="126"/>
      <c r="AG139" s="126"/>
      <c r="AH139" s="126"/>
      <c r="AI139" s="126"/>
      <c r="AJ139" s="126"/>
      <c r="AK139" s="126"/>
      <c r="AL139" s="126"/>
      <c r="AM139" s="126"/>
      <c r="AN139" s="126"/>
      <c r="AO139" s="126"/>
      <c r="AP139" s="126"/>
      <c r="AQ139" s="126"/>
      <c r="AR139" s="126"/>
      <c r="AS139" s="126"/>
      <c r="AT139" s="126"/>
      <c r="AU139" s="126"/>
      <c r="AV139" s="126"/>
      <c r="AW139" s="126"/>
      <c r="AX139" s="126"/>
      <c r="AY139" s="126"/>
      <c r="AZ139" s="126"/>
      <c r="BA139" s="126"/>
      <c r="BB139" s="126"/>
      <c r="BC139" s="126"/>
      <c r="BD139" s="126"/>
      <c r="BE139" s="126"/>
      <c r="BF139" s="126"/>
      <c r="BG139" s="126"/>
      <c r="BH139" s="126"/>
      <c r="BI139" s="126"/>
      <c r="BJ139" s="126"/>
      <c r="BK139" s="126"/>
      <c r="BL139" s="126"/>
      <c r="BM139" s="126"/>
      <c r="BN139" s="126"/>
      <c r="BO139" s="126"/>
      <c r="BP139" s="126"/>
      <c r="BQ139" s="126"/>
      <c r="BR139" s="126"/>
      <c r="BS139" s="126"/>
      <c r="BT139" s="126"/>
      <c r="BU139" s="126"/>
      <c r="BV139" s="126"/>
      <c r="BW139" s="126"/>
      <c r="BX139" s="126"/>
      <c r="BY139" s="126"/>
      <c r="BZ139" s="126"/>
      <c r="CA139" s="126"/>
      <c r="CB139" s="126"/>
      <c r="CC139" s="126"/>
      <c r="CD139" s="126"/>
      <c r="CE139" s="126"/>
      <c r="CF139" s="126"/>
      <c r="CG139" s="126"/>
      <c r="CH139" s="126"/>
      <c r="CI139" s="126"/>
      <c r="CJ139" s="126"/>
      <c r="CK139" s="126"/>
      <c r="CL139" s="126"/>
      <c r="CM139" s="126"/>
      <c r="CN139" s="126"/>
      <c r="CO139" s="126"/>
      <c r="CP139" s="126"/>
      <c r="CQ139" s="126"/>
      <c r="CR139" s="126"/>
      <c r="CS139" s="126"/>
      <c r="CT139" s="126"/>
      <c r="CU139" s="126"/>
      <c r="CV139" s="126"/>
      <c r="CW139" s="126"/>
      <c r="CX139" s="126"/>
      <c r="CY139" s="126"/>
      <c r="CZ139" s="289"/>
    </row>
    <row r="140" spans="1:104" ht="13.5" customHeight="1">
      <c r="A140" s="359">
        <v>9</v>
      </c>
      <c r="B140" s="332" t="s">
        <v>416</v>
      </c>
      <c r="C140" s="130">
        <f>A測定!Q143</f>
        <v>9</v>
      </c>
      <c r="D140" s="36">
        <f>A測定!R143</f>
        <v>151.5</v>
      </c>
      <c r="E140" s="264">
        <f>IF(A測定!S143="","",A測定!S143-$D140)</f>
        <v>0.19300000000001205</v>
      </c>
      <c r="F140" s="264">
        <f>IF(A測定!T143="","",A測定!T143-$D140)</f>
        <v>0.17500000000001137</v>
      </c>
      <c r="G140" s="126"/>
      <c r="H140" s="126"/>
      <c r="I140" s="126"/>
      <c r="J140" s="126"/>
      <c r="K140" s="126"/>
      <c r="L140" s="126"/>
      <c r="M140" s="126"/>
      <c r="N140" s="126"/>
      <c r="O140" s="126"/>
      <c r="P140" s="126"/>
      <c r="Q140" s="126"/>
      <c r="R140" s="126"/>
      <c r="S140" s="126"/>
      <c r="T140" s="126"/>
      <c r="U140" s="126"/>
      <c r="V140" s="126"/>
      <c r="W140" s="126"/>
      <c r="X140" s="126"/>
      <c r="Y140" s="126"/>
      <c r="Z140" s="126"/>
      <c r="AA140" s="126"/>
      <c r="AB140" s="126"/>
      <c r="AC140" s="126"/>
      <c r="AD140" s="126"/>
      <c r="AE140" s="126"/>
      <c r="AF140" s="126"/>
      <c r="AG140" s="126"/>
      <c r="AH140" s="126"/>
      <c r="AI140" s="126"/>
      <c r="AJ140" s="126"/>
      <c r="AK140" s="126"/>
      <c r="AL140" s="126"/>
      <c r="AM140" s="126"/>
      <c r="AN140" s="126"/>
      <c r="AO140" s="126"/>
      <c r="AP140" s="126"/>
      <c r="AQ140" s="126"/>
      <c r="AR140" s="126"/>
      <c r="AS140" s="126"/>
      <c r="AT140" s="126"/>
      <c r="AU140" s="126"/>
      <c r="AV140" s="126"/>
      <c r="AW140" s="126"/>
      <c r="AX140" s="126"/>
      <c r="AY140" s="126"/>
      <c r="AZ140" s="126"/>
      <c r="BA140" s="126"/>
      <c r="BB140" s="126"/>
      <c r="BC140" s="126"/>
      <c r="BD140" s="126"/>
      <c r="BE140" s="126"/>
      <c r="BF140" s="126"/>
      <c r="BG140" s="126"/>
      <c r="BH140" s="126"/>
      <c r="BI140" s="126"/>
      <c r="BJ140" s="126"/>
      <c r="BK140" s="126"/>
      <c r="BL140" s="126"/>
      <c r="BM140" s="126"/>
      <c r="BN140" s="126"/>
      <c r="BO140" s="126"/>
      <c r="BP140" s="126"/>
      <c r="BQ140" s="126"/>
      <c r="BR140" s="126"/>
      <c r="BS140" s="126"/>
      <c r="BT140" s="126"/>
      <c r="BU140" s="126"/>
      <c r="BV140" s="126"/>
      <c r="BW140" s="126"/>
      <c r="BX140" s="126"/>
      <c r="BY140" s="126"/>
      <c r="BZ140" s="126"/>
      <c r="CA140" s="126"/>
      <c r="CB140" s="126"/>
      <c r="CC140" s="126"/>
      <c r="CD140" s="126"/>
      <c r="CE140" s="126"/>
      <c r="CF140" s="126"/>
      <c r="CG140" s="126"/>
      <c r="CH140" s="126"/>
      <c r="CI140" s="126"/>
      <c r="CJ140" s="126"/>
      <c r="CK140" s="126"/>
      <c r="CL140" s="126"/>
      <c r="CM140" s="126"/>
      <c r="CN140" s="126"/>
      <c r="CO140" s="126"/>
      <c r="CP140" s="126"/>
      <c r="CQ140" s="126"/>
      <c r="CR140" s="126"/>
      <c r="CS140" s="126"/>
      <c r="CT140" s="126"/>
      <c r="CU140" s="126"/>
      <c r="CV140" s="126"/>
      <c r="CW140" s="126"/>
      <c r="CX140" s="126"/>
      <c r="CY140" s="126"/>
      <c r="CZ140" s="289"/>
    </row>
    <row r="141" spans="1:104" ht="13.5" customHeight="1">
      <c r="A141" s="359"/>
      <c r="B141" s="367" t="s">
        <v>161</v>
      </c>
      <c r="C141" s="130">
        <f>A測定!Q144</f>
        <v>0</v>
      </c>
      <c r="D141" s="36">
        <f>A測定!R144</f>
        <v>0</v>
      </c>
      <c r="E141" s="264">
        <f>IF(A測定!S144="","",A測定!S144-$D141)</f>
        <v>-6.6349999999999998</v>
      </c>
      <c r="F141" s="264">
        <f>IF(A測定!T144="","",A測定!T144-$D141)</f>
        <v>-6.6390000000000002</v>
      </c>
      <c r="G141" s="126"/>
      <c r="H141" s="126"/>
      <c r="I141" s="126"/>
      <c r="J141" s="126"/>
      <c r="K141" s="126"/>
      <c r="L141" s="126"/>
      <c r="M141" s="126"/>
      <c r="N141" s="126"/>
      <c r="O141" s="126"/>
      <c r="P141" s="126"/>
      <c r="Q141" s="126"/>
      <c r="R141" s="126"/>
      <c r="S141" s="126"/>
      <c r="T141" s="126"/>
      <c r="U141" s="126"/>
      <c r="V141" s="126"/>
      <c r="W141" s="126"/>
      <c r="X141" s="126"/>
      <c r="Y141" s="126"/>
      <c r="Z141" s="126"/>
      <c r="AA141" s="126"/>
      <c r="AB141" s="126"/>
      <c r="AC141" s="126"/>
      <c r="AD141" s="126"/>
      <c r="AE141" s="126"/>
      <c r="AF141" s="126"/>
      <c r="AG141" s="126"/>
      <c r="AH141" s="126"/>
      <c r="AI141" s="126"/>
      <c r="AJ141" s="126"/>
      <c r="AK141" s="126"/>
      <c r="AL141" s="126"/>
      <c r="AM141" s="126"/>
      <c r="AN141" s="126"/>
      <c r="AO141" s="126"/>
      <c r="AP141" s="126"/>
      <c r="AQ141" s="126"/>
      <c r="AR141" s="126"/>
      <c r="AS141" s="126"/>
      <c r="AT141" s="126"/>
      <c r="AU141" s="126"/>
      <c r="AV141" s="126"/>
      <c r="AW141" s="126"/>
      <c r="AX141" s="126"/>
      <c r="AY141" s="126"/>
      <c r="AZ141" s="126"/>
      <c r="BA141" s="126"/>
      <c r="BB141" s="126"/>
      <c r="BC141" s="126"/>
      <c r="BD141" s="126"/>
      <c r="BE141" s="126"/>
      <c r="BF141" s="126"/>
      <c r="BG141" s="126"/>
      <c r="BH141" s="126"/>
      <c r="BI141" s="126"/>
      <c r="BJ141" s="126"/>
      <c r="BK141" s="126"/>
      <c r="BL141" s="126"/>
      <c r="BM141" s="126"/>
      <c r="BN141" s="126"/>
      <c r="BO141" s="126"/>
      <c r="BP141" s="126"/>
      <c r="BQ141" s="126"/>
      <c r="BR141" s="126"/>
      <c r="BS141" s="126"/>
      <c r="BT141" s="126"/>
      <c r="BU141" s="126"/>
      <c r="BV141" s="126"/>
      <c r="BW141" s="126"/>
      <c r="BX141" s="126"/>
      <c r="BY141" s="126"/>
      <c r="BZ141" s="126"/>
      <c r="CA141" s="126"/>
      <c r="CB141" s="126"/>
      <c r="CC141" s="126"/>
      <c r="CD141" s="126"/>
      <c r="CE141" s="126"/>
      <c r="CF141" s="126"/>
      <c r="CG141" s="126"/>
      <c r="CH141" s="126"/>
      <c r="CI141" s="126"/>
      <c r="CJ141" s="126"/>
      <c r="CK141" s="126"/>
      <c r="CL141" s="126"/>
      <c r="CM141" s="126"/>
      <c r="CN141" s="126"/>
      <c r="CO141" s="126"/>
      <c r="CP141" s="126"/>
      <c r="CQ141" s="126"/>
      <c r="CR141" s="126"/>
      <c r="CS141" s="126"/>
      <c r="CT141" s="126"/>
      <c r="CU141" s="126"/>
      <c r="CV141" s="126"/>
      <c r="CW141" s="126"/>
      <c r="CX141" s="126"/>
      <c r="CY141" s="126"/>
      <c r="CZ141" s="289"/>
    </row>
    <row r="142" spans="1:104" ht="13.5" customHeight="1">
      <c r="A142" s="359"/>
      <c r="B142" s="367" t="s">
        <v>161</v>
      </c>
      <c r="C142" s="130">
        <f>A測定!Q145</f>
        <v>0</v>
      </c>
      <c r="D142" s="36">
        <f>A測定!R145</f>
        <v>0</v>
      </c>
      <c r="E142" s="264">
        <f>IF(A測定!S145="","",A測定!S145-$D142)</f>
        <v>151.71</v>
      </c>
      <c r="F142" s="264">
        <f>IF(A測定!T145="","",A測定!T145-$D142)</f>
        <v>151.69499999999999</v>
      </c>
      <c r="G142" s="126"/>
      <c r="H142" s="126"/>
      <c r="I142" s="126"/>
      <c r="J142" s="126"/>
      <c r="K142" s="126"/>
      <c r="L142" s="126"/>
      <c r="M142" s="126"/>
      <c r="N142" s="126"/>
      <c r="O142" s="126"/>
      <c r="P142" s="126"/>
      <c r="Q142" s="126"/>
      <c r="R142" s="126"/>
      <c r="S142" s="126"/>
      <c r="T142" s="126"/>
      <c r="U142" s="126"/>
      <c r="V142" s="126"/>
      <c r="W142" s="126"/>
      <c r="X142" s="126"/>
      <c r="Y142" s="126"/>
      <c r="Z142" s="126"/>
      <c r="AA142" s="126"/>
      <c r="AB142" s="126"/>
      <c r="AC142" s="126"/>
      <c r="AD142" s="126"/>
      <c r="AE142" s="126"/>
      <c r="AF142" s="126"/>
      <c r="AG142" s="126"/>
      <c r="AH142" s="126"/>
      <c r="AI142" s="126"/>
      <c r="AJ142" s="126"/>
      <c r="AK142" s="126"/>
      <c r="AL142" s="126"/>
      <c r="AM142" s="126"/>
      <c r="AN142" s="126"/>
      <c r="AO142" s="126"/>
      <c r="AP142" s="126"/>
      <c r="AQ142" s="126"/>
      <c r="AR142" s="126"/>
      <c r="AS142" s="126"/>
      <c r="AT142" s="126"/>
      <c r="AU142" s="126"/>
      <c r="AV142" s="126"/>
      <c r="AW142" s="126"/>
      <c r="AX142" s="126"/>
      <c r="AY142" s="126"/>
      <c r="AZ142" s="126"/>
      <c r="BA142" s="126"/>
      <c r="BB142" s="126"/>
      <c r="BC142" s="126"/>
      <c r="BD142" s="126"/>
      <c r="BE142" s="126"/>
      <c r="BF142" s="126"/>
      <c r="BG142" s="126"/>
      <c r="BH142" s="126"/>
      <c r="BI142" s="126"/>
      <c r="BJ142" s="126"/>
      <c r="BK142" s="126"/>
      <c r="BL142" s="126"/>
      <c r="BM142" s="126"/>
      <c r="BN142" s="126"/>
      <c r="BO142" s="126"/>
      <c r="BP142" s="126"/>
      <c r="BQ142" s="126"/>
      <c r="BR142" s="126"/>
      <c r="BS142" s="126"/>
      <c r="BT142" s="126"/>
      <c r="BU142" s="126"/>
      <c r="BV142" s="126"/>
      <c r="BW142" s="126"/>
      <c r="BX142" s="126"/>
      <c r="BY142" s="126"/>
      <c r="BZ142" s="126"/>
      <c r="CA142" s="126"/>
      <c r="CB142" s="126"/>
      <c r="CC142" s="126"/>
      <c r="CD142" s="126"/>
      <c r="CE142" s="126"/>
      <c r="CF142" s="126"/>
      <c r="CG142" s="126"/>
      <c r="CH142" s="126"/>
      <c r="CI142" s="126"/>
      <c r="CJ142" s="126"/>
      <c r="CK142" s="126"/>
      <c r="CL142" s="126"/>
      <c r="CM142" s="126"/>
      <c r="CN142" s="126"/>
      <c r="CO142" s="126"/>
      <c r="CP142" s="126"/>
      <c r="CQ142" s="126"/>
      <c r="CR142" s="126"/>
      <c r="CS142" s="126"/>
      <c r="CT142" s="126"/>
      <c r="CU142" s="126"/>
      <c r="CV142" s="126"/>
      <c r="CW142" s="126"/>
      <c r="CX142" s="126"/>
      <c r="CY142" s="126"/>
      <c r="CZ142" s="289"/>
    </row>
    <row r="143" spans="1:104" ht="13.5" customHeight="1">
      <c r="A143" s="359">
        <v>12</v>
      </c>
      <c r="B143" s="332" t="s">
        <v>417</v>
      </c>
      <c r="C143" s="130">
        <f>A測定!Q146</f>
        <v>12</v>
      </c>
      <c r="D143" s="36">
        <f>A測定!R146</f>
        <v>174</v>
      </c>
      <c r="E143" s="264">
        <f>IF(A測定!S146="","",A測定!S146-$D143)</f>
        <v>-2.199999999999136E-2</v>
      </c>
      <c r="F143" s="264">
        <f>IF(A測定!T146="","",A測定!T146-$D143)</f>
        <v>-2.5000000000005684E-2</v>
      </c>
      <c r="G143" s="126"/>
      <c r="H143" s="126"/>
      <c r="I143" s="126"/>
      <c r="J143" s="126"/>
      <c r="K143" s="126"/>
      <c r="L143" s="126"/>
      <c r="M143" s="126"/>
      <c r="N143" s="126"/>
      <c r="O143" s="126"/>
      <c r="P143" s="126"/>
      <c r="Q143" s="126"/>
      <c r="R143" s="126"/>
      <c r="S143" s="126"/>
      <c r="T143" s="126"/>
      <c r="U143" s="126"/>
      <c r="V143" s="126"/>
      <c r="W143" s="126"/>
      <c r="X143" s="126"/>
      <c r="Y143" s="126"/>
      <c r="Z143" s="126"/>
      <c r="AA143" s="126"/>
      <c r="AB143" s="126"/>
      <c r="AC143" s="126"/>
      <c r="AD143" s="126"/>
      <c r="AE143" s="126"/>
      <c r="AF143" s="126"/>
      <c r="AG143" s="126"/>
      <c r="AH143" s="126"/>
      <c r="AI143" s="126"/>
      <c r="AJ143" s="126"/>
      <c r="AK143" s="126"/>
      <c r="AL143" s="126"/>
      <c r="AM143" s="126"/>
      <c r="AN143" s="126"/>
      <c r="AO143" s="126"/>
      <c r="AP143" s="126"/>
      <c r="AQ143" s="126"/>
      <c r="AR143" s="126"/>
      <c r="AS143" s="126"/>
      <c r="AT143" s="126"/>
      <c r="AU143" s="126"/>
      <c r="AV143" s="126"/>
      <c r="AW143" s="126"/>
      <c r="AX143" s="126"/>
      <c r="AY143" s="126"/>
      <c r="AZ143" s="126"/>
      <c r="BA143" s="126"/>
      <c r="BB143" s="126"/>
      <c r="BC143" s="126"/>
      <c r="BD143" s="126"/>
      <c r="BE143" s="126"/>
      <c r="BF143" s="126"/>
      <c r="BG143" s="126"/>
      <c r="BH143" s="126"/>
      <c r="BI143" s="126"/>
      <c r="BJ143" s="126"/>
      <c r="BK143" s="126"/>
      <c r="BL143" s="126"/>
      <c r="BM143" s="126"/>
      <c r="BN143" s="126"/>
      <c r="BO143" s="126"/>
      <c r="BP143" s="126"/>
      <c r="BQ143" s="126"/>
      <c r="BR143" s="126"/>
      <c r="BS143" s="126"/>
      <c r="BT143" s="126"/>
      <c r="BU143" s="126"/>
      <c r="BV143" s="126"/>
      <c r="BW143" s="126"/>
      <c r="BX143" s="126"/>
      <c r="BY143" s="126"/>
      <c r="BZ143" s="126"/>
      <c r="CA143" s="126"/>
      <c r="CB143" s="126"/>
      <c r="CC143" s="126"/>
      <c r="CD143" s="126"/>
      <c r="CE143" s="126"/>
      <c r="CF143" s="126"/>
      <c r="CG143" s="126"/>
      <c r="CH143" s="126"/>
      <c r="CI143" s="126"/>
      <c r="CJ143" s="126"/>
      <c r="CK143" s="126"/>
      <c r="CL143" s="126"/>
      <c r="CM143" s="126"/>
      <c r="CN143" s="126"/>
      <c r="CO143" s="126"/>
      <c r="CP143" s="126"/>
      <c r="CQ143" s="126"/>
      <c r="CR143" s="126"/>
      <c r="CS143" s="126"/>
      <c r="CT143" s="126"/>
      <c r="CU143" s="126"/>
      <c r="CV143" s="126"/>
      <c r="CW143" s="126"/>
      <c r="CX143" s="126"/>
      <c r="CY143" s="126"/>
      <c r="CZ143" s="289"/>
    </row>
    <row r="144" spans="1:104" ht="13.5" customHeight="1">
      <c r="A144" s="359">
        <v>12</v>
      </c>
      <c r="B144" s="332" t="s">
        <v>496</v>
      </c>
      <c r="C144" s="130">
        <f>A測定!Q147</f>
        <v>12</v>
      </c>
      <c r="D144" s="36">
        <f>A測定!R147</f>
        <v>26</v>
      </c>
      <c r="E144" s="264">
        <f>IF(A測定!S147="","",A測定!S147-$D144)</f>
        <v>0.24299999999999855</v>
      </c>
      <c r="F144" s="264">
        <f>IF(A測定!T147="","",A測定!T147-$D144)</f>
        <v>0.17500000000000071</v>
      </c>
      <c r="G144" s="126"/>
      <c r="H144" s="126"/>
      <c r="I144" s="126"/>
      <c r="J144" s="126"/>
      <c r="K144" s="126"/>
      <c r="L144" s="126"/>
      <c r="M144" s="126"/>
      <c r="N144" s="126"/>
      <c r="O144" s="126"/>
      <c r="P144" s="126"/>
      <c r="Q144" s="126"/>
      <c r="R144" s="126"/>
      <c r="S144" s="126"/>
      <c r="T144" s="126"/>
      <c r="U144" s="126"/>
      <c r="V144" s="126"/>
      <c r="W144" s="126"/>
      <c r="X144" s="126"/>
      <c r="Y144" s="126"/>
      <c r="Z144" s="126"/>
      <c r="AA144" s="126"/>
      <c r="AB144" s="126"/>
      <c r="AC144" s="126"/>
      <c r="AD144" s="126"/>
      <c r="AE144" s="126"/>
      <c r="AF144" s="126"/>
      <c r="AG144" s="126"/>
      <c r="AH144" s="126"/>
      <c r="AI144" s="126"/>
      <c r="AJ144" s="126"/>
      <c r="AK144" s="126"/>
      <c r="AL144" s="126"/>
      <c r="AM144" s="126"/>
      <c r="AN144" s="126"/>
      <c r="AO144" s="126"/>
      <c r="AP144" s="126"/>
      <c r="AQ144" s="126"/>
      <c r="AR144" s="126"/>
      <c r="AS144" s="126"/>
      <c r="AT144" s="126"/>
      <c r="AU144" s="126"/>
      <c r="AV144" s="126"/>
      <c r="AW144" s="126"/>
      <c r="AX144" s="126"/>
      <c r="AY144" s="126"/>
      <c r="AZ144" s="126"/>
      <c r="BA144" s="126"/>
      <c r="BB144" s="126"/>
      <c r="BC144" s="126"/>
      <c r="BD144" s="126"/>
      <c r="BE144" s="126"/>
      <c r="BF144" s="126"/>
      <c r="BG144" s="126"/>
      <c r="BH144" s="126"/>
      <c r="BI144" s="126"/>
      <c r="BJ144" s="126"/>
      <c r="BK144" s="126"/>
      <c r="BL144" s="126"/>
      <c r="BM144" s="126"/>
      <c r="BN144" s="126"/>
      <c r="BO144" s="126"/>
      <c r="BP144" s="126"/>
      <c r="BQ144" s="126"/>
      <c r="BR144" s="126"/>
      <c r="BS144" s="126"/>
      <c r="BT144" s="126"/>
      <c r="BU144" s="126"/>
      <c r="BV144" s="126"/>
      <c r="BW144" s="126"/>
      <c r="BX144" s="126"/>
      <c r="BY144" s="126"/>
      <c r="BZ144" s="126"/>
      <c r="CA144" s="126"/>
      <c r="CB144" s="126"/>
      <c r="CC144" s="126"/>
      <c r="CD144" s="126"/>
      <c r="CE144" s="126"/>
      <c r="CF144" s="126"/>
      <c r="CG144" s="126"/>
      <c r="CH144" s="126"/>
      <c r="CI144" s="126"/>
      <c r="CJ144" s="126"/>
      <c r="CK144" s="126"/>
      <c r="CL144" s="126"/>
      <c r="CM144" s="126"/>
      <c r="CN144" s="126"/>
      <c r="CO144" s="126"/>
      <c r="CP144" s="126"/>
      <c r="CQ144" s="126"/>
      <c r="CR144" s="126"/>
      <c r="CS144" s="126"/>
      <c r="CT144" s="126"/>
      <c r="CU144" s="126"/>
      <c r="CV144" s="126"/>
      <c r="CW144" s="126"/>
      <c r="CX144" s="126"/>
      <c r="CY144" s="126"/>
      <c r="CZ144" s="289"/>
    </row>
    <row r="145" spans="1:104" ht="13.5" customHeight="1">
      <c r="A145" s="359">
        <v>13</v>
      </c>
      <c r="B145" s="332" t="s">
        <v>230</v>
      </c>
      <c r="C145" s="130">
        <f>A測定!Q148</f>
        <v>13</v>
      </c>
      <c r="D145" s="36">
        <f>A測定!R148</f>
        <v>-124.5</v>
      </c>
      <c r="E145" s="264">
        <f>IF(A測定!S148="","",A測定!S148-$D145)</f>
        <v>-0.21800000000000352</v>
      </c>
      <c r="F145" s="264">
        <f>IF(A測定!T148="","",A測定!T148-$D145)</f>
        <v>-0.2219999999999942</v>
      </c>
      <c r="G145" s="126"/>
      <c r="H145" s="126"/>
      <c r="I145" s="126"/>
      <c r="J145" s="126"/>
      <c r="K145" s="126"/>
      <c r="L145" s="126"/>
      <c r="M145" s="126"/>
      <c r="N145" s="126"/>
      <c r="O145" s="126"/>
      <c r="P145" s="126"/>
      <c r="Q145" s="126"/>
      <c r="R145" s="126"/>
      <c r="S145" s="126"/>
      <c r="T145" s="126"/>
      <c r="U145" s="126"/>
      <c r="V145" s="126"/>
      <c r="W145" s="126"/>
      <c r="X145" s="126"/>
      <c r="Y145" s="126"/>
      <c r="Z145" s="126"/>
      <c r="AA145" s="126"/>
      <c r="AB145" s="126"/>
      <c r="AC145" s="126"/>
      <c r="AD145" s="126"/>
      <c r="AE145" s="126"/>
      <c r="AF145" s="126"/>
      <c r="AG145" s="126"/>
      <c r="AH145" s="126"/>
      <c r="AI145" s="126"/>
      <c r="AJ145" s="126"/>
      <c r="AK145" s="126"/>
      <c r="AL145" s="126"/>
      <c r="AM145" s="126"/>
      <c r="AN145" s="126"/>
      <c r="AO145" s="126"/>
      <c r="AP145" s="126"/>
      <c r="AQ145" s="126"/>
      <c r="AR145" s="126"/>
      <c r="AS145" s="126"/>
      <c r="AT145" s="126"/>
      <c r="AU145" s="126"/>
      <c r="AV145" s="126"/>
      <c r="AW145" s="126"/>
      <c r="AX145" s="126"/>
      <c r="AY145" s="126"/>
      <c r="AZ145" s="126"/>
      <c r="BA145" s="126"/>
      <c r="BB145" s="126"/>
      <c r="BC145" s="126"/>
      <c r="BD145" s="126"/>
      <c r="BE145" s="126"/>
      <c r="BF145" s="126"/>
      <c r="BG145" s="126"/>
      <c r="BH145" s="126"/>
      <c r="BI145" s="126"/>
      <c r="BJ145" s="126"/>
      <c r="BK145" s="126"/>
      <c r="BL145" s="126"/>
      <c r="BM145" s="126"/>
      <c r="BN145" s="126"/>
      <c r="BO145" s="126"/>
      <c r="BP145" s="126"/>
      <c r="BQ145" s="126"/>
      <c r="BR145" s="126"/>
      <c r="BS145" s="126"/>
      <c r="BT145" s="126"/>
      <c r="BU145" s="126"/>
      <c r="BV145" s="126"/>
      <c r="BW145" s="126"/>
      <c r="BX145" s="126"/>
      <c r="BY145" s="126"/>
      <c r="BZ145" s="126"/>
      <c r="CA145" s="126"/>
      <c r="CB145" s="126"/>
      <c r="CC145" s="126"/>
      <c r="CD145" s="126"/>
      <c r="CE145" s="126"/>
      <c r="CF145" s="126"/>
      <c r="CG145" s="126"/>
      <c r="CH145" s="126"/>
      <c r="CI145" s="126"/>
      <c r="CJ145" s="126"/>
      <c r="CK145" s="126"/>
      <c r="CL145" s="126"/>
      <c r="CM145" s="126"/>
      <c r="CN145" s="126"/>
      <c r="CO145" s="126"/>
      <c r="CP145" s="126"/>
      <c r="CQ145" s="126"/>
      <c r="CR145" s="126"/>
      <c r="CS145" s="126"/>
      <c r="CT145" s="126"/>
      <c r="CU145" s="126"/>
      <c r="CV145" s="126"/>
      <c r="CW145" s="126"/>
      <c r="CX145" s="126"/>
      <c r="CY145" s="126"/>
      <c r="CZ145" s="289"/>
    </row>
    <row r="146" spans="1:104" ht="13.5" customHeight="1">
      <c r="A146" s="359">
        <v>13</v>
      </c>
      <c r="B146" s="332" t="s">
        <v>231</v>
      </c>
      <c r="C146" s="130">
        <f>A測定!Q149</f>
        <v>13</v>
      </c>
      <c r="D146" s="36">
        <f>A測定!R149</f>
        <v>155</v>
      </c>
      <c r="E146" s="264">
        <f>IF(A測定!S149="","",A測定!S149-$D146)</f>
        <v>0.19900000000001228</v>
      </c>
      <c r="F146" s="264">
        <f>IF(A測定!T149="","",A測定!T149-$D146)</f>
        <v>0.18700000000001182</v>
      </c>
      <c r="G146" s="126"/>
      <c r="H146" s="126"/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126"/>
      <c r="W146" s="126"/>
      <c r="X146" s="126"/>
      <c r="Y146" s="126"/>
      <c r="Z146" s="126"/>
      <c r="AA146" s="126"/>
      <c r="AB146" s="126"/>
      <c r="AC146" s="126"/>
      <c r="AD146" s="126"/>
      <c r="AE146" s="126"/>
      <c r="AF146" s="126"/>
      <c r="AG146" s="126"/>
      <c r="AH146" s="126"/>
      <c r="AI146" s="126"/>
      <c r="AJ146" s="126"/>
      <c r="AK146" s="126"/>
      <c r="AL146" s="126"/>
      <c r="AM146" s="126"/>
      <c r="AN146" s="126"/>
      <c r="AO146" s="126"/>
      <c r="AP146" s="126"/>
      <c r="AQ146" s="126"/>
      <c r="AR146" s="126"/>
      <c r="AS146" s="126"/>
      <c r="AT146" s="126"/>
      <c r="AU146" s="126"/>
      <c r="AV146" s="126"/>
      <c r="AW146" s="126"/>
      <c r="AX146" s="126"/>
      <c r="AY146" s="126"/>
      <c r="AZ146" s="126"/>
      <c r="BA146" s="126"/>
      <c r="BB146" s="126"/>
      <c r="BC146" s="126"/>
      <c r="BD146" s="126"/>
      <c r="BE146" s="126"/>
      <c r="BF146" s="126"/>
      <c r="BG146" s="126"/>
      <c r="BH146" s="126"/>
      <c r="BI146" s="126"/>
      <c r="BJ146" s="126"/>
      <c r="BK146" s="126"/>
      <c r="BL146" s="126"/>
      <c r="BM146" s="126"/>
      <c r="BN146" s="126"/>
      <c r="BO146" s="126"/>
      <c r="BP146" s="126"/>
      <c r="BQ146" s="126"/>
      <c r="BR146" s="126"/>
      <c r="BS146" s="126"/>
      <c r="BT146" s="126"/>
      <c r="BU146" s="126"/>
      <c r="BV146" s="126"/>
      <c r="BW146" s="126"/>
      <c r="BX146" s="126"/>
      <c r="BY146" s="126"/>
      <c r="BZ146" s="126"/>
      <c r="CA146" s="126"/>
      <c r="CB146" s="126"/>
      <c r="CC146" s="126"/>
      <c r="CD146" s="126"/>
      <c r="CE146" s="126"/>
      <c r="CF146" s="126"/>
      <c r="CG146" s="126"/>
      <c r="CH146" s="126"/>
      <c r="CI146" s="126"/>
      <c r="CJ146" s="126"/>
      <c r="CK146" s="126"/>
      <c r="CL146" s="126"/>
      <c r="CM146" s="126"/>
      <c r="CN146" s="126"/>
      <c r="CO146" s="126"/>
      <c r="CP146" s="126"/>
      <c r="CQ146" s="126"/>
      <c r="CR146" s="126"/>
      <c r="CS146" s="126"/>
      <c r="CT146" s="126"/>
      <c r="CU146" s="126"/>
      <c r="CV146" s="126"/>
      <c r="CW146" s="126"/>
      <c r="CX146" s="126"/>
      <c r="CY146" s="126"/>
      <c r="CZ146" s="289"/>
    </row>
    <row r="147" spans="1:104" ht="13.5" customHeight="1">
      <c r="A147" s="359">
        <v>51</v>
      </c>
      <c r="B147" s="332" t="s">
        <v>497</v>
      </c>
      <c r="C147" s="130">
        <f>A測定!Q150</f>
        <v>51</v>
      </c>
      <c r="D147" s="36">
        <f>A測定!R150</f>
        <v>125.5</v>
      </c>
      <c r="E147" s="264">
        <f>IF(A測定!S150="","",A測定!S150-$D147)</f>
        <v>0.25900000000000034</v>
      </c>
      <c r="F147" s="264">
        <f>IF(A測定!T150="","",A測定!T150-$D147)</f>
        <v>0.2289999999999992</v>
      </c>
      <c r="G147" s="126"/>
      <c r="H147" s="126"/>
      <c r="I147" s="126"/>
      <c r="J147" s="126"/>
      <c r="K147" s="126"/>
      <c r="L147" s="126"/>
      <c r="M147" s="126"/>
      <c r="N147" s="126"/>
      <c r="O147" s="126"/>
      <c r="P147" s="126"/>
      <c r="Q147" s="126"/>
      <c r="R147" s="126"/>
      <c r="S147" s="126"/>
      <c r="T147" s="126"/>
      <c r="U147" s="126"/>
      <c r="V147" s="126"/>
      <c r="W147" s="126"/>
      <c r="X147" s="126"/>
      <c r="Y147" s="126"/>
      <c r="Z147" s="126"/>
      <c r="AA147" s="126"/>
      <c r="AB147" s="126"/>
      <c r="AC147" s="126"/>
      <c r="AD147" s="126"/>
      <c r="AE147" s="126"/>
      <c r="AF147" s="126"/>
      <c r="AG147" s="126"/>
      <c r="AH147" s="126"/>
      <c r="AI147" s="126"/>
      <c r="AJ147" s="126"/>
      <c r="AK147" s="126"/>
      <c r="AL147" s="126"/>
      <c r="AM147" s="126"/>
      <c r="AN147" s="126"/>
      <c r="AO147" s="126"/>
      <c r="AP147" s="126"/>
      <c r="AQ147" s="126"/>
      <c r="AR147" s="126"/>
      <c r="AS147" s="126"/>
      <c r="AT147" s="126"/>
      <c r="AU147" s="126"/>
      <c r="AV147" s="126"/>
      <c r="AW147" s="126"/>
      <c r="AX147" s="126"/>
      <c r="AY147" s="126"/>
      <c r="AZ147" s="126"/>
      <c r="BA147" s="126"/>
      <c r="BB147" s="126"/>
      <c r="BC147" s="126"/>
      <c r="BD147" s="126"/>
      <c r="BE147" s="126"/>
      <c r="BF147" s="126"/>
      <c r="BG147" s="126"/>
      <c r="BH147" s="126"/>
      <c r="BI147" s="126"/>
      <c r="BJ147" s="126"/>
      <c r="BK147" s="126"/>
      <c r="BL147" s="126"/>
      <c r="BM147" s="126"/>
      <c r="BN147" s="126"/>
      <c r="BO147" s="126"/>
      <c r="BP147" s="126"/>
      <c r="BQ147" s="126"/>
      <c r="BR147" s="126"/>
      <c r="BS147" s="126"/>
      <c r="BT147" s="126"/>
      <c r="BU147" s="126"/>
      <c r="BV147" s="126"/>
      <c r="BW147" s="126"/>
      <c r="BX147" s="126"/>
      <c r="BY147" s="126"/>
      <c r="BZ147" s="126"/>
      <c r="CA147" s="126"/>
      <c r="CB147" s="126"/>
      <c r="CC147" s="126"/>
      <c r="CD147" s="126"/>
      <c r="CE147" s="126"/>
      <c r="CF147" s="126"/>
      <c r="CG147" s="126"/>
      <c r="CH147" s="126"/>
      <c r="CI147" s="126"/>
      <c r="CJ147" s="126"/>
      <c r="CK147" s="126"/>
      <c r="CL147" s="126"/>
      <c r="CM147" s="126"/>
      <c r="CN147" s="126"/>
      <c r="CO147" s="126"/>
      <c r="CP147" s="126"/>
      <c r="CQ147" s="126"/>
      <c r="CR147" s="126"/>
      <c r="CS147" s="126"/>
      <c r="CT147" s="126"/>
      <c r="CU147" s="126"/>
      <c r="CV147" s="126"/>
      <c r="CW147" s="126"/>
      <c r="CX147" s="126"/>
      <c r="CY147" s="126"/>
      <c r="CZ147" s="289"/>
    </row>
    <row r="148" spans="1:104" ht="13.5" customHeight="1">
      <c r="A148" s="359">
        <v>52</v>
      </c>
      <c r="B148" s="332" t="s">
        <v>418</v>
      </c>
      <c r="C148" s="130">
        <f>A測定!Q151</f>
        <v>52</v>
      </c>
      <c r="D148" s="36">
        <f>A測定!R151</f>
        <v>122.5</v>
      </c>
      <c r="E148" s="264">
        <f>IF(A測定!S151="","",A測定!S151-$D148)</f>
        <v>0.13500000000000512</v>
      </c>
      <c r="F148" s="264">
        <f>IF(A測定!T151="","",A測定!T151-$D148)</f>
        <v>7.5999999999993406E-2</v>
      </c>
      <c r="G148" s="126"/>
      <c r="H148" s="126"/>
      <c r="I148" s="126"/>
      <c r="J148" s="126"/>
      <c r="K148" s="126"/>
      <c r="L148" s="126"/>
      <c r="M148" s="126"/>
      <c r="N148" s="126"/>
      <c r="O148" s="126"/>
      <c r="P148" s="126"/>
      <c r="Q148" s="126"/>
      <c r="R148" s="126"/>
      <c r="S148" s="126"/>
      <c r="T148" s="126"/>
      <c r="U148" s="126"/>
      <c r="V148" s="126"/>
      <c r="W148" s="126"/>
      <c r="X148" s="126"/>
      <c r="Y148" s="126"/>
      <c r="Z148" s="126"/>
      <c r="AA148" s="126"/>
      <c r="AB148" s="126"/>
      <c r="AC148" s="126"/>
      <c r="AD148" s="126"/>
      <c r="AE148" s="126"/>
      <c r="AF148" s="126"/>
      <c r="AG148" s="126"/>
      <c r="AH148" s="126"/>
      <c r="AI148" s="126"/>
      <c r="AJ148" s="126"/>
      <c r="AK148" s="126"/>
      <c r="AL148" s="126"/>
      <c r="AM148" s="126"/>
      <c r="AN148" s="126"/>
      <c r="AO148" s="126"/>
      <c r="AP148" s="126"/>
      <c r="AQ148" s="126"/>
      <c r="AR148" s="126"/>
      <c r="AS148" s="126"/>
      <c r="AT148" s="126"/>
      <c r="AU148" s="126"/>
      <c r="AV148" s="126"/>
      <c r="AW148" s="126"/>
      <c r="AX148" s="126"/>
      <c r="AY148" s="126"/>
      <c r="AZ148" s="126"/>
      <c r="BA148" s="126"/>
      <c r="BB148" s="126"/>
      <c r="BC148" s="126"/>
      <c r="BD148" s="126"/>
      <c r="BE148" s="126"/>
      <c r="BF148" s="126"/>
      <c r="BG148" s="126"/>
      <c r="BH148" s="126"/>
      <c r="BI148" s="126"/>
      <c r="BJ148" s="126"/>
      <c r="BK148" s="126"/>
      <c r="BL148" s="126"/>
      <c r="BM148" s="126"/>
      <c r="BN148" s="126"/>
      <c r="BO148" s="126"/>
      <c r="BP148" s="126"/>
      <c r="BQ148" s="126"/>
      <c r="BR148" s="126"/>
      <c r="BS148" s="126"/>
      <c r="BT148" s="126"/>
      <c r="BU148" s="126"/>
      <c r="BV148" s="126"/>
      <c r="BW148" s="126"/>
      <c r="BX148" s="126"/>
      <c r="BY148" s="126"/>
      <c r="BZ148" s="126"/>
      <c r="CA148" s="126"/>
      <c r="CB148" s="126"/>
      <c r="CC148" s="126"/>
      <c r="CD148" s="126"/>
      <c r="CE148" s="126"/>
      <c r="CF148" s="126"/>
      <c r="CG148" s="126"/>
      <c r="CH148" s="126"/>
      <c r="CI148" s="126"/>
      <c r="CJ148" s="126"/>
      <c r="CK148" s="126"/>
      <c r="CL148" s="126"/>
      <c r="CM148" s="126"/>
      <c r="CN148" s="126"/>
      <c r="CO148" s="126"/>
      <c r="CP148" s="126"/>
      <c r="CQ148" s="126"/>
      <c r="CR148" s="126"/>
      <c r="CS148" s="126"/>
      <c r="CT148" s="126"/>
      <c r="CU148" s="126"/>
      <c r="CV148" s="126"/>
      <c r="CW148" s="126"/>
      <c r="CX148" s="126"/>
      <c r="CY148" s="126"/>
      <c r="CZ148" s="289"/>
    </row>
    <row r="149" spans="1:104" ht="13.5" customHeight="1">
      <c r="A149" s="359">
        <v>53</v>
      </c>
      <c r="B149" s="332" t="s">
        <v>498</v>
      </c>
      <c r="C149" s="130">
        <f>A測定!Q152</f>
        <v>53</v>
      </c>
      <c r="D149" s="36">
        <f>A測定!R152</f>
        <v>125.8</v>
      </c>
      <c r="E149" s="264">
        <f>IF(A測定!S152="","",A測定!S152-$D149)</f>
        <v>7.2000000000002728E-2</v>
      </c>
      <c r="F149" s="264">
        <f>IF(A測定!T152="","",A測定!T152-$D149)</f>
        <v>-1.2999999999991019E-2</v>
      </c>
      <c r="G149" s="126"/>
      <c r="H149" s="126"/>
      <c r="I149" s="126"/>
      <c r="J149" s="126"/>
      <c r="K149" s="126"/>
      <c r="L149" s="126"/>
      <c r="M149" s="126"/>
      <c r="N149" s="126"/>
      <c r="O149" s="126"/>
      <c r="P149" s="126"/>
      <c r="Q149" s="126"/>
      <c r="R149" s="126"/>
      <c r="S149" s="126"/>
      <c r="T149" s="126"/>
      <c r="U149" s="126"/>
      <c r="V149" s="126"/>
      <c r="W149" s="126"/>
      <c r="X149" s="126"/>
      <c r="Y149" s="126"/>
      <c r="Z149" s="126"/>
      <c r="AA149" s="126"/>
      <c r="AB149" s="126"/>
      <c r="AC149" s="126"/>
      <c r="AD149" s="126"/>
      <c r="AE149" s="126"/>
      <c r="AF149" s="126"/>
      <c r="AG149" s="126"/>
      <c r="AH149" s="126"/>
      <c r="AI149" s="126"/>
      <c r="AJ149" s="126"/>
      <c r="AK149" s="126"/>
      <c r="AL149" s="126"/>
      <c r="AM149" s="126"/>
      <c r="AN149" s="126"/>
      <c r="AO149" s="126"/>
      <c r="AP149" s="126"/>
      <c r="AQ149" s="126"/>
      <c r="AR149" s="126"/>
      <c r="AS149" s="126"/>
      <c r="AT149" s="126"/>
      <c r="AU149" s="126"/>
      <c r="AV149" s="126"/>
      <c r="AW149" s="126"/>
      <c r="AX149" s="126"/>
      <c r="AY149" s="126"/>
      <c r="AZ149" s="126"/>
      <c r="BA149" s="126"/>
      <c r="BB149" s="126"/>
      <c r="BC149" s="126"/>
      <c r="BD149" s="126"/>
      <c r="BE149" s="126"/>
      <c r="BF149" s="126"/>
      <c r="BG149" s="126"/>
      <c r="BH149" s="126"/>
      <c r="BI149" s="126"/>
      <c r="BJ149" s="126"/>
      <c r="BK149" s="126"/>
      <c r="BL149" s="126"/>
      <c r="BM149" s="126"/>
      <c r="BN149" s="126"/>
      <c r="BO149" s="126"/>
      <c r="BP149" s="126"/>
      <c r="BQ149" s="126"/>
      <c r="BR149" s="126"/>
      <c r="BS149" s="126"/>
      <c r="BT149" s="126"/>
      <c r="BU149" s="126"/>
      <c r="BV149" s="126"/>
      <c r="BW149" s="126"/>
      <c r="BX149" s="126"/>
      <c r="BY149" s="126"/>
      <c r="BZ149" s="126"/>
      <c r="CA149" s="126"/>
      <c r="CB149" s="126"/>
      <c r="CC149" s="126"/>
      <c r="CD149" s="126"/>
      <c r="CE149" s="126"/>
      <c r="CF149" s="126"/>
      <c r="CG149" s="126"/>
      <c r="CH149" s="126"/>
      <c r="CI149" s="126"/>
      <c r="CJ149" s="126"/>
      <c r="CK149" s="126"/>
      <c r="CL149" s="126"/>
      <c r="CM149" s="126"/>
      <c r="CN149" s="126"/>
      <c r="CO149" s="126"/>
      <c r="CP149" s="126"/>
      <c r="CQ149" s="126"/>
      <c r="CR149" s="126"/>
      <c r="CS149" s="126"/>
      <c r="CT149" s="126"/>
      <c r="CU149" s="126"/>
      <c r="CV149" s="126"/>
      <c r="CW149" s="126"/>
      <c r="CX149" s="126"/>
      <c r="CY149" s="126"/>
      <c r="CZ149" s="289"/>
    </row>
    <row r="150" spans="1:104" ht="13.5" customHeight="1">
      <c r="A150" s="359">
        <v>54</v>
      </c>
      <c r="B150" s="332" t="s">
        <v>419</v>
      </c>
      <c r="C150" s="130">
        <f>A測定!Q153</f>
        <v>54</v>
      </c>
      <c r="D150" s="36">
        <f>A測定!R153</f>
        <v>125.5</v>
      </c>
      <c r="E150" s="264">
        <f>IF(A測定!S153="","",A測定!S153-$D150)</f>
        <v>0.53000000000000114</v>
      </c>
      <c r="F150" s="264">
        <f>IF(A測定!T153="","",A測定!T153-$D150)</f>
        <v>0.48699999999999477</v>
      </c>
      <c r="G150" s="126"/>
      <c r="H150" s="126"/>
      <c r="I150" s="126"/>
      <c r="J150" s="126"/>
      <c r="K150" s="126"/>
      <c r="L150" s="126"/>
      <c r="M150" s="126"/>
      <c r="N150" s="126"/>
      <c r="O150" s="126"/>
      <c r="P150" s="126"/>
      <c r="Q150" s="126"/>
      <c r="R150" s="126"/>
      <c r="S150" s="126"/>
      <c r="T150" s="126"/>
      <c r="U150" s="126"/>
      <c r="V150" s="126"/>
      <c r="W150" s="126"/>
      <c r="X150" s="126"/>
      <c r="Y150" s="126"/>
      <c r="Z150" s="126"/>
      <c r="AA150" s="126"/>
      <c r="AB150" s="126"/>
      <c r="AC150" s="126"/>
      <c r="AD150" s="126"/>
      <c r="AE150" s="126"/>
      <c r="AF150" s="126"/>
      <c r="AG150" s="126"/>
      <c r="AH150" s="126"/>
      <c r="AI150" s="126"/>
      <c r="AJ150" s="126"/>
      <c r="AK150" s="126"/>
      <c r="AL150" s="126"/>
      <c r="AM150" s="126"/>
      <c r="AN150" s="126"/>
      <c r="AO150" s="126"/>
      <c r="AP150" s="126"/>
      <c r="AQ150" s="126"/>
      <c r="AR150" s="126"/>
      <c r="AS150" s="126"/>
      <c r="AT150" s="126"/>
      <c r="AU150" s="126"/>
      <c r="AV150" s="126"/>
      <c r="AW150" s="126"/>
      <c r="AX150" s="126"/>
      <c r="AY150" s="126"/>
      <c r="AZ150" s="126"/>
      <c r="BA150" s="126"/>
      <c r="BB150" s="126"/>
      <c r="BC150" s="126"/>
      <c r="BD150" s="126"/>
      <c r="BE150" s="126"/>
      <c r="BF150" s="126"/>
      <c r="BG150" s="126"/>
      <c r="BH150" s="126"/>
      <c r="BI150" s="126"/>
      <c r="BJ150" s="126"/>
      <c r="BK150" s="126"/>
      <c r="BL150" s="126"/>
      <c r="BM150" s="126"/>
      <c r="BN150" s="126"/>
      <c r="BO150" s="126"/>
      <c r="BP150" s="126"/>
      <c r="BQ150" s="126"/>
      <c r="BR150" s="126"/>
      <c r="BS150" s="126"/>
      <c r="BT150" s="126"/>
      <c r="BU150" s="126"/>
      <c r="BV150" s="126"/>
      <c r="BW150" s="126"/>
      <c r="BX150" s="126"/>
      <c r="BY150" s="126"/>
      <c r="BZ150" s="126"/>
      <c r="CA150" s="126"/>
      <c r="CB150" s="126"/>
      <c r="CC150" s="126"/>
      <c r="CD150" s="126"/>
      <c r="CE150" s="126"/>
      <c r="CF150" s="126"/>
      <c r="CG150" s="126"/>
      <c r="CH150" s="126"/>
      <c r="CI150" s="126"/>
      <c r="CJ150" s="126"/>
      <c r="CK150" s="126"/>
      <c r="CL150" s="126"/>
      <c r="CM150" s="126"/>
      <c r="CN150" s="126"/>
      <c r="CO150" s="126"/>
      <c r="CP150" s="126"/>
      <c r="CQ150" s="126"/>
      <c r="CR150" s="126"/>
      <c r="CS150" s="126"/>
      <c r="CT150" s="126"/>
      <c r="CU150" s="126"/>
      <c r="CV150" s="126"/>
      <c r="CW150" s="126"/>
      <c r="CX150" s="126"/>
      <c r="CY150" s="126"/>
      <c r="CZ150" s="289"/>
    </row>
    <row r="151" spans="1:104" ht="13.5" customHeight="1">
      <c r="A151" s="359">
        <v>55</v>
      </c>
      <c r="B151" s="332" t="s">
        <v>420</v>
      </c>
      <c r="C151" s="130">
        <f>A測定!Q154</f>
        <v>55</v>
      </c>
      <c r="D151" s="36">
        <f>A測定!R154</f>
        <v>124.5</v>
      </c>
      <c r="E151" s="264">
        <f>IF(A測定!S154="","",A測定!S154-$D151)</f>
        <v>0.15099999999999625</v>
      </c>
      <c r="F151" s="264">
        <f>IF(A測定!T154="","",A測定!T154-$D151)</f>
        <v>0.117999999999995</v>
      </c>
      <c r="G151" s="126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126"/>
      <c r="T151" s="126"/>
      <c r="U151" s="126"/>
      <c r="V151" s="126"/>
      <c r="W151" s="126"/>
      <c r="X151" s="126"/>
      <c r="Y151" s="126"/>
      <c r="Z151" s="126"/>
      <c r="AA151" s="126"/>
      <c r="AB151" s="126"/>
      <c r="AC151" s="126"/>
      <c r="AD151" s="126"/>
      <c r="AE151" s="126"/>
      <c r="AF151" s="126"/>
      <c r="AG151" s="126"/>
      <c r="AH151" s="126"/>
      <c r="AI151" s="126"/>
      <c r="AJ151" s="126"/>
      <c r="AK151" s="126"/>
      <c r="AL151" s="126"/>
      <c r="AM151" s="126"/>
      <c r="AN151" s="126"/>
      <c r="AO151" s="126"/>
      <c r="AP151" s="126"/>
      <c r="AQ151" s="126"/>
      <c r="AR151" s="126"/>
      <c r="AS151" s="126"/>
      <c r="AT151" s="126"/>
      <c r="AU151" s="126"/>
      <c r="AV151" s="126"/>
      <c r="AW151" s="126"/>
      <c r="AX151" s="126"/>
      <c r="AY151" s="126"/>
      <c r="AZ151" s="126"/>
      <c r="BA151" s="126"/>
      <c r="BB151" s="126"/>
      <c r="BC151" s="126"/>
      <c r="BD151" s="126"/>
      <c r="BE151" s="126"/>
      <c r="BF151" s="126"/>
      <c r="BG151" s="126"/>
      <c r="BH151" s="126"/>
      <c r="BI151" s="126"/>
      <c r="BJ151" s="126"/>
      <c r="BK151" s="126"/>
      <c r="BL151" s="126"/>
      <c r="BM151" s="126"/>
      <c r="BN151" s="126"/>
      <c r="BO151" s="126"/>
      <c r="BP151" s="126"/>
      <c r="BQ151" s="126"/>
      <c r="BR151" s="126"/>
      <c r="BS151" s="126"/>
      <c r="BT151" s="126"/>
      <c r="BU151" s="126"/>
      <c r="BV151" s="126"/>
      <c r="BW151" s="126"/>
      <c r="BX151" s="126"/>
      <c r="BY151" s="126"/>
      <c r="BZ151" s="126"/>
      <c r="CA151" s="126"/>
      <c r="CB151" s="126"/>
      <c r="CC151" s="126"/>
      <c r="CD151" s="126"/>
      <c r="CE151" s="126"/>
      <c r="CF151" s="126"/>
      <c r="CG151" s="126"/>
      <c r="CH151" s="126"/>
      <c r="CI151" s="126"/>
      <c r="CJ151" s="126"/>
      <c r="CK151" s="126"/>
      <c r="CL151" s="126"/>
      <c r="CM151" s="126"/>
      <c r="CN151" s="126"/>
      <c r="CO151" s="126"/>
      <c r="CP151" s="126"/>
      <c r="CQ151" s="126"/>
      <c r="CR151" s="126"/>
      <c r="CS151" s="126"/>
      <c r="CT151" s="126"/>
      <c r="CU151" s="126"/>
      <c r="CV151" s="126"/>
      <c r="CW151" s="126"/>
      <c r="CX151" s="126"/>
      <c r="CY151" s="126"/>
      <c r="CZ151" s="289"/>
    </row>
    <row r="152" spans="1:104" ht="13.5" customHeight="1">
      <c r="A152" s="359">
        <v>56</v>
      </c>
      <c r="B152" s="332" t="s">
        <v>232</v>
      </c>
      <c r="C152" s="130">
        <f>A測定!Q155</f>
        <v>56</v>
      </c>
      <c r="D152" s="36">
        <f>A測定!R155</f>
        <v>91.75</v>
      </c>
      <c r="E152" s="264">
        <f>IF(A測定!S155="","",A測定!S155-$D152)</f>
        <v>0.85999999999999943</v>
      </c>
      <c r="F152" s="264">
        <f>IF(A測定!T155="","",A測定!T155-$D152)</f>
        <v>0.87300000000000466</v>
      </c>
      <c r="G152" s="126"/>
      <c r="H152" s="126"/>
      <c r="I152" s="126"/>
      <c r="J152" s="126"/>
      <c r="K152" s="126"/>
      <c r="L152" s="126"/>
      <c r="M152" s="126"/>
      <c r="N152" s="126"/>
      <c r="O152" s="126"/>
      <c r="P152" s="126"/>
      <c r="Q152" s="126"/>
      <c r="R152" s="126"/>
      <c r="S152" s="126"/>
      <c r="T152" s="126"/>
      <c r="U152" s="126"/>
      <c r="V152" s="126"/>
      <c r="W152" s="126"/>
      <c r="X152" s="126"/>
      <c r="Y152" s="126"/>
      <c r="Z152" s="126"/>
      <c r="AA152" s="126"/>
      <c r="AB152" s="126"/>
      <c r="AC152" s="126"/>
      <c r="AD152" s="126"/>
      <c r="AE152" s="126"/>
      <c r="AF152" s="126"/>
      <c r="AG152" s="126"/>
      <c r="AH152" s="126"/>
      <c r="AI152" s="126"/>
      <c r="AJ152" s="126"/>
      <c r="AK152" s="126"/>
      <c r="AL152" s="126"/>
      <c r="AM152" s="126"/>
      <c r="AN152" s="126"/>
      <c r="AO152" s="126"/>
      <c r="AP152" s="126"/>
      <c r="AQ152" s="126"/>
      <c r="AR152" s="126"/>
      <c r="AS152" s="126"/>
      <c r="AT152" s="126"/>
      <c r="AU152" s="126"/>
      <c r="AV152" s="126"/>
      <c r="AW152" s="126"/>
      <c r="AX152" s="126"/>
      <c r="AY152" s="126"/>
      <c r="AZ152" s="126"/>
      <c r="BA152" s="126"/>
      <c r="BB152" s="126"/>
      <c r="BC152" s="126"/>
      <c r="BD152" s="126"/>
      <c r="BE152" s="126"/>
      <c r="BF152" s="126"/>
      <c r="BG152" s="126"/>
      <c r="BH152" s="126"/>
      <c r="BI152" s="126"/>
      <c r="BJ152" s="126"/>
      <c r="BK152" s="126"/>
      <c r="BL152" s="126"/>
      <c r="BM152" s="126"/>
      <c r="BN152" s="126"/>
      <c r="BO152" s="126"/>
      <c r="BP152" s="126"/>
      <c r="BQ152" s="126"/>
      <c r="BR152" s="126"/>
      <c r="BS152" s="126"/>
      <c r="BT152" s="126"/>
      <c r="BU152" s="126"/>
      <c r="BV152" s="126"/>
      <c r="BW152" s="126"/>
      <c r="BX152" s="126"/>
      <c r="BY152" s="126"/>
      <c r="BZ152" s="126"/>
      <c r="CA152" s="126"/>
      <c r="CB152" s="126"/>
      <c r="CC152" s="126"/>
      <c r="CD152" s="126"/>
      <c r="CE152" s="126"/>
      <c r="CF152" s="126"/>
      <c r="CG152" s="126"/>
      <c r="CH152" s="126"/>
      <c r="CI152" s="126"/>
      <c r="CJ152" s="126"/>
      <c r="CK152" s="126"/>
      <c r="CL152" s="126"/>
      <c r="CM152" s="126"/>
      <c r="CN152" s="126"/>
      <c r="CO152" s="126"/>
      <c r="CP152" s="126"/>
      <c r="CQ152" s="126"/>
      <c r="CR152" s="126"/>
      <c r="CS152" s="126"/>
      <c r="CT152" s="126"/>
      <c r="CU152" s="126"/>
      <c r="CV152" s="126"/>
      <c r="CW152" s="126"/>
      <c r="CX152" s="126"/>
      <c r="CY152" s="126"/>
      <c r="CZ152" s="289"/>
    </row>
    <row r="153" spans="1:104" ht="13.5" customHeight="1">
      <c r="A153" s="359">
        <v>57</v>
      </c>
      <c r="B153" s="332" t="s">
        <v>499</v>
      </c>
      <c r="C153" s="130">
        <f>A測定!Q156</f>
        <v>57</v>
      </c>
      <c r="D153" s="36">
        <f>A測定!R156</f>
        <v>91.75</v>
      </c>
      <c r="E153" s="264">
        <f>IF(A測定!S156="","",A測定!S156-$D153)</f>
        <v>0.56799999999999784</v>
      </c>
      <c r="F153" s="264">
        <f>IF(A測定!T156="","",A測定!T156-$D153)</f>
        <v>0.59499999999999886</v>
      </c>
      <c r="G153" s="126"/>
      <c r="H153" s="126"/>
      <c r="I153" s="126"/>
      <c r="J153" s="126"/>
      <c r="K153" s="126"/>
      <c r="L153" s="126"/>
      <c r="M153" s="126"/>
      <c r="N153" s="126"/>
      <c r="O153" s="126"/>
      <c r="P153" s="126"/>
      <c r="Q153" s="126"/>
      <c r="R153" s="126"/>
      <c r="S153" s="126"/>
      <c r="T153" s="126"/>
      <c r="U153" s="126"/>
      <c r="V153" s="126"/>
      <c r="W153" s="126"/>
      <c r="X153" s="126"/>
      <c r="Y153" s="126"/>
      <c r="Z153" s="126"/>
      <c r="AA153" s="126"/>
      <c r="AB153" s="126"/>
      <c r="AC153" s="126"/>
      <c r="AD153" s="126"/>
      <c r="AE153" s="126"/>
      <c r="AF153" s="126"/>
      <c r="AG153" s="126"/>
      <c r="AH153" s="126"/>
      <c r="AI153" s="126"/>
      <c r="AJ153" s="126"/>
      <c r="AK153" s="126"/>
      <c r="AL153" s="126"/>
      <c r="AM153" s="126"/>
      <c r="AN153" s="126"/>
      <c r="AO153" s="126"/>
      <c r="AP153" s="126"/>
      <c r="AQ153" s="126"/>
      <c r="AR153" s="126"/>
      <c r="AS153" s="126"/>
      <c r="AT153" s="126"/>
      <c r="AU153" s="126"/>
      <c r="AV153" s="126"/>
      <c r="AW153" s="126"/>
      <c r="AX153" s="126"/>
      <c r="AY153" s="126"/>
      <c r="AZ153" s="126"/>
      <c r="BA153" s="126"/>
      <c r="BB153" s="126"/>
      <c r="BC153" s="126"/>
      <c r="BD153" s="126"/>
      <c r="BE153" s="126"/>
      <c r="BF153" s="126"/>
      <c r="BG153" s="126"/>
      <c r="BH153" s="126"/>
      <c r="BI153" s="126"/>
      <c r="BJ153" s="126"/>
      <c r="BK153" s="126"/>
      <c r="BL153" s="126"/>
      <c r="BM153" s="126"/>
      <c r="BN153" s="126"/>
      <c r="BO153" s="126"/>
      <c r="BP153" s="126"/>
      <c r="BQ153" s="126"/>
      <c r="BR153" s="126"/>
      <c r="BS153" s="126"/>
      <c r="BT153" s="126"/>
      <c r="BU153" s="126"/>
      <c r="BV153" s="126"/>
      <c r="BW153" s="126"/>
      <c r="BX153" s="126"/>
      <c r="BY153" s="126"/>
      <c r="BZ153" s="126"/>
      <c r="CA153" s="126"/>
      <c r="CB153" s="126"/>
      <c r="CC153" s="126"/>
      <c r="CD153" s="126"/>
      <c r="CE153" s="126"/>
      <c r="CF153" s="126"/>
      <c r="CG153" s="126"/>
      <c r="CH153" s="126"/>
      <c r="CI153" s="126"/>
      <c r="CJ153" s="126"/>
      <c r="CK153" s="126"/>
      <c r="CL153" s="126"/>
      <c r="CM153" s="126"/>
      <c r="CN153" s="126"/>
      <c r="CO153" s="126"/>
      <c r="CP153" s="126"/>
      <c r="CQ153" s="126"/>
      <c r="CR153" s="126"/>
      <c r="CS153" s="126"/>
      <c r="CT153" s="126"/>
      <c r="CU153" s="126"/>
      <c r="CV153" s="126"/>
      <c r="CW153" s="126"/>
      <c r="CX153" s="126"/>
      <c r="CY153" s="126"/>
      <c r="CZ153" s="289"/>
    </row>
    <row r="154" spans="1:104" ht="13.5" customHeight="1">
      <c r="A154" s="359">
        <v>58</v>
      </c>
      <c r="B154" s="332" t="s">
        <v>500</v>
      </c>
      <c r="C154" s="130">
        <f>A測定!Q157</f>
        <v>58</v>
      </c>
      <c r="D154" s="36">
        <f>A測定!R157</f>
        <v>91.75</v>
      </c>
      <c r="E154" s="264">
        <f>IF(A測定!S157="","",A測定!S157-$D154)</f>
        <v>0.81199999999999761</v>
      </c>
      <c r="F154" s="264">
        <f>IF(A測定!T157="","",A測定!T157-$D154)</f>
        <v>0.82399999999999807</v>
      </c>
      <c r="G154" s="126"/>
      <c r="H154" s="126"/>
      <c r="I154" s="126"/>
      <c r="J154" s="126"/>
      <c r="K154" s="126"/>
      <c r="L154" s="126"/>
      <c r="M154" s="126"/>
      <c r="N154" s="126"/>
      <c r="O154" s="126"/>
      <c r="P154" s="126"/>
      <c r="Q154" s="126"/>
      <c r="R154" s="126"/>
      <c r="S154" s="126"/>
      <c r="T154" s="126"/>
      <c r="U154" s="126"/>
      <c r="V154" s="126"/>
      <c r="W154" s="126"/>
      <c r="X154" s="126"/>
      <c r="Y154" s="126"/>
      <c r="Z154" s="126"/>
      <c r="AA154" s="126"/>
      <c r="AB154" s="126"/>
      <c r="AC154" s="126"/>
      <c r="AD154" s="126"/>
      <c r="AE154" s="126"/>
      <c r="AF154" s="126"/>
      <c r="AG154" s="126"/>
      <c r="AH154" s="126"/>
      <c r="AI154" s="126"/>
      <c r="AJ154" s="126"/>
      <c r="AK154" s="126"/>
      <c r="AL154" s="126"/>
      <c r="AM154" s="126"/>
      <c r="AN154" s="126"/>
      <c r="AO154" s="126"/>
      <c r="AP154" s="126"/>
      <c r="AQ154" s="126"/>
      <c r="AR154" s="126"/>
      <c r="AS154" s="126"/>
      <c r="AT154" s="126"/>
      <c r="AU154" s="126"/>
      <c r="AV154" s="126"/>
      <c r="AW154" s="126"/>
      <c r="AX154" s="126"/>
      <c r="AY154" s="126"/>
      <c r="AZ154" s="126"/>
      <c r="BA154" s="126"/>
      <c r="BB154" s="126"/>
      <c r="BC154" s="126"/>
      <c r="BD154" s="126"/>
      <c r="BE154" s="126"/>
      <c r="BF154" s="126"/>
      <c r="BG154" s="126"/>
      <c r="BH154" s="126"/>
      <c r="BI154" s="126"/>
      <c r="BJ154" s="126"/>
      <c r="BK154" s="126"/>
      <c r="BL154" s="126"/>
      <c r="BM154" s="126"/>
      <c r="BN154" s="126"/>
      <c r="BO154" s="126"/>
      <c r="BP154" s="126"/>
      <c r="BQ154" s="126"/>
      <c r="BR154" s="126"/>
      <c r="BS154" s="126"/>
      <c r="BT154" s="126"/>
      <c r="BU154" s="126"/>
      <c r="BV154" s="126"/>
      <c r="BW154" s="126"/>
      <c r="BX154" s="126"/>
      <c r="BY154" s="126"/>
      <c r="BZ154" s="126"/>
      <c r="CA154" s="126"/>
      <c r="CB154" s="126"/>
      <c r="CC154" s="126"/>
      <c r="CD154" s="126"/>
      <c r="CE154" s="126"/>
      <c r="CF154" s="126"/>
      <c r="CG154" s="126"/>
      <c r="CH154" s="126"/>
      <c r="CI154" s="126"/>
      <c r="CJ154" s="126"/>
      <c r="CK154" s="126"/>
      <c r="CL154" s="126"/>
      <c r="CM154" s="126"/>
      <c r="CN154" s="126"/>
      <c r="CO154" s="126"/>
      <c r="CP154" s="126"/>
      <c r="CQ154" s="126"/>
      <c r="CR154" s="126"/>
      <c r="CS154" s="126"/>
      <c r="CT154" s="126"/>
      <c r="CU154" s="126"/>
      <c r="CV154" s="126"/>
      <c r="CW154" s="126"/>
      <c r="CX154" s="126"/>
      <c r="CY154" s="126"/>
      <c r="CZ154" s="289"/>
    </row>
    <row r="155" spans="1:104" ht="13.5" customHeight="1">
      <c r="A155" s="359">
        <v>59</v>
      </c>
      <c r="B155" s="332" t="s">
        <v>421</v>
      </c>
      <c r="C155" s="130">
        <f>A測定!Q158</f>
        <v>59</v>
      </c>
      <c r="D155" s="36">
        <f>A測定!R158</f>
        <v>91.5</v>
      </c>
      <c r="E155" s="264">
        <f>IF(A測定!S158="","",A測定!S158-$D155)</f>
        <v>0.64400000000000546</v>
      </c>
      <c r="F155" s="264">
        <f>IF(A測定!T158="","",A測定!T158-$D155)</f>
        <v>0.63700000000000045</v>
      </c>
      <c r="G155" s="126"/>
      <c r="H155" s="126"/>
      <c r="I155" s="126"/>
      <c r="J155" s="126"/>
      <c r="K155" s="126"/>
      <c r="L155" s="126"/>
      <c r="M155" s="126"/>
      <c r="N155" s="126"/>
      <c r="O155" s="126"/>
      <c r="P155" s="126"/>
      <c r="Q155" s="126"/>
      <c r="R155" s="126"/>
      <c r="S155" s="126"/>
      <c r="T155" s="126"/>
      <c r="U155" s="126"/>
      <c r="V155" s="126"/>
      <c r="W155" s="126"/>
      <c r="X155" s="126"/>
      <c r="Y155" s="126"/>
      <c r="Z155" s="126"/>
      <c r="AA155" s="126"/>
      <c r="AB155" s="126"/>
      <c r="AC155" s="126"/>
      <c r="AD155" s="126"/>
      <c r="AE155" s="126"/>
      <c r="AF155" s="126"/>
      <c r="AG155" s="126"/>
      <c r="AH155" s="126"/>
      <c r="AI155" s="126"/>
      <c r="AJ155" s="126"/>
      <c r="AK155" s="126"/>
      <c r="AL155" s="126"/>
      <c r="AM155" s="126"/>
      <c r="AN155" s="126"/>
      <c r="AO155" s="126"/>
      <c r="AP155" s="126"/>
      <c r="AQ155" s="126"/>
      <c r="AR155" s="126"/>
      <c r="AS155" s="126"/>
      <c r="AT155" s="126"/>
      <c r="AU155" s="126"/>
      <c r="AV155" s="126"/>
      <c r="AW155" s="126"/>
      <c r="AX155" s="126"/>
      <c r="AY155" s="126"/>
      <c r="AZ155" s="126"/>
      <c r="BA155" s="126"/>
      <c r="BB155" s="126"/>
      <c r="BC155" s="126"/>
      <c r="BD155" s="126"/>
      <c r="BE155" s="126"/>
      <c r="BF155" s="126"/>
      <c r="BG155" s="126"/>
      <c r="BH155" s="126"/>
      <c r="BI155" s="126"/>
      <c r="BJ155" s="126"/>
      <c r="BK155" s="126"/>
      <c r="BL155" s="126"/>
      <c r="BM155" s="126"/>
      <c r="BN155" s="126"/>
      <c r="BO155" s="126"/>
      <c r="BP155" s="126"/>
      <c r="BQ155" s="126"/>
      <c r="BR155" s="126"/>
      <c r="BS155" s="126"/>
      <c r="BT155" s="126"/>
      <c r="BU155" s="126"/>
      <c r="BV155" s="126"/>
      <c r="BW155" s="126"/>
      <c r="BX155" s="126"/>
      <c r="BY155" s="126"/>
      <c r="BZ155" s="126"/>
      <c r="CA155" s="126"/>
      <c r="CB155" s="126"/>
      <c r="CC155" s="126"/>
      <c r="CD155" s="126"/>
      <c r="CE155" s="126"/>
      <c r="CF155" s="126"/>
      <c r="CG155" s="126"/>
      <c r="CH155" s="126"/>
      <c r="CI155" s="126"/>
      <c r="CJ155" s="126"/>
      <c r="CK155" s="126"/>
      <c r="CL155" s="126"/>
      <c r="CM155" s="126"/>
      <c r="CN155" s="126"/>
      <c r="CO155" s="126"/>
      <c r="CP155" s="126"/>
      <c r="CQ155" s="126"/>
      <c r="CR155" s="126"/>
      <c r="CS155" s="126"/>
      <c r="CT155" s="126"/>
      <c r="CU155" s="126"/>
      <c r="CV155" s="126"/>
      <c r="CW155" s="126"/>
      <c r="CX155" s="126"/>
      <c r="CY155" s="126"/>
      <c r="CZ155" s="289"/>
    </row>
    <row r="156" spans="1:104" ht="13.5" customHeight="1">
      <c r="A156" s="359">
        <v>60</v>
      </c>
      <c r="B156" s="332" t="s">
        <v>501</v>
      </c>
      <c r="C156" s="130">
        <f>A測定!Q159</f>
        <v>60</v>
      </c>
      <c r="D156" s="36">
        <f>A測定!R159</f>
        <v>86</v>
      </c>
      <c r="E156" s="264">
        <f>IF(A測定!S159="","",A測定!S159-$D156)</f>
        <v>0.76500000000000057</v>
      </c>
      <c r="F156" s="264">
        <f>IF(A測定!T159="","",A測定!T159-$D156)</f>
        <v>0.75400000000000489</v>
      </c>
      <c r="G156" s="126"/>
      <c r="H156" s="126"/>
      <c r="I156" s="126"/>
      <c r="J156" s="126"/>
      <c r="K156" s="126"/>
      <c r="L156" s="126"/>
      <c r="M156" s="126"/>
      <c r="N156" s="126"/>
      <c r="O156" s="126"/>
      <c r="P156" s="126"/>
      <c r="Q156" s="126"/>
      <c r="R156" s="126"/>
      <c r="S156" s="126"/>
      <c r="T156" s="126"/>
      <c r="U156" s="126"/>
      <c r="V156" s="126"/>
      <c r="W156" s="126"/>
      <c r="X156" s="126"/>
      <c r="Y156" s="126"/>
      <c r="Z156" s="126"/>
      <c r="AA156" s="126"/>
      <c r="AB156" s="126"/>
      <c r="AC156" s="126"/>
      <c r="AD156" s="126"/>
      <c r="AE156" s="126"/>
      <c r="AF156" s="126"/>
      <c r="AG156" s="126"/>
      <c r="AH156" s="126"/>
      <c r="AI156" s="126"/>
      <c r="AJ156" s="126"/>
      <c r="AK156" s="126"/>
      <c r="AL156" s="126"/>
      <c r="AM156" s="126"/>
      <c r="AN156" s="126"/>
      <c r="AO156" s="126"/>
      <c r="AP156" s="126"/>
      <c r="AQ156" s="126"/>
      <c r="AR156" s="126"/>
      <c r="AS156" s="126"/>
      <c r="AT156" s="126"/>
      <c r="AU156" s="126"/>
      <c r="AV156" s="126"/>
      <c r="AW156" s="126"/>
      <c r="AX156" s="126"/>
      <c r="AY156" s="126"/>
      <c r="AZ156" s="126"/>
      <c r="BA156" s="126"/>
      <c r="BB156" s="126"/>
      <c r="BC156" s="126"/>
      <c r="BD156" s="126"/>
      <c r="BE156" s="126"/>
      <c r="BF156" s="126"/>
      <c r="BG156" s="126"/>
      <c r="BH156" s="126"/>
      <c r="BI156" s="126"/>
      <c r="BJ156" s="126"/>
      <c r="BK156" s="126"/>
      <c r="BL156" s="126"/>
      <c r="BM156" s="126"/>
      <c r="BN156" s="126"/>
      <c r="BO156" s="126"/>
      <c r="BP156" s="126"/>
      <c r="BQ156" s="126"/>
      <c r="BR156" s="126"/>
      <c r="BS156" s="126"/>
      <c r="BT156" s="126"/>
      <c r="BU156" s="126"/>
      <c r="BV156" s="126"/>
      <c r="BW156" s="126"/>
      <c r="BX156" s="126"/>
      <c r="BY156" s="126"/>
      <c r="BZ156" s="126"/>
      <c r="CA156" s="126"/>
      <c r="CB156" s="126"/>
      <c r="CC156" s="126"/>
      <c r="CD156" s="126"/>
      <c r="CE156" s="126"/>
      <c r="CF156" s="126"/>
      <c r="CG156" s="126"/>
      <c r="CH156" s="126"/>
      <c r="CI156" s="126"/>
      <c r="CJ156" s="126"/>
      <c r="CK156" s="126"/>
      <c r="CL156" s="126"/>
      <c r="CM156" s="126"/>
      <c r="CN156" s="126"/>
      <c r="CO156" s="126"/>
      <c r="CP156" s="126"/>
      <c r="CQ156" s="126"/>
      <c r="CR156" s="126"/>
      <c r="CS156" s="126"/>
      <c r="CT156" s="126"/>
      <c r="CU156" s="126"/>
      <c r="CV156" s="126"/>
      <c r="CW156" s="126"/>
      <c r="CX156" s="126"/>
      <c r="CY156" s="126"/>
      <c r="CZ156" s="289"/>
    </row>
    <row r="157" spans="1:104" ht="13.5" customHeight="1">
      <c r="A157" s="359">
        <v>62</v>
      </c>
      <c r="B157" s="332" t="s">
        <v>422</v>
      </c>
      <c r="C157" s="130">
        <f>A測定!Q160</f>
        <v>62</v>
      </c>
      <c r="D157" s="36">
        <f>A測定!R160</f>
        <v>188</v>
      </c>
      <c r="E157" s="264">
        <f>IF(A測定!S160="","",A測定!S160-$D157)</f>
        <v>0.40799999999998704</v>
      </c>
      <c r="F157" s="264">
        <f>IF(A測定!T160="","",A測定!T160-$D157)</f>
        <v>0.39500000000001023</v>
      </c>
      <c r="G157" s="126"/>
      <c r="H157" s="126"/>
      <c r="I157" s="126"/>
      <c r="J157" s="126"/>
      <c r="K157" s="126"/>
      <c r="L157" s="126"/>
      <c r="M157" s="126"/>
      <c r="N157" s="126"/>
      <c r="O157" s="126"/>
      <c r="P157" s="126"/>
      <c r="Q157" s="126"/>
      <c r="R157" s="126"/>
      <c r="S157" s="126"/>
      <c r="T157" s="126"/>
      <c r="U157" s="126"/>
      <c r="V157" s="126"/>
      <c r="W157" s="126"/>
      <c r="X157" s="126"/>
      <c r="Y157" s="126"/>
      <c r="Z157" s="126"/>
      <c r="AA157" s="126"/>
      <c r="AB157" s="126"/>
      <c r="AC157" s="126"/>
      <c r="AD157" s="126"/>
      <c r="AE157" s="126"/>
      <c r="AF157" s="126"/>
      <c r="AG157" s="126"/>
      <c r="AH157" s="126"/>
      <c r="AI157" s="126"/>
      <c r="AJ157" s="126"/>
      <c r="AK157" s="126"/>
      <c r="AL157" s="126"/>
      <c r="AM157" s="126"/>
      <c r="AN157" s="126"/>
      <c r="AO157" s="126"/>
      <c r="AP157" s="126"/>
      <c r="AQ157" s="126"/>
      <c r="AR157" s="126"/>
      <c r="AS157" s="126"/>
      <c r="AT157" s="126"/>
      <c r="AU157" s="126"/>
      <c r="AV157" s="126"/>
      <c r="AW157" s="126"/>
      <c r="AX157" s="126"/>
      <c r="AY157" s="126"/>
      <c r="AZ157" s="126"/>
      <c r="BA157" s="126"/>
      <c r="BB157" s="126"/>
      <c r="BC157" s="126"/>
      <c r="BD157" s="126"/>
      <c r="BE157" s="126"/>
      <c r="BF157" s="126"/>
      <c r="BG157" s="126"/>
      <c r="BH157" s="126"/>
      <c r="BI157" s="126"/>
      <c r="BJ157" s="126"/>
      <c r="BK157" s="126"/>
      <c r="BL157" s="126"/>
      <c r="BM157" s="126"/>
      <c r="BN157" s="126"/>
      <c r="BO157" s="126"/>
      <c r="BP157" s="126"/>
      <c r="BQ157" s="126"/>
      <c r="BR157" s="126"/>
      <c r="BS157" s="126"/>
      <c r="BT157" s="126"/>
      <c r="BU157" s="126"/>
      <c r="BV157" s="126"/>
      <c r="BW157" s="126"/>
      <c r="BX157" s="126"/>
      <c r="BY157" s="126"/>
      <c r="BZ157" s="126"/>
      <c r="CA157" s="126"/>
      <c r="CB157" s="126"/>
      <c r="CC157" s="126"/>
      <c r="CD157" s="126"/>
      <c r="CE157" s="126"/>
      <c r="CF157" s="126"/>
      <c r="CG157" s="126"/>
      <c r="CH157" s="126"/>
      <c r="CI157" s="126"/>
      <c r="CJ157" s="126"/>
      <c r="CK157" s="126"/>
      <c r="CL157" s="126"/>
      <c r="CM157" s="126"/>
      <c r="CN157" s="126"/>
      <c r="CO157" s="126"/>
      <c r="CP157" s="126"/>
      <c r="CQ157" s="126"/>
      <c r="CR157" s="126"/>
      <c r="CS157" s="126"/>
      <c r="CT157" s="126"/>
      <c r="CU157" s="126"/>
      <c r="CV157" s="126"/>
      <c r="CW157" s="126"/>
      <c r="CX157" s="126"/>
      <c r="CY157" s="126"/>
      <c r="CZ157" s="289"/>
    </row>
    <row r="158" spans="1:104" ht="13.5" customHeight="1">
      <c r="A158" s="359">
        <v>63</v>
      </c>
      <c r="B158" s="332" t="s">
        <v>502</v>
      </c>
      <c r="C158" s="130">
        <f>A測定!Q161</f>
        <v>63</v>
      </c>
      <c r="D158" s="36">
        <f>A測定!R161</f>
        <v>125.8</v>
      </c>
      <c r="E158" s="264">
        <f>IF(A測定!S161="","",A測定!S161-$D158)</f>
        <v>0.27700000000000102</v>
      </c>
      <c r="F158" s="264">
        <f>IF(A測定!T161="","",A測定!T161-$D158)</f>
        <v>0.24500000000000455</v>
      </c>
      <c r="G158" s="126"/>
      <c r="H158" s="126"/>
      <c r="I158" s="126"/>
      <c r="J158" s="126"/>
      <c r="K158" s="126"/>
      <c r="L158" s="126"/>
      <c r="M158" s="126"/>
      <c r="N158" s="126"/>
      <c r="O158" s="126"/>
      <c r="P158" s="126"/>
      <c r="Q158" s="126"/>
      <c r="R158" s="126"/>
      <c r="S158" s="126"/>
      <c r="T158" s="126"/>
      <c r="U158" s="126"/>
      <c r="V158" s="126"/>
      <c r="W158" s="126"/>
      <c r="X158" s="126"/>
      <c r="Y158" s="126"/>
      <c r="Z158" s="126"/>
      <c r="AA158" s="126"/>
      <c r="AB158" s="126"/>
      <c r="AC158" s="126"/>
      <c r="AD158" s="126"/>
      <c r="AE158" s="126"/>
      <c r="AF158" s="126"/>
      <c r="AG158" s="126"/>
      <c r="AH158" s="126"/>
      <c r="AI158" s="126"/>
      <c r="AJ158" s="126"/>
      <c r="AK158" s="126"/>
      <c r="AL158" s="126"/>
      <c r="AM158" s="126"/>
      <c r="AN158" s="126"/>
      <c r="AO158" s="126"/>
      <c r="AP158" s="126"/>
      <c r="AQ158" s="126"/>
      <c r="AR158" s="126"/>
      <c r="AS158" s="126"/>
      <c r="AT158" s="126"/>
      <c r="AU158" s="126"/>
      <c r="AV158" s="126"/>
      <c r="AW158" s="126"/>
      <c r="AX158" s="126"/>
      <c r="AY158" s="126"/>
      <c r="AZ158" s="126"/>
      <c r="BA158" s="126"/>
      <c r="BB158" s="126"/>
      <c r="BC158" s="126"/>
      <c r="BD158" s="126"/>
      <c r="BE158" s="126"/>
      <c r="BF158" s="126"/>
      <c r="BG158" s="126"/>
      <c r="BH158" s="126"/>
      <c r="BI158" s="126"/>
      <c r="BJ158" s="126"/>
      <c r="BK158" s="126"/>
      <c r="BL158" s="126"/>
      <c r="BM158" s="126"/>
      <c r="BN158" s="126"/>
      <c r="BO158" s="126"/>
      <c r="BP158" s="126"/>
      <c r="BQ158" s="126"/>
      <c r="BR158" s="126"/>
      <c r="BS158" s="126"/>
      <c r="BT158" s="126"/>
      <c r="BU158" s="126"/>
      <c r="BV158" s="126"/>
      <c r="BW158" s="126"/>
      <c r="BX158" s="126"/>
      <c r="BY158" s="126"/>
      <c r="BZ158" s="126"/>
      <c r="CA158" s="126"/>
      <c r="CB158" s="126"/>
      <c r="CC158" s="126"/>
      <c r="CD158" s="126"/>
      <c r="CE158" s="126"/>
      <c r="CF158" s="126"/>
      <c r="CG158" s="126"/>
      <c r="CH158" s="126"/>
      <c r="CI158" s="126"/>
      <c r="CJ158" s="126"/>
      <c r="CK158" s="126"/>
      <c r="CL158" s="126"/>
      <c r="CM158" s="126"/>
      <c r="CN158" s="126"/>
      <c r="CO158" s="126"/>
      <c r="CP158" s="126"/>
      <c r="CQ158" s="126"/>
      <c r="CR158" s="126"/>
      <c r="CS158" s="126"/>
      <c r="CT158" s="126"/>
      <c r="CU158" s="126"/>
      <c r="CV158" s="126"/>
      <c r="CW158" s="126"/>
      <c r="CX158" s="126"/>
      <c r="CY158" s="126"/>
      <c r="CZ158" s="289"/>
    </row>
    <row r="159" spans="1:104" ht="13.5" customHeight="1">
      <c r="A159" s="359">
        <v>65</v>
      </c>
      <c r="B159" s="332" t="s">
        <v>233</v>
      </c>
      <c r="C159" s="130">
        <f>A測定!Q162</f>
        <v>65</v>
      </c>
      <c r="D159" s="36">
        <f>A測定!R162</f>
        <v>140</v>
      </c>
      <c r="E159" s="264">
        <f>IF(A測定!S162="","",A測定!S162-$D159)</f>
        <v>0.60099999999999909</v>
      </c>
      <c r="F159" s="264">
        <f>IF(A測定!T162="","",A測定!T162-$D159)</f>
        <v>0.61500000000000909</v>
      </c>
      <c r="G159" s="287"/>
      <c r="H159" s="287"/>
      <c r="I159" s="287"/>
      <c r="J159" s="287"/>
      <c r="K159" s="287"/>
      <c r="L159" s="287"/>
      <c r="M159" s="287"/>
      <c r="N159" s="287"/>
      <c r="O159" s="287"/>
      <c r="P159" s="287"/>
      <c r="Q159" s="287"/>
      <c r="R159" s="287"/>
      <c r="S159" s="287"/>
      <c r="T159" s="287"/>
      <c r="U159" s="287"/>
      <c r="V159" s="287"/>
      <c r="W159" s="287"/>
      <c r="X159" s="287"/>
      <c r="Y159" s="287"/>
      <c r="Z159" s="287"/>
      <c r="AA159" s="287"/>
      <c r="AB159" s="287"/>
      <c r="AC159" s="287"/>
      <c r="AD159" s="287"/>
      <c r="AE159" s="287"/>
      <c r="AF159" s="287"/>
      <c r="AG159" s="287"/>
      <c r="AH159" s="287"/>
      <c r="AI159" s="287"/>
      <c r="AJ159" s="287"/>
      <c r="AK159" s="287"/>
      <c r="AL159" s="287"/>
      <c r="AM159" s="287"/>
      <c r="AN159" s="287"/>
      <c r="AO159" s="287"/>
      <c r="AP159" s="287"/>
      <c r="AQ159" s="287"/>
      <c r="AR159" s="287"/>
      <c r="AS159" s="287"/>
      <c r="AT159" s="287"/>
      <c r="AU159" s="287"/>
      <c r="AV159" s="287"/>
      <c r="AW159" s="287"/>
      <c r="AX159" s="287"/>
      <c r="AY159" s="287"/>
      <c r="AZ159" s="287"/>
      <c r="BA159" s="287"/>
      <c r="BB159" s="287"/>
      <c r="BC159" s="287"/>
      <c r="BD159" s="287"/>
      <c r="BE159" s="287"/>
      <c r="BF159" s="287"/>
      <c r="BG159" s="287"/>
      <c r="BH159" s="287"/>
      <c r="BI159" s="287"/>
      <c r="BJ159" s="287"/>
      <c r="BK159" s="287"/>
      <c r="BL159" s="287"/>
      <c r="BM159" s="287"/>
      <c r="BN159" s="287"/>
      <c r="BO159" s="287"/>
      <c r="BP159" s="287"/>
      <c r="BQ159" s="287"/>
      <c r="BR159" s="287"/>
      <c r="BS159" s="287"/>
      <c r="BT159" s="287"/>
      <c r="BU159" s="287"/>
      <c r="BV159" s="287"/>
      <c r="BW159" s="287"/>
      <c r="BX159" s="287"/>
      <c r="BY159" s="287"/>
      <c r="BZ159" s="287"/>
      <c r="CA159" s="287"/>
      <c r="CB159" s="287"/>
      <c r="CC159" s="287"/>
      <c r="CD159" s="287"/>
      <c r="CE159" s="287"/>
      <c r="CF159" s="287"/>
      <c r="CG159" s="287"/>
      <c r="CH159" s="287"/>
      <c r="CI159" s="287"/>
      <c r="CJ159" s="287"/>
      <c r="CK159" s="287"/>
      <c r="CL159" s="287"/>
      <c r="CM159" s="287"/>
      <c r="CN159" s="287"/>
      <c r="CO159" s="287"/>
      <c r="CP159" s="287"/>
      <c r="CQ159" s="287"/>
      <c r="CR159" s="287"/>
      <c r="CS159" s="287"/>
      <c r="CT159" s="287"/>
      <c r="CU159" s="287"/>
      <c r="CV159" s="287"/>
      <c r="CW159" s="287"/>
      <c r="CX159" s="287"/>
      <c r="CY159" s="287"/>
      <c r="CZ159" s="295"/>
    </row>
    <row r="160" spans="1:104" ht="13.5" customHeight="1">
      <c r="A160" s="359">
        <v>66</v>
      </c>
      <c r="B160" s="332" t="s">
        <v>423</v>
      </c>
      <c r="C160" s="130">
        <f>A測定!Q163</f>
        <v>66</v>
      </c>
      <c r="D160" s="36">
        <f>A測定!R163</f>
        <v>124</v>
      </c>
      <c r="E160" s="264">
        <f>IF(A測定!S163="","",A測定!S163-$D160)</f>
        <v>0.65099999999999625</v>
      </c>
      <c r="F160" s="264">
        <f>IF(A測定!T163="","",A測定!T163-$D160)</f>
        <v>0.66700000000000159</v>
      </c>
      <c r="G160" s="126"/>
      <c r="H160" s="126"/>
      <c r="I160" s="126"/>
      <c r="J160" s="126"/>
      <c r="K160" s="126"/>
      <c r="L160" s="126"/>
      <c r="M160" s="126"/>
      <c r="N160" s="126"/>
      <c r="O160" s="126"/>
      <c r="P160" s="126"/>
      <c r="Q160" s="126"/>
      <c r="R160" s="126"/>
      <c r="S160" s="126"/>
      <c r="T160" s="126"/>
      <c r="U160" s="126"/>
      <c r="V160" s="126"/>
      <c r="W160" s="126"/>
      <c r="X160" s="126"/>
      <c r="Y160" s="126"/>
      <c r="Z160" s="126"/>
      <c r="AA160" s="126"/>
      <c r="AB160" s="126"/>
      <c r="AC160" s="126"/>
      <c r="AD160" s="126"/>
      <c r="AE160" s="126"/>
      <c r="AF160" s="126"/>
      <c r="AG160" s="126"/>
      <c r="AH160" s="126"/>
      <c r="AI160" s="126"/>
      <c r="AJ160" s="126"/>
      <c r="AK160" s="126"/>
      <c r="AL160" s="126"/>
      <c r="AM160" s="126"/>
      <c r="AN160" s="126"/>
      <c r="AO160" s="126"/>
      <c r="AP160" s="126"/>
      <c r="AQ160" s="126"/>
      <c r="AR160" s="126"/>
      <c r="AS160" s="126"/>
      <c r="AT160" s="126"/>
      <c r="AU160" s="126"/>
      <c r="AV160" s="126"/>
      <c r="AW160" s="126"/>
      <c r="AX160" s="126"/>
      <c r="AY160" s="126"/>
      <c r="AZ160" s="126"/>
      <c r="BA160" s="126"/>
      <c r="BB160" s="126"/>
      <c r="BC160" s="126"/>
      <c r="BD160" s="126"/>
      <c r="BE160" s="126"/>
      <c r="BF160" s="126"/>
      <c r="BG160" s="126"/>
      <c r="BH160" s="126"/>
      <c r="BI160" s="126"/>
      <c r="BJ160" s="126"/>
      <c r="BK160" s="126"/>
      <c r="BL160" s="126"/>
      <c r="BM160" s="126"/>
      <c r="BN160" s="126"/>
      <c r="BO160" s="126"/>
      <c r="BP160" s="126"/>
      <c r="BQ160" s="126"/>
      <c r="BR160" s="126"/>
      <c r="BS160" s="126"/>
      <c r="BT160" s="126"/>
      <c r="BU160" s="126"/>
      <c r="BV160" s="126"/>
      <c r="BW160" s="126"/>
      <c r="BX160" s="126"/>
      <c r="BY160" s="126"/>
      <c r="BZ160" s="126"/>
      <c r="CA160" s="126"/>
      <c r="CB160" s="126"/>
      <c r="CC160" s="126"/>
      <c r="CD160" s="126"/>
      <c r="CE160" s="126"/>
      <c r="CF160" s="126"/>
      <c r="CG160" s="126"/>
      <c r="CH160" s="126"/>
      <c r="CI160" s="126"/>
      <c r="CJ160" s="126"/>
      <c r="CK160" s="126"/>
      <c r="CL160" s="126"/>
      <c r="CM160" s="126"/>
      <c r="CN160" s="126"/>
      <c r="CO160" s="126"/>
      <c r="CP160" s="126"/>
      <c r="CQ160" s="126"/>
      <c r="CR160" s="126"/>
      <c r="CS160" s="126"/>
      <c r="CT160" s="126"/>
      <c r="CU160" s="126"/>
      <c r="CV160" s="126"/>
      <c r="CW160" s="126"/>
      <c r="CX160" s="126"/>
      <c r="CY160" s="126"/>
      <c r="CZ160" s="289"/>
    </row>
    <row r="161" spans="1:104" ht="13.5" customHeight="1">
      <c r="A161" s="359">
        <v>68</v>
      </c>
      <c r="B161" s="332" t="s">
        <v>503</v>
      </c>
      <c r="C161" s="130">
        <f>A測定!Q164</f>
        <v>68</v>
      </c>
      <c r="D161" s="36">
        <f>A測定!R164</f>
        <v>113</v>
      </c>
      <c r="E161" s="264">
        <f>IF(A測定!S164="","",A測定!S164-$D161)</f>
        <v>-3.7000000000006139E-2</v>
      </c>
      <c r="F161" s="264">
        <f>IF(A測定!T164="","",A測定!T164-$D161)</f>
        <v>-9.1999999999998749E-2</v>
      </c>
      <c r="G161" s="126"/>
      <c r="H161" s="126"/>
      <c r="I161" s="126"/>
      <c r="J161" s="126"/>
      <c r="K161" s="126"/>
      <c r="L161" s="126"/>
      <c r="M161" s="126"/>
      <c r="N161" s="126"/>
      <c r="O161" s="126"/>
      <c r="P161" s="126"/>
      <c r="Q161" s="126"/>
      <c r="R161" s="126"/>
      <c r="S161" s="126"/>
      <c r="T161" s="126"/>
      <c r="U161" s="126"/>
      <c r="V161" s="126"/>
      <c r="W161" s="126"/>
      <c r="X161" s="126"/>
      <c r="Y161" s="126"/>
      <c r="Z161" s="126"/>
      <c r="AA161" s="126"/>
      <c r="AB161" s="126"/>
      <c r="AC161" s="126"/>
      <c r="AD161" s="126"/>
      <c r="AE161" s="126"/>
      <c r="AF161" s="126"/>
      <c r="AG161" s="126"/>
      <c r="AH161" s="126"/>
      <c r="AI161" s="126"/>
      <c r="AJ161" s="126"/>
      <c r="AK161" s="126"/>
      <c r="AL161" s="126"/>
      <c r="AM161" s="126"/>
      <c r="AN161" s="126"/>
      <c r="AO161" s="126"/>
      <c r="AP161" s="126"/>
      <c r="AQ161" s="126"/>
      <c r="AR161" s="126"/>
      <c r="AS161" s="126"/>
      <c r="AT161" s="126"/>
      <c r="AU161" s="126"/>
      <c r="AV161" s="126"/>
      <c r="AW161" s="126"/>
      <c r="AX161" s="126"/>
      <c r="AY161" s="126"/>
      <c r="AZ161" s="126"/>
      <c r="BA161" s="126"/>
      <c r="BB161" s="126"/>
      <c r="BC161" s="126"/>
      <c r="BD161" s="126"/>
      <c r="BE161" s="126"/>
      <c r="BF161" s="126"/>
      <c r="BG161" s="126"/>
      <c r="BH161" s="126"/>
      <c r="BI161" s="126"/>
      <c r="BJ161" s="126"/>
      <c r="BK161" s="126"/>
      <c r="BL161" s="126"/>
      <c r="BM161" s="126"/>
      <c r="BN161" s="126"/>
      <c r="BO161" s="126"/>
      <c r="BP161" s="126"/>
      <c r="BQ161" s="126"/>
      <c r="BR161" s="126"/>
      <c r="BS161" s="126"/>
      <c r="BT161" s="126"/>
      <c r="BU161" s="126"/>
      <c r="BV161" s="126"/>
      <c r="BW161" s="126"/>
      <c r="BX161" s="126"/>
      <c r="BY161" s="126"/>
      <c r="BZ161" s="126"/>
      <c r="CA161" s="126"/>
      <c r="CB161" s="126"/>
      <c r="CC161" s="126"/>
      <c r="CD161" s="126"/>
      <c r="CE161" s="126"/>
      <c r="CF161" s="126"/>
      <c r="CG161" s="126"/>
      <c r="CH161" s="126"/>
      <c r="CI161" s="126"/>
      <c r="CJ161" s="126"/>
      <c r="CK161" s="126"/>
      <c r="CL161" s="126"/>
      <c r="CM161" s="126"/>
      <c r="CN161" s="126"/>
      <c r="CO161" s="126"/>
      <c r="CP161" s="126"/>
      <c r="CQ161" s="126"/>
      <c r="CR161" s="126"/>
      <c r="CS161" s="126"/>
      <c r="CT161" s="126"/>
      <c r="CU161" s="126"/>
      <c r="CV161" s="126"/>
      <c r="CW161" s="126"/>
      <c r="CX161" s="126"/>
      <c r="CY161" s="126"/>
      <c r="CZ161" s="289"/>
    </row>
    <row r="162" spans="1:104" ht="13.5" customHeight="1">
      <c r="A162" s="359">
        <v>69</v>
      </c>
      <c r="B162" s="332" t="s">
        <v>504</v>
      </c>
      <c r="C162" s="130">
        <f>A測定!Q165</f>
        <v>69</v>
      </c>
      <c r="D162" s="36">
        <f>A測定!R165</f>
        <v>113</v>
      </c>
      <c r="E162" s="264">
        <f>IF(A測定!S165="","",A測定!S165-$D162)</f>
        <v>7.8000000000002956E-2</v>
      </c>
      <c r="F162" s="264">
        <f>IF(A測定!T165="","",A測定!T165-$D162)</f>
        <v>2.2000000000005571E-2</v>
      </c>
      <c r="G162" s="126"/>
      <c r="H162" s="126"/>
      <c r="I162" s="126"/>
      <c r="J162" s="126"/>
      <c r="K162" s="126"/>
      <c r="L162" s="126"/>
      <c r="M162" s="126"/>
      <c r="N162" s="126"/>
      <c r="O162" s="126"/>
      <c r="P162" s="126"/>
      <c r="Q162" s="126"/>
      <c r="R162" s="126"/>
      <c r="S162" s="126"/>
      <c r="T162" s="126"/>
      <c r="U162" s="126"/>
      <c r="V162" s="126"/>
      <c r="W162" s="126"/>
      <c r="X162" s="126"/>
      <c r="Y162" s="126"/>
      <c r="Z162" s="126"/>
      <c r="AA162" s="126"/>
      <c r="AB162" s="126"/>
      <c r="AC162" s="126"/>
      <c r="AD162" s="126"/>
      <c r="AE162" s="126"/>
      <c r="AF162" s="126"/>
      <c r="AG162" s="126"/>
      <c r="AH162" s="126"/>
      <c r="AI162" s="126"/>
      <c r="AJ162" s="126"/>
      <c r="AK162" s="126"/>
      <c r="AL162" s="126"/>
      <c r="AM162" s="126"/>
      <c r="AN162" s="126"/>
      <c r="AO162" s="126"/>
      <c r="AP162" s="126"/>
      <c r="AQ162" s="126"/>
      <c r="AR162" s="126"/>
      <c r="AS162" s="126"/>
      <c r="AT162" s="126"/>
      <c r="AU162" s="126"/>
      <c r="AV162" s="126"/>
      <c r="AW162" s="126"/>
      <c r="AX162" s="126"/>
      <c r="AY162" s="126"/>
      <c r="AZ162" s="126"/>
      <c r="BA162" s="126"/>
      <c r="BB162" s="126"/>
      <c r="BC162" s="126"/>
      <c r="BD162" s="126"/>
      <c r="BE162" s="126"/>
      <c r="BF162" s="126"/>
      <c r="BG162" s="126"/>
      <c r="BH162" s="126"/>
      <c r="BI162" s="126"/>
      <c r="BJ162" s="126"/>
      <c r="BK162" s="126"/>
      <c r="BL162" s="126"/>
      <c r="BM162" s="126"/>
      <c r="BN162" s="126"/>
      <c r="BO162" s="126"/>
      <c r="BP162" s="126"/>
      <c r="BQ162" s="126"/>
      <c r="BR162" s="126"/>
      <c r="BS162" s="126"/>
      <c r="BT162" s="126"/>
      <c r="BU162" s="126"/>
      <c r="BV162" s="126"/>
      <c r="BW162" s="126"/>
      <c r="BX162" s="126"/>
      <c r="BY162" s="126"/>
      <c r="BZ162" s="126"/>
      <c r="CA162" s="126"/>
      <c r="CB162" s="126"/>
      <c r="CC162" s="126"/>
      <c r="CD162" s="126"/>
      <c r="CE162" s="126"/>
      <c r="CF162" s="126"/>
      <c r="CG162" s="126"/>
      <c r="CH162" s="126"/>
      <c r="CI162" s="126"/>
      <c r="CJ162" s="126"/>
      <c r="CK162" s="126"/>
      <c r="CL162" s="126"/>
      <c r="CM162" s="126"/>
      <c r="CN162" s="126"/>
      <c r="CO162" s="126"/>
      <c r="CP162" s="126"/>
      <c r="CQ162" s="126"/>
      <c r="CR162" s="126"/>
      <c r="CS162" s="126"/>
      <c r="CT162" s="126"/>
      <c r="CU162" s="126"/>
      <c r="CV162" s="126"/>
      <c r="CW162" s="126"/>
      <c r="CX162" s="126"/>
      <c r="CY162" s="126"/>
      <c r="CZ162" s="289"/>
    </row>
    <row r="163" spans="1:104" ht="13.5" customHeight="1">
      <c r="A163" s="359">
        <v>72</v>
      </c>
      <c r="B163" s="332" t="s">
        <v>424</v>
      </c>
      <c r="C163" s="130">
        <f>A測定!Q166</f>
        <v>72</v>
      </c>
      <c r="D163" s="36">
        <f>A測定!R166</f>
        <v>91.25</v>
      </c>
      <c r="E163" s="264">
        <f>IF(A測定!S166="","",A測定!S166-$D163)</f>
        <v>0.66200000000000614</v>
      </c>
      <c r="F163" s="264">
        <f>IF(A測定!T166="","",A測定!T166-$D163)</f>
        <v>0.65200000000000102</v>
      </c>
      <c r="G163" s="126"/>
      <c r="H163" s="126"/>
      <c r="I163" s="126"/>
      <c r="J163" s="126"/>
      <c r="K163" s="126"/>
      <c r="L163" s="126"/>
      <c r="M163" s="126"/>
      <c r="N163" s="126"/>
      <c r="O163" s="126"/>
      <c r="P163" s="126"/>
      <c r="Q163" s="126"/>
      <c r="R163" s="126"/>
      <c r="S163" s="126"/>
      <c r="T163" s="126"/>
      <c r="U163" s="126"/>
      <c r="V163" s="126"/>
      <c r="W163" s="126"/>
      <c r="X163" s="126"/>
      <c r="Y163" s="126"/>
      <c r="Z163" s="126"/>
      <c r="AA163" s="126"/>
      <c r="AB163" s="126"/>
      <c r="AC163" s="126"/>
      <c r="AD163" s="126"/>
      <c r="AE163" s="126"/>
      <c r="AF163" s="126"/>
      <c r="AG163" s="126"/>
      <c r="AH163" s="126"/>
      <c r="AI163" s="126"/>
      <c r="AJ163" s="126"/>
      <c r="AK163" s="126"/>
      <c r="AL163" s="126"/>
      <c r="AM163" s="126"/>
      <c r="AN163" s="126"/>
      <c r="AO163" s="126"/>
      <c r="AP163" s="126"/>
      <c r="AQ163" s="126"/>
      <c r="AR163" s="126"/>
      <c r="AS163" s="126"/>
      <c r="AT163" s="126"/>
      <c r="AU163" s="126"/>
      <c r="AV163" s="126"/>
      <c r="AW163" s="126"/>
      <c r="AX163" s="126"/>
      <c r="AY163" s="126"/>
      <c r="AZ163" s="126"/>
      <c r="BA163" s="126"/>
      <c r="BB163" s="126"/>
      <c r="BC163" s="126"/>
      <c r="BD163" s="126"/>
      <c r="BE163" s="126"/>
      <c r="BF163" s="126"/>
      <c r="BG163" s="126"/>
      <c r="BH163" s="126"/>
      <c r="BI163" s="126"/>
      <c r="BJ163" s="126"/>
      <c r="BK163" s="126"/>
      <c r="BL163" s="126"/>
      <c r="BM163" s="126"/>
      <c r="BN163" s="126"/>
      <c r="BO163" s="126"/>
      <c r="BP163" s="126"/>
      <c r="BQ163" s="126"/>
      <c r="BR163" s="126"/>
      <c r="BS163" s="126"/>
      <c r="BT163" s="126"/>
      <c r="BU163" s="126"/>
      <c r="BV163" s="126"/>
      <c r="BW163" s="126"/>
      <c r="BX163" s="126"/>
      <c r="BY163" s="126"/>
      <c r="BZ163" s="126"/>
      <c r="CA163" s="126"/>
      <c r="CB163" s="126"/>
      <c r="CC163" s="126"/>
      <c r="CD163" s="126"/>
      <c r="CE163" s="126"/>
      <c r="CF163" s="126"/>
      <c r="CG163" s="126"/>
      <c r="CH163" s="126"/>
      <c r="CI163" s="126"/>
      <c r="CJ163" s="126"/>
      <c r="CK163" s="126"/>
      <c r="CL163" s="126"/>
      <c r="CM163" s="126"/>
      <c r="CN163" s="126"/>
      <c r="CO163" s="126"/>
      <c r="CP163" s="126"/>
      <c r="CQ163" s="126"/>
      <c r="CR163" s="126"/>
      <c r="CS163" s="126"/>
      <c r="CT163" s="126"/>
      <c r="CU163" s="126"/>
      <c r="CV163" s="126"/>
      <c r="CW163" s="126"/>
      <c r="CX163" s="126"/>
      <c r="CY163" s="126"/>
      <c r="CZ163" s="289"/>
    </row>
    <row r="164" spans="1:104" ht="13.5" customHeight="1">
      <c r="A164" s="359">
        <v>73</v>
      </c>
      <c r="B164" s="332" t="s">
        <v>505</v>
      </c>
      <c r="C164" s="130">
        <f>A測定!Q167</f>
        <v>73</v>
      </c>
      <c r="D164" s="36">
        <f>A測定!R167</f>
        <v>91.25</v>
      </c>
      <c r="E164" s="264">
        <f>IF(A測定!S167="","",A測定!S167-$D164)</f>
        <v>0.54500000000000171</v>
      </c>
      <c r="F164" s="264">
        <f>IF(A測定!T167="","",A測定!T167-$D164)</f>
        <v>0.54099999999999682</v>
      </c>
      <c r="G164" s="126"/>
      <c r="H164" s="126"/>
      <c r="I164" s="126"/>
      <c r="J164" s="126"/>
      <c r="K164" s="126"/>
      <c r="L164" s="126"/>
      <c r="M164" s="126"/>
      <c r="N164" s="126"/>
      <c r="O164" s="126"/>
      <c r="P164" s="126"/>
      <c r="Q164" s="126"/>
      <c r="R164" s="126"/>
      <c r="S164" s="126"/>
      <c r="T164" s="126"/>
      <c r="U164" s="126"/>
      <c r="V164" s="126"/>
      <c r="W164" s="126"/>
      <c r="X164" s="126"/>
      <c r="Y164" s="126"/>
      <c r="Z164" s="126"/>
      <c r="AA164" s="126"/>
      <c r="AB164" s="126"/>
      <c r="AC164" s="126"/>
      <c r="AD164" s="126"/>
      <c r="AE164" s="126"/>
      <c r="AF164" s="126"/>
      <c r="AG164" s="126"/>
      <c r="AH164" s="126"/>
      <c r="AI164" s="126"/>
      <c r="AJ164" s="126"/>
      <c r="AK164" s="126"/>
      <c r="AL164" s="126"/>
      <c r="AM164" s="126"/>
      <c r="AN164" s="126"/>
      <c r="AO164" s="126"/>
      <c r="AP164" s="126"/>
      <c r="AQ164" s="126"/>
      <c r="AR164" s="126"/>
      <c r="AS164" s="126"/>
      <c r="AT164" s="126"/>
      <c r="AU164" s="126"/>
      <c r="AV164" s="126"/>
      <c r="AW164" s="126"/>
      <c r="AX164" s="126"/>
      <c r="AY164" s="126"/>
      <c r="AZ164" s="126"/>
      <c r="BA164" s="126"/>
      <c r="BB164" s="126"/>
      <c r="BC164" s="126"/>
      <c r="BD164" s="126"/>
      <c r="BE164" s="126"/>
      <c r="BF164" s="126"/>
      <c r="BG164" s="126"/>
      <c r="BH164" s="126"/>
      <c r="BI164" s="126"/>
      <c r="BJ164" s="126"/>
      <c r="BK164" s="126"/>
      <c r="BL164" s="126"/>
      <c r="BM164" s="126"/>
      <c r="BN164" s="126"/>
      <c r="BO164" s="126"/>
      <c r="BP164" s="126"/>
      <c r="BQ164" s="126"/>
      <c r="BR164" s="126"/>
      <c r="BS164" s="126"/>
      <c r="BT164" s="126"/>
      <c r="BU164" s="126"/>
      <c r="BV164" s="126"/>
      <c r="BW164" s="126"/>
      <c r="BX164" s="126"/>
      <c r="BY164" s="126"/>
      <c r="BZ164" s="126"/>
      <c r="CA164" s="126"/>
      <c r="CB164" s="126"/>
      <c r="CC164" s="126"/>
      <c r="CD164" s="126"/>
      <c r="CE164" s="126"/>
      <c r="CF164" s="126"/>
      <c r="CG164" s="126"/>
      <c r="CH164" s="126"/>
      <c r="CI164" s="126"/>
      <c r="CJ164" s="126"/>
      <c r="CK164" s="126"/>
      <c r="CL164" s="126"/>
      <c r="CM164" s="126"/>
      <c r="CN164" s="126"/>
      <c r="CO164" s="126"/>
      <c r="CP164" s="126"/>
      <c r="CQ164" s="126"/>
      <c r="CR164" s="126"/>
      <c r="CS164" s="126"/>
      <c r="CT164" s="126"/>
      <c r="CU164" s="126"/>
      <c r="CV164" s="126"/>
      <c r="CW164" s="126"/>
      <c r="CX164" s="126"/>
      <c r="CY164" s="126"/>
      <c r="CZ164" s="289"/>
    </row>
    <row r="165" spans="1:104" ht="13.5" customHeight="1">
      <c r="A165" s="359">
        <v>74</v>
      </c>
      <c r="B165" s="332" t="s">
        <v>425</v>
      </c>
      <c r="C165" s="130">
        <f>A測定!Q168</f>
        <v>74</v>
      </c>
      <c r="D165" s="36">
        <f>A測定!R168</f>
        <v>91.25</v>
      </c>
      <c r="E165" s="264">
        <f>IF(A測定!S168="","",A測定!S168-$D165)</f>
        <v>0.55700000000000216</v>
      </c>
      <c r="F165" s="264">
        <f>IF(A測定!T168="","",A測定!T168-$D165)</f>
        <v>0.53600000000000136</v>
      </c>
      <c r="G165" s="126"/>
      <c r="H165" s="126"/>
      <c r="I165" s="126"/>
      <c r="J165" s="126"/>
      <c r="K165" s="126"/>
      <c r="L165" s="126"/>
      <c r="M165" s="126"/>
      <c r="N165" s="126"/>
      <c r="O165" s="126"/>
      <c r="P165" s="126"/>
      <c r="Q165" s="126"/>
      <c r="R165" s="126"/>
      <c r="S165" s="126"/>
      <c r="T165" s="126"/>
      <c r="U165" s="126"/>
      <c r="V165" s="126"/>
      <c r="W165" s="126"/>
      <c r="X165" s="126"/>
      <c r="Y165" s="126"/>
      <c r="Z165" s="126"/>
      <c r="AA165" s="126"/>
      <c r="AB165" s="126"/>
      <c r="AC165" s="126"/>
      <c r="AD165" s="126"/>
      <c r="AE165" s="126"/>
      <c r="AF165" s="126"/>
      <c r="AG165" s="126"/>
      <c r="AH165" s="126"/>
      <c r="AI165" s="126"/>
      <c r="AJ165" s="126"/>
      <c r="AK165" s="126"/>
      <c r="AL165" s="126"/>
      <c r="AM165" s="126"/>
      <c r="AN165" s="126"/>
      <c r="AO165" s="126"/>
      <c r="AP165" s="126"/>
      <c r="AQ165" s="126"/>
      <c r="AR165" s="126"/>
      <c r="AS165" s="126"/>
      <c r="AT165" s="126"/>
      <c r="AU165" s="126"/>
      <c r="AV165" s="126"/>
      <c r="AW165" s="126"/>
      <c r="AX165" s="126"/>
      <c r="AY165" s="126"/>
      <c r="AZ165" s="126"/>
      <c r="BA165" s="126"/>
      <c r="BB165" s="126"/>
      <c r="BC165" s="126"/>
      <c r="BD165" s="126"/>
      <c r="BE165" s="126"/>
      <c r="BF165" s="126"/>
      <c r="BG165" s="126"/>
      <c r="BH165" s="126"/>
      <c r="BI165" s="126"/>
      <c r="BJ165" s="126"/>
      <c r="BK165" s="126"/>
      <c r="BL165" s="126"/>
      <c r="BM165" s="126"/>
      <c r="BN165" s="126"/>
      <c r="BO165" s="126"/>
      <c r="BP165" s="126"/>
      <c r="BQ165" s="126"/>
      <c r="BR165" s="126"/>
      <c r="BS165" s="126"/>
      <c r="BT165" s="126"/>
      <c r="BU165" s="126"/>
      <c r="BV165" s="126"/>
      <c r="BW165" s="126"/>
      <c r="BX165" s="126"/>
      <c r="BY165" s="126"/>
      <c r="BZ165" s="126"/>
      <c r="CA165" s="126"/>
      <c r="CB165" s="126"/>
      <c r="CC165" s="126"/>
      <c r="CD165" s="126"/>
      <c r="CE165" s="126"/>
      <c r="CF165" s="126"/>
      <c r="CG165" s="126"/>
      <c r="CH165" s="126"/>
      <c r="CI165" s="126"/>
      <c r="CJ165" s="126"/>
      <c r="CK165" s="126"/>
      <c r="CL165" s="126"/>
      <c r="CM165" s="126"/>
      <c r="CN165" s="126"/>
      <c r="CO165" s="126"/>
      <c r="CP165" s="126"/>
      <c r="CQ165" s="126"/>
      <c r="CR165" s="126"/>
      <c r="CS165" s="126"/>
      <c r="CT165" s="126"/>
      <c r="CU165" s="126"/>
      <c r="CV165" s="126"/>
      <c r="CW165" s="126"/>
      <c r="CX165" s="126"/>
      <c r="CY165" s="126"/>
      <c r="CZ165" s="289"/>
    </row>
    <row r="166" spans="1:104" ht="13.5" customHeight="1">
      <c r="A166" s="359">
        <v>76</v>
      </c>
      <c r="B166" s="332" t="s">
        <v>426</v>
      </c>
      <c r="C166" s="130">
        <f>A測定!Q169</f>
        <v>76</v>
      </c>
      <c r="D166" s="36">
        <f>A測定!R169</f>
        <v>91.25</v>
      </c>
      <c r="E166" s="264">
        <f>IF(A測定!S169="","",A測定!S169-$D166)</f>
        <v>0.56499999999999773</v>
      </c>
      <c r="F166" s="264">
        <f>IF(A測定!T169="","",A測定!T169-$D166)</f>
        <v>0.54000000000000625</v>
      </c>
      <c r="G166" s="126"/>
      <c r="H166" s="126"/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6"/>
      <c r="T166" s="126"/>
      <c r="U166" s="126"/>
      <c r="V166" s="126"/>
      <c r="W166" s="126"/>
      <c r="X166" s="126"/>
      <c r="Y166" s="126"/>
      <c r="Z166" s="126"/>
      <c r="AA166" s="126"/>
      <c r="AB166" s="126"/>
      <c r="AC166" s="126"/>
      <c r="AD166" s="126"/>
      <c r="AE166" s="126"/>
      <c r="AF166" s="126"/>
      <c r="AG166" s="126"/>
      <c r="AH166" s="126"/>
      <c r="AI166" s="126"/>
      <c r="AJ166" s="126"/>
      <c r="AK166" s="126"/>
      <c r="AL166" s="126"/>
      <c r="AM166" s="126"/>
      <c r="AN166" s="126"/>
      <c r="AO166" s="126"/>
      <c r="AP166" s="126"/>
      <c r="AQ166" s="126"/>
      <c r="AR166" s="126"/>
      <c r="AS166" s="126"/>
      <c r="AT166" s="126"/>
      <c r="AU166" s="126"/>
      <c r="AV166" s="126"/>
      <c r="AW166" s="126"/>
      <c r="AX166" s="126"/>
      <c r="AY166" s="126"/>
      <c r="AZ166" s="126"/>
      <c r="BA166" s="126"/>
      <c r="BB166" s="126"/>
      <c r="BC166" s="126"/>
      <c r="BD166" s="126"/>
      <c r="BE166" s="126"/>
      <c r="BF166" s="126"/>
      <c r="BG166" s="126"/>
      <c r="BH166" s="126"/>
      <c r="BI166" s="126"/>
      <c r="BJ166" s="126"/>
      <c r="BK166" s="126"/>
      <c r="BL166" s="126"/>
      <c r="BM166" s="126"/>
      <c r="BN166" s="126"/>
      <c r="BO166" s="126"/>
      <c r="BP166" s="126"/>
      <c r="BQ166" s="126"/>
      <c r="BR166" s="126"/>
      <c r="BS166" s="126"/>
      <c r="BT166" s="126"/>
      <c r="BU166" s="126"/>
      <c r="BV166" s="126"/>
      <c r="BW166" s="126"/>
      <c r="BX166" s="126"/>
      <c r="BY166" s="126"/>
      <c r="BZ166" s="126"/>
      <c r="CA166" s="126"/>
      <c r="CB166" s="126"/>
      <c r="CC166" s="126"/>
      <c r="CD166" s="126"/>
      <c r="CE166" s="126"/>
      <c r="CF166" s="126"/>
      <c r="CG166" s="126"/>
      <c r="CH166" s="126"/>
      <c r="CI166" s="126"/>
      <c r="CJ166" s="126"/>
      <c r="CK166" s="126"/>
      <c r="CL166" s="126"/>
      <c r="CM166" s="126"/>
      <c r="CN166" s="126"/>
      <c r="CO166" s="126"/>
      <c r="CP166" s="126"/>
      <c r="CQ166" s="126"/>
      <c r="CR166" s="126"/>
      <c r="CS166" s="126"/>
      <c r="CT166" s="126"/>
      <c r="CU166" s="126"/>
      <c r="CV166" s="126"/>
      <c r="CW166" s="126"/>
      <c r="CX166" s="126"/>
      <c r="CY166" s="126"/>
      <c r="CZ166" s="289"/>
    </row>
    <row r="167" spans="1:104" ht="13.5" customHeight="1">
      <c r="A167" s="359">
        <v>77</v>
      </c>
      <c r="B167" s="332" t="s">
        <v>506</v>
      </c>
      <c r="C167" s="130">
        <f>A測定!Q170</f>
        <v>77</v>
      </c>
      <c r="D167" s="36">
        <f>A測定!R170</f>
        <v>91.25</v>
      </c>
      <c r="E167" s="264">
        <f>IF(A測定!S170="","",A測定!S170-$D167)</f>
        <v>0.55200000000000671</v>
      </c>
      <c r="F167" s="264">
        <f>IF(A測定!T170="","",A測定!T170-$D167)</f>
        <v>0.52599999999999625</v>
      </c>
      <c r="G167" s="126"/>
      <c r="H167" s="126"/>
      <c r="I167" s="126"/>
      <c r="J167" s="126"/>
      <c r="K167" s="126"/>
      <c r="L167" s="126"/>
      <c r="M167" s="126"/>
      <c r="N167" s="126"/>
      <c r="O167" s="126"/>
      <c r="P167" s="126"/>
      <c r="Q167" s="126"/>
      <c r="R167" s="126"/>
      <c r="S167" s="126"/>
      <c r="T167" s="126"/>
      <c r="U167" s="126"/>
      <c r="V167" s="126"/>
      <c r="W167" s="126"/>
      <c r="X167" s="126"/>
      <c r="Y167" s="126"/>
      <c r="Z167" s="126"/>
      <c r="AA167" s="126"/>
      <c r="AB167" s="126"/>
      <c r="AC167" s="126"/>
      <c r="AD167" s="126"/>
      <c r="AE167" s="126"/>
      <c r="AF167" s="126"/>
      <c r="AG167" s="126"/>
      <c r="AH167" s="126"/>
      <c r="AI167" s="126"/>
      <c r="AJ167" s="126"/>
      <c r="AK167" s="126"/>
      <c r="AL167" s="126"/>
      <c r="AM167" s="126"/>
      <c r="AN167" s="126"/>
      <c r="AO167" s="126"/>
      <c r="AP167" s="126"/>
      <c r="AQ167" s="126"/>
      <c r="AR167" s="126"/>
      <c r="AS167" s="126"/>
      <c r="AT167" s="126"/>
      <c r="AU167" s="126"/>
      <c r="AV167" s="126"/>
      <c r="AW167" s="126"/>
      <c r="AX167" s="126"/>
      <c r="AY167" s="126"/>
      <c r="AZ167" s="126"/>
      <c r="BA167" s="126"/>
      <c r="BB167" s="126"/>
      <c r="BC167" s="126"/>
      <c r="BD167" s="126"/>
      <c r="BE167" s="126"/>
      <c r="BF167" s="126"/>
      <c r="BG167" s="126"/>
      <c r="BH167" s="126"/>
      <c r="BI167" s="126"/>
      <c r="BJ167" s="126"/>
      <c r="BK167" s="126"/>
      <c r="BL167" s="126"/>
      <c r="BM167" s="126"/>
      <c r="BN167" s="126"/>
      <c r="BO167" s="126"/>
      <c r="BP167" s="126"/>
      <c r="BQ167" s="126"/>
      <c r="BR167" s="126"/>
      <c r="BS167" s="126"/>
      <c r="BT167" s="126"/>
      <c r="BU167" s="126"/>
      <c r="BV167" s="126"/>
      <c r="BW167" s="126"/>
      <c r="BX167" s="126"/>
      <c r="BY167" s="126"/>
      <c r="BZ167" s="126"/>
      <c r="CA167" s="126"/>
      <c r="CB167" s="126"/>
      <c r="CC167" s="126"/>
      <c r="CD167" s="126"/>
      <c r="CE167" s="126"/>
      <c r="CF167" s="126"/>
      <c r="CG167" s="126"/>
      <c r="CH167" s="126"/>
      <c r="CI167" s="126"/>
      <c r="CJ167" s="126"/>
      <c r="CK167" s="126"/>
      <c r="CL167" s="126"/>
      <c r="CM167" s="126"/>
      <c r="CN167" s="126"/>
      <c r="CO167" s="126"/>
      <c r="CP167" s="126"/>
      <c r="CQ167" s="126"/>
      <c r="CR167" s="126"/>
      <c r="CS167" s="126"/>
      <c r="CT167" s="126"/>
      <c r="CU167" s="126"/>
      <c r="CV167" s="126"/>
      <c r="CW167" s="126"/>
      <c r="CX167" s="126"/>
      <c r="CY167" s="126"/>
      <c r="CZ167" s="289"/>
    </row>
    <row r="168" spans="1:104" ht="13.5" customHeight="1">
      <c r="A168" s="359">
        <v>78</v>
      </c>
      <c r="B168" s="332" t="s">
        <v>427</v>
      </c>
      <c r="C168" s="130">
        <f>A測定!Q171</f>
        <v>78</v>
      </c>
      <c r="D168" s="36">
        <f>A測定!R171</f>
        <v>91.25</v>
      </c>
      <c r="E168" s="264">
        <f>IF(A測定!S171="","",A測定!S171-$D168)</f>
        <v>0.625</v>
      </c>
      <c r="F168" s="264">
        <f>IF(A測定!T171="","",A測定!T171-$D168)</f>
        <v>0.61599999999999966</v>
      </c>
      <c r="G168" s="126"/>
      <c r="H168" s="126"/>
      <c r="I168" s="126"/>
      <c r="J168" s="126"/>
      <c r="K168" s="126"/>
      <c r="L168" s="126"/>
      <c r="M168" s="126"/>
      <c r="N168" s="126"/>
      <c r="O168" s="126"/>
      <c r="P168" s="126"/>
      <c r="Q168" s="126"/>
      <c r="R168" s="126"/>
      <c r="S168" s="126"/>
      <c r="T168" s="126"/>
      <c r="U168" s="126"/>
      <c r="V168" s="126"/>
      <c r="W168" s="126"/>
      <c r="X168" s="126"/>
      <c r="Y168" s="126"/>
      <c r="Z168" s="126"/>
      <c r="AA168" s="126"/>
      <c r="AB168" s="126"/>
      <c r="AC168" s="126"/>
      <c r="AD168" s="126"/>
      <c r="AE168" s="126"/>
      <c r="AF168" s="126"/>
      <c r="AG168" s="126"/>
      <c r="AH168" s="126"/>
      <c r="AI168" s="126"/>
      <c r="AJ168" s="126"/>
      <c r="AK168" s="126"/>
      <c r="AL168" s="126"/>
      <c r="AM168" s="126"/>
      <c r="AN168" s="126"/>
      <c r="AO168" s="126"/>
      <c r="AP168" s="126"/>
      <c r="AQ168" s="126"/>
      <c r="AR168" s="126"/>
      <c r="AS168" s="126"/>
      <c r="AT168" s="126"/>
      <c r="AU168" s="126"/>
      <c r="AV168" s="126"/>
      <c r="AW168" s="126"/>
      <c r="AX168" s="126"/>
      <c r="AY168" s="126"/>
      <c r="AZ168" s="126"/>
      <c r="BA168" s="126"/>
      <c r="BB168" s="126"/>
      <c r="BC168" s="126"/>
      <c r="BD168" s="126"/>
      <c r="BE168" s="126"/>
      <c r="BF168" s="126"/>
      <c r="BG168" s="126"/>
      <c r="BH168" s="126"/>
      <c r="BI168" s="126"/>
      <c r="BJ168" s="126"/>
      <c r="BK168" s="126"/>
      <c r="BL168" s="126"/>
      <c r="BM168" s="126"/>
      <c r="BN168" s="126"/>
      <c r="BO168" s="126"/>
      <c r="BP168" s="126"/>
      <c r="BQ168" s="126"/>
      <c r="BR168" s="126"/>
      <c r="BS168" s="126"/>
      <c r="BT168" s="126"/>
      <c r="BU168" s="126"/>
      <c r="BV168" s="126"/>
      <c r="BW168" s="126"/>
      <c r="BX168" s="126"/>
      <c r="BY168" s="126"/>
      <c r="BZ168" s="126"/>
      <c r="CA168" s="126"/>
      <c r="CB168" s="126"/>
      <c r="CC168" s="126"/>
      <c r="CD168" s="126"/>
      <c r="CE168" s="126"/>
      <c r="CF168" s="126"/>
      <c r="CG168" s="126"/>
      <c r="CH168" s="126"/>
      <c r="CI168" s="126"/>
      <c r="CJ168" s="126"/>
      <c r="CK168" s="126"/>
      <c r="CL168" s="126"/>
      <c r="CM168" s="126"/>
      <c r="CN168" s="126"/>
      <c r="CO168" s="126"/>
      <c r="CP168" s="126"/>
      <c r="CQ168" s="126"/>
      <c r="CR168" s="126"/>
      <c r="CS168" s="126"/>
      <c r="CT168" s="126"/>
      <c r="CU168" s="126"/>
      <c r="CV168" s="126"/>
      <c r="CW168" s="126"/>
      <c r="CX168" s="126"/>
      <c r="CY168" s="126"/>
      <c r="CZ168" s="289"/>
    </row>
    <row r="169" spans="1:104" ht="13.5" customHeight="1">
      <c r="A169" s="359">
        <v>79</v>
      </c>
      <c r="B169" s="332" t="s">
        <v>507</v>
      </c>
      <c r="C169" s="130">
        <f>A測定!Q172</f>
        <v>79</v>
      </c>
      <c r="D169" s="36">
        <f>A測定!R172</f>
        <v>91.25</v>
      </c>
      <c r="E169" s="264">
        <f>IF(A測定!S172="","",A測定!S172-$D169)</f>
        <v>0.757000000000005</v>
      </c>
      <c r="F169" s="264">
        <f>IF(A測定!T172="","",A測定!T172-$D169)</f>
        <v>0.74699999999999989</v>
      </c>
      <c r="G169" s="126"/>
      <c r="H169" s="126"/>
      <c r="I169" s="126"/>
      <c r="J169" s="126"/>
      <c r="K169" s="126"/>
      <c r="L169" s="126"/>
      <c r="M169" s="126"/>
      <c r="N169" s="126"/>
      <c r="O169" s="126"/>
      <c r="P169" s="126"/>
      <c r="Q169" s="126"/>
      <c r="R169" s="126"/>
      <c r="S169" s="126"/>
      <c r="T169" s="126"/>
      <c r="U169" s="126"/>
      <c r="V169" s="126"/>
      <c r="W169" s="126"/>
      <c r="X169" s="126"/>
      <c r="Y169" s="126"/>
      <c r="Z169" s="126"/>
      <c r="AA169" s="126"/>
      <c r="AB169" s="126"/>
      <c r="AC169" s="126"/>
      <c r="AD169" s="126"/>
      <c r="AE169" s="126"/>
      <c r="AF169" s="126"/>
      <c r="AG169" s="126"/>
      <c r="AH169" s="126"/>
      <c r="AI169" s="126"/>
      <c r="AJ169" s="126"/>
      <c r="AK169" s="126"/>
      <c r="AL169" s="126"/>
      <c r="AM169" s="126"/>
      <c r="AN169" s="126"/>
      <c r="AO169" s="126"/>
      <c r="AP169" s="126"/>
      <c r="AQ169" s="126"/>
      <c r="AR169" s="126"/>
      <c r="AS169" s="126"/>
      <c r="AT169" s="126"/>
      <c r="AU169" s="126"/>
      <c r="AV169" s="126"/>
      <c r="AW169" s="126"/>
      <c r="AX169" s="126"/>
      <c r="AY169" s="126"/>
      <c r="AZ169" s="126"/>
      <c r="BA169" s="126"/>
      <c r="BB169" s="126"/>
      <c r="BC169" s="126"/>
      <c r="BD169" s="126"/>
      <c r="BE169" s="126"/>
      <c r="BF169" s="126"/>
      <c r="BG169" s="126"/>
      <c r="BH169" s="126"/>
      <c r="BI169" s="126"/>
      <c r="BJ169" s="126"/>
      <c r="BK169" s="126"/>
      <c r="BL169" s="126"/>
      <c r="BM169" s="126"/>
      <c r="BN169" s="126"/>
      <c r="BO169" s="126"/>
      <c r="BP169" s="126"/>
      <c r="BQ169" s="126"/>
      <c r="BR169" s="126"/>
      <c r="BS169" s="126"/>
      <c r="BT169" s="126"/>
      <c r="BU169" s="126"/>
      <c r="BV169" s="126"/>
      <c r="BW169" s="126"/>
      <c r="BX169" s="126"/>
      <c r="BY169" s="126"/>
      <c r="BZ169" s="126"/>
      <c r="CA169" s="126"/>
      <c r="CB169" s="126"/>
      <c r="CC169" s="126"/>
      <c r="CD169" s="126"/>
      <c r="CE169" s="126"/>
      <c r="CF169" s="126"/>
      <c r="CG169" s="126"/>
      <c r="CH169" s="126"/>
      <c r="CI169" s="126"/>
      <c r="CJ169" s="126"/>
      <c r="CK169" s="126"/>
      <c r="CL169" s="126"/>
      <c r="CM169" s="126"/>
      <c r="CN169" s="126"/>
      <c r="CO169" s="126"/>
      <c r="CP169" s="126"/>
      <c r="CQ169" s="126"/>
      <c r="CR169" s="126"/>
      <c r="CS169" s="126"/>
      <c r="CT169" s="126"/>
      <c r="CU169" s="126"/>
      <c r="CV169" s="126"/>
      <c r="CW169" s="126"/>
      <c r="CX169" s="126"/>
      <c r="CY169" s="126"/>
      <c r="CZ169" s="289"/>
    </row>
    <row r="170" spans="1:104" ht="13.5" customHeight="1">
      <c r="A170" s="359">
        <v>80</v>
      </c>
      <c r="B170" s="332" t="s">
        <v>234</v>
      </c>
      <c r="C170" s="130">
        <f>A測定!Q173</f>
        <v>80</v>
      </c>
      <c r="D170" s="36">
        <f>A測定!R173</f>
        <v>91.25</v>
      </c>
      <c r="E170" s="264">
        <f>IF(A測定!S173="","",A測定!S173-$D170)</f>
        <v>0.64799999999999613</v>
      </c>
      <c r="F170" s="264">
        <f>IF(A測定!T173="","",A測定!T173-$D170)</f>
        <v>0.62900000000000489</v>
      </c>
      <c r="G170" s="126"/>
      <c r="H170" s="126"/>
      <c r="I170" s="126"/>
      <c r="J170" s="126"/>
      <c r="K170" s="126"/>
      <c r="L170" s="126"/>
      <c r="M170" s="126"/>
      <c r="N170" s="126"/>
      <c r="O170" s="126"/>
      <c r="P170" s="126"/>
      <c r="Q170" s="126"/>
      <c r="R170" s="126"/>
      <c r="S170" s="126"/>
      <c r="T170" s="126"/>
      <c r="U170" s="126"/>
      <c r="V170" s="126"/>
      <c r="W170" s="126"/>
      <c r="X170" s="126"/>
      <c r="Y170" s="126"/>
      <c r="Z170" s="126"/>
      <c r="AA170" s="126"/>
      <c r="AB170" s="126"/>
      <c r="AC170" s="126"/>
      <c r="AD170" s="126"/>
      <c r="AE170" s="126"/>
      <c r="AF170" s="126"/>
      <c r="AG170" s="126"/>
      <c r="AH170" s="126"/>
      <c r="AI170" s="126"/>
      <c r="AJ170" s="126"/>
      <c r="AK170" s="126"/>
      <c r="AL170" s="126"/>
      <c r="AM170" s="126"/>
      <c r="AN170" s="126"/>
      <c r="AO170" s="126"/>
      <c r="AP170" s="126"/>
      <c r="AQ170" s="126"/>
      <c r="AR170" s="126"/>
      <c r="AS170" s="126"/>
      <c r="AT170" s="126"/>
      <c r="AU170" s="126"/>
      <c r="AV170" s="126"/>
      <c r="AW170" s="126"/>
      <c r="AX170" s="126"/>
      <c r="AY170" s="126"/>
      <c r="AZ170" s="126"/>
      <c r="BA170" s="126"/>
      <c r="BB170" s="126"/>
      <c r="BC170" s="126"/>
      <c r="BD170" s="126"/>
      <c r="BE170" s="126"/>
      <c r="BF170" s="126"/>
      <c r="BG170" s="126"/>
      <c r="BH170" s="126"/>
      <c r="BI170" s="126"/>
      <c r="BJ170" s="126"/>
      <c r="BK170" s="126"/>
      <c r="BL170" s="126"/>
      <c r="BM170" s="126"/>
      <c r="BN170" s="126"/>
      <c r="BO170" s="126"/>
      <c r="BP170" s="126"/>
      <c r="BQ170" s="126"/>
      <c r="BR170" s="126"/>
      <c r="BS170" s="126"/>
      <c r="BT170" s="126"/>
      <c r="BU170" s="126"/>
      <c r="BV170" s="126"/>
      <c r="BW170" s="126"/>
      <c r="BX170" s="126"/>
      <c r="BY170" s="126"/>
      <c r="BZ170" s="126"/>
      <c r="CA170" s="126"/>
      <c r="CB170" s="126"/>
      <c r="CC170" s="126"/>
      <c r="CD170" s="126"/>
      <c r="CE170" s="126"/>
      <c r="CF170" s="126"/>
      <c r="CG170" s="126"/>
      <c r="CH170" s="126"/>
      <c r="CI170" s="126"/>
      <c r="CJ170" s="126"/>
      <c r="CK170" s="126"/>
      <c r="CL170" s="126"/>
      <c r="CM170" s="126"/>
      <c r="CN170" s="126"/>
      <c r="CO170" s="126"/>
      <c r="CP170" s="126"/>
      <c r="CQ170" s="126"/>
      <c r="CR170" s="126"/>
      <c r="CS170" s="126"/>
      <c r="CT170" s="126"/>
      <c r="CU170" s="126"/>
      <c r="CV170" s="126"/>
      <c r="CW170" s="126"/>
      <c r="CX170" s="126"/>
      <c r="CY170" s="126"/>
      <c r="CZ170" s="289"/>
    </row>
    <row r="171" spans="1:104" ht="13.5" customHeight="1">
      <c r="A171" s="359"/>
      <c r="B171" s="367" t="s">
        <v>162</v>
      </c>
      <c r="C171" s="130" t="e">
        <f>A測定!#REF!</f>
        <v>#REF!</v>
      </c>
      <c r="D171" s="36" t="e">
        <f>A測定!#REF!</f>
        <v>#REF!</v>
      </c>
      <c r="E171" s="264" t="e">
        <f>IF(A測定!#REF!="","",A測定!#REF!-$D171)</f>
        <v>#REF!</v>
      </c>
      <c r="F171" s="264" t="e">
        <f>IF(A測定!#REF!="","",A測定!#REF!-$D171)</f>
        <v>#REF!</v>
      </c>
      <c r="G171" s="126"/>
      <c r="H171" s="126"/>
      <c r="I171" s="126"/>
      <c r="J171" s="126"/>
      <c r="K171" s="126"/>
      <c r="L171" s="126"/>
      <c r="M171" s="126"/>
      <c r="N171" s="126"/>
      <c r="O171" s="126"/>
      <c r="P171" s="126"/>
      <c r="Q171" s="126"/>
      <c r="R171" s="126"/>
      <c r="S171" s="126"/>
      <c r="T171" s="126"/>
      <c r="U171" s="126"/>
      <c r="V171" s="126"/>
      <c r="W171" s="126"/>
      <c r="X171" s="126"/>
      <c r="Y171" s="126"/>
      <c r="Z171" s="126"/>
      <c r="AA171" s="126"/>
      <c r="AB171" s="126"/>
      <c r="AC171" s="126"/>
      <c r="AD171" s="126"/>
      <c r="AE171" s="126"/>
      <c r="AF171" s="126"/>
      <c r="AG171" s="126"/>
      <c r="AH171" s="126"/>
      <c r="AI171" s="126"/>
      <c r="AJ171" s="126"/>
      <c r="AK171" s="126"/>
      <c r="AL171" s="126"/>
      <c r="AM171" s="126"/>
      <c r="AN171" s="126"/>
      <c r="AO171" s="126"/>
      <c r="AP171" s="126"/>
      <c r="AQ171" s="126"/>
      <c r="AR171" s="126"/>
      <c r="AS171" s="126"/>
      <c r="AT171" s="126"/>
      <c r="AU171" s="126"/>
      <c r="AV171" s="126"/>
      <c r="AW171" s="126"/>
      <c r="AX171" s="126"/>
      <c r="AY171" s="126"/>
      <c r="AZ171" s="126"/>
      <c r="BA171" s="126"/>
      <c r="BB171" s="126"/>
      <c r="BC171" s="126"/>
      <c r="BD171" s="126"/>
      <c r="BE171" s="126"/>
      <c r="BF171" s="126"/>
      <c r="BG171" s="126"/>
      <c r="BH171" s="126"/>
      <c r="BI171" s="126"/>
      <c r="BJ171" s="126"/>
      <c r="BK171" s="126"/>
      <c r="BL171" s="126"/>
      <c r="BM171" s="126"/>
      <c r="BN171" s="126"/>
      <c r="BO171" s="126"/>
      <c r="BP171" s="126"/>
      <c r="BQ171" s="126"/>
      <c r="BR171" s="126"/>
      <c r="BS171" s="126"/>
      <c r="BT171" s="126"/>
      <c r="BU171" s="126"/>
      <c r="BV171" s="126"/>
      <c r="BW171" s="126"/>
      <c r="BX171" s="126"/>
      <c r="BY171" s="126"/>
      <c r="BZ171" s="126"/>
      <c r="CA171" s="126"/>
      <c r="CB171" s="126"/>
      <c r="CC171" s="126"/>
      <c r="CD171" s="126"/>
      <c r="CE171" s="126"/>
      <c r="CF171" s="126"/>
      <c r="CG171" s="126"/>
      <c r="CH171" s="126"/>
      <c r="CI171" s="126"/>
      <c r="CJ171" s="126"/>
      <c r="CK171" s="126"/>
      <c r="CL171" s="126"/>
      <c r="CM171" s="126"/>
      <c r="CN171" s="126"/>
      <c r="CO171" s="126"/>
      <c r="CP171" s="126"/>
      <c r="CQ171" s="126"/>
      <c r="CR171" s="126"/>
      <c r="CS171" s="126"/>
      <c r="CT171" s="126"/>
      <c r="CU171" s="126"/>
      <c r="CV171" s="126"/>
      <c r="CW171" s="126"/>
      <c r="CX171" s="126"/>
      <c r="CY171" s="126"/>
      <c r="CZ171" s="289"/>
    </row>
    <row r="172" spans="1:104" ht="13.5" customHeight="1">
      <c r="A172" s="359"/>
      <c r="B172" s="367" t="s">
        <v>163</v>
      </c>
      <c r="C172" s="130" t="e">
        <f>A測定!#REF!</f>
        <v>#REF!</v>
      </c>
      <c r="D172" s="36" t="e">
        <f>A測定!#REF!</f>
        <v>#REF!</v>
      </c>
      <c r="E172" s="264" t="e">
        <f>IF(A測定!#REF!="","",A測定!#REF!-$D172)</f>
        <v>#REF!</v>
      </c>
      <c r="F172" s="264" t="e">
        <f>IF(A測定!#REF!="","",A測定!#REF!-$D172)</f>
        <v>#REF!</v>
      </c>
      <c r="G172" s="126"/>
      <c r="H172" s="126"/>
      <c r="I172" s="126"/>
      <c r="J172" s="126"/>
      <c r="K172" s="126"/>
      <c r="L172" s="126"/>
      <c r="M172" s="126"/>
      <c r="N172" s="126"/>
      <c r="O172" s="126"/>
      <c r="P172" s="126"/>
      <c r="Q172" s="126"/>
      <c r="R172" s="126"/>
      <c r="S172" s="126"/>
      <c r="T172" s="126"/>
      <c r="U172" s="126"/>
      <c r="V172" s="126"/>
      <c r="W172" s="126"/>
      <c r="X172" s="126"/>
      <c r="Y172" s="126"/>
      <c r="Z172" s="126"/>
      <c r="AA172" s="126"/>
      <c r="AB172" s="126"/>
      <c r="AC172" s="126"/>
      <c r="AD172" s="126"/>
      <c r="AE172" s="126"/>
      <c r="AF172" s="126"/>
      <c r="AG172" s="126"/>
      <c r="AH172" s="126"/>
      <c r="AI172" s="126"/>
      <c r="AJ172" s="126"/>
      <c r="AK172" s="126"/>
      <c r="AL172" s="126"/>
      <c r="AM172" s="126"/>
      <c r="AN172" s="126"/>
      <c r="AO172" s="126"/>
      <c r="AP172" s="126"/>
      <c r="AQ172" s="126"/>
      <c r="AR172" s="126"/>
      <c r="AS172" s="126"/>
      <c r="AT172" s="126"/>
      <c r="AU172" s="126"/>
      <c r="AV172" s="126"/>
      <c r="AW172" s="126"/>
      <c r="AX172" s="126"/>
      <c r="AY172" s="126"/>
      <c r="AZ172" s="126"/>
      <c r="BA172" s="126"/>
      <c r="BB172" s="126"/>
      <c r="BC172" s="126"/>
      <c r="BD172" s="126"/>
      <c r="BE172" s="126"/>
      <c r="BF172" s="126"/>
      <c r="BG172" s="126"/>
      <c r="BH172" s="126"/>
      <c r="BI172" s="126"/>
      <c r="BJ172" s="126"/>
      <c r="BK172" s="126"/>
      <c r="BL172" s="126"/>
      <c r="BM172" s="126"/>
      <c r="BN172" s="126"/>
      <c r="BO172" s="126"/>
      <c r="BP172" s="126"/>
      <c r="BQ172" s="126"/>
      <c r="BR172" s="126"/>
      <c r="BS172" s="126"/>
      <c r="BT172" s="126"/>
      <c r="BU172" s="126"/>
      <c r="BV172" s="126"/>
      <c r="BW172" s="126"/>
      <c r="BX172" s="126"/>
      <c r="BY172" s="126"/>
      <c r="BZ172" s="126"/>
      <c r="CA172" s="126"/>
      <c r="CB172" s="126"/>
      <c r="CC172" s="126"/>
      <c r="CD172" s="126"/>
      <c r="CE172" s="126"/>
      <c r="CF172" s="126"/>
      <c r="CG172" s="126"/>
      <c r="CH172" s="126"/>
      <c r="CI172" s="126"/>
      <c r="CJ172" s="126"/>
      <c r="CK172" s="126"/>
      <c r="CL172" s="126"/>
      <c r="CM172" s="126"/>
      <c r="CN172" s="126"/>
      <c r="CO172" s="126"/>
      <c r="CP172" s="126"/>
      <c r="CQ172" s="126"/>
      <c r="CR172" s="126"/>
      <c r="CS172" s="126"/>
      <c r="CT172" s="126"/>
      <c r="CU172" s="126"/>
      <c r="CV172" s="126"/>
      <c r="CW172" s="126"/>
      <c r="CX172" s="126"/>
      <c r="CY172" s="126"/>
      <c r="CZ172" s="289"/>
    </row>
    <row r="173" spans="1:104" ht="13.5" customHeight="1">
      <c r="A173" s="359"/>
      <c r="B173" s="367" t="s">
        <v>164</v>
      </c>
      <c r="C173" s="130" t="e">
        <f>A測定!#REF!</f>
        <v>#REF!</v>
      </c>
      <c r="D173" s="36" t="e">
        <f>A測定!#REF!</f>
        <v>#REF!</v>
      </c>
      <c r="E173" s="264" t="e">
        <f>IF(A測定!#REF!="","",A測定!#REF!-$D173)</f>
        <v>#REF!</v>
      </c>
      <c r="F173" s="264" t="e">
        <f>IF(A測定!#REF!="","",A測定!#REF!-$D173)</f>
        <v>#REF!</v>
      </c>
      <c r="G173" s="126"/>
      <c r="H173" s="126"/>
      <c r="I173" s="126"/>
      <c r="J173" s="126"/>
      <c r="K173" s="126"/>
      <c r="L173" s="126"/>
      <c r="M173" s="126"/>
      <c r="N173" s="126"/>
      <c r="O173" s="126"/>
      <c r="P173" s="126"/>
      <c r="Q173" s="126"/>
      <c r="R173" s="126"/>
      <c r="S173" s="126"/>
      <c r="T173" s="126"/>
      <c r="U173" s="126"/>
      <c r="V173" s="126"/>
      <c r="W173" s="126"/>
      <c r="X173" s="126"/>
      <c r="Y173" s="126"/>
      <c r="Z173" s="126"/>
      <c r="AA173" s="126"/>
      <c r="AB173" s="126"/>
      <c r="AC173" s="126"/>
      <c r="AD173" s="126"/>
      <c r="AE173" s="126"/>
      <c r="AF173" s="126"/>
      <c r="AG173" s="126"/>
      <c r="AH173" s="126"/>
      <c r="AI173" s="126"/>
      <c r="AJ173" s="126"/>
      <c r="AK173" s="126"/>
      <c r="AL173" s="126"/>
      <c r="AM173" s="126"/>
      <c r="AN173" s="126"/>
      <c r="AO173" s="126"/>
      <c r="AP173" s="126"/>
      <c r="AQ173" s="126"/>
      <c r="AR173" s="126"/>
      <c r="AS173" s="126"/>
      <c r="AT173" s="126"/>
      <c r="AU173" s="126"/>
      <c r="AV173" s="126"/>
      <c r="AW173" s="126"/>
      <c r="AX173" s="126"/>
      <c r="AY173" s="126"/>
      <c r="AZ173" s="126"/>
      <c r="BA173" s="126"/>
      <c r="BB173" s="126"/>
      <c r="BC173" s="126"/>
      <c r="BD173" s="126"/>
      <c r="BE173" s="126"/>
      <c r="BF173" s="126"/>
      <c r="BG173" s="126"/>
      <c r="BH173" s="126"/>
      <c r="BI173" s="126"/>
      <c r="BJ173" s="126"/>
      <c r="BK173" s="126"/>
      <c r="BL173" s="126"/>
      <c r="BM173" s="126"/>
      <c r="BN173" s="126"/>
      <c r="BO173" s="126"/>
      <c r="BP173" s="126"/>
      <c r="BQ173" s="126"/>
      <c r="BR173" s="126"/>
      <c r="BS173" s="126"/>
      <c r="BT173" s="126"/>
      <c r="BU173" s="126"/>
      <c r="BV173" s="126"/>
      <c r="BW173" s="126"/>
      <c r="BX173" s="126"/>
      <c r="BY173" s="126"/>
      <c r="BZ173" s="126"/>
      <c r="CA173" s="126"/>
      <c r="CB173" s="126"/>
      <c r="CC173" s="126"/>
      <c r="CD173" s="126"/>
      <c r="CE173" s="126"/>
      <c r="CF173" s="126"/>
      <c r="CG173" s="126"/>
      <c r="CH173" s="126"/>
      <c r="CI173" s="126"/>
      <c r="CJ173" s="126"/>
      <c r="CK173" s="126"/>
      <c r="CL173" s="126"/>
      <c r="CM173" s="126"/>
      <c r="CN173" s="126"/>
      <c r="CO173" s="126"/>
      <c r="CP173" s="126"/>
      <c r="CQ173" s="126"/>
      <c r="CR173" s="126"/>
      <c r="CS173" s="126"/>
      <c r="CT173" s="126"/>
      <c r="CU173" s="126"/>
      <c r="CV173" s="126"/>
      <c r="CW173" s="126"/>
      <c r="CX173" s="126"/>
      <c r="CY173" s="126"/>
      <c r="CZ173" s="289"/>
    </row>
    <row r="174" spans="1:104" ht="13.5" customHeight="1">
      <c r="A174" s="359"/>
      <c r="B174" s="367" t="s">
        <v>165</v>
      </c>
      <c r="C174" s="130" t="e">
        <f>A測定!#REF!</f>
        <v>#REF!</v>
      </c>
      <c r="D174" s="36" t="e">
        <f>A測定!#REF!</f>
        <v>#REF!</v>
      </c>
      <c r="E174" s="264" t="e">
        <f>IF(A測定!#REF!="","",A測定!#REF!-$D174)</f>
        <v>#REF!</v>
      </c>
      <c r="F174" s="264" t="e">
        <f>IF(A測定!#REF!="","",A測定!#REF!-$D174)</f>
        <v>#REF!</v>
      </c>
      <c r="G174" s="126"/>
      <c r="H174" s="126"/>
      <c r="I174" s="126"/>
      <c r="J174" s="126"/>
      <c r="K174" s="126"/>
      <c r="L174" s="126"/>
      <c r="M174" s="126"/>
      <c r="N174" s="126"/>
      <c r="O174" s="126"/>
      <c r="P174" s="126"/>
      <c r="Q174" s="126"/>
      <c r="R174" s="126"/>
      <c r="S174" s="126"/>
      <c r="T174" s="126"/>
      <c r="U174" s="126"/>
      <c r="V174" s="126"/>
      <c r="W174" s="126"/>
      <c r="X174" s="126"/>
      <c r="Y174" s="126"/>
      <c r="Z174" s="126"/>
      <c r="AA174" s="126"/>
      <c r="AB174" s="126"/>
      <c r="AC174" s="126"/>
      <c r="AD174" s="126"/>
      <c r="AE174" s="126"/>
      <c r="AF174" s="126"/>
      <c r="AG174" s="126"/>
      <c r="AH174" s="126"/>
      <c r="AI174" s="126"/>
      <c r="AJ174" s="126"/>
      <c r="AK174" s="126"/>
      <c r="AL174" s="126"/>
      <c r="AM174" s="126"/>
      <c r="AN174" s="126"/>
      <c r="AO174" s="126"/>
      <c r="AP174" s="126"/>
      <c r="AQ174" s="126"/>
      <c r="AR174" s="126"/>
      <c r="AS174" s="126"/>
      <c r="AT174" s="126"/>
      <c r="AU174" s="126"/>
      <c r="AV174" s="126"/>
      <c r="AW174" s="126"/>
      <c r="AX174" s="126"/>
      <c r="AY174" s="126"/>
      <c r="AZ174" s="126"/>
      <c r="BA174" s="126"/>
      <c r="BB174" s="126"/>
      <c r="BC174" s="126"/>
      <c r="BD174" s="126"/>
      <c r="BE174" s="126"/>
      <c r="BF174" s="126"/>
      <c r="BG174" s="126"/>
      <c r="BH174" s="126"/>
      <c r="BI174" s="126"/>
      <c r="BJ174" s="126"/>
      <c r="BK174" s="126"/>
      <c r="BL174" s="126"/>
      <c r="BM174" s="126"/>
      <c r="BN174" s="126"/>
      <c r="BO174" s="126"/>
      <c r="BP174" s="126"/>
      <c r="BQ174" s="126"/>
      <c r="BR174" s="126"/>
      <c r="BS174" s="126"/>
      <c r="BT174" s="126"/>
      <c r="BU174" s="126"/>
      <c r="BV174" s="126"/>
      <c r="BW174" s="126"/>
      <c r="BX174" s="126"/>
      <c r="BY174" s="126"/>
      <c r="BZ174" s="126"/>
      <c r="CA174" s="126"/>
      <c r="CB174" s="126"/>
      <c r="CC174" s="126"/>
      <c r="CD174" s="126"/>
      <c r="CE174" s="126"/>
      <c r="CF174" s="126"/>
      <c r="CG174" s="126"/>
      <c r="CH174" s="126"/>
      <c r="CI174" s="126"/>
      <c r="CJ174" s="126"/>
      <c r="CK174" s="126"/>
      <c r="CL174" s="126"/>
      <c r="CM174" s="126"/>
      <c r="CN174" s="126"/>
      <c r="CO174" s="126"/>
      <c r="CP174" s="126"/>
      <c r="CQ174" s="126"/>
      <c r="CR174" s="126"/>
      <c r="CS174" s="126"/>
      <c r="CT174" s="126"/>
      <c r="CU174" s="126"/>
      <c r="CV174" s="126"/>
      <c r="CW174" s="126"/>
      <c r="CX174" s="126"/>
      <c r="CY174" s="126"/>
      <c r="CZ174" s="289"/>
    </row>
    <row r="175" spans="1:104" ht="13.5" customHeight="1">
      <c r="A175" s="359">
        <v>70</v>
      </c>
      <c r="B175" s="332" t="s">
        <v>235</v>
      </c>
      <c r="C175" s="130">
        <f>A測定!Q174</f>
        <v>70</v>
      </c>
      <c r="D175" s="36">
        <f>A測定!R174</f>
        <v>91.25</v>
      </c>
      <c r="E175" s="264">
        <f>IF(A測定!S174="","",A測定!S174-$D175)</f>
        <v>0.80200000000000671</v>
      </c>
      <c r="F175" s="264">
        <f>IF(A測定!T174="","",A測定!T174-$D175)</f>
        <v>0.80299999999999727</v>
      </c>
      <c r="G175" s="126"/>
      <c r="H175" s="126"/>
      <c r="I175" s="126"/>
      <c r="J175" s="126"/>
      <c r="K175" s="126"/>
      <c r="L175" s="126"/>
      <c r="M175" s="126"/>
      <c r="N175" s="126"/>
      <c r="O175" s="126"/>
      <c r="P175" s="126"/>
      <c r="Q175" s="126"/>
      <c r="R175" s="126"/>
      <c r="S175" s="126"/>
      <c r="T175" s="126"/>
      <c r="U175" s="126"/>
      <c r="V175" s="126"/>
      <c r="W175" s="126"/>
      <c r="X175" s="126"/>
      <c r="Y175" s="126"/>
      <c r="Z175" s="126"/>
      <c r="AA175" s="126"/>
      <c r="AB175" s="126"/>
      <c r="AC175" s="126"/>
      <c r="AD175" s="126"/>
      <c r="AE175" s="126"/>
      <c r="AF175" s="126"/>
      <c r="AG175" s="126"/>
      <c r="AH175" s="126"/>
      <c r="AI175" s="126"/>
      <c r="AJ175" s="126"/>
      <c r="AK175" s="126"/>
      <c r="AL175" s="126"/>
      <c r="AM175" s="126"/>
      <c r="AN175" s="126"/>
      <c r="AO175" s="126"/>
      <c r="AP175" s="126"/>
      <c r="AQ175" s="126"/>
      <c r="AR175" s="126"/>
      <c r="AS175" s="126"/>
      <c r="AT175" s="126"/>
      <c r="AU175" s="126"/>
      <c r="AV175" s="126"/>
      <c r="AW175" s="126"/>
      <c r="AX175" s="126"/>
      <c r="AY175" s="126"/>
      <c r="AZ175" s="126"/>
      <c r="BA175" s="126"/>
      <c r="BB175" s="126"/>
      <c r="BC175" s="126"/>
      <c r="BD175" s="126"/>
      <c r="BE175" s="126"/>
      <c r="BF175" s="126"/>
      <c r="BG175" s="126"/>
      <c r="BH175" s="126"/>
      <c r="BI175" s="126"/>
      <c r="BJ175" s="126"/>
      <c r="BK175" s="126"/>
      <c r="BL175" s="126"/>
      <c r="BM175" s="126"/>
      <c r="BN175" s="126"/>
      <c r="BO175" s="126"/>
      <c r="BP175" s="126"/>
      <c r="BQ175" s="126"/>
      <c r="BR175" s="126"/>
      <c r="BS175" s="126"/>
      <c r="BT175" s="126"/>
      <c r="BU175" s="126"/>
      <c r="BV175" s="126"/>
      <c r="BW175" s="126"/>
      <c r="BX175" s="126"/>
      <c r="BY175" s="126"/>
      <c r="BZ175" s="126"/>
      <c r="CA175" s="126"/>
      <c r="CB175" s="126"/>
      <c r="CC175" s="126"/>
      <c r="CD175" s="126"/>
      <c r="CE175" s="126"/>
      <c r="CF175" s="126"/>
      <c r="CG175" s="126"/>
      <c r="CH175" s="126"/>
      <c r="CI175" s="126"/>
      <c r="CJ175" s="126"/>
      <c r="CK175" s="126"/>
      <c r="CL175" s="126"/>
      <c r="CM175" s="126"/>
      <c r="CN175" s="126"/>
      <c r="CO175" s="126"/>
      <c r="CP175" s="126"/>
      <c r="CQ175" s="126"/>
      <c r="CR175" s="126"/>
      <c r="CS175" s="126"/>
      <c r="CT175" s="126"/>
      <c r="CU175" s="126"/>
      <c r="CV175" s="126"/>
      <c r="CW175" s="126"/>
      <c r="CX175" s="126"/>
      <c r="CY175" s="126"/>
      <c r="CZ175" s="289"/>
    </row>
    <row r="176" spans="1:104" ht="13.5" customHeight="1">
      <c r="A176" s="359">
        <v>71</v>
      </c>
      <c r="B176" s="332" t="s">
        <v>508</v>
      </c>
      <c r="C176" s="130">
        <f>A測定!Q175</f>
        <v>71</v>
      </c>
      <c r="D176" s="36">
        <f>A測定!R175</f>
        <v>91.25</v>
      </c>
      <c r="E176" s="264">
        <f>IF(A測定!S175="","",A測定!S175-$D176)</f>
        <v>0.52400000000000091</v>
      </c>
      <c r="F176" s="264">
        <f>IF(A測定!T175="","",A測定!T175-$D176)</f>
        <v>0.51800000000000068</v>
      </c>
      <c r="G176" s="126"/>
      <c r="H176" s="126"/>
      <c r="I176" s="126"/>
      <c r="J176" s="126"/>
      <c r="K176" s="126"/>
      <c r="L176" s="126"/>
      <c r="M176" s="126"/>
      <c r="N176" s="126"/>
      <c r="O176" s="126"/>
      <c r="P176" s="126"/>
      <c r="Q176" s="126"/>
      <c r="R176" s="126"/>
      <c r="S176" s="126"/>
      <c r="T176" s="126"/>
      <c r="U176" s="126"/>
      <c r="V176" s="126"/>
      <c r="W176" s="126"/>
      <c r="X176" s="126"/>
      <c r="Y176" s="126"/>
      <c r="Z176" s="126"/>
      <c r="AA176" s="126"/>
      <c r="AB176" s="126"/>
      <c r="AC176" s="126"/>
      <c r="AD176" s="126"/>
      <c r="AE176" s="126"/>
      <c r="AF176" s="126"/>
      <c r="AG176" s="126"/>
      <c r="AH176" s="126"/>
      <c r="AI176" s="126"/>
      <c r="AJ176" s="126"/>
      <c r="AK176" s="126"/>
      <c r="AL176" s="126"/>
      <c r="AM176" s="126"/>
      <c r="AN176" s="126"/>
      <c r="AO176" s="126"/>
      <c r="AP176" s="126"/>
      <c r="AQ176" s="126"/>
      <c r="AR176" s="126"/>
      <c r="AS176" s="126"/>
      <c r="AT176" s="126"/>
      <c r="AU176" s="126"/>
      <c r="AV176" s="126"/>
      <c r="AW176" s="126"/>
      <c r="AX176" s="126"/>
      <c r="AY176" s="126"/>
      <c r="AZ176" s="126"/>
      <c r="BA176" s="126"/>
      <c r="BB176" s="126"/>
      <c r="BC176" s="126"/>
      <c r="BD176" s="126"/>
      <c r="BE176" s="126"/>
      <c r="BF176" s="126"/>
      <c r="BG176" s="126"/>
      <c r="BH176" s="126"/>
      <c r="BI176" s="126"/>
      <c r="BJ176" s="126"/>
      <c r="BK176" s="126"/>
      <c r="BL176" s="126"/>
      <c r="BM176" s="126"/>
      <c r="BN176" s="126"/>
      <c r="BO176" s="126"/>
      <c r="BP176" s="126"/>
      <c r="BQ176" s="126"/>
      <c r="BR176" s="126"/>
      <c r="BS176" s="126"/>
      <c r="BT176" s="126"/>
      <c r="BU176" s="126"/>
      <c r="BV176" s="126"/>
      <c r="BW176" s="126"/>
      <c r="BX176" s="126"/>
      <c r="BY176" s="126"/>
      <c r="BZ176" s="126"/>
      <c r="CA176" s="126"/>
      <c r="CB176" s="126"/>
      <c r="CC176" s="126"/>
      <c r="CD176" s="126"/>
      <c r="CE176" s="126"/>
      <c r="CF176" s="126"/>
      <c r="CG176" s="126"/>
      <c r="CH176" s="126"/>
      <c r="CI176" s="126"/>
      <c r="CJ176" s="126"/>
      <c r="CK176" s="126"/>
      <c r="CL176" s="126"/>
      <c r="CM176" s="126"/>
      <c r="CN176" s="126"/>
      <c r="CO176" s="126"/>
      <c r="CP176" s="126"/>
      <c r="CQ176" s="126"/>
      <c r="CR176" s="126"/>
      <c r="CS176" s="126"/>
      <c r="CT176" s="126"/>
      <c r="CU176" s="126"/>
      <c r="CV176" s="126"/>
      <c r="CW176" s="126"/>
      <c r="CX176" s="126"/>
      <c r="CY176" s="126"/>
      <c r="CZ176" s="289"/>
    </row>
    <row r="177" spans="1:104" ht="13.5" customHeight="1">
      <c r="A177" s="359">
        <v>75</v>
      </c>
      <c r="B177" s="332" t="s">
        <v>428</v>
      </c>
      <c r="C177" s="130">
        <f>A測定!Q176</f>
        <v>75</v>
      </c>
      <c r="D177" s="36">
        <f>A測定!R176</f>
        <v>91.25</v>
      </c>
      <c r="E177" s="264">
        <f>IF(A測定!S176="","",A測定!S176-$D177)</f>
        <v>0.48699999999999477</v>
      </c>
      <c r="F177" s="264">
        <f>IF(A測定!T176="","",A測定!T176-$D177)</f>
        <v>0.46399999999999864</v>
      </c>
      <c r="G177" s="126"/>
      <c r="H177" s="126"/>
      <c r="I177" s="126"/>
      <c r="J177" s="126"/>
      <c r="K177" s="126"/>
      <c r="L177" s="126"/>
      <c r="M177" s="126"/>
      <c r="N177" s="126"/>
      <c r="O177" s="126"/>
      <c r="P177" s="126"/>
      <c r="Q177" s="126"/>
      <c r="R177" s="126"/>
      <c r="S177" s="126"/>
      <c r="T177" s="126"/>
      <c r="U177" s="126"/>
      <c r="V177" s="126"/>
      <c r="W177" s="126"/>
      <c r="X177" s="126"/>
      <c r="Y177" s="126"/>
      <c r="Z177" s="126"/>
      <c r="AA177" s="126"/>
      <c r="AB177" s="126"/>
      <c r="AC177" s="126"/>
      <c r="AD177" s="126"/>
      <c r="AE177" s="126"/>
      <c r="AF177" s="126"/>
      <c r="AG177" s="126"/>
      <c r="AH177" s="126"/>
      <c r="AI177" s="126"/>
      <c r="AJ177" s="126"/>
      <c r="AK177" s="126"/>
      <c r="AL177" s="126"/>
      <c r="AM177" s="126"/>
      <c r="AN177" s="126"/>
      <c r="AO177" s="126"/>
      <c r="AP177" s="126"/>
      <c r="AQ177" s="126"/>
      <c r="AR177" s="126"/>
      <c r="AS177" s="126"/>
      <c r="AT177" s="126"/>
      <c r="AU177" s="126"/>
      <c r="AV177" s="126"/>
      <c r="AW177" s="126"/>
      <c r="AX177" s="126"/>
      <c r="AY177" s="126"/>
      <c r="AZ177" s="126"/>
      <c r="BA177" s="126"/>
      <c r="BB177" s="126"/>
      <c r="BC177" s="126"/>
      <c r="BD177" s="126"/>
      <c r="BE177" s="126"/>
      <c r="BF177" s="126"/>
      <c r="BG177" s="126"/>
      <c r="BH177" s="126"/>
      <c r="BI177" s="126"/>
      <c r="BJ177" s="126"/>
      <c r="BK177" s="126"/>
      <c r="BL177" s="126"/>
      <c r="BM177" s="126"/>
      <c r="BN177" s="126"/>
      <c r="BO177" s="126"/>
      <c r="BP177" s="126"/>
      <c r="BQ177" s="126"/>
      <c r="BR177" s="126"/>
      <c r="BS177" s="126"/>
      <c r="BT177" s="126"/>
      <c r="BU177" s="126"/>
      <c r="BV177" s="126"/>
      <c r="BW177" s="126"/>
      <c r="BX177" s="126"/>
      <c r="BY177" s="126"/>
      <c r="BZ177" s="126"/>
      <c r="CA177" s="126"/>
      <c r="CB177" s="126"/>
      <c r="CC177" s="126"/>
      <c r="CD177" s="126"/>
      <c r="CE177" s="126"/>
      <c r="CF177" s="126"/>
      <c r="CG177" s="126"/>
      <c r="CH177" s="126"/>
      <c r="CI177" s="126"/>
      <c r="CJ177" s="126"/>
      <c r="CK177" s="126"/>
      <c r="CL177" s="126"/>
      <c r="CM177" s="126"/>
      <c r="CN177" s="126"/>
      <c r="CO177" s="126"/>
      <c r="CP177" s="126"/>
      <c r="CQ177" s="126"/>
      <c r="CR177" s="126"/>
      <c r="CS177" s="126"/>
      <c r="CT177" s="126"/>
      <c r="CU177" s="126"/>
      <c r="CV177" s="126"/>
      <c r="CW177" s="126"/>
      <c r="CX177" s="126"/>
      <c r="CY177" s="126"/>
      <c r="CZ177" s="289"/>
    </row>
    <row r="178" spans="1:104" ht="13.5" customHeight="1">
      <c r="A178" s="363">
        <v>67</v>
      </c>
      <c r="B178" s="348" t="s">
        <v>429</v>
      </c>
      <c r="C178" s="130">
        <f>A測定!Q177</f>
        <v>67</v>
      </c>
      <c r="D178" s="36">
        <f>A測定!R177</f>
        <v>160.5</v>
      </c>
      <c r="E178" s="264">
        <f>IF(A測定!S177="","",A測定!S177-$D178)</f>
        <v>-1.2000000000000455E-2</v>
      </c>
      <c r="F178" s="264">
        <f>IF(A測定!T177="","",A測定!T177-$D178)</f>
        <v>-2.6999999999986812E-2</v>
      </c>
      <c r="G178" s="126"/>
      <c r="H178" s="126"/>
      <c r="I178" s="126"/>
      <c r="J178" s="126"/>
      <c r="K178" s="126"/>
      <c r="L178" s="126"/>
      <c r="M178" s="126"/>
      <c r="N178" s="126"/>
      <c r="O178" s="126"/>
      <c r="P178" s="126"/>
      <c r="Q178" s="126"/>
      <c r="R178" s="126"/>
      <c r="S178" s="126"/>
      <c r="T178" s="126"/>
      <c r="U178" s="126"/>
      <c r="V178" s="126"/>
      <c r="W178" s="126"/>
      <c r="X178" s="126"/>
      <c r="Y178" s="126"/>
      <c r="Z178" s="126"/>
      <c r="AA178" s="126"/>
      <c r="AB178" s="126"/>
      <c r="AC178" s="126"/>
      <c r="AD178" s="126"/>
      <c r="AE178" s="126"/>
      <c r="AF178" s="126"/>
      <c r="AG178" s="126"/>
      <c r="AH178" s="126"/>
      <c r="AI178" s="126"/>
      <c r="AJ178" s="126"/>
      <c r="AK178" s="126"/>
      <c r="AL178" s="126"/>
      <c r="AM178" s="126"/>
      <c r="AN178" s="126"/>
      <c r="AO178" s="126"/>
      <c r="AP178" s="126"/>
      <c r="AQ178" s="126"/>
      <c r="AR178" s="126"/>
      <c r="AS178" s="126"/>
      <c r="AT178" s="126"/>
      <c r="AU178" s="126"/>
      <c r="AV178" s="126"/>
      <c r="AW178" s="126"/>
      <c r="AX178" s="126"/>
      <c r="AY178" s="126"/>
      <c r="AZ178" s="126"/>
      <c r="BA178" s="126"/>
      <c r="BB178" s="126"/>
      <c r="BC178" s="126"/>
      <c r="BD178" s="126"/>
      <c r="BE178" s="126"/>
      <c r="BF178" s="126"/>
      <c r="BG178" s="126"/>
      <c r="BH178" s="126"/>
      <c r="BI178" s="126"/>
      <c r="BJ178" s="126"/>
      <c r="BK178" s="126"/>
      <c r="BL178" s="126"/>
      <c r="BM178" s="126"/>
      <c r="BN178" s="126"/>
      <c r="BO178" s="126"/>
      <c r="BP178" s="126"/>
      <c r="BQ178" s="126"/>
      <c r="BR178" s="126"/>
      <c r="BS178" s="126"/>
      <c r="BT178" s="126"/>
      <c r="BU178" s="126"/>
      <c r="BV178" s="126"/>
      <c r="BW178" s="126"/>
      <c r="BX178" s="126"/>
      <c r="BY178" s="126"/>
      <c r="BZ178" s="126"/>
      <c r="CA178" s="126"/>
      <c r="CB178" s="126"/>
      <c r="CC178" s="126"/>
      <c r="CD178" s="126"/>
      <c r="CE178" s="126"/>
      <c r="CF178" s="126"/>
      <c r="CG178" s="126"/>
      <c r="CH178" s="126"/>
      <c r="CI178" s="126"/>
      <c r="CJ178" s="126"/>
      <c r="CK178" s="126"/>
      <c r="CL178" s="126"/>
      <c r="CM178" s="126"/>
      <c r="CN178" s="126"/>
      <c r="CO178" s="126"/>
      <c r="CP178" s="126"/>
      <c r="CQ178" s="126"/>
      <c r="CR178" s="126"/>
      <c r="CS178" s="126"/>
      <c r="CT178" s="126"/>
      <c r="CU178" s="126"/>
      <c r="CV178" s="126"/>
      <c r="CW178" s="126"/>
      <c r="CX178" s="126"/>
      <c r="CY178" s="126"/>
      <c r="CZ178" s="289"/>
    </row>
    <row r="179" spans="1:104" ht="13.5" customHeight="1">
      <c r="A179" s="363"/>
      <c r="B179" s="366" t="s">
        <v>166</v>
      </c>
      <c r="C179" s="130">
        <f>A測定!Q178</f>
        <v>0</v>
      </c>
      <c r="D179" s="36">
        <f>A測定!R178</f>
        <v>0</v>
      </c>
      <c r="E179" s="264">
        <f>IF(A測定!S178="","",A測定!S178-$D179)</f>
        <v>142.21700000000001</v>
      </c>
      <c r="F179" s="264">
        <f>IF(A測定!T178="","",A測定!T178-$D179)</f>
        <v>142.21</v>
      </c>
      <c r="G179" s="126"/>
      <c r="H179" s="126"/>
      <c r="I179" s="126"/>
      <c r="J179" s="126"/>
      <c r="K179" s="126"/>
      <c r="L179" s="126"/>
      <c r="M179" s="126"/>
      <c r="N179" s="126"/>
      <c r="O179" s="126"/>
      <c r="P179" s="126"/>
      <c r="Q179" s="126"/>
      <c r="R179" s="126"/>
      <c r="S179" s="126"/>
      <c r="T179" s="126"/>
      <c r="U179" s="126"/>
      <c r="V179" s="126"/>
      <c r="W179" s="126"/>
      <c r="X179" s="126"/>
      <c r="Y179" s="126"/>
      <c r="Z179" s="126"/>
      <c r="AA179" s="126"/>
      <c r="AB179" s="126"/>
      <c r="AC179" s="126"/>
      <c r="AD179" s="126"/>
      <c r="AE179" s="126"/>
      <c r="AF179" s="126"/>
      <c r="AG179" s="126"/>
      <c r="AH179" s="126"/>
      <c r="AI179" s="126"/>
      <c r="AJ179" s="126"/>
      <c r="AK179" s="126"/>
      <c r="AL179" s="126"/>
      <c r="AM179" s="126"/>
      <c r="AN179" s="126"/>
      <c r="AO179" s="126"/>
      <c r="AP179" s="126"/>
      <c r="AQ179" s="126"/>
      <c r="AR179" s="126"/>
      <c r="AS179" s="126"/>
      <c r="AT179" s="126"/>
      <c r="AU179" s="126"/>
      <c r="AV179" s="126"/>
      <c r="AW179" s="126"/>
      <c r="AX179" s="126"/>
      <c r="AY179" s="126"/>
      <c r="AZ179" s="126"/>
      <c r="BA179" s="126"/>
      <c r="BB179" s="126"/>
      <c r="BC179" s="126"/>
      <c r="BD179" s="126"/>
      <c r="BE179" s="126"/>
      <c r="BF179" s="126"/>
      <c r="BG179" s="126"/>
      <c r="BH179" s="126"/>
      <c r="BI179" s="126"/>
      <c r="BJ179" s="126"/>
      <c r="BK179" s="126"/>
      <c r="BL179" s="126"/>
      <c r="BM179" s="126"/>
      <c r="BN179" s="126"/>
      <c r="BO179" s="126"/>
      <c r="BP179" s="126"/>
      <c r="BQ179" s="126"/>
      <c r="BR179" s="126"/>
      <c r="BS179" s="126"/>
      <c r="BT179" s="126"/>
      <c r="BU179" s="126"/>
      <c r="BV179" s="126"/>
      <c r="BW179" s="126"/>
      <c r="BX179" s="126"/>
      <c r="BY179" s="126"/>
      <c r="BZ179" s="126"/>
      <c r="CA179" s="126"/>
      <c r="CB179" s="126"/>
      <c r="CC179" s="126"/>
      <c r="CD179" s="126"/>
      <c r="CE179" s="126"/>
      <c r="CF179" s="126"/>
      <c r="CG179" s="126"/>
      <c r="CH179" s="126"/>
      <c r="CI179" s="126"/>
      <c r="CJ179" s="126"/>
      <c r="CK179" s="126"/>
      <c r="CL179" s="126"/>
      <c r="CM179" s="126"/>
      <c r="CN179" s="126"/>
      <c r="CO179" s="126"/>
      <c r="CP179" s="126"/>
      <c r="CQ179" s="126"/>
      <c r="CR179" s="126"/>
      <c r="CS179" s="126"/>
      <c r="CT179" s="126"/>
      <c r="CU179" s="126"/>
      <c r="CV179" s="126"/>
      <c r="CW179" s="126"/>
      <c r="CX179" s="126"/>
      <c r="CY179" s="126"/>
      <c r="CZ179" s="289"/>
    </row>
    <row r="180" spans="1:104" ht="13.5" customHeight="1">
      <c r="A180" s="362"/>
      <c r="B180" s="367" t="s">
        <v>166</v>
      </c>
      <c r="C180" s="130">
        <f>A測定!Q179</f>
        <v>0</v>
      </c>
      <c r="D180" s="36">
        <f>A測定!R179</f>
        <v>0</v>
      </c>
      <c r="E180" s="264">
        <f>IF(A測定!S179="","",A測定!S179-$D180)</f>
        <v>130.23099999999999</v>
      </c>
      <c r="F180" s="264">
        <f>IF(A測定!T179="","",A測定!T179-$D180)</f>
        <v>130.20099999999999</v>
      </c>
      <c r="G180" s="126"/>
      <c r="H180" s="126"/>
      <c r="I180" s="126"/>
      <c r="J180" s="126"/>
      <c r="K180" s="126"/>
      <c r="L180" s="126"/>
      <c r="M180" s="126"/>
      <c r="N180" s="126"/>
      <c r="O180" s="126"/>
      <c r="P180" s="126"/>
      <c r="Q180" s="126"/>
      <c r="R180" s="126"/>
      <c r="S180" s="126"/>
      <c r="T180" s="126"/>
      <c r="U180" s="126"/>
      <c r="V180" s="126"/>
      <c r="W180" s="126"/>
      <c r="X180" s="126"/>
      <c r="Y180" s="126"/>
      <c r="Z180" s="126"/>
      <c r="AA180" s="126"/>
      <c r="AB180" s="126"/>
      <c r="AC180" s="126"/>
      <c r="AD180" s="126"/>
      <c r="AE180" s="126"/>
      <c r="AF180" s="126"/>
      <c r="AG180" s="126"/>
      <c r="AH180" s="126"/>
      <c r="AI180" s="126"/>
      <c r="AJ180" s="126"/>
      <c r="AK180" s="126"/>
      <c r="AL180" s="126"/>
      <c r="AM180" s="126"/>
      <c r="AN180" s="126"/>
      <c r="AO180" s="126"/>
      <c r="AP180" s="126"/>
      <c r="AQ180" s="126"/>
      <c r="AR180" s="126"/>
      <c r="AS180" s="126"/>
      <c r="AT180" s="126"/>
      <c r="AU180" s="126"/>
      <c r="AV180" s="126"/>
      <c r="AW180" s="126"/>
      <c r="AX180" s="126"/>
      <c r="AY180" s="126"/>
      <c r="AZ180" s="126"/>
      <c r="BA180" s="126"/>
      <c r="BB180" s="126"/>
      <c r="BC180" s="126"/>
      <c r="BD180" s="126"/>
      <c r="BE180" s="126"/>
      <c r="BF180" s="126"/>
      <c r="BG180" s="126"/>
      <c r="BH180" s="126"/>
      <c r="BI180" s="126"/>
      <c r="BJ180" s="126"/>
      <c r="BK180" s="126"/>
      <c r="BL180" s="126"/>
      <c r="BM180" s="126"/>
      <c r="BN180" s="126"/>
      <c r="BO180" s="126"/>
      <c r="BP180" s="126"/>
      <c r="BQ180" s="126"/>
      <c r="BR180" s="126"/>
      <c r="BS180" s="126"/>
      <c r="BT180" s="126"/>
      <c r="BU180" s="126"/>
      <c r="BV180" s="126"/>
      <c r="BW180" s="126"/>
      <c r="BX180" s="126"/>
      <c r="BY180" s="126"/>
      <c r="BZ180" s="126"/>
      <c r="CA180" s="126"/>
      <c r="CB180" s="126"/>
      <c r="CC180" s="126"/>
      <c r="CD180" s="126"/>
      <c r="CE180" s="126"/>
      <c r="CF180" s="126"/>
      <c r="CG180" s="126"/>
      <c r="CH180" s="126"/>
      <c r="CI180" s="126"/>
      <c r="CJ180" s="126"/>
      <c r="CK180" s="126"/>
      <c r="CL180" s="126"/>
      <c r="CM180" s="126"/>
      <c r="CN180" s="126"/>
      <c r="CO180" s="126"/>
      <c r="CP180" s="126"/>
      <c r="CQ180" s="126"/>
      <c r="CR180" s="126"/>
      <c r="CS180" s="126"/>
      <c r="CT180" s="126"/>
      <c r="CU180" s="126"/>
      <c r="CV180" s="126"/>
      <c r="CW180" s="126"/>
      <c r="CX180" s="126"/>
      <c r="CY180" s="126"/>
      <c r="CZ180" s="289"/>
    </row>
    <row r="181" spans="1:104" ht="13.5" customHeight="1">
      <c r="A181" s="362"/>
      <c r="B181" s="367" t="s">
        <v>166</v>
      </c>
      <c r="C181" s="130">
        <f>A測定!Q180</f>
        <v>0</v>
      </c>
      <c r="D181" s="36">
        <f>A測定!R180</f>
        <v>0</v>
      </c>
      <c r="E181" s="264">
        <f>IF(A測定!S180="","",A測定!S180-$D181)</f>
        <v>4.4509999999999996</v>
      </c>
      <c r="F181" s="264">
        <f>IF(A測定!T180="","",A測定!T180-$D181)</f>
        <v>4.4489999999999998</v>
      </c>
      <c r="G181" s="126"/>
      <c r="H181" s="126"/>
      <c r="I181" s="126"/>
      <c r="J181" s="126"/>
      <c r="K181" s="126"/>
      <c r="L181" s="126"/>
      <c r="M181" s="126"/>
      <c r="N181" s="126"/>
      <c r="O181" s="126"/>
      <c r="P181" s="126"/>
      <c r="Q181" s="126"/>
      <c r="R181" s="126"/>
      <c r="S181" s="126"/>
      <c r="T181" s="126"/>
      <c r="U181" s="126"/>
      <c r="V181" s="126"/>
      <c r="W181" s="126"/>
      <c r="X181" s="126"/>
      <c r="Y181" s="126"/>
      <c r="Z181" s="126"/>
      <c r="AA181" s="126"/>
      <c r="AB181" s="126"/>
      <c r="AC181" s="126"/>
      <c r="AD181" s="126"/>
      <c r="AE181" s="126"/>
      <c r="AF181" s="126"/>
      <c r="AG181" s="126"/>
      <c r="AH181" s="126"/>
      <c r="AI181" s="126"/>
      <c r="AJ181" s="126"/>
      <c r="AK181" s="126"/>
      <c r="AL181" s="126"/>
      <c r="AM181" s="126"/>
      <c r="AN181" s="126"/>
      <c r="AO181" s="126"/>
      <c r="AP181" s="126"/>
      <c r="AQ181" s="126"/>
      <c r="AR181" s="126"/>
      <c r="AS181" s="126"/>
      <c r="AT181" s="126"/>
      <c r="AU181" s="126"/>
      <c r="AV181" s="126"/>
      <c r="AW181" s="126"/>
      <c r="AX181" s="126"/>
      <c r="AY181" s="126"/>
      <c r="AZ181" s="126"/>
      <c r="BA181" s="126"/>
      <c r="BB181" s="126"/>
      <c r="BC181" s="126"/>
      <c r="BD181" s="126"/>
      <c r="BE181" s="126"/>
      <c r="BF181" s="126"/>
      <c r="BG181" s="126"/>
      <c r="BH181" s="126"/>
      <c r="BI181" s="126"/>
      <c r="BJ181" s="126"/>
      <c r="BK181" s="126"/>
      <c r="BL181" s="126"/>
      <c r="BM181" s="126"/>
      <c r="BN181" s="126"/>
      <c r="BO181" s="126"/>
      <c r="BP181" s="126"/>
      <c r="BQ181" s="126"/>
      <c r="BR181" s="126"/>
      <c r="BS181" s="126"/>
      <c r="BT181" s="126"/>
      <c r="BU181" s="126"/>
      <c r="BV181" s="126"/>
      <c r="BW181" s="126"/>
      <c r="BX181" s="126"/>
      <c r="BY181" s="126"/>
      <c r="BZ181" s="126"/>
      <c r="CA181" s="126"/>
      <c r="CB181" s="126"/>
      <c r="CC181" s="126"/>
      <c r="CD181" s="126"/>
      <c r="CE181" s="126"/>
      <c r="CF181" s="126"/>
      <c r="CG181" s="126"/>
      <c r="CH181" s="126"/>
      <c r="CI181" s="126"/>
      <c r="CJ181" s="126"/>
      <c r="CK181" s="126"/>
      <c r="CL181" s="126"/>
      <c r="CM181" s="126"/>
      <c r="CN181" s="126"/>
      <c r="CO181" s="126"/>
      <c r="CP181" s="126"/>
      <c r="CQ181" s="126"/>
      <c r="CR181" s="126"/>
      <c r="CS181" s="126"/>
      <c r="CT181" s="126"/>
      <c r="CU181" s="126"/>
      <c r="CV181" s="126"/>
      <c r="CW181" s="126"/>
      <c r="CX181" s="126"/>
      <c r="CY181" s="126"/>
      <c r="CZ181" s="289"/>
    </row>
    <row r="182" spans="1:104" ht="13.5" customHeight="1">
      <c r="A182" s="362"/>
      <c r="B182" s="367" t="s">
        <v>167</v>
      </c>
      <c r="C182" s="130">
        <f>A測定!Q181</f>
        <v>0</v>
      </c>
      <c r="D182" s="36">
        <f>A測定!R181</f>
        <v>0</v>
      </c>
      <c r="E182" s="264">
        <f>IF(A測定!S181="","",A測定!S181-$D182)</f>
        <v>159.00700000000001</v>
      </c>
      <c r="F182" s="264">
        <f>IF(A測定!T181="","",A測定!T181-$D182)</f>
        <v>158.995</v>
      </c>
      <c r="G182" s="126"/>
      <c r="H182" s="126"/>
      <c r="I182" s="126"/>
      <c r="J182" s="126"/>
      <c r="K182" s="126"/>
      <c r="L182" s="126"/>
      <c r="M182" s="126"/>
      <c r="N182" s="126"/>
      <c r="O182" s="126"/>
      <c r="P182" s="126"/>
      <c r="Q182" s="126"/>
      <c r="R182" s="126"/>
      <c r="S182" s="126"/>
      <c r="T182" s="126"/>
      <c r="U182" s="126"/>
      <c r="V182" s="126"/>
      <c r="W182" s="126"/>
      <c r="X182" s="126"/>
      <c r="Y182" s="126"/>
      <c r="Z182" s="126"/>
      <c r="AA182" s="126"/>
      <c r="AB182" s="126"/>
      <c r="AC182" s="126"/>
      <c r="AD182" s="126"/>
      <c r="AE182" s="126"/>
      <c r="AF182" s="126"/>
      <c r="AG182" s="126"/>
      <c r="AH182" s="126"/>
      <c r="AI182" s="126"/>
      <c r="AJ182" s="126"/>
      <c r="AK182" s="126"/>
      <c r="AL182" s="126"/>
      <c r="AM182" s="126"/>
      <c r="AN182" s="126"/>
      <c r="AO182" s="126"/>
      <c r="AP182" s="126"/>
      <c r="AQ182" s="126"/>
      <c r="AR182" s="126"/>
      <c r="AS182" s="126"/>
      <c r="AT182" s="126"/>
      <c r="AU182" s="126"/>
      <c r="AV182" s="126"/>
      <c r="AW182" s="126"/>
      <c r="AX182" s="126"/>
      <c r="AY182" s="126"/>
      <c r="AZ182" s="126"/>
      <c r="BA182" s="126"/>
      <c r="BB182" s="126"/>
      <c r="BC182" s="126"/>
      <c r="BD182" s="126"/>
      <c r="BE182" s="126"/>
      <c r="BF182" s="126"/>
      <c r="BG182" s="126"/>
      <c r="BH182" s="126"/>
      <c r="BI182" s="126"/>
      <c r="BJ182" s="126"/>
      <c r="BK182" s="126"/>
      <c r="BL182" s="126"/>
      <c r="BM182" s="126"/>
      <c r="BN182" s="126"/>
      <c r="BO182" s="126"/>
      <c r="BP182" s="126"/>
      <c r="BQ182" s="126"/>
      <c r="BR182" s="126"/>
      <c r="BS182" s="126"/>
      <c r="BT182" s="126"/>
      <c r="BU182" s="126"/>
      <c r="BV182" s="126"/>
      <c r="BW182" s="126"/>
      <c r="BX182" s="126"/>
      <c r="BY182" s="126"/>
      <c r="BZ182" s="126"/>
      <c r="CA182" s="126"/>
      <c r="CB182" s="126"/>
      <c r="CC182" s="126"/>
      <c r="CD182" s="126"/>
      <c r="CE182" s="126"/>
      <c r="CF182" s="126"/>
      <c r="CG182" s="126"/>
      <c r="CH182" s="126"/>
      <c r="CI182" s="126"/>
      <c r="CJ182" s="126"/>
      <c r="CK182" s="126"/>
      <c r="CL182" s="126"/>
      <c r="CM182" s="126"/>
      <c r="CN182" s="126"/>
      <c r="CO182" s="126"/>
      <c r="CP182" s="126"/>
      <c r="CQ182" s="126"/>
      <c r="CR182" s="126"/>
      <c r="CS182" s="126"/>
      <c r="CT182" s="126"/>
      <c r="CU182" s="126"/>
      <c r="CV182" s="126"/>
      <c r="CW182" s="126"/>
      <c r="CX182" s="126"/>
      <c r="CY182" s="126"/>
      <c r="CZ182" s="289"/>
    </row>
    <row r="183" spans="1:104" ht="13.5" customHeight="1">
      <c r="A183" s="362"/>
      <c r="B183" s="367" t="s">
        <v>168</v>
      </c>
      <c r="C183" s="130">
        <f>A測定!Q182</f>
        <v>0</v>
      </c>
      <c r="D183" s="36">
        <f>A測定!R182</f>
        <v>0</v>
      </c>
      <c r="E183" s="264">
        <f>IF(A測定!S182="","",A測定!S182-$D183)</f>
        <v>159.447</v>
      </c>
      <c r="F183" s="264">
        <f>IF(A測定!T182="","",A測定!T182-$D183)</f>
        <v>159.447</v>
      </c>
      <c r="G183" s="126"/>
      <c r="H183" s="126"/>
      <c r="I183" s="126"/>
      <c r="J183" s="126"/>
      <c r="K183" s="126"/>
      <c r="L183" s="126"/>
      <c r="M183" s="126"/>
      <c r="N183" s="126"/>
      <c r="O183" s="126"/>
      <c r="P183" s="126"/>
      <c r="Q183" s="126"/>
      <c r="R183" s="126"/>
      <c r="S183" s="126"/>
      <c r="T183" s="126"/>
      <c r="U183" s="126"/>
      <c r="V183" s="126"/>
      <c r="W183" s="126"/>
      <c r="X183" s="126"/>
      <c r="Y183" s="126"/>
      <c r="Z183" s="126"/>
      <c r="AA183" s="126"/>
      <c r="AB183" s="126"/>
      <c r="AC183" s="126"/>
      <c r="AD183" s="126"/>
      <c r="AE183" s="126"/>
      <c r="AF183" s="126"/>
      <c r="AG183" s="126"/>
      <c r="AH183" s="126"/>
      <c r="AI183" s="126"/>
      <c r="AJ183" s="126"/>
      <c r="AK183" s="126"/>
      <c r="AL183" s="126"/>
      <c r="AM183" s="126"/>
      <c r="AN183" s="126"/>
      <c r="AO183" s="126"/>
      <c r="AP183" s="126"/>
      <c r="AQ183" s="126"/>
      <c r="AR183" s="126"/>
      <c r="AS183" s="126"/>
      <c r="AT183" s="126"/>
      <c r="AU183" s="126"/>
      <c r="AV183" s="126"/>
      <c r="AW183" s="126"/>
      <c r="AX183" s="126"/>
      <c r="AY183" s="126"/>
      <c r="AZ183" s="126"/>
      <c r="BA183" s="126"/>
      <c r="BB183" s="126"/>
      <c r="BC183" s="126"/>
      <c r="BD183" s="126"/>
      <c r="BE183" s="126"/>
      <c r="BF183" s="126"/>
      <c r="BG183" s="126"/>
      <c r="BH183" s="126"/>
      <c r="BI183" s="126"/>
      <c r="BJ183" s="126"/>
      <c r="BK183" s="126"/>
      <c r="BL183" s="126"/>
      <c r="BM183" s="126"/>
      <c r="BN183" s="126"/>
      <c r="BO183" s="126"/>
      <c r="BP183" s="126"/>
      <c r="BQ183" s="126"/>
      <c r="BR183" s="126"/>
      <c r="BS183" s="126"/>
      <c r="BT183" s="126"/>
      <c r="BU183" s="126"/>
      <c r="BV183" s="126"/>
      <c r="BW183" s="126"/>
      <c r="BX183" s="126"/>
      <c r="BY183" s="126"/>
      <c r="BZ183" s="126"/>
      <c r="CA183" s="126"/>
      <c r="CB183" s="126"/>
      <c r="CC183" s="126"/>
      <c r="CD183" s="126"/>
      <c r="CE183" s="126"/>
      <c r="CF183" s="126"/>
      <c r="CG183" s="126"/>
      <c r="CH183" s="126"/>
      <c r="CI183" s="126"/>
      <c r="CJ183" s="126"/>
      <c r="CK183" s="126"/>
      <c r="CL183" s="126"/>
      <c r="CM183" s="126"/>
      <c r="CN183" s="126"/>
      <c r="CO183" s="126"/>
      <c r="CP183" s="126"/>
      <c r="CQ183" s="126"/>
      <c r="CR183" s="126"/>
      <c r="CS183" s="126"/>
      <c r="CT183" s="126"/>
      <c r="CU183" s="126"/>
      <c r="CV183" s="126"/>
      <c r="CW183" s="126"/>
      <c r="CX183" s="126"/>
      <c r="CY183" s="126"/>
      <c r="CZ183" s="289"/>
    </row>
    <row r="184" spans="1:104" ht="13.5" customHeight="1">
      <c r="A184" s="362"/>
      <c r="B184" s="367" t="s">
        <v>169</v>
      </c>
      <c r="C184" s="130">
        <f>A測定!Q183</f>
        <v>0</v>
      </c>
      <c r="D184" s="36">
        <f>A測定!R183</f>
        <v>0</v>
      </c>
      <c r="E184" s="264">
        <f>IF(A測定!S183="","",A測定!S183-$D184)</f>
        <v>159.83099999999999</v>
      </c>
      <c r="F184" s="264">
        <f>IF(A測定!T183="","",A測定!T183-$D184)</f>
        <v>159.77000000000001</v>
      </c>
      <c r="G184" s="126"/>
      <c r="H184" s="126"/>
      <c r="I184" s="126"/>
      <c r="J184" s="126"/>
      <c r="K184" s="126"/>
      <c r="L184" s="126"/>
      <c r="M184" s="126"/>
      <c r="N184" s="126"/>
      <c r="O184" s="126"/>
      <c r="P184" s="126"/>
      <c r="Q184" s="126"/>
      <c r="R184" s="126"/>
      <c r="S184" s="126"/>
      <c r="T184" s="126"/>
      <c r="U184" s="126"/>
      <c r="V184" s="126"/>
      <c r="W184" s="126"/>
      <c r="X184" s="126"/>
      <c r="Y184" s="126"/>
      <c r="Z184" s="126"/>
      <c r="AA184" s="126"/>
      <c r="AB184" s="126"/>
      <c r="AC184" s="126"/>
      <c r="AD184" s="126"/>
      <c r="AE184" s="126"/>
      <c r="AF184" s="126"/>
      <c r="AG184" s="126"/>
      <c r="AH184" s="126"/>
      <c r="AI184" s="126"/>
      <c r="AJ184" s="126"/>
      <c r="AK184" s="126"/>
      <c r="AL184" s="126"/>
      <c r="AM184" s="126"/>
      <c r="AN184" s="126"/>
      <c r="AO184" s="126"/>
      <c r="AP184" s="126"/>
      <c r="AQ184" s="126"/>
      <c r="AR184" s="126"/>
      <c r="AS184" s="126"/>
      <c r="AT184" s="126"/>
      <c r="AU184" s="126"/>
      <c r="AV184" s="126"/>
      <c r="AW184" s="126"/>
      <c r="AX184" s="126"/>
      <c r="AY184" s="126"/>
      <c r="AZ184" s="126"/>
      <c r="BA184" s="126"/>
      <c r="BB184" s="126"/>
      <c r="BC184" s="126"/>
      <c r="BD184" s="126"/>
      <c r="BE184" s="126"/>
      <c r="BF184" s="126"/>
      <c r="BG184" s="126"/>
      <c r="BH184" s="126"/>
      <c r="BI184" s="126"/>
      <c r="BJ184" s="126"/>
      <c r="BK184" s="126"/>
      <c r="BL184" s="126"/>
      <c r="BM184" s="126"/>
      <c r="BN184" s="126"/>
      <c r="BO184" s="126"/>
      <c r="BP184" s="126"/>
      <c r="BQ184" s="126"/>
      <c r="BR184" s="126"/>
      <c r="BS184" s="126"/>
      <c r="BT184" s="126"/>
      <c r="BU184" s="126"/>
      <c r="BV184" s="126"/>
      <c r="BW184" s="126"/>
      <c r="BX184" s="126"/>
      <c r="BY184" s="126"/>
      <c r="BZ184" s="126"/>
      <c r="CA184" s="126"/>
      <c r="CB184" s="126"/>
      <c r="CC184" s="126"/>
      <c r="CD184" s="126"/>
      <c r="CE184" s="126"/>
      <c r="CF184" s="126"/>
      <c r="CG184" s="126"/>
      <c r="CH184" s="126"/>
      <c r="CI184" s="126"/>
      <c r="CJ184" s="126"/>
      <c r="CK184" s="126"/>
      <c r="CL184" s="126"/>
      <c r="CM184" s="126"/>
      <c r="CN184" s="126"/>
      <c r="CO184" s="126"/>
      <c r="CP184" s="126"/>
      <c r="CQ184" s="126"/>
      <c r="CR184" s="126"/>
      <c r="CS184" s="126"/>
      <c r="CT184" s="126"/>
      <c r="CU184" s="126"/>
      <c r="CV184" s="126"/>
      <c r="CW184" s="126"/>
      <c r="CX184" s="126"/>
      <c r="CY184" s="126"/>
      <c r="CZ184" s="289"/>
    </row>
    <row r="185" spans="1:104" ht="13.5" customHeight="1">
      <c r="A185" s="362"/>
      <c r="B185" s="367" t="s">
        <v>170</v>
      </c>
      <c r="C185" s="130">
        <f>A測定!Q184</f>
        <v>0</v>
      </c>
      <c r="D185" s="36">
        <f>A測定!R184</f>
        <v>0</v>
      </c>
      <c r="E185" s="264">
        <f>IF(A測定!S184="","",A測定!S184-$D185)</f>
        <v>160.27000000000001</v>
      </c>
      <c r="F185" s="264">
        <f>IF(A測定!T184="","",A測定!T184-$D185)</f>
        <v>160.261</v>
      </c>
      <c r="G185" s="126"/>
      <c r="H185" s="126"/>
      <c r="I185" s="126"/>
      <c r="J185" s="126"/>
      <c r="K185" s="126"/>
      <c r="L185" s="126"/>
      <c r="M185" s="126"/>
      <c r="N185" s="126"/>
      <c r="O185" s="126"/>
      <c r="P185" s="126"/>
      <c r="Q185" s="126"/>
      <c r="R185" s="126"/>
      <c r="S185" s="126"/>
      <c r="T185" s="126"/>
      <c r="U185" s="126"/>
      <c r="V185" s="126"/>
      <c r="W185" s="126"/>
      <c r="X185" s="126"/>
      <c r="Y185" s="126"/>
      <c r="Z185" s="126"/>
      <c r="AA185" s="126"/>
      <c r="AB185" s="126"/>
      <c r="AC185" s="126"/>
      <c r="AD185" s="126"/>
      <c r="AE185" s="126"/>
      <c r="AF185" s="126"/>
      <c r="AG185" s="126"/>
      <c r="AH185" s="126"/>
      <c r="AI185" s="126"/>
      <c r="AJ185" s="126"/>
      <c r="AK185" s="126"/>
      <c r="AL185" s="126"/>
      <c r="AM185" s="126"/>
      <c r="AN185" s="126"/>
      <c r="AO185" s="126"/>
      <c r="AP185" s="126"/>
      <c r="AQ185" s="126"/>
      <c r="AR185" s="126"/>
      <c r="AS185" s="126"/>
      <c r="AT185" s="126"/>
      <c r="AU185" s="126"/>
      <c r="AV185" s="126"/>
      <c r="AW185" s="126"/>
      <c r="AX185" s="126"/>
      <c r="AY185" s="126"/>
      <c r="AZ185" s="126"/>
      <c r="BA185" s="126"/>
      <c r="BB185" s="126"/>
      <c r="BC185" s="126"/>
      <c r="BD185" s="126"/>
      <c r="BE185" s="126"/>
      <c r="BF185" s="126"/>
      <c r="BG185" s="126"/>
      <c r="BH185" s="126"/>
      <c r="BI185" s="126"/>
      <c r="BJ185" s="126"/>
      <c r="BK185" s="126"/>
      <c r="BL185" s="126"/>
      <c r="BM185" s="126"/>
      <c r="BN185" s="126"/>
      <c r="BO185" s="126"/>
      <c r="BP185" s="126"/>
      <c r="BQ185" s="126"/>
      <c r="BR185" s="126"/>
      <c r="BS185" s="126"/>
      <c r="BT185" s="126"/>
      <c r="BU185" s="126"/>
      <c r="BV185" s="126"/>
      <c r="BW185" s="126"/>
      <c r="BX185" s="126"/>
      <c r="BY185" s="126"/>
      <c r="BZ185" s="126"/>
      <c r="CA185" s="126"/>
      <c r="CB185" s="126"/>
      <c r="CC185" s="126"/>
      <c r="CD185" s="126"/>
      <c r="CE185" s="126"/>
      <c r="CF185" s="126"/>
      <c r="CG185" s="126"/>
      <c r="CH185" s="126"/>
      <c r="CI185" s="126"/>
      <c r="CJ185" s="126"/>
      <c r="CK185" s="126"/>
      <c r="CL185" s="126"/>
      <c r="CM185" s="126"/>
      <c r="CN185" s="126"/>
      <c r="CO185" s="126"/>
      <c r="CP185" s="126"/>
      <c r="CQ185" s="126"/>
      <c r="CR185" s="126"/>
      <c r="CS185" s="126"/>
      <c r="CT185" s="126"/>
      <c r="CU185" s="126"/>
      <c r="CV185" s="126"/>
      <c r="CW185" s="126"/>
      <c r="CX185" s="126"/>
      <c r="CY185" s="126"/>
      <c r="CZ185" s="289"/>
    </row>
    <row r="186" spans="1:104" ht="13.5" customHeight="1">
      <c r="A186" s="362"/>
      <c r="B186" s="367" t="s">
        <v>171</v>
      </c>
      <c r="C186" s="130">
        <f>A測定!Q185</f>
        <v>0</v>
      </c>
      <c r="D186" s="36">
        <f>A測定!R185</f>
        <v>0</v>
      </c>
      <c r="E186" s="264">
        <f>IF(A測定!S185="","",A測定!S185-$D186)</f>
        <v>160.31200000000001</v>
      </c>
      <c r="F186" s="264">
        <f>IF(A測定!T185="","",A測定!T185-$D186)</f>
        <v>160.31</v>
      </c>
      <c r="G186" s="126"/>
      <c r="H186" s="126"/>
      <c r="I186" s="126"/>
      <c r="J186" s="126"/>
      <c r="K186" s="126"/>
      <c r="L186" s="126"/>
      <c r="M186" s="126"/>
      <c r="N186" s="126"/>
      <c r="O186" s="126"/>
      <c r="P186" s="126"/>
      <c r="Q186" s="126"/>
      <c r="R186" s="126"/>
      <c r="S186" s="126"/>
      <c r="T186" s="126"/>
      <c r="U186" s="126"/>
      <c r="V186" s="126"/>
      <c r="W186" s="126"/>
      <c r="X186" s="126"/>
      <c r="Y186" s="126"/>
      <c r="Z186" s="126"/>
      <c r="AA186" s="126"/>
      <c r="AB186" s="126"/>
      <c r="AC186" s="126"/>
      <c r="AD186" s="126"/>
      <c r="AE186" s="126"/>
      <c r="AF186" s="126"/>
      <c r="AG186" s="126"/>
      <c r="AH186" s="126"/>
      <c r="AI186" s="126"/>
      <c r="AJ186" s="126"/>
      <c r="AK186" s="126"/>
      <c r="AL186" s="126"/>
      <c r="AM186" s="126"/>
      <c r="AN186" s="126"/>
      <c r="AO186" s="126"/>
      <c r="AP186" s="126"/>
      <c r="AQ186" s="126"/>
      <c r="AR186" s="126"/>
      <c r="AS186" s="126"/>
      <c r="AT186" s="126"/>
      <c r="AU186" s="126"/>
      <c r="AV186" s="126"/>
      <c r="AW186" s="126"/>
      <c r="AX186" s="126"/>
      <c r="AY186" s="126"/>
      <c r="AZ186" s="126"/>
      <c r="BA186" s="126"/>
      <c r="BB186" s="126"/>
      <c r="BC186" s="126"/>
      <c r="BD186" s="126"/>
      <c r="BE186" s="126"/>
      <c r="BF186" s="126"/>
      <c r="BG186" s="126"/>
      <c r="BH186" s="126"/>
      <c r="BI186" s="126"/>
      <c r="BJ186" s="126"/>
      <c r="BK186" s="126"/>
      <c r="BL186" s="126"/>
      <c r="BM186" s="126"/>
      <c r="BN186" s="126"/>
      <c r="BO186" s="126"/>
      <c r="BP186" s="126"/>
      <c r="BQ186" s="126"/>
      <c r="BR186" s="126"/>
      <c r="BS186" s="126"/>
      <c r="BT186" s="126"/>
      <c r="BU186" s="126"/>
      <c r="BV186" s="126"/>
      <c r="BW186" s="126"/>
      <c r="BX186" s="126"/>
      <c r="BY186" s="126"/>
      <c r="BZ186" s="126"/>
      <c r="CA186" s="126"/>
      <c r="CB186" s="126"/>
      <c r="CC186" s="126"/>
      <c r="CD186" s="126"/>
      <c r="CE186" s="126"/>
      <c r="CF186" s="126"/>
      <c r="CG186" s="126"/>
      <c r="CH186" s="126"/>
      <c r="CI186" s="126"/>
      <c r="CJ186" s="126"/>
      <c r="CK186" s="126"/>
      <c r="CL186" s="126"/>
      <c r="CM186" s="126"/>
      <c r="CN186" s="126"/>
      <c r="CO186" s="126"/>
      <c r="CP186" s="126"/>
      <c r="CQ186" s="126"/>
      <c r="CR186" s="126"/>
      <c r="CS186" s="126"/>
      <c r="CT186" s="126"/>
      <c r="CU186" s="126"/>
      <c r="CV186" s="126"/>
      <c r="CW186" s="126"/>
      <c r="CX186" s="126"/>
      <c r="CY186" s="126"/>
      <c r="CZ186" s="289"/>
    </row>
    <row r="187" spans="1:104" ht="13.5" customHeight="1">
      <c r="A187" s="362"/>
      <c r="B187" s="367" t="s">
        <v>172</v>
      </c>
      <c r="C187" s="130">
        <f>A測定!Q186</f>
        <v>0</v>
      </c>
      <c r="D187" s="36">
        <f>A測定!R186</f>
        <v>0</v>
      </c>
      <c r="E187" s="264">
        <f>IF(A測定!S186="","",A測定!S186-$D187)</f>
        <v>160.32400000000001</v>
      </c>
      <c r="F187" s="264">
        <f>IF(A測定!T186="","",A測定!T186-$D187)</f>
        <v>160.31700000000001</v>
      </c>
      <c r="G187" s="286"/>
      <c r="H187" s="286"/>
      <c r="I187" s="286"/>
      <c r="J187" s="286"/>
      <c r="K187" s="286"/>
      <c r="L187" s="286"/>
      <c r="M187" s="286"/>
      <c r="N187" s="286"/>
      <c r="O187" s="286"/>
      <c r="P187" s="286"/>
      <c r="Q187" s="286"/>
      <c r="R187" s="286"/>
      <c r="S187" s="286"/>
      <c r="T187" s="286"/>
      <c r="U187" s="286"/>
      <c r="V187" s="286"/>
      <c r="W187" s="286"/>
      <c r="X187" s="286"/>
      <c r="Y187" s="286"/>
      <c r="Z187" s="286"/>
      <c r="AA187" s="286"/>
      <c r="AB187" s="286"/>
      <c r="AC187" s="286"/>
      <c r="AD187" s="286"/>
      <c r="AE187" s="286"/>
      <c r="AF187" s="286"/>
      <c r="AG187" s="286"/>
      <c r="AH187" s="286"/>
      <c r="AI187" s="286"/>
      <c r="AJ187" s="286"/>
      <c r="AK187" s="286"/>
      <c r="AL187" s="286"/>
      <c r="AM187" s="286"/>
      <c r="AN187" s="286"/>
      <c r="AO187" s="286"/>
      <c r="AP187" s="286"/>
      <c r="AQ187" s="286"/>
      <c r="AR187" s="286"/>
      <c r="AS187" s="286"/>
      <c r="AT187" s="286"/>
      <c r="AU187" s="286"/>
      <c r="AV187" s="286"/>
      <c r="AW187" s="286"/>
      <c r="AX187" s="286"/>
      <c r="AY187" s="286"/>
      <c r="AZ187" s="286"/>
      <c r="BA187" s="286"/>
      <c r="BB187" s="286"/>
      <c r="BC187" s="286"/>
      <c r="BD187" s="286"/>
      <c r="BE187" s="286"/>
      <c r="BF187" s="286"/>
      <c r="BG187" s="286"/>
      <c r="BH187" s="286"/>
      <c r="BI187" s="286"/>
      <c r="BJ187" s="286"/>
      <c r="BK187" s="286"/>
      <c r="BL187" s="286"/>
      <c r="BM187" s="286"/>
      <c r="BN187" s="286"/>
      <c r="BO187" s="286"/>
      <c r="BP187" s="286"/>
      <c r="BQ187" s="286"/>
      <c r="BR187" s="286"/>
      <c r="BS187" s="286"/>
      <c r="BT187" s="286"/>
      <c r="BU187" s="286"/>
      <c r="BV187" s="286"/>
      <c r="BW187" s="286"/>
      <c r="BX187" s="286"/>
      <c r="BY187" s="286"/>
      <c r="BZ187" s="286"/>
      <c r="CA187" s="286"/>
      <c r="CB187" s="286"/>
      <c r="CC187" s="286"/>
      <c r="CD187" s="286"/>
      <c r="CE187" s="286"/>
      <c r="CF187" s="286"/>
      <c r="CG187" s="286"/>
      <c r="CH187" s="286"/>
      <c r="CI187" s="286"/>
      <c r="CJ187" s="286"/>
      <c r="CK187" s="286"/>
      <c r="CL187" s="286"/>
      <c r="CM187" s="286"/>
      <c r="CN187" s="286"/>
      <c r="CO187" s="286"/>
      <c r="CP187" s="286"/>
      <c r="CQ187" s="286"/>
      <c r="CR187" s="286"/>
      <c r="CS187" s="286"/>
      <c r="CT187" s="286"/>
      <c r="CU187" s="286"/>
      <c r="CV187" s="286"/>
      <c r="CW187" s="286"/>
      <c r="CX187" s="286"/>
      <c r="CY187" s="286"/>
      <c r="CZ187" s="293"/>
    </row>
    <row r="188" spans="1:104" ht="13.5" customHeight="1" thickBot="1">
      <c r="A188" s="362"/>
      <c r="B188" s="367" t="s">
        <v>173</v>
      </c>
      <c r="C188" s="511">
        <f>A測定!Q187</f>
        <v>0</v>
      </c>
      <c r="D188" s="37">
        <f>A測定!R187</f>
        <v>0</v>
      </c>
      <c r="E188" s="266">
        <f>IF(A測定!S187="","",A測定!S187-$D188)</f>
        <v>160.37799999999999</v>
      </c>
      <c r="F188" s="266">
        <f>IF(A測定!T187="","",A測定!T187-$D188)</f>
        <v>160.37200000000001</v>
      </c>
      <c r="G188" s="290"/>
      <c r="H188" s="290"/>
      <c r="I188" s="290"/>
      <c r="J188" s="290"/>
      <c r="K188" s="290"/>
      <c r="L188" s="290"/>
      <c r="M188" s="290"/>
      <c r="N188" s="290"/>
      <c r="O188" s="290"/>
      <c r="P188" s="290"/>
      <c r="Q188" s="290"/>
      <c r="R188" s="290"/>
      <c r="S188" s="290"/>
      <c r="T188" s="290"/>
      <c r="U188" s="290"/>
      <c r="V188" s="290"/>
      <c r="W188" s="290"/>
      <c r="X188" s="290"/>
      <c r="Y188" s="290"/>
      <c r="Z188" s="290"/>
      <c r="AA188" s="290"/>
      <c r="AB188" s="290"/>
      <c r="AC188" s="290"/>
      <c r="AD188" s="290"/>
      <c r="AE188" s="290"/>
      <c r="AF188" s="290"/>
      <c r="AG188" s="290"/>
      <c r="AH188" s="290"/>
      <c r="AI188" s="290"/>
      <c r="AJ188" s="290"/>
      <c r="AK188" s="290"/>
      <c r="AL188" s="290"/>
      <c r="AM188" s="290"/>
      <c r="AN188" s="290"/>
      <c r="AO188" s="290"/>
      <c r="AP188" s="290"/>
      <c r="AQ188" s="290"/>
      <c r="AR188" s="290"/>
      <c r="AS188" s="290"/>
      <c r="AT188" s="290"/>
      <c r="AU188" s="290"/>
      <c r="AV188" s="290"/>
      <c r="AW188" s="290"/>
      <c r="AX188" s="290"/>
      <c r="AY188" s="290"/>
      <c r="AZ188" s="290"/>
      <c r="BA188" s="290"/>
      <c r="BB188" s="290"/>
      <c r="BC188" s="290"/>
      <c r="BD188" s="290"/>
      <c r="BE188" s="290"/>
      <c r="BF188" s="290"/>
      <c r="BG188" s="290"/>
      <c r="BH188" s="290"/>
      <c r="BI188" s="290"/>
      <c r="BJ188" s="290"/>
      <c r="BK188" s="290"/>
      <c r="BL188" s="290"/>
      <c r="BM188" s="290"/>
      <c r="BN188" s="290"/>
      <c r="BO188" s="290"/>
      <c r="BP188" s="290"/>
      <c r="BQ188" s="290"/>
      <c r="BR188" s="290"/>
      <c r="BS188" s="290"/>
      <c r="BT188" s="290"/>
      <c r="BU188" s="290"/>
      <c r="BV188" s="290"/>
      <c r="BW188" s="290"/>
      <c r="BX188" s="290"/>
      <c r="BY188" s="290"/>
      <c r="BZ188" s="290"/>
      <c r="CA188" s="290"/>
      <c r="CB188" s="290"/>
      <c r="CC188" s="290"/>
      <c r="CD188" s="290"/>
      <c r="CE188" s="290"/>
      <c r="CF188" s="290"/>
      <c r="CG188" s="290"/>
      <c r="CH188" s="290"/>
      <c r="CI188" s="290"/>
      <c r="CJ188" s="290"/>
      <c r="CK188" s="290"/>
      <c r="CL188" s="290"/>
      <c r="CM188" s="290"/>
      <c r="CN188" s="290"/>
      <c r="CO188" s="290"/>
      <c r="CP188" s="290"/>
      <c r="CQ188" s="290"/>
      <c r="CR188" s="290"/>
      <c r="CS188" s="290"/>
      <c r="CT188" s="290"/>
      <c r="CU188" s="290"/>
      <c r="CV188" s="290"/>
      <c r="CW188" s="290"/>
      <c r="CX188" s="290"/>
      <c r="CY188" s="290"/>
      <c r="CZ188" s="291"/>
    </row>
    <row r="189" spans="1:104" ht="13.5" customHeight="1">
      <c r="A189" s="364">
        <v>201</v>
      </c>
      <c r="B189" s="340" t="s">
        <v>430</v>
      </c>
      <c r="C189" s="130">
        <f>A測定!Q188</f>
        <v>201</v>
      </c>
      <c r="D189" s="510">
        <f>A測定!R188</f>
        <v>131</v>
      </c>
      <c r="E189" s="294">
        <f>IF(A測定!S188="","",A測定!S188-$D189)</f>
        <v>-0.22300000000001319</v>
      </c>
      <c r="F189" s="294">
        <f>IF(A測定!T188="","",A測定!T188-$D189)</f>
        <v>-0.23400000000000887</v>
      </c>
      <c r="G189" s="287"/>
      <c r="H189" s="287"/>
      <c r="I189" s="287"/>
      <c r="J189" s="287"/>
      <c r="K189" s="287"/>
      <c r="L189" s="287"/>
      <c r="M189" s="287"/>
      <c r="N189" s="287"/>
      <c r="O189" s="287"/>
      <c r="P189" s="287"/>
      <c r="Q189" s="287"/>
      <c r="R189" s="287"/>
      <c r="S189" s="287"/>
      <c r="T189" s="287"/>
      <c r="U189" s="287"/>
      <c r="V189" s="287"/>
      <c r="W189" s="287"/>
      <c r="X189" s="287"/>
      <c r="Y189" s="287"/>
      <c r="Z189" s="287"/>
      <c r="AA189" s="287"/>
      <c r="AB189" s="287"/>
      <c r="AC189" s="287"/>
      <c r="AD189" s="287"/>
      <c r="AE189" s="287"/>
      <c r="AF189" s="287"/>
      <c r="AG189" s="287"/>
      <c r="AH189" s="287"/>
      <c r="AI189" s="287"/>
      <c r="AJ189" s="287"/>
      <c r="AK189" s="287"/>
      <c r="AL189" s="287"/>
      <c r="AM189" s="287"/>
      <c r="AN189" s="287"/>
      <c r="AO189" s="287"/>
      <c r="AP189" s="287"/>
      <c r="AQ189" s="287"/>
      <c r="AR189" s="287"/>
      <c r="AS189" s="287"/>
      <c r="AT189" s="287"/>
      <c r="AU189" s="287"/>
      <c r="AV189" s="287"/>
      <c r="AW189" s="287"/>
      <c r="AX189" s="287"/>
      <c r="AY189" s="287"/>
      <c r="AZ189" s="287"/>
      <c r="BA189" s="287"/>
      <c r="BB189" s="287"/>
      <c r="BC189" s="287"/>
      <c r="BD189" s="287"/>
      <c r="BE189" s="287"/>
      <c r="BF189" s="287"/>
      <c r="BG189" s="287"/>
      <c r="BH189" s="287"/>
      <c r="BI189" s="287"/>
      <c r="BJ189" s="287"/>
      <c r="BK189" s="287"/>
      <c r="BL189" s="287"/>
      <c r="BM189" s="287"/>
      <c r="BN189" s="287"/>
      <c r="BO189" s="287"/>
      <c r="BP189" s="287"/>
      <c r="BQ189" s="287"/>
      <c r="BR189" s="287"/>
      <c r="BS189" s="287"/>
      <c r="BT189" s="287"/>
      <c r="BU189" s="287"/>
      <c r="BV189" s="287"/>
      <c r="BW189" s="287"/>
      <c r="BX189" s="287"/>
      <c r="BY189" s="287"/>
      <c r="BZ189" s="287"/>
      <c r="CA189" s="287"/>
      <c r="CB189" s="287"/>
      <c r="CC189" s="287"/>
      <c r="CD189" s="287"/>
      <c r="CE189" s="287"/>
      <c r="CF189" s="287"/>
      <c r="CG189" s="287"/>
      <c r="CH189" s="287"/>
      <c r="CI189" s="287"/>
      <c r="CJ189" s="287"/>
      <c r="CK189" s="287"/>
      <c r="CL189" s="287"/>
      <c r="CM189" s="287"/>
      <c r="CN189" s="287"/>
      <c r="CO189" s="287"/>
      <c r="CP189" s="287"/>
      <c r="CQ189" s="287"/>
      <c r="CR189" s="287"/>
      <c r="CS189" s="287"/>
      <c r="CT189" s="287"/>
      <c r="CU189" s="287"/>
      <c r="CV189" s="287"/>
      <c r="CW189" s="287"/>
      <c r="CX189" s="287"/>
      <c r="CY189" s="287"/>
      <c r="CZ189" s="295"/>
    </row>
    <row r="190" spans="1:104" ht="13.5" customHeight="1">
      <c r="A190" s="359">
        <v>201</v>
      </c>
      <c r="B190" s="332" t="s">
        <v>431</v>
      </c>
      <c r="C190" s="130">
        <f>A測定!Q189</f>
        <v>201</v>
      </c>
      <c r="D190" s="36">
        <f>A測定!R189</f>
        <v>30</v>
      </c>
      <c r="E190" s="264">
        <f>IF(A測定!S189="","",A測定!S189-$D190)</f>
        <v>8.0999999999999517E-2</v>
      </c>
      <c r="F190" s="264">
        <f>IF(A測定!T189="","",A測定!T189-$D190)</f>
        <v>7.0000000000000284E-2</v>
      </c>
      <c r="G190" s="126"/>
      <c r="H190" s="126"/>
      <c r="I190" s="126"/>
      <c r="J190" s="126"/>
      <c r="K190" s="126"/>
      <c r="L190" s="126"/>
      <c r="M190" s="126"/>
      <c r="N190" s="126"/>
      <c r="O190" s="126"/>
      <c r="P190" s="126"/>
      <c r="Q190" s="126"/>
      <c r="R190" s="126"/>
      <c r="S190" s="126"/>
      <c r="T190" s="126"/>
      <c r="U190" s="126"/>
      <c r="V190" s="126"/>
      <c r="W190" s="126"/>
      <c r="X190" s="126"/>
      <c r="Y190" s="126"/>
      <c r="Z190" s="126"/>
      <c r="AA190" s="126"/>
      <c r="AB190" s="126"/>
      <c r="AC190" s="126"/>
      <c r="AD190" s="126"/>
      <c r="AE190" s="126"/>
      <c r="AF190" s="126"/>
      <c r="AG190" s="126"/>
      <c r="AH190" s="126"/>
      <c r="AI190" s="126"/>
      <c r="AJ190" s="126"/>
      <c r="AK190" s="126"/>
      <c r="AL190" s="126"/>
      <c r="AM190" s="126"/>
      <c r="AN190" s="126"/>
      <c r="AO190" s="126"/>
      <c r="AP190" s="126"/>
      <c r="AQ190" s="126"/>
      <c r="AR190" s="126"/>
      <c r="AS190" s="126"/>
      <c r="AT190" s="126"/>
      <c r="AU190" s="126"/>
      <c r="AV190" s="126"/>
      <c r="AW190" s="126"/>
      <c r="AX190" s="126"/>
      <c r="AY190" s="126"/>
      <c r="AZ190" s="126"/>
      <c r="BA190" s="126"/>
      <c r="BB190" s="126"/>
      <c r="BC190" s="126"/>
      <c r="BD190" s="126"/>
      <c r="BE190" s="126"/>
      <c r="BF190" s="126"/>
      <c r="BG190" s="126"/>
      <c r="BH190" s="126"/>
      <c r="BI190" s="126"/>
      <c r="BJ190" s="126"/>
      <c r="BK190" s="126"/>
      <c r="BL190" s="126"/>
      <c r="BM190" s="126"/>
      <c r="BN190" s="126"/>
      <c r="BO190" s="126"/>
      <c r="BP190" s="126"/>
      <c r="BQ190" s="126"/>
      <c r="BR190" s="126"/>
      <c r="BS190" s="126"/>
      <c r="BT190" s="126"/>
      <c r="BU190" s="126"/>
      <c r="BV190" s="126"/>
      <c r="BW190" s="126"/>
      <c r="BX190" s="126"/>
      <c r="BY190" s="126"/>
      <c r="BZ190" s="126"/>
      <c r="CA190" s="126"/>
      <c r="CB190" s="126"/>
      <c r="CC190" s="126"/>
      <c r="CD190" s="126"/>
      <c r="CE190" s="126"/>
      <c r="CF190" s="126"/>
      <c r="CG190" s="126"/>
      <c r="CH190" s="126"/>
      <c r="CI190" s="126"/>
      <c r="CJ190" s="126"/>
      <c r="CK190" s="126"/>
      <c r="CL190" s="126"/>
      <c r="CM190" s="126"/>
      <c r="CN190" s="126"/>
      <c r="CO190" s="126"/>
      <c r="CP190" s="126"/>
      <c r="CQ190" s="126"/>
      <c r="CR190" s="126"/>
      <c r="CS190" s="126"/>
      <c r="CT190" s="126"/>
      <c r="CU190" s="126"/>
      <c r="CV190" s="126"/>
      <c r="CW190" s="126"/>
      <c r="CX190" s="126"/>
      <c r="CY190" s="126"/>
      <c r="CZ190" s="289"/>
    </row>
    <row r="191" spans="1:104" ht="13.5" customHeight="1">
      <c r="A191" s="359"/>
      <c r="B191" s="367" t="s">
        <v>174</v>
      </c>
      <c r="C191" s="130">
        <f>A測定!Q190</f>
        <v>0</v>
      </c>
      <c r="D191" s="36">
        <f>A測定!R190</f>
        <v>0</v>
      </c>
      <c r="E191" s="264">
        <f>IF(A測定!S190="","",A測定!S190-$D191)</f>
        <v>130.67500000000001</v>
      </c>
      <c r="F191" s="264">
        <f>IF(A測定!T190="","",A測定!T190-$D191)</f>
        <v>130.65600000000001</v>
      </c>
      <c r="G191" s="126"/>
      <c r="H191" s="126"/>
      <c r="I191" s="126"/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/>
      <c r="V191" s="126"/>
      <c r="W191" s="126"/>
      <c r="X191" s="126"/>
      <c r="Y191" s="126"/>
      <c r="Z191" s="126"/>
      <c r="AA191" s="126"/>
      <c r="AB191" s="126"/>
      <c r="AC191" s="126"/>
      <c r="AD191" s="126"/>
      <c r="AE191" s="126"/>
      <c r="AF191" s="126"/>
      <c r="AG191" s="126"/>
      <c r="AH191" s="126"/>
      <c r="AI191" s="126"/>
      <c r="AJ191" s="126"/>
      <c r="AK191" s="126"/>
      <c r="AL191" s="126"/>
      <c r="AM191" s="126"/>
      <c r="AN191" s="126"/>
      <c r="AO191" s="126"/>
      <c r="AP191" s="126"/>
      <c r="AQ191" s="126"/>
      <c r="AR191" s="126"/>
      <c r="AS191" s="126"/>
      <c r="AT191" s="126"/>
      <c r="AU191" s="126"/>
      <c r="AV191" s="126"/>
      <c r="AW191" s="126"/>
      <c r="AX191" s="126"/>
      <c r="AY191" s="126"/>
      <c r="AZ191" s="126"/>
      <c r="BA191" s="126"/>
      <c r="BB191" s="126"/>
      <c r="BC191" s="126"/>
      <c r="BD191" s="126"/>
      <c r="BE191" s="126"/>
      <c r="BF191" s="126"/>
      <c r="BG191" s="126"/>
      <c r="BH191" s="126"/>
      <c r="BI191" s="126"/>
      <c r="BJ191" s="126"/>
      <c r="BK191" s="126"/>
      <c r="BL191" s="126"/>
      <c r="BM191" s="126"/>
      <c r="BN191" s="126"/>
      <c r="BO191" s="126"/>
      <c r="BP191" s="126"/>
      <c r="BQ191" s="126"/>
      <c r="BR191" s="126"/>
      <c r="BS191" s="126"/>
      <c r="BT191" s="126"/>
      <c r="BU191" s="126"/>
      <c r="BV191" s="126"/>
      <c r="BW191" s="126"/>
      <c r="BX191" s="126"/>
      <c r="BY191" s="126"/>
      <c r="BZ191" s="126"/>
      <c r="CA191" s="126"/>
      <c r="CB191" s="126"/>
      <c r="CC191" s="126"/>
      <c r="CD191" s="126"/>
      <c r="CE191" s="126"/>
      <c r="CF191" s="126"/>
      <c r="CG191" s="126"/>
      <c r="CH191" s="126"/>
      <c r="CI191" s="126"/>
      <c r="CJ191" s="126"/>
      <c r="CK191" s="126"/>
      <c r="CL191" s="126"/>
      <c r="CM191" s="126"/>
      <c r="CN191" s="126"/>
      <c r="CO191" s="126"/>
      <c r="CP191" s="126"/>
      <c r="CQ191" s="126"/>
      <c r="CR191" s="126"/>
      <c r="CS191" s="126"/>
      <c r="CT191" s="126"/>
      <c r="CU191" s="126"/>
      <c r="CV191" s="126"/>
      <c r="CW191" s="126"/>
      <c r="CX191" s="126"/>
      <c r="CY191" s="126"/>
      <c r="CZ191" s="289"/>
    </row>
    <row r="192" spans="1:104" ht="13.5" customHeight="1">
      <c r="A192" s="359"/>
      <c r="B192" s="367" t="s">
        <v>174</v>
      </c>
      <c r="C192" s="130">
        <f>A測定!Q191</f>
        <v>0</v>
      </c>
      <c r="D192" s="36">
        <f>A測定!R191</f>
        <v>0</v>
      </c>
      <c r="E192" s="264">
        <f>IF(A測定!S191="","",A測定!S191-$D192)</f>
        <v>30.097000000000001</v>
      </c>
      <c r="F192" s="264">
        <f>IF(A測定!T191="","",A測定!T191-$D192)</f>
        <v>30.157</v>
      </c>
      <c r="G192" s="126"/>
      <c r="H192" s="126"/>
      <c r="I192" s="126"/>
      <c r="J192" s="126"/>
      <c r="K192" s="126"/>
      <c r="L192" s="126"/>
      <c r="M192" s="126"/>
      <c r="N192" s="126"/>
      <c r="O192" s="126"/>
      <c r="P192" s="126"/>
      <c r="Q192" s="126"/>
      <c r="R192" s="126"/>
      <c r="S192" s="126"/>
      <c r="T192" s="126"/>
      <c r="U192" s="126"/>
      <c r="V192" s="126"/>
      <c r="W192" s="126"/>
      <c r="X192" s="126"/>
      <c r="Y192" s="126"/>
      <c r="Z192" s="126"/>
      <c r="AA192" s="126"/>
      <c r="AB192" s="126"/>
      <c r="AC192" s="126"/>
      <c r="AD192" s="126"/>
      <c r="AE192" s="126"/>
      <c r="AF192" s="126"/>
      <c r="AG192" s="126"/>
      <c r="AH192" s="126"/>
      <c r="AI192" s="126"/>
      <c r="AJ192" s="126"/>
      <c r="AK192" s="126"/>
      <c r="AL192" s="126"/>
      <c r="AM192" s="126"/>
      <c r="AN192" s="126"/>
      <c r="AO192" s="126"/>
      <c r="AP192" s="126"/>
      <c r="AQ192" s="126"/>
      <c r="AR192" s="126"/>
      <c r="AS192" s="126"/>
      <c r="AT192" s="126"/>
      <c r="AU192" s="126"/>
      <c r="AV192" s="126"/>
      <c r="AW192" s="126"/>
      <c r="AX192" s="126"/>
      <c r="AY192" s="126"/>
      <c r="AZ192" s="126"/>
      <c r="BA192" s="126"/>
      <c r="BB192" s="126"/>
      <c r="BC192" s="126"/>
      <c r="BD192" s="126"/>
      <c r="BE192" s="126"/>
      <c r="BF192" s="126"/>
      <c r="BG192" s="126"/>
      <c r="BH192" s="126"/>
      <c r="BI192" s="126"/>
      <c r="BJ192" s="126"/>
      <c r="BK192" s="126"/>
      <c r="BL192" s="126"/>
      <c r="BM192" s="126"/>
      <c r="BN192" s="126"/>
      <c r="BO192" s="126"/>
      <c r="BP192" s="126"/>
      <c r="BQ192" s="126"/>
      <c r="BR192" s="126"/>
      <c r="BS192" s="126"/>
      <c r="BT192" s="126"/>
      <c r="BU192" s="126"/>
      <c r="BV192" s="126"/>
      <c r="BW192" s="126"/>
      <c r="BX192" s="126"/>
      <c r="BY192" s="126"/>
      <c r="BZ192" s="126"/>
      <c r="CA192" s="126"/>
      <c r="CB192" s="126"/>
      <c r="CC192" s="126"/>
      <c r="CD192" s="126"/>
      <c r="CE192" s="126"/>
      <c r="CF192" s="126"/>
      <c r="CG192" s="126"/>
      <c r="CH192" s="126"/>
      <c r="CI192" s="126"/>
      <c r="CJ192" s="126"/>
      <c r="CK192" s="126"/>
      <c r="CL192" s="126"/>
      <c r="CM192" s="126"/>
      <c r="CN192" s="126"/>
      <c r="CO192" s="126"/>
      <c r="CP192" s="126"/>
      <c r="CQ192" s="126"/>
      <c r="CR192" s="126"/>
      <c r="CS192" s="126"/>
      <c r="CT192" s="126"/>
      <c r="CU192" s="126"/>
      <c r="CV192" s="126"/>
      <c r="CW192" s="126"/>
      <c r="CX192" s="126"/>
      <c r="CY192" s="126"/>
      <c r="CZ192" s="289"/>
    </row>
    <row r="193" spans="1:104" ht="13.5" customHeight="1">
      <c r="A193" s="359">
        <v>202</v>
      </c>
      <c r="B193" s="332" t="s">
        <v>432</v>
      </c>
      <c r="C193" s="130">
        <f>A測定!Q192</f>
        <v>202</v>
      </c>
      <c r="D193" s="36">
        <f>A測定!R192</f>
        <v>0</v>
      </c>
      <c r="E193" s="264">
        <f>IF(A測定!S192="","",A測定!S192-$D193)</f>
        <v>-0.188</v>
      </c>
      <c r="F193" s="264">
        <f>IF(A測定!T192="","",A測定!T192-$D193)</f>
        <v>-0.20899999999999999</v>
      </c>
      <c r="G193" s="126"/>
      <c r="H193" s="126"/>
      <c r="I193" s="126"/>
      <c r="J193" s="126"/>
      <c r="K193" s="126"/>
      <c r="L193" s="126"/>
      <c r="M193" s="126"/>
      <c r="N193" s="126"/>
      <c r="O193" s="126"/>
      <c r="P193" s="126"/>
      <c r="Q193" s="126"/>
      <c r="R193" s="126"/>
      <c r="S193" s="126"/>
      <c r="T193" s="126"/>
      <c r="U193" s="126"/>
      <c r="V193" s="126"/>
      <c r="W193" s="126"/>
      <c r="X193" s="126"/>
      <c r="Y193" s="126"/>
      <c r="Z193" s="126"/>
      <c r="AA193" s="126"/>
      <c r="AB193" s="126"/>
      <c r="AC193" s="126"/>
      <c r="AD193" s="126"/>
      <c r="AE193" s="126"/>
      <c r="AF193" s="126"/>
      <c r="AG193" s="126"/>
      <c r="AH193" s="126"/>
      <c r="AI193" s="126"/>
      <c r="AJ193" s="126"/>
      <c r="AK193" s="126"/>
      <c r="AL193" s="126"/>
      <c r="AM193" s="126"/>
      <c r="AN193" s="126"/>
      <c r="AO193" s="126"/>
      <c r="AP193" s="126"/>
      <c r="AQ193" s="126"/>
      <c r="AR193" s="126"/>
      <c r="AS193" s="126"/>
      <c r="AT193" s="126"/>
      <c r="AU193" s="126"/>
      <c r="AV193" s="126"/>
      <c r="AW193" s="126"/>
      <c r="AX193" s="126"/>
      <c r="AY193" s="126"/>
      <c r="AZ193" s="126"/>
      <c r="BA193" s="126"/>
      <c r="BB193" s="126"/>
      <c r="BC193" s="126"/>
      <c r="BD193" s="126"/>
      <c r="BE193" s="126"/>
      <c r="BF193" s="126"/>
      <c r="BG193" s="126"/>
      <c r="BH193" s="126"/>
      <c r="BI193" s="126"/>
      <c r="BJ193" s="126"/>
      <c r="BK193" s="126"/>
      <c r="BL193" s="126"/>
      <c r="BM193" s="126"/>
      <c r="BN193" s="126"/>
      <c r="BO193" s="126"/>
      <c r="BP193" s="126"/>
      <c r="BQ193" s="126"/>
      <c r="BR193" s="126"/>
      <c r="BS193" s="126"/>
      <c r="BT193" s="126"/>
      <c r="BU193" s="126"/>
      <c r="BV193" s="126"/>
      <c r="BW193" s="126"/>
      <c r="BX193" s="126"/>
      <c r="BY193" s="126"/>
      <c r="BZ193" s="126"/>
      <c r="CA193" s="126"/>
      <c r="CB193" s="126"/>
      <c r="CC193" s="126"/>
      <c r="CD193" s="126"/>
      <c r="CE193" s="126"/>
      <c r="CF193" s="126"/>
      <c r="CG193" s="126"/>
      <c r="CH193" s="126"/>
      <c r="CI193" s="126"/>
      <c r="CJ193" s="126"/>
      <c r="CK193" s="126"/>
      <c r="CL193" s="126"/>
      <c r="CM193" s="126"/>
      <c r="CN193" s="126"/>
      <c r="CO193" s="126"/>
      <c r="CP193" s="126"/>
      <c r="CQ193" s="126"/>
      <c r="CR193" s="126"/>
      <c r="CS193" s="126"/>
      <c r="CT193" s="126"/>
      <c r="CU193" s="126"/>
      <c r="CV193" s="126"/>
      <c r="CW193" s="126"/>
      <c r="CX193" s="126"/>
      <c r="CY193" s="126"/>
      <c r="CZ193" s="289"/>
    </row>
    <row r="194" spans="1:104" ht="13.5" customHeight="1">
      <c r="A194" s="359">
        <v>202</v>
      </c>
      <c r="B194" s="332" t="s">
        <v>433</v>
      </c>
      <c r="C194" s="130">
        <f>A測定!Q193</f>
        <v>202</v>
      </c>
      <c r="D194" s="36">
        <f>A測定!R193</f>
        <v>25</v>
      </c>
      <c r="E194" s="264">
        <f>IF(A測定!S193="","",A測定!S193-$D194)</f>
        <v>0.11499999999999844</v>
      </c>
      <c r="F194" s="264">
        <f>IF(A測定!T193="","",A測定!T193-$D194)</f>
        <v>0.10300000000000153</v>
      </c>
      <c r="G194" s="126"/>
      <c r="H194" s="126"/>
      <c r="I194" s="126"/>
      <c r="J194" s="126"/>
      <c r="K194" s="126"/>
      <c r="L194" s="126"/>
      <c r="M194" s="126"/>
      <c r="N194" s="126"/>
      <c r="O194" s="126"/>
      <c r="P194" s="126"/>
      <c r="Q194" s="126"/>
      <c r="R194" s="126"/>
      <c r="S194" s="126"/>
      <c r="T194" s="126"/>
      <c r="U194" s="126"/>
      <c r="V194" s="126"/>
      <c r="W194" s="126"/>
      <c r="X194" s="126"/>
      <c r="Y194" s="126"/>
      <c r="Z194" s="126"/>
      <c r="AA194" s="126"/>
      <c r="AB194" s="126"/>
      <c r="AC194" s="126"/>
      <c r="AD194" s="126"/>
      <c r="AE194" s="126"/>
      <c r="AF194" s="126"/>
      <c r="AG194" s="126"/>
      <c r="AH194" s="126"/>
      <c r="AI194" s="126"/>
      <c r="AJ194" s="126"/>
      <c r="AK194" s="126"/>
      <c r="AL194" s="126"/>
      <c r="AM194" s="126"/>
      <c r="AN194" s="126"/>
      <c r="AO194" s="126"/>
      <c r="AP194" s="126"/>
      <c r="AQ194" s="126"/>
      <c r="AR194" s="126"/>
      <c r="AS194" s="126"/>
      <c r="AT194" s="126"/>
      <c r="AU194" s="126"/>
      <c r="AV194" s="126"/>
      <c r="AW194" s="126"/>
      <c r="AX194" s="126"/>
      <c r="AY194" s="126"/>
      <c r="AZ194" s="126"/>
      <c r="BA194" s="126"/>
      <c r="BB194" s="126"/>
      <c r="BC194" s="126"/>
      <c r="BD194" s="126"/>
      <c r="BE194" s="126"/>
      <c r="BF194" s="126"/>
      <c r="BG194" s="126"/>
      <c r="BH194" s="126"/>
      <c r="BI194" s="126"/>
      <c r="BJ194" s="126"/>
      <c r="BK194" s="126"/>
      <c r="BL194" s="126"/>
      <c r="BM194" s="126"/>
      <c r="BN194" s="126"/>
      <c r="BO194" s="126"/>
      <c r="BP194" s="126"/>
      <c r="BQ194" s="126"/>
      <c r="BR194" s="126"/>
      <c r="BS194" s="126"/>
      <c r="BT194" s="126"/>
      <c r="BU194" s="126"/>
      <c r="BV194" s="126"/>
      <c r="BW194" s="126"/>
      <c r="BX194" s="126"/>
      <c r="BY194" s="126"/>
      <c r="BZ194" s="126"/>
      <c r="CA194" s="126"/>
      <c r="CB194" s="126"/>
      <c r="CC194" s="126"/>
      <c r="CD194" s="126"/>
      <c r="CE194" s="126"/>
      <c r="CF194" s="126"/>
      <c r="CG194" s="126"/>
      <c r="CH194" s="126"/>
      <c r="CI194" s="126"/>
      <c r="CJ194" s="126"/>
      <c r="CK194" s="126"/>
      <c r="CL194" s="126"/>
      <c r="CM194" s="126"/>
      <c r="CN194" s="126"/>
      <c r="CO194" s="126"/>
      <c r="CP194" s="126"/>
      <c r="CQ194" s="126"/>
      <c r="CR194" s="126"/>
      <c r="CS194" s="126"/>
      <c r="CT194" s="126"/>
      <c r="CU194" s="126"/>
      <c r="CV194" s="126"/>
      <c r="CW194" s="126"/>
      <c r="CX194" s="126"/>
      <c r="CY194" s="126"/>
      <c r="CZ194" s="289"/>
    </row>
    <row r="195" spans="1:104" ht="13.5" customHeight="1">
      <c r="A195" s="359"/>
      <c r="B195" s="367" t="s">
        <v>175</v>
      </c>
      <c r="C195" s="130">
        <f>A測定!Q194</f>
        <v>0</v>
      </c>
      <c r="D195" s="36">
        <f>A測定!R194</f>
        <v>0</v>
      </c>
      <c r="E195" s="264">
        <f>IF(A測定!S194="","",A測定!S194-$D195)</f>
        <v>-0.22500000000000001</v>
      </c>
      <c r="F195" s="264">
        <f>IF(A測定!T194="","",A測定!T194-$D195)</f>
        <v>-0.25800000000000001</v>
      </c>
      <c r="G195" s="126"/>
      <c r="H195" s="126"/>
      <c r="I195" s="126"/>
      <c r="J195" s="126"/>
      <c r="K195" s="126"/>
      <c r="L195" s="126"/>
      <c r="M195" s="126"/>
      <c r="N195" s="126"/>
      <c r="O195" s="126"/>
      <c r="P195" s="126"/>
      <c r="Q195" s="126"/>
      <c r="R195" s="126"/>
      <c r="S195" s="126"/>
      <c r="T195" s="126"/>
      <c r="U195" s="126"/>
      <c r="V195" s="126"/>
      <c r="W195" s="126"/>
      <c r="X195" s="126"/>
      <c r="Y195" s="126"/>
      <c r="Z195" s="126"/>
      <c r="AA195" s="126"/>
      <c r="AB195" s="126"/>
      <c r="AC195" s="126"/>
      <c r="AD195" s="126"/>
      <c r="AE195" s="126"/>
      <c r="AF195" s="126"/>
      <c r="AG195" s="126"/>
      <c r="AH195" s="126"/>
      <c r="AI195" s="126"/>
      <c r="AJ195" s="126"/>
      <c r="AK195" s="126"/>
      <c r="AL195" s="126"/>
      <c r="AM195" s="126"/>
      <c r="AN195" s="126"/>
      <c r="AO195" s="126"/>
      <c r="AP195" s="126"/>
      <c r="AQ195" s="126"/>
      <c r="AR195" s="126"/>
      <c r="AS195" s="126"/>
      <c r="AT195" s="126"/>
      <c r="AU195" s="126"/>
      <c r="AV195" s="126"/>
      <c r="AW195" s="126"/>
      <c r="AX195" s="126"/>
      <c r="AY195" s="126"/>
      <c r="AZ195" s="126"/>
      <c r="BA195" s="126"/>
      <c r="BB195" s="126"/>
      <c r="BC195" s="126"/>
      <c r="BD195" s="126"/>
      <c r="BE195" s="126"/>
      <c r="BF195" s="126"/>
      <c r="BG195" s="126"/>
      <c r="BH195" s="126"/>
      <c r="BI195" s="126"/>
      <c r="BJ195" s="126"/>
      <c r="BK195" s="126"/>
      <c r="BL195" s="126"/>
      <c r="BM195" s="126"/>
      <c r="BN195" s="126"/>
      <c r="BO195" s="126"/>
      <c r="BP195" s="126"/>
      <c r="BQ195" s="126"/>
      <c r="BR195" s="126"/>
      <c r="BS195" s="126"/>
      <c r="BT195" s="126"/>
      <c r="BU195" s="126"/>
      <c r="BV195" s="126"/>
      <c r="BW195" s="126"/>
      <c r="BX195" s="126"/>
      <c r="BY195" s="126"/>
      <c r="BZ195" s="126"/>
      <c r="CA195" s="126"/>
      <c r="CB195" s="126"/>
      <c r="CC195" s="126"/>
      <c r="CD195" s="126"/>
      <c r="CE195" s="126"/>
      <c r="CF195" s="126"/>
      <c r="CG195" s="126"/>
      <c r="CH195" s="126"/>
      <c r="CI195" s="126"/>
      <c r="CJ195" s="126"/>
      <c r="CK195" s="126"/>
      <c r="CL195" s="126"/>
      <c r="CM195" s="126"/>
      <c r="CN195" s="126"/>
      <c r="CO195" s="126"/>
      <c r="CP195" s="126"/>
      <c r="CQ195" s="126"/>
      <c r="CR195" s="126"/>
      <c r="CS195" s="126"/>
      <c r="CT195" s="126"/>
      <c r="CU195" s="126"/>
      <c r="CV195" s="126"/>
      <c r="CW195" s="126"/>
      <c r="CX195" s="126"/>
      <c r="CY195" s="126"/>
      <c r="CZ195" s="289"/>
    </row>
    <row r="196" spans="1:104" ht="13.5" customHeight="1">
      <c r="A196" s="359"/>
      <c r="B196" s="367" t="s">
        <v>175</v>
      </c>
      <c r="C196" s="130">
        <f>A測定!Q195</f>
        <v>0</v>
      </c>
      <c r="D196" s="36">
        <f>A測定!R195</f>
        <v>0</v>
      </c>
      <c r="E196" s="264">
        <f>IF(A測定!S195="","",A測定!S195-$D196)</f>
        <v>25.183</v>
      </c>
      <c r="F196" s="264">
        <f>IF(A測定!T195="","",A測定!T195-$D196)</f>
        <v>25.17</v>
      </c>
      <c r="G196" s="126"/>
      <c r="H196" s="126"/>
      <c r="I196" s="126"/>
      <c r="J196" s="126"/>
      <c r="K196" s="126"/>
      <c r="L196" s="126"/>
      <c r="M196" s="126"/>
      <c r="N196" s="126"/>
      <c r="O196" s="126"/>
      <c r="P196" s="126"/>
      <c r="Q196" s="126"/>
      <c r="R196" s="126"/>
      <c r="S196" s="126"/>
      <c r="T196" s="126"/>
      <c r="U196" s="126"/>
      <c r="V196" s="126"/>
      <c r="W196" s="126"/>
      <c r="X196" s="126"/>
      <c r="Y196" s="126"/>
      <c r="Z196" s="126"/>
      <c r="AA196" s="126"/>
      <c r="AB196" s="126"/>
      <c r="AC196" s="126"/>
      <c r="AD196" s="126"/>
      <c r="AE196" s="126"/>
      <c r="AF196" s="126"/>
      <c r="AG196" s="126"/>
      <c r="AH196" s="126"/>
      <c r="AI196" s="126"/>
      <c r="AJ196" s="126"/>
      <c r="AK196" s="126"/>
      <c r="AL196" s="126"/>
      <c r="AM196" s="126"/>
      <c r="AN196" s="126"/>
      <c r="AO196" s="126"/>
      <c r="AP196" s="126"/>
      <c r="AQ196" s="126"/>
      <c r="AR196" s="126"/>
      <c r="AS196" s="126"/>
      <c r="AT196" s="126"/>
      <c r="AU196" s="126"/>
      <c r="AV196" s="126"/>
      <c r="AW196" s="126"/>
      <c r="AX196" s="126"/>
      <c r="AY196" s="126"/>
      <c r="AZ196" s="126"/>
      <c r="BA196" s="126"/>
      <c r="BB196" s="126"/>
      <c r="BC196" s="126"/>
      <c r="BD196" s="126"/>
      <c r="BE196" s="126"/>
      <c r="BF196" s="126"/>
      <c r="BG196" s="126"/>
      <c r="BH196" s="126"/>
      <c r="BI196" s="126"/>
      <c r="BJ196" s="126"/>
      <c r="BK196" s="126"/>
      <c r="BL196" s="126"/>
      <c r="BM196" s="126"/>
      <c r="BN196" s="126"/>
      <c r="BO196" s="126"/>
      <c r="BP196" s="126"/>
      <c r="BQ196" s="126"/>
      <c r="BR196" s="126"/>
      <c r="BS196" s="126"/>
      <c r="BT196" s="126"/>
      <c r="BU196" s="126"/>
      <c r="BV196" s="126"/>
      <c r="BW196" s="126"/>
      <c r="BX196" s="126"/>
      <c r="BY196" s="126"/>
      <c r="BZ196" s="126"/>
      <c r="CA196" s="126"/>
      <c r="CB196" s="126"/>
      <c r="CC196" s="126"/>
      <c r="CD196" s="126"/>
      <c r="CE196" s="126"/>
      <c r="CF196" s="126"/>
      <c r="CG196" s="126"/>
      <c r="CH196" s="126"/>
      <c r="CI196" s="126"/>
      <c r="CJ196" s="126"/>
      <c r="CK196" s="126"/>
      <c r="CL196" s="126"/>
      <c r="CM196" s="126"/>
      <c r="CN196" s="126"/>
      <c r="CO196" s="126"/>
      <c r="CP196" s="126"/>
      <c r="CQ196" s="126"/>
      <c r="CR196" s="126"/>
      <c r="CS196" s="126"/>
      <c r="CT196" s="126"/>
      <c r="CU196" s="126"/>
      <c r="CV196" s="126"/>
      <c r="CW196" s="126"/>
      <c r="CX196" s="126"/>
      <c r="CY196" s="126"/>
      <c r="CZ196" s="289"/>
    </row>
    <row r="197" spans="1:104" ht="13.5" customHeight="1">
      <c r="A197" s="359">
        <v>203</v>
      </c>
      <c r="B197" s="332" t="s">
        <v>434</v>
      </c>
      <c r="C197" s="130">
        <f>A測定!Q196</f>
        <v>203</v>
      </c>
      <c r="D197" s="36">
        <f>A測定!R196</f>
        <v>-80</v>
      </c>
      <c r="E197" s="264">
        <f>IF(A測定!S196="","",A測定!S196-$D197)</f>
        <v>-0.20000000000000284</v>
      </c>
      <c r="F197" s="264">
        <f>IF(A測定!T196="","",A測定!T196-$D197)</f>
        <v>-0.22499999999999432</v>
      </c>
      <c r="G197" s="126"/>
      <c r="H197" s="126"/>
      <c r="I197" s="126"/>
      <c r="J197" s="126"/>
      <c r="K197" s="126"/>
      <c r="L197" s="126"/>
      <c r="M197" s="126"/>
      <c r="N197" s="126"/>
      <c r="O197" s="126"/>
      <c r="P197" s="126"/>
      <c r="Q197" s="126"/>
      <c r="R197" s="126"/>
      <c r="S197" s="126"/>
      <c r="T197" s="126"/>
      <c r="U197" s="126"/>
      <c r="V197" s="126"/>
      <c r="W197" s="126"/>
      <c r="X197" s="126"/>
      <c r="Y197" s="126"/>
      <c r="Z197" s="126"/>
      <c r="AA197" s="126"/>
      <c r="AB197" s="126"/>
      <c r="AC197" s="126"/>
      <c r="AD197" s="126"/>
      <c r="AE197" s="126"/>
      <c r="AF197" s="126"/>
      <c r="AG197" s="126"/>
      <c r="AH197" s="126"/>
      <c r="AI197" s="126"/>
      <c r="AJ197" s="126"/>
      <c r="AK197" s="126"/>
      <c r="AL197" s="126"/>
      <c r="AM197" s="126"/>
      <c r="AN197" s="126"/>
      <c r="AO197" s="126"/>
      <c r="AP197" s="126"/>
      <c r="AQ197" s="126"/>
      <c r="AR197" s="126"/>
      <c r="AS197" s="126"/>
      <c r="AT197" s="126"/>
      <c r="AU197" s="126"/>
      <c r="AV197" s="126"/>
      <c r="AW197" s="126"/>
      <c r="AX197" s="126"/>
      <c r="AY197" s="126"/>
      <c r="AZ197" s="126"/>
      <c r="BA197" s="126"/>
      <c r="BB197" s="126"/>
      <c r="BC197" s="126"/>
      <c r="BD197" s="126"/>
      <c r="BE197" s="126"/>
      <c r="BF197" s="126"/>
      <c r="BG197" s="126"/>
      <c r="BH197" s="126"/>
      <c r="BI197" s="126"/>
      <c r="BJ197" s="126"/>
      <c r="BK197" s="126"/>
      <c r="BL197" s="126"/>
      <c r="BM197" s="126"/>
      <c r="BN197" s="126"/>
      <c r="BO197" s="126"/>
      <c r="BP197" s="126"/>
      <c r="BQ197" s="126"/>
      <c r="BR197" s="126"/>
      <c r="BS197" s="126"/>
      <c r="BT197" s="126"/>
      <c r="BU197" s="126"/>
      <c r="BV197" s="126"/>
      <c r="BW197" s="126"/>
      <c r="BX197" s="126"/>
      <c r="BY197" s="126"/>
      <c r="BZ197" s="126"/>
      <c r="CA197" s="126"/>
      <c r="CB197" s="126"/>
      <c r="CC197" s="126"/>
      <c r="CD197" s="126"/>
      <c r="CE197" s="126"/>
      <c r="CF197" s="126"/>
      <c r="CG197" s="126"/>
      <c r="CH197" s="126"/>
      <c r="CI197" s="126"/>
      <c r="CJ197" s="126"/>
      <c r="CK197" s="126"/>
      <c r="CL197" s="126"/>
      <c r="CM197" s="126"/>
      <c r="CN197" s="126"/>
      <c r="CO197" s="126"/>
      <c r="CP197" s="126"/>
      <c r="CQ197" s="126"/>
      <c r="CR197" s="126"/>
      <c r="CS197" s="126"/>
      <c r="CT197" s="126"/>
      <c r="CU197" s="126"/>
      <c r="CV197" s="126"/>
      <c r="CW197" s="126"/>
      <c r="CX197" s="126"/>
      <c r="CY197" s="126"/>
      <c r="CZ197" s="289"/>
    </row>
    <row r="198" spans="1:104" ht="13.5" customHeight="1">
      <c r="A198" s="359">
        <v>203</v>
      </c>
      <c r="B198" s="332" t="s">
        <v>509</v>
      </c>
      <c r="C198" s="130">
        <f>A測定!Q197</f>
        <v>203</v>
      </c>
      <c r="D198" s="36">
        <f>A測定!R197</f>
        <v>25</v>
      </c>
      <c r="E198" s="264">
        <f>IF(A測定!S197="","",A測定!S197-$D198)</f>
        <v>6.7000000000000171E-2</v>
      </c>
      <c r="F198" s="264">
        <f>IF(A測定!T197="","",A測定!T197-$D198)</f>
        <v>6.8000000000001393E-2</v>
      </c>
      <c r="G198" s="126"/>
      <c r="H198" s="126"/>
      <c r="I198" s="126"/>
      <c r="J198" s="126"/>
      <c r="K198" s="126"/>
      <c r="L198" s="126"/>
      <c r="M198" s="126"/>
      <c r="N198" s="126"/>
      <c r="O198" s="126"/>
      <c r="P198" s="126"/>
      <c r="Q198" s="126"/>
      <c r="R198" s="126"/>
      <c r="S198" s="126"/>
      <c r="T198" s="126"/>
      <c r="U198" s="126"/>
      <c r="V198" s="126"/>
      <c r="W198" s="126"/>
      <c r="X198" s="126"/>
      <c r="Y198" s="126"/>
      <c r="Z198" s="126"/>
      <c r="AA198" s="126"/>
      <c r="AB198" s="126"/>
      <c r="AC198" s="126"/>
      <c r="AD198" s="126"/>
      <c r="AE198" s="126"/>
      <c r="AF198" s="126"/>
      <c r="AG198" s="126"/>
      <c r="AH198" s="126"/>
      <c r="AI198" s="126"/>
      <c r="AJ198" s="126"/>
      <c r="AK198" s="126"/>
      <c r="AL198" s="126"/>
      <c r="AM198" s="126"/>
      <c r="AN198" s="126"/>
      <c r="AO198" s="126"/>
      <c r="AP198" s="126"/>
      <c r="AQ198" s="126"/>
      <c r="AR198" s="126"/>
      <c r="AS198" s="126"/>
      <c r="AT198" s="126"/>
      <c r="AU198" s="126"/>
      <c r="AV198" s="126"/>
      <c r="AW198" s="126"/>
      <c r="AX198" s="126"/>
      <c r="AY198" s="126"/>
      <c r="AZ198" s="126"/>
      <c r="BA198" s="126"/>
      <c r="BB198" s="126"/>
      <c r="BC198" s="126"/>
      <c r="BD198" s="126"/>
      <c r="BE198" s="126"/>
      <c r="BF198" s="126"/>
      <c r="BG198" s="126"/>
      <c r="BH198" s="126"/>
      <c r="BI198" s="126"/>
      <c r="BJ198" s="126"/>
      <c r="BK198" s="126"/>
      <c r="BL198" s="126"/>
      <c r="BM198" s="126"/>
      <c r="BN198" s="126"/>
      <c r="BO198" s="126"/>
      <c r="BP198" s="126"/>
      <c r="BQ198" s="126"/>
      <c r="BR198" s="126"/>
      <c r="BS198" s="126"/>
      <c r="BT198" s="126"/>
      <c r="BU198" s="126"/>
      <c r="BV198" s="126"/>
      <c r="BW198" s="126"/>
      <c r="BX198" s="126"/>
      <c r="BY198" s="126"/>
      <c r="BZ198" s="126"/>
      <c r="CA198" s="126"/>
      <c r="CB198" s="126"/>
      <c r="CC198" s="126"/>
      <c r="CD198" s="126"/>
      <c r="CE198" s="126"/>
      <c r="CF198" s="126"/>
      <c r="CG198" s="126"/>
      <c r="CH198" s="126"/>
      <c r="CI198" s="126"/>
      <c r="CJ198" s="126"/>
      <c r="CK198" s="126"/>
      <c r="CL198" s="126"/>
      <c r="CM198" s="126"/>
      <c r="CN198" s="126"/>
      <c r="CO198" s="126"/>
      <c r="CP198" s="126"/>
      <c r="CQ198" s="126"/>
      <c r="CR198" s="126"/>
      <c r="CS198" s="126"/>
      <c r="CT198" s="126"/>
      <c r="CU198" s="126"/>
      <c r="CV198" s="126"/>
      <c r="CW198" s="126"/>
      <c r="CX198" s="126"/>
      <c r="CY198" s="126"/>
      <c r="CZ198" s="289"/>
    </row>
    <row r="199" spans="1:104" ht="13.5" customHeight="1">
      <c r="A199" s="359"/>
      <c r="B199" s="367" t="s">
        <v>176</v>
      </c>
      <c r="C199" s="130">
        <f>A測定!Q198</f>
        <v>0</v>
      </c>
      <c r="D199" s="36">
        <f>A測定!R198</f>
        <v>0</v>
      </c>
      <c r="E199" s="264">
        <f>IF(A測定!S198="","",A測定!S198-$D199)</f>
        <v>-80.176000000000002</v>
      </c>
      <c r="F199" s="264">
        <f>IF(A測定!T198="","",A測定!T198-$D199)</f>
        <v>-80.215999999999994</v>
      </c>
      <c r="G199" s="126"/>
      <c r="H199" s="126"/>
      <c r="I199" s="126"/>
      <c r="J199" s="126"/>
      <c r="K199" s="126"/>
      <c r="L199" s="126"/>
      <c r="M199" s="126"/>
      <c r="N199" s="126"/>
      <c r="O199" s="126"/>
      <c r="P199" s="126"/>
      <c r="Q199" s="126"/>
      <c r="R199" s="126"/>
      <c r="S199" s="126"/>
      <c r="T199" s="126"/>
      <c r="U199" s="126"/>
      <c r="V199" s="126"/>
      <c r="W199" s="126"/>
      <c r="X199" s="126"/>
      <c r="Y199" s="126"/>
      <c r="Z199" s="126"/>
      <c r="AA199" s="126"/>
      <c r="AB199" s="126"/>
      <c r="AC199" s="126"/>
      <c r="AD199" s="126"/>
      <c r="AE199" s="126"/>
      <c r="AF199" s="126"/>
      <c r="AG199" s="126"/>
      <c r="AH199" s="126"/>
      <c r="AI199" s="126"/>
      <c r="AJ199" s="126"/>
      <c r="AK199" s="126"/>
      <c r="AL199" s="126"/>
      <c r="AM199" s="126"/>
      <c r="AN199" s="126"/>
      <c r="AO199" s="126"/>
      <c r="AP199" s="126"/>
      <c r="AQ199" s="126"/>
      <c r="AR199" s="126"/>
      <c r="AS199" s="126"/>
      <c r="AT199" s="126"/>
      <c r="AU199" s="126"/>
      <c r="AV199" s="126"/>
      <c r="AW199" s="126"/>
      <c r="AX199" s="126"/>
      <c r="AY199" s="126"/>
      <c r="AZ199" s="126"/>
      <c r="BA199" s="126"/>
      <c r="BB199" s="126"/>
      <c r="BC199" s="126"/>
      <c r="BD199" s="126"/>
      <c r="BE199" s="126"/>
      <c r="BF199" s="126"/>
      <c r="BG199" s="126"/>
      <c r="BH199" s="126"/>
      <c r="BI199" s="126"/>
      <c r="BJ199" s="126"/>
      <c r="BK199" s="126"/>
      <c r="BL199" s="126"/>
      <c r="BM199" s="126"/>
      <c r="BN199" s="126"/>
      <c r="BO199" s="126"/>
      <c r="BP199" s="126"/>
      <c r="BQ199" s="126"/>
      <c r="BR199" s="126"/>
      <c r="BS199" s="126"/>
      <c r="BT199" s="126"/>
      <c r="BU199" s="126"/>
      <c r="BV199" s="126"/>
      <c r="BW199" s="126"/>
      <c r="BX199" s="126"/>
      <c r="BY199" s="126"/>
      <c r="BZ199" s="126"/>
      <c r="CA199" s="126"/>
      <c r="CB199" s="126"/>
      <c r="CC199" s="126"/>
      <c r="CD199" s="126"/>
      <c r="CE199" s="126"/>
      <c r="CF199" s="126"/>
      <c r="CG199" s="126"/>
      <c r="CH199" s="126"/>
      <c r="CI199" s="126"/>
      <c r="CJ199" s="126"/>
      <c r="CK199" s="126"/>
      <c r="CL199" s="126"/>
      <c r="CM199" s="126"/>
      <c r="CN199" s="126"/>
      <c r="CO199" s="126"/>
      <c r="CP199" s="126"/>
      <c r="CQ199" s="126"/>
      <c r="CR199" s="126"/>
      <c r="CS199" s="126"/>
      <c r="CT199" s="126"/>
      <c r="CU199" s="126"/>
      <c r="CV199" s="126"/>
      <c r="CW199" s="126"/>
      <c r="CX199" s="126"/>
      <c r="CY199" s="126"/>
      <c r="CZ199" s="289"/>
    </row>
    <row r="200" spans="1:104" ht="13.5" customHeight="1">
      <c r="A200" s="359"/>
      <c r="B200" s="367" t="s">
        <v>176</v>
      </c>
      <c r="C200" s="130">
        <f>A測定!Q199</f>
        <v>0</v>
      </c>
      <c r="D200" s="36">
        <f>A測定!R199</f>
        <v>0</v>
      </c>
      <c r="E200" s="264">
        <f>IF(A測定!S199="","",A測定!S199-$D200)</f>
        <v>25.106000000000002</v>
      </c>
      <c r="F200" s="264">
        <f>IF(A測定!T199="","",A測定!T199-$D200)</f>
        <v>25.07</v>
      </c>
      <c r="G200" s="126"/>
      <c r="H200" s="126"/>
      <c r="I200" s="126"/>
      <c r="J200" s="126"/>
      <c r="K200" s="126"/>
      <c r="L200" s="126"/>
      <c r="M200" s="126"/>
      <c r="N200" s="126"/>
      <c r="O200" s="126"/>
      <c r="P200" s="126"/>
      <c r="Q200" s="126"/>
      <c r="R200" s="126"/>
      <c r="S200" s="126"/>
      <c r="T200" s="126"/>
      <c r="U200" s="126"/>
      <c r="V200" s="126"/>
      <c r="W200" s="126"/>
      <c r="X200" s="126"/>
      <c r="Y200" s="126"/>
      <c r="Z200" s="126"/>
      <c r="AA200" s="126"/>
      <c r="AB200" s="126"/>
      <c r="AC200" s="126"/>
      <c r="AD200" s="126"/>
      <c r="AE200" s="126"/>
      <c r="AF200" s="126"/>
      <c r="AG200" s="126"/>
      <c r="AH200" s="126"/>
      <c r="AI200" s="126"/>
      <c r="AJ200" s="126"/>
      <c r="AK200" s="126"/>
      <c r="AL200" s="126"/>
      <c r="AM200" s="126"/>
      <c r="AN200" s="126"/>
      <c r="AO200" s="126"/>
      <c r="AP200" s="126"/>
      <c r="AQ200" s="126"/>
      <c r="AR200" s="126"/>
      <c r="AS200" s="126"/>
      <c r="AT200" s="126"/>
      <c r="AU200" s="126"/>
      <c r="AV200" s="126"/>
      <c r="AW200" s="126"/>
      <c r="AX200" s="126"/>
      <c r="AY200" s="126"/>
      <c r="AZ200" s="126"/>
      <c r="BA200" s="126"/>
      <c r="BB200" s="126"/>
      <c r="BC200" s="126"/>
      <c r="BD200" s="126"/>
      <c r="BE200" s="126"/>
      <c r="BF200" s="126"/>
      <c r="BG200" s="126"/>
      <c r="BH200" s="126"/>
      <c r="BI200" s="126"/>
      <c r="BJ200" s="126"/>
      <c r="BK200" s="126"/>
      <c r="BL200" s="126"/>
      <c r="BM200" s="126"/>
      <c r="BN200" s="126"/>
      <c r="BO200" s="126"/>
      <c r="BP200" s="126"/>
      <c r="BQ200" s="126"/>
      <c r="BR200" s="126"/>
      <c r="BS200" s="126"/>
      <c r="BT200" s="126"/>
      <c r="BU200" s="126"/>
      <c r="BV200" s="126"/>
      <c r="BW200" s="126"/>
      <c r="BX200" s="126"/>
      <c r="BY200" s="126"/>
      <c r="BZ200" s="126"/>
      <c r="CA200" s="126"/>
      <c r="CB200" s="126"/>
      <c r="CC200" s="126"/>
      <c r="CD200" s="126"/>
      <c r="CE200" s="126"/>
      <c r="CF200" s="126"/>
      <c r="CG200" s="126"/>
      <c r="CH200" s="126"/>
      <c r="CI200" s="126"/>
      <c r="CJ200" s="126"/>
      <c r="CK200" s="126"/>
      <c r="CL200" s="126"/>
      <c r="CM200" s="126"/>
      <c r="CN200" s="126"/>
      <c r="CO200" s="126"/>
      <c r="CP200" s="126"/>
      <c r="CQ200" s="126"/>
      <c r="CR200" s="126"/>
      <c r="CS200" s="126"/>
      <c r="CT200" s="126"/>
      <c r="CU200" s="126"/>
      <c r="CV200" s="126"/>
      <c r="CW200" s="126"/>
      <c r="CX200" s="126"/>
      <c r="CY200" s="126"/>
      <c r="CZ200" s="289"/>
    </row>
    <row r="201" spans="1:104" ht="13.5" customHeight="1">
      <c r="A201" s="359">
        <v>205</v>
      </c>
      <c r="B201" s="332" t="s">
        <v>50</v>
      </c>
      <c r="C201" s="130">
        <f>A測定!Q200</f>
        <v>205</v>
      </c>
      <c r="D201" s="36">
        <f>A測定!R200</f>
        <v>-123</v>
      </c>
      <c r="E201" s="264">
        <f>IF(A測定!S200="","",A測定!S200-$D201)</f>
        <v>-0.36400000000000432</v>
      </c>
      <c r="F201" s="264">
        <f>IF(A測定!T200="","",A測定!T200-$D201)</f>
        <v>-0.38500000000000512</v>
      </c>
      <c r="G201" s="126"/>
      <c r="H201" s="126"/>
      <c r="I201" s="126"/>
      <c r="J201" s="126"/>
      <c r="K201" s="126"/>
      <c r="L201" s="126"/>
      <c r="M201" s="126"/>
      <c r="N201" s="126"/>
      <c r="O201" s="126"/>
      <c r="P201" s="126"/>
      <c r="Q201" s="126"/>
      <c r="R201" s="126"/>
      <c r="S201" s="126"/>
      <c r="T201" s="126"/>
      <c r="U201" s="126"/>
      <c r="V201" s="126"/>
      <c r="W201" s="126"/>
      <c r="X201" s="126"/>
      <c r="Y201" s="126"/>
      <c r="Z201" s="126"/>
      <c r="AA201" s="126"/>
      <c r="AB201" s="126"/>
      <c r="AC201" s="126"/>
      <c r="AD201" s="126"/>
      <c r="AE201" s="126"/>
      <c r="AF201" s="126"/>
      <c r="AG201" s="126"/>
      <c r="AH201" s="126"/>
      <c r="AI201" s="126"/>
      <c r="AJ201" s="126"/>
      <c r="AK201" s="126"/>
      <c r="AL201" s="126"/>
      <c r="AM201" s="126"/>
      <c r="AN201" s="126"/>
      <c r="AO201" s="126"/>
      <c r="AP201" s="126"/>
      <c r="AQ201" s="126"/>
      <c r="AR201" s="126"/>
      <c r="AS201" s="126"/>
      <c r="AT201" s="126"/>
      <c r="AU201" s="126"/>
      <c r="AV201" s="126"/>
      <c r="AW201" s="126"/>
      <c r="AX201" s="126"/>
      <c r="AY201" s="126"/>
      <c r="AZ201" s="126"/>
      <c r="BA201" s="126"/>
      <c r="BB201" s="126"/>
      <c r="BC201" s="126"/>
      <c r="BD201" s="126"/>
      <c r="BE201" s="126"/>
      <c r="BF201" s="126"/>
      <c r="BG201" s="126"/>
      <c r="BH201" s="126"/>
      <c r="BI201" s="126"/>
      <c r="BJ201" s="126"/>
      <c r="BK201" s="126"/>
      <c r="BL201" s="126"/>
      <c r="BM201" s="126"/>
      <c r="BN201" s="126"/>
      <c r="BO201" s="126"/>
      <c r="BP201" s="126"/>
      <c r="BQ201" s="126"/>
      <c r="BR201" s="126"/>
      <c r="BS201" s="126"/>
      <c r="BT201" s="126"/>
      <c r="BU201" s="126"/>
      <c r="BV201" s="126"/>
      <c r="BW201" s="126"/>
      <c r="BX201" s="126"/>
      <c r="BY201" s="126"/>
      <c r="BZ201" s="126"/>
      <c r="CA201" s="126"/>
      <c r="CB201" s="126"/>
      <c r="CC201" s="126"/>
      <c r="CD201" s="126"/>
      <c r="CE201" s="126"/>
      <c r="CF201" s="126"/>
      <c r="CG201" s="126"/>
      <c r="CH201" s="126"/>
      <c r="CI201" s="126"/>
      <c r="CJ201" s="126"/>
      <c r="CK201" s="126"/>
      <c r="CL201" s="126"/>
      <c r="CM201" s="126"/>
      <c r="CN201" s="126"/>
      <c r="CO201" s="126"/>
      <c r="CP201" s="126"/>
      <c r="CQ201" s="126"/>
      <c r="CR201" s="126"/>
      <c r="CS201" s="126"/>
      <c r="CT201" s="126"/>
      <c r="CU201" s="126"/>
      <c r="CV201" s="126"/>
      <c r="CW201" s="126"/>
      <c r="CX201" s="126"/>
      <c r="CY201" s="126"/>
      <c r="CZ201" s="289"/>
    </row>
    <row r="202" spans="1:104" ht="13.5" customHeight="1">
      <c r="A202" s="359">
        <v>205</v>
      </c>
      <c r="B202" s="332" t="s">
        <v>51</v>
      </c>
      <c r="C202" s="130">
        <f>A測定!Q201</f>
        <v>205</v>
      </c>
      <c r="D202" s="36">
        <f>A測定!R201</f>
        <v>138</v>
      </c>
      <c r="E202" s="264">
        <f>IF(A測定!S201="","",A測定!S201-$D202)</f>
        <v>0.12600000000000477</v>
      </c>
      <c r="F202" s="264">
        <f>IF(A測定!T201="","",A測定!T201-$D202)</f>
        <v>0.12299999999999045</v>
      </c>
      <c r="G202" s="126"/>
      <c r="H202" s="126"/>
      <c r="I202" s="126"/>
      <c r="J202" s="126"/>
      <c r="K202" s="126"/>
      <c r="L202" s="126"/>
      <c r="M202" s="126"/>
      <c r="N202" s="126"/>
      <c r="O202" s="126"/>
      <c r="P202" s="126"/>
      <c r="Q202" s="126"/>
      <c r="R202" s="126"/>
      <c r="S202" s="126"/>
      <c r="T202" s="126"/>
      <c r="U202" s="126"/>
      <c r="V202" s="126"/>
      <c r="W202" s="126"/>
      <c r="X202" s="126"/>
      <c r="Y202" s="126"/>
      <c r="Z202" s="126"/>
      <c r="AA202" s="126"/>
      <c r="AB202" s="126"/>
      <c r="AC202" s="126"/>
      <c r="AD202" s="126"/>
      <c r="AE202" s="126"/>
      <c r="AF202" s="126"/>
      <c r="AG202" s="126"/>
      <c r="AH202" s="126"/>
      <c r="AI202" s="126"/>
      <c r="AJ202" s="126"/>
      <c r="AK202" s="126"/>
      <c r="AL202" s="126"/>
      <c r="AM202" s="126"/>
      <c r="AN202" s="126"/>
      <c r="AO202" s="126"/>
      <c r="AP202" s="126"/>
      <c r="AQ202" s="126"/>
      <c r="AR202" s="126"/>
      <c r="AS202" s="126"/>
      <c r="AT202" s="126"/>
      <c r="AU202" s="126"/>
      <c r="AV202" s="126"/>
      <c r="AW202" s="126"/>
      <c r="AX202" s="126"/>
      <c r="AY202" s="126"/>
      <c r="AZ202" s="126"/>
      <c r="BA202" s="126"/>
      <c r="BB202" s="126"/>
      <c r="BC202" s="126"/>
      <c r="BD202" s="126"/>
      <c r="BE202" s="126"/>
      <c r="BF202" s="126"/>
      <c r="BG202" s="126"/>
      <c r="BH202" s="126"/>
      <c r="BI202" s="126"/>
      <c r="BJ202" s="126"/>
      <c r="BK202" s="126"/>
      <c r="BL202" s="126"/>
      <c r="BM202" s="126"/>
      <c r="BN202" s="126"/>
      <c r="BO202" s="126"/>
      <c r="BP202" s="126"/>
      <c r="BQ202" s="126"/>
      <c r="BR202" s="126"/>
      <c r="BS202" s="126"/>
      <c r="BT202" s="126"/>
      <c r="BU202" s="126"/>
      <c r="BV202" s="126"/>
      <c r="BW202" s="126"/>
      <c r="BX202" s="126"/>
      <c r="BY202" s="126"/>
      <c r="BZ202" s="126"/>
      <c r="CA202" s="126"/>
      <c r="CB202" s="126"/>
      <c r="CC202" s="126"/>
      <c r="CD202" s="126"/>
      <c r="CE202" s="126"/>
      <c r="CF202" s="126"/>
      <c r="CG202" s="126"/>
      <c r="CH202" s="126"/>
      <c r="CI202" s="126"/>
      <c r="CJ202" s="126"/>
      <c r="CK202" s="126"/>
      <c r="CL202" s="126"/>
      <c r="CM202" s="126"/>
      <c r="CN202" s="126"/>
      <c r="CO202" s="126"/>
      <c r="CP202" s="126"/>
      <c r="CQ202" s="126"/>
      <c r="CR202" s="126"/>
      <c r="CS202" s="126"/>
      <c r="CT202" s="126"/>
      <c r="CU202" s="126"/>
      <c r="CV202" s="126"/>
      <c r="CW202" s="126"/>
      <c r="CX202" s="126"/>
      <c r="CY202" s="126"/>
      <c r="CZ202" s="289"/>
    </row>
    <row r="203" spans="1:104" ht="13.5" customHeight="1">
      <c r="A203" s="359"/>
      <c r="B203" s="367" t="s">
        <v>177</v>
      </c>
      <c r="C203" s="130">
        <f>A測定!Q202</f>
        <v>0</v>
      </c>
      <c r="D203" s="36">
        <f>A測定!R202</f>
        <v>0</v>
      </c>
      <c r="E203" s="264">
        <f>IF(A測定!S202="","",A測定!S202-$D203)</f>
        <v>-123.363</v>
      </c>
      <c r="F203" s="264">
        <f>IF(A測定!T202="","",A測定!T202-$D203)</f>
        <v>-123.398</v>
      </c>
      <c r="G203" s="126"/>
      <c r="H203" s="126"/>
      <c r="I203" s="126"/>
      <c r="J203" s="126"/>
      <c r="K203" s="126"/>
      <c r="L203" s="126"/>
      <c r="M203" s="126"/>
      <c r="N203" s="126"/>
      <c r="O203" s="126"/>
      <c r="P203" s="126"/>
      <c r="Q203" s="126"/>
      <c r="R203" s="126"/>
      <c r="S203" s="126"/>
      <c r="T203" s="126"/>
      <c r="U203" s="126"/>
      <c r="V203" s="126"/>
      <c r="W203" s="126"/>
      <c r="X203" s="126"/>
      <c r="Y203" s="126"/>
      <c r="Z203" s="126"/>
      <c r="AA203" s="126"/>
      <c r="AB203" s="126"/>
      <c r="AC203" s="126"/>
      <c r="AD203" s="126"/>
      <c r="AE203" s="126"/>
      <c r="AF203" s="126"/>
      <c r="AG203" s="126"/>
      <c r="AH203" s="126"/>
      <c r="AI203" s="126"/>
      <c r="AJ203" s="126"/>
      <c r="AK203" s="126"/>
      <c r="AL203" s="126"/>
      <c r="AM203" s="126"/>
      <c r="AN203" s="126"/>
      <c r="AO203" s="126"/>
      <c r="AP203" s="126"/>
      <c r="AQ203" s="126"/>
      <c r="AR203" s="126"/>
      <c r="AS203" s="126"/>
      <c r="AT203" s="126"/>
      <c r="AU203" s="126"/>
      <c r="AV203" s="126"/>
      <c r="AW203" s="126"/>
      <c r="AX203" s="126"/>
      <c r="AY203" s="126"/>
      <c r="AZ203" s="126"/>
      <c r="BA203" s="126"/>
      <c r="BB203" s="126"/>
      <c r="BC203" s="126"/>
      <c r="BD203" s="126"/>
      <c r="BE203" s="126"/>
      <c r="BF203" s="126"/>
      <c r="BG203" s="126"/>
      <c r="BH203" s="126"/>
      <c r="BI203" s="126"/>
      <c r="BJ203" s="126"/>
      <c r="BK203" s="126"/>
      <c r="BL203" s="126"/>
      <c r="BM203" s="126"/>
      <c r="BN203" s="126"/>
      <c r="BO203" s="126"/>
      <c r="BP203" s="126"/>
      <c r="BQ203" s="126"/>
      <c r="BR203" s="126"/>
      <c r="BS203" s="126"/>
      <c r="BT203" s="126"/>
      <c r="BU203" s="126"/>
      <c r="BV203" s="126"/>
      <c r="BW203" s="126"/>
      <c r="BX203" s="126"/>
      <c r="BY203" s="126"/>
      <c r="BZ203" s="126"/>
      <c r="CA203" s="126"/>
      <c r="CB203" s="126"/>
      <c r="CC203" s="126"/>
      <c r="CD203" s="126"/>
      <c r="CE203" s="126"/>
      <c r="CF203" s="126"/>
      <c r="CG203" s="126"/>
      <c r="CH203" s="126"/>
      <c r="CI203" s="126"/>
      <c r="CJ203" s="126"/>
      <c r="CK203" s="126"/>
      <c r="CL203" s="126"/>
      <c r="CM203" s="126"/>
      <c r="CN203" s="126"/>
      <c r="CO203" s="126"/>
      <c r="CP203" s="126"/>
      <c r="CQ203" s="126"/>
      <c r="CR203" s="126"/>
      <c r="CS203" s="126"/>
      <c r="CT203" s="126"/>
      <c r="CU203" s="126"/>
      <c r="CV203" s="126"/>
      <c r="CW203" s="126"/>
      <c r="CX203" s="126"/>
      <c r="CY203" s="126"/>
      <c r="CZ203" s="289"/>
    </row>
    <row r="204" spans="1:104" ht="13.5" customHeight="1">
      <c r="A204" s="359"/>
      <c r="B204" s="367" t="s">
        <v>177</v>
      </c>
      <c r="C204" s="130">
        <f>A測定!Q203</f>
        <v>0</v>
      </c>
      <c r="D204" s="36">
        <f>A測定!R203</f>
        <v>0</v>
      </c>
      <c r="E204" s="264">
        <f>IF(A測定!S203="","",A測定!S203-$D204)</f>
        <v>138.15700000000001</v>
      </c>
      <c r="F204" s="264">
        <f>IF(A測定!T203="","",A測定!T203-$D204)</f>
        <v>138.14500000000001</v>
      </c>
      <c r="G204" s="126"/>
      <c r="H204" s="126"/>
      <c r="I204" s="126"/>
      <c r="J204" s="126"/>
      <c r="K204" s="126"/>
      <c r="L204" s="126"/>
      <c r="M204" s="126"/>
      <c r="N204" s="126"/>
      <c r="O204" s="126"/>
      <c r="P204" s="126"/>
      <c r="Q204" s="126"/>
      <c r="R204" s="126"/>
      <c r="S204" s="126"/>
      <c r="T204" s="126"/>
      <c r="U204" s="126"/>
      <c r="V204" s="126"/>
      <c r="W204" s="126"/>
      <c r="X204" s="126"/>
      <c r="Y204" s="126"/>
      <c r="Z204" s="126"/>
      <c r="AA204" s="126"/>
      <c r="AB204" s="126"/>
      <c r="AC204" s="126"/>
      <c r="AD204" s="126"/>
      <c r="AE204" s="126"/>
      <c r="AF204" s="126"/>
      <c r="AG204" s="126"/>
      <c r="AH204" s="126"/>
      <c r="AI204" s="126"/>
      <c r="AJ204" s="126"/>
      <c r="AK204" s="126"/>
      <c r="AL204" s="126"/>
      <c r="AM204" s="126"/>
      <c r="AN204" s="126"/>
      <c r="AO204" s="126"/>
      <c r="AP204" s="126"/>
      <c r="AQ204" s="126"/>
      <c r="AR204" s="126"/>
      <c r="AS204" s="126"/>
      <c r="AT204" s="126"/>
      <c r="AU204" s="126"/>
      <c r="AV204" s="126"/>
      <c r="AW204" s="126"/>
      <c r="AX204" s="126"/>
      <c r="AY204" s="126"/>
      <c r="AZ204" s="126"/>
      <c r="BA204" s="126"/>
      <c r="BB204" s="126"/>
      <c r="BC204" s="126"/>
      <c r="BD204" s="126"/>
      <c r="BE204" s="126"/>
      <c r="BF204" s="126"/>
      <c r="BG204" s="126"/>
      <c r="BH204" s="126"/>
      <c r="BI204" s="126"/>
      <c r="BJ204" s="126"/>
      <c r="BK204" s="126"/>
      <c r="BL204" s="126"/>
      <c r="BM204" s="126"/>
      <c r="BN204" s="126"/>
      <c r="BO204" s="126"/>
      <c r="BP204" s="126"/>
      <c r="BQ204" s="126"/>
      <c r="BR204" s="126"/>
      <c r="BS204" s="126"/>
      <c r="BT204" s="126"/>
      <c r="BU204" s="126"/>
      <c r="BV204" s="126"/>
      <c r="BW204" s="126"/>
      <c r="BX204" s="126"/>
      <c r="BY204" s="126"/>
      <c r="BZ204" s="126"/>
      <c r="CA204" s="126"/>
      <c r="CB204" s="126"/>
      <c r="CC204" s="126"/>
      <c r="CD204" s="126"/>
      <c r="CE204" s="126"/>
      <c r="CF204" s="126"/>
      <c r="CG204" s="126"/>
      <c r="CH204" s="126"/>
      <c r="CI204" s="126"/>
      <c r="CJ204" s="126"/>
      <c r="CK204" s="126"/>
      <c r="CL204" s="126"/>
      <c r="CM204" s="126"/>
      <c r="CN204" s="126"/>
      <c r="CO204" s="126"/>
      <c r="CP204" s="126"/>
      <c r="CQ204" s="126"/>
      <c r="CR204" s="126"/>
      <c r="CS204" s="126"/>
      <c r="CT204" s="126"/>
      <c r="CU204" s="126"/>
      <c r="CV204" s="126"/>
      <c r="CW204" s="126"/>
      <c r="CX204" s="126"/>
      <c r="CY204" s="126"/>
      <c r="CZ204" s="289"/>
    </row>
    <row r="205" spans="1:104" ht="13.5" customHeight="1">
      <c r="A205" s="359">
        <v>206</v>
      </c>
      <c r="B205" s="332" t="s">
        <v>435</v>
      </c>
      <c r="C205" s="130">
        <f>A測定!Q204</f>
        <v>206</v>
      </c>
      <c r="D205" s="36">
        <f>A測定!R204</f>
        <v>-105.5</v>
      </c>
      <c r="E205" s="264">
        <f>IF(A測定!S204="","",A測定!S204-$D205)</f>
        <v>-0.1530000000000058</v>
      </c>
      <c r="F205" s="264">
        <f>IF(A測定!T204="","",A測定!T204-$D205)</f>
        <v>-0.17300000000000182</v>
      </c>
      <c r="G205" s="126"/>
      <c r="H205" s="126"/>
      <c r="I205" s="126"/>
      <c r="J205" s="126"/>
      <c r="K205" s="126"/>
      <c r="L205" s="126"/>
      <c r="M205" s="126"/>
      <c r="N205" s="126"/>
      <c r="O205" s="126"/>
      <c r="P205" s="126"/>
      <c r="Q205" s="126"/>
      <c r="R205" s="126"/>
      <c r="S205" s="126"/>
      <c r="T205" s="126"/>
      <c r="U205" s="126"/>
      <c r="V205" s="126"/>
      <c r="W205" s="126"/>
      <c r="X205" s="126"/>
      <c r="Y205" s="126"/>
      <c r="Z205" s="126"/>
      <c r="AA205" s="126"/>
      <c r="AB205" s="126"/>
      <c r="AC205" s="126"/>
      <c r="AD205" s="126"/>
      <c r="AE205" s="126"/>
      <c r="AF205" s="126"/>
      <c r="AG205" s="126"/>
      <c r="AH205" s="126"/>
      <c r="AI205" s="126"/>
      <c r="AJ205" s="126"/>
      <c r="AK205" s="126"/>
      <c r="AL205" s="126"/>
      <c r="AM205" s="126"/>
      <c r="AN205" s="126"/>
      <c r="AO205" s="126"/>
      <c r="AP205" s="126"/>
      <c r="AQ205" s="126"/>
      <c r="AR205" s="126"/>
      <c r="AS205" s="126"/>
      <c r="AT205" s="126"/>
      <c r="AU205" s="126"/>
      <c r="AV205" s="126"/>
      <c r="AW205" s="126"/>
      <c r="AX205" s="126"/>
      <c r="AY205" s="126"/>
      <c r="AZ205" s="126"/>
      <c r="BA205" s="126"/>
      <c r="BB205" s="126"/>
      <c r="BC205" s="126"/>
      <c r="BD205" s="126"/>
      <c r="BE205" s="126"/>
      <c r="BF205" s="126"/>
      <c r="BG205" s="126"/>
      <c r="BH205" s="126"/>
      <c r="BI205" s="126"/>
      <c r="BJ205" s="126"/>
      <c r="BK205" s="126"/>
      <c r="BL205" s="126"/>
      <c r="BM205" s="126"/>
      <c r="BN205" s="126"/>
      <c r="BO205" s="126"/>
      <c r="BP205" s="126"/>
      <c r="BQ205" s="126"/>
      <c r="BR205" s="126"/>
      <c r="BS205" s="126"/>
      <c r="BT205" s="126"/>
      <c r="BU205" s="126"/>
      <c r="BV205" s="126"/>
      <c r="BW205" s="126"/>
      <c r="BX205" s="126"/>
      <c r="BY205" s="126"/>
      <c r="BZ205" s="126"/>
      <c r="CA205" s="126"/>
      <c r="CB205" s="126"/>
      <c r="CC205" s="126"/>
      <c r="CD205" s="126"/>
      <c r="CE205" s="126"/>
      <c r="CF205" s="126"/>
      <c r="CG205" s="126"/>
      <c r="CH205" s="126"/>
      <c r="CI205" s="126"/>
      <c r="CJ205" s="126"/>
      <c r="CK205" s="126"/>
      <c r="CL205" s="126"/>
      <c r="CM205" s="126"/>
      <c r="CN205" s="126"/>
      <c r="CO205" s="126"/>
      <c r="CP205" s="126"/>
      <c r="CQ205" s="126"/>
      <c r="CR205" s="126"/>
      <c r="CS205" s="126"/>
      <c r="CT205" s="126"/>
      <c r="CU205" s="126"/>
      <c r="CV205" s="126"/>
      <c r="CW205" s="126"/>
      <c r="CX205" s="126"/>
      <c r="CY205" s="126"/>
      <c r="CZ205" s="289"/>
    </row>
    <row r="206" spans="1:104" ht="13.5" customHeight="1">
      <c r="A206" s="359">
        <v>206</v>
      </c>
      <c r="B206" s="332" t="s">
        <v>510</v>
      </c>
      <c r="C206" s="130">
        <f>A測定!Q205</f>
        <v>206</v>
      </c>
      <c r="D206" s="36">
        <f>A測定!R205</f>
        <v>52</v>
      </c>
      <c r="E206" s="264">
        <f>IF(A測定!S205="","",A測定!S205-$D206)</f>
        <v>-2.9000000000003467E-2</v>
      </c>
      <c r="F206" s="264">
        <f>IF(A測定!T205="","",A測定!T205-$D206)</f>
        <v>-1.5000000000000568E-2</v>
      </c>
      <c r="G206" s="126"/>
      <c r="H206" s="126"/>
      <c r="I206" s="126"/>
      <c r="J206" s="126"/>
      <c r="K206" s="126"/>
      <c r="L206" s="126"/>
      <c r="M206" s="126"/>
      <c r="N206" s="126"/>
      <c r="O206" s="126"/>
      <c r="P206" s="126"/>
      <c r="Q206" s="126"/>
      <c r="R206" s="126"/>
      <c r="S206" s="126"/>
      <c r="T206" s="126"/>
      <c r="U206" s="126"/>
      <c r="V206" s="126"/>
      <c r="W206" s="126"/>
      <c r="X206" s="126"/>
      <c r="Y206" s="126"/>
      <c r="Z206" s="126"/>
      <c r="AA206" s="126"/>
      <c r="AB206" s="126"/>
      <c r="AC206" s="126"/>
      <c r="AD206" s="126"/>
      <c r="AE206" s="126"/>
      <c r="AF206" s="126"/>
      <c r="AG206" s="126"/>
      <c r="AH206" s="126"/>
      <c r="AI206" s="126"/>
      <c r="AJ206" s="126"/>
      <c r="AK206" s="126"/>
      <c r="AL206" s="126"/>
      <c r="AM206" s="126"/>
      <c r="AN206" s="126"/>
      <c r="AO206" s="126"/>
      <c r="AP206" s="126"/>
      <c r="AQ206" s="126"/>
      <c r="AR206" s="126"/>
      <c r="AS206" s="126"/>
      <c r="AT206" s="126"/>
      <c r="AU206" s="126"/>
      <c r="AV206" s="126"/>
      <c r="AW206" s="126"/>
      <c r="AX206" s="126"/>
      <c r="AY206" s="126"/>
      <c r="AZ206" s="126"/>
      <c r="BA206" s="126"/>
      <c r="BB206" s="126"/>
      <c r="BC206" s="126"/>
      <c r="BD206" s="126"/>
      <c r="BE206" s="126"/>
      <c r="BF206" s="126"/>
      <c r="BG206" s="126"/>
      <c r="BH206" s="126"/>
      <c r="BI206" s="126"/>
      <c r="BJ206" s="126"/>
      <c r="BK206" s="126"/>
      <c r="BL206" s="126"/>
      <c r="BM206" s="126"/>
      <c r="BN206" s="126"/>
      <c r="BO206" s="126"/>
      <c r="BP206" s="126"/>
      <c r="BQ206" s="126"/>
      <c r="BR206" s="126"/>
      <c r="BS206" s="126"/>
      <c r="BT206" s="126"/>
      <c r="BU206" s="126"/>
      <c r="BV206" s="126"/>
      <c r="BW206" s="126"/>
      <c r="BX206" s="126"/>
      <c r="BY206" s="126"/>
      <c r="BZ206" s="126"/>
      <c r="CA206" s="126"/>
      <c r="CB206" s="126"/>
      <c r="CC206" s="126"/>
      <c r="CD206" s="126"/>
      <c r="CE206" s="126"/>
      <c r="CF206" s="126"/>
      <c r="CG206" s="126"/>
      <c r="CH206" s="126"/>
      <c r="CI206" s="126"/>
      <c r="CJ206" s="126"/>
      <c r="CK206" s="126"/>
      <c r="CL206" s="126"/>
      <c r="CM206" s="126"/>
      <c r="CN206" s="126"/>
      <c r="CO206" s="126"/>
      <c r="CP206" s="126"/>
      <c r="CQ206" s="126"/>
      <c r="CR206" s="126"/>
      <c r="CS206" s="126"/>
      <c r="CT206" s="126"/>
      <c r="CU206" s="126"/>
      <c r="CV206" s="126"/>
      <c r="CW206" s="126"/>
      <c r="CX206" s="126"/>
      <c r="CY206" s="126"/>
      <c r="CZ206" s="289"/>
    </row>
    <row r="207" spans="1:104" ht="13.5" customHeight="1">
      <c r="A207" s="359"/>
      <c r="B207" s="367" t="s">
        <v>178</v>
      </c>
      <c r="C207" s="130">
        <f>A測定!Q206</f>
        <v>0</v>
      </c>
      <c r="D207" s="36">
        <f>A測定!R206</f>
        <v>0</v>
      </c>
      <c r="E207" s="264">
        <f>IF(A測定!S206="","",A測定!S206-$D207)</f>
        <v>-105.64700000000001</v>
      </c>
      <c r="F207" s="264">
        <f>IF(A測定!T206="","",A測定!T206-$D207)</f>
        <v>-105.67</v>
      </c>
      <c r="G207" s="126"/>
      <c r="H207" s="126"/>
      <c r="I207" s="126"/>
      <c r="J207" s="126"/>
      <c r="K207" s="126"/>
      <c r="L207" s="126"/>
      <c r="M207" s="126"/>
      <c r="N207" s="126"/>
      <c r="O207" s="126"/>
      <c r="P207" s="126"/>
      <c r="Q207" s="126"/>
      <c r="R207" s="126"/>
      <c r="S207" s="126"/>
      <c r="T207" s="126"/>
      <c r="U207" s="126"/>
      <c r="V207" s="126"/>
      <c r="W207" s="126"/>
      <c r="X207" s="126"/>
      <c r="Y207" s="126"/>
      <c r="Z207" s="126"/>
      <c r="AA207" s="126"/>
      <c r="AB207" s="126"/>
      <c r="AC207" s="126"/>
      <c r="AD207" s="126"/>
      <c r="AE207" s="126"/>
      <c r="AF207" s="126"/>
      <c r="AG207" s="126"/>
      <c r="AH207" s="126"/>
      <c r="AI207" s="126"/>
      <c r="AJ207" s="126"/>
      <c r="AK207" s="126"/>
      <c r="AL207" s="126"/>
      <c r="AM207" s="126"/>
      <c r="AN207" s="126"/>
      <c r="AO207" s="126"/>
      <c r="AP207" s="126"/>
      <c r="AQ207" s="126"/>
      <c r="AR207" s="126"/>
      <c r="AS207" s="126"/>
      <c r="AT207" s="126"/>
      <c r="AU207" s="126"/>
      <c r="AV207" s="126"/>
      <c r="AW207" s="126"/>
      <c r="AX207" s="126"/>
      <c r="AY207" s="126"/>
      <c r="AZ207" s="126"/>
      <c r="BA207" s="126"/>
      <c r="BB207" s="126"/>
      <c r="BC207" s="126"/>
      <c r="BD207" s="126"/>
      <c r="BE207" s="126"/>
      <c r="BF207" s="126"/>
      <c r="BG207" s="126"/>
      <c r="BH207" s="126"/>
      <c r="BI207" s="126"/>
      <c r="BJ207" s="126"/>
      <c r="BK207" s="126"/>
      <c r="BL207" s="126"/>
      <c r="BM207" s="126"/>
      <c r="BN207" s="126"/>
      <c r="BO207" s="126"/>
      <c r="BP207" s="126"/>
      <c r="BQ207" s="126"/>
      <c r="BR207" s="126"/>
      <c r="BS207" s="126"/>
      <c r="BT207" s="126"/>
      <c r="BU207" s="126"/>
      <c r="BV207" s="126"/>
      <c r="BW207" s="126"/>
      <c r="BX207" s="126"/>
      <c r="BY207" s="126"/>
      <c r="BZ207" s="126"/>
      <c r="CA207" s="126"/>
      <c r="CB207" s="126"/>
      <c r="CC207" s="126"/>
      <c r="CD207" s="126"/>
      <c r="CE207" s="126"/>
      <c r="CF207" s="126"/>
      <c r="CG207" s="126"/>
      <c r="CH207" s="126"/>
      <c r="CI207" s="126"/>
      <c r="CJ207" s="126"/>
      <c r="CK207" s="126"/>
      <c r="CL207" s="126"/>
      <c r="CM207" s="126"/>
      <c r="CN207" s="126"/>
      <c r="CO207" s="126"/>
      <c r="CP207" s="126"/>
      <c r="CQ207" s="126"/>
      <c r="CR207" s="126"/>
      <c r="CS207" s="126"/>
      <c r="CT207" s="126"/>
      <c r="CU207" s="126"/>
      <c r="CV207" s="126"/>
      <c r="CW207" s="126"/>
      <c r="CX207" s="126"/>
      <c r="CY207" s="126"/>
      <c r="CZ207" s="289"/>
    </row>
    <row r="208" spans="1:104" ht="13.5" customHeight="1">
      <c r="A208" s="359"/>
      <c r="B208" s="367" t="s">
        <v>178</v>
      </c>
      <c r="C208" s="130">
        <f>A測定!Q207</f>
        <v>0</v>
      </c>
      <c r="D208" s="36">
        <f>A測定!R207</f>
        <v>0</v>
      </c>
      <c r="E208" s="264">
        <f>IF(A測定!S207="","",A測定!S207-$D208)</f>
        <v>52.084000000000003</v>
      </c>
      <c r="F208" s="264">
        <f>IF(A測定!T207="","",A測定!T207-$D208)</f>
        <v>52.076000000000001</v>
      </c>
      <c r="G208" s="126"/>
      <c r="H208" s="126"/>
      <c r="I208" s="126"/>
      <c r="J208" s="126"/>
      <c r="K208" s="126"/>
      <c r="L208" s="126"/>
      <c r="M208" s="126"/>
      <c r="N208" s="126"/>
      <c r="O208" s="126"/>
      <c r="P208" s="126"/>
      <c r="Q208" s="126"/>
      <c r="R208" s="126"/>
      <c r="S208" s="126"/>
      <c r="T208" s="126"/>
      <c r="U208" s="126"/>
      <c r="V208" s="126"/>
      <c r="W208" s="126"/>
      <c r="X208" s="126"/>
      <c r="Y208" s="126"/>
      <c r="Z208" s="126"/>
      <c r="AA208" s="126"/>
      <c r="AB208" s="126"/>
      <c r="AC208" s="126"/>
      <c r="AD208" s="126"/>
      <c r="AE208" s="126"/>
      <c r="AF208" s="126"/>
      <c r="AG208" s="126"/>
      <c r="AH208" s="126"/>
      <c r="AI208" s="126"/>
      <c r="AJ208" s="126"/>
      <c r="AK208" s="126"/>
      <c r="AL208" s="126"/>
      <c r="AM208" s="126"/>
      <c r="AN208" s="126"/>
      <c r="AO208" s="126"/>
      <c r="AP208" s="126"/>
      <c r="AQ208" s="126"/>
      <c r="AR208" s="126"/>
      <c r="AS208" s="126"/>
      <c r="AT208" s="126"/>
      <c r="AU208" s="126"/>
      <c r="AV208" s="126"/>
      <c r="AW208" s="126"/>
      <c r="AX208" s="126"/>
      <c r="AY208" s="126"/>
      <c r="AZ208" s="126"/>
      <c r="BA208" s="126"/>
      <c r="BB208" s="126"/>
      <c r="BC208" s="126"/>
      <c r="BD208" s="126"/>
      <c r="BE208" s="126"/>
      <c r="BF208" s="126"/>
      <c r="BG208" s="126"/>
      <c r="BH208" s="126"/>
      <c r="BI208" s="126"/>
      <c r="BJ208" s="126"/>
      <c r="BK208" s="126"/>
      <c r="BL208" s="126"/>
      <c r="BM208" s="126"/>
      <c r="BN208" s="126"/>
      <c r="BO208" s="126"/>
      <c r="BP208" s="126"/>
      <c r="BQ208" s="126"/>
      <c r="BR208" s="126"/>
      <c r="BS208" s="126"/>
      <c r="BT208" s="126"/>
      <c r="BU208" s="126"/>
      <c r="BV208" s="126"/>
      <c r="BW208" s="126"/>
      <c r="BX208" s="126"/>
      <c r="BY208" s="126"/>
      <c r="BZ208" s="126"/>
      <c r="CA208" s="126"/>
      <c r="CB208" s="126"/>
      <c r="CC208" s="126"/>
      <c r="CD208" s="126"/>
      <c r="CE208" s="126"/>
      <c r="CF208" s="126"/>
      <c r="CG208" s="126"/>
      <c r="CH208" s="126"/>
      <c r="CI208" s="126"/>
      <c r="CJ208" s="126"/>
      <c r="CK208" s="126"/>
      <c r="CL208" s="126"/>
      <c r="CM208" s="126"/>
      <c r="CN208" s="126"/>
      <c r="CO208" s="126"/>
      <c r="CP208" s="126"/>
      <c r="CQ208" s="126"/>
      <c r="CR208" s="126"/>
      <c r="CS208" s="126"/>
      <c r="CT208" s="126"/>
      <c r="CU208" s="126"/>
      <c r="CV208" s="126"/>
      <c r="CW208" s="126"/>
      <c r="CX208" s="126"/>
      <c r="CY208" s="126"/>
      <c r="CZ208" s="289"/>
    </row>
    <row r="209" spans="1:104" ht="13.5" customHeight="1">
      <c r="A209" s="359">
        <v>207</v>
      </c>
      <c r="B209" s="332" t="s">
        <v>511</v>
      </c>
      <c r="C209" s="130">
        <f>A測定!Q208</f>
        <v>207</v>
      </c>
      <c r="D209" s="36">
        <f>A測定!R208</f>
        <v>168.5</v>
      </c>
      <c r="E209" s="264">
        <f>IF(A測定!S208="","",A測定!S208-$D209)</f>
        <v>-0.1810000000000116</v>
      </c>
      <c r="F209" s="264">
        <f>IF(A測定!T208="","",A測定!T208-$D209)</f>
        <v>-0.23799999999999955</v>
      </c>
      <c r="G209" s="126"/>
      <c r="H209" s="126"/>
      <c r="I209" s="126"/>
      <c r="J209" s="126"/>
      <c r="K209" s="126"/>
      <c r="L209" s="126"/>
      <c r="M209" s="126"/>
      <c r="N209" s="126"/>
      <c r="O209" s="126"/>
      <c r="P209" s="126"/>
      <c r="Q209" s="126"/>
      <c r="R209" s="126"/>
      <c r="S209" s="126"/>
      <c r="T209" s="126"/>
      <c r="U209" s="126"/>
      <c r="V209" s="126"/>
      <c r="W209" s="126"/>
      <c r="X209" s="126"/>
      <c r="Y209" s="126"/>
      <c r="Z209" s="126"/>
      <c r="AA209" s="126"/>
      <c r="AB209" s="126"/>
      <c r="AC209" s="126"/>
      <c r="AD209" s="126"/>
      <c r="AE209" s="126"/>
      <c r="AF209" s="126"/>
      <c r="AG209" s="126"/>
      <c r="AH209" s="126"/>
      <c r="AI209" s="126"/>
      <c r="AJ209" s="126"/>
      <c r="AK209" s="126"/>
      <c r="AL209" s="126"/>
      <c r="AM209" s="126"/>
      <c r="AN209" s="126"/>
      <c r="AO209" s="126"/>
      <c r="AP209" s="126"/>
      <c r="AQ209" s="126"/>
      <c r="AR209" s="126"/>
      <c r="AS209" s="126"/>
      <c r="AT209" s="126"/>
      <c r="AU209" s="126"/>
      <c r="AV209" s="126"/>
      <c r="AW209" s="126"/>
      <c r="AX209" s="126"/>
      <c r="AY209" s="126"/>
      <c r="AZ209" s="126"/>
      <c r="BA209" s="126"/>
      <c r="BB209" s="126"/>
      <c r="BC209" s="126"/>
      <c r="BD209" s="126"/>
      <c r="BE209" s="126"/>
      <c r="BF209" s="126"/>
      <c r="BG209" s="126"/>
      <c r="BH209" s="126"/>
      <c r="BI209" s="126"/>
      <c r="BJ209" s="126"/>
      <c r="BK209" s="126"/>
      <c r="BL209" s="126"/>
      <c r="BM209" s="126"/>
      <c r="BN209" s="126"/>
      <c r="BO209" s="126"/>
      <c r="BP209" s="126"/>
      <c r="BQ209" s="126"/>
      <c r="BR209" s="126"/>
      <c r="BS209" s="126"/>
      <c r="BT209" s="126"/>
      <c r="BU209" s="126"/>
      <c r="BV209" s="126"/>
      <c r="BW209" s="126"/>
      <c r="BX209" s="126"/>
      <c r="BY209" s="126"/>
      <c r="BZ209" s="126"/>
      <c r="CA209" s="126"/>
      <c r="CB209" s="126"/>
      <c r="CC209" s="126"/>
      <c r="CD209" s="126"/>
      <c r="CE209" s="126"/>
      <c r="CF209" s="126"/>
      <c r="CG209" s="126"/>
      <c r="CH209" s="126"/>
      <c r="CI209" s="126"/>
      <c r="CJ209" s="126"/>
      <c r="CK209" s="126"/>
      <c r="CL209" s="126"/>
      <c r="CM209" s="126"/>
      <c r="CN209" s="126"/>
      <c r="CO209" s="126"/>
      <c r="CP209" s="126"/>
      <c r="CQ209" s="126"/>
      <c r="CR209" s="126"/>
      <c r="CS209" s="126"/>
      <c r="CT209" s="126"/>
      <c r="CU209" s="126"/>
      <c r="CV209" s="126"/>
      <c r="CW209" s="126"/>
      <c r="CX209" s="126"/>
      <c r="CY209" s="126"/>
      <c r="CZ209" s="289"/>
    </row>
    <row r="210" spans="1:104" ht="13.5" customHeight="1">
      <c r="A210" s="359">
        <v>207</v>
      </c>
      <c r="B210" s="332" t="s">
        <v>436</v>
      </c>
      <c r="C210" s="130">
        <f>A測定!Q209</f>
        <v>207</v>
      </c>
      <c r="D210" s="36">
        <f>A測定!R209</f>
        <v>68</v>
      </c>
      <c r="E210" s="264">
        <f>IF(A測定!S209="","",A測定!S209-$D210)</f>
        <v>-1.300000000000523E-2</v>
      </c>
      <c r="F210" s="264">
        <f>IF(A測定!T209="","",A測定!T209-$D210)</f>
        <v>-4.3000000000006366E-2</v>
      </c>
      <c r="G210" s="126"/>
      <c r="H210" s="126"/>
      <c r="I210" s="126"/>
      <c r="J210" s="126"/>
      <c r="K210" s="126"/>
      <c r="L210" s="126"/>
      <c r="M210" s="126"/>
      <c r="N210" s="126"/>
      <c r="O210" s="126"/>
      <c r="P210" s="126"/>
      <c r="Q210" s="126"/>
      <c r="R210" s="126"/>
      <c r="S210" s="126"/>
      <c r="T210" s="126"/>
      <c r="U210" s="126"/>
      <c r="V210" s="126"/>
      <c r="W210" s="126"/>
      <c r="X210" s="126"/>
      <c r="Y210" s="126"/>
      <c r="Z210" s="126"/>
      <c r="AA210" s="126"/>
      <c r="AB210" s="126"/>
      <c r="AC210" s="126"/>
      <c r="AD210" s="126"/>
      <c r="AE210" s="126"/>
      <c r="AF210" s="126"/>
      <c r="AG210" s="126"/>
      <c r="AH210" s="126"/>
      <c r="AI210" s="126"/>
      <c r="AJ210" s="126"/>
      <c r="AK210" s="126"/>
      <c r="AL210" s="126"/>
      <c r="AM210" s="126"/>
      <c r="AN210" s="126"/>
      <c r="AO210" s="126"/>
      <c r="AP210" s="126"/>
      <c r="AQ210" s="126"/>
      <c r="AR210" s="126"/>
      <c r="AS210" s="126"/>
      <c r="AT210" s="126"/>
      <c r="AU210" s="126"/>
      <c r="AV210" s="126"/>
      <c r="AW210" s="126"/>
      <c r="AX210" s="126"/>
      <c r="AY210" s="126"/>
      <c r="AZ210" s="126"/>
      <c r="BA210" s="126"/>
      <c r="BB210" s="126"/>
      <c r="BC210" s="126"/>
      <c r="BD210" s="126"/>
      <c r="BE210" s="126"/>
      <c r="BF210" s="126"/>
      <c r="BG210" s="126"/>
      <c r="BH210" s="126"/>
      <c r="BI210" s="126"/>
      <c r="BJ210" s="126"/>
      <c r="BK210" s="126"/>
      <c r="BL210" s="126"/>
      <c r="BM210" s="126"/>
      <c r="BN210" s="126"/>
      <c r="BO210" s="126"/>
      <c r="BP210" s="126"/>
      <c r="BQ210" s="126"/>
      <c r="BR210" s="126"/>
      <c r="BS210" s="126"/>
      <c r="BT210" s="126"/>
      <c r="BU210" s="126"/>
      <c r="BV210" s="126"/>
      <c r="BW210" s="126"/>
      <c r="BX210" s="126"/>
      <c r="BY210" s="126"/>
      <c r="BZ210" s="126"/>
      <c r="CA210" s="126"/>
      <c r="CB210" s="126"/>
      <c r="CC210" s="126"/>
      <c r="CD210" s="126"/>
      <c r="CE210" s="126"/>
      <c r="CF210" s="126"/>
      <c r="CG210" s="126"/>
      <c r="CH210" s="126"/>
      <c r="CI210" s="126"/>
      <c r="CJ210" s="126"/>
      <c r="CK210" s="126"/>
      <c r="CL210" s="126"/>
      <c r="CM210" s="126"/>
      <c r="CN210" s="126"/>
      <c r="CO210" s="126"/>
      <c r="CP210" s="126"/>
      <c r="CQ210" s="126"/>
      <c r="CR210" s="126"/>
      <c r="CS210" s="126"/>
      <c r="CT210" s="126"/>
      <c r="CU210" s="126"/>
      <c r="CV210" s="126"/>
      <c r="CW210" s="126"/>
      <c r="CX210" s="126"/>
      <c r="CY210" s="126"/>
      <c r="CZ210" s="289"/>
    </row>
    <row r="211" spans="1:104" ht="13.5" customHeight="1">
      <c r="A211" s="359"/>
      <c r="B211" s="367" t="s">
        <v>179</v>
      </c>
      <c r="C211" s="130">
        <f>A測定!Q210</f>
        <v>0</v>
      </c>
      <c r="D211" s="36">
        <f>A測定!R210</f>
        <v>0</v>
      </c>
      <c r="E211" s="264">
        <f>IF(A測定!S210="","",A測定!S210-$D211)</f>
        <v>168.24799999999999</v>
      </c>
      <c r="F211" s="264">
        <f>IF(A測定!T210="","",A測定!T210-$D211)</f>
        <v>168.23</v>
      </c>
      <c r="G211" s="126"/>
      <c r="H211" s="126"/>
      <c r="I211" s="126"/>
      <c r="J211" s="126"/>
      <c r="K211" s="126"/>
      <c r="L211" s="126"/>
      <c r="M211" s="126"/>
      <c r="N211" s="126"/>
      <c r="O211" s="126"/>
      <c r="P211" s="126"/>
      <c r="Q211" s="126"/>
      <c r="R211" s="126"/>
      <c r="S211" s="126"/>
      <c r="T211" s="126"/>
      <c r="U211" s="126"/>
      <c r="V211" s="126"/>
      <c r="W211" s="126"/>
      <c r="X211" s="126"/>
      <c r="Y211" s="126"/>
      <c r="Z211" s="126"/>
      <c r="AA211" s="126"/>
      <c r="AB211" s="126"/>
      <c r="AC211" s="126"/>
      <c r="AD211" s="126"/>
      <c r="AE211" s="126"/>
      <c r="AF211" s="126"/>
      <c r="AG211" s="126"/>
      <c r="AH211" s="126"/>
      <c r="AI211" s="126"/>
      <c r="AJ211" s="126"/>
      <c r="AK211" s="126"/>
      <c r="AL211" s="126"/>
      <c r="AM211" s="126"/>
      <c r="AN211" s="126"/>
      <c r="AO211" s="126"/>
      <c r="AP211" s="126"/>
      <c r="AQ211" s="126"/>
      <c r="AR211" s="126"/>
      <c r="AS211" s="126"/>
      <c r="AT211" s="126"/>
      <c r="AU211" s="126"/>
      <c r="AV211" s="126"/>
      <c r="AW211" s="126"/>
      <c r="AX211" s="126"/>
      <c r="AY211" s="126"/>
      <c r="AZ211" s="126"/>
      <c r="BA211" s="126"/>
      <c r="BB211" s="126"/>
      <c r="BC211" s="126"/>
      <c r="BD211" s="126"/>
      <c r="BE211" s="126"/>
      <c r="BF211" s="126"/>
      <c r="BG211" s="126"/>
      <c r="BH211" s="126"/>
      <c r="BI211" s="126"/>
      <c r="BJ211" s="126"/>
      <c r="BK211" s="126"/>
      <c r="BL211" s="126"/>
      <c r="BM211" s="126"/>
      <c r="BN211" s="126"/>
      <c r="BO211" s="126"/>
      <c r="BP211" s="126"/>
      <c r="BQ211" s="126"/>
      <c r="BR211" s="126"/>
      <c r="BS211" s="126"/>
      <c r="BT211" s="126"/>
      <c r="BU211" s="126"/>
      <c r="BV211" s="126"/>
      <c r="BW211" s="126"/>
      <c r="BX211" s="126"/>
      <c r="BY211" s="126"/>
      <c r="BZ211" s="126"/>
      <c r="CA211" s="126"/>
      <c r="CB211" s="126"/>
      <c r="CC211" s="126"/>
      <c r="CD211" s="126"/>
      <c r="CE211" s="126"/>
      <c r="CF211" s="126"/>
      <c r="CG211" s="126"/>
      <c r="CH211" s="126"/>
      <c r="CI211" s="126"/>
      <c r="CJ211" s="126"/>
      <c r="CK211" s="126"/>
      <c r="CL211" s="126"/>
      <c r="CM211" s="126"/>
      <c r="CN211" s="126"/>
      <c r="CO211" s="126"/>
      <c r="CP211" s="126"/>
      <c r="CQ211" s="126"/>
      <c r="CR211" s="126"/>
      <c r="CS211" s="126"/>
      <c r="CT211" s="126"/>
      <c r="CU211" s="126"/>
      <c r="CV211" s="126"/>
      <c r="CW211" s="126"/>
      <c r="CX211" s="126"/>
      <c r="CY211" s="126"/>
      <c r="CZ211" s="289"/>
    </row>
    <row r="212" spans="1:104" ht="13.5" customHeight="1">
      <c r="A212" s="359"/>
      <c r="B212" s="367" t="s">
        <v>179</v>
      </c>
      <c r="C212" s="130">
        <f>A測定!Q211</f>
        <v>0</v>
      </c>
      <c r="D212" s="36">
        <f>A測定!R211</f>
        <v>0</v>
      </c>
      <c r="E212" s="264">
        <f>IF(A測定!S211="","",A測定!S211-$D212)</f>
        <v>67.977000000000004</v>
      </c>
      <c r="F212" s="264">
        <f>IF(A測定!T211="","",A測定!T211-$D212)</f>
        <v>67.962000000000003</v>
      </c>
      <c r="G212" s="126"/>
      <c r="H212" s="126"/>
      <c r="I212" s="126"/>
      <c r="J212" s="126"/>
      <c r="K212" s="126"/>
      <c r="L212" s="126"/>
      <c r="M212" s="126"/>
      <c r="N212" s="126"/>
      <c r="O212" s="126"/>
      <c r="P212" s="126"/>
      <c r="Q212" s="126"/>
      <c r="R212" s="126"/>
      <c r="S212" s="126"/>
      <c r="T212" s="126"/>
      <c r="U212" s="126"/>
      <c r="V212" s="126"/>
      <c r="W212" s="126"/>
      <c r="X212" s="126"/>
      <c r="Y212" s="126"/>
      <c r="Z212" s="126"/>
      <c r="AA212" s="126"/>
      <c r="AB212" s="126"/>
      <c r="AC212" s="126"/>
      <c r="AD212" s="126"/>
      <c r="AE212" s="126"/>
      <c r="AF212" s="126"/>
      <c r="AG212" s="126"/>
      <c r="AH212" s="126"/>
      <c r="AI212" s="126"/>
      <c r="AJ212" s="126"/>
      <c r="AK212" s="126"/>
      <c r="AL212" s="126"/>
      <c r="AM212" s="126"/>
      <c r="AN212" s="126"/>
      <c r="AO212" s="126"/>
      <c r="AP212" s="126"/>
      <c r="AQ212" s="126"/>
      <c r="AR212" s="126"/>
      <c r="AS212" s="126"/>
      <c r="AT212" s="126"/>
      <c r="AU212" s="126"/>
      <c r="AV212" s="126"/>
      <c r="AW212" s="126"/>
      <c r="AX212" s="126"/>
      <c r="AY212" s="126"/>
      <c r="AZ212" s="126"/>
      <c r="BA212" s="126"/>
      <c r="BB212" s="126"/>
      <c r="BC212" s="126"/>
      <c r="BD212" s="126"/>
      <c r="BE212" s="126"/>
      <c r="BF212" s="126"/>
      <c r="BG212" s="126"/>
      <c r="BH212" s="126"/>
      <c r="BI212" s="126"/>
      <c r="BJ212" s="126"/>
      <c r="BK212" s="126"/>
      <c r="BL212" s="126"/>
      <c r="BM212" s="126"/>
      <c r="BN212" s="126"/>
      <c r="BO212" s="126"/>
      <c r="BP212" s="126"/>
      <c r="BQ212" s="126"/>
      <c r="BR212" s="126"/>
      <c r="BS212" s="126"/>
      <c r="BT212" s="126"/>
      <c r="BU212" s="126"/>
      <c r="BV212" s="126"/>
      <c r="BW212" s="126"/>
      <c r="BX212" s="126"/>
      <c r="BY212" s="126"/>
      <c r="BZ212" s="126"/>
      <c r="CA212" s="126"/>
      <c r="CB212" s="126"/>
      <c r="CC212" s="126"/>
      <c r="CD212" s="126"/>
      <c r="CE212" s="126"/>
      <c r="CF212" s="126"/>
      <c r="CG212" s="126"/>
      <c r="CH212" s="126"/>
      <c r="CI212" s="126"/>
      <c r="CJ212" s="126"/>
      <c r="CK212" s="126"/>
      <c r="CL212" s="126"/>
      <c r="CM212" s="126"/>
      <c r="CN212" s="126"/>
      <c r="CO212" s="126"/>
      <c r="CP212" s="126"/>
      <c r="CQ212" s="126"/>
      <c r="CR212" s="126"/>
      <c r="CS212" s="126"/>
      <c r="CT212" s="126"/>
      <c r="CU212" s="126"/>
      <c r="CV212" s="126"/>
      <c r="CW212" s="126"/>
      <c r="CX212" s="126"/>
      <c r="CY212" s="126"/>
      <c r="CZ212" s="289"/>
    </row>
    <row r="213" spans="1:104" ht="13.5" customHeight="1">
      <c r="A213" s="359">
        <v>208</v>
      </c>
      <c r="B213" s="332" t="s">
        <v>437</v>
      </c>
      <c r="C213" s="130">
        <f>A測定!Q212</f>
        <v>208</v>
      </c>
      <c r="D213" s="36">
        <f>A測定!R212</f>
        <v>-167.5</v>
      </c>
      <c r="E213" s="264">
        <f>IF(A測定!S212="","",A測定!S212-$D213)</f>
        <v>-0.23799999999999955</v>
      </c>
      <c r="F213" s="264">
        <f>IF(A測定!T212="","",A測定!T212-$D213)</f>
        <v>-0.27400000000000091</v>
      </c>
      <c r="G213" s="126"/>
      <c r="H213" s="126"/>
      <c r="I213" s="126"/>
      <c r="J213" s="126"/>
      <c r="K213" s="126"/>
      <c r="L213" s="126"/>
      <c r="M213" s="126"/>
      <c r="N213" s="126"/>
      <c r="O213" s="126"/>
      <c r="P213" s="126"/>
      <c r="Q213" s="126"/>
      <c r="R213" s="126"/>
      <c r="S213" s="126"/>
      <c r="T213" s="126"/>
      <c r="U213" s="126"/>
      <c r="V213" s="126"/>
      <c r="W213" s="126"/>
      <c r="X213" s="126"/>
      <c r="Y213" s="126"/>
      <c r="Z213" s="126"/>
      <c r="AA213" s="126"/>
      <c r="AB213" s="126"/>
      <c r="AC213" s="126"/>
      <c r="AD213" s="126"/>
      <c r="AE213" s="126"/>
      <c r="AF213" s="126"/>
      <c r="AG213" s="126"/>
      <c r="AH213" s="126"/>
      <c r="AI213" s="126"/>
      <c r="AJ213" s="126"/>
      <c r="AK213" s="126"/>
      <c r="AL213" s="126"/>
      <c r="AM213" s="126"/>
      <c r="AN213" s="126"/>
      <c r="AO213" s="126"/>
      <c r="AP213" s="126"/>
      <c r="AQ213" s="126"/>
      <c r="AR213" s="126"/>
      <c r="AS213" s="126"/>
      <c r="AT213" s="126"/>
      <c r="AU213" s="126"/>
      <c r="AV213" s="126"/>
      <c r="AW213" s="126"/>
      <c r="AX213" s="126"/>
      <c r="AY213" s="126"/>
      <c r="AZ213" s="126"/>
      <c r="BA213" s="126"/>
      <c r="BB213" s="126"/>
      <c r="BC213" s="126"/>
      <c r="BD213" s="126"/>
      <c r="BE213" s="126"/>
      <c r="BF213" s="126"/>
      <c r="BG213" s="126"/>
      <c r="BH213" s="126"/>
      <c r="BI213" s="126"/>
      <c r="BJ213" s="126"/>
      <c r="BK213" s="126"/>
      <c r="BL213" s="126"/>
      <c r="BM213" s="126"/>
      <c r="BN213" s="126"/>
      <c r="BO213" s="126"/>
      <c r="BP213" s="126"/>
      <c r="BQ213" s="126"/>
      <c r="BR213" s="126"/>
      <c r="BS213" s="126"/>
      <c r="BT213" s="126"/>
      <c r="BU213" s="126"/>
      <c r="BV213" s="126"/>
      <c r="BW213" s="126"/>
      <c r="BX213" s="126"/>
      <c r="BY213" s="126"/>
      <c r="BZ213" s="126"/>
      <c r="CA213" s="126"/>
      <c r="CB213" s="126"/>
      <c r="CC213" s="126"/>
      <c r="CD213" s="126"/>
      <c r="CE213" s="126"/>
      <c r="CF213" s="126"/>
      <c r="CG213" s="126"/>
      <c r="CH213" s="126"/>
      <c r="CI213" s="126"/>
      <c r="CJ213" s="126"/>
      <c r="CK213" s="126"/>
      <c r="CL213" s="126"/>
      <c r="CM213" s="126"/>
      <c r="CN213" s="126"/>
      <c r="CO213" s="126"/>
      <c r="CP213" s="126"/>
      <c r="CQ213" s="126"/>
      <c r="CR213" s="126"/>
      <c r="CS213" s="126"/>
      <c r="CT213" s="126"/>
      <c r="CU213" s="126"/>
      <c r="CV213" s="126"/>
      <c r="CW213" s="126"/>
      <c r="CX213" s="126"/>
      <c r="CY213" s="126"/>
      <c r="CZ213" s="289"/>
    </row>
    <row r="214" spans="1:104" ht="13.5" customHeight="1">
      <c r="A214" s="359">
        <v>208</v>
      </c>
      <c r="B214" s="332" t="s">
        <v>512</v>
      </c>
      <c r="C214" s="130">
        <f>A測定!Q213</f>
        <v>208</v>
      </c>
      <c r="D214" s="36">
        <f>A測定!R213</f>
        <v>91</v>
      </c>
      <c r="E214" s="264">
        <f>IF(A測定!S213="","",A測定!S213-$D214)</f>
        <v>4.600000000000648E-2</v>
      </c>
      <c r="F214" s="264">
        <f>IF(A測定!T213="","",A測定!T213-$D214)</f>
        <v>5.700000000000216E-2</v>
      </c>
      <c r="G214" s="126"/>
      <c r="H214" s="126"/>
      <c r="I214" s="126"/>
      <c r="J214" s="126"/>
      <c r="K214" s="126"/>
      <c r="L214" s="126"/>
      <c r="M214" s="126"/>
      <c r="N214" s="126"/>
      <c r="O214" s="126"/>
      <c r="P214" s="126"/>
      <c r="Q214" s="126"/>
      <c r="R214" s="126"/>
      <c r="S214" s="126"/>
      <c r="T214" s="126"/>
      <c r="U214" s="126"/>
      <c r="V214" s="126"/>
      <c r="W214" s="126"/>
      <c r="X214" s="126"/>
      <c r="Y214" s="126"/>
      <c r="Z214" s="126"/>
      <c r="AA214" s="126"/>
      <c r="AB214" s="126"/>
      <c r="AC214" s="126"/>
      <c r="AD214" s="126"/>
      <c r="AE214" s="126"/>
      <c r="AF214" s="126"/>
      <c r="AG214" s="126"/>
      <c r="AH214" s="126"/>
      <c r="AI214" s="126"/>
      <c r="AJ214" s="126"/>
      <c r="AK214" s="126"/>
      <c r="AL214" s="126"/>
      <c r="AM214" s="126"/>
      <c r="AN214" s="126"/>
      <c r="AO214" s="126"/>
      <c r="AP214" s="126"/>
      <c r="AQ214" s="126"/>
      <c r="AR214" s="126"/>
      <c r="AS214" s="126"/>
      <c r="AT214" s="126"/>
      <c r="AU214" s="126"/>
      <c r="AV214" s="126"/>
      <c r="AW214" s="126"/>
      <c r="AX214" s="126"/>
      <c r="AY214" s="126"/>
      <c r="AZ214" s="126"/>
      <c r="BA214" s="126"/>
      <c r="BB214" s="126"/>
      <c r="BC214" s="126"/>
      <c r="BD214" s="126"/>
      <c r="BE214" s="126"/>
      <c r="BF214" s="126"/>
      <c r="BG214" s="126"/>
      <c r="BH214" s="126"/>
      <c r="BI214" s="126"/>
      <c r="BJ214" s="126"/>
      <c r="BK214" s="126"/>
      <c r="BL214" s="126"/>
      <c r="BM214" s="126"/>
      <c r="BN214" s="126"/>
      <c r="BO214" s="126"/>
      <c r="BP214" s="126"/>
      <c r="BQ214" s="126"/>
      <c r="BR214" s="126"/>
      <c r="BS214" s="126"/>
      <c r="BT214" s="126"/>
      <c r="BU214" s="126"/>
      <c r="BV214" s="126"/>
      <c r="BW214" s="126"/>
      <c r="BX214" s="126"/>
      <c r="BY214" s="126"/>
      <c r="BZ214" s="126"/>
      <c r="CA214" s="126"/>
      <c r="CB214" s="126"/>
      <c r="CC214" s="126"/>
      <c r="CD214" s="126"/>
      <c r="CE214" s="126"/>
      <c r="CF214" s="126"/>
      <c r="CG214" s="126"/>
      <c r="CH214" s="126"/>
      <c r="CI214" s="126"/>
      <c r="CJ214" s="126"/>
      <c r="CK214" s="126"/>
      <c r="CL214" s="126"/>
      <c r="CM214" s="126"/>
      <c r="CN214" s="126"/>
      <c r="CO214" s="126"/>
      <c r="CP214" s="126"/>
      <c r="CQ214" s="126"/>
      <c r="CR214" s="126"/>
      <c r="CS214" s="126"/>
      <c r="CT214" s="126"/>
      <c r="CU214" s="126"/>
      <c r="CV214" s="126"/>
      <c r="CW214" s="126"/>
      <c r="CX214" s="126"/>
      <c r="CY214" s="126"/>
      <c r="CZ214" s="289"/>
    </row>
    <row r="215" spans="1:104" ht="13.5" customHeight="1">
      <c r="A215" s="359">
        <v>209</v>
      </c>
      <c r="B215" s="332" t="s">
        <v>513</v>
      </c>
      <c r="C215" s="130">
        <f>A測定!Q214</f>
        <v>209</v>
      </c>
      <c r="D215" s="36">
        <f>A測定!R214</f>
        <v>177</v>
      </c>
      <c r="E215" s="264">
        <f>IF(A測定!S214="","",A測定!S214-$D215)</f>
        <v>-0.22499999999999432</v>
      </c>
      <c r="F215" s="264">
        <f>IF(A測定!T214="","",A測定!T214-$D215)</f>
        <v>-0.2470000000000141</v>
      </c>
      <c r="G215" s="126"/>
      <c r="H215" s="126"/>
      <c r="I215" s="126"/>
      <c r="J215" s="126"/>
      <c r="K215" s="126"/>
      <c r="L215" s="126"/>
      <c r="M215" s="126"/>
      <c r="N215" s="126"/>
      <c r="O215" s="126"/>
      <c r="P215" s="126"/>
      <c r="Q215" s="126"/>
      <c r="R215" s="126"/>
      <c r="S215" s="126"/>
      <c r="T215" s="126"/>
      <c r="U215" s="126"/>
      <c r="V215" s="126"/>
      <c r="W215" s="126"/>
      <c r="X215" s="126"/>
      <c r="Y215" s="126"/>
      <c r="Z215" s="126"/>
      <c r="AA215" s="126"/>
      <c r="AB215" s="126"/>
      <c r="AC215" s="126"/>
      <c r="AD215" s="126"/>
      <c r="AE215" s="126"/>
      <c r="AF215" s="126"/>
      <c r="AG215" s="126"/>
      <c r="AH215" s="126"/>
      <c r="AI215" s="126"/>
      <c r="AJ215" s="126"/>
      <c r="AK215" s="126"/>
      <c r="AL215" s="126"/>
      <c r="AM215" s="126"/>
      <c r="AN215" s="126"/>
      <c r="AO215" s="126"/>
      <c r="AP215" s="126"/>
      <c r="AQ215" s="126"/>
      <c r="AR215" s="126"/>
      <c r="AS215" s="126"/>
      <c r="AT215" s="126"/>
      <c r="AU215" s="126"/>
      <c r="AV215" s="126"/>
      <c r="AW215" s="126"/>
      <c r="AX215" s="126"/>
      <c r="AY215" s="126"/>
      <c r="AZ215" s="126"/>
      <c r="BA215" s="126"/>
      <c r="BB215" s="126"/>
      <c r="BC215" s="126"/>
      <c r="BD215" s="126"/>
      <c r="BE215" s="126"/>
      <c r="BF215" s="126"/>
      <c r="BG215" s="126"/>
      <c r="BH215" s="126"/>
      <c r="BI215" s="126"/>
      <c r="BJ215" s="126"/>
      <c r="BK215" s="126"/>
      <c r="BL215" s="126"/>
      <c r="BM215" s="126"/>
      <c r="BN215" s="126"/>
      <c r="BO215" s="126"/>
      <c r="BP215" s="126"/>
      <c r="BQ215" s="126"/>
      <c r="BR215" s="126"/>
      <c r="BS215" s="126"/>
      <c r="BT215" s="126"/>
      <c r="BU215" s="126"/>
      <c r="BV215" s="126"/>
      <c r="BW215" s="126"/>
      <c r="BX215" s="126"/>
      <c r="BY215" s="126"/>
      <c r="BZ215" s="126"/>
      <c r="CA215" s="126"/>
      <c r="CB215" s="126"/>
      <c r="CC215" s="126"/>
      <c r="CD215" s="126"/>
      <c r="CE215" s="126"/>
      <c r="CF215" s="126"/>
      <c r="CG215" s="126"/>
      <c r="CH215" s="126"/>
      <c r="CI215" s="126"/>
      <c r="CJ215" s="126"/>
      <c r="CK215" s="126"/>
      <c r="CL215" s="126"/>
      <c r="CM215" s="126"/>
      <c r="CN215" s="126"/>
      <c r="CO215" s="126"/>
      <c r="CP215" s="126"/>
      <c r="CQ215" s="126"/>
      <c r="CR215" s="126"/>
      <c r="CS215" s="126"/>
      <c r="CT215" s="126"/>
      <c r="CU215" s="126"/>
      <c r="CV215" s="126"/>
      <c r="CW215" s="126"/>
      <c r="CX215" s="126"/>
      <c r="CY215" s="126"/>
      <c r="CZ215" s="289"/>
    </row>
    <row r="216" spans="1:104" ht="13.5" customHeight="1">
      <c r="A216" s="359">
        <v>209</v>
      </c>
      <c r="B216" s="332" t="s">
        <v>438</v>
      </c>
      <c r="C216" s="130">
        <f>A測定!Q215</f>
        <v>209</v>
      </c>
      <c r="D216" s="36">
        <f>A測定!R215</f>
        <v>105</v>
      </c>
      <c r="E216" s="264">
        <f>IF(A測定!S215="","",A測定!S215-$D216)</f>
        <v>0.12900000000000489</v>
      </c>
      <c r="F216" s="264">
        <f>IF(A測定!T215="","",A測定!T215-$D216)</f>
        <v>8.8999999999998636E-2</v>
      </c>
      <c r="G216" s="126"/>
      <c r="H216" s="126"/>
      <c r="I216" s="126"/>
      <c r="J216" s="126"/>
      <c r="K216" s="126"/>
      <c r="L216" s="126"/>
      <c r="M216" s="126"/>
      <c r="N216" s="126"/>
      <c r="O216" s="126"/>
      <c r="P216" s="126"/>
      <c r="Q216" s="126"/>
      <c r="R216" s="126"/>
      <c r="S216" s="126"/>
      <c r="T216" s="126"/>
      <c r="U216" s="126"/>
      <c r="V216" s="126"/>
      <c r="W216" s="126"/>
      <c r="X216" s="126"/>
      <c r="Y216" s="126"/>
      <c r="Z216" s="126"/>
      <c r="AA216" s="126"/>
      <c r="AB216" s="126"/>
      <c r="AC216" s="126"/>
      <c r="AD216" s="126"/>
      <c r="AE216" s="126"/>
      <c r="AF216" s="126"/>
      <c r="AG216" s="126"/>
      <c r="AH216" s="126"/>
      <c r="AI216" s="126"/>
      <c r="AJ216" s="126"/>
      <c r="AK216" s="126"/>
      <c r="AL216" s="126"/>
      <c r="AM216" s="126"/>
      <c r="AN216" s="126"/>
      <c r="AO216" s="126"/>
      <c r="AP216" s="126"/>
      <c r="AQ216" s="126"/>
      <c r="AR216" s="126"/>
      <c r="AS216" s="126"/>
      <c r="AT216" s="126"/>
      <c r="AU216" s="126"/>
      <c r="AV216" s="126"/>
      <c r="AW216" s="126"/>
      <c r="AX216" s="126"/>
      <c r="AY216" s="126"/>
      <c r="AZ216" s="126"/>
      <c r="BA216" s="126"/>
      <c r="BB216" s="126"/>
      <c r="BC216" s="126"/>
      <c r="BD216" s="126"/>
      <c r="BE216" s="126"/>
      <c r="BF216" s="126"/>
      <c r="BG216" s="126"/>
      <c r="BH216" s="126"/>
      <c r="BI216" s="126"/>
      <c r="BJ216" s="126"/>
      <c r="BK216" s="126"/>
      <c r="BL216" s="126"/>
      <c r="BM216" s="126"/>
      <c r="BN216" s="126"/>
      <c r="BO216" s="126"/>
      <c r="BP216" s="126"/>
      <c r="BQ216" s="126"/>
      <c r="BR216" s="126"/>
      <c r="BS216" s="126"/>
      <c r="BT216" s="126"/>
      <c r="BU216" s="126"/>
      <c r="BV216" s="126"/>
      <c r="BW216" s="126"/>
      <c r="BX216" s="126"/>
      <c r="BY216" s="126"/>
      <c r="BZ216" s="126"/>
      <c r="CA216" s="126"/>
      <c r="CB216" s="126"/>
      <c r="CC216" s="126"/>
      <c r="CD216" s="126"/>
      <c r="CE216" s="126"/>
      <c r="CF216" s="126"/>
      <c r="CG216" s="126"/>
      <c r="CH216" s="126"/>
      <c r="CI216" s="126"/>
      <c r="CJ216" s="126"/>
      <c r="CK216" s="126"/>
      <c r="CL216" s="126"/>
      <c r="CM216" s="126"/>
      <c r="CN216" s="126"/>
      <c r="CO216" s="126"/>
      <c r="CP216" s="126"/>
      <c r="CQ216" s="126"/>
      <c r="CR216" s="126"/>
      <c r="CS216" s="126"/>
      <c r="CT216" s="126"/>
      <c r="CU216" s="126"/>
      <c r="CV216" s="126"/>
      <c r="CW216" s="126"/>
      <c r="CX216" s="126"/>
      <c r="CY216" s="126"/>
      <c r="CZ216" s="289"/>
    </row>
    <row r="217" spans="1:104" ht="13.5" customHeight="1">
      <c r="A217" s="359"/>
      <c r="B217" s="367" t="s">
        <v>180</v>
      </c>
      <c r="C217" s="130">
        <f>A測定!Q216</f>
        <v>0</v>
      </c>
      <c r="D217" s="36">
        <f>A測定!R216</f>
        <v>0</v>
      </c>
      <c r="E217" s="264">
        <f>IF(A測定!S216="","",A測定!S216-$D217)</f>
        <v>176.74</v>
      </c>
      <c r="F217" s="264">
        <f>IF(A測定!T216="","",A測定!T216-$D217)</f>
        <v>176.69399999999999</v>
      </c>
      <c r="G217" s="126"/>
      <c r="H217" s="126"/>
      <c r="I217" s="126"/>
      <c r="J217" s="126"/>
      <c r="K217" s="126"/>
      <c r="L217" s="126"/>
      <c r="M217" s="126"/>
      <c r="N217" s="126"/>
      <c r="O217" s="126"/>
      <c r="P217" s="126"/>
      <c r="Q217" s="126"/>
      <c r="R217" s="126"/>
      <c r="S217" s="126"/>
      <c r="T217" s="126"/>
      <c r="U217" s="126"/>
      <c r="V217" s="126"/>
      <c r="W217" s="126"/>
      <c r="X217" s="126"/>
      <c r="Y217" s="126"/>
      <c r="Z217" s="126"/>
      <c r="AA217" s="126"/>
      <c r="AB217" s="126"/>
      <c r="AC217" s="126"/>
      <c r="AD217" s="126"/>
      <c r="AE217" s="126"/>
      <c r="AF217" s="126"/>
      <c r="AG217" s="126"/>
      <c r="AH217" s="126"/>
      <c r="AI217" s="126"/>
      <c r="AJ217" s="126"/>
      <c r="AK217" s="126"/>
      <c r="AL217" s="126"/>
      <c r="AM217" s="126"/>
      <c r="AN217" s="126"/>
      <c r="AO217" s="126"/>
      <c r="AP217" s="126"/>
      <c r="AQ217" s="126"/>
      <c r="AR217" s="126"/>
      <c r="AS217" s="126"/>
      <c r="AT217" s="126"/>
      <c r="AU217" s="126"/>
      <c r="AV217" s="126"/>
      <c r="AW217" s="126"/>
      <c r="AX217" s="126"/>
      <c r="AY217" s="126"/>
      <c r="AZ217" s="126"/>
      <c r="BA217" s="126"/>
      <c r="BB217" s="126"/>
      <c r="BC217" s="126"/>
      <c r="BD217" s="126"/>
      <c r="BE217" s="126"/>
      <c r="BF217" s="126"/>
      <c r="BG217" s="126"/>
      <c r="BH217" s="126"/>
      <c r="BI217" s="126"/>
      <c r="BJ217" s="126"/>
      <c r="BK217" s="126"/>
      <c r="BL217" s="126"/>
      <c r="BM217" s="126"/>
      <c r="BN217" s="126"/>
      <c r="BO217" s="126"/>
      <c r="BP217" s="126"/>
      <c r="BQ217" s="126"/>
      <c r="BR217" s="126"/>
      <c r="BS217" s="126"/>
      <c r="BT217" s="126"/>
      <c r="BU217" s="126"/>
      <c r="BV217" s="126"/>
      <c r="BW217" s="126"/>
      <c r="BX217" s="126"/>
      <c r="BY217" s="126"/>
      <c r="BZ217" s="126"/>
      <c r="CA217" s="126"/>
      <c r="CB217" s="126"/>
      <c r="CC217" s="126"/>
      <c r="CD217" s="126"/>
      <c r="CE217" s="126"/>
      <c r="CF217" s="126"/>
      <c r="CG217" s="126"/>
      <c r="CH217" s="126"/>
      <c r="CI217" s="126"/>
      <c r="CJ217" s="126"/>
      <c r="CK217" s="126"/>
      <c r="CL217" s="126"/>
      <c r="CM217" s="126"/>
      <c r="CN217" s="126"/>
      <c r="CO217" s="126"/>
      <c r="CP217" s="126"/>
      <c r="CQ217" s="126"/>
      <c r="CR217" s="126"/>
      <c r="CS217" s="126"/>
      <c r="CT217" s="126"/>
      <c r="CU217" s="126"/>
      <c r="CV217" s="126"/>
      <c r="CW217" s="126"/>
      <c r="CX217" s="126"/>
      <c r="CY217" s="126"/>
      <c r="CZ217" s="289"/>
    </row>
    <row r="218" spans="1:104" ht="13.5" customHeight="1">
      <c r="A218" s="359"/>
      <c r="B218" s="367" t="s">
        <v>180</v>
      </c>
      <c r="C218" s="130">
        <f>A測定!Q217</f>
        <v>0</v>
      </c>
      <c r="D218" s="36">
        <f>A測定!R217</f>
        <v>0</v>
      </c>
      <c r="E218" s="264">
        <f>IF(A測定!S217="","",A測定!S217-$D218)</f>
        <v>105.16</v>
      </c>
      <c r="F218" s="264">
        <f>IF(A測定!T217="","",A測定!T217-$D218)</f>
        <v>105.13500000000001</v>
      </c>
      <c r="G218" s="126"/>
      <c r="H218" s="126"/>
      <c r="I218" s="126"/>
      <c r="J218" s="126"/>
      <c r="K218" s="126"/>
      <c r="L218" s="126"/>
      <c r="M218" s="126"/>
      <c r="N218" s="126"/>
      <c r="O218" s="126"/>
      <c r="P218" s="126"/>
      <c r="Q218" s="126"/>
      <c r="R218" s="126"/>
      <c r="S218" s="126"/>
      <c r="T218" s="126"/>
      <c r="U218" s="126"/>
      <c r="V218" s="126"/>
      <c r="W218" s="126"/>
      <c r="X218" s="126"/>
      <c r="Y218" s="126"/>
      <c r="Z218" s="126"/>
      <c r="AA218" s="126"/>
      <c r="AB218" s="126"/>
      <c r="AC218" s="126"/>
      <c r="AD218" s="126"/>
      <c r="AE218" s="126"/>
      <c r="AF218" s="126"/>
      <c r="AG218" s="126"/>
      <c r="AH218" s="126"/>
      <c r="AI218" s="126"/>
      <c r="AJ218" s="126"/>
      <c r="AK218" s="126"/>
      <c r="AL218" s="126"/>
      <c r="AM218" s="126"/>
      <c r="AN218" s="126"/>
      <c r="AO218" s="126"/>
      <c r="AP218" s="126"/>
      <c r="AQ218" s="126"/>
      <c r="AR218" s="126"/>
      <c r="AS218" s="126"/>
      <c r="AT218" s="126"/>
      <c r="AU218" s="126"/>
      <c r="AV218" s="126"/>
      <c r="AW218" s="126"/>
      <c r="AX218" s="126"/>
      <c r="AY218" s="126"/>
      <c r="AZ218" s="126"/>
      <c r="BA218" s="126"/>
      <c r="BB218" s="126"/>
      <c r="BC218" s="126"/>
      <c r="BD218" s="126"/>
      <c r="BE218" s="126"/>
      <c r="BF218" s="126"/>
      <c r="BG218" s="126"/>
      <c r="BH218" s="126"/>
      <c r="BI218" s="126"/>
      <c r="BJ218" s="126"/>
      <c r="BK218" s="126"/>
      <c r="BL218" s="126"/>
      <c r="BM218" s="126"/>
      <c r="BN218" s="126"/>
      <c r="BO218" s="126"/>
      <c r="BP218" s="126"/>
      <c r="BQ218" s="126"/>
      <c r="BR218" s="126"/>
      <c r="BS218" s="126"/>
      <c r="BT218" s="126"/>
      <c r="BU218" s="126"/>
      <c r="BV218" s="126"/>
      <c r="BW218" s="126"/>
      <c r="BX218" s="126"/>
      <c r="BY218" s="126"/>
      <c r="BZ218" s="126"/>
      <c r="CA218" s="126"/>
      <c r="CB218" s="126"/>
      <c r="CC218" s="126"/>
      <c r="CD218" s="126"/>
      <c r="CE218" s="126"/>
      <c r="CF218" s="126"/>
      <c r="CG218" s="126"/>
      <c r="CH218" s="126"/>
      <c r="CI218" s="126"/>
      <c r="CJ218" s="126"/>
      <c r="CK218" s="126"/>
      <c r="CL218" s="126"/>
      <c r="CM218" s="126"/>
      <c r="CN218" s="126"/>
      <c r="CO218" s="126"/>
      <c r="CP218" s="126"/>
      <c r="CQ218" s="126"/>
      <c r="CR218" s="126"/>
      <c r="CS218" s="126"/>
      <c r="CT218" s="126"/>
      <c r="CU218" s="126"/>
      <c r="CV218" s="126"/>
      <c r="CW218" s="126"/>
      <c r="CX218" s="126"/>
      <c r="CY218" s="126"/>
      <c r="CZ218" s="289"/>
    </row>
    <row r="219" spans="1:104" ht="13.5" customHeight="1">
      <c r="A219" s="359">
        <v>210</v>
      </c>
      <c r="B219" s="334" t="s">
        <v>439</v>
      </c>
      <c r="C219" s="130">
        <f>A測定!Q218</f>
        <v>210</v>
      </c>
      <c r="D219" s="36">
        <f>A測定!R218</f>
        <v>177</v>
      </c>
      <c r="E219" s="264">
        <f>IF(A測定!S218="","",A測定!S218-$D219)</f>
        <v>-0.1939999999999884</v>
      </c>
      <c r="F219" s="264">
        <f>IF(A測定!T218="","",A測定!T218-$D219)</f>
        <v>-0.24600000000000932</v>
      </c>
      <c r="G219" s="126"/>
      <c r="H219" s="126"/>
      <c r="I219" s="126"/>
      <c r="J219" s="126"/>
      <c r="K219" s="126"/>
      <c r="L219" s="126"/>
      <c r="M219" s="126"/>
      <c r="N219" s="126"/>
      <c r="O219" s="126"/>
      <c r="P219" s="126"/>
      <c r="Q219" s="126"/>
      <c r="R219" s="126"/>
      <c r="S219" s="126"/>
      <c r="T219" s="126"/>
      <c r="U219" s="126"/>
      <c r="V219" s="126"/>
      <c r="W219" s="126"/>
      <c r="X219" s="126"/>
      <c r="Y219" s="126"/>
      <c r="Z219" s="126"/>
      <c r="AA219" s="126"/>
      <c r="AB219" s="126"/>
      <c r="AC219" s="126"/>
      <c r="AD219" s="126"/>
      <c r="AE219" s="126"/>
      <c r="AF219" s="126"/>
      <c r="AG219" s="126"/>
      <c r="AH219" s="126"/>
      <c r="AI219" s="126"/>
      <c r="AJ219" s="126"/>
      <c r="AK219" s="126"/>
      <c r="AL219" s="126"/>
      <c r="AM219" s="126"/>
      <c r="AN219" s="126"/>
      <c r="AO219" s="126"/>
      <c r="AP219" s="126"/>
      <c r="AQ219" s="126"/>
      <c r="AR219" s="126"/>
      <c r="AS219" s="126"/>
      <c r="AT219" s="126"/>
      <c r="AU219" s="126"/>
      <c r="AV219" s="126"/>
      <c r="AW219" s="126"/>
      <c r="AX219" s="126"/>
      <c r="AY219" s="126"/>
      <c r="AZ219" s="126"/>
      <c r="BA219" s="126"/>
      <c r="BB219" s="126"/>
      <c r="BC219" s="126"/>
      <c r="BD219" s="126"/>
      <c r="BE219" s="126"/>
      <c r="BF219" s="126"/>
      <c r="BG219" s="126"/>
      <c r="BH219" s="126"/>
      <c r="BI219" s="126"/>
      <c r="BJ219" s="126"/>
      <c r="BK219" s="126"/>
      <c r="BL219" s="126"/>
      <c r="BM219" s="126"/>
      <c r="BN219" s="126"/>
      <c r="BO219" s="126"/>
      <c r="BP219" s="126"/>
      <c r="BQ219" s="126"/>
      <c r="BR219" s="126"/>
      <c r="BS219" s="126"/>
      <c r="BT219" s="126"/>
      <c r="BU219" s="126"/>
      <c r="BV219" s="126"/>
      <c r="BW219" s="126"/>
      <c r="BX219" s="126"/>
      <c r="BY219" s="126"/>
      <c r="BZ219" s="126"/>
      <c r="CA219" s="126"/>
      <c r="CB219" s="126"/>
      <c r="CC219" s="126"/>
      <c r="CD219" s="126"/>
      <c r="CE219" s="126"/>
      <c r="CF219" s="126"/>
      <c r="CG219" s="126"/>
      <c r="CH219" s="126"/>
      <c r="CI219" s="126"/>
      <c r="CJ219" s="126"/>
      <c r="CK219" s="126"/>
      <c r="CL219" s="126"/>
      <c r="CM219" s="126"/>
      <c r="CN219" s="126"/>
      <c r="CO219" s="126"/>
      <c r="CP219" s="126"/>
      <c r="CQ219" s="126"/>
      <c r="CR219" s="126"/>
      <c r="CS219" s="126"/>
      <c r="CT219" s="126"/>
      <c r="CU219" s="126"/>
      <c r="CV219" s="126"/>
      <c r="CW219" s="126"/>
      <c r="CX219" s="126"/>
      <c r="CY219" s="126"/>
      <c r="CZ219" s="289"/>
    </row>
    <row r="220" spans="1:104" ht="13.5" customHeight="1">
      <c r="A220" s="359">
        <v>210</v>
      </c>
      <c r="B220" s="334" t="s">
        <v>440</v>
      </c>
      <c r="C220" s="130">
        <f>A測定!Q219</f>
        <v>210</v>
      </c>
      <c r="D220" s="36">
        <f>A測定!R219</f>
        <v>193.3</v>
      </c>
      <c r="E220" s="264">
        <f>IF(A測定!S219="","",A測定!S219-$D220)</f>
        <v>0.29499999999998749</v>
      </c>
      <c r="F220" s="264">
        <f>IF(A測定!T219="","",A測定!T219-$D220)</f>
        <v>0.27400000000000091</v>
      </c>
      <c r="G220" s="126"/>
      <c r="H220" s="126"/>
      <c r="I220" s="126"/>
      <c r="J220" s="126"/>
      <c r="K220" s="126"/>
      <c r="L220" s="126"/>
      <c r="M220" s="126"/>
      <c r="N220" s="126"/>
      <c r="O220" s="126"/>
      <c r="P220" s="126"/>
      <c r="Q220" s="126"/>
      <c r="R220" s="126"/>
      <c r="S220" s="126"/>
      <c r="T220" s="126"/>
      <c r="U220" s="126"/>
      <c r="V220" s="126"/>
      <c r="W220" s="126"/>
      <c r="X220" s="126"/>
      <c r="Y220" s="126"/>
      <c r="Z220" s="126"/>
      <c r="AA220" s="126"/>
      <c r="AB220" s="126"/>
      <c r="AC220" s="126"/>
      <c r="AD220" s="126"/>
      <c r="AE220" s="126"/>
      <c r="AF220" s="126"/>
      <c r="AG220" s="126"/>
      <c r="AH220" s="126"/>
      <c r="AI220" s="126"/>
      <c r="AJ220" s="126"/>
      <c r="AK220" s="126"/>
      <c r="AL220" s="126"/>
      <c r="AM220" s="126"/>
      <c r="AN220" s="126"/>
      <c r="AO220" s="126"/>
      <c r="AP220" s="126"/>
      <c r="AQ220" s="126"/>
      <c r="AR220" s="126"/>
      <c r="AS220" s="126"/>
      <c r="AT220" s="126"/>
      <c r="AU220" s="126"/>
      <c r="AV220" s="126"/>
      <c r="AW220" s="126"/>
      <c r="AX220" s="126"/>
      <c r="AY220" s="126"/>
      <c r="AZ220" s="126"/>
      <c r="BA220" s="126"/>
      <c r="BB220" s="126"/>
      <c r="BC220" s="126"/>
      <c r="BD220" s="126"/>
      <c r="BE220" s="126"/>
      <c r="BF220" s="126"/>
      <c r="BG220" s="126"/>
      <c r="BH220" s="126"/>
      <c r="BI220" s="126"/>
      <c r="BJ220" s="126"/>
      <c r="BK220" s="126"/>
      <c r="BL220" s="126"/>
      <c r="BM220" s="126"/>
      <c r="BN220" s="126"/>
      <c r="BO220" s="126"/>
      <c r="BP220" s="126"/>
      <c r="BQ220" s="126"/>
      <c r="BR220" s="126"/>
      <c r="BS220" s="126"/>
      <c r="BT220" s="126"/>
      <c r="BU220" s="126"/>
      <c r="BV220" s="126"/>
      <c r="BW220" s="126"/>
      <c r="BX220" s="126"/>
      <c r="BY220" s="126"/>
      <c r="BZ220" s="126"/>
      <c r="CA220" s="126"/>
      <c r="CB220" s="126"/>
      <c r="CC220" s="126"/>
      <c r="CD220" s="126"/>
      <c r="CE220" s="126"/>
      <c r="CF220" s="126"/>
      <c r="CG220" s="126"/>
      <c r="CH220" s="126"/>
      <c r="CI220" s="126"/>
      <c r="CJ220" s="126"/>
      <c r="CK220" s="126"/>
      <c r="CL220" s="126"/>
      <c r="CM220" s="126"/>
      <c r="CN220" s="126"/>
      <c r="CO220" s="126"/>
      <c r="CP220" s="126"/>
      <c r="CQ220" s="126"/>
      <c r="CR220" s="126"/>
      <c r="CS220" s="126"/>
      <c r="CT220" s="126"/>
      <c r="CU220" s="126"/>
      <c r="CV220" s="126"/>
      <c r="CW220" s="126"/>
      <c r="CX220" s="126"/>
      <c r="CY220" s="126"/>
      <c r="CZ220" s="289"/>
    </row>
    <row r="221" spans="1:104" ht="13.5" customHeight="1">
      <c r="A221" s="359"/>
      <c r="B221" s="367" t="s">
        <v>181</v>
      </c>
      <c r="C221" s="130">
        <f>A測定!Q220</f>
        <v>0</v>
      </c>
      <c r="D221" s="36">
        <f>A測定!R220</f>
        <v>0</v>
      </c>
      <c r="E221" s="264">
        <f>IF(A測定!S220="","",A測定!S220-$D221)</f>
        <v>176.71100000000001</v>
      </c>
      <c r="F221" s="264">
        <f>IF(A測定!T220="","",A測定!T220-$D221)</f>
        <v>176.70500000000001</v>
      </c>
      <c r="G221" s="126"/>
      <c r="H221" s="126"/>
      <c r="I221" s="126"/>
      <c r="J221" s="126"/>
      <c r="K221" s="126"/>
      <c r="L221" s="126"/>
      <c r="M221" s="126"/>
      <c r="N221" s="126"/>
      <c r="O221" s="126"/>
      <c r="P221" s="126"/>
      <c r="Q221" s="126"/>
      <c r="R221" s="126"/>
      <c r="S221" s="126"/>
      <c r="T221" s="126"/>
      <c r="U221" s="126"/>
      <c r="V221" s="126"/>
      <c r="W221" s="126"/>
      <c r="X221" s="126"/>
      <c r="Y221" s="126"/>
      <c r="Z221" s="126"/>
      <c r="AA221" s="126"/>
      <c r="AB221" s="126"/>
      <c r="AC221" s="126"/>
      <c r="AD221" s="126"/>
      <c r="AE221" s="126"/>
      <c r="AF221" s="126"/>
      <c r="AG221" s="126"/>
      <c r="AH221" s="126"/>
      <c r="AI221" s="126"/>
      <c r="AJ221" s="126"/>
      <c r="AK221" s="126"/>
      <c r="AL221" s="126"/>
      <c r="AM221" s="126"/>
      <c r="AN221" s="126"/>
      <c r="AO221" s="126"/>
      <c r="AP221" s="126"/>
      <c r="AQ221" s="126"/>
      <c r="AR221" s="126"/>
      <c r="AS221" s="126"/>
      <c r="AT221" s="126"/>
      <c r="AU221" s="126"/>
      <c r="AV221" s="126"/>
      <c r="AW221" s="126"/>
      <c r="AX221" s="126"/>
      <c r="AY221" s="126"/>
      <c r="AZ221" s="126"/>
      <c r="BA221" s="126"/>
      <c r="BB221" s="126"/>
      <c r="BC221" s="126"/>
      <c r="BD221" s="126"/>
      <c r="BE221" s="126"/>
      <c r="BF221" s="126"/>
      <c r="BG221" s="126"/>
      <c r="BH221" s="126"/>
      <c r="BI221" s="126"/>
      <c r="BJ221" s="126"/>
      <c r="BK221" s="126"/>
      <c r="BL221" s="126"/>
      <c r="BM221" s="126"/>
      <c r="BN221" s="126"/>
      <c r="BO221" s="126"/>
      <c r="BP221" s="126"/>
      <c r="BQ221" s="126"/>
      <c r="BR221" s="126"/>
      <c r="BS221" s="126"/>
      <c r="BT221" s="126"/>
      <c r="BU221" s="126"/>
      <c r="BV221" s="126"/>
      <c r="BW221" s="126"/>
      <c r="BX221" s="126"/>
      <c r="BY221" s="126"/>
      <c r="BZ221" s="126"/>
      <c r="CA221" s="126"/>
      <c r="CB221" s="126"/>
      <c r="CC221" s="126"/>
      <c r="CD221" s="126"/>
      <c r="CE221" s="126"/>
      <c r="CF221" s="126"/>
      <c r="CG221" s="126"/>
      <c r="CH221" s="126"/>
      <c r="CI221" s="126"/>
      <c r="CJ221" s="126"/>
      <c r="CK221" s="126"/>
      <c r="CL221" s="126"/>
      <c r="CM221" s="126"/>
      <c r="CN221" s="126"/>
      <c r="CO221" s="126"/>
      <c r="CP221" s="126"/>
      <c r="CQ221" s="126"/>
      <c r="CR221" s="126"/>
      <c r="CS221" s="126"/>
      <c r="CT221" s="126"/>
      <c r="CU221" s="126"/>
      <c r="CV221" s="126"/>
      <c r="CW221" s="126"/>
      <c r="CX221" s="126"/>
      <c r="CY221" s="126"/>
      <c r="CZ221" s="289"/>
    </row>
    <row r="222" spans="1:104" ht="13.5" customHeight="1">
      <c r="A222" s="359"/>
      <c r="B222" s="367" t="s">
        <v>181</v>
      </c>
      <c r="C222" s="130">
        <f>A測定!Q221</f>
        <v>0</v>
      </c>
      <c r="D222" s="36">
        <f>A測定!R221</f>
        <v>0</v>
      </c>
      <c r="E222" s="264">
        <f>IF(A測定!S221="","",A測定!S221-$D222)</f>
        <v>193.59100000000001</v>
      </c>
      <c r="F222" s="264">
        <f>IF(A測定!T221="","",A測定!T221-$D222)</f>
        <v>193.56200000000001</v>
      </c>
      <c r="G222" s="126"/>
      <c r="H222" s="126"/>
      <c r="I222" s="126"/>
      <c r="J222" s="126"/>
      <c r="K222" s="126"/>
      <c r="L222" s="126"/>
      <c r="M222" s="126"/>
      <c r="N222" s="126"/>
      <c r="O222" s="126"/>
      <c r="P222" s="126"/>
      <c r="Q222" s="126"/>
      <c r="R222" s="126"/>
      <c r="S222" s="126"/>
      <c r="T222" s="126"/>
      <c r="U222" s="126"/>
      <c r="V222" s="126"/>
      <c r="W222" s="126"/>
      <c r="X222" s="126"/>
      <c r="Y222" s="126"/>
      <c r="Z222" s="126"/>
      <c r="AA222" s="126"/>
      <c r="AB222" s="126"/>
      <c r="AC222" s="126"/>
      <c r="AD222" s="126"/>
      <c r="AE222" s="126"/>
      <c r="AF222" s="126"/>
      <c r="AG222" s="126"/>
      <c r="AH222" s="126"/>
      <c r="AI222" s="126"/>
      <c r="AJ222" s="126"/>
      <c r="AK222" s="126"/>
      <c r="AL222" s="126"/>
      <c r="AM222" s="126"/>
      <c r="AN222" s="126"/>
      <c r="AO222" s="126"/>
      <c r="AP222" s="126"/>
      <c r="AQ222" s="126"/>
      <c r="AR222" s="126"/>
      <c r="AS222" s="126"/>
      <c r="AT222" s="126"/>
      <c r="AU222" s="126"/>
      <c r="AV222" s="126"/>
      <c r="AW222" s="126"/>
      <c r="AX222" s="126"/>
      <c r="AY222" s="126"/>
      <c r="AZ222" s="126"/>
      <c r="BA222" s="126"/>
      <c r="BB222" s="126"/>
      <c r="BC222" s="126"/>
      <c r="BD222" s="126"/>
      <c r="BE222" s="126"/>
      <c r="BF222" s="126"/>
      <c r="BG222" s="126"/>
      <c r="BH222" s="126"/>
      <c r="BI222" s="126"/>
      <c r="BJ222" s="126"/>
      <c r="BK222" s="126"/>
      <c r="BL222" s="126"/>
      <c r="BM222" s="126"/>
      <c r="BN222" s="126"/>
      <c r="BO222" s="126"/>
      <c r="BP222" s="126"/>
      <c r="BQ222" s="126"/>
      <c r="BR222" s="126"/>
      <c r="BS222" s="126"/>
      <c r="BT222" s="126"/>
      <c r="BU222" s="126"/>
      <c r="BV222" s="126"/>
      <c r="BW222" s="126"/>
      <c r="BX222" s="126"/>
      <c r="BY222" s="126"/>
      <c r="BZ222" s="126"/>
      <c r="CA222" s="126"/>
      <c r="CB222" s="126"/>
      <c r="CC222" s="126"/>
      <c r="CD222" s="126"/>
      <c r="CE222" s="126"/>
      <c r="CF222" s="126"/>
      <c r="CG222" s="126"/>
      <c r="CH222" s="126"/>
      <c r="CI222" s="126"/>
      <c r="CJ222" s="126"/>
      <c r="CK222" s="126"/>
      <c r="CL222" s="126"/>
      <c r="CM222" s="126"/>
      <c r="CN222" s="126"/>
      <c r="CO222" s="126"/>
      <c r="CP222" s="126"/>
      <c r="CQ222" s="126"/>
      <c r="CR222" s="126"/>
      <c r="CS222" s="126"/>
      <c r="CT222" s="126"/>
      <c r="CU222" s="126"/>
      <c r="CV222" s="126"/>
      <c r="CW222" s="126"/>
      <c r="CX222" s="126"/>
      <c r="CY222" s="126"/>
      <c r="CZ222" s="289"/>
    </row>
    <row r="223" spans="1:104" ht="13.5" customHeight="1">
      <c r="A223" s="359">
        <v>251</v>
      </c>
      <c r="B223" s="332" t="s">
        <v>441</v>
      </c>
      <c r="C223" s="130">
        <f>A測定!Q222</f>
        <v>251</v>
      </c>
      <c r="D223" s="36">
        <f>A測定!R222</f>
        <v>-132</v>
      </c>
      <c r="E223" s="264">
        <f>IF(A測定!S222="","",A測定!S222-$D223)</f>
        <v>-0.52899999999999636</v>
      </c>
      <c r="F223" s="264">
        <f>IF(A測定!T222="","",A測定!T222-$D223)</f>
        <v>-0.53299999999998704</v>
      </c>
      <c r="G223" s="126"/>
      <c r="H223" s="126"/>
      <c r="I223" s="126"/>
      <c r="J223" s="126"/>
      <c r="K223" s="126"/>
      <c r="L223" s="126"/>
      <c r="M223" s="126"/>
      <c r="N223" s="126"/>
      <c r="O223" s="126"/>
      <c r="P223" s="126"/>
      <c r="Q223" s="126"/>
      <c r="R223" s="126"/>
      <c r="S223" s="126"/>
      <c r="T223" s="126"/>
      <c r="U223" s="126"/>
      <c r="V223" s="126"/>
      <c r="W223" s="126"/>
      <c r="X223" s="126"/>
      <c r="Y223" s="126"/>
      <c r="Z223" s="126"/>
      <c r="AA223" s="126"/>
      <c r="AB223" s="126"/>
      <c r="AC223" s="126"/>
      <c r="AD223" s="126"/>
      <c r="AE223" s="126"/>
      <c r="AF223" s="126"/>
      <c r="AG223" s="126"/>
      <c r="AH223" s="126"/>
      <c r="AI223" s="126"/>
      <c r="AJ223" s="126"/>
      <c r="AK223" s="126"/>
      <c r="AL223" s="126"/>
      <c r="AM223" s="126"/>
      <c r="AN223" s="126"/>
      <c r="AO223" s="126"/>
      <c r="AP223" s="126"/>
      <c r="AQ223" s="126"/>
      <c r="AR223" s="126"/>
      <c r="AS223" s="126"/>
      <c r="AT223" s="126"/>
      <c r="AU223" s="126"/>
      <c r="AV223" s="126"/>
      <c r="AW223" s="126"/>
      <c r="AX223" s="126"/>
      <c r="AY223" s="126"/>
      <c r="AZ223" s="126"/>
      <c r="BA223" s="126"/>
      <c r="BB223" s="126"/>
      <c r="BC223" s="126"/>
      <c r="BD223" s="126"/>
      <c r="BE223" s="126"/>
      <c r="BF223" s="126"/>
      <c r="BG223" s="126"/>
      <c r="BH223" s="126"/>
      <c r="BI223" s="126"/>
      <c r="BJ223" s="126"/>
      <c r="BK223" s="126"/>
      <c r="BL223" s="126"/>
      <c r="BM223" s="126"/>
      <c r="BN223" s="126"/>
      <c r="BO223" s="126"/>
      <c r="BP223" s="126"/>
      <c r="BQ223" s="126"/>
      <c r="BR223" s="126"/>
      <c r="BS223" s="126"/>
      <c r="BT223" s="126"/>
      <c r="BU223" s="126"/>
      <c r="BV223" s="126"/>
      <c r="BW223" s="126"/>
      <c r="BX223" s="126"/>
      <c r="BY223" s="126"/>
      <c r="BZ223" s="126"/>
      <c r="CA223" s="126"/>
      <c r="CB223" s="126"/>
      <c r="CC223" s="126"/>
      <c r="CD223" s="126"/>
      <c r="CE223" s="126"/>
      <c r="CF223" s="126"/>
      <c r="CG223" s="126"/>
      <c r="CH223" s="126"/>
      <c r="CI223" s="126"/>
      <c r="CJ223" s="126"/>
      <c r="CK223" s="126"/>
      <c r="CL223" s="126"/>
      <c r="CM223" s="126"/>
      <c r="CN223" s="126"/>
      <c r="CO223" s="126"/>
      <c r="CP223" s="126"/>
      <c r="CQ223" s="126"/>
      <c r="CR223" s="126"/>
      <c r="CS223" s="126"/>
      <c r="CT223" s="126"/>
      <c r="CU223" s="126"/>
      <c r="CV223" s="126"/>
      <c r="CW223" s="126"/>
      <c r="CX223" s="126"/>
      <c r="CY223" s="126"/>
      <c r="CZ223" s="289"/>
    </row>
    <row r="224" spans="1:104" ht="13.5" customHeight="1">
      <c r="A224" s="359">
        <v>252</v>
      </c>
      <c r="B224" s="332" t="s">
        <v>442</v>
      </c>
      <c r="C224" s="130">
        <f>A測定!Q223</f>
        <v>252</v>
      </c>
      <c r="D224" s="36">
        <f>A測定!R223</f>
        <v>-108</v>
      </c>
      <c r="E224" s="264">
        <f>IF(A測定!S223="","",A測定!S223-$D224)</f>
        <v>-9.9000000000003752E-2</v>
      </c>
      <c r="F224" s="264">
        <f>IF(A測定!T223="","",A測定!T223-$D224)</f>
        <v>-0.11100000000000421</v>
      </c>
      <c r="G224" s="126"/>
      <c r="H224" s="126"/>
      <c r="I224" s="126"/>
      <c r="J224" s="126"/>
      <c r="K224" s="126"/>
      <c r="L224" s="126"/>
      <c r="M224" s="126"/>
      <c r="N224" s="126"/>
      <c r="O224" s="126"/>
      <c r="P224" s="126"/>
      <c r="Q224" s="126"/>
      <c r="R224" s="126"/>
      <c r="S224" s="126"/>
      <c r="T224" s="126"/>
      <c r="U224" s="126"/>
      <c r="V224" s="126"/>
      <c r="W224" s="126"/>
      <c r="X224" s="126"/>
      <c r="Y224" s="126"/>
      <c r="Z224" s="126"/>
      <c r="AA224" s="126"/>
      <c r="AB224" s="126"/>
      <c r="AC224" s="126"/>
      <c r="AD224" s="126"/>
      <c r="AE224" s="126"/>
      <c r="AF224" s="126"/>
      <c r="AG224" s="126"/>
      <c r="AH224" s="126"/>
      <c r="AI224" s="126"/>
      <c r="AJ224" s="126"/>
      <c r="AK224" s="126"/>
      <c r="AL224" s="126"/>
      <c r="AM224" s="126"/>
      <c r="AN224" s="126"/>
      <c r="AO224" s="126"/>
      <c r="AP224" s="126"/>
      <c r="AQ224" s="126"/>
      <c r="AR224" s="126"/>
      <c r="AS224" s="126"/>
      <c r="AT224" s="126"/>
      <c r="AU224" s="126"/>
      <c r="AV224" s="126"/>
      <c r="AW224" s="126"/>
      <c r="AX224" s="126"/>
      <c r="AY224" s="126"/>
      <c r="AZ224" s="126"/>
      <c r="BA224" s="126"/>
      <c r="BB224" s="126"/>
      <c r="BC224" s="126"/>
      <c r="BD224" s="126"/>
      <c r="BE224" s="126"/>
      <c r="BF224" s="126"/>
      <c r="BG224" s="126"/>
      <c r="BH224" s="126"/>
      <c r="BI224" s="126"/>
      <c r="BJ224" s="126"/>
      <c r="BK224" s="126"/>
      <c r="BL224" s="126"/>
      <c r="BM224" s="126"/>
      <c r="BN224" s="126"/>
      <c r="BO224" s="126"/>
      <c r="BP224" s="126"/>
      <c r="BQ224" s="126"/>
      <c r="BR224" s="126"/>
      <c r="BS224" s="126"/>
      <c r="BT224" s="126"/>
      <c r="BU224" s="126"/>
      <c r="BV224" s="126"/>
      <c r="BW224" s="126"/>
      <c r="BX224" s="126"/>
      <c r="BY224" s="126"/>
      <c r="BZ224" s="126"/>
      <c r="CA224" s="126"/>
      <c r="CB224" s="126"/>
      <c r="CC224" s="126"/>
      <c r="CD224" s="126"/>
      <c r="CE224" s="126"/>
      <c r="CF224" s="126"/>
      <c r="CG224" s="126"/>
      <c r="CH224" s="126"/>
      <c r="CI224" s="126"/>
      <c r="CJ224" s="126"/>
      <c r="CK224" s="126"/>
      <c r="CL224" s="126"/>
      <c r="CM224" s="126"/>
      <c r="CN224" s="126"/>
      <c r="CO224" s="126"/>
      <c r="CP224" s="126"/>
      <c r="CQ224" s="126"/>
      <c r="CR224" s="126"/>
      <c r="CS224" s="126"/>
      <c r="CT224" s="126"/>
      <c r="CU224" s="126"/>
      <c r="CV224" s="126"/>
      <c r="CW224" s="126"/>
      <c r="CX224" s="126"/>
      <c r="CY224" s="126"/>
      <c r="CZ224" s="289"/>
    </row>
    <row r="225" spans="1:104" ht="13.5" customHeight="1">
      <c r="A225" s="359">
        <v>253</v>
      </c>
      <c r="B225" s="332" t="s">
        <v>514</v>
      </c>
      <c r="C225" s="130">
        <f>A測定!Q224</f>
        <v>253</v>
      </c>
      <c r="D225" s="36">
        <f>A測定!R224</f>
        <v>-108</v>
      </c>
      <c r="E225" s="264">
        <f>IF(A測定!S224="","",A測定!S224-$D225)</f>
        <v>-0.5210000000000008</v>
      </c>
      <c r="F225" s="264">
        <f>IF(A測定!T224="","",A測定!T224-$D225)</f>
        <v>-0.55500000000000682</v>
      </c>
      <c r="G225" s="126"/>
      <c r="H225" s="126"/>
      <c r="I225" s="126"/>
      <c r="J225" s="126"/>
      <c r="K225" s="126"/>
      <c r="L225" s="126"/>
      <c r="M225" s="126"/>
      <c r="N225" s="126"/>
      <c r="O225" s="126"/>
      <c r="P225" s="126"/>
      <c r="Q225" s="126"/>
      <c r="R225" s="126"/>
      <c r="S225" s="126"/>
      <c r="T225" s="126"/>
      <c r="U225" s="126"/>
      <c r="V225" s="126"/>
      <c r="W225" s="126"/>
      <c r="X225" s="126"/>
      <c r="Y225" s="126"/>
      <c r="Z225" s="126"/>
      <c r="AA225" s="126"/>
      <c r="AB225" s="126"/>
      <c r="AC225" s="126"/>
      <c r="AD225" s="126"/>
      <c r="AE225" s="126"/>
      <c r="AF225" s="126"/>
      <c r="AG225" s="126"/>
      <c r="AH225" s="126"/>
      <c r="AI225" s="126"/>
      <c r="AJ225" s="126"/>
      <c r="AK225" s="126"/>
      <c r="AL225" s="126"/>
      <c r="AM225" s="126"/>
      <c r="AN225" s="126"/>
      <c r="AO225" s="126"/>
      <c r="AP225" s="126"/>
      <c r="AQ225" s="126"/>
      <c r="AR225" s="126"/>
      <c r="AS225" s="126"/>
      <c r="AT225" s="126"/>
      <c r="AU225" s="126"/>
      <c r="AV225" s="126"/>
      <c r="AW225" s="126"/>
      <c r="AX225" s="126"/>
      <c r="AY225" s="126"/>
      <c r="AZ225" s="126"/>
      <c r="BA225" s="126"/>
      <c r="BB225" s="126"/>
      <c r="BC225" s="126"/>
      <c r="BD225" s="126"/>
      <c r="BE225" s="126"/>
      <c r="BF225" s="126"/>
      <c r="BG225" s="126"/>
      <c r="BH225" s="126"/>
      <c r="BI225" s="126"/>
      <c r="BJ225" s="126"/>
      <c r="BK225" s="126"/>
      <c r="BL225" s="126"/>
      <c r="BM225" s="126"/>
      <c r="BN225" s="126"/>
      <c r="BO225" s="126"/>
      <c r="BP225" s="126"/>
      <c r="BQ225" s="126"/>
      <c r="BR225" s="126"/>
      <c r="BS225" s="126"/>
      <c r="BT225" s="126"/>
      <c r="BU225" s="126"/>
      <c r="BV225" s="126"/>
      <c r="BW225" s="126"/>
      <c r="BX225" s="126"/>
      <c r="BY225" s="126"/>
      <c r="BZ225" s="126"/>
      <c r="CA225" s="126"/>
      <c r="CB225" s="126"/>
      <c r="CC225" s="126"/>
      <c r="CD225" s="126"/>
      <c r="CE225" s="126"/>
      <c r="CF225" s="126"/>
      <c r="CG225" s="126"/>
      <c r="CH225" s="126"/>
      <c r="CI225" s="126"/>
      <c r="CJ225" s="126"/>
      <c r="CK225" s="126"/>
      <c r="CL225" s="126"/>
      <c r="CM225" s="126"/>
      <c r="CN225" s="126"/>
      <c r="CO225" s="126"/>
      <c r="CP225" s="126"/>
      <c r="CQ225" s="126"/>
      <c r="CR225" s="126"/>
      <c r="CS225" s="126"/>
      <c r="CT225" s="126"/>
      <c r="CU225" s="126"/>
      <c r="CV225" s="126"/>
      <c r="CW225" s="126"/>
      <c r="CX225" s="126"/>
      <c r="CY225" s="126"/>
      <c r="CZ225" s="289"/>
    </row>
    <row r="226" spans="1:104" ht="13.5" customHeight="1">
      <c r="A226" s="359">
        <v>255</v>
      </c>
      <c r="B226" s="332" t="s">
        <v>52</v>
      </c>
      <c r="C226" s="130">
        <f>A測定!Q225</f>
        <v>255</v>
      </c>
      <c r="D226" s="36">
        <f>A測定!R225</f>
        <v>-60.25</v>
      </c>
      <c r="E226" s="264">
        <f>IF(A測定!S225="","",A測定!S225-$D226)</f>
        <v>-0.47099999999999653</v>
      </c>
      <c r="F226" s="264">
        <f>IF(A測定!T225="","",A測定!T225-$D226)</f>
        <v>-0.48499999999999943</v>
      </c>
      <c r="G226" s="126"/>
      <c r="H226" s="126"/>
      <c r="I226" s="126"/>
      <c r="J226" s="126"/>
      <c r="K226" s="126"/>
      <c r="L226" s="126"/>
      <c r="M226" s="126"/>
      <c r="N226" s="126"/>
      <c r="O226" s="126"/>
      <c r="P226" s="126"/>
      <c r="Q226" s="126"/>
      <c r="R226" s="126"/>
      <c r="S226" s="126"/>
      <c r="T226" s="126"/>
      <c r="U226" s="126"/>
      <c r="V226" s="126"/>
      <c r="W226" s="126"/>
      <c r="X226" s="126"/>
      <c r="Y226" s="126"/>
      <c r="Z226" s="126"/>
      <c r="AA226" s="126"/>
      <c r="AB226" s="126"/>
      <c r="AC226" s="126"/>
      <c r="AD226" s="126"/>
      <c r="AE226" s="126"/>
      <c r="AF226" s="126"/>
      <c r="AG226" s="126"/>
      <c r="AH226" s="126"/>
      <c r="AI226" s="126"/>
      <c r="AJ226" s="126"/>
      <c r="AK226" s="126"/>
      <c r="AL226" s="126"/>
      <c r="AM226" s="126"/>
      <c r="AN226" s="126"/>
      <c r="AO226" s="126"/>
      <c r="AP226" s="126"/>
      <c r="AQ226" s="126"/>
      <c r="AR226" s="126"/>
      <c r="AS226" s="126"/>
      <c r="AT226" s="126"/>
      <c r="AU226" s="126"/>
      <c r="AV226" s="126"/>
      <c r="AW226" s="126"/>
      <c r="AX226" s="126"/>
      <c r="AY226" s="126"/>
      <c r="AZ226" s="126"/>
      <c r="BA226" s="126"/>
      <c r="BB226" s="126"/>
      <c r="BC226" s="126"/>
      <c r="BD226" s="126"/>
      <c r="BE226" s="126"/>
      <c r="BF226" s="126"/>
      <c r="BG226" s="126"/>
      <c r="BH226" s="126"/>
      <c r="BI226" s="126"/>
      <c r="BJ226" s="126"/>
      <c r="BK226" s="126"/>
      <c r="BL226" s="126"/>
      <c r="BM226" s="126"/>
      <c r="BN226" s="126"/>
      <c r="BO226" s="126"/>
      <c r="BP226" s="126"/>
      <c r="BQ226" s="126"/>
      <c r="BR226" s="126"/>
      <c r="BS226" s="126"/>
      <c r="BT226" s="126"/>
      <c r="BU226" s="126"/>
      <c r="BV226" s="126"/>
      <c r="BW226" s="126"/>
      <c r="BX226" s="126"/>
      <c r="BY226" s="126"/>
      <c r="BZ226" s="126"/>
      <c r="CA226" s="126"/>
      <c r="CB226" s="126"/>
      <c r="CC226" s="126"/>
      <c r="CD226" s="126"/>
      <c r="CE226" s="126"/>
      <c r="CF226" s="126"/>
      <c r="CG226" s="126"/>
      <c r="CH226" s="126"/>
      <c r="CI226" s="126"/>
      <c r="CJ226" s="126"/>
      <c r="CK226" s="126"/>
      <c r="CL226" s="126"/>
      <c r="CM226" s="126"/>
      <c r="CN226" s="126"/>
      <c r="CO226" s="126"/>
      <c r="CP226" s="126"/>
      <c r="CQ226" s="126"/>
      <c r="CR226" s="126"/>
      <c r="CS226" s="126"/>
      <c r="CT226" s="126"/>
      <c r="CU226" s="126"/>
      <c r="CV226" s="126"/>
      <c r="CW226" s="126"/>
      <c r="CX226" s="126"/>
      <c r="CY226" s="126"/>
      <c r="CZ226" s="289"/>
    </row>
    <row r="227" spans="1:104" ht="13.5" customHeight="1">
      <c r="A227" s="359">
        <v>256</v>
      </c>
      <c r="B227" s="332" t="s">
        <v>515</v>
      </c>
      <c r="C227" s="130">
        <f>A測定!Q226</f>
        <v>256</v>
      </c>
      <c r="D227" s="36">
        <f>A測定!R226</f>
        <v>-108</v>
      </c>
      <c r="E227" s="264">
        <f>IF(A測定!S226="","",A測定!S226-$D227)</f>
        <v>-0.32999999999999829</v>
      </c>
      <c r="F227" s="264">
        <f>IF(A測定!T226="","",A測定!T226-$D227)</f>
        <v>-0.36299999999999955</v>
      </c>
      <c r="G227" s="126"/>
      <c r="H227" s="126"/>
      <c r="I227" s="126"/>
      <c r="J227" s="126"/>
      <c r="K227" s="126"/>
      <c r="L227" s="126"/>
      <c r="M227" s="126"/>
      <c r="N227" s="126"/>
      <c r="O227" s="126"/>
      <c r="P227" s="126"/>
      <c r="Q227" s="126"/>
      <c r="R227" s="126"/>
      <c r="S227" s="126"/>
      <c r="T227" s="126"/>
      <c r="U227" s="126"/>
      <c r="V227" s="126"/>
      <c r="W227" s="126"/>
      <c r="X227" s="126"/>
      <c r="Y227" s="126"/>
      <c r="Z227" s="126"/>
      <c r="AA227" s="126"/>
      <c r="AB227" s="126"/>
      <c r="AC227" s="126"/>
      <c r="AD227" s="126"/>
      <c r="AE227" s="126"/>
      <c r="AF227" s="126"/>
      <c r="AG227" s="126"/>
      <c r="AH227" s="126"/>
      <c r="AI227" s="126"/>
      <c r="AJ227" s="126"/>
      <c r="AK227" s="126"/>
      <c r="AL227" s="126"/>
      <c r="AM227" s="126"/>
      <c r="AN227" s="126"/>
      <c r="AO227" s="126"/>
      <c r="AP227" s="126"/>
      <c r="AQ227" s="126"/>
      <c r="AR227" s="126"/>
      <c r="AS227" s="126"/>
      <c r="AT227" s="126"/>
      <c r="AU227" s="126"/>
      <c r="AV227" s="126"/>
      <c r="AW227" s="126"/>
      <c r="AX227" s="126"/>
      <c r="AY227" s="126"/>
      <c r="AZ227" s="126"/>
      <c r="BA227" s="126"/>
      <c r="BB227" s="126"/>
      <c r="BC227" s="126"/>
      <c r="BD227" s="126"/>
      <c r="BE227" s="126"/>
      <c r="BF227" s="126"/>
      <c r="BG227" s="126"/>
      <c r="BH227" s="126"/>
      <c r="BI227" s="126"/>
      <c r="BJ227" s="126"/>
      <c r="BK227" s="126"/>
      <c r="BL227" s="126"/>
      <c r="BM227" s="126"/>
      <c r="BN227" s="126"/>
      <c r="BO227" s="126"/>
      <c r="BP227" s="126"/>
      <c r="BQ227" s="126"/>
      <c r="BR227" s="126"/>
      <c r="BS227" s="126"/>
      <c r="BT227" s="126"/>
      <c r="BU227" s="126"/>
      <c r="BV227" s="126"/>
      <c r="BW227" s="126"/>
      <c r="BX227" s="126"/>
      <c r="BY227" s="126"/>
      <c r="BZ227" s="126"/>
      <c r="CA227" s="126"/>
      <c r="CB227" s="126"/>
      <c r="CC227" s="126"/>
      <c r="CD227" s="126"/>
      <c r="CE227" s="126"/>
      <c r="CF227" s="126"/>
      <c r="CG227" s="126"/>
      <c r="CH227" s="126"/>
      <c r="CI227" s="126"/>
      <c r="CJ227" s="126"/>
      <c r="CK227" s="126"/>
      <c r="CL227" s="126"/>
      <c r="CM227" s="126"/>
      <c r="CN227" s="126"/>
      <c r="CO227" s="126"/>
      <c r="CP227" s="126"/>
      <c r="CQ227" s="126"/>
      <c r="CR227" s="126"/>
      <c r="CS227" s="126"/>
      <c r="CT227" s="126"/>
      <c r="CU227" s="126"/>
      <c r="CV227" s="126"/>
      <c r="CW227" s="126"/>
      <c r="CX227" s="126"/>
      <c r="CY227" s="126"/>
      <c r="CZ227" s="289"/>
    </row>
    <row r="228" spans="1:104" ht="13.5" customHeight="1">
      <c r="A228" s="359">
        <v>257</v>
      </c>
      <c r="B228" s="332" t="s">
        <v>443</v>
      </c>
      <c r="C228" s="130">
        <f>A測定!Q227</f>
        <v>257</v>
      </c>
      <c r="D228" s="36">
        <f>A測定!R227</f>
        <v>-186</v>
      </c>
      <c r="E228" s="264">
        <f>IF(A測定!S227="","",A測定!S227-$D228)</f>
        <v>-0.30799999999999272</v>
      </c>
      <c r="F228" s="264">
        <f>IF(A測定!T227="","",A測定!T227-$D228)</f>
        <v>-0.31499999999999773</v>
      </c>
      <c r="G228" s="126"/>
      <c r="H228" s="126"/>
      <c r="I228" s="126"/>
      <c r="J228" s="126"/>
      <c r="K228" s="126"/>
      <c r="L228" s="126"/>
      <c r="M228" s="126"/>
      <c r="N228" s="126"/>
      <c r="O228" s="126"/>
      <c r="P228" s="126"/>
      <c r="Q228" s="126"/>
      <c r="R228" s="126"/>
      <c r="S228" s="126"/>
      <c r="T228" s="126"/>
      <c r="U228" s="126"/>
      <c r="V228" s="126"/>
      <c r="W228" s="126"/>
      <c r="X228" s="126"/>
      <c r="Y228" s="126"/>
      <c r="Z228" s="126"/>
      <c r="AA228" s="126"/>
      <c r="AB228" s="126"/>
      <c r="AC228" s="126"/>
      <c r="AD228" s="126"/>
      <c r="AE228" s="126"/>
      <c r="AF228" s="126"/>
      <c r="AG228" s="126"/>
      <c r="AH228" s="126"/>
      <c r="AI228" s="126"/>
      <c r="AJ228" s="126"/>
      <c r="AK228" s="126"/>
      <c r="AL228" s="126"/>
      <c r="AM228" s="126"/>
      <c r="AN228" s="126"/>
      <c r="AO228" s="126"/>
      <c r="AP228" s="126"/>
      <c r="AQ228" s="126"/>
      <c r="AR228" s="126"/>
      <c r="AS228" s="126"/>
      <c r="AT228" s="126"/>
      <c r="AU228" s="126"/>
      <c r="AV228" s="126"/>
      <c r="AW228" s="126"/>
      <c r="AX228" s="126"/>
      <c r="AY228" s="126"/>
      <c r="AZ228" s="126"/>
      <c r="BA228" s="126"/>
      <c r="BB228" s="126"/>
      <c r="BC228" s="126"/>
      <c r="BD228" s="126"/>
      <c r="BE228" s="126"/>
      <c r="BF228" s="126"/>
      <c r="BG228" s="126"/>
      <c r="BH228" s="126"/>
      <c r="BI228" s="126"/>
      <c r="BJ228" s="126"/>
      <c r="BK228" s="126"/>
      <c r="BL228" s="126"/>
      <c r="BM228" s="126"/>
      <c r="BN228" s="126"/>
      <c r="BO228" s="126"/>
      <c r="BP228" s="126"/>
      <c r="BQ228" s="126"/>
      <c r="BR228" s="126"/>
      <c r="BS228" s="126"/>
      <c r="BT228" s="126"/>
      <c r="BU228" s="126"/>
      <c r="BV228" s="126"/>
      <c r="BW228" s="126"/>
      <c r="BX228" s="126"/>
      <c r="BY228" s="126"/>
      <c r="BZ228" s="126"/>
      <c r="CA228" s="126"/>
      <c r="CB228" s="126"/>
      <c r="CC228" s="126"/>
      <c r="CD228" s="126"/>
      <c r="CE228" s="126"/>
      <c r="CF228" s="126"/>
      <c r="CG228" s="126"/>
      <c r="CH228" s="126"/>
      <c r="CI228" s="126"/>
      <c r="CJ228" s="126"/>
      <c r="CK228" s="126"/>
      <c r="CL228" s="126"/>
      <c r="CM228" s="126"/>
      <c r="CN228" s="126"/>
      <c r="CO228" s="126"/>
      <c r="CP228" s="126"/>
      <c r="CQ228" s="126"/>
      <c r="CR228" s="126"/>
      <c r="CS228" s="126"/>
      <c r="CT228" s="126"/>
      <c r="CU228" s="126"/>
      <c r="CV228" s="126"/>
      <c r="CW228" s="126"/>
      <c r="CX228" s="126"/>
      <c r="CY228" s="126"/>
      <c r="CZ228" s="289"/>
    </row>
    <row r="229" spans="1:104" ht="13.5" customHeight="1">
      <c r="A229" s="359">
        <v>258</v>
      </c>
      <c r="B229" s="332" t="s">
        <v>444</v>
      </c>
      <c r="C229" s="130">
        <f>A測定!Q228</f>
        <v>258</v>
      </c>
      <c r="D229" s="36">
        <f>A測定!R228</f>
        <v>-137</v>
      </c>
      <c r="E229" s="264">
        <f>IF(A測定!S228="","",A測定!S228-$D229)</f>
        <v>-0.54400000000001114</v>
      </c>
      <c r="F229" s="264">
        <f>IF(A測定!T228="","",A測定!T228-$D229)</f>
        <v>-0.56700000000000728</v>
      </c>
      <c r="G229" s="126"/>
      <c r="H229" s="126"/>
      <c r="I229" s="126"/>
      <c r="J229" s="126"/>
      <c r="K229" s="126"/>
      <c r="L229" s="126"/>
      <c r="M229" s="126"/>
      <c r="N229" s="126"/>
      <c r="O229" s="126"/>
      <c r="P229" s="126"/>
      <c r="Q229" s="126"/>
      <c r="R229" s="126"/>
      <c r="S229" s="126"/>
      <c r="T229" s="126"/>
      <c r="U229" s="126"/>
      <c r="V229" s="126"/>
      <c r="W229" s="126"/>
      <c r="X229" s="126"/>
      <c r="Y229" s="126"/>
      <c r="Z229" s="126"/>
      <c r="AA229" s="126"/>
      <c r="AB229" s="126"/>
      <c r="AC229" s="126"/>
      <c r="AD229" s="126"/>
      <c r="AE229" s="126"/>
      <c r="AF229" s="126"/>
      <c r="AG229" s="126"/>
      <c r="AH229" s="126"/>
      <c r="AI229" s="126"/>
      <c r="AJ229" s="126"/>
      <c r="AK229" s="126"/>
      <c r="AL229" s="126"/>
      <c r="AM229" s="126"/>
      <c r="AN229" s="126"/>
      <c r="AO229" s="126"/>
      <c r="AP229" s="126"/>
      <c r="AQ229" s="126"/>
      <c r="AR229" s="126"/>
      <c r="AS229" s="126"/>
      <c r="AT229" s="126"/>
      <c r="AU229" s="126"/>
      <c r="AV229" s="126"/>
      <c r="AW229" s="126"/>
      <c r="AX229" s="126"/>
      <c r="AY229" s="126"/>
      <c r="AZ229" s="126"/>
      <c r="BA229" s="126"/>
      <c r="BB229" s="126"/>
      <c r="BC229" s="126"/>
      <c r="BD229" s="126"/>
      <c r="BE229" s="126"/>
      <c r="BF229" s="126"/>
      <c r="BG229" s="126"/>
      <c r="BH229" s="126"/>
      <c r="BI229" s="126"/>
      <c r="BJ229" s="126"/>
      <c r="BK229" s="126"/>
      <c r="BL229" s="126"/>
      <c r="BM229" s="126"/>
      <c r="BN229" s="126"/>
      <c r="BO229" s="126"/>
      <c r="BP229" s="126"/>
      <c r="BQ229" s="126"/>
      <c r="BR229" s="126"/>
      <c r="BS229" s="126"/>
      <c r="BT229" s="126"/>
      <c r="BU229" s="126"/>
      <c r="BV229" s="126"/>
      <c r="BW229" s="126"/>
      <c r="BX229" s="126"/>
      <c r="BY229" s="126"/>
      <c r="BZ229" s="126"/>
      <c r="CA229" s="126"/>
      <c r="CB229" s="126"/>
      <c r="CC229" s="126"/>
      <c r="CD229" s="126"/>
      <c r="CE229" s="126"/>
      <c r="CF229" s="126"/>
      <c r="CG229" s="126"/>
      <c r="CH229" s="126"/>
      <c r="CI229" s="126"/>
      <c r="CJ229" s="126"/>
      <c r="CK229" s="126"/>
      <c r="CL229" s="126"/>
      <c r="CM229" s="126"/>
      <c r="CN229" s="126"/>
      <c r="CO229" s="126"/>
      <c r="CP229" s="126"/>
      <c r="CQ229" s="126"/>
      <c r="CR229" s="126"/>
      <c r="CS229" s="126"/>
      <c r="CT229" s="126"/>
      <c r="CU229" s="126"/>
      <c r="CV229" s="126"/>
      <c r="CW229" s="126"/>
      <c r="CX229" s="126"/>
      <c r="CY229" s="126"/>
      <c r="CZ229" s="289"/>
    </row>
    <row r="230" spans="1:104" ht="13.5" customHeight="1">
      <c r="A230" s="359">
        <v>259</v>
      </c>
      <c r="B230" s="332" t="s">
        <v>516</v>
      </c>
      <c r="C230" s="130">
        <f>A測定!Q229</f>
        <v>259</v>
      </c>
      <c r="D230" s="36">
        <f>A測定!R229</f>
        <v>-101</v>
      </c>
      <c r="E230" s="264">
        <f>IF(A測定!S229="","",A測定!S229-$D230)</f>
        <v>-0.6039999999999992</v>
      </c>
      <c r="F230" s="264">
        <f>IF(A測定!T229="","",A測定!T229-$D230)</f>
        <v>-0.61199999999999477</v>
      </c>
      <c r="G230" s="126"/>
      <c r="H230" s="126"/>
      <c r="I230" s="126"/>
      <c r="J230" s="126"/>
      <c r="K230" s="126"/>
      <c r="L230" s="126"/>
      <c r="M230" s="126"/>
      <c r="N230" s="126"/>
      <c r="O230" s="126"/>
      <c r="P230" s="126"/>
      <c r="Q230" s="126"/>
      <c r="R230" s="126"/>
      <c r="S230" s="126"/>
      <c r="T230" s="126"/>
      <c r="U230" s="126"/>
      <c r="V230" s="126"/>
      <c r="W230" s="126"/>
      <c r="X230" s="126"/>
      <c r="Y230" s="126"/>
      <c r="Z230" s="126"/>
      <c r="AA230" s="126"/>
      <c r="AB230" s="126"/>
      <c r="AC230" s="126"/>
      <c r="AD230" s="126"/>
      <c r="AE230" s="126"/>
      <c r="AF230" s="126"/>
      <c r="AG230" s="126"/>
      <c r="AH230" s="126"/>
      <c r="AI230" s="126"/>
      <c r="AJ230" s="126"/>
      <c r="AK230" s="126"/>
      <c r="AL230" s="126"/>
      <c r="AM230" s="126"/>
      <c r="AN230" s="126"/>
      <c r="AO230" s="126"/>
      <c r="AP230" s="126"/>
      <c r="AQ230" s="126"/>
      <c r="AR230" s="126"/>
      <c r="AS230" s="126"/>
      <c r="AT230" s="126"/>
      <c r="AU230" s="126"/>
      <c r="AV230" s="126"/>
      <c r="AW230" s="126"/>
      <c r="AX230" s="126"/>
      <c r="AY230" s="126"/>
      <c r="AZ230" s="126"/>
      <c r="BA230" s="126"/>
      <c r="BB230" s="126"/>
      <c r="BC230" s="126"/>
      <c r="BD230" s="126"/>
      <c r="BE230" s="126"/>
      <c r="BF230" s="126"/>
      <c r="BG230" s="126"/>
      <c r="BH230" s="126"/>
      <c r="BI230" s="126"/>
      <c r="BJ230" s="126"/>
      <c r="BK230" s="126"/>
      <c r="BL230" s="126"/>
      <c r="BM230" s="126"/>
      <c r="BN230" s="126"/>
      <c r="BO230" s="126"/>
      <c r="BP230" s="126"/>
      <c r="BQ230" s="126"/>
      <c r="BR230" s="126"/>
      <c r="BS230" s="126"/>
      <c r="BT230" s="126"/>
      <c r="BU230" s="126"/>
      <c r="BV230" s="126"/>
      <c r="BW230" s="126"/>
      <c r="BX230" s="126"/>
      <c r="BY230" s="126"/>
      <c r="BZ230" s="126"/>
      <c r="CA230" s="126"/>
      <c r="CB230" s="126"/>
      <c r="CC230" s="126"/>
      <c r="CD230" s="126"/>
      <c r="CE230" s="126"/>
      <c r="CF230" s="126"/>
      <c r="CG230" s="126"/>
      <c r="CH230" s="126"/>
      <c r="CI230" s="126"/>
      <c r="CJ230" s="126"/>
      <c r="CK230" s="126"/>
      <c r="CL230" s="126"/>
      <c r="CM230" s="126"/>
      <c r="CN230" s="126"/>
      <c r="CO230" s="126"/>
      <c r="CP230" s="126"/>
      <c r="CQ230" s="126"/>
      <c r="CR230" s="126"/>
      <c r="CS230" s="126"/>
      <c r="CT230" s="126"/>
      <c r="CU230" s="126"/>
      <c r="CV230" s="126"/>
      <c r="CW230" s="126"/>
      <c r="CX230" s="126"/>
      <c r="CY230" s="126"/>
      <c r="CZ230" s="289"/>
    </row>
    <row r="231" spans="1:104" ht="13.5" customHeight="1">
      <c r="A231" s="359">
        <v>260</v>
      </c>
      <c r="B231" s="332" t="s">
        <v>445</v>
      </c>
      <c r="C231" s="130">
        <f>A測定!Q230</f>
        <v>260</v>
      </c>
      <c r="D231" s="36">
        <f>A測定!R230</f>
        <v>-101</v>
      </c>
      <c r="E231" s="264">
        <f>IF(A測定!S230="","",A測定!S230-$D231)</f>
        <v>-0.742999999999995</v>
      </c>
      <c r="F231" s="264">
        <f>IF(A測定!T230="","",A測定!T230-$D231)</f>
        <v>-0.75</v>
      </c>
      <c r="G231" s="126"/>
      <c r="H231" s="126"/>
      <c r="I231" s="126"/>
      <c r="J231" s="126"/>
      <c r="K231" s="126"/>
      <c r="L231" s="126"/>
      <c r="M231" s="126"/>
      <c r="N231" s="126"/>
      <c r="O231" s="126"/>
      <c r="P231" s="126"/>
      <c r="Q231" s="126"/>
      <c r="R231" s="126"/>
      <c r="S231" s="126"/>
      <c r="T231" s="126"/>
      <c r="U231" s="126"/>
      <c r="V231" s="126"/>
      <c r="W231" s="126"/>
      <c r="X231" s="126"/>
      <c r="Y231" s="126"/>
      <c r="Z231" s="126"/>
      <c r="AA231" s="126"/>
      <c r="AB231" s="126"/>
      <c r="AC231" s="126"/>
      <c r="AD231" s="126"/>
      <c r="AE231" s="126"/>
      <c r="AF231" s="126"/>
      <c r="AG231" s="126"/>
      <c r="AH231" s="126"/>
      <c r="AI231" s="126"/>
      <c r="AJ231" s="126"/>
      <c r="AK231" s="126"/>
      <c r="AL231" s="126"/>
      <c r="AM231" s="126"/>
      <c r="AN231" s="126"/>
      <c r="AO231" s="126"/>
      <c r="AP231" s="126"/>
      <c r="AQ231" s="126"/>
      <c r="AR231" s="126"/>
      <c r="AS231" s="126"/>
      <c r="AT231" s="126"/>
      <c r="AU231" s="126"/>
      <c r="AV231" s="126"/>
      <c r="AW231" s="126"/>
      <c r="AX231" s="126"/>
      <c r="AY231" s="126"/>
      <c r="AZ231" s="126"/>
      <c r="BA231" s="126"/>
      <c r="BB231" s="126"/>
      <c r="BC231" s="126"/>
      <c r="BD231" s="126"/>
      <c r="BE231" s="126"/>
      <c r="BF231" s="126"/>
      <c r="BG231" s="126"/>
      <c r="BH231" s="126"/>
      <c r="BI231" s="126"/>
      <c r="BJ231" s="126"/>
      <c r="BK231" s="126"/>
      <c r="BL231" s="126"/>
      <c r="BM231" s="126"/>
      <c r="BN231" s="126"/>
      <c r="BO231" s="126"/>
      <c r="BP231" s="126"/>
      <c r="BQ231" s="126"/>
      <c r="BR231" s="126"/>
      <c r="BS231" s="126"/>
      <c r="BT231" s="126"/>
      <c r="BU231" s="126"/>
      <c r="BV231" s="126"/>
      <c r="BW231" s="126"/>
      <c r="BX231" s="126"/>
      <c r="BY231" s="126"/>
      <c r="BZ231" s="126"/>
      <c r="CA231" s="126"/>
      <c r="CB231" s="126"/>
      <c r="CC231" s="126"/>
      <c r="CD231" s="126"/>
      <c r="CE231" s="126"/>
      <c r="CF231" s="126"/>
      <c r="CG231" s="126"/>
      <c r="CH231" s="126"/>
      <c r="CI231" s="126"/>
      <c r="CJ231" s="126"/>
      <c r="CK231" s="126"/>
      <c r="CL231" s="126"/>
      <c r="CM231" s="126"/>
      <c r="CN231" s="126"/>
      <c r="CO231" s="126"/>
      <c r="CP231" s="126"/>
      <c r="CQ231" s="126"/>
      <c r="CR231" s="126"/>
      <c r="CS231" s="126"/>
      <c r="CT231" s="126"/>
      <c r="CU231" s="126"/>
      <c r="CV231" s="126"/>
      <c r="CW231" s="126"/>
      <c r="CX231" s="126"/>
      <c r="CY231" s="126"/>
      <c r="CZ231" s="289"/>
    </row>
    <row r="232" spans="1:104" ht="13.5" customHeight="1">
      <c r="A232" s="359">
        <v>261</v>
      </c>
      <c r="B232" s="332" t="s">
        <v>446</v>
      </c>
      <c r="C232" s="130">
        <f>A測定!Q231</f>
        <v>261</v>
      </c>
      <c r="D232" s="36">
        <f>A測定!R231</f>
        <v>-151</v>
      </c>
      <c r="E232" s="264">
        <f>IF(A測定!S231="","",A測定!S231-$D232)</f>
        <v>-0.4439999999999884</v>
      </c>
      <c r="F232" s="264">
        <f>IF(A測定!T231="","",A測定!T231-$D232)</f>
        <v>-0.44300000000001205</v>
      </c>
      <c r="G232" s="126"/>
      <c r="H232" s="126"/>
      <c r="I232" s="126"/>
      <c r="J232" s="126"/>
      <c r="K232" s="126"/>
      <c r="L232" s="126"/>
      <c r="M232" s="126"/>
      <c r="N232" s="126"/>
      <c r="O232" s="126"/>
      <c r="P232" s="126"/>
      <c r="Q232" s="126"/>
      <c r="R232" s="126"/>
      <c r="S232" s="126"/>
      <c r="T232" s="126"/>
      <c r="U232" s="126"/>
      <c r="V232" s="126"/>
      <c r="W232" s="126"/>
      <c r="X232" s="126"/>
      <c r="Y232" s="126"/>
      <c r="Z232" s="126"/>
      <c r="AA232" s="126"/>
      <c r="AB232" s="126"/>
      <c r="AC232" s="126"/>
      <c r="AD232" s="126"/>
      <c r="AE232" s="126"/>
      <c r="AF232" s="126"/>
      <c r="AG232" s="126"/>
      <c r="AH232" s="126"/>
      <c r="AI232" s="126"/>
      <c r="AJ232" s="126"/>
      <c r="AK232" s="126"/>
      <c r="AL232" s="126"/>
      <c r="AM232" s="126"/>
      <c r="AN232" s="126"/>
      <c r="AO232" s="126"/>
      <c r="AP232" s="126"/>
      <c r="AQ232" s="126"/>
      <c r="AR232" s="126"/>
      <c r="AS232" s="126"/>
      <c r="AT232" s="126"/>
      <c r="AU232" s="126"/>
      <c r="AV232" s="126"/>
      <c r="AW232" s="126"/>
      <c r="AX232" s="126"/>
      <c r="AY232" s="126"/>
      <c r="AZ232" s="126"/>
      <c r="BA232" s="126"/>
      <c r="BB232" s="126"/>
      <c r="BC232" s="126"/>
      <c r="BD232" s="126"/>
      <c r="BE232" s="126"/>
      <c r="BF232" s="126"/>
      <c r="BG232" s="126"/>
      <c r="BH232" s="126"/>
      <c r="BI232" s="126"/>
      <c r="BJ232" s="126"/>
      <c r="BK232" s="126"/>
      <c r="BL232" s="126"/>
      <c r="BM232" s="126"/>
      <c r="BN232" s="126"/>
      <c r="BO232" s="126"/>
      <c r="BP232" s="126"/>
      <c r="BQ232" s="126"/>
      <c r="BR232" s="126"/>
      <c r="BS232" s="126"/>
      <c r="BT232" s="126"/>
      <c r="BU232" s="126"/>
      <c r="BV232" s="126"/>
      <c r="BW232" s="126"/>
      <c r="BX232" s="126"/>
      <c r="BY232" s="126"/>
      <c r="BZ232" s="126"/>
      <c r="CA232" s="126"/>
      <c r="CB232" s="126"/>
      <c r="CC232" s="126"/>
      <c r="CD232" s="126"/>
      <c r="CE232" s="126"/>
      <c r="CF232" s="126"/>
      <c r="CG232" s="126"/>
      <c r="CH232" s="126"/>
      <c r="CI232" s="126"/>
      <c r="CJ232" s="126"/>
      <c r="CK232" s="126"/>
      <c r="CL232" s="126"/>
      <c r="CM232" s="126"/>
      <c r="CN232" s="126"/>
      <c r="CO232" s="126"/>
      <c r="CP232" s="126"/>
      <c r="CQ232" s="126"/>
      <c r="CR232" s="126"/>
      <c r="CS232" s="126"/>
      <c r="CT232" s="126"/>
      <c r="CU232" s="126"/>
      <c r="CV232" s="126"/>
      <c r="CW232" s="126"/>
      <c r="CX232" s="126"/>
      <c r="CY232" s="126"/>
      <c r="CZ232" s="289"/>
    </row>
    <row r="233" spans="1:104" ht="13.5" customHeight="1" thickBot="1">
      <c r="A233" s="363">
        <v>262</v>
      </c>
      <c r="B233" s="348" t="s">
        <v>517</v>
      </c>
      <c r="C233" s="138">
        <f>A測定!Q232</f>
        <v>262</v>
      </c>
      <c r="D233" s="37">
        <f>A測定!R232</f>
        <v>-99</v>
      </c>
      <c r="E233" s="266">
        <f>IF(A測定!S232="","",A測定!S232-$D233)</f>
        <v>-0.39700000000000557</v>
      </c>
      <c r="F233" s="266">
        <f>IF(A測定!T232="","",A測定!T232-$D233)</f>
        <v>-0.39799999999999613</v>
      </c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286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286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286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286"/>
      <c r="BV233" s="286"/>
      <c r="BW233" s="286"/>
      <c r="BX233" s="286"/>
      <c r="BY233" s="286"/>
      <c r="BZ233" s="286"/>
      <c r="CA233" s="286"/>
      <c r="CB233" s="286"/>
      <c r="CC233" s="286"/>
      <c r="CD233" s="286"/>
      <c r="CE233" s="286"/>
      <c r="CF233" s="286"/>
      <c r="CG233" s="286"/>
      <c r="CH233" s="286"/>
      <c r="CI233" s="286"/>
      <c r="CJ233" s="286"/>
      <c r="CK233" s="286"/>
      <c r="CL233" s="286"/>
      <c r="CM233" s="286"/>
      <c r="CN233" s="286"/>
      <c r="CO233" s="286"/>
      <c r="CP233" s="286"/>
      <c r="CQ233" s="286"/>
      <c r="CR233" s="286"/>
      <c r="CS233" s="286"/>
      <c r="CT233" s="286"/>
      <c r="CU233" s="286"/>
      <c r="CV233" s="286"/>
      <c r="CW233" s="286"/>
      <c r="CX233" s="286"/>
      <c r="CY233" s="286"/>
      <c r="CZ233" s="293"/>
    </row>
    <row r="234" spans="1:104" ht="13.5" customHeight="1">
      <c r="A234" s="364">
        <v>101</v>
      </c>
      <c r="B234" s="340" t="s">
        <v>518</v>
      </c>
      <c r="C234" s="141">
        <f>A測定!Q233</f>
        <v>101</v>
      </c>
      <c r="D234" s="510">
        <f>A測定!R233</f>
        <v>128</v>
      </c>
      <c r="E234" s="294">
        <f>IF(A測定!S233="","",A測定!S233-$D234)</f>
        <v>-3.7999999999996703E-2</v>
      </c>
      <c r="F234" s="294">
        <f>IF(A測定!T233="","",A測定!T233-$D234)</f>
        <v>-4.3000000000006366E-2</v>
      </c>
      <c r="G234" s="124"/>
      <c r="H234" s="124"/>
      <c r="I234" s="124"/>
      <c r="J234" s="124"/>
      <c r="K234" s="124"/>
      <c r="L234" s="124"/>
      <c r="M234" s="124"/>
      <c r="N234" s="124"/>
      <c r="O234" s="124"/>
      <c r="P234" s="124"/>
      <c r="Q234" s="124"/>
      <c r="R234" s="124"/>
      <c r="S234" s="124"/>
      <c r="T234" s="124"/>
      <c r="U234" s="124"/>
      <c r="V234" s="124"/>
      <c r="W234" s="124"/>
      <c r="X234" s="124"/>
      <c r="Y234" s="124"/>
      <c r="Z234" s="124"/>
      <c r="AA234" s="124"/>
      <c r="AB234" s="124"/>
      <c r="AC234" s="124"/>
      <c r="AD234" s="124"/>
      <c r="AE234" s="124"/>
      <c r="AF234" s="124"/>
      <c r="AG234" s="124"/>
      <c r="AH234" s="124"/>
      <c r="AI234" s="124"/>
      <c r="AJ234" s="124"/>
      <c r="AK234" s="124"/>
      <c r="AL234" s="124"/>
      <c r="AM234" s="124"/>
      <c r="AN234" s="124"/>
      <c r="AO234" s="124"/>
      <c r="AP234" s="124"/>
      <c r="AQ234" s="124"/>
      <c r="AR234" s="124"/>
      <c r="AS234" s="124"/>
      <c r="AT234" s="124"/>
      <c r="AU234" s="124"/>
      <c r="AV234" s="124"/>
      <c r="AW234" s="124"/>
      <c r="AX234" s="124"/>
      <c r="AY234" s="124"/>
      <c r="AZ234" s="124"/>
      <c r="BA234" s="124"/>
      <c r="BB234" s="124"/>
      <c r="BC234" s="124"/>
      <c r="BD234" s="124"/>
      <c r="BE234" s="124"/>
      <c r="BF234" s="124"/>
      <c r="BG234" s="124"/>
      <c r="BH234" s="124"/>
      <c r="BI234" s="124"/>
      <c r="BJ234" s="124"/>
      <c r="BK234" s="124"/>
      <c r="BL234" s="124"/>
      <c r="BM234" s="124"/>
      <c r="BN234" s="124"/>
      <c r="BO234" s="124"/>
      <c r="BP234" s="124"/>
      <c r="BQ234" s="124"/>
      <c r="BR234" s="124"/>
      <c r="BS234" s="124"/>
      <c r="BT234" s="124"/>
      <c r="BU234" s="124"/>
      <c r="BV234" s="124"/>
      <c r="BW234" s="124"/>
      <c r="BX234" s="124"/>
      <c r="BY234" s="124"/>
      <c r="BZ234" s="124"/>
      <c r="CA234" s="124"/>
      <c r="CB234" s="124"/>
      <c r="CC234" s="124"/>
      <c r="CD234" s="124"/>
      <c r="CE234" s="124"/>
      <c r="CF234" s="124"/>
      <c r="CG234" s="124"/>
      <c r="CH234" s="124"/>
      <c r="CI234" s="124"/>
      <c r="CJ234" s="124"/>
      <c r="CK234" s="124"/>
      <c r="CL234" s="124"/>
      <c r="CM234" s="124"/>
      <c r="CN234" s="124"/>
      <c r="CO234" s="124"/>
      <c r="CP234" s="124"/>
      <c r="CQ234" s="124"/>
      <c r="CR234" s="124"/>
      <c r="CS234" s="124"/>
      <c r="CT234" s="124"/>
      <c r="CU234" s="124"/>
      <c r="CV234" s="124"/>
      <c r="CW234" s="124"/>
      <c r="CX234" s="124"/>
      <c r="CY234" s="124"/>
      <c r="CZ234" s="288"/>
    </row>
    <row r="235" spans="1:104" ht="13.5" customHeight="1">
      <c r="A235" s="359">
        <v>101</v>
      </c>
      <c r="B235" s="332" t="s">
        <v>519</v>
      </c>
      <c r="C235" s="130">
        <f>A測定!Q234</f>
        <v>101</v>
      </c>
      <c r="D235" s="36">
        <f>A測定!R234</f>
        <v>103</v>
      </c>
      <c r="E235" s="264">
        <f>IF(A測定!S234="","",A測定!S234-$D235)</f>
        <v>0.14100000000000534</v>
      </c>
      <c r="F235" s="264">
        <f>IF(A測定!T234="","",A測定!T234-$D235)</f>
        <v>8.4999999999993747E-2</v>
      </c>
      <c r="G235" s="126"/>
      <c r="H235" s="126"/>
      <c r="I235" s="126"/>
      <c r="J235" s="126"/>
      <c r="K235" s="126"/>
      <c r="L235" s="126"/>
      <c r="M235" s="126"/>
      <c r="N235" s="126"/>
      <c r="O235" s="126"/>
      <c r="P235" s="126"/>
      <c r="Q235" s="126"/>
      <c r="R235" s="126"/>
      <c r="S235" s="126"/>
      <c r="T235" s="126"/>
      <c r="U235" s="126"/>
      <c r="V235" s="126"/>
      <c r="W235" s="126"/>
      <c r="X235" s="126"/>
      <c r="Y235" s="126"/>
      <c r="Z235" s="126"/>
      <c r="AA235" s="126"/>
      <c r="AB235" s="126"/>
      <c r="AC235" s="126"/>
      <c r="AD235" s="126"/>
      <c r="AE235" s="126"/>
      <c r="AF235" s="126"/>
      <c r="AG235" s="126"/>
      <c r="AH235" s="126"/>
      <c r="AI235" s="126"/>
      <c r="AJ235" s="126"/>
      <c r="AK235" s="126"/>
      <c r="AL235" s="126"/>
      <c r="AM235" s="126"/>
      <c r="AN235" s="126"/>
      <c r="AO235" s="126"/>
      <c r="AP235" s="126"/>
      <c r="AQ235" s="126"/>
      <c r="AR235" s="126"/>
      <c r="AS235" s="126"/>
      <c r="AT235" s="126"/>
      <c r="AU235" s="126"/>
      <c r="AV235" s="126"/>
      <c r="AW235" s="126"/>
      <c r="AX235" s="126"/>
      <c r="AY235" s="126"/>
      <c r="AZ235" s="126"/>
      <c r="BA235" s="126"/>
      <c r="BB235" s="126"/>
      <c r="BC235" s="126"/>
      <c r="BD235" s="126"/>
      <c r="BE235" s="126"/>
      <c r="BF235" s="126"/>
      <c r="BG235" s="126"/>
      <c r="BH235" s="126"/>
      <c r="BI235" s="126"/>
      <c r="BJ235" s="126"/>
      <c r="BK235" s="126"/>
      <c r="BL235" s="126"/>
      <c r="BM235" s="126"/>
      <c r="BN235" s="126"/>
      <c r="BO235" s="126"/>
      <c r="BP235" s="126"/>
      <c r="BQ235" s="126"/>
      <c r="BR235" s="126"/>
      <c r="BS235" s="126"/>
      <c r="BT235" s="126"/>
      <c r="BU235" s="126"/>
      <c r="BV235" s="126"/>
      <c r="BW235" s="126"/>
      <c r="BX235" s="126"/>
      <c r="BY235" s="126"/>
      <c r="BZ235" s="126"/>
      <c r="CA235" s="126"/>
      <c r="CB235" s="126"/>
      <c r="CC235" s="126"/>
      <c r="CD235" s="126"/>
      <c r="CE235" s="126"/>
      <c r="CF235" s="126"/>
      <c r="CG235" s="126"/>
      <c r="CH235" s="126"/>
      <c r="CI235" s="126"/>
      <c r="CJ235" s="126"/>
      <c r="CK235" s="126"/>
      <c r="CL235" s="126"/>
      <c r="CM235" s="126"/>
      <c r="CN235" s="126"/>
      <c r="CO235" s="126"/>
      <c r="CP235" s="126"/>
      <c r="CQ235" s="126"/>
      <c r="CR235" s="126"/>
      <c r="CS235" s="126"/>
      <c r="CT235" s="126"/>
      <c r="CU235" s="126"/>
      <c r="CV235" s="126"/>
      <c r="CW235" s="126"/>
      <c r="CX235" s="126"/>
      <c r="CY235" s="126"/>
      <c r="CZ235" s="289"/>
    </row>
    <row r="236" spans="1:104" ht="13.5" customHeight="1">
      <c r="A236" s="359"/>
      <c r="B236" s="367" t="s">
        <v>182</v>
      </c>
      <c r="C236" s="130">
        <f>A測定!Q235</f>
        <v>0</v>
      </c>
      <c r="D236" s="36">
        <f>A測定!R235</f>
        <v>0</v>
      </c>
      <c r="E236" s="264">
        <f>IF(A測定!S235="","",A測定!S235-$D236)</f>
        <v>128.042</v>
      </c>
      <c r="F236" s="264">
        <f>IF(A測定!T235="","",A測定!T235-$D236)</f>
        <v>127.9</v>
      </c>
      <c r="G236" s="126"/>
      <c r="H236" s="126"/>
      <c r="I236" s="126"/>
      <c r="J236" s="126"/>
      <c r="K236" s="126"/>
      <c r="L236" s="126"/>
      <c r="M236" s="126"/>
      <c r="N236" s="126"/>
      <c r="O236" s="126"/>
      <c r="P236" s="126"/>
      <c r="Q236" s="126"/>
      <c r="R236" s="126"/>
      <c r="S236" s="126"/>
      <c r="T236" s="126"/>
      <c r="U236" s="126"/>
      <c r="V236" s="126"/>
      <c r="W236" s="126"/>
      <c r="X236" s="126"/>
      <c r="Y236" s="126"/>
      <c r="Z236" s="126"/>
      <c r="AA236" s="126"/>
      <c r="AB236" s="126"/>
      <c r="AC236" s="126"/>
      <c r="AD236" s="126"/>
      <c r="AE236" s="126"/>
      <c r="AF236" s="126"/>
      <c r="AG236" s="126"/>
      <c r="AH236" s="126"/>
      <c r="AI236" s="126"/>
      <c r="AJ236" s="126"/>
      <c r="AK236" s="126"/>
      <c r="AL236" s="126"/>
      <c r="AM236" s="126"/>
      <c r="AN236" s="126"/>
      <c r="AO236" s="126"/>
      <c r="AP236" s="126"/>
      <c r="AQ236" s="126"/>
      <c r="AR236" s="126"/>
      <c r="AS236" s="126"/>
      <c r="AT236" s="126"/>
      <c r="AU236" s="126"/>
      <c r="AV236" s="126"/>
      <c r="AW236" s="126"/>
      <c r="AX236" s="126"/>
      <c r="AY236" s="126"/>
      <c r="AZ236" s="126"/>
      <c r="BA236" s="126"/>
      <c r="BB236" s="126"/>
      <c r="BC236" s="126"/>
      <c r="BD236" s="126"/>
      <c r="BE236" s="126"/>
      <c r="BF236" s="126"/>
      <c r="BG236" s="126"/>
      <c r="BH236" s="126"/>
      <c r="BI236" s="126"/>
      <c r="BJ236" s="126"/>
      <c r="BK236" s="126"/>
      <c r="BL236" s="126"/>
      <c r="BM236" s="126"/>
      <c r="BN236" s="126"/>
      <c r="BO236" s="126"/>
      <c r="BP236" s="126"/>
      <c r="BQ236" s="126"/>
      <c r="BR236" s="126"/>
      <c r="BS236" s="126"/>
      <c r="BT236" s="126"/>
      <c r="BU236" s="126"/>
      <c r="BV236" s="126"/>
      <c r="BW236" s="126"/>
      <c r="BX236" s="126"/>
      <c r="BY236" s="126"/>
      <c r="BZ236" s="126"/>
      <c r="CA236" s="126"/>
      <c r="CB236" s="126"/>
      <c r="CC236" s="126"/>
      <c r="CD236" s="126"/>
      <c r="CE236" s="126"/>
      <c r="CF236" s="126"/>
      <c r="CG236" s="126"/>
      <c r="CH236" s="126"/>
      <c r="CI236" s="126"/>
      <c r="CJ236" s="126"/>
      <c r="CK236" s="126"/>
      <c r="CL236" s="126"/>
      <c r="CM236" s="126"/>
      <c r="CN236" s="126"/>
      <c r="CO236" s="126"/>
      <c r="CP236" s="126"/>
      <c r="CQ236" s="126"/>
      <c r="CR236" s="126"/>
      <c r="CS236" s="126"/>
      <c r="CT236" s="126"/>
      <c r="CU236" s="126"/>
      <c r="CV236" s="126"/>
      <c r="CW236" s="126"/>
      <c r="CX236" s="126"/>
      <c r="CY236" s="126"/>
      <c r="CZ236" s="289"/>
    </row>
    <row r="237" spans="1:104" ht="13.5" customHeight="1">
      <c r="A237" s="359"/>
      <c r="B237" s="367" t="s">
        <v>182</v>
      </c>
      <c r="C237" s="130">
        <f>A測定!Q236</f>
        <v>0</v>
      </c>
      <c r="D237" s="36">
        <f>A測定!R236</f>
        <v>0</v>
      </c>
      <c r="E237" s="264">
        <f>IF(A測定!S236="","",A測定!S236-$D237)</f>
        <v>103.19</v>
      </c>
      <c r="F237" s="264">
        <f>IF(A測定!T236="","",A測定!T236-$D237)</f>
        <v>103.08799999999999</v>
      </c>
      <c r="G237" s="126"/>
      <c r="H237" s="126"/>
      <c r="I237" s="126"/>
      <c r="J237" s="126"/>
      <c r="K237" s="126"/>
      <c r="L237" s="126"/>
      <c r="M237" s="126"/>
      <c r="N237" s="126"/>
      <c r="O237" s="126"/>
      <c r="P237" s="126"/>
      <c r="Q237" s="126"/>
      <c r="R237" s="126"/>
      <c r="S237" s="126"/>
      <c r="T237" s="126"/>
      <c r="U237" s="126"/>
      <c r="V237" s="126"/>
      <c r="W237" s="126"/>
      <c r="X237" s="126"/>
      <c r="Y237" s="126"/>
      <c r="Z237" s="126"/>
      <c r="AA237" s="126"/>
      <c r="AB237" s="126"/>
      <c r="AC237" s="126"/>
      <c r="AD237" s="126"/>
      <c r="AE237" s="126"/>
      <c r="AF237" s="126"/>
      <c r="AG237" s="126"/>
      <c r="AH237" s="126"/>
      <c r="AI237" s="126"/>
      <c r="AJ237" s="126"/>
      <c r="AK237" s="126"/>
      <c r="AL237" s="126"/>
      <c r="AM237" s="126"/>
      <c r="AN237" s="126"/>
      <c r="AO237" s="126"/>
      <c r="AP237" s="126"/>
      <c r="AQ237" s="126"/>
      <c r="AR237" s="126"/>
      <c r="AS237" s="126"/>
      <c r="AT237" s="126"/>
      <c r="AU237" s="126"/>
      <c r="AV237" s="126"/>
      <c r="AW237" s="126"/>
      <c r="AX237" s="126"/>
      <c r="AY237" s="126"/>
      <c r="AZ237" s="126"/>
      <c r="BA237" s="126"/>
      <c r="BB237" s="126"/>
      <c r="BC237" s="126"/>
      <c r="BD237" s="126"/>
      <c r="BE237" s="126"/>
      <c r="BF237" s="126"/>
      <c r="BG237" s="126"/>
      <c r="BH237" s="126"/>
      <c r="BI237" s="126"/>
      <c r="BJ237" s="126"/>
      <c r="BK237" s="126"/>
      <c r="BL237" s="126"/>
      <c r="BM237" s="126"/>
      <c r="BN237" s="126"/>
      <c r="BO237" s="126"/>
      <c r="BP237" s="126"/>
      <c r="BQ237" s="126"/>
      <c r="BR237" s="126"/>
      <c r="BS237" s="126"/>
      <c r="BT237" s="126"/>
      <c r="BU237" s="126"/>
      <c r="BV237" s="126"/>
      <c r="BW237" s="126"/>
      <c r="BX237" s="126"/>
      <c r="BY237" s="126"/>
      <c r="BZ237" s="126"/>
      <c r="CA237" s="126"/>
      <c r="CB237" s="126"/>
      <c r="CC237" s="126"/>
      <c r="CD237" s="126"/>
      <c r="CE237" s="126"/>
      <c r="CF237" s="126"/>
      <c r="CG237" s="126"/>
      <c r="CH237" s="126"/>
      <c r="CI237" s="126"/>
      <c r="CJ237" s="126"/>
      <c r="CK237" s="126"/>
      <c r="CL237" s="126"/>
      <c r="CM237" s="126"/>
      <c r="CN237" s="126"/>
      <c r="CO237" s="126"/>
      <c r="CP237" s="126"/>
      <c r="CQ237" s="126"/>
      <c r="CR237" s="126"/>
      <c r="CS237" s="126"/>
      <c r="CT237" s="126"/>
      <c r="CU237" s="126"/>
      <c r="CV237" s="126"/>
      <c r="CW237" s="126"/>
      <c r="CX237" s="126"/>
      <c r="CY237" s="126"/>
      <c r="CZ237" s="289"/>
    </row>
    <row r="238" spans="1:104" ht="13.5" customHeight="1">
      <c r="A238" s="359">
        <v>102</v>
      </c>
      <c r="B238" s="332" t="s">
        <v>236</v>
      </c>
      <c r="C238" s="130">
        <f>A測定!Q237</f>
        <v>102</v>
      </c>
      <c r="D238" s="36">
        <f>A測定!R237</f>
        <v>94</v>
      </c>
      <c r="E238" s="264">
        <f>IF(A測定!S237="","",A測定!S237-$D238)</f>
        <v>-0.12300000000000466</v>
      </c>
      <c r="F238" s="264">
        <f>IF(A測定!T237="","",A測定!T237-$D238)</f>
        <v>-0.10800000000000409</v>
      </c>
      <c r="G238" s="126"/>
      <c r="H238" s="126"/>
      <c r="I238" s="126"/>
      <c r="J238" s="126"/>
      <c r="K238" s="126"/>
      <c r="L238" s="126"/>
      <c r="M238" s="126"/>
      <c r="N238" s="126"/>
      <c r="O238" s="126"/>
      <c r="P238" s="126"/>
      <c r="Q238" s="126"/>
      <c r="R238" s="126"/>
      <c r="S238" s="126"/>
      <c r="T238" s="126"/>
      <c r="U238" s="126"/>
      <c r="V238" s="126"/>
      <c r="W238" s="126"/>
      <c r="X238" s="126"/>
      <c r="Y238" s="126"/>
      <c r="Z238" s="126"/>
      <c r="AA238" s="126"/>
      <c r="AB238" s="126"/>
      <c r="AC238" s="126"/>
      <c r="AD238" s="126"/>
      <c r="AE238" s="126"/>
      <c r="AF238" s="126"/>
      <c r="AG238" s="126"/>
      <c r="AH238" s="126"/>
      <c r="AI238" s="126"/>
      <c r="AJ238" s="126"/>
      <c r="AK238" s="126"/>
      <c r="AL238" s="126"/>
      <c r="AM238" s="126"/>
      <c r="AN238" s="126"/>
      <c r="AO238" s="126"/>
      <c r="AP238" s="126"/>
      <c r="AQ238" s="126"/>
      <c r="AR238" s="126"/>
      <c r="AS238" s="126"/>
      <c r="AT238" s="126"/>
      <c r="AU238" s="126"/>
      <c r="AV238" s="126"/>
      <c r="AW238" s="126"/>
      <c r="AX238" s="126"/>
      <c r="AY238" s="126"/>
      <c r="AZ238" s="126"/>
      <c r="BA238" s="126"/>
      <c r="BB238" s="126"/>
      <c r="BC238" s="126"/>
      <c r="BD238" s="126"/>
      <c r="BE238" s="126"/>
      <c r="BF238" s="126"/>
      <c r="BG238" s="126"/>
      <c r="BH238" s="126"/>
      <c r="BI238" s="126"/>
      <c r="BJ238" s="126"/>
      <c r="BK238" s="126"/>
      <c r="BL238" s="126"/>
      <c r="BM238" s="126"/>
      <c r="BN238" s="126"/>
      <c r="BO238" s="126"/>
      <c r="BP238" s="126"/>
      <c r="BQ238" s="126"/>
      <c r="BR238" s="126"/>
      <c r="BS238" s="126"/>
      <c r="BT238" s="126"/>
      <c r="BU238" s="126"/>
      <c r="BV238" s="126"/>
      <c r="BW238" s="126"/>
      <c r="BX238" s="126"/>
      <c r="BY238" s="126"/>
      <c r="BZ238" s="126"/>
      <c r="CA238" s="126"/>
      <c r="CB238" s="126"/>
      <c r="CC238" s="126"/>
      <c r="CD238" s="126"/>
      <c r="CE238" s="126"/>
      <c r="CF238" s="126"/>
      <c r="CG238" s="126"/>
      <c r="CH238" s="126"/>
      <c r="CI238" s="126"/>
      <c r="CJ238" s="126"/>
      <c r="CK238" s="126"/>
      <c r="CL238" s="126"/>
      <c r="CM238" s="126"/>
      <c r="CN238" s="126"/>
      <c r="CO238" s="126"/>
      <c r="CP238" s="126"/>
      <c r="CQ238" s="126"/>
      <c r="CR238" s="126"/>
      <c r="CS238" s="126"/>
      <c r="CT238" s="126"/>
      <c r="CU238" s="126"/>
      <c r="CV238" s="126"/>
      <c r="CW238" s="126"/>
      <c r="CX238" s="126"/>
      <c r="CY238" s="126"/>
      <c r="CZ238" s="289"/>
    </row>
    <row r="239" spans="1:104" ht="13.5" customHeight="1">
      <c r="A239" s="359">
        <v>102</v>
      </c>
      <c r="B239" s="332" t="s">
        <v>447</v>
      </c>
      <c r="C239" s="130">
        <f>A測定!Q238</f>
        <v>102</v>
      </c>
      <c r="D239" s="36">
        <f>A測定!R238</f>
        <v>184</v>
      </c>
      <c r="E239" s="264">
        <f>IF(A測定!S238="","",A測定!S238-$D239)</f>
        <v>4.8000000000001819E-2</v>
      </c>
      <c r="F239" s="264">
        <f>IF(A測定!T238="","",A測定!T238-$D239)</f>
        <v>8.9999999999861302E-3</v>
      </c>
      <c r="G239" s="126"/>
      <c r="H239" s="126"/>
      <c r="I239" s="126"/>
      <c r="J239" s="126"/>
      <c r="K239" s="126"/>
      <c r="L239" s="126"/>
      <c r="M239" s="126"/>
      <c r="N239" s="126"/>
      <c r="O239" s="126"/>
      <c r="P239" s="126"/>
      <c r="Q239" s="126"/>
      <c r="R239" s="126"/>
      <c r="S239" s="126"/>
      <c r="T239" s="126"/>
      <c r="U239" s="126"/>
      <c r="V239" s="126"/>
      <c r="W239" s="126"/>
      <c r="X239" s="126"/>
      <c r="Y239" s="126"/>
      <c r="Z239" s="126"/>
      <c r="AA239" s="126"/>
      <c r="AB239" s="126"/>
      <c r="AC239" s="126"/>
      <c r="AD239" s="126"/>
      <c r="AE239" s="126"/>
      <c r="AF239" s="126"/>
      <c r="AG239" s="126"/>
      <c r="AH239" s="126"/>
      <c r="AI239" s="126"/>
      <c r="AJ239" s="126"/>
      <c r="AK239" s="126"/>
      <c r="AL239" s="126"/>
      <c r="AM239" s="126"/>
      <c r="AN239" s="126"/>
      <c r="AO239" s="126"/>
      <c r="AP239" s="126"/>
      <c r="AQ239" s="126"/>
      <c r="AR239" s="126"/>
      <c r="AS239" s="126"/>
      <c r="AT239" s="126"/>
      <c r="AU239" s="126"/>
      <c r="AV239" s="126"/>
      <c r="AW239" s="126"/>
      <c r="AX239" s="126"/>
      <c r="AY239" s="126"/>
      <c r="AZ239" s="126"/>
      <c r="BA239" s="126"/>
      <c r="BB239" s="126"/>
      <c r="BC239" s="126"/>
      <c r="BD239" s="126"/>
      <c r="BE239" s="126"/>
      <c r="BF239" s="126"/>
      <c r="BG239" s="126"/>
      <c r="BH239" s="126"/>
      <c r="BI239" s="126"/>
      <c r="BJ239" s="126"/>
      <c r="BK239" s="126"/>
      <c r="BL239" s="126"/>
      <c r="BM239" s="126"/>
      <c r="BN239" s="126"/>
      <c r="BO239" s="126"/>
      <c r="BP239" s="126"/>
      <c r="BQ239" s="126"/>
      <c r="BR239" s="126"/>
      <c r="BS239" s="126"/>
      <c r="BT239" s="126"/>
      <c r="BU239" s="126"/>
      <c r="BV239" s="126"/>
      <c r="BW239" s="126"/>
      <c r="BX239" s="126"/>
      <c r="BY239" s="126"/>
      <c r="BZ239" s="126"/>
      <c r="CA239" s="126"/>
      <c r="CB239" s="126"/>
      <c r="CC239" s="126"/>
      <c r="CD239" s="126"/>
      <c r="CE239" s="126"/>
      <c r="CF239" s="126"/>
      <c r="CG239" s="126"/>
      <c r="CH239" s="126"/>
      <c r="CI239" s="126"/>
      <c r="CJ239" s="126"/>
      <c r="CK239" s="126"/>
      <c r="CL239" s="126"/>
      <c r="CM239" s="126"/>
      <c r="CN239" s="126"/>
      <c r="CO239" s="126"/>
      <c r="CP239" s="126"/>
      <c r="CQ239" s="126"/>
      <c r="CR239" s="126"/>
      <c r="CS239" s="126"/>
      <c r="CT239" s="126"/>
      <c r="CU239" s="126"/>
      <c r="CV239" s="126"/>
      <c r="CW239" s="126"/>
      <c r="CX239" s="126"/>
      <c r="CY239" s="126"/>
      <c r="CZ239" s="289"/>
    </row>
    <row r="240" spans="1:104" ht="13.5" customHeight="1">
      <c r="A240" s="359"/>
      <c r="B240" s="367" t="s">
        <v>183</v>
      </c>
      <c r="C240" s="130">
        <f>A測定!Q239</f>
        <v>0</v>
      </c>
      <c r="D240" s="36">
        <f>A測定!R239</f>
        <v>0</v>
      </c>
      <c r="E240" s="264">
        <f>IF(A測定!S239="","",A測定!S239-$D240)</f>
        <v>93.760999999999996</v>
      </c>
      <c r="F240" s="264">
        <f>IF(A測定!T239="","",A測定!T239-$D240)</f>
        <v>93.539000000000001</v>
      </c>
      <c r="G240" s="126"/>
      <c r="H240" s="126"/>
      <c r="I240" s="126"/>
      <c r="J240" s="126"/>
      <c r="K240" s="126"/>
      <c r="L240" s="126"/>
      <c r="M240" s="126"/>
      <c r="N240" s="126"/>
      <c r="O240" s="126"/>
      <c r="P240" s="126"/>
      <c r="Q240" s="126"/>
      <c r="R240" s="126"/>
      <c r="S240" s="126"/>
      <c r="T240" s="126"/>
      <c r="U240" s="126"/>
      <c r="V240" s="126"/>
      <c r="W240" s="126"/>
      <c r="X240" s="126"/>
      <c r="Y240" s="126"/>
      <c r="Z240" s="126"/>
      <c r="AA240" s="126"/>
      <c r="AB240" s="126"/>
      <c r="AC240" s="126"/>
      <c r="AD240" s="126"/>
      <c r="AE240" s="126"/>
      <c r="AF240" s="126"/>
      <c r="AG240" s="126"/>
      <c r="AH240" s="126"/>
      <c r="AI240" s="126"/>
      <c r="AJ240" s="126"/>
      <c r="AK240" s="126"/>
      <c r="AL240" s="126"/>
      <c r="AM240" s="126"/>
      <c r="AN240" s="126"/>
      <c r="AO240" s="126"/>
      <c r="AP240" s="126"/>
      <c r="AQ240" s="126"/>
      <c r="AR240" s="126"/>
      <c r="AS240" s="126"/>
      <c r="AT240" s="126"/>
      <c r="AU240" s="126"/>
      <c r="AV240" s="126"/>
      <c r="AW240" s="126"/>
      <c r="AX240" s="126"/>
      <c r="AY240" s="126"/>
      <c r="AZ240" s="126"/>
      <c r="BA240" s="126"/>
      <c r="BB240" s="126"/>
      <c r="BC240" s="126"/>
      <c r="BD240" s="126"/>
      <c r="BE240" s="126"/>
      <c r="BF240" s="126"/>
      <c r="BG240" s="126"/>
      <c r="BH240" s="126"/>
      <c r="BI240" s="126"/>
      <c r="BJ240" s="126"/>
      <c r="BK240" s="126"/>
      <c r="BL240" s="126"/>
      <c r="BM240" s="126"/>
      <c r="BN240" s="126"/>
      <c r="BO240" s="126"/>
      <c r="BP240" s="126"/>
      <c r="BQ240" s="126"/>
      <c r="BR240" s="126"/>
      <c r="BS240" s="126"/>
      <c r="BT240" s="126"/>
      <c r="BU240" s="126"/>
      <c r="BV240" s="126"/>
      <c r="BW240" s="126"/>
      <c r="BX240" s="126"/>
      <c r="BY240" s="126"/>
      <c r="BZ240" s="126"/>
      <c r="CA240" s="126"/>
      <c r="CB240" s="126"/>
      <c r="CC240" s="126"/>
      <c r="CD240" s="126"/>
      <c r="CE240" s="126"/>
      <c r="CF240" s="126"/>
      <c r="CG240" s="126"/>
      <c r="CH240" s="126"/>
      <c r="CI240" s="126"/>
      <c r="CJ240" s="126"/>
      <c r="CK240" s="126"/>
      <c r="CL240" s="126"/>
      <c r="CM240" s="126"/>
      <c r="CN240" s="126"/>
      <c r="CO240" s="126"/>
      <c r="CP240" s="126"/>
      <c r="CQ240" s="126"/>
      <c r="CR240" s="126"/>
      <c r="CS240" s="126"/>
      <c r="CT240" s="126"/>
      <c r="CU240" s="126"/>
      <c r="CV240" s="126"/>
      <c r="CW240" s="126"/>
      <c r="CX240" s="126"/>
      <c r="CY240" s="126"/>
      <c r="CZ240" s="289"/>
    </row>
    <row r="241" spans="1:104" ht="13.5" customHeight="1">
      <c r="A241" s="359"/>
      <c r="B241" s="367" t="s">
        <v>183</v>
      </c>
      <c r="C241" s="130">
        <f>A測定!Q240</f>
        <v>0</v>
      </c>
      <c r="D241" s="36">
        <f>A測定!R240</f>
        <v>0</v>
      </c>
      <c r="E241" s="264">
        <f>IF(A測定!S240="","",A測定!S240-$D241)</f>
        <v>184.072</v>
      </c>
      <c r="F241" s="264">
        <f>IF(A測定!T240="","",A測定!T240-$D241)</f>
        <v>184.041</v>
      </c>
      <c r="G241" s="126"/>
      <c r="H241" s="126"/>
      <c r="I241" s="126"/>
      <c r="J241" s="126"/>
      <c r="K241" s="126"/>
      <c r="L241" s="126"/>
      <c r="M241" s="126"/>
      <c r="N241" s="126"/>
      <c r="O241" s="126"/>
      <c r="P241" s="126"/>
      <c r="Q241" s="126"/>
      <c r="R241" s="126"/>
      <c r="S241" s="126"/>
      <c r="T241" s="126"/>
      <c r="U241" s="126"/>
      <c r="V241" s="126"/>
      <c r="W241" s="126"/>
      <c r="X241" s="126"/>
      <c r="Y241" s="126"/>
      <c r="Z241" s="126"/>
      <c r="AA241" s="126"/>
      <c r="AB241" s="126"/>
      <c r="AC241" s="126"/>
      <c r="AD241" s="126"/>
      <c r="AE241" s="126"/>
      <c r="AF241" s="126"/>
      <c r="AG241" s="126"/>
      <c r="AH241" s="126"/>
      <c r="AI241" s="126"/>
      <c r="AJ241" s="126"/>
      <c r="AK241" s="126"/>
      <c r="AL241" s="126"/>
      <c r="AM241" s="126"/>
      <c r="AN241" s="126"/>
      <c r="AO241" s="126"/>
      <c r="AP241" s="126"/>
      <c r="AQ241" s="126"/>
      <c r="AR241" s="126"/>
      <c r="AS241" s="126"/>
      <c r="AT241" s="126"/>
      <c r="AU241" s="126"/>
      <c r="AV241" s="126"/>
      <c r="AW241" s="126"/>
      <c r="AX241" s="126"/>
      <c r="AY241" s="126"/>
      <c r="AZ241" s="126"/>
      <c r="BA241" s="126"/>
      <c r="BB241" s="126"/>
      <c r="BC241" s="126"/>
      <c r="BD241" s="126"/>
      <c r="BE241" s="126"/>
      <c r="BF241" s="126"/>
      <c r="BG241" s="126"/>
      <c r="BH241" s="126"/>
      <c r="BI241" s="126"/>
      <c r="BJ241" s="126"/>
      <c r="BK241" s="126"/>
      <c r="BL241" s="126"/>
      <c r="BM241" s="126"/>
      <c r="BN241" s="126"/>
      <c r="BO241" s="126"/>
      <c r="BP241" s="126"/>
      <c r="BQ241" s="126"/>
      <c r="BR241" s="126"/>
      <c r="BS241" s="126"/>
      <c r="BT241" s="126"/>
      <c r="BU241" s="126"/>
      <c r="BV241" s="126"/>
      <c r="BW241" s="126"/>
      <c r="BX241" s="126"/>
      <c r="BY241" s="126"/>
      <c r="BZ241" s="126"/>
      <c r="CA241" s="126"/>
      <c r="CB241" s="126"/>
      <c r="CC241" s="126"/>
      <c r="CD241" s="126"/>
      <c r="CE241" s="126"/>
      <c r="CF241" s="126"/>
      <c r="CG241" s="126"/>
      <c r="CH241" s="126"/>
      <c r="CI241" s="126"/>
      <c r="CJ241" s="126"/>
      <c r="CK241" s="126"/>
      <c r="CL241" s="126"/>
      <c r="CM241" s="126"/>
      <c r="CN241" s="126"/>
      <c r="CO241" s="126"/>
      <c r="CP241" s="126"/>
      <c r="CQ241" s="126"/>
      <c r="CR241" s="126"/>
      <c r="CS241" s="126"/>
      <c r="CT241" s="126"/>
      <c r="CU241" s="126"/>
      <c r="CV241" s="126"/>
      <c r="CW241" s="126"/>
      <c r="CX241" s="126"/>
      <c r="CY241" s="126"/>
      <c r="CZ241" s="289"/>
    </row>
    <row r="242" spans="1:104" ht="13.5" customHeight="1">
      <c r="A242" s="359">
        <v>103</v>
      </c>
      <c r="B242" s="332" t="s">
        <v>448</v>
      </c>
      <c r="C242" s="130">
        <f>A測定!Q241</f>
        <v>103</v>
      </c>
      <c r="D242" s="36">
        <f>A測定!R241</f>
        <v>-75</v>
      </c>
      <c r="E242" s="264">
        <f>IF(A測定!S241="","",A測定!S241-$D242)</f>
        <v>7.899999999999352E-2</v>
      </c>
      <c r="F242" s="264">
        <f>IF(A測定!T241="","",A測定!T241-$D242)</f>
        <v>6.9999999999993179E-2</v>
      </c>
      <c r="G242" s="126"/>
      <c r="H242" s="126"/>
      <c r="I242" s="126"/>
      <c r="J242" s="126"/>
      <c r="K242" s="126"/>
      <c r="L242" s="126"/>
      <c r="M242" s="126"/>
      <c r="N242" s="126"/>
      <c r="O242" s="126"/>
      <c r="P242" s="126"/>
      <c r="Q242" s="126"/>
      <c r="R242" s="126"/>
      <c r="S242" s="126"/>
      <c r="T242" s="126"/>
      <c r="U242" s="126"/>
      <c r="V242" s="126"/>
      <c r="W242" s="126"/>
      <c r="X242" s="126"/>
      <c r="Y242" s="126"/>
      <c r="Z242" s="126"/>
      <c r="AA242" s="126"/>
      <c r="AB242" s="126"/>
      <c r="AC242" s="126"/>
      <c r="AD242" s="126"/>
      <c r="AE242" s="126"/>
      <c r="AF242" s="126"/>
      <c r="AG242" s="126"/>
      <c r="AH242" s="126"/>
      <c r="AI242" s="126"/>
      <c r="AJ242" s="126"/>
      <c r="AK242" s="126"/>
      <c r="AL242" s="126"/>
      <c r="AM242" s="126"/>
      <c r="AN242" s="126"/>
      <c r="AO242" s="126"/>
      <c r="AP242" s="126"/>
      <c r="AQ242" s="126"/>
      <c r="AR242" s="126"/>
      <c r="AS242" s="126"/>
      <c r="AT242" s="126"/>
      <c r="AU242" s="126"/>
      <c r="AV242" s="126"/>
      <c r="AW242" s="126"/>
      <c r="AX242" s="126"/>
      <c r="AY242" s="126"/>
      <c r="AZ242" s="126"/>
      <c r="BA242" s="126"/>
      <c r="BB242" s="126"/>
      <c r="BC242" s="126"/>
      <c r="BD242" s="126"/>
      <c r="BE242" s="126"/>
      <c r="BF242" s="126"/>
      <c r="BG242" s="126"/>
      <c r="BH242" s="126"/>
      <c r="BI242" s="126"/>
      <c r="BJ242" s="126"/>
      <c r="BK242" s="126"/>
      <c r="BL242" s="126"/>
      <c r="BM242" s="126"/>
      <c r="BN242" s="126"/>
      <c r="BO242" s="126"/>
      <c r="BP242" s="126"/>
      <c r="BQ242" s="126"/>
      <c r="BR242" s="126"/>
      <c r="BS242" s="126"/>
      <c r="BT242" s="126"/>
      <c r="BU242" s="126"/>
      <c r="BV242" s="126"/>
      <c r="BW242" s="126"/>
      <c r="BX242" s="126"/>
      <c r="BY242" s="126"/>
      <c r="BZ242" s="126"/>
      <c r="CA242" s="126"/>
      <c r="CB242" s="126"/>
      <c r="CC242" s="126"/>
      <c r="CD242" s="126"/>
      <c r="CE242" s="126"/>
      <c r="CF242" s="126"/>
      <c r="CG242" s="126"/>
      <c r="CH242" s="126"/>
      <c r="CI242" s="126"/>
      <c r="CJ242" s="126"/>
      <c r="CK242" s="126"/>
      <c r="CL242" s="126"/>
      <c r="CM242" s="126"/>
      <c r="CN242" s="126"/>
      <c r="CO242" s="126"/>
      <c r="CP242" s="126"/>
      <c r="CQ242" s="126"/>
      <c r="CR242" s="126"/>
      <c r="CS242" s="126"/>
      <c r="CT242" s="126"/>
      <c r="CU242" s="126"/>
      <c r="CV242" s="126"/>
      <c r="CW242" s="126"/>
      <c r="CX242" s="126"/>
      <c r="CY242" s="126"/>
      <c r="CZ242" s="289"/>
    </row>
    <row r="243" spans="1:104" ht="13.5" customHeight="1">
      <c r="A243" s="359">
        <v>103</v>
      </c>
      <c r="B243" s="332" t="s">
        <v>449</v>
      </c>
      <c r="C243" s="130">
        <f>A測定!Q242</f>
        <v>103</v>
      </c>
      <c r="D243" s="36">
        <f>A測定!R242</f>
        <v>180</v>
      </c>
      <c r="E243" s="264">
        <f>IF(A測定!S242="","",A測定!S242-$D243)</f>
        <v>6.9999999999993179E-2</v>
      </c>
      <c r="F243" s="264">
        <f>IF(A測定!T242="","",A測定!T242-$D243)</f>
        <v>3.6000000000001364E-2</v>
      </c>
      <c r="G243" s="126"/>
      <c r="H243" s="126"/>
      <c r="I243" s="126"/>
      <c r="J243" s="126"/>
      <c r="K243" s="126"/>
      <c r="L243" s="126"/>
      <c r="M243" s="126"/>
      <c r="N243" s="126"/>
      <c r="O243" s="126"/>
      <c r="P243" s="126"/>
      <c r="Q243" s="126"/>
      <c r="R243" s="126"/>
      <c r="S243" s="126"/>
      <c r="T243" s="126"/>
      <c r="U243" s="126"/>
      <c r="V243" s="126"/>
      <c r="W243" s="126"/>
      <c r="X243" s="126"/>
      <c r="Y243" s="126"/>
      <c r="Z243" s="126"/>
      <c r="AA243" s="126"/>
      <c r="AB243" s="126"/>
      <c r="AC243" s="126"/>
      <c r="AD243" s="126"/>
      <c r="AE243" s="126"/>
      <c r="AF243" s="126"/>
      <c r="AG243" s="126"/>
      <c r="AH243" s="126"/>
      <c r="AI243" s="126"/>
      <c r="AJ243" s="126"/>
      <c r="AK243" s="126"/>
      <c r="AL243" s="126"/>
      <c r="AM243" s="126"/>
      <c r="AN243" s="126"/>
      <c r="AO243" s="126"/>
      <c r="AP243" s="126"/>
      <c r="AQ243" s="126"/>
      <c r="AR243" s="126"/>
      <c r="AS243" s="126"/>
      <c r="AT243" s="126"/>
      <c r="AU243" s="126"/>
      <c r="AV243" s="126"/>
      <c r="AW243" s="126"/>
      <c r="AX243" s="126"/>
      <c r="AY243" s="126"/>
      <c r="AZ243" s="126"/>
      <c r="BA243" s="126"/>
      <c r="BB243" s="126"/>
      <c r="BC243" s="126"/>
      <c r="BD243" s="126"/>
      <c r="BE243" s="126"/>
      <c r="BF243" s="126"/>
      <c r="BG243" s="126"/>
      <c r="BH243" s="126"/>
      <c r="BI243" s="126"/>
      <c r="BJ243" s="126"/>
      <c r="BK243" s="126"/>
      <c r="BL243" s="126"/>
      <c r="BM243" s="126"/>
      <c r="BN243" s="126"/>
      <c r="BO243" s="126"/>
      <c r="BP243" s="126"/>
      <c r="BQ243" s="126"/>
      <c r="BR243" s="126"/>
      <c r="BS243" s="126"/>
      <c r="BT243" s="126"/>
      <c r="BU243" s="126"/>
      <c r="BV243" s="126"/>
      <c r="BW243" s="126"/>
      <c r="BX243" s="126"/>
      <c r="BY243" s="126"/>
      <c r="BZ243" s="126"/>
      <c r="CA243" s="126"/>
      <c r="CB243" s="126"/>
      <c r="CC243" s="126"/>
      <c r="CD243" s="126"/>
      <c r="CE243" s="126"/>
      <c r="CF243" s="126"/>
      <c r="CG243" s="126"/>
      <c r="CH243" s="126"/>
      <c r="CI243" s="126"/>
      <c r="CJ243" s="126"/>
      <c r="CK243" s="126"/>
      <c r="CL243" s="126"/>
      <c r="CM243" s="126"/>
      <c r="CN243" s="126"/>
      <c r="CO243" s="126"/>
      <c r="CP243" s="126"/>
      <c r="CQ243" s="126"/>
      <c r="CR243" s="126"/>
      <c r="CS243" s="126"/>
      <c r="CT243" s="126"/>
      <c r="CU243" s="126"/>
      <c r="CV243" s="126"/>
      <c r="CW243" s="126"/>
      <c r="CX243" s="126"/>
      <c r="CY243" s="126"/>
      <c r="CZ243" s="289"/>
    </row>
    <row r="244" spans="1:104" ht="13.5" customHeight="1">
      <c r="A244" s="359"/>
      <c r="B244" s="367" t="s">
        <v>184</v>
      </c>
      <c r="C244" s="130">
        <f>A測定!Q243</f>
        <v>0</v>
      </c>
      <c r="D244" s="36">
        <f>A測定!R243</f>
        <v>0</v>
      </c>
      <c r="E244" s="264">
        <f>IF(A測定!S243="","",A測定!S243-$D244)</f>
        <v>-74.905000000000001</v>
      </c>
      <c r="F244" s="264">
        <f>IF(A測定!T243="","",A測定!T243-$D244)</f>
        <v>-74.894000000000005</v>
      </c>
      <c r="G244" s="126"/>
      <c r="H244" s="126"/>
      <c r="I244" s="126"/>
      <c r="J244" s="126"/>
      <c r="K244" s="126"/>
      <c r="L244" s="126"/>
      <c r="M244" s="126"/>
      <c r="N244" s="126"/>
      <c r="O244" s="126"/>
      <c r="P244" s="126"/>
      <c r="Q244" s="126"/>
      <c r="R244" s="126"/>
      <c r="S244" s="126"/>
      <c r="T244" s="126"/>
      <c r="U244" s="126"/>
      <c r="V244" s="126"/>
      <c r="W244" s="126"/>
      <c r="X244" s="126"/>
      <c r="Y244" s="126"/>
      <c r="Z244" s="126"/>
      <c r="AA244" s="126"/>
      <c r="AB244" s="126"/>
      <c r="AC244" s="126"/>
      <c r="AD244" s="126"/>
      <c r="AE244" s="126"/>
      <c r="AF244" s="126"/>
      <c r="AG244" s="126"/>
      <c r="AH244" s="126"/>
      <c r="AI244" s="126"/>
      <c r="AJ244" s="126"/>
      <c r="AK244" s="126"/>
      <c r="AL244" s="126"/>
      <c r="AM244" s="126"/>
      <c r="AN244" s="126"/>
      <c r="AO244" s="126"/>
      <c r="AP244" s="126"/>
      <c r="AQ244" s="126"/>
      <c r="AR244" s="126"/>
      <c r="AS244" s="126"/>
      <c r="AT244" s="126"/>
      <c r="AU244" s="126"/>
      <c r="AV244" s="126"/>
      <c r="AW244" s="126"/>
      <c r="AX244" s="126"/>
      <c r="AY244" s="126"/>
      <c r="AZ244" s="126"/>
      <c r="BA244" s="126"/>
      <c r="BB244" s="126"/>
      <c r="BC244" s="126"/>
      <c r="BD244" s="126"/>
      <c r="BE244" s="126"/>
      <c r="BF244" s="126"/>
      <c r="BG244" s="126"/>
      <c r="BH244" s="126"/>
      <c r="BI244" s="126"/>
      <c r="BJ244" s="126"/>
      <c r="BK244" s="126"/>
      <c r="BL244" s="126"/>
      <c r="BM244" s="126"/>
      <c r="BN244" s="126"/>
      <c r="BO244" s="126"/>
      <c r="BP244" s="126"/>
      <c r="BQ244" s="126"/>
      <c r="BR244" s="126"/>
      <c r="BS244" s="126"/>
      <c r="BT244" s="126"/>
      <c r="BU244" s="126"/>
      <c r="BV244" s="126"/>
      <c r="BW244" s="126"/>
      <c r="BX244" s="126"/>
      <c r="BY244" s="126"/>
      <c r="BZ244" s="126"/>
      <c r="CA244" s="126"/>
      <c r="CB244" s="126"/>
      <c r="CC244" s="126"/>
      <c r="CD244" s="126"/>
      <c r="CE244" s="126"/>
      <c r="CF244" s="126"/>
      <c r="CG244" s="126"/>
      <c r="CH244" s="126"/>
      <c r="CI244" s="126"/>
      <c r="CJ244" s="126"/>
      <c r="CK244" s="126"/>
      <c r="CL244" s="126"/>
      <c r="CM244" s="126"/>
      <c r="CN244" s="126"/>
      <c r="CO244" s="126"/>
      <c r="CP244" s="126"/>
      <c r="CQ244" s="126"/>
      <c r="CR244" s="126"/>
      <c r="CS244" s="126"/>
      <c r="CT244" s="126"/>
      <c r="CU244" s="126"/>
      <c r="CV244" s="126"/>
      <c r="CW244" s="126"/>
      <c r="CX244" s="126"/>
      <c r="CY244" s="126"/>
      <c r="CZ244" s="289"/>
    </row>
    <row r="245" spans="1:104" ht="13.5" customHeight="1">
      <c r="A245" s="359"/>
      <c r="B245" s="367" t="s">
        <v>184</v>
      </c>
      <c r="C245" s="130">
        <f>A測定!Q244</f>
        <v>0</v>
      </c>
      <c r="D245" s="36">
        <f>A測定!R244</f>
        <v>0</v>
      </c>
      <c r="E245" s="264">
        <f>IF(A測定!S244="","",A測定!S244-$D245)</f>
        <v>180.15299999999999</v>
      </c>
      <c r="F245" s="264">
        <f>IF(A測定!T244="","",A測定!T244-$D245)</f>
        <v>180.07599999999999</v>
      </c>
      <c r="G245" s="126"/>
      <c r="H245" s="126"/>
      <c r="I245" s="126"/>
      <c r="J245" s="126"/>
      <c r="K245" s="126"/>
      <c r="L245" s="126"/>
      <c r="M245" s="126"/>
      <c r="N245" s="126"/>
      <c r="O245" s="126"/>
      <c r="P245" s="126"/>
      <c r="Q245" s="126"/>
      <c r="R245" s="126"/>
      <c r="S245" s="126"/>
      <c r="T245" s="126"/>
      <c r="U245" s="126"/>
      <c r="V245" s="126"/>
      <c r="W245" s="126"/>
      <c r="X245" s="126"/>
      <c r="Y245" s="126"/>
      <c r="Z245" s="126"/>
      <c r="AA245" s="126"/>
      <c r="AB245" s="126"/>
      <c r="AC245" s="126"/>
      <c r="AD245" s="126"/>
      <c r="AE245" s="126"/>
      <c r="AF245" s="126"/>
      <c r="AG245" s="126"/>
      <c r="AH245" s="126"/>
      <c r="AI245" s="126"/>
      <c r="AJ245" s="126"/>
      <c r="AK245" s="126"/>
      <c r="AL245" s="126"/>
      <c r="AM245" s="126"/>
      <c r="AN245" s="126"/>
      <c r="AO245" s="126"/>
      <c r="AP245" s="126"/>
      <c r="AQ245" s="126"/>
      <c r="AR245" s="126"/>
      <c r="AS245" s="126"/>
      <c r="AT245" s="126"/>
      <c r="AU245" s="126"/>
      <c r="AV245" s="126"/>
      <c r="AW245" s="126"/>
      <c r="AX245" s="126"/>
      <c r="AY245" s="126"/>
      <c r="AZ245" s="126"/>
      <c r="BA245" s="126"/>
      <c r="BB245" s="126"/>
      <c r="BC245" s="126"/>
      <c r="BD245" s="126"/>
      <c r="BE245" s="126"/>
      <c r="BF245" s="126"/>
      <c r="BG245" s="126"/>
      <c r="BH245" s="126"/>
      <c r="BI245" s="126"/>
      <c r="BJ245" s="126"/>
      <c r="BK245" s="126"/>
      <c r="BL245" s="126"/>
      <c r="BM245" s="126"/>
      <c r="BN245" s="126"/>
      <c r="BO245" s="126"/>
      <c r="BP245" s="126"/>
      <c r="BQ245" s="126"/>
      <c r="BR245" s="126"/>
      <c r="BS245" s="126"/>
      <c r="BT245" s="126"/>
      <c r="BU245" s="126"/>
      <c r="BV245" s="126"/>
      <c r="BW245" s="126"/>
      <c r="BX245" s="126"/>
      <c r="BY245" s="126"/>
      <c r="BZ245" s="126"/>
      <c r="CA245" s="126"/>
      <c r="CB245" s="126"/>
      <c r="CC245" s="126"/>
      <c r="CD245" s="126"/>
      <c r="CE245" s="126"/>
      <c r="CF245" s="126"/>
      <c r="CG245" s="126"/>
      <c r="CH245" s="126"/>
      <c r="CI245" s="126"/>
      <c r="CJ245" s="126"/>
      <c r="CK245" s="126"/>
      <c r="CL245" s="126"/>
      <c r="CM245" s="126"/>
      <c r="CN245" s="126"/>
      <c r="CO245" s="126"/>
      <c r="CP245" s="126"/>
      <c r="CQ245" s="126"/>
      <c r="CR245" s="126"/>
      <c r="CS245" s="126"/>
      <c r="CT245" s="126"/>
      <c r="CU245" s="126"/>
      <c r="CV245" s="126"/>
      <c r="CW245" s="126"/>
      <c r="CX245" s="126"/>
      <c r="CY245" s="126"/>
      <c r="CZ245" s="289"/>
    </row>
    <row r="246" spans="1:104" ht="13.5" customHeight="1">
      <c r="A246" s="359">
        <v>104</v>
      </c>
      <c r="B246" s="332" t="s">
        <v>450</v>
      </c>
      <c r="C246" s="130">
        <f>A測定!Q245</f>
        <v>104</v>
      </c>
      <c r="D246" s="36">
        <f>A測定!R245</f>
        <v>-174</v>
      </c>
      <c r="E246" s="264">
        <f>IF(A測定!S245="","",A測定!S245-$D246)</f>
        <v>-9.9999999999909051E-3</v>
      </c>
      <c r="F246" s="264">
        <f>IF(A測定!T245="","",A測定!T245-$D246)</f>
        <v>-3.7000000000006139E-2</v>
      </c>
      <c r="G246" s="126"/>
      <c r="H246" s="126"/>
      <c r="I246" s="126"/>
      <c r="J246" s="126"/>
      <c r="K246" s="126"/>
      <c r="L246" s="126"/>
      <c r="M246" s="126"/>
      <c r="N246" s="126"/>
      <c r="O246" s="126"/>
      <c r="P246" s="126"/>
      <c r="Q246" s="126"/>
      <c r="R246" s="126"/>
      <c r="S246" s="126"/>
      <c r="T246" s="126"/>
      <c r="U246" s="126"/>
      <c r="V246" s="126"/>
      <c r="W246" s="126"/>
      <c r="X246" s="126"/>
      <c r="Y246" s="126"/>
      <c r="Z246" s="126"/>
      <c r="AA246" s="126"/>
      <c r="AB246" s="126"/>
      <c r="AC246" s="126"/>
      <c r="AD246" s="126"/>
      <c r="AE246" s="126"/>
      <c r="AF246" s="126"/>
      <c r="AG246" s="126"/>
      <c r="AH246" s="126"/>
      <c r="AI246" s="126"/>
      <c r="AJ246" s="126"/>
      <c r="AK246" s="126"/>
      <c r="AL246" s="126"/>
      <c r="AM246" s="126"/>
      <c r="AN246" s="126"/>
      <c r="AO246" s="126"/>
      <c r="AP246" s="126"/>
      <c r="AQ246" s="126"/>
      <c r="AR246" s="126"/>
      <c r="AS246" s="126"/>
      <c r="AT246" s="126"/>
      <c r="AU246" s="126"/>
      <c r="AV246" s="126"/>
      <c r="AW246" s="126"/>
      <c r="AX246" s="126"/>
      <c r="AY246" s="126"/>
      <c r="AZ246" s="126"/>
      <c r="BA246" s="126"/>
      <c r="BB246" s="126"/>
      <c r="BC246" s="126"/>
      <c r="BD246" s="126"/>
      <c r="BE246" s="126"/>
      <c r="BF246" s="126"/>
      <c r="BG246" s="126"/>
      <c r="BH246" s="126"/>
      <c r="BI246" s="126"/>
      <c r="BJ246" s="126"/>
      <c r="BK246" s="126"/>
      <c r="BL246" s="126"/>
      <c r="BM246" s="126"/>
      <c r="BN246" s="126"/>
      <c r="BO246" s="126"/>
      <c r="BP246" s="126"/>
      <c r="BQ246" s="126"/>
      <c r="BR246" s="126"/>
      <c r="BS246" s="126"/>
      <c r="BT246" s="126"/>
      <c r="BU246" s="126"/>
      <c r="BV246" s="126"/>
      <c r="BW246" s="126"/>
      <c r="BX246" s="126"/>
      <c r="BY246" s="126"/>
      <c r="BZ246" s="126"/>
      <c r="CA246" s="126"/>
      <c r="CB246" s="126"/>
      <c r="CC246" s="126"/>
      <c r="CD246" s="126"/>
      <c r="CE246" s="126"/>
      <c r="CF246" s="126"/>
      <c r="CG246" s="126"/>
      <c r="CH246" s="126"/>
      <c r="CI246" s="126"/>
      <c r="CJ246" s="126"/>
      <c r="CK246" s="126"/>
      <c r="CL246" s="126"/>
      <c r="CM246" s="126"/>
      <c r="CN246" s="126"/>
      <c r="CO246" s="126"/>
      <c r="CP246" s="126"/>
      <c r="CQ246" s="126"/>
      <c r="CR246" s="126"/>
      <c r="CS246" s="126"/>
      <c r="CT246" s="126"/>
      <c r="CU246" s="126"/>
      <c r="CV246" s="126"/>
      <c r="CW246" s="126"/>
      <c r="CX246" s="126"/>
      <c r="CY246" s="126"/>
      <c r="CZ246" s="289"/>
    </row>
    <row r="247" spans="1:104" ht="13.5" customHeight="1">
      <c r="A247" s="359">
        <v>104</v>
      </c>
      <c r="B247" s="332" t="s">
        <v>451</v>
      </c>
      <c r="C247" s="130">
        <f>A測定!Q246</f>
        <v>104</v>
      </c>
      <c r="D247" s="36">
        <f>A測定!R246</f>
        <v>70</v>
      </c>
      <c r="E247" s="264">
        <f>IF(A測定!S246="","",A測定!S246-$D247)</f>
        <v>-0.14000000000000057</v>
      </c>
      <c r="F247" s="264">
        <f>IF(A測定!T246="","",A測定!T246-$D247)</f>
        <v>-0.1629999999999967</v>
      </c>
      <c r="G247" s="126"/>
      <c r="H247" s="126"/>
      <c r="I247" s="126"/>
      <c r="J247" s="126"/>
      <c r="K247" s="126"/>
      <c r="L247" s="126"/>
      <c r="M247" s="126"/>
      <c r="N247" s="126"/>
      <c r="O247" s="126"/>
      <c r="P247" s="126"/>
      <c r="Q247" s="126"/>
      <c r="R247" s="126"/>
      <c r="S247" s="126"/>
      <c r="T247" s="126"/>
      <c r="U247" s="126"/>
      <c r="V247" s="126"/>
      <c r="W247" s="126"/>
      <c r="X247" s="126"/>
      <c r="Y247" s="126"/>
      <c r="Z247" s="126"/>
      <c r="AA247" s="126"/>
      <c r="AB247" s="126"/>
      <c r="AC247" s="126"/>
      <c r="AD247" s="126"/>
      <c r="AE247" s="126"/>
      <c r="AF247" s="126"/>
      <c r="AG247" s="126"/>
      <c r="AH247" s="126"/>
      <c r="AI247" s="126"/>
      <c r="AJ247" s="126"/>
      <c r="AK247" s="126"/>
      <c r="AL247" s="126"/>
      <c r="AM247" s="126"/>
      <c r="AN247" s="126"/>
      <c r="AO247" s="126"/>
      <c r="AP247" s="126"/>
      <c r="AQ247" s="126"/>
      <c r="AR247" s="126"/>
      <c r="AS247" s="126"/>
      <c r="AT247" s="126"/>
      <c r="AU247" s="126"/>
      <c r="AV247" s="126"/>
      <c r="AW247" s="126"/>
      <c r="AX247" s="126"/>
      <c r="AY247" s="126"/>
      <c r="AZ247" s="126"/>
      <c r="BA247" s="126"/>
      <c r="BB247" s="126"/>
      <c r="BC247" s="126"/>
      <c r="BD247" s="126"/>
      <c r="BE247" s="126"/>
      <c r="BF247" s="126"/>
      <c r="BG247" s="126"/>
      <c r="BH247" s="126"/>
      <c r="BI247" s="126"/>
      <c r="BJ247" s="126"/>
      <c r="BK247" s="126"/>
      <c r="BL247" s="126"/>
      <c r="BM247" s="126"/>
      <c r="BN247" s="126"/>
      <c r="BO247" s="126"/>
      <c r="BP247" s="126"/>
      <c r="BQ247" s="126"/>
      <c r="BR247" s="126"/>
      <c r="BS247" s="126"/>
      <c r="BT247" s="126"/>
      <c r="BU247" s="126"/>
      <c r="BV247" s="126"/>
      <c r="BW247" s="126"/>
      <c r="BX247" s="126"/>
      <c r="BY247" s="126"/>
      <c r="BZ247" s="126"/>
      <c r="CA247" s="126"/>
      <c r="CB247" s="126"/>
      <c r="CC247" s="126"/>
      <c r="CD247" s="126"/>
      <c r="CE247" s="126"/>
      <c r="CF247" s="126"/>
      <c r="CG247" s="126"/>
      <c r="CH247" s="126"/>
      <c r="CI247" s="126"/>
      <c r="CJ247" s="126"/>
      <c r="CK247" s="126"/>
      <c r="CL247" s="126"/>
      <c r="CM247" s="126"/>
      <c r="CN247" s="126"/>
      <c r="CO247" s="126"/>
      <c r="CP247" s="126"/>
      <c r="CQ247" s="126"/>
      <c r="CR247" s="126"/>
      <c r="CS247" s="126"/>
      <c r="CT247" s="126"/>
      <c r="CU247" s="126"/>
      <c r="CV247" s="126"/>
      <c r="CW247" s="126"/>
      <c r="CX247" s="126"/>
      <c r="CY247" s="126"/>
      <c r="CZ247" s="289"/>
    </row>
    <row r="248" spans="1:104" ht="13.5" customHeight="1">
      <c r="A248" s="359"/>
      <c r="B248" s="367" t="s">
        <v>185</v>
      </c>
      <c r="C248" s="130">
        <f>A測定!Q247</f>
        <v>0</v>
      </c>
      <c r="D248" s="36">
        <f>A測定!R247</f>
        <v>0</v>
      </c>
      <c r="E248" s="264">
        <f>IF(A測定!S247="","",A測定!S247-$D248)</f>
        <v>-173.98099999999999</v>
      </c>
      <c r="F248" s="264">
        <f>IF(A測定!T247="","",A測定!T247-$D248)</f>
        <v>-174.017</v>
      </c>
      <c r="G248" s="126"/>
      <c r="H248" s="126"/>
      <c r="I248" s="126"/>
      <c r="J248" s="126"/>
      <c r="K248" s="126"/>
      <c r="L248" s="126"/>
      <c r="M248" s="126"/>
      <c r="N248" s="126"/>
      <c r="O248" s="126"/>
      <c r="P248" s="126"/>
      <c r="Q248" s="126"/>
      <c r="R248" s="126"/>
      <c r="S248" s="126"/>
      <c r="T248" s="126"/>
      <c r="U248" s="126"/>
      <c r="V248" s="126"/>
      <c r="W248" s="126"/>
      <c r="X248" s="126"/>
      <c r="Y248" s="126"/>
      <c r="Z248" s="126"/>
      <c r="AA248" s="126"/>
      <c r="AB248" s="126"/>
      <c r="AC248" s="126"/>
      <c r="AD248" s="126"/>
      <c r="AE248" s="126"/>
      <c r="AF248" s="126"/>
      <c r="AG248" s="126"/>
      <c r="AH248" s="126"/>
      <c r="AI248" s="126"/>
      <c r="AJ248" s="126"/>
      <c r="AK248" s="126"/>
      <c r="AL248" s="126"/>
      <c r="AM248" s="126"/>
      <c r="AN248" s="126"/>
      <c r="AO248" s="126"/>
      <c r="AP248" s="126"/>
      <c r="AQ248" s="126"/>
      <c r="AR248" s="126"/>
      <c r="AS248" s="126"/>
      <c r="AT248" s="126"/>
      <c r="AU248" s="126"/>
      <c r="AV248" s="126"/>
      <c r="AW248" s="126"/>
      <c r="AX248" s="126"/>
      <c r="AY248" s="126"/>
      <c r="AZ248" s="126"/>
      <c r="BA248" s="126"/>
      <c r="BB248" s="126"/>
      <c r="BC248" s="126"/>
      <c r="BD248" s="126"/>
      <c r="BE248" s="126"/>
      <c r="BF248" s="126"/>
      <c r="BG248" s="126"/>
      <c r="BH248" s="126"/>
      <c r="BI248" s="126"/>
      <c r="BJ248" s="126"/>
      <c r="BK248" s="126"/>
      <c r="BL248" s="126"/>
      <c r="BM248" s="126"/>
      <c r="BN248" s="126"/>
      <c r="BO248" s="126"/>
      <c r="BP248" s="126"/>
      <c r="BQ248" s="126"/>
      <c r="BR248" s="126"/>
      <c r="BS248" s="126"/>
      <c r="BT248" s="126"/>
      <c r="BU248" s="126"/>
      <c r="BV248" s="126"/>
      <c r="BW248" s="126"/>
      <c r="BX248" s="126"/>
      <c r="BY248" s="126"/>
      <c r="BZ248" s="126"/>
      <c r="CA248" s="126"/>
      <c r="CB248" s="126"/>
      <c r="CC248" s="126"/>
      <c r="CD248" s="126"/>
      <c r="CE248" s="126"/>
      <c r="CF248" s="126"/>
      <c r="CG248" s="126"/>
      <c r="CH248" s="126"/>
      <c r="CI248" s="126"/>
      <c r="CJ248" s="126"/>
      <c r="CK248" s="126"/>
      <c r="CL248" s="126"/>
      <c r="CM248" s="126"/>
      <c r="CN248" s="126"/>
      <c r="CO248" s="126"/>
      <c r="CP248" s="126"/>
      <c r="CQ248" s="126"/>
      <c r="CR248" s="126"/>
      <c r="CS248" s="126"/>
      <c r="CT248" s="126"/>
      <c r="CU248" s="126"/>
      <c r="CV248" s="126"/>
      <c r="CW248" s="126"/>
      <c r="CX248" s="126"/>
      <c r="CY248" s="126"/>
      <c r="CZ248" s="289"/>
    </row>
    <row r="249" spans="1:104" ht="13.5" customHeight="1">
      <c r="A249" s="359"/>
      <c r="B249" s="367" t="s">
        <v>185</v>
      </c>
      <c r="C249" s="130">
        <f>A測定!Q248</f>
        <v>0</v>
      </c>
      <c r="D249" s="36">
        <f>A測定!R248</f>
        <v>0</v>
      </c>
      <c r="E249" s="264">
        <f>IF(A測定!S248="","",A測定!S248-$D249)</f>
        <v>69.814999999999998</v>
      </c>
      <c r="F249" s="264">
        <f>IF(A測定!T248="","",A測定!T248-$D249)</f>
        <v>69.8</v>
      </c>
      <c r="G249" s="126"/>
      <c r="H249" s="126"/>
      <c r="I249" s="126"/>
      <c r="J249" s="126"/>
      <c r="K249" s="126"/>
      <c r="L249" s="126"/>
      <c r="M249" s="126"/>
      <c r="N249" s="126"/>
      <c r="O249" s="126"/>
      <c r="P249" s="126"/>
      <c r="Q249" s="126"/>
      <c r="R249" s="126"/>
      <c r="S249" s="126"/>
      <c r="T249" s="126"/>
      <c r="U249" s="126"/>
      <c r="V249" s="126"/>
      <c r="W249" s="126"/>
      <c r="X249" s="126"/>
      <c r="Y249" s="126"/>
      <c r="Z249" s="126"/>
      <c r="AA249" s="126"/>
      <c r="AB249" s="126"/>
      <c r="AC249" s="126"/>
      <c r="AD249" s="126"/>
      <c r="AE249" s="126"/>
      <c r="AF249" s="126"/>
      <c r="AG249" s="126"/>
      <c r="AH249" s="126"/>
      <c r="AI249" s="126"/>
      <c r="AJ249" s="126"/>
      <c r="AK249" s="126"/>
      <c r="AL249" s="126"/>
      <c r="AM249" s="126"/>
      <c r="AN249" s="126"/>
      <c r="AO249" s="126"/>
      <c r="AP249" s="126"/>
      <c r="AQ249" s="126"/>
      <c r="AR249" s="126"/>
      <c r="AS249" s="126"/>
      <c r="AT249" s="126"/>
      <c r="AU249" s="126"/>
      <c r="AV249" s="126"/>
      <c r="AW249" s="126"/>
      <c r="AX249" s="126"/>
      <c r="AY249" s="126"/>
      <c r="AZ249" s="126"/>
      <c r="BA249" s="126"/>
      <c r="BB249" s="126"/>
      <c r="BC249" s="126"/>
      <c r="BD249" s="126"/>
      <c r="BE249" s="126"/>
      <c r="BF249" s="126"/>
      <c r="BG249" s="126"/>
      <c r="BH249" s="126"/>
      <c r="BI249" s="126"/>
      <c r="BJ249" s="126"/>
      <c r="BK249" s="126"/>
      <c r="BL249" s="126"/>
      <c r="BM249" s="126"/>
      <c r="BN249" s="126"/>
      <c r="BO249" s="126"/>
      <c r="BP249" s="126"/>
      <c r="BQ249" s="126"/>
      <c r="BR249" s="126"/>
      <c r="BS249" s="126"/>
      <c r="BT249" s="126"/>
      <c r="BU249" s="126"/>
      <c r="BV249" s="126"/>
      <c r="BW249" s="126"/>
      <c r="BX249" s="126"/>
      <c r="BY249" s="126"/>
      <c r="BZ249" s="126"/>
      <c r="CA249" s="126"/>
      <c r="CB249" s="126"/>
      <c r="CC249" s="126"/>
      <c r="CD249" s="126"/>
      <c r="CE249" s="126"/>
      <c r="CF249" s="126"/>
      <c r="CG249" s="126"/>
      <c r="CH249" s="126"/>
      <c r="CI249" s="126"/>
      <c r="CJ249" s="126"/>
      <c r="CK249" s="126"/>
      <c r="CL249" s="126"/>
      <c r="CM249" s="126"/>
      <c r="CN249" s="126"/>
      <c r="CO249" s="126"/>
      <c r="CP249" s="126"/>
      <c r="CQ249" s="126"/>
      <c r="CR249" s="126"/>
      <c r="CS249" s="126"/>
      <c r="CT249" s="126"/>
      <c r="CU249" s="126"/>
      <c r="CV249" s="126"/>
      <c r="CW249" s="126"/>
      <c r="CX249" s="126"/>
      <c r="CY249" s="126"/>
      <c r="CZ249" s="289"/>
    </row>
    <row r="250" spans="1:104" ht="13.5" customHeight="1">
      <c r="A250" s="359">
        <v>105</v>
      </c>
      <c r="B250" s="332" t="s">
        <v>452</v>
      </c>
      <c r="C250" s="130">
        <f>A測定!Q249</f>
        <v>105</v>
      </c>
      <c r="D250" s="36">
        <f>A測定!R249</f>
        <v>-163</v>
      </c>
      <c r="E250" s="264">
        <f>IF(A測定!S249="","",A測定!S249-$D250)</f>
        <v>5.6000000000011596E-2</v>
      </c>
      <c r="F250" s="264">
        <f>IF(A測定!T249="","",A測定!T249-$D250)</f>
        <v>2.5000000000005684E-2</v>
      </c>
      <c r="G250" s="126"/>
      <c r="H250" s="126"/>
      <c r="I250" s="126"/>
      <c r="J250" s="126"/>
      <c r="K250" s="126"/>
      <c r="L250" s="126"/>
      <c r="M250" s="126"/>
      <c r="N250" s="126"/>
      <c r="O250" s="126"/>
      <c r="P250" s="126"/>
      <c r="Q250" s="126"/>
      <c r="R250" s="126"/>
      <c r="S250" s="126"/>
      <c r="T250" s="126"/>
      <c r="U250" s="126"/>
      <c r="V250" s="126"/>
      <c r="W250" s="126"/>
      <c r="X250" s="126"/>
      <c r="Y250" s="126"/>
      <c r="Z250" s="126"/>
      <c r="AA250" s="126"/>
      <c r="AB250" s="126"/>
      <c r="AC250" s="126"/>
      <c r="AD250" s="126"/>
      <c r="AE250" s="126"/>
      <c r="AF250" s="126"/>
      <c r="AG250" s="126"/>
      <c r="AH250" s="126"/>
      <c r="AI250" s="126"/>
      <c r="AJ250" s="126"/>
      <c r="AK250" s="126"/>
      <c r="AL250" s="126"/>
      <c r="AM250" s="126"/>
      <c r="AN250" s="126"/>
      <c r="AO250" s="126"/>
      <c r="AP250" s="126"/>
      <c r="AQ250" s="126"/>
      <c r="AR250" s="126"/>
      <c r="AS250" s="126"/>
      <c r="AT250" s="126"/>
      <c r="AU250" s="126"/>
      <c r="AV250" s="126"/>
      <c r="AW250" s="126"/>
      <c r="AX250" s="126"/>
      <c r="AY250" s="126"/>
      <c r="AZ250" s="126"/>
      <c r="BA250" s="126"/>
      <c r="BB250" s="126"/>
      <c r="BC250" s="126"/>
      <c r="BD250" s="126"/>
      <c r="BE250" s="126"/>
      <c r="BF250" s="126"/>
      <c r="BG250" s="126"/>
      <c r="BH250" s="126"/>
      <c r="BI250" s="126"/>
      <c r="BJ250" s="126"/>
      <c r="BK250" s="126"/>
      <c r="BL250" s="126"/>
      <c r="BM250" s="126"/>
      <c r="BN250" s="126"/>
      <c r="BO250" s="126"/>
      <c r="BP250" s="126"/>
      <c r="BQ250" s="126"/>
      <c r="BR250" s="126"/>
      <c r="BS250" s="126"/>
      <c r="BT250" s="126"/>
      <c r="BU250" s="126"/>
      <c r="BV250" s="126"/>
      <c r="BW250" s="126"/>
      <c r="BX250" s="126"/>
      <c r="BY250" s="126"/>
      <c r="BZ250" s="126"/>
      <c r="CA250" s="126"/>
      <c r="CB250" s="126"/>
      <c r="CC250" s="126"/>
      <c r="CD250" s="126"/>
      <c r="CE250" s="126"/>
      <c r="CF250" s="126"/>
      <c r="CG250" s="126"/>
      <c r="CH250" s="126"/>
      <c r="CI250" s="126"/>
      <c r="CJ250" s="126"/>
      <c r="CK250" s="126"/>
      <c r="CL250" s="126"/>
      <c r="CM250" s="126"/>
      <c r="CN250" s="126"/>
      <c r="CO250" s="126"/>
      <c r="CP250" s="126"/>
      <c r="CQ250" s="126"/>
      <c r="CR250" s="126"/>
      <c r="CS250" s="126"/>
      <c r="CT250" s="126"/>
      <c r="CU250" s="126"/>
      <c r="CV250" s="126"/>
      <c r="CW250" s="126"/>
      <c r="CX250" s="126"/>
      <c r="CY250" s="126"/>
      <c r="CZ250" s="289"/>
    </row>
    <row r="251" spans="1:104" ht="13.5" customHeight="1">
      <c r="A251" s="359">
        <v>105</v>
      </c>
      <c r="B251" s="332" t="s">
        <v>520</v>
      </c>
      <c r="C251" s="130">
        <f>A測定!Q250</f>
        <v>105</v>
      </c>
      <c r="D251" s="36">
        <f>A測定!R250</f>
        <v>31.5</v>
      </c>
      <c r="E251" s="264">
        <f>IF(A測定!S250="","",A測定!S250-$D251)</f>
        <v>-0.11100000000000065</v>
      </c>
      <c r="F251" s="264">
        <f>IF(A測定!T250="","",A測定!T250-$D251)</f>
        <v>-0.14900000000000091</v>
      </c>
      <c r="G251" s="126"/>
      <c r="H251" s="126"/>
      <c r="I251" s="126"/>
      <c r="J251" s="126"/>
      <c r="K251" s="126"/>
      <c r="L251" s="126"/>
      <c r="M251" s="126"/>
      <c r="N251" s="126"/>
      <c r="O251" s="126"/>
      <c r="P251" s="126"/>
      <c r="Q251" s="126"/>
      <c r="R251" s="126"/>
      <c r="S251" s="126"/>
      <c r="T251" s="126"/>
      <c r="U251" s="126"/>
      <c r="V251" s="126"/>
      <c r="W251" s="126"/>
      <c r="X251" s="126"/>
      <c r="Y251" s="126"/>
      <c r="Z251" s="126"/>
      <c r="AA251" s="126"/>
      <c r="AB251" s="126"/>
      <c r="AC251" s="126"/>
      <c r="AD251" s="126"/>
      <c r="AE251" s="126"/>
      <c r="AF251" s="126"/>
      <c r="AG251" s="126"/>
      <c r="AH251" s="126"/>
      <c r="AI251" s="126"/>
      <c r="AJ251" s="126"/>
      <c r="AK251" s="126"/>
      <c r="AL251" s="126"/>
      <c r="AM251" s="126"/>
      <c r="AN251" s="126"/>
      <c r="AO251" s="126"/>
      <c r="AP251" s="126"/>
      <c r="AQ251" s="126"/>
      <c r="AR251" s="126"/>
      <c r="AS251" s="126"/>
      <c r="AT251" s="126"/>
      <c r="AU251" s="126"/>
      <c r="AV251" s="126"/>
      <c r="AW251" s="126"/>
      <c r="AX251" s="126"/>
      <c r="AY251" s="126"/>
      <c r="AZ251" s="126"/>
      <c r="BA251" s="126"/>
      <c r="BB251" s="126"/>
      <c r="BC251" s="126"/>
      <c r="BD251" s="126"/>
      <c r="BE251" s="126"/>
      <c r="BF251" s="126"/>
      <c r="BG251" s="126"/>
      <c r="BH251" s="126"/>
      <c r="BI251" s="126"/>
      <c r="BJ251" s="126"/>
      <c r="BK251" s="126"/>
      <c r="BL251" s="126"/>
      <c r="BM251" s="126"/>
      <c r="BN251" s="126"/>
      <c r="BO251" s="126"/>
      <c r="BP251" s="126"/>
      <c r="BQ251" s="126"/>
      <c r="BR251" s="126"/>
      <c r="BS251" s="126"/>
      <c r="BT251" s="126"/>
      <c r="BU251" s="126"/>
      <c r="BV251" s="126"/>
      <c r="BW251" s="126"/>
      <c r="BX251" s="126"/>
      <c r="BY251" s="126"/>
      <c r="BZ251" s="126"/>
      <c r="CA251" s="126"/>
      <c r="CB251" s="126"/>
      <c r="CC251" s="126"/>
      <c r="CD251" s="126"/>
      <c r="CE251" s="126"/>
      <c r="CF251" s="126"/>
      <c r="CG251" s="126"/>
      <c r="CH251" s="126"/>
      <c r="CI251" s="126"/>
      <c r="CJ251" s="126"/>
      <c r="CK251" s="126"/>
      <c r="CL251" s="126"/>
      <c r="CM251" s="126"/>
      <c r="CN251" s="126"/>
      <c r="CO251" s="126"/>
      <c r="CP251" s="126"/>
      <c r="CQ251" s="126"/>
      <c r="CR251" s="126"/>
      <c r="CS251" s="126"/>
      <c r="CT251" s="126"/>
      <c r="CU251" s="126"/>
      <c r="CV251" s="126"/>
      <c r="CW251" s="126"/>
      <c r="CX251" s="126"/>
      <c r="CY251" s="126"/>
      <c r="CZ251" s="289"/>
    </row>
    <row r="252" spans="1:104" ht="13.5" customHeight="1">
      <c r="A252" s="359"/>
      <c r="B252" s="367" t="s">
        <v>186</v>
      </c>
      <c r="C252" s="130">
        <f>A測定!Q251</f>
        <v>0</v>
      </c>
      <c r="D252" s="36">
        <f>A測定!R251</f>
        <v>0</v>
      </c>
      <c r="E252" s="264">
        <f>IF(A測定!S251="","",A測定!S251-$D252)</f>
        <v>-162.91800000000001</v>
      </c>
      <c r="F252" s="264">
        <f>IF(A測定!T251="","",A測定!T251-$D252)</f>
        <v>-162.95099999999999</v>
      </c>
      <c r="G252" s="126"/>
      <c r="H252" s="126"/>
      <c r="I252" s="126"/>
      <c r="J252" s="126"/>
      <c r="K252" s="126"/>
      <c r="L252" s="126"/>
      <c r="M252" s="126"/>
      <c r="N252" s="126"/>
      <c r="O252" s="126"/>
      <c r="P252" s="126"/>
      <c r="Q252" s="126"/>
      <c r="R252" s="126"/>
      <c r="S252" s="126"/>
      <c r="T252" s="126"/>
      <c r="U252" s="126"/>
      <c r="V252" s="126"/>
      <c r="W252" s="126"/>
      <c r="X252" s="126"/>
      <c r="Y252" s="126"/>
      <c r="Z252" s="126"/>
      <c r="AA252" s="126"/>
      <c r="AB252" s="126"/>
      <c r="AC252" s="126"/>
      <c r="AD252" s="126"/>
      <c r="AE252" s="126"/>
      <c r="AF252" s="126"/>
      <c r="AG252" s="126"/>
      <c r="AH252" s="126"/>
      <c r="AI252" s="126"/>
      <c r="AJ252" s="126"/>
      <c r="AK252" s="126"/>
      <c r="AL252" s="126"/>
      <c r="AM252" s="126"/>
      <c r="AN252" s="126"/>
      <c r="AO252" s="126"/>
      <c r="AP252" s="126"/>
      <c r="AQ252" s="126"/>
      <c r="AR252" s="126"/>
      <c r="AS252" s="126"/>
      <c r="AT252" s="126"/>
      <c r="AU252" s="126"/>
      <c r="AV252" s="126"/>
      <c r="AW252" s="126"/>
      <c r="AX252" s="126"/>
      <c r="AY252" s="126"/>
      <c r="AZ252" s="126"/>
      <c r="BA252" s="126"/>
      <c r="BB252" s="126"/>
      <c r="BC252" s="126"/>
      <c r="BD252" s="126"/>
      <c r="BE252" s="126"/>
      <c r="BF252" s="126"/>
      <c r="BG252" s="126"/>
      <c r="BH252" s="126"/>
      <c r="BI252" s="126"/>
      <c r="BJ252" s="126"/>
      <c r="BK252" s="126"/>
      <c r="BL252" s="126"/>
      <c r="BM252" s="126"/>
      <c r="BN252" s="126"/>
      <c r="BO252" s="126"/>
      <c r="BP252" s="126"/>
      <c r="BQ252" s="126"/>
      <c r="BR252" s="126"/>
      <c r="BS252" s="126"/>
      <c r="BT252" s="126"/>
      <c r="BU252" s="126"/>
      <c r="BV252" s="126"/>
      <c r="BW252" s="126"/>
      <c r="BX252" s="126"/>
      <c r="BY252" s="126"/>
      <c r="BZ252" s="126"/>
      <c r="CA252" s="126"/>
      <c r="CB252" s="126"/>
      <c r="CC252" s="126"/>
      <c r="CD252" s="126"/>
      <c r="CE252" s="126"/>
      <c r="CF252" s="126"/>
      <c r="CG252" s="126"/>
      <c r="CH252" s="126"/>
      <c r="CI252" s="126"/>
      <c r="CJ252" s="126"/>
      <c r="CK252" s="126"/>
      <c r="CL252" s="126"/>
      <c r="CM252" s="126"/>
      <c r="CN252" s="126"/>
      <c r="CO252" s="126"/>
      <c r="CP252" s="126"/>
      <c r="CQ252" s="126"/>
      <c r="CR252" s="126"/>
      <c r="CS252" s="126"/>
      <c r="CT252" s="126"/>
      <c r="CU252" s="126"/>
      <c r="CV252" s="126"/>
      <c r="CW252" s="126"/>
      <c r="CX252" s="126"/>
      <c r="CY252" s="126"/>
      <c r="CZ252" s="289"/>
    </row>
    <row r="253" spans="1:104" ht="13.5" customHeight="1">
      <c r="A253" s="359"/>
      <c r="B253" s="367" t="s">
        <v>186</v>
      </c>
      <c r="C253" s="130">
        <f>A測定!Q252</f>
        <v>0</v>
      </c>
      <c r="D253" s="36">
        <f>A測定!R252</f>
        <v>0</v>
      </c>
      <c r="E253" s="264">
        <f>IF(A測定!S252="","",A測定!S252-$D253)</f>
        <v>31.428999999999998</v>
      </c>
      <c r="F253" s="264">
        <f>IF(A測定!T252="","",A測定!T252-$D253)</f>
        <v>31.382999999999999</v>
      </c>
      <c r="G253" s="126"/>
      <c r="H253" s="126"/>
      <c r="I253" s="126"/>
      <c r="J253" s="126"/>
      <c r="K253" s="126"/>
      <c r="L253" s="126"/>
      <c r="M253" s="126"/>
      <c r="N253" s="126"/>
      <c r="O253" s="126"/>
      <c r="P253" s="126"/>
      <c r="Q253" s="126"/>
      <c r="R253" s="126"/>
      <c r="S253" s="126"/>
      <c r="T253" s="126"/>
      <c r="U253" s="126"/>
      <c r="V253" s="126"/>
      <c r="W253" s="126"/>
      <c r="X253" s="126"/>
      <c r="Y253" s="126"/>
      <c r="Z253" s="126"/>
      <c r="AA253" s="126"/>
      <c r="AB253" s="126"/>
      <c r="AC253" s="126"/>
      <c r="AD253" s="126"/>
      <c r="AE253" s="126"/>
      <c r="AF253" s="126"/>
      <c r="AG253" s="126"/>
      <c r="AH253" s="126"/>
      <c r="AI253" s="126"/>
      <c r="AJ253" s="126"/>
      <c r="AK253" s="126"/>
      <c r="AL253" s="126"/>
      <c r="AM253" s="126"/>
      <c r="AN253" s="126"/>
      <c r="AO253" s="126"/>
      <c r="AP253" s="126"/>
      <c r="AQ253" s="126"/>
      <c r="AR253" s="126"/>
      <c r="AS253" s="126"/>
      <c r="AT253" s="126"/>
      <c r="AU253" s="126"/>
      <c r="AV253" s="126"/>
      <c r="AW253" s="126"/>
      <c r="AX253" s="126"/>
      <c r="AY253" s="126"/>
      <c r="AZ253" s="126"/>
      <c r="BA253" s="126"/>
      <c r="BB253" s="126"/>
      <c r="BC253" s="126"/>
      <c r="BD253" s="126"/>
      <c r="BE253" s="126"/>
      <c r="BF253" s="126"/>
      <c r="BG253" s="126"/>
      <c r="BH253" s="126"/>
      <c r="BI253" s="126"/>
      <c r="BJ253" s="126"/>
      <c r="BK253" s="126"/>
      <c r="BL253" s="126"/>
      <c r="BM253" s="126"/>
      <c r="BN253" s="126"/>
      <c r="BO253" s="126"/>
      <c r="BP253" s="126"/>
      <c r="BQ253" s="126"/>
      <c r="BR253" s="126"/>
      <c r="BS253" s="126"/>
      <c r="BT253" s="126"/>
      <c r="BU253" s="126"/>
      <c r="BV253" s="126"/>
      <c r="BW253" s="126"/>
      <c r="BX253" s="126"/>
      <c r="BY253" s="126"/>
      <c r="BZ253" s="126"/>
      <c r="CA253" s="126"/>
      <c r="CB253" s="126"/>
      <c r="CC253" s="126"/>
      <c r="CD253" s="126"/>
      <c r="CE253" s="126"/>
      <c r="CF253" s="126"/>
      <c r="CG253" s="126"/>
      <c r="CH253" s="126"/>
      <c r="CI253" s="126"/>
      <c r="CJ253" s="126"/>
      <c r="CK253" s="126"/>
      <c r="CL253" s="126"/>
      <c r="CM253" s="126"/>
      <c r="CN253" s="126"/>
      <c r="CO253" s="126"/>
      <c r="CP253" s="126"/>
      <c r="CQ253" s="126"/>
      <c r="CR253" s="126"/>
      <c r="CS253" s="126"/>
      <c r="CT253" s="126"/>
      <c r="CU253" s="126"/>
      <c r="CV253" s="126"/>
      <c r="CW253" s="126"/>
      <c r="CX253" s="126"/>
      <c r="CY253" s="126"/>
      <c r="CZ253" s="289"/>
    </row>
    <row r="254" spans="1:104" ht="13.5" customHeight="1">
      <c r="A254" s="359">
        <v>107</v>
      </c>
      <c r="B254" s="332" t="s">
        <v>453</v>
      </c>
      <c r="C254" s="130">
        <f>A測定!Q253</f>
        <v>107</v>
      </c>
      <c r="D254" s="36">
        <f>A測定!R253</f>
        <v>23</v>
      </c>
      <c r="E254" s="264">
        <f>IF(A測定!S253="","",A測定!S253-$D254)</f>
        <v>-3.0000000000001137E-3</v>
      </c>
      <c r="F254" s="264">
        <f>IF(A測定!T253="","",A測定!T253-$D254)</f>
        <v>-1.2000000000000455E-2</v>
      </c>
      <c r="G254" s="126"/>
      <c r="H254" s="126"/>
      <c r="I254" s="126"/>
      <c r="J254" s="126"/>
      <c r="K254" s="126"/>
      <c r="L254" s="126"/>
      <c r="M254" s="126"/>
      <c r="N254" s="126"/>
      <c r="O254" s="126"/>
      <c r="P254" s="126"/>
      <c r="Q254" s="126"/>
      <c r="R254" s="126"/>
      <c r="S254" s="126"/>
      <c r="T254" s="126"/>
      <c r="U254" s="126"/>
      <c r="V254" s="126"/>
      <c r="W254" s="126"/>
      <c r="X254" s="126"/>
      <c r="Y254" s="126"/>
      <c r="Z254" s="126"/>
      <c r="AA254" s="126"/>
      <c r="AB254" s="126"/>
      <c r="AC254" s="126"/>
      <c r="AD254" s="126"/>
      <c r="AE254" s="126"/>
      <c r="AF254" s="126"/>
      <c r="AG254" s="126"/>
      <c r="AH254" s="126"/>
      <c r="AI254" s="126"/>
      <c r="AJ254" s="126"/>
      <c r="AK254" s="126"/>
      <c r="AL254" s="126"/>
      <c r="AM254" s="126"/>
      <c r="AN254" s="126"/>
      <c r="AO254" s="126"/>
      <c r="AP254" s="126"/>
      <c r="AQ254" s="126"/>
      <c r="AR254" s="126"/>
      <c r="AS254" s="126"/>
      <c r="AT254" s="126"/>
      <c r="AU254" s="126"/>
      <c r="AV254" s="126"/>
      <c r="AW254" s="126"/>
      <c r="AX254" s="126"/>
      <c r="AY254" s="126"/>
      <c r="AZ254" s="126"/>
      <c r="BA254" s="126"/>
      <c r="BB254" s="126"/>
      <c r="BC254" s="126"/>
      <c r="BD254" s="126"/>
      <c r="BE254" s="126"/>
      <c r="BF254" s="126"/>
      <c r="BG254" s="126"/>
      <c r="BH254" s="126"/>
      <c r="BI254" s="126"/>
      <c r="BJ254" s="126"/>
      <c r="BK254" s="126"/>
      <c r="BL254" s="126"/>
      <c r="BM254" s="126"/>
      <c r="BN254" s="126"/>
      <c r="BO254" s="126"/>
      <c r="BP254" s="126"/>
      <c r="BQ254" s="126"/>
      <c r="BR254" s="126"/>
      <c r="BS254" s="126"/>
      <c r="BT254" s="126"/>
      <c r="BU254" s="126"/>
      <c r="BV254" s="126"/>
      <c r="BW254" s="126"/>
      <c r="BX254" s="126"/>
      <c r="BY254" s="126"/>
      <c r="BZ254" s="126"/>
      <c r="CA254" s="126"/>
      <c r="CB254" s="126"/>
      <c r="CC254" s="126"/>
      <c r="CD254" s="126"/>
      <c r="CE254" s="126"/>
      <c r="CF254" s="126"/>
      <c r="CG254" s="126"/>
      <c r="CH254" s="126"/>
      <c r="CI254" s="126"/>
      <c r="CJ254" s="126"/>
      <c r="CK254" s="126"/>
      <c r="CL254" s="126"/>
      <c r="CM254" s="126"/>
      <c r="CN254" s="126"/>
      <c r="CO254" s="126"/>
      <c r="CP254" s="126"/>
      <c r="CQ254" s="126"/>
      <c r="CR254" s="126"/>
      <c r="CS254" s="126"/>
      <c r="CT254" s="126"/>
      <c r="CU254" s="126"/>
      <c r="CV254" s="126"/>
      <c r="CW254" s="126"/>
      <c r="CX254" s="126"/>
      <c r="CY254" s="126"/>
      <c r="CZ254" s="289"/>
    </row>
    <row r="255" spans="1:104" ht="13.5" customHeight="1">
      <c r="A255" s="359">
        <v>107</v>
      </c>
      <c r="B255" s="332" t="s">
        <v>454</v>
      </c>
      <c r="C255" s="130">
        <f>A測定!Q254</f>
        <v>107</v>
      </c>
      <c r="D255" s="36">
        <f>A測定!R254</f>
        <v>71</v>
      </c>
      <c r="E255" s="264">
        <f>IF(A測定!S254="","",A測定!S254-$D255)</f>
        <v>9.6999999999994202E-2</v>
      </c>
      <c r="F255" s="264">
        <f>IF(A測定!T254="","",A測定!T254-$D255)</f>
        <v>5.2000000000006708E-2</v>
      </c>
      <c r="G255" s="126"/>
      <c r="H255" s="126"/>
      <c r="I255" s="126"/>
      <c r="J255" s="126"/>
      <c r="K255" s="126"/>
      <c r="L255" s="126"/>
      <c r="M255" s="126"/>
      <c r="N255" s="126"/>
      <c r="O255" s="126"/>
      <c r="P255" s="126"/>
      <c r="Q255" s="126"/>
      <c r="R255" s="126"/>
      <c r="S255" s="126"/>
      <c r="T255" s="126"/>
      <c r="U255" s="126"/>
      <c r="V255" s="126"/>
      <c r="W255" s="126"/>
      <c r="X255" s="126"/>
      <c r="Y255" s="126"/>
      <c r="Z255" s="126"/>
      <c r="AA255" s="126"/>
      <c r="AB255" s="126"/>
      <c r="AC255" s="126"/>
      <c r="AD255" s="126"/>
      <c r="AE255" s="126"/>
      <c r="AF255" s="126"/>
      <c r="AG255" s="126"/>
      <c r="AH255" s="126"/>
      <c r="AI255" s="126"/>
      <c r="AJ255" s="126"/>
      <c r="AK255" s="126"/>
      <c r="AL255" s="126"/>
      <c r="AM255" s="126"/>
      <c r="AN255" s="126"/>
      <c r="AO255" s="126"/>
      <c r="AP255" s="126"/>
      <c r="AQ255" s="126"/>
      <c r="AR255" s="126"/>
      <c r="AS255" s="126"/>
      <c r="AT255" s="126"/>
      <c r="AU255" s="126"/>
      <c r="AV255" s="126"/>
      <c r="AW255" s="126"/>
      <c r="AX255" s="126"/>
      <c r="AY255" s="126"/>
      <c r="AZ255" s="126"/>
      <c r="BA255" s="126"/>
      <c r="BB255" s="126"/>
      <c r="BC255" s="126"/>
      <c r="BD255" s="126"/>
      <c r="BE255" s="126"/>
      <c r="BF255" s="126"/>
      <c r="BG255" s="126"/>
      <c r="BH255" s="126"/>
      <c r="BI255" s="126"/>
      <c r="BJ255" s="126"/>
      <c r="BK255" s="126"/>
      <c r="BL255" s="126"/>
      <c r="BM255" s="126"/>
      <c r="BN255" s="126"/>
      <c r="BO255" s="126"/>
      <c r="BP255" s="126"/>
      <c r="BQ255" s="126"/>
      <c r="BR255" s="126"/>
      <c r="BS255" s="126"/>
      <c r="BT255" s="126"/>
      <c r="BU255" s="126"/>
      <c r="BV255" s="126"/>
      <c r="BW255" s="126"/>
      <c r="BX255" s="126"/>
      <c r="BY255" s="126"/>
      <c r="BZ255" s="126"/>
      <c r="CA255" s="126"/>
      <c r="CB255" s="126"/>
      <c r="CC255" s="126"/>
      <c r="CD255" s="126"/>
      <c r="CE255" s="126"/>
      <c r="CF255" s="126"/>
      <c r="CG255" s="126"/>
      <c r="CH255" s="126"/>
      <c r="CI255" s="126"/>
      <c r="CJ255" s="126"/>
      <c r="CK255" s="126"/>
      <c r="CL255" s="126"/>
      <c r="CM255" s="126"/>
      <c r="CN255" s="126"/>
      <c r="CO255" s="126"/>
      <c r="CP255" s="126"/>
      <c r="CQ255" s="126"/>
      <c r="CR255" s="126"/>
      <c r="CS255" s="126"/>
      <c r="CT255" s="126"/>
      <c r="CU255" s="126"/>
      <c r="CV255" s="126"/>
      <c r="CW255" s="126"/>
      <c r="CX255" s="126"/>
      <c r="CY255" s="126"/>
      <c r="CZ255" s="289"/>
    </row>
    <row r="256" spans="1:104" ht="13.5" customHeight="1">
      <c r="A256" s="359">
        <v>108</v>
      </c>
      <c r="B256" s="332" t="s">
        <v>455</v>
      </c>
      <c r="C256" s="130">
        <f>A測定!Q255</f>
        <v>108</v>
      </c>
      <c r="D256" s="36">
        <f>A測定!R255</f>
        <v>65.5</v>
      </c>
      <c r="E256" s="264">
        <f>IF(A測定!S255="","",A測定!S255-$D256)</f>
        <v>-5.2999999999997272E-2</v>
      </c>
      <c r="F256" s="264">
        <f>IF(A測定!T255="","",A測定!T255-$D256)</f>
        <v>-5.8999999999997499E-2</v>
      </c>
      <c r="G256" s="126"/>
      <c r="H256" s="126"/>
      <c r="I256" s="126"/>
      <c r="J256" s="126"/>
      <c r="K256" s="126"/>
      <c r="L256" s="126"/>
      <c r="M256" s="126"/>
      <c r="N256" s="126"/>
      <c r="O256" s="126"/>
      <c r="P256" s="126"/>
      <c r="Q256" s="126"/>
      <c r="R256" s="126"/>
      <c r="S256" s="126"/>
      <c r="T256" s="126"/>
      <c r="U256" s="126"/>
      <c r="V256" s="126"/>
      <c r="W256" s="126"/>
      <c r="X256" s="126"/>
      <c r="Y256" s="126"/>
      <c r="Z256" s="126"/>
      <c r="AA256" s="126"/>
      <c r="AB256" s="126"/>
      <c r="AC256" s="126"/>
      <c r="AD256" s="126"/>
      <c r="AE256" s="126"/>
      <c r="AF256" s="126"/>
      <c r="AG256" s="126"/>
      <c r="AH256" s="126"/>
      <c r="AI256" s="126"/>
      <c r="AJ256" s="126"/>
      <c r="AK256" s="126"/>
      <c r="AL256" s="126"/>
      <c r="AM256" s="126"/>
      <c r="AN256" s="126"/>
      <c r="AO256" s="126"/>
      <c r="AP256" s="126"/>
      <c r="AQ256" s="126"/>
      <c r="AR256" s="126"/>
      <c r="AS256" s="126"/>
      <c r="AT256" s="126"/>
      <c r="AU256" s="126"/>
      <c r="AV256" s="126"/>
      <c r="AW256" s="126"/>
      <c r="AX256" s="126"/>
      <c r="AY256" s="126"/>
      <c r="AZ256" s="126"/>
      <c r="BA256" s="126"/>
      <c r="BB256" s="126"/>
      <c r="BC256" s="126"/>
      <c r="BD256" s="126"/>
      <c r="BE256" s="126"/>
      <c r="BF256" s="126"/>
      <c r="BG256" s="126"/>
      <c r="BH256" s="126"/>
      <c r="BI256" s="126"/>
      <c r="BJ256" s="126"/>
      <c r="BK256" s="126"/>
      <c r="BL256" s="126"/>
      <c r="BM256" s="126"/>
      <c r="BN256" s="126"/>
      <c r="BO256" s="126"/>
      <c r="BP256" s="126"/>
      <c r="BQ256" s="126"/>
      <c r="BR256" s="126"/>
      <c r="BS256" s="126"/>
      <c r="BT256" s="126"/>
      <c r="BU256" s="126"/>
      <c r="BV256" s="126"/>
      <c r="BW256" s="126"/>
      <c r="BX256" s="126"/>
      <c r="BY256" s="126"/>
      <c r="BZ256" s="126"/>
      <c r="CA256" s="126"/>
      <c r="CB256" s="126"/>
      <c r="CC256" s="126"/>
      <c r="CD256" s="126"/>
      <c r="CE256" s="126"/>
      <c r="CF256" s="126"/>
      <c r="CG256" s="126"/>
      <c r="CH256" s="126"/>
      <c r="CI256" s="126"/>
      <c r="CJ256" s="126"/>
      <c r="CK256" s="126"/>
      <c r="CL256" s="126"/>
      <c r="CM256" s="126"/>
      <c r="CN256" s="126"/>
      <c r="CO256" s="126"/>
      <c r="CP256" s="126"/>
      <c r="CQ256" s="126"/>
      <c r="CR256" s="126"/>
      <c r="CS256" s="126"/>
      <c r="CT256" s="126"/>
      <c r="CU256" s="126"/>
      <c r="CV256" s="126"/>
      <c r="CW256" s="126"/>
      <c r="CX256" s="126"/>
      <c r="CY256" s="126"/>
      <c r="CZ256" s="289"/>
    </row>
    <row r="257" spans="1:104" ht="13.5" customHeight="1">
      <c r="A257" s="359">
        <v>108</v>
      </c>
      <c r="B257" s="332" t="s">
        <v>521</v>
      </c>
      <c r="C257" s="130">
        <f>A測定!Q256</f>
        <v>108</v>
      </c>
      <c r="D257" s="36">
        <f>A測定!R256</f>
        <v>88</v>
      </c>
      <c r="E257" s="264">
        <f>IF(A測定!S256="","",A測定!S256-$D257)</f>
        <v>8.7999999999993861E-2</v>
      </c>
      <c r="F257" s="264">
        <f>IF(A測定!T256="","",A測定!T256-$D257)</f>
        <v>3.1999999999996476E-2</v>
      </c>
      <c r="G257" s="126"/>
      <c r="H257" s="126"/>
      <c r="I257" s="126"/>
      <c r="J257" s="126"/>
      <c r="K257" s="126"/>
      <c r="L257" s="126"/>
      <c r="M257" s="126"/>
      <c r="N257" s="126"/>
      <c r="O257" s="126"/>
      <c r="P257" s="126"/>
      <c r="Q257" s="126"/>
      <c r="R257" s="126"/>
      <c r="S257" s="126"/>
      <c r="T257" s="126"/>
      <c r="U257" s="126"/>
      <c r="V257" s="126"/>
      <c r="W257" s="126"/>
      <c r="X257" s="126"/>
      <c r="Y257" s="126"/>
      <c r="Z257" s="126"/>
      <c r="AA257" s="126"/>
      <c r="AB257" s="126"/>
      <c r="AC257" s="126"/>
      <c r="AD257" s="126"/>
      <c r="AE257" s="126"/>
      <c r="AF257" s="126"/>
      <c r="AG257" s="126"/>
      <c r="AH257" s="126"/>
      <c r="AI257" s="126"/>
      <c r="AJ257" s="126"/>
      <c r="AK257" s="126"/>
      <c r="AL257" s="126"/>
      <c r="AM257" s="126"/>
      <c r="AN257" s="126"/>
      <c r="AO257" s="126"/>
      <c r="AP257" s="126"/>
      <c r="AQ257" s="126"/>
      <c r="AR257" s="126"/>
      <c r="AS257" s="126"/>
      <c r="AT257" s="126"/>
      <c r="AU257" s="126"/>
      <c r="AV257" s="126"/>
      <c r="AW257" s="126"/>
      <c r="AX257" s="126"/>
      <c r="AY257" s="126"/>
      <c r="AZ257" s="126"/>
      <c r="BA257" s="126"/>
      <c r="BB257" s="126"/>
      <c r="BC257" s="126"/>
      <c r="BD257" s="126"/>
      <c r="BE257" s="126"/>
      <c r="BF257" s="126"/>
      <c r="BG257" s="126"/>
      <c r="BH257" s="126"/>
      <c r="BI257" s="126"/>
      <c r="BJ257" s="126"/>
      <c r="BK257" s="126"/>
      <c r="BL257" s="126"/>
      <c r="BM257" s="126"/>
      <c r="BN257" s="126"/>
      <c r="BO257" s="126"/>
      <c r="BP257" s="126"/>
      <c r="BQ257" s="126"/>
      <c r="BR257" s="126"/>
      <c r="BS257" s="126"/>
      <c r="BT257" s="126"/>
      <c r="BU257" s="126"/>
      <c r="BV257" s="126"/>
      <c r="BW257" s="126"/>
      <c r="BX257" s="126"/>
      <c r="BY257" s="126"/>
      <c r="BZ257" s="126"/>
      <c r="CA257" s="126"/>
      <c r="CB257" s="126"/>
      <c r="CC257" s="126"/>
      <c r="CD257" s="126"/>
      <c r="CE257" s="126"/>
      <c r="CF257" s="126"/>
      <c r="CG257" s="126"/>
      <c r="CH257" s="126"/>
      <c r="CI257" s="126"/>
      <c r="CJ257" s="126"/>
      <c r="CK257" s="126"/>
      <c r="CL257" s="126"/>
      <c r="CM257" s="126"/>
      <c r="CN257" s="126"/>
      <c r="CO257" s="126"/>
      <c r="CP257" s="126"/>
      <c r="CQ257" s="126"/>
      <c r="CR257" s="126"/>
      <c r="CS257" s="126"/>
      <c r="CT257" s="126"/>
      <c r="CU257" s="126"/>
      <c r="CV257" s="126"/>
      <c r="CW257" s="126"/>
      <c r="CX257" s="126"/>
      <c r="CY257" s="126"/>
      <c r="CZ257" s="289"/>
    </row>
    <row r="258" spans="1:104" ht="13.5" customHeight="1">
      <c r="A258" s="359"/>
      <c r="B258" s="367" t="s">
        <v>187</v>
      </c>
      <c r="C258" s="130">
        <f>A測定!Q257</f>
        <v>0</v>
      </c>
      <c r="D258" s="36">
        <f>A測定!R257</f>
        <v>0</v>
      </c>
      <c r="E258" s="264">
        <f>IF(A測定!S257="","",A測定!S257-$D258)</f>
        <v>74.932000000000002</v>
      </c>
      <c r="F258" s="264">
        <f>IF(A測定!T257="","",A測定!T257-$D258)</f>
        <v>74.936999999999998</v>
      </c>
      <c r="G258" s="126"/>
      <c r="H258" s="126"/>
      <c r="I258" s="126"/>
      <c r="J258" s="126"/>
      <c r="K258" s="126"/>
      <c r="L258" s="126"/>
      <c r="M258" s="126"/>
      <c r="N258" s="126"/>
      <c r="O258" s="126"/>
      <c r="P258" s="126"/>
      <c r="Q258" s="126"/>
      <c r="R258" s="126"/>
      <c r="S258" s="126"/>
      <c r="T258" s="126"/>
      <c r="U258" s="126"/>
      <c r="V258" s="126"/>
      <c r="W258" s="126"/>
      <c r="X258" s="126"/>
      <c r="Y258" s="126"/>
      <c r="Z258" s="126"/>
      <c r="AA258" s="126"/>
      <c r="AB258" s="126"/>
      <c r="AC258" s="126"/>
      <c r="AD258" s="126"/>
      <c r="AE258" s="126"/>
      <c r="AF258" s="126"/>
      <c r="AG258" s="126"/>
      <c r="AH258" s="126"/>
      <c r="AI258" s="126"/>
      <c r="AJ258" s="126"/>
      <c r="AK258" s="126"/>
      <c r="AL258" s="126"/>
      <c r="AM258" s="126"/>
      <c r="AN258" s="126"/>
      <c r="AO258" s="126"/>
      <c r="AP258" s="126"/>
      <c r="AQ258" s="126"/>
      <c r="AR258" s="126"/>
      <c r="AS258" s="126"/>
      <c r="AT258" s="126"/>
      <c r="AU258" s="126"/>
      <c r="AV258" s="126"/>
      <c r="AW258" s="126"/>
      <c r="AX258" s="126"/>
      <c r="AY258" s="126"/>
      <c r="AZ258" s="126"/>
      <c r="BA258" s="126"/>
      <c r="BB258" s="126"/>
      <c r="BC258" s="126"/>
      <c r="BD258" s="126"/>
      <c r="BE258" s="126"/>
      <c r="BF258" s="126"/>
      <c r="BG258" s="126"/>
      <c r="BH258" s="126"/>
      <c r="BI258" s="126"/>
      <c r="BJ258" s="126"/>
      <c r="BK258" s="126"/>
      <c r="BL258" s="126"/>
      <c r="BM258" s="126"/>
      <c r="BN258" s="126"/>
      <c r="BO258" s="126"/>
      <c r="BP258" s="126"/>
      <c r="BQ258" s="126"/>
      <c r="BR258" s="126"/>
      <c r="BS258" s="126"/>
      <c r="BT258" s="126"/>
      <c r="BU258" s="126"/>
      <c r="BV258" s="126"/>
      <c r="BW258" s="126"/>
      <c r="BX258" s="126"/>
      <c r="BY258" s="126"/>
      <c r="BZ258" s="126"/>
      <c r="CA258" s="126"/>
      <c r="CB258" s="126"/>
      <c r="CC258" s="126"/>
      <c r="CD258" s="126"/>
      <c r="CE258" s="126"/>
      <c r="CF258" s="126"/>
      <c r="CG258" s="126"/>
      <c r="CH258" s="126"/>
      <c r="CI258" s="126"/>
      <c r="CJ258" s="126"/>
      <c r="CK258" s="126"/>
      <c r="CL258" s="126"/>
      <c r="CM258" s="126"/>
      <c r="CN258" s="126"/>
      <c r="CO258" s="126"/>
      <c r="CP258" s="126"/>
      <c r="CQ258" s="126"/>
      <c r="CR258" s="126"/>
      <c r="CS258" s="126"/>
      <c r="CT258" s="126"/>
      <c r="CU258" s="126"/>
      <c r="CV258" s="126"/>
      <c r="CW258" s="126"/>
      <c r="CX258" s="126"/>
      <c r="CY258" s="126"/>
      <c r="CZ258" s="289"/>
    </row>
    <row r="259" spans="1:104" ht="13.5" customHeight="1">
      <c r="A259" s="359"/>
      <c r="B259" s="367" t="s">
        <v>187</v>
      </c>
      <c r="C259" s="130">
        <f>A測定!Q258</f>
        <v>0</v>
      </c>
      <c r="D259" s="36">
        <f>A測定!R258</f>
        <v>0</v>
      </c>
      <c r="E259" s="264">
        <f>IF(A測定!S258="","",A測定!S258-$D259)</f>
        <v>113.053</v>
      </c>
      <c r="F259" s="264">
        <f>IF(A測定!T258="","",A測定!T258-$D259)</f>
        <v>113.009</v>
      </c>
      <c r="G259" s="126"/>
      <c r="H259" s="126"/>
      <c r="I259" s="126"/>
      <c r="J259" s="126"/>
      <c r="K259" s="126"/>
      <c r="L259" s="126"/>
      <c r="M259" s="126"/>
      <c r="N259" s="126"/>
      <c r="O259" s="126"/>
      <c r="P259" s="126"/>
      <c r="Q259" s="126"/>
      <c r="R259" s="126"/>
      <c r="S259" s="126"/>
      <c r="T259" s="126"/>
      <c r="U259" s="126"/>
      <c r="V259" s="126"/>
      <c r="W259" s="126"/>
      <c r="X259" s="126"/>
      <c r="Y259" s="126"/>
      <c r="Z259" s="126"/>
      <c r="AA259" s="126"/>
      <c r="AB259" s="126"/>
      <c r="AC259" s="126"/>
      <c r="AD259" s="126"/>
      <c r="AE259" s="126"/>
      <c r="AF259" s="126"/>
      <c r="AG259" s="126"/>
      <c r="AH259" s="126"/>
      <c r="AI259" s="126"/>
      <c r="AJ259" s="126"/>
      <c r="AK259" s="126"/>
      <c r="AL259" s="126"/>
      <c r="AM259" s="126"/>
      <c r="AN259" s="126"/>
      <c r="AO259" s="126"/>
      <c r="AP259" s="126"/>
      <c r="AQ259" s="126"/>
      <c r="AR259" s="126"/>
      <c r="AS259" s="126"/>
      <c r="AT259" s="126"/>
      <c r="AU259" s="126"/>
      <c r="AV259" s="126"/>
      <c r="AW259" s="126"/>
      <c r="AX259" s="126"/>
      <c r="AY259" s="126"/>
      <c r="AZ259" s="126"/>
      <c r="BA259" s="126"/>
      <c r="BB259" s="126"/>
      <c r="BC259" s="126"/>
      <c r="BD259" s="126"/>
      <c r="BE259" s="126"/>
      <c r="BF259" s="126"/>
      <c r="BG259" s="126"/>
      <c r="BH259" s="126"/>
      <c r="BI259" s="126"/>
      <c r="BJ259" s="126"/>
      <c r="BK259" s="126"/>
      <c r="BL259" s="126"/>
      <c r="BM259" s="126"/>
      <c r="BN259" s="126"/>
      <c r="BO259" s="126"/>
      <c r="BP259" s="126"/>
      <c r="BQ259" s="126"/>
      <c r="BR259" s="126"/>
      <c r="BS259" s="126"/>
      <c r="BT259" s="126"/>
      <c r="BU259" s="126"/>
      <c r="BV259" s="126"/>
      <c r="BW259" s="126"/>
      <c r="BX259" s="126"/>
      <c r="BY259" s="126"/>
      <c r="BZ259" s="126"/>
      <c r="CA259" s="126"/>
      <c r="CB259" s="126"/>
      <c r="CC259" s="126"/>
      <c r="CD259" s="126"/>
      <c r="CE259" s="126"/>
      <c r="CF259" s="126"/>
      <c r="CG259" s="126"/>
      <c r="CH259" s="126"/>
      <c r="CI259" s="126"/>
      <c r="CJ259" s="126"/>
      <c r="CK259" s="126"/>
      <c r="CL259" s="126"/>
      <c r="CM259" s="126"/>
      <c r="CN259" s="126"/>
      <c r="CO259" s="126"/>
      <c r="CP259" s="126"/>
      <c r="CQ259" s="126"/>
      <c r="CR259" s="126"/>
      <c r="CS259" s="126"/>
      <c r="CT259" s="126"/>
      <c r="CU259" s="126"/>
      <c r="CV259" s="126"/>
      <c r="CW259" s="126"/>
      <c r="CX259" s="126"/>
      <c r="CY259" s="126"/>
      <c r="CZ259" s="289"/>
    </row>
    <row r="260" spans="1:104" ht="13.5" customHeight="1">
      <c r="A260" s="359"/>
      <c r="B260" s="367" t="s">
        <v>187</v>
      </c>
      <c r="C260" s="130">
        <f>A測定!Q259</f>
        <v>0</v>
      </c>
      <c r="D260" s="36">
        <f>A測定!R259</f>
        <v>0</v>
      </c>
      <c r="E260" s="264">
        <f>IF(A測定!S259="","",A測定!S259-$D260)</f>
        <v>4.4539999999999997</v>
      </c>
      <c r="F260" s="264">
        <f>IF(A測定!T259="","",A測定!T259-$D260)</f>
        <v>4.4539999999999997</v>
      </c>
      <c r="G260" s="126"/>
      <c r="H260" s="126"/>
      <c r="I260" s="126"/>
      <c r="J260" s="126"/>
      <c r="K260" s="126"/>
      <c r="L260" s="126"/>
      <c r="M260" s="126"/>
      <c r="N260" s="126"/>
      <c r="O260" s="126"/>
      <c r="P260" s="126"/>
      <c r="Q260" s="126"/>
      <c r="R260" s="126"/>
      <c r="S260" s="126"/>
      <c r="T260" s="126"/>
      <c r="U260" s="126"/>
      <c r="V260" s="126"/>
      <c r="W260" s="126"/>
      <c r="X260" s="126"/>
      <c r="Y260" s="126"/>
      <c r="Z260" s="126"/>
      <c r="AA260" s="126"/>
      <c r="AB260" s="126"/>
      <c r="AC260" s="126"/>
      <c r="AD260" s="126"/>
      <c r="AE260" s="126"/>
      <c r="AF260" s="126"/>
      <c r="AG260" s="126"/>
      <c r="AH260" s="126"/>
      <c r="AI260" s="126"/>
      <c r="AJ260" s="126"/>
      <c r="AK260" s="126"/>
      <c r="AL260" s="126"/>
      <c r="AM260" s="126"/>
      <c r="AN260" s="126"/>
      <c r="AO260" s="126"/>
      <c r="AP260" s="126"/>
      <c r="AQ260" s="126"/>
      <c r="AR260" s="126"/>
      <c r="AS260" s="126"/>
      <c r="AT260" s="126"/>
      <c r="AU260" s="126"/>
      <c r="AV260" s="126"/>
      <c r="AW260" s="126"/>
      <c r="AX260" s="126"/>
      <c r="AY260" s="126"/>
      <c r="AZ260" s="126"/>
      <c r="BA260" s="126"/>
      <c r="BB260" s="126"/>
      <c r="BC260" s="126"/>
      <c r="BD260" s="126"/>
      <c r="BE260" s="126"/>
      <c r="BF260" s="126"/>
      <c r="BG260" s="126"/>
      <c r="BH260" s="126"/>
      <c r="BI260" s="126"/>
      <c r="BJ260" s="126"/>
      <c r="BK260" s="126"/>
      <c r="BL260" s="126"/>
      <c r="BM260" s="126"/>
      <c r="BN260" s="126"/>
      <c r="BO260" s="126"/>
      <c r="BP260" s="126"/>
      <c r="BQ260" s="126"/>
      <c r="BR260" s="126"/>
      <c r="BS260" s="126"/>
      <c r="BT260" s="126"/>
      <c r="BU260" s="126"/>
      <c r="BV260" s="126"/>
      <c r="BW260" s="126"/>
      <c r="BX260" s="126"/>
      <c r="BY260" s="126"/>
      <c r="BZ260" s="126"/>
      <c r="CA260" s="126"/>
      <c r="CB260" s="126"/>
      <c r="CC260" s="126"/>
      <c r="CD260" s="126"/>
      <c r="CE260" s="126"/>
      <c r="CF260" s="126"/>
      <c r="CG260" s="126"/>
      <c r="CH260" s="126"/>
      <c r="CI260" s="126"/>
      <c r="CJ260" s="126"/>
      <c r="CK260" s="126"/>
      <c r="CL260" s="126"/>
      <c r="CM260" s="126"/>
      <c r="CN260" s="126"/>
      <c r="CO260" s="126"/>
      <c r="CP260" s="126"/>
      <c r="CQ260" s="126"/>
      <c r="CR260" s="126"/>
      <c r="CS260" s="126"/>
      <c r="CT260" s="126"/>
      <c r="CU260" s="126"/>
      <c r="CV260" s="126"/>
      <c r="CW260" s="126"/>
      <c r="CX260" s="126"/>
      <c r="CY260" s="126"/>
      <c r="CZ260" s="289"/>
    </row>
    <row r="261" spans="1:104" ht="13.5" customHeight="1">
      <c r="A261" s="359">
        <v>109</v>
      </c>
      <c r="B261" s="332" t="s">
        <v>522</v>
      </c>
      <c r="C261" s="130">
        <f>A測定!Q260</f>
        <v>109</v>
      </c>
      <c r="D261" s="36">
        <f>A測定!R260</f>
        <v>145.30000000000001</v>
      </c>
      <c r="E261" s="264">
        <f>IF(A測定!S260="","",A測定!S260-$D261)</f>
        <v>-1.300000000000523E-2</v>
      </c>
      <c r="F261" s="264">
        <f>IF(A測定!T260="","",A測定!T260-$D261)</f>
        <v>-2.3000000000024556E-2</v>
      </c>
      <c r="G261" s="126"/>
      <c r="H261" s="126"/>
      <c r="I261" s="126"/>
      <c r="J261" s="126"/>
      <c r="K261" s="126"/>
      <c r="L261" s="126"/>
      <c r="M261" s="126"/>
      <c r="N261" s="126"/>
      <c r="O261" s="126"/>
      <c r="P261" s="126"/>
      <c r="Q261" s="126"/>
      <c r="R261" s="126"/>
      <c r="S261" s="126"/>
      <c r="T261" s="126"/>
      <c r="U261" s="126"/>
      <c r="V261" s="126"/>
      <c r="W261" s="126"/>
      <c r="X261" s="126"/>
      <c r="Y261" s="126"/>
      <c r="Z261" s="126"/>
      <c r="AA261" s="126"/>
      <c r="AB261" s="126"/>
      <c r="AC261" s="126"/>
      <c r="AD261" s="126"/>
      <c r="AE261" s="126"/>
      <c r="AF261" s="126"/>
      <c r="AG261" s="126"/>
      <c r="AH261" s="126"/>
      <c r="AI261" s="126"/>
      <c r="AJ261" s="126"/>
      <c r="AK261" s="126"/>
      <c r="AL261" s="126"/>
      <c r="AM261" s="126"/>
      <c r="AN261" s="126"/>
      <c r="AO261" s="126"/>
      <c r="AP261" s="126"/>
      <c r="AQ261" s="126"/>
      <c r="AR261" s="126"/>
      <c r="AS261" s="126"/>
      <c r="AT261" s="126"/>
      <c r="AU261" s="126"/>
      <c r="AV261" s="126"/>
      <c r="AW261" s="126"/>
      <c r="AX261" s="126"/>
      <c r="AY261" s="126"/>
      <c r="AZ261" s="126"/>
      <c r="BA261" s="126"/>
      <c r="BB261" s="126"/>
      <c r="BC261" s="126"/>
      <c r="BD261" s="126"/>
      <c r="BE261" s="126"/>
      <c r="BF261" s="126"/>
      <c r="BG261" s="126"/>
      <c r="BH261" s="126"/>
      <c r="BI261" s="126"/>
      <c r="BJ261" s="126"/>
      <c r="BK261" s="126"/>
      <c r="BL261" s="126"/>
      <c r="BM261" s="126"/>
      <c r="BN261" s="126"/>
      <c r="BO261" s="126"/>
      <c r="BP261" s="126"/>
      <c r="BQ261" s="126"/>
      <c r="BR261" s="126"/>
      <c r="BS261" s="126"/>
      <c r="BT261" s="126"/>
      <c r="BU261" s="126"/>
      <c r="BV261" s="126"/>
      <c r="BW261" s="126"/>
      <c r="BX261" s="126"/>
      <c r="BY261" s="126"/>
      <c r="BZ261" s="126"/>
      <c r="CA261" s="126"/>
      <c r="CB261" s="126"/>
      <c r="CC261" s="126"/>
      <c r="CD261" s="126"/>
      <c r="CE261" s="126"/>
      <c r="CF261" s="126"/>
      <c r="CG261" s="126"/>
      <c r="CH261" s="126"/>
      <c r="CI261" s="126"/>
      <c r="CJ261" s="126"/>
      <c r="CK261" s="126"/>
      <c r="CL261" s="126"/>
      <c r="CM261" s="126"/>
      <c r="CN261" s="126"/>
      <c r="CO261" s="126"/>
      <c r="CP261" s="126"/>
      <c r="CQ261" s="126"/>
      <c r="CR261" s="126"/>
      <c r="CS261" s="126"/>
      <c r="CT261" s="126"/>
      <c r="CU261" s="126"/>
      <c r="CV261" s="126"/>
      <c r="CW261" s="126"/>
      <c r="CX261" s="126"/>
      <c r="CY261" s="126"/>
      <c r="CZ261" s="289"/>
    </row>
    <row r="262" spans="1:104" ht="13.5" customHeight="1">
      <c r="A262" s="359">
        <v>109</v>
      </c>
      <c r="B262" s="332" t="s">
        <v>523</v>
      </c>
      <c r="C262" s="130">
        <f>A測定!Q261</f>
        <v>109</v>
      </c>
      <c r="D262" s="36">
        <f>A測定!R261</f>
        <v>58.8</v>
      </c>
      <c r="E262" s="264">
        <f>IF(A測定!S261="","",A測定!S261-$D262)</f>
        <v>0.21500000000000341</v>
      </c>
      <c r="F262" s="264">
        <f>IF(A測定!T261="","",A測定!T261-$D262)</f>
        <v>0.12600000000000477</v>
      </c>
      <c r="G262" s="126"/>
      <c r="H262" s="126"/>
      <c r="I262" s="126"/>
      <c r="J262" s="126"/>
      <c r="K262" s="126"/>
      <c r="L262" s="126"/>
      <c r="M262" s="126"/>
      <c r="N262" s="126"/>
      <c r="O262" s="126"/>
      <c r="P262" s="126"/>
      <c r="Q262" s="126"/>
      <c r="R262" s="126"/>
      <c r="S262" s="126"/>
      <c r="T262" s="126"/>
      <c r="U262" s="126"/>
      <c r="V262" s="126"/>
      <c r="W262" s="126"/>
      <c r="X262" s="126"/>
      <c r="Y262" s="126"/>
      <c r="Z262" s="126"/>
      <c r="AA262" s="126"/>
      <c r="AB262" s="126"/>
      <c r="AC262" s="126"/>
      <c r="AD262" s="126"/>
      <c r="AE262" s="126"/>
      <c r="AF262" s="126"/>
      <c r="AG262" s="126"/>
      <c r="AH262" s="126"/>
      <c r="AI262" s="126"/>
      <c r="AJ262" s="126"/>
      <c r="AK262" s="126"/>
      <c r="AL262" s="126"/>
      <c r="AM262" s="126"/>
      <c r="AN262" s="126"/>
      <c r="AO262" s="126"/>
      <c r="AP262" s="126"/>
      <c r="AQ262" s="126"/>
      <c r="AR262" s="126"/>
      <c r="AS262" s="126"/>
      <c r="AT262" s="126"/>
      <c r="AU262" s="126"/>
      <c r="AV262" s="126"/>
      <c r="AW262" s="126"/>
      <c r="AX262" s="126"/>
      <c r="AY262" s="126"/>
      <c r="AZ262" s="126"/>
      <c r="BA262" s="126"/>
      <c r="BB262" s="126"/>
      <c r="BC262" s="126"/>
      <c r="BD262" s="126"/>
      <c r="BE262" s="126"/>
      <c r="BF262" s="126"/>
      <c r="BG262" s="126"/>
      <c r="BH262" s="126"/>
      <c r="BI262" s="126"/>
      <c r="BJ262" s="126"/>
      <c r="BK262" s="126"/>
      <c r="BL262" s="126"/>
      <c r="BM262" s="126"/>
      <c r="BN262" s="126"/>
      <c r="BO262" s="126"/>
      <c r="BP262" s="126"/>
      <c r="BQ262" s="126"/>
      <c r="BR262" s="126"/>
      <c r="BS262" s="126"/>
      <c r="BT262" s="126"/>
      <c r="BU262" s="126"/>
      <c r="BV262" s="126"/>
      <c r="BW262" s="126"/>
      <c r="BX262" s="126"/>
      <c r="BY262" s="126"/>
      <c r="BZ262" s="126"/>
      <c r="CA262" s="126"/>
      <c r="CB262" s="126"/>
      <c r="CC262" s="126"/>
      <c r="CD262" s="126"/>
      <c r="CE262" s="126"/>
      <c r="CF262" s="126"/>
      <c r="CG262" s="126"/>
      <c r="CH262" s="126"/>
      <c r="CI262" s="126"/>
      <c r="CJ262" s="126"/>
      <c r="CK262" s="126"/>
      <c r="CL262" s="126"/>
      <c r="CM262" s="126"/>
      <c r="CN262" s="126"/>
      <c r="CO262" s="126"/>
      <c r="CP262" s="126"/>
      <c r="CQ262" s="126"/>
      <c r="CR262" s="126"/>
      <c r="CS262" s="126"/>
      <c r="CT262" s="126"/>
      <c r="CU262" s="126"/>
      <c r="CV262" s="126"/>
      <c r="CW262" s="126"/>
      <c r="CX262" s="126"/>
      <c r="CY262" s="126"/>
      <c r="CZ262" s="289"/>
    </row>
    <row r="263" spans="1:104" ht="13.5" customHeight="1">
      <c r="A263" s="359">
        <v>151</v>
      </c>
      <c r="B263" s="332" t="s">
        <v>456</v>
      </c>
      <c r="C263" s="130">
        <f>A測定!Q262</f>
        <v>151</v>
      </c>
      <c r="D263" s="36">
        <f>A測定!R262</f>
        <v>194.5</v>
      </c>
      <c r="E263" s="264">
        <f>IF(A測定!S262="","",A測定!S262-$D263)</f>
        <v>-7.0999999999997954E-2</v>
      </c>
      <c r="F263" s="264">
        <f>IF(A測定!T262="","",A測定!T262-$D263)</f>
        <v>-8.0000000000012506E-2</v>
      </c>
      <c r="G263" s="126"/>
      <c r="H263" s="126"/>
      <c r="I263" s="126"/>
      <c r="J263" s="126"/>
      <c r="K263" s="126"/>
      <c r="L263" s="126"/>
      <c r="M263" s="126"/>
      <c r="N263" s="126"/>
      <c r="O263" s="126"/>
      <c r="P263" s="126"/>
      <c r="Q263" s="126"/>
      <c r="R263" s="126"/>
      <c r="S263" s="126"/>
      <c r="T263" s="126"/>
      <c r="U263" s="126"/>
      <c r="V263" s="126"/>
      <c r="W263" s="126"/>
      <c r="X263" s="126"/>
      <c r="Y263" s="126"/>
      <c r="Z263" s="126"/>
      <c r="AA263" s="126"/>
      <c r="AB263" s="126"/>
      <c r="AC263" s="126"/>
      <c r="AD263" s="126"/>
      <c r="AE263" s="126"/>
      <c r="AF263" s="126"/>
      <c r="AG263" s="126"/>
      <c r="AH263" s="126"/>
      <c r="AI263" s="126"/>
      <c r="AJ263" s="126"/>
      <c r="AK263" s="126"/>
      <c r="AL263" s="126"/>
      <c r="AM263" s="126"/>
      <c r="AN263" s="126"/>
      <c r="AO263" s="126"/>
      <c r="AP263" s="126"/>
      <c r="AQ263" s="126"/>
      <c r="AR263" s="126"/>
      <c r="AS263" s="126"/>
      <c r="AT263" s="126"/>
      <c r="AU263" s="126"/>
      <c r="AV263" s="126"/>
      <c r="AW263" s="126"/>
      <c r="AX263" s="126"/>
      <c r="AY263" s="126"/>
      <c r="AZ263" s="126"/>
      <c r="BA263" s="126"/>
      <c r="BB263" s="126"/>
      <c r="BC263" s="126"/>
      <c r="BD263" s="126"/>
      <c r="BE263" s="126"/>
      <c r="BF263" s="126"/>
      <c r="BG263" s="126"/>
      <c r="BH263" s="126"/>
      <c r="BI263" s="126"/>
      <c r="BJ263" s="126"/>
      <c r="BK263" s="126"/>
      <c r="BL263" s="126"/>
      <c r="BM263" s="126"/>
      <c r="BN263" s="126"/>
      <c r="BO263" s="126"/>
      <c r="BP263" s="126"/>
      <c r="BQ263" s="126"/>
      <c r="BR263" s="126"/>
      <c r="BS263" s="126"/>
      <c r="BT263" s="126"/>
      <c r="BU263" s="126"/>
      <c r="BV263" s="126"/>
      <c r="BW263" s="126"/>
      <c r="BX263" s="126"/>
      <c r="BY263" s="126"/>
      <c r="BZ263" s="126"/>
      <c r="CA263" s="126"/>
      <c r="CB263" s="126"/>
      <c r="CC263" s="126"/>
      <c r="CD263" s="126"/>
      <c r="CE263" s="126"/>
      <c r="CF263" s="126"/>
      <c r="CG263" s="126"/>
      <c r="CH263" s="126"/>
      <c r="CI263" s="126"/>
      <c r="CJ263" s="126"/>
      <c r="CK263" s="126"/>
      <c r="CL263" s="126"/>
      <c r="CM263" s="126"/>
      <c r="CN263" s="126"/>
      <c r="CO263" s="126"/>
      <c r="CP263" s="126"/>
      <c r="CQ263" s="126"/>
      <c r="CR263" s="126"/>
      <c r="CS263" s="126"/>
      <c r="CT263" s="126"/>
      <c r="CU263" s="126"/>
      <c r="CV263" s="126"/>
      <c r="CW263" s="126"/>
      <c r="CX263" s="126"/>
      <c r="CY263" s="126"/>
      <c r="CZ263" s="289"/>
    </row>
    <row r="264" spans="1:104" ht="13.5" customHeight="1">
      <c r="A264" s="359">
        <v>152</v>
      </c>
      <c r="B264" s="332" t="s">
        <v>237</v>
      </c>
      <c r="C264" s="130">
        <f>A測定!Q263</f>
        <v>152</v>
      </c>
      <c r="D264" s="36">
        <f>A測定!R263</f>
        <v>194.5</v>
      </c>
      <c r="E264" s="264">
        <f>IF(A測定!S263="","",A測定!S263-$D264)</f>
        <v>-0.11400000000000432</v>
      </c>
      <c r="F264" s="264">
        <f>IF(A測定!T263="","",A測定!T263-$D264)</f>
        <v>-0.12600000000000477</v>
      </c>
      <c r="G264" s="126"/>
      <c r="H264" s="126"/>
      <c r="I264" s="126"/>
      <c r="J264" s="126"/>
      <c r="K264" s="126"/>
      <c r="L264" s="126"/>
      <c r="M264" s="126"/>
      <c r="N264" s="126"/>
      <c r="O264" s="126"/>
      <c r="P264" s="126"/>
      <c r="Q264" s="126"/>
      <c r="R264" s="126"/>
      <c r="S264" s="126"/>
      <c r="T264" s="126"/>
      <c r="U264" s="126"/>
      <c r="V264" s="126"/>
      <c r="W264" s="126"/>
      <c r="X264" s="126"/>
      <c r="Y264" s="126"/>
      <c r="Z264" s="126"/>
      <c r="AA264" s="126"/>
      <c r="AB264" s="126"/>
      <c r="AC264" s="126"/>
      <c r="AD264" s="126"/>
      <c r="AE264" s="126"/>
      <c r="AF264" s="126"/>
      <c r="AG264" s="126"/>
      <c r="AH264" s="126"/>
      <c r="AI264" s="126"/>
      <c r="AJ264" s="126"/>
      <c r="AK264" s="126"/>
      <c r="AL264" s="126"/>
      <c r="AM264" s="126"/>
      <c r="AN264" s="126"/>
      <c r="AO264" s="126"/>
      <c r="AP264" s="126"/>
      <c r="AQ264" s="126"/>
      <c r="AR264" s="126"/>
      <c r="AS264" s="126"/>
      <c r="AT264" s="126"/>
      <c r="AU264" s="126"/>
      <c r="AV264" s="126"/>
      <c r="AW264" s="126"/>
      <c r="AX264" s="126"/>
      <c r="AY264" s="126"/>
      <c r="AZ264" s="126"/>
      <c r="BA264" s="126"/>
      <c r="BB264" s="126"/>
      <c r="BC264" s="126"/>
      <c r="BD264" s="126"/>
      <c r="BE264" s="126"/>
      <c r="BF264" s="126"/>
      <c r="BG264" s="126"/>
      <c r="BH264" s="126"/>
      <c r="BI264" s="126"/>
      <c r="BJ264" s="126"/>
      <c r="BK264" s="126"/>
      <c r="BL264" s="126"/>
      <c r="BM264" s="126"/>
      <c r="BN264" s="126"/>
      <c r="BO264" s="126"/>
      <c r="BP264" s="126"/>
      <c r="BQ264" s="126"/>
      <c r="BR264" s="126"/>
      <c r="BS264" s="126"/>
      <c r="BT264" s="126"/>
      <c r="BU264" s="126"/>
      <c r="BV264" s="126"/>
      <c r="BW264" s="126"/>
      <c r="BX264" s="126"/>
      <c r="BY264" s="126"/>
      <c r="BZ264" s="126"/>
      <c r="CA264" s="126"/>
      <c r="CB264" s="126"/>
      <c r="CC264" s="126"/>
      <c r="CD264" s="126"/>
      <c r="CE264" s="126"/>
      <c r="CF264" s="126"/>
      <c r="CG264" s="126"/>
      <c r="CH264" s="126"/>
      <c r="CI264" s="126"/>
      <c r="CJ264" s="126"/>
      <c r="CK264" s="126"/>
      <c r="CL264" s="126"/>
      <c r="CM264" s="126"/>
      <c r="CN264" s="126"/>
      <c r="CO264" s="126"/>
      <c r="CP264" s="126"/>
      <c r="CQ264" s="126"/>
      <c r="CR264" s="126"/>
      <c r="CS264" s="126"/>
      <c r="CT264" s="126"/>
      <c r="CU264" s="126"/>
      <c r="CV264" s="126"/>
      <c r="CW264" s="126"/>
      <c r="CX264" s="126"/>
      <c r="CY264" s="126"/>
      <c r="CZ264" s="289"/>
    </row>
    <row r="265" spans="1:104" ht="13.5" customHeight="1">
      <c r="A265" s="359">
        <v>153</v>
      </c>
      <c r="B265" s="332" t="s">
        <v>524</v>
      </c>
      <c r="C265" s="130">
        <f>A測定!Q264</f>
        <v>153</v>
      </c>
      <c r="D265" s="36">
        <f>A測定!R264</f>
        <v>194.5</v>
      </c>
      <c r="E265" s="264">
        <f>IF(A測定!S264="","",A測定!S264-$D265)</f>
        <v>0.14900000000000091</v>
      </c>
      <c r="F265" s="264">
        <f>IF(A測定!T264="","",A測定!T264-$D265)</f>
        <v>0.13300000000000978</v>
      </c>
      <c r="G265" s="126"/>
      <c r="H265" s="126"/>
      <c r="I265" s="126"/>
      <c r="J265" s="126"/>
      <c r="K265" s="126"/>
      <c r="L265" s="126"/>
      <c r="M265" s="126"/>
      <c r="N265" s="126"/>
      <c r="O265" s="126"/>
      <c r="P265" s="126"/>
      <c r="Q265" s="126"/>
      <c r="R265" s="126"/>
      <c r="S265" s="126"/>
      <c r="T265" s="126"/>
      <c r="U265" s="126"/>
      <c r="V265" s="126"/>
      <c r="W265" s="126"/>
      <c r="X265" s="126"/>
      <c r="Y265" s="126"/>
      <c r="Z265" s="126"/>
      <c r="AA265" s="126"/>
      <c r="AB265" s="126"/>
      <c r="AC265" s="126"/>
      <c r="AD265" s="126"/>
      <c r="AE265" s="126"/>
      <c r="AF265" s="126"/>
      <c r="AG265" s="126"/>
      <c r="AH265" s="126"/>
      <c r="AI265" s="126"/>
      <c r="AJ265" s="126"/>
      <c r="AK265" s="126"/>
      <c r="AL265" s="126"/>
      <c r="AM265" s="126"/>
      <c r="AN265" s="126"/>
      <c r="AO265" s="126"/>
      <c r="AP265" s="126"/>
      <c r="AQ265" s="126"/>
      <c r="AR265" s="126"/>
      <c r="AS265" s="126"/>
      <c r="AT265" s="126"/>
      <c r="AU265" s="126"/>
      <c r="AV265" s="126"/>
      <c r="AW265" s="126"/>
      <c r="AX265" s="126"/>
      <c r="AY265" s="126"/>
      <c r="AZ265" s="126"/>
      <c r="BA265" s="126"/>
      <c r="BB265" s="126"/>
      <c r="BC265" s="126"/>
      <c r="BD265" s="126"/>
      <c r="BE265" s="126"/>
      <c r="BF265" s="126"/>
      <c r="BG265" s="126"/>
      <c r="BH265" s="126"/>
      <c r="BI265" s="126"/>
      <c r="BJ265" s="126"/>
      <c r="BK265" s="126"/>
      <c r="BL265" s="126"/>
      <c r="BM265" s="126"/>
      <c r="BN265" s="126"/>
      <c r="BO265" s="126"/>
      <c r="BP265" s="126"/>
      <c r="BQ265" s="126"/>
      <c r="BR265" s="126"/>
      <c r="BS265" s="126"/>
      <c r="BT265" s="126"/>
      <c r="BU265" s="126"/>
      <c r="BV265" s="126"/>
      <c r="BW265" s="126"/>
      <c r="BX265" s="126"/>
      <c r="BY265" s="126"/>
      <c r="BZ265" s="126"/>
      <c r="CA265" s="126"/>
      <c r="CB265" s="126"/>
      <c r="CC265" s="126"/>
      <c r="CD265" s="126"/>
      <c r="CE265" s="126"/>
      <c r="CF265" s="126"/>
      <c r="CG265" s="126"/>
      <c r="CH265" s="126"/>
      <c r="CI265" s="126"/>
      <c r="CJ265" s="126"/>
      <c r="CK265" s="126"/>
      <c r="CL265" s="126"/>
      <c r="CM265" s="126"/>
      <c r="CN265" s="126"/>
      <c r="CO265" s="126"/>
      <c r="CP265" s="126"/>
      <c r="CQ265" s="126"/>
      <c r="CR265" s="126"/>
      <c r="CS265" s="126"/>
      <c r="CT265" s="126"/>
      <c r="CU265" s="126"/>
      <c r="CV265" s="126"/>
      <c r="CW265" s="126"/>
      <c r="CX265" s="126"/>
      <c r="CY265" s="126"/>
      <c r="CZ265" s="289"/>
    </row>
    <row r="266" spans="1:104" ht="13.5" customHeight="1">
      <c r="A266" s="359">
        <v>154</v>
      </c>
      <c r="B266" s="332" t="s">
        <v>457</v>
      </c>
      <c r="C266" s="130">
        <f>A測定!Q265</f>
        <v>154</v>
      </c>
      <c r="D266" s="36">
        <f>A測定!R265</f>
        <v>194.5</v>
      </c>
      <c r="E266" s="264">
        <f>IF(A測定!S265="","",A測定!S265-$D266)</f>
        <v>3.8999999999987267E-2</v>
      </c>
      <c r="F266" s="264">
        <f>IF(A測定!T265="","",A測定!T265-$D266)</f>
        <v>2.6999999999986812E-2</v>
      </c>
      <c r="G266" s="126"/>
      <c r="H266" s="126"/>
      <c r="I266" s="126"/>
      <c r="J266" s="126"/>
      <c r="K266" s="126"/>
      <c r="L266" s="126"/>
      <c r="M266" s="126"/>
      <c r="N266" s="126"/>
      <c r="O266" s="126"/>
      <c r="P266" s="126"/>
      <c r="Q266" s="126"/>
      <c r="R266" s="126"/>
      <c r="S266" s="126"/>
      <c r="T266" s="126"/>
      <c r="U266" s="126"/>
      <c r="V266" s="126"/>
      <c r="W266" s="126"/>
      <c r="X266" s="126"/>
      <c r="Y266" s="126"/>
      <c r="Z266" s="126"/>
      <c r="AA266" s="126"/>
      <c r="AB266" s="126"/>
      <c r="AC266" s="126"/>
      <c r="AD266" s="126"/>
      <c r="AE266" s="126"/>
      <c r="AF266" s="126"/>
      <c r="AG266" s="126"/>
      <c r="AH266" s="126"/>
      <c r="AI266" s="126"/>
      <c r="AJ266" s="126"/>
      <c r="AK266" s="126"/>
      <c r="AL266" s="126"/>
      <c r="AM266" s="126"/>
      <c r="AN266" s="126"/>
      <c r="AO266" s="126"/>
      <c r="AP266" s="126"/>
      <c r="AQ266" s="126"/>
      <c r="AR266" s="126"/>
      <c r="AS266" s="126"/>
      <c r="AT266" s="126"/>
      <c r="AU266" s="126"/>
      <c r="AV266" s="126"/>
      <c r="AW266" s="126"/>
      <c r="AX266" s="126"/>
      <c r="AY266" s="126"/>
      <c r="AZ266" s="126"/>
      <c r="BA266" s="126"/>
      <c r="BB266" s="126"/>
      <c r="BC266" s="126"/>
      <c r="BD266" s="126"/>
      <c r="BE266" s="126"/>
      <c r="BF266" s="126"/>
      <c r="BG266" s="126"/>
      <c r="BH266" s="126"/>
      <c r="BI266" s="126"/>
      <c r="BJ266" s="126"/>
      <c r="BK266" s="126"/>
      <c r="BL266" s="126"/>
      <c r="BM266" s="126"/>
      <c r="BN266" s="126"/>
      <c r="BO266" s="126"/>
      <c r="BP266" s="126"/>
      <c r="BQ266" s="126"/>
      <c r="BR266" s="126"/>
      <c r="BS266" s="126"/>
      <c r="BT266" s="126"/>
      <c r="BU266" s="126"/>
      <c r="BV266" s="126"/>
      <c r="BW266" s="126"/>
      <c r="BX266" s="126"/>
      <c r="BY266" s="126"/>
      <c r="BZ266" s="126"/>
      <c r="CA266" s="126"/>
      <c r="CB266" s="126"/>
      <c r="CC266" s="126"/>
      <c r="CD266" s="126"/>
      <c r="CE266" s="126"/>
      <c r="CF266" s="126"/>
      <c r="CG266" s="126"/>
      <c r="CH266" s="126"/>
      <c r="CI266" s="126"/>
      <c r="CJ266" s="126"/>
      <c r="CK266" s="126"/>
      <c r="CL266" s="126"/>
      <c r="CM266" s="126"/>
      <c r="CN266" s="126"/>
      <c r="CO266" s="126"/>
      <c r="CP266" s="126"/>
      <c r="CQ266" s="126"/>
      <c r="CR266" s="126"/>
      <c r="CS266" s="126"/>
      <c r="CT266" s="126"/>
      <c r="CU266" s="126"/>
      <c r="CV266" s="126"/>
      <c r="CW266" s="126"/>
      <c r="CX266" s="126"/>
      <c r="CY266" s="126"/>
      <c r="CZ266" s="289"/>
    </row>
    <row r="267" spans="1:104" ht="13.5" customHeight="1">
      <c r="A267" s="359">
        <v>155</v>
      </c>
      <c r="B267" s="332" t="s">
        <v>458</v>
      </c>
      <c r="C267" s="130">
        <f>A測定!Q266</f>
        <v>155</v>
      </c>
      <c r="D267" s="36">
        <f>A測定!R266</f>
        <v>194.5</v>
      </c>
      <c r="E267" s="264">
        <f>IF(A測定!S266="","",A測定!S266-$D267)</f>
        <v>1.4000000000010004E-2</v>
      </c>
      <c r="F267" s="264">
        <f>IF(A測定!T266="","",A測定!T266-$D267)</f>
        <v>-8.0000000000097771E-3</v>
      </c>
      <c r="G267" s="126"/>
      <c r="H267" s="126"/>
      <c r="I267" s="126"/>
      <c r="J267" s="126"/>
      <c r="K267" s="126"/>
      <c r="L267" s="126"/>
      <c r="M267" s="126"/>
      <c r="N267" s="126"/>
      <c r="O267" s="126"/>
      <c r="P267" s="126"/>
      <c r="Q267" s="126"/>
      <c r="R267" s="126"/>
      <c r="S267" s="126"/>
      <c r="T267" s="126"/>
      <c r="U267" s="126"/>
      <c r="V267" s="126"/>
      <c r="W267" s="126"/>
      <c r="X267" s="126"/>
      <c r="Y267" s="126"/>
      <c r="Z267" s="126"/>
      <c r="AA267" s="126"/>
      <c r="AB267" s="126"/>
      <c r="AC267" s="126"/>
      <c r="AD267" s="126"/>
      <c r="AE267" s="126"/>
      <c r="AF267" s="126"/>
      <c r="AG267" s="126"/>
      <c r="AH267" s="126"/>
      <c r="AI267" s="126"/>
      <c r="AJ267" s="126"/>
      <c r="AK267" s="126"/>
      <c r="AL267" s="126"/>
      <c r="AM267" s="126"/>
      <c r="AN267" s="126"/>
      <c r="AO267" s="126"/>
      <c r="AP267" s="126"/>
      <c r="AQ267" s="126"/>
      <c r="AR267" s="126"/>
      <c r="AS267" s="126"/>
      <c r="AT267" s="126"/>
      <c r="AU267" s="126"/>
      <c r="AV267" s="126"/>
      <c r="AW267" s="126"/>
      <c r="AX267" s="126"/>
      <c r="AY267" s="126"/>
      <c r="AZ267" s="126"/>
      <c r="BA267" s="126"/>
      <c r="BB267" s="126"/>
      <c r="BC267" s="126"/>
      <c r="BD267" s="126"/>
      <c r="BE267" s="126"/>
      <c r="BF267" s="126"/>
      <c r="BG267" s="126"/>
      <c r="BH267" s="126"/>
      <c r="BI267" s="126"/>
      <c r="BJ267" s="126"/>
      <c r="BK267" s="126"/>
      <c r="BL267" s="126"/>
      <c r="BM267" s="126"/>
      <c r="BN267" s="126"/>
      <c r="BO267" s="126"/>
      <c r="BP267" s="126"/>
      <c r="BQ267" s="126"/>
      <c r="BR267" s="126"/>
      <c r="BS267" s="126"/>
      <c r="BT267" s="126"/>
      <c r="BU267" s="126"/>
      <c r="BV267" s="126"/>
      <c r="BW267" s="126"/>
      <c r="BX267" s="126"/>
      <c r="BY267" s="126"/>
      <c r="BZ267" s="126"/>
      <c r="CA267" s="126"/>
      <c r="CB267" s="126"/>
      <c r="CC267" s="126"/>
      <c r="CD267" s="126"/>
      <c r="CE267" s="126"/>
      <c r="CF267" s="126"/>
      <c r="CG267" s="126"/>
      <c r="CH267" s="126"/>
      <c r="CI267" s="126"/>
      <c r="CJ267" s="126"/>
      <c r="CK267" s="126"/>
      <c r="CL267" s="126"/>
      <c r="CM267" s="126"/>
      <c r="CN267" s="126"/>
      <c r="CO267" s="126"/>
      <c r="CP267" s="126"/>
      <c r="CQ267" s="126"/>
      <c r="CR267" s="126"/>
      <c r="CS267" s="126"/>
      <c r="CT267" s="126"/>
      <c r="CU267" s="126"/>
      <c r="CV267" s="126"/>
      <c r="CW267" s="126"/>
      <c r="CX267" s="126"/>
      <c r="CY267" s="126"/>
      <c r="CZ267" s="289"/>
    </row>
    <row r="268" spans="1:104" ht="13.5" customHeight="1">
      <c r="A268" s="359">
        <v>156</v>
      </c>
      <c r="B268" s="332" t="s">
        <v>459</v>
      </c>
      <c r="C268" s="130">
        <f>A測定!Q267</f>
        <v>156</v>
      </c>
      <c r="D268" s="36">
        <f>A測定!R267</f>
        <v>194.5</v>
      </c>
      <c r="E268" s="264">
        <f>IF(A測定!S267="","",A測定!S267-$D268)</f>
        <v>2.0000000000010232E-2</v>
      </c>
      <c r="F268" s="264">
        <f>IF(A測定!T267="","",A測定!T267-$D268)</f>
        <v>9.9999999999909051E-3</v>
      </c>
      <c r="G268" s="126"/>
      <c r="H268" s="126"/>
      <c r="I268" s="126"/>
      <c r="J268" s="126"/>
      <c r="K268" s="126"/>
      <c r="L268" s="126"/>
      <c r="M268" s="126"/>
      <c r="N268" s="126"/>
      <c r="O268" s="126"/>
      <c r="P268" s="126"/>
      <c r="Q268" s="126"/>
      <c r="R268" s="126"/>
      <c r="S268" s="126"/>
      <c r="T268" s="126"/>
      <c r="U268" s="126"/>
      <c r="V268" s="126"/>
      <c r="W268" s="126"/>
      <c r="X268" s="126"/>
      <c r="Y268" s="126"/>
      <c r="Z268" s="126"/>
      <c r="AA268" s="126"/>
      <c r="AB268" s="126"/>
      <c r="AC268" s="126"/>
      <c r="AD268" s="126"/>
      <c r="AE268" s="126"/>
      <c r="AF268" s="126"/>
      <c r="AG268" s="126"/>
      <c r="AH268" s="126"/>
      <c r="AI268" s="126"/>
      <c r="AJ268" s="126"/>
      <c r="AK268" s="126"/>
      <c r="AL268" s="126"/>
      <c r="AM268" s="126"/>
      <c r="AN268" s="126"/>
      <c r="AO268" s="126"/>
      <c r="AP268" s="126"/>
      <c r="AQ268" s="126"/>
      <c r="AR268" s="126"/>
      <c r="AS268" s="126"/>
      <c r="AT268" s="126"/>
      <c r="AU268" s="126"/>
      <c r="AV268" s="126"/>
      <c r="AW268" s="126"/>
      <c r="AX268" s="126"/>
      <c r="AY268" s="126"/>
      <c r="AZ268" s="126"/>
      <c r="BA268" s="126"/>
      <c r="BB268" s="126"/>
      <c r="BC268" s="126"/>
      <c r="BD268" s="126"/>
      <c r="BE268" s="126"/>
      <c r="BF268" s="126"/>
      <c r="BG268" s="126"/>
      <c r="BH268" s="126"/>
      <c r="BI268" s="126"/>
      <c r="BJ268" s="126"/>
      <c r="BK268" s="126"/>
      <c r="BL268" s="126"/>
      <c r="BM268" s="126"/>
      <c r="BN268" s="126"/>
      <c r="BO268" s="126"/>
      <c r="BP268" s="126"/>
      <c r="BQ268" s="126"/>
      <c r="BR268" s="126"/>
      <c r="BS268" s="126"/>
      <c r="BT268" s="126"/>
      <c r="BU268" s="126"/>
      <c r="BV268" s="126"/>
      <c r="BW268" s="126"/>
      <c r="BX268" s="126"/>
      <c r="BY268" s="126"/>
      <c r="BZ268" s="126"/>
      <c r="CA268" s="126"/>
      <c r="CB268" s="126"/>
      <c r="CC268" s="126"/>
      <c r="CD268" s="126"/>
      <c r="CE268" s="126"/>
      <c r="CF268" s="126"/>
      <c r="CG268" s="126"/>
      <c r="CH268" s="126"/>
      <c r="CI268" s="126"/>
      <c r="CJ268" s="126"/>
      <c r="CK268" s="126"/>
      <c r="CL268" s="126"/>
      <c r="CM268" s="126"/>
      <c r="CN268" s="126"/>
      <c r="CO268" s="126"/>
      <c r="CP268" s="126"/>
      <c r="CQ268" s="126"/>
      <c r="CR268" s="126"/>
      <c r="CS268" s="126"/>
      <c r="CT268" s="126"/>
      <c r="CU268" s="126"/>
      <c r="CV268" s="126"/>
      <c r="CW268" s="126"/>
      <c r="CX268" s="126"/>
      <c r="CY268" s="126"/>
      <c r="CZ268" s="289"/>
    </row>
    <row r="269" spans="1:104" ht="13.5" customHeight="1">
      <c r="A269" s="359">
        <v>157</v>
      </c>
      <c r="B269" s="332" t="s">
        <v>525</v>
      </c>
      <c r="C269" s="130">
        <f>A測定!Q268</f>
        <v>157</v>
      </c>
      <c r="D269" s="36">
        <f>A測定!R268</f>
        <v>194.5</v>
      </c>
      <c r="E269" s="264">
        <f>IF(A測定!S268="","",A測定!S268-$D269)</f>
        <v>9.3999999999994088E-2</v>
      </c>
      <c r="F269" s="264">
        <f>IF(A測定!T268="","",A測定!T268-$D269)</f>
        <v>9.3999999999994088E-2</v>
      </c>
      <c r="G269" s="126"/>
      <c r="H269" s="126"/>
      <c r="I269" s="126"/>
      <c r="J269" s="126"/>
      <c r="K269" s="126"/>
      <c r="L269" s="126"/>
      <c r="M269" s="126"/>
      <c r="N269" s="126"/>
      <c r="O269" s="126"/>
      <c r="P269" s="126"/>
      <c r="Q269" s="126"/>
      <c r="R269" s="126"/>
      <c r="S269" s="126"/>
      <c r="T269" s="126"/>
      <c r="U269" s="126"/>
      <c r="V269" s="126"/>
      <c r="W269" s="126"/>
      <c r="X269" s="126"/>
      <c r="Y269" s="126"/>
      <c r="Z269" s="126"/>
      <c r="AA269" s="126"/>
      <c r="AB269" s="126"/>
      <c r="AC269" s="126"/>
      <c r="AD269" s="126"/>
      <c r="AE269" s="126"/>
      <c r="AF269" s="126"/>
      <c r="AG269" s="126"/>
      <c r="AH269" s="126"/>
      <c r="AI269" s="126"/>
      <c r="AJ269" s="126"/>
      <c r="AK269" s="126"/>
      <c r="AL269" s="126"/>
      <c r="AM269" s="126"/>
      <c r="AN269" s="126"/>
      <c r="AO269" s="126"/>
      <c r="AP269" s="126"/>
      <c r="AQ269" s="126"/>
      <c r="AR269" s="126"/>
      <c r="AS269" s="126"/>
      <c r="AT269" s="126"/>
      <c r="AU269" s="126"/>
      <c r="AV269" s="126"/>
      <c r="AW269" s="126"/>
      <c r="AX269" s="126"/>
      <c r="AY269" s="126"/>
      <c r="AZ269" s="126"/>
      <c r="BA269" s="126"/>
      <c r="BB269" s="126"/>
      <c r="BC269" s="126"/>
      <c r="BD269" s="126"/>
      <c r="BE269" s="126"/>
      <c r="BF269" s="126"/>
      <c r="BG269" s="126"/>
      <c r="BH269" s="126"/>
      <c r="BI269" s="126"/>
      <c r="BJ269" s="126"/>
      <c r="BK269" s="126"/>
      <c r="BL269" s="126"/>
      <c r="BM269" s="126"/>
      <c r="BN269" s="126"/>
      <c r="BO269" s="126"/>
      <c r="BP269" s="126"/>
      <c r="BQ269" s="126"/>
      <c r="BR269" s="126"/>
      <c r="BS269" s="126"/>
      <c r="BT269" s="126"/>
      <c r="BU269" s="126"/>
      <c r="BV269" s="126"/>
      <c r="BW269" s="126"/>
      <c r="BX269" s="126"/>
      <c r="BY269" s="126"/>
      <c r="BZ269" s="126"/>
      <c r="CA269" s="126"/>
      <c r="CB269" s="126"/>
      <c r="CC269" s="126"/>
      <c r="CD269" s="126"/>
      <c r="CE269" s="126"/>
      <c r="CF269" s="126"/>
      <c r="CG269" s="126"/>
      <c r="CH269" s="126"/>
      <c r="CI269" s="126"/>
      <c r="CJ269" s="126"/>
      <c r="CK269" s="126"/>
      <c r="CL269" s="126"/>
      <c r="CM269" s="126"/>
      <c r="CN269" s="126"/>
      <c r="CO269" s="126"/>
      <c r="CP269" s="126"/>
      <c r="CQ269" s="126"/>
      <c r="CR269" s="126"/>
      <c r="CS269" s="126"/>
      <c r="CT269" s="126"/>
      <c r="CU269" s="126"/>
      <c r="CV269" s="126"/>
      <c r="CW269" s="126"/>
      <c r="CX269" s="126"/>
      <c r="CY269" s="126"/>
      <c r="CZ269" s="289"/>
    </row>
    <row r="270" spans="1:104" ht="13.5" customHeight="1">
      <c r="A270" s="359">
        <v>158</v>
      </c>
      <c r="B270" s="332" t="s">
        <v>460</v>
      </c>
      <c r="C270" s="130">
        <f>A測定!Q269</f>
        <v>158</v>
      </c>
      <c r="D270" s="36">
        <f>A測定!R269</f>
        <v>194.5</v>
      </c>
      <c r="E270" s="264">
        <f>IF(A測定!S269="","",A測定!S269-$D270)</f>
        <v>-0.10900000000000887</v>
      </c>
      <c r="F270" s="264">
        <f>IF(A測定!T269="","",A測定!T269-$D270)</f>
        <v>-0.11500000000000909</v>
      </c>
      <c r="G270" s="126"/>
      <c r="H270" s="126"/>
      <c r="I270" s="126"/>
      <c r="J270" s="126"/>
      <c r="K270" s="126"/>
      <c r="L270" s="126"/>
      <c r="M270" s="126"/>
      <c r="N270" s="126"/>
      <c r="O270" s="126"/>
      <c r="P270" s="126"/>
      <c r="Q270" s="126"/>
      <c r="R270" s="126"/>
      <c r="S270" s="126"/>
      <c r="T270" s="126"/>
      <c r="U270" s="126"/>
      <c r="V270" s="126"/>
      <c r="W270" s="126"/>
      <c r="X270" s="126"/>
      <c r="Y270" s="126"/>
      <c r="Z270" s="126"/>
      <c r="AA270" s="126"/>
      <c r="AB270" s="126"/>
      <c r="AC270" s="126"/>
      <c r="AD270" s="126"/>
      <c r="AE270" s="126"/>
      <c r="AF270" s="126"/>
      <c r="AG270" s="126"/>
      <c r="AH270" s="126"/>
      <c r="AI270" s="126"/>
      <c r="AJ270" s="126"/>
      <c r="AK270" s="126"/>
      <c r="AL270" s="126"/>
      <c r="AM270" s="126"/>
      <c r="AN270" s="126"/>
      <c r="AO270" s="126"/>
      <c r="AP270" s="126"/>
      <c r="AQ270" s="126"/>
      <c r="AR270" s="126"/>
      <c r="AS270" s="126"/>
      <c r="AT270" s="126"/>
      <c r="AU270" s="126"/>
      <c r="AV270" s="126"/>
      <c r="AW270" s="126"/>
      <c r="AX270" s="126"/>
      <c r="AY270" s="126"/>
      <c r="AZ270" s="126"/>
      <c r="BA270" s="126"/>
      <c r="BB270" s="126"/>
      <c r="BC270" s="126"/>
      <c r="BD270" s="126"/>
      <c r="BE270" s="126"/>
      <c r="BF270" s="126"/>
      <c r="BG270" s="126"/>
      <c r="BH270" s="126"/>
      <c r="BI270" s="126"/>
      <c r="BJ270" s="126"/>
      <c r="BK270" s="126"/>
      <c r="BL270" s="126"/>
      <c r="BM270" s="126"/>
      <c r="BN270" s="126"/>
      <c r="BO270" s="126"/>
      <c r="BP270" s="126"/>
      <c r="BQ270" s="126"/>
      <c r="BR270" s="126"/>
      <c r="BS270" s="126"/>
      <c r="BT270" s="126"/>
      <c r="BU270" s="126"/>
      <c r="BV270" s="126"/>
      <c r="BW270" s="126"/>
      <c r="BX270" s="126"/>
      <c r="BY270" s="126"/>
      <c r="BZ270" s="126"/>
      <c r="CA270" s="126"/>
      <c r="CB270" s="126"/>
      <c r="CC270" s="126"/>
      <c r="CD270" s="126"/>
      <c r="CE270" s="126"/>
      <c r="CF270" s="126"/>
      <c r="CG270" s="126"/>
      <c r="CH270" s="126"/>
      <c r="CI270" s="126"/>
      <c r="CJ270" s="126"/>
      <c r="CK270" s="126"/>
      <c r="CL270" s="126"/>
      <c r="CM270" s="126"/>
      <c r="CN270" s="126"/>
      <c r="CO270" s="126"/>
      <c r="CP270" s="126"/>
      <c r="CQ270" s="126"/>
      <c r="CR270" s="126"/>
      <c r="CS270" s="126"/>
      <c r="CT270" s="126"/>
      <c r="CU270" s="126"/>
      <c r="CV270" s="126"/>
      <c r="CW270" s="126"/>
      <c r="CX270" s="126"/>
      <c r="CY270" s="126"/>
      <c r="CZ270" s="289"/>
    </row>
    <row r="271" spans="1:104" ht="13.5" customHeight="1">
      <c r="A271" s="359">
        <v>159</v>
      </c>
      <c r="B271" s="332" t="s">
        <v>461</v>
      </c>
      <c r="C271" s="130">
        <f>A測定!Q270</f>
        <v>159</v>
      </c>
      <c r="D271" s="36">
        <f>A測定!R270</f>
        <v>194.5</v>
      </c>
      <c r="E271" s="264">
        <f>IF(A測定!S270="","",A測定!S270-$D271)</f>
        <v>-8.0000000000012506E-2</v>
      </c>
      <c r="F271" s="264">
        <f>IF(A測定!T270="","",A測定!T270-$D271)</f>
        <v>-7.3000000000007503E-2</v>
      </c>
      <c r="G271" s="126"/>
      <c r="H271" s="126"/>
      <c r="I271" s="126"/>
      <c r="J271" s="126"/>
      <c r="K271" s="126"/>
      <c r="L271" s="126"/>
      <c r="M271" s="126"/>
      <c r="N271" s="126"/>
      <c r="O271" s="126"/>
      <c r="P271" s="126"/>
      <c r="Q271" s="126"/>
      <c r="R271" s="126"/>
      <c r="S271" s="126"/>
      <c r="T271" s="126"/>
      <c r="U271" s="126"/>
      <c r="V271" s="126"/>
      <c r="W271" s="126"/>
      <c r="X271" s="126"/>
      <c r="Y271" s="126"/>
      <c r="Z271" s="126"/>
      <c r="AA271" s="126"/>
      <c r="AB271" s="126"/>
      <c r="AC271" s="126"/>
      <c r="AD271" s="126"/>
      <c r="AE271" s="126"/>
      <c r="AF271" s="126"/>
      <c r="AG271" s="126"/>
      <c r="AH271" s="126"/>
      <c r="AI271" s="126"/>
      <c r="AJ271" s="126"/>
      <c r="AK271" s="126"/>
      <c r="AL271" s="126"/>
      <c r="AM271" s="126"/>
      <c r="AN271" s="126"/>
      <c r="AO271" s="126"/>
      <c r="AP271" s="126"/>
      <c r="AQ271" s="126"/>
      <c r="AR271" s="126"/>
      <c r="AS271" s="126"/>
      <c r="AT271" s="126"/>
      <c r="AU271" s="126"/>
      <c r="AV271" s="126"/>
      <c r="AW271" s="126"/>
      <c r="AX271" s="126"/>
      <c r="AY271" s="126"/>
      <c r="AZ271" s="126"/>
      <c r="BA271" s="126"/>
      <c r="BB271" s="126"/>
      <c r="BC271" s="126"/>
      <c r="BD271" s="126"/>
      <c r="BE271" s="126"/>
      <c r="BF271" s="126"/>
      <c r="BG271" s="126"/>
      <c r="BH271" s="126"/>
      <c r="BI271" s="126"/>
      <c r="BJ271" s="126"/>
      <c r="BK271" s="126"/>
      <c r="BL271" s="126"/>
      <c r="BM271" s="126"/>
      <c r="BN271" s="126"/>
      <c r="BO271" s="126"/>
      <c r="BP271" s="126"/>
      <c r="BQ271" s="126"/>
      <c r="BR271" s="126"/>
      <c r="BS271" s="126"/>
      <c r="BT271" s="126"/>
      <c r="BU271" s="126"/>
      <c r="BV271" s="126"/>
      <c r="BW271" s="126"/>
      <c r="BX271" s="126"/>
      <c r="BY271" s="126"/>
      <c r="BZ271" s="126"/>
      <c r="CA271" s="126"/>
      <c r="CB271" s="126"/>
      <c r="CC271" s="126"/>
      <c r="CD271" s="126"/>
      <c r="CE271" s="126"/>
      <c r="CF271" s="126"/>
      <c r="CG271" s="126"/>
      <c r="CH271" s="126"/>
      <c r="CI271" s="126"/>
      <c r="CJ271" s="126"/>
      <c r="CK271" s="126"/>
      <c r="CL271" s="126"/>
      <c r="CM271" s="126"/>
      <c r="CN271" s="126"/>
      <c r="CO271" s="126"/>
      <c r="CP271" s="126"/>
      <c r="CQ271" s="126"/>
      <c r="CR271" s="126"/>
      <c r="CS271" s="126"/>
      <c r="CT271" s="126"/>
      <c r="CU271" s="126"/>
      <c r="CV271" s="126"/>
      <c r="CW271" s="126"/>
      <c r="CX271" s="126"/>
      <c r="CY271" s="126"/>
      <c r="CZ271" s="289"/>
    </row>
    <row r="272" spans="1:104" ht="13.5" customHeight="1">
      <c r="A272" s="359">
        <v>160</v>
      </c>
      <c r="B272" s="332" t="s">
        <v>462</v>
      </c>
      <c r="C272" s="130">
        <f>A測定!Q271</f>
        <v>160</v>
      </c>
      <c r="D272" s="36">
        <f>A測定!R271</f>
        <v>194.5</v>
      </c>
      <c r="E272" s="264">
        <f>IF(A測定!S271="","",A測定!S271-$D272)</f>
        <v>-0.21600000000000819</v>
      </c>
      <c r="F272" s="264">
        <f>IF(A測定!T271="","",A測定!T271-$D272)</f>
        <v>-0.21299999999999386</v>
      </c>
      <c r="G272" s="126"/>
      <c r="H272" s="126"/>
      <c r="I272" s="126"/>
      <c r="J272" s="126"/>
      <c r="K272" s="126"/>
      <c r="L272" s="126"/>
      <c r="M272" s="126"/>
      <c r="N272" s="126"/>
      <c r="O272" s="126"/>
      <c r="P272" s="126"/>
      <c r="Q272" s="126"/>
      <c r="R272" s="126"/>
      <c r="S272" s="126"/>
      <c r="T272" s="126"/>
      <c r="U272" s="126"/>
      <c r="V272" s="126"/>
      <c r="W272" s="126"/>
      <c r="X272" s="126"/>
      <c r="Y272" s="126"/>
      <c r="Z272" s="126"/>
      <c r="AA272" s="126"/>
      <c r="AB272" s="126"/>
      <c r="AC272" s="126"/>
      <c r="AD272" s="126"/>
      <c r="AE272" s="126"/>
      <c r="AF272" s="126"/>
      <c r="AG272" s="126"/>
      <c r="AH272" s="126"/>
      <c r="AI272" s="126"/>
      <c r="AJ272" s="126"/>
      <c r="AK272" s="126"/>
      <c r="AL272" s="126"/>
      <c r="AM272" s="126"/>
      <c r="AN272" s="126"/>
      <c r="AO272" s="126"/>
      <c r="AP272" s="126"/>
      <c r="AQ272" s="126"/>
      <c r="AR272" s="126"/>
      <c r="AS272" s="126"/>
      <c r="AT272" s="126"/>
      <c r="AU272" s="126"/>
      <c r="AV272" s="126"/>
      <c r="AW272" s="126"/>
      <c r="AX272" s="126"/>
      <c r="AY272" s="126"/>
      <c r="AZ272" s="126"/>
      <c r="BA272" s="126"/>
      <c r="BB272" s="126"/>
      <c r="BC272" s="126"/>
      <c r="BD272" s="126"/>
      <c r="BE272" s="126"/>
      <c r="BF272" s="126"/>
      <c r="BG272" s="126"/>
      <c r="BH272" s="126"/>
      <c r="BI272" s="126"/>
      <c r="BJ272" s="126"/>
      <c r="BK272" s="126"/>
      <c r="BL272" s="126"/>
      <c r="BM272" s="126"/>
      <c r="BN272" s="126"/>
      <c r="BO272" s="126"/>
      <c r="BP272" s="126"/>
      <c r="BQ272" s="126"/>
      <c r="BR272" s="126"/>
      <c r="BS272" s="126"/>
      <c r="BT272" s="126"/>
      <c r="BU272" s="126"/>
      <c r="BV272" s="126"/>
      <c r="BW272" s="126"/>
      <c r="BX272" s="126"/>
      <c r="BY272" s="126"/>
      <c r="BZ272" s="126"/>
      <c r="CA272" s="126"/>
      <c r="CB272" s="126"/>
      <c r="CC272" s="126"/>
      <c r="CD272" s="126"/>
      <c r="CE272" s="126"/>
      <c r="CF272" s="126"/>
      <c r="CG272" s="126"/>
      <c r="CH272" s="126"/>
      <c r="CI272" s="126"/>
      <c r="CJ272" s="126"/>
      <c r="CK272" s="126"/>
      <c r="CL272" s="126"/>
      <c r="CM272" s="126"/>
      <c r="CN272" s="126"/>
      <c r="CO272" s="126"/>
      <c r="CP272" s="126"/>
      <c r="CQ272" s="126"/>
      <c r="CR272" s="126"/>
      <c r="CS272" s="126"/>
      <c r="CT272" s="126"/>
      <c r="CU272" s="126"/>
      <c r="CV272" s="126"/>
      <c r="CW272" s="126"/>
      <c r="CX272" s="126"/>
      <c r="CY272" s="126"/>
      <c r="CZ272" s="289"/>
    </row>
    <row r="273" spans="1:104" ht="13.5" customHeight="1">
      <c r="A273" s="359">
        <v>161</v>
      </c>
      <c r="B273" s="332" t="s">
        <v>526</v>
      </c>
      <c r="C273" s="130">
        <f>A測定!Q272</f>
        <v>161</v>
      </c>
      <c r="D273" s="36">
        <f>A測定!R272</f>
        <v>194.5</v>
      </c>
      <c r="E273" s="264">
        <f>IF(A測定!S272="","",A測定!S272-$D273)</f>
        <v>-0.10800000000000409</v>
      </c>
      <c r="F273" s="264">
        <f>IF(A測定!T272="","",A測定!T272-$D273)</f>
        <v>-0.10599999999999454</v>
      </c>
      <c r="G273" s="126"/>
      <c r="H273" s="126"/>
      <c r="I273" s="126"/>
      <c r="J273" s="126"/>
      <c r="K273" s="126"/>
      <c r="L273" s="126"/>
      <c r="M273" s="126"/>
      <c r="N273" s="126"/>
      <c r="O273" s="126"/>
      <c r="P273" s="126"/>
      <c r="Q273" s="126"/>
      <c r="R273" s="126"/>
      <c r="S273" s="126"/>
      <c r="T273" s="126"/>
      <c r="U273" s="126"/>
      <c r="V273" s="126"/>
      <c r="W273" s="126"/>
      <c r="X273" s="126"/>
      <c r="Y273" s="126"/>
      <c r="Z273" s="126"/>
      <c r="AA273" s="126"/>
      <c r="AB273" s="126"/>
      <c r="AC273" s="126"/>
      <c r="AD273" s="126"/>
      <c r="AE273" s="126"/>
      <c r="AF273" s="126"/>
      <c r="AG273" s="126"/>
      <c r="AH273" s="126"/>
      <c r="AI273" s="126"/>
      <c r="AJ273" s="126"/>
      <c r="AK273" s="126"/>
      <c r="AL273" s="126"/>
      <c r="AM273" s="126"/>
      <c r="AN273" s="126"/>
      <c r="AO273" s="126"/>
      <c r="AP273" s="126"/>
      <c r="AQ273" s="126"/>
      <c r="AR273" s="126"/>
      <c r="AS273" s="126"/>
      <c r="AT273" s="126"/>
      <c r="AU273" s="126"/>
      <c r="AV273" s="126"/>
      <c r="AW273" s="126"/>
      <c r="AX273" s="126"/>
      <c r="AY273" s="126"/>
      <c r="AZ273" s="126"/>
      <c r="BA273" s="126"/>
      <c r="BB273" s="126"/>
      <c r="BC273" s="126"/>
      <c r="BD273" s="126"/>
      <c r="BE273" s="126"/>
      <c r="BF273" s="126"/>
      <c r="BG273" s="126"/>
      <c r="BH273" s="126"/>
      <c r="BI273" s="126"/>
      <c r="BJ273" s="126"/>
      <c r="BK273" s="126"/>
      <c r="BL273" s="126"/>
      <c r="BM273" s="126"/>
      <c r="BN273" s="126"/>
      <c r="BO273" s="126"/>
      <c r="BP273" s="126"/>
      <c r="BQ273" s="126"/>
      <c r="BR273" s="126"/>
      <c r="BS273" s="126"/>
      <c r="BT273" s="126"/>
      <c r="BU273" s="126"/>
      <c r="BV273" s="126"/>
      <c r="BW273" s="126"/>
      <c r="BX273" s="126"/>
      <c r="BY273" s="126"/>
      <c r="BZ273" s="126"/>
      <c r="CA273" s="126"/>
      <c r="CB273" s="126"/>
      <c r="CC273" s="126"/>
      <c r="CD273" s="126"/>
      <c r="CE273" s="126"/>
      <c r="CF273" s="126"/>
      <c r="CG273" s="126"/>
      <c r="CH273" s="126"/>
      <c r="CI273" s="126"/>
      <c r="CJ273" s="126"/>
      <c r="CK273" s="126"/>
      <c r="CL273" s="126"/>
      <c r="CM273" s="126"/>
      <c r="CN273" s="126"/>
      <c r="CO273" s="126"/>
      <c r="CP273" s="126"/>
      <c r="CQ273" s="126"/>
      <c r="CR273" s="126"/>
      <c r="CS273" s="126"/>
      <c r="CT273" s="126"/>
      <c r="CU273" s="126"/>
      <c r="CV273" s="126"/>
      <c r="CW273" s="126"/>
      <c r="CX273" s="126"/>
      <c r="CY273" s="126"/>
      <c r="CZ273" s="289"/>
    </row>
    <row r="274" spans="1:104" ht="13.5" customHeight="1">
      <c r="A274" s="359">
        <v>162</v>
      </c>
      <c r="B274" s="332" t="s">
        <v>527</v>
      </c>
      <c r="C274" s="130">
        <f>A測定!Q273</f>
        <v>162</v>
      </c>
      <c r="D274" s="36">
        <f>A測定!R273</f>
        <v>194.5</v>
      </c>
      <c r="E274" s="264">
        <f>IF(A測定!S273="","",A測定!S273-$D274)</f>
        <v>-7.5999999999993406E-2</v>
      </c>
      <c r="F274" s="264">
        <f>IF(A測定!T273="","",A測定!T273-$D274)</f>
        <v>-7.9000000000007731E-2</v>
      </c>
      <c r="G274" s="126"/>
      <c r="H274" s="126"/>
      <c r="I274" s="126"/>
      <c r="J274" s="126"/>
      <c r="K274" s="126"/>
      <c r="L274" s="126"/>
      <c r="M274" s="126"/>
      <c r="N274" s="126"/>
      <c r="O274" s="126"/>
      <c r="P274" s="126"/>
      <c r="Q274" s="126"/>
      <c r="R274" s="126"/>
      <c r="S274" s="126"/>
      <c r="T274" s="126"/>
      <c r="U274" s="126"/>
      <c r="V274" s="126"/>
      <c r="W274" s="126"/>
      <c r="X274" s="126"/>
      <c r="Y274" s="126"/>
      <c r="Z274" s="126"/>
      <c r="AA274" s="126"/>
      <c r="AB274" s="126"/>
      <c r="AC274" s="126"/>
      <c r="AD274" s="126"/>
      <c r="AE274" s="126"/>
      <c r="AF274" s="126"/>
      <c r="AG274" s="126"/>
      <c r="AH274" s="126"/>
      <c r="AI274" s="126"/>
      <c r="AJ274" s="126"/>
      <c r="AK274" s="126"/>
      <c r="AL274" s="126"/>
      <c r="AM274" s="126"/>
      <c r="AN274" s="126"/>
      <c r="AO274" s="126"/>
      <c r="AP274" s="126"/>
      <c r="AQ274" s="126"/>
      <c r="AR274" s="126"/>
      <c r="AS274" s="126"/>
      <c r="AT274" s="126"/>
      <c r="AU274" s="126"/>
      <c r="AV274" s="126"/>
      <c r="AW274" s="126"/>
      <c r="AX274" s="126"/>
      <c r="AY274" s="126"/>
      <c r="AZ274" s="126"/>
      <c r="BA274" s="126"/>
      <c r="BB274" s="126"/>
      <c r="BC274" s="126"/>
      <c r="BD274" s="126"/>
      <c r="BE274" s="126"/>
      <c r="BF274" s="126"/>
      <c r="BG274" s="126"/>
      <c r="BH274" s="126"/>
      <c r="BI274" s="126"/>
      <c r="BJ274" s="126"/>
      <c r="BK274" s="126"/>
      <c r="BL274" s="126"/>
      <c r="BM274" s="126"/>
      <c r="BN274" s="126"/>
      <c r="BO274" s="126"/>
      <c r="BP274" s="126"/>
      <c r="BQ274" s="126"/>
      <c r="BR274" s="126"/>
      <c r="BS274" s="126"/>
      <c r="BT274" s="126"/>
      <c r="BU274" s="126"/>
      <c r="BV274" s="126"/>
      <c r="BW274" s="126"/>
      <c r="BX274" s="126"/>
      <c r="BY274" s="126"/>
      <c r="BZ274" s="126"/>
      <c r="CA274" s="126"/>
      <c r="CB274" s="126"/>
      <c r="CC274" s="126"/>
      <c r="CD274" s="126"/>
      <c r="CE274" s="126"/>
      <c r="CF274" s="126"/>
      <c r="CG274" s="126"/>
      <c r="CH274" s="126"/>
      <c r="CI274" s="126"/>
      <c r="CJ274" s="126"/>
      <c r="CK274" s="126"/>
      <c r="CL274" s="126"/>
      <c r="CM274" s="126"/>
      <c r="CN274" s="126"/>
      <c r="CO274" s="126"/>
      <c r="CP274" s="126"/>
      <c r="CQ274" s="126"/>
      <c r="CR274" s="126"/>
      <c r="CS274" s="126"/>
      <c r="CT274" s="126"/>
      <c r="CU274" s="126"/>
      <c r="CV274" s="126"/>
      <c r="CW274" s="126"/>
      <c r="CX274" s="126"/>
      <c r="CY274" s="126"/>
      <c r="CZ274" s="289"/>
    </row>
    <row r="275" spans="1:104" ht="13.5" customHeight="1">
      <c r="A275" s="359">
        <v>164</v>
      </c>
      <c r="B275" s="332" t="s">
        <v>528</v>
      </c>
      <c r="C275" s="130">
        <f>A測定!Q274</f>
        <v>164</v>
      </c>
      <c r="D275" s="36">
        <f>A測定!R274</f>
        <v>194.5</v>
      </c>
      <c r="E275" s="264">
        <f>IF(A測定!S274="","",A測定!S274-$D275)</f>
        <v>-0.10699999999999932</v>
      </c>
      <c r="F275" s="264">
        <f>IF(A測定!T274="","",A測定!T274-$D275)</f>
        <v>8.9999999999861302E-3</v>
      </c>
      <c r="G275" s="126"/>
      <c r="H275" s="126"/>
      <c r="I275" s="126"/>
      <c r="J275" s="126"/>
      <c r="K275" s="126"/>
      <c r="L275" s="126"/>
      <c r="M275" s="126"/>
      <c r="N275" s="126"/>
      <c r="O275" s="126"/>
      <c r="P275" s="126"/>
      <c r="Q275" s="126"/>
      <c r="R275" s="126"/>
      <c r="S275" s="126"/>
      <c r="T275" s="126"/>
      <c r="U275" s="126"/>
      <c r="V275" s="126"/>
      <c r="W275" s="126"/>
      <c r="X275" s="126"/>
      <c r="Y275" s="126"/>
      <c r="Z275" s="126"/>
      <c r="AA275" s="126"/>
      <c r="AB275" s="126"/>
      <c r="AC275" s="126"/>
      <c r="AD275" s="126"/>
      <c r="AE275" s="126"/>
      <c r="AF275" s="126"/>
      <c r="AG275" s="126"/>
      <c r="AH275" s="126"/>
      <c r="AI275" s="126"/>
      <c r="AJ275" s="126"/>
      <c r="AK275" s="126"/>
      <c r="AL275" s="126"/>
      <c r="AM275" s="126"/>
      <c r="AN275" s="126"/>
      <c r="AO275" s="126"/>
      <c r="AP275" s="126"/>
      <c r="AQ275" s="126"/>
      <c r="AR275" s="126"/>
      <c r="AS275" s="126"/>
      <c r="AT275" s="126"/>
      <c r="AU275" s="126"/>
      <c r="AV275" s="126"/>
      <c r="AW275" s="126"/>
      <c r="AX275" s="126"/>
      <c r="AY275" s="126"/>
      <c r="AZ275" s="126"/>
      <c r="BA275" s="126"/>
      <c r="BB275" s="126"/>
      <c r="BC275" s="126"/>
      <c r="BD275" s="126"/>
      <c r="BE275" s="126"/>
      <c r="BF275" s="126"/>
      <c r="BG275" s="126"/>
      <c r="BH275" s="126"/>
      <c r="BI275" s="126"/>
      <c r="BJ275" s="126"/>
      <c r="BK275" s="126"/>
      <c r="BL275" s="126"/>
      <c r="BM275" s="126"/>
      <c r="BN275" s="126"/>
      <c r="BO275" s="126"/>
      <c r="BP275" s="126"/>
      <c r="BQ275" s="126"/>
      <c r="BR275" s="126"/>
      <c r="BS275" s="126"/>
      <c r="BT275" s="126"/>
      <c r="BU275" s="126"/>
      <c r="BV275" s="126"/>
      <c r="BW275" s="126"/>
      <c r="BX275" s="126"/>
      <c r="BY275" s="126"/>
      <c r="BZ275" s="126"/>
      <c r="CA275" s="126"/>
      <c r="CB275" s="126"/>
      <c r="CC275" s="126"/>
      <c r="CD275" s="126"/>
      <c r="CE275" s="126"/>
      <c r="CF275" s="126"/>
      <c r="CG275" s="126"/>
      <c r="CH275" s="126"/>
      <c r="CI275" s="126"/>
      <c r="CJ275" s="126"/>
      <c r="CK275" s="126"/>
      <c r="CL275" s="126"/>
      <c r="CM275" s="126"/>
      <c r="CN275" s="126"/>
      <c r="CO275" s="126"/>
      <c r="CP275" s="126"/>
      <c r="CQ275" s="126"/>
      <c r="CR275" s="126"/>
      <c r="CS275" s="126"/>
      <c r="CT275" s="126"/>
      <c r="CU275" s="126"/>
      <c r="CV275" s="126"/>
      <c r="CW275" s="126"/>
      <c r="CX275" s="126"/>
      <c r="CY275" s="126"/>
      <c r="CZ275" s="289"/>
    </row>
    <row r="276" spans="1:104" ht="13.5" customHeight="1">
      <c r="A276" s="359">
        <v>165</v>
      </c>
      <c r="B276" s="332" t="s">
        <v>463</v>
      </c>
      <c r="C276" s="130">
        <f>A測定!Q275</f>
        <v>165</v>
      </c>
      <c r="D276" s="36">
        <f>A測定!R275</f>
        <v>194.5</v>
      </c>
      <c r="E276" s="264">
        <f>IF(A測定!S275="","",A測定!S275-$D276)</f>
        <v>-0.16999999999998749</v>
      </c>
      <c r="F276" s="264">
        <f>IF(A測定!T275="","",A測定!T275-$D276)</f>
        <v>-0.18000000000000682</v>
      </c>
      <c r="G276" s="126"/>
      <c r="H276" s="126"/>
      <c r="I276" s="126"/>
      <c r="J276" s="126"/>
      <c r="K276" s="126"/>
      <c r="L276" s="126"/>
      <c r="M276" s="126"/>
      <c r="N276" s="126"/>
      <c r="O276" s="126"/>
      <c r="P276" s="126"/>
      <c r="Q276" s="126"/>
      <c r="R276" s="126"/>
      <c r="S276" s="126"/>
      <c r="T276" s="126"/>
      <c r="U276" s="126"/>
      <c r="V276" s="126"/>
      <c r="W276" s="126"/>
      <c r="X276" s="126"/>
      <c r="Y276" s="126"/>
      <c r="Z276" s="126"/>
      <c r="AA276" s="126"/>
      <c r="AB276" s="126"/>
      <c r="AC276" s="126"/>
      <c r="AD276" s="126"/>
      <c r="AE276" s="126"/>
      <c r="AF276" s="126"/>
      <c r="AG276" s="126"/>
      <c r="AH276" s="126"/>
      <c r="AI276" s="126"/>
      <c r="AJ276" s="126"/>
      <c r="AK276" s="126"/>
      <c r="AL276" s="126"/>
      <c r="AM276" s="126"/>
      <c r="AN276" s="126"/>
      <c r="AO276" s="126"/>
      <c r="AP276" s="126"/>
      <c r="AQ276" s="126"/>
      <c r="AR276" s="126"/>
      <c r="AS276" s="126"/>
      <c r="AT276" s="126"/>
      <c r="AU276" s="126"/>
      <c r="AV276" s="126"/>
      <c r="AW276" s="126"/>
      <c r="AX276" s="126"/>
      <c r="AY276" s="126"/>
      <c r="AZ276" s="126"/>
      <c r="BA276" s="126"/>
      <c r="BB276" s="126"/>
      <c r="BC276" s="126"/>
      <c r="BD276" s="126"/>
      <c r="BE276" s="126"/>
      <c r="BF276" s="126"/>
      <c r="BG276" s="126"/>
      <c r="BH276" s="126"/>
      <c r="BI276" s="126"/>
      <c r="BJ276" s="126"/>
      <c r="BK276" s="126"/>
      <c r="BL276" s="126"/>
      <c r="BM276" s="126"/>
      <c r="BN276" s="126"/>
      <c r="BO276" s="126"/>
      <c r="BP276" s="126"/>
      <c r="BQ276" s="126"/>
      <c r="BR276" s="126"/>
      <c r="BS276" s="126"/>
      <c r="BT276" s="126"/>
      <c r="BU276" s="126"/>
      <c r="BV276" s="126"/>
      <c r="BW276" s="126"/>
      <c r="BX276" s="126"/>
      <c r="BY276" s="126"/>
      <c r="BZ276" s="126"/>
      <c r="CA276" s="126"/>
      <c r="CB276" s="126"/>
      <c r="CC276" s="126"/>
      <c r="CD276" s="126"/>
      <c r="CE276" s="126"/>
      <c r="CF276" s="126"/>
      <c r="CG276" s="126"/>
      <c r="CH276" s="126"/>
      <c r="CI276" s="126"/>
      <c r="CJ276" s="126"/>
      <c r="CK276" s="126"/>
      <c r="CL276" s="126"/>
      <c r="CM276" s="126"/>
      <c r="CN276" s="126"/>
      <c r="CO276" s="126"/>
      <c r="CP276" s="126"/>
      <c r="CQ276" s="126"/>
      <c r="CR276" s="126"/>
      <c r="CS276" s="126"/>
      <c r="CT276" s="126"/>
      <c r="CU276" s="126"/>
      <c r="CV276" s="126"/>
      <c r="CW276" s="126"/>
      <c r="CX276" s="126"/>
      <c r="CY276" s="126"/>
      <c r="CZ276" s="289"/>
    </row>
    <row r="277" spans="1:104" ht="13.5" customHeight="1">
      <c r="A277" s="359">
        <v>166</v>
      </c>
      <c r="B277" s="332" t="s">
        <v>529</v>
      </c>
      <c r="C277" s="130">
        <f>A測定!Q276</f>
        <v>166</v>
      </c>
      <c r="D277" s="36">
        <f>A測定!R276</f>
        <v>194.5</v>
      </c>
      <c r="E277" s="264">
        <f>IF(A測定!S276="","",A測定!S276-$D277)</f>
        <v>-0.22100000000000364</v>
      </c>
      <c r="F277" s="264">
        <f>IF(A測定!T276="","",A測定!T276-$D277)</f>
        <v>-0.23900000000000432</v>
      </c>
      <c r="G277" s="126"/>
      <c r="H277" s="126"/>
      <c r="I277" s="126"/>
      <c r="J277" s="126"/>
      <c r="K277" s="126"/>
      <c r="L277" s="126"/>
      <c r="M277" s="126"/>
      <c r="N277" s="126"/>
      <c r="O277" s="126"/>
      <c r="P277" s="126"/>
      <c r="Q277" s="126"/>
      <c r="R277" s="126"/>
      <c r="S277" s="126"/>
      <c r="T277" s="126"/>
      <c r="U277" s="126"/>
      <c r="V277" s="126"/>
      <c r="W277" s="126"/>
      <c r="X277" s="126"/>
      <c r="Y277" s="126"/>
      <c r="Z277" s="126"/>
      <c r="AA277" s="126"/>
      <c r="AB277" s="126"/>
      <c r="AC277" s="126"/>
      <c r="AD277" s="126"/>
      <c r="AE277" s="126"/>
      <c r="AF277" s="126"/>
      <c r="AG277" s="126"/>
      <c r="AH277" s="126"/>
      <c r="AI277" s="126"/>
      <c r="AJ277" s="126"/>
      <c r="AK277" s="126"/>
      <c r="AL277" s="126"/>
      <c r="AM277" s="126"/>
      <c r="AN277" s="126"/>
      <c r="AO277" s="126"/>
      <c r="AP277" s="126"/>
      <c r="AQ277" s="126"/>
      <c r="AR277" s="126"/>
      <c r="AS277" s="126"/>
      <c r="AT277" s="126"/>
      <c r="AU277" s="126"/>
      <c r="AV277" s="126"/>
      <c r="AW277" s="126"/>
      <c r="AX277" s="126"/>
      <c r="AY277" s="126"/>
      <c r="AZ277" s="126"/>
      <c r="BA277" s="126"/>
      <c r="BB277" s="126"/>
      <c r="BC277" s="126"/>
      <c r="BD277" s="126"/>
      <c r="BE277" s="126"/>
      <c r="BF277" s="126"/>
      <c r="BG277" s="126"/>
      <c r="BH277" s="126"/>
      <c r="BI277" s="126"/>
      <c r="BJ277" s="126"/>
      <c r="BK277" s="126"/>
      <c r="BL277" s="126"/>
      <c r="BM277" s="126"/>
      <c r="BN277" s="126"/>
      <c r="BO277" s="126"/>
      <c r="BP277" s="126"/>
      <c r="BQ277" s="126"/>
      <c r="BR277" s="126"/>
      <c r="BS277" s="126"/>
      <c r="BT277" s="126"/>
      <c r="BU277" s="126"/>
      <c r="BV277" s="126"/>
      <c r="BW277" s="126"/>
      <c r="BX277" s="126"/>
      <c r="BY277" s="126"/>
      <c r="BZ277" s="126"/>
      <c r="CA277" s="126"/>
      <c r="CB277" s="126"/>
      <c r="CC277" s="126"/>
      <c r="CD277" s="126"/>
      <c r="CE277" s="126"/>
      <c r="CF277" s="126"/>
      <c r="CG277" s="126"/>
      <c r="CH277" s="126"/>
      <c r="CI277" s="126"/>
      <c r="CJ277" s="126"/>
      <c r="CK277" s="126"/>
      <c r="CL277" s="126"/>
      <c r="CM277" s="126"/>
      <c r="CN277" s="126"/>
      <c r="CO277" s="126"/>
      <c r="CP277" s="126"/>
      <c r="CQ277" s="126"/>
      <c r="CR277" s="126"/>
      <c r="CS277" s="126"/>
      <c r="CT277" s="126"/>
      <c r="CU277" s="126"/>
      <c r="CV277" s="126"/>
      <c r="CW277" s="126"/>
      <c r="CX277" s="126"/>
      <c r="CY277" s="126"/>
      <c r="CZ277" s="289"/>
    </row>
    <row r="278" spans="1:104" ht="13.5" customHeight="1">
      <c r="A278" s="359">
        <v>167</v>
      </c>
      <c r="B278" s="332" t="s">
        <v>530</v>
      </c>
      <c r="C278" s="130">
        <f>A測定!Q277</f>
        <v>167</v>
      </c>
      <c r="D278" s="36">
        <f>A測定!R277</f>
        <v>194.5</v>
      </c>
      <c r="E278" s="264">
        <f>IF(A測定!S277="","",A測定!S277-$D278)</f>
        <v>-0.257000000000005</v>
      </c>
      <c r="F278" s="264">
        <f>IF(A測定!T277="","",A測定!T277-$D278)</f>
        <v>-0.26699999999999591</v>
      </c>
      <c r="G278" s="126"/>
      <c r="H278" s="126"/>
      <c r="I278" s="126"/>
      <c r="J278" s="126"/>
      <c r="K278" s="126"/>
      <c r="L278" s="126"/>
      <c r="M278" s="126"/>
      <c r="N278" s="126"/>
      <c r="O278" s="126"/>
      <c r="P278" s="126"/>
      <c r="Q278" s="126"/>
      <c r="R278" s="126"/>
      <c r="S278" s="126"/>
      <c r="T278" s="126"/>
      <c r="U278" s="126"/>
      <c r="V278" s="126"/>
      <c r="W278" s="126"/>
      <c r="X278" s="126"/>
      <c r="Y278" s="126"/>
      <c r="Z278" s="126"/>
      <c r="AA278" s="126"/>
      <c r="AB278" s="126"/>
      <c r="AC278" s="126"/>
      <c r="AD278" s="126"/>
      <c r="AE278" s="126"/>
      <c r="AF278" s="126"/>
      <c r="AG278" s="126"/>
      <c r="AH278" s="126"/>
      <c r="AI278" s="126"/>
      <c r="AJ278" s="126"/>
      <c r="AK278" s="126"/>
      <c r="AL278" s="126"/>
      <c r="AM278" s="126"/>
      <c r="AN278" s="126"/>
      <c r="AO278" s="126"/>
      <c r="AP278" s="126"/>
      <c r="AQ278" s="126"/>
      <c r="AR278" s="126"/>
      <c r="AS278" s="126"/>
      <c r="AT278" s="126"/>
      <c r="AU278" s="126"/>
      <c r="AV278" s="126"/>
      <c r="AW278" s="126"/>
      <c r="AX278" s="126"/>
      <c r="AY278" s="126"/>
      <c r="AZ278" s="126"/>
      <c r="BA278" s="126"/>
      <c r="BB278" s="126"/>
      <c r="BC278" s="126"/>
      <c r="BD278" s="126"/>
      <c r="BE278" s="126"/>
      <c r="BF278" s="126"/>
      <c r="BG278" s="126"/>
      <c r="BH278" s="126"/>
      <c r="BI278" s="126"/>
      <c r="BJ278" s="126"/>
      <c r="BK278" s="126"/>
      <c r="BL278" s="126"/>
      <c r="BM278" s="126"/>
      <c r="BN278" s="126"/>
      <c r="BO278" s="126"/>
      <c r="BP278" s="126"/>
      <c r="BQ278" s="126"/>
      <c r="BR278" s="126"/>
      <c r="BS278" s="126"/>
      <c r="BT278" s="126"/>
      <c r="BU278" s="126"/>
      <c r="BV278" s="126"/>
      <c r="BW278" s="126"/>
      <c r="BX278" s="126"/>
      <c r="BY278" s="126"/>
      <c r="BZ278" s="126"/>
      <c r="CA278" s="126"/>
      <c r="CB278" s="126"/>
      <c r="CC278" s="126"/>
      <c r="CD278" s="126"/>
      <c r="CE278" s="126"/>
      <c r="CF278" s="126"/>
      <c r="CG278" s="126"/>
      <c r="CH278" s="126"/>
      <c r="CI278" s="126"/>
      <c r="CJ278" s="126"/>
      <c r="CK278" s="126"/>
      <c r="CL278" s="126"/>
      <c r="CM278" s="126"/>
      <c r="CN278" s="126"/>
      <c r="CO278" s="126"/>
      <c r="CP278" s="126"/>
      <c r="CQ278" s="126"/>
      <c r="CR278" s="126"/>
      <c r="CS278" s="126"/>
      <c r="CT278" s="126"/>
      <c r="CU278" s="126"/>
      <c r="CV278" s="126"/>
      <c r="CW278" s="126"/>
      <c r="CX278" s="126"/>
      <c r="CY278" s="126"/>
      <c r="CZ278" s="289"/>
    </row>
    <row r="279" spans="1:104" ht="13.5" customHeight="1">
      <c r="A279" s="359">
        <v>168</v>
      </c>
      <c r="B279" s="332" t="s">
        <v>464</v>
      </c>
      <c r="C279" s="130">
        <f>A測定!Q278</f>
        <v>168</v>
      </c>
      <c r="D279" s="36">
        <f>A測定!R278</f>
        <v>176</v>
      </c>
      <c r="E279" s="264">
        <f>IF(A測定!S278="","",A測定!S278-$D279)</f>
        <v>0.11299999999999955</v>
      </c>
      <c r="F279" s="264">
        <f>IF(A測定!T278="","",A測定!T278-$D279)</f>
        <v>9.3999999999994088E-2</v>
      </c>
      <c r="G279" s="126"/>
      <c r="H279" s="126"/>
      <c r="I279" s="126"/>
      <c r="J279" s="126"/>
      <c r="K279" s="126"/>
      <c r="L279" s="126"/>
      <c r="M279" s="126"/>
      <c r="N279" s="126"/>
      <c r="O279" s="126"/>
      <c r="P279" s="126"/>
      <c r="Q279" s="126"/>
      <c r="R279" s="126"/>
      <c r="S279" s="126"/>
      <c r="T279" s="126"/>
      <c r="U279" s="126"/>
      <c r="V279" s="126"/>
      <c r="W279" s="126"/>
      <c r="X279" s="126"/>
      <c r="Y279" s="126"/>
      <c r="Z279" s="126"/>
      <c r="AA279" s="126"/>
      <c r="AB279" s="126"/>
      <c r="AC279" s="126"/>
      <c r="AD279" s="126"/>
      <c r="AE279" s="126"/>
      <c r="AF279" s="126"/>
      <c r="AG279" s="126"/>
      <c r="AH279" s="126"/>
      <c r="AI279" s="126"/>
      <c r="AJ279" s="126"/>
      <c r="AK279" s="126"/>
      <c r="AL279" s="126"/>
      <c r="AM279" s="126"/>
      <c r="AN279" s="126"/>
      <c r="AO279" s="126"/>
      <c r="AP279" s="126"/>
      <c r="AQ279" s="126"/>
      <c r="AR279" s="126"/>
      <c r="AS279" s="126"/>
      <c r="AT279" s="126"/>
      <c r="AU279" s="126"/>
      <c r="AV279" s="126"/>
      <c r="AW279" s="126"/>
      <c r="AX279" s="126"/>
      <c r="AY279" s="126"/>
      <c r="AZ279" s="126"/>
      <c r="BA279" s="126"/>
      <c r="BB279" s="126"/>
      <c r="BC279" s="126"/>
      <c r="BD279" s="126"/>
      <c r="BE279" s="126"/>
      <c r="BF279" s="126"/>
      <c r="BG279" s="126"/>
      <c r="BH279" s="126"/>
      <c r="BI279" s="126"/>
      <c r="BJ279" s="126"/>
      <c r="BK279" s="126"/>
      <c r="BL279" s="126"/>
      <c r="BM279" s="126"/>
      <c r="BN279" s="126"/>
      <c r="BO279" s="126"/>
      <c r="BP279" s="126"/>
      <c r="BQ279" s="126"/>
      <c r="BR279" s="126"/>
      <c r="BS279" s="126"/>
      <c r="BT279" s="126"/>
      <c r="BU279" s="126"/>
      <c r="BV279" s="126"/>
      <c r="BW279" s="126"/>
      <c r="BX279" s="126"/>
      <c r="BY279" s="126"/>
      <c r="BZ279" s="126"/>
      <c r="CA279" s="126"/>
      <c r="CB279" s="126"/>
      <c r="CC279" s="126"/>
      <c r="CD279" s="126"/>
      <c r="CE279" s="126"/>
      <c r="CF279" s="126"/>
      <c r="CG279" s="126"/>
      <c r="CH279" s="126"/>
      <c r="CI279" s="126"/>
      <c r="CJ279" s="126"/>
      <c r="CK279" s="126"/>
      <c r="CL279" s="126"/>
      <c r="CM279" s="126"/>
      <c r="CN279" s="126"/>
      <c r="CO279" s="126"/>
      <c r="CP279" s="126"/>
      <c r="CQ279" s="126"/>
      <c r="CR279" s="126"/>
      <c r="CS279" s="126"/>
      <c r="CT279" s="126"/>
      <c r="CU279" s="126"/>
      <c r="CV279" s="126"/>
      <c r="CW279" s="126"/>
      <c r="CX279" s="126"/>
      <c r="CY279" s="126"/>
      <c r="CZ279" s="289"/>
    </row>
    <row r="280" spans="1:104" ht="13.5" customHeight="1">
      <c r="A280" s="359">
        <v>169</v>
      </c>
      <c r="B280" s="332" t="s">
        <v>465</v>
      </c>
      <c r="C280" s="130">
        <f>A測定!Q279</f>
        <v>169</v>
      </c>
      <c r="D280" s="36">
        <f>A測定!R279</f>
        <v>176</v>
      </c>
      <c r="E280" s="264">
        <f>IF(A測定!S279="","",A測定!S279-$D280)</f>
        <v>0.10099999999999909</v>
      </c>
      <c r="F280" s="264">
        <f>IF(A測定!T279="","",A測定!T279-$D280)</f>
        <v>7.0999999999997954E-2</v>
      </c>
      <c r="G280" s="126"/>
      <c r="H280" s="126"/>
      <c r="I280" s="126"/>
      <c r="J280" s="126"/>
      <c r="K280" s="126"/>
      <c r="L280" s="126"/>
      <c r="M280" s="126"/>
      <c r="N280" s="126"/>
      <c r="O280" s="126"/>
      <c r="P280" s="126"/>
      <c r="Q280" s="126"/>
      <c r="R280" s="126"/>
      <c r="S280" s="126"/>
      <c r="T280" s="126"/>
      <c r="U280" s="126"/>
      <c r="V280" s="126"/>
      <c r="W280" s="126"/>
      <c r="X280" s="126"/>
      <c r="Y280" s="126"/>
      <c r="Z280" s="126"/>
      <c r="AA280" s="126"/>
      <c r="AB280" s="126"/>
      <c r="AC280" s="126"/>
      <c r="AD280" s="126"/>
      <c r="AE280" s="126"/>
      <c r="AF280" s="126"/>
      <c r="AG280" s="126"/>
      <c r="AH280" s="126"/>
      <c r="AI280" s="126"/>
      <c r="AJ280" s="126"/>
      <c r="AK280" s="126"/>
      <c r="AL280" s="126"/>
      <c r="AM280" s="126"/>
      <c r="AN280" s="126"/>
      <c r="AO280" s="126"/>
      <c r="AP280" s="126"/>
      <c r="AQ280" s="126"/>
      <c r="AR280" s="126"/>
      <c r="AS280" s="126"/>
      <c r="AT280" s="126"/>
      <c r="AU280" s="126"/>
      <c r="AV280" s="126"/>
      <c r="AW280" s="126"/>
      <c r="AX280" s="126"/>
      <c r="AY280" s="126"/>
      <c r="AZ280" s="126"/>
      <c r="BA280" s="126"/>
      <c r="BB280" s="126"/>
      <c r="BC280" s="126"/>
      <c r="BD280" s="126"/>
      <c r="BE280" s="126"/>
      <c r="BF280" s="126"/>
      <c r="BG280" s="126"/>
      <c r="BH280" s="126"/>
      <c r="BI280" s="126"/>
      <c r="BJ280" s="126"/>
      <c r="BK280" s="126"/>
      <c r="BL280" s="126"/>
      <c r="BM280" s="126"/>
      <c r="BN280" s="126"/>
      <c r="BO280" s="126"/>
      <c r="BP280" s="126"/>
      <c r="BQ280" s="126"/>
      <c r="BR280" s="126"/>
      <c r="BS280" s="126"/>
      <c r="BT280" s="126"/>
      <c r="BU280" s="126"/>
      <c r="BV280" s="126"/>
      <c r="BW280" s="126"/>
      <c r="BX280" s="126"/>
      <c r="BY280" s="126"/>
      <c r="BZ280" s="126"/>
      <c r="CA280" s="126"/>
      <c r="CB280" s="126"/>
      <c r="CC280" s="126"/>
      <c r="CD280" s="126"/>
      <c r="CE280" s="126"/>
      <c r="CF280" s="126"/>
      <c r="CG280" s="126"/>
      <c r="CH280" s="126"/>
      <c r="CI280" s="126"/>
      <c r="CJ280" s="126"/>
      <c r="CK280" s="126"/>
      <c r="CL280" s="126"/>
      <c r="CM280" s="126"/>
      <c r="CN280" s="126"/>
      <c r="CO280" s="126"/>
      <c r="CP280" s="126"/>
      <c r="CQ280" s="126"/>
      <c r="CR280" s="126"/>
      <c r="CS280" s="126"/>
      <c r="CT280" s="126"/>
      <c r="CU280" s="126"/>
      <c r="CV280" s="126"/>
      <c r="CW280" s="126"/>
      <c r="CX280" s="126"/>
      <c r="CY280" s="126"/>
      <c r="CZ280" s="289"/>
    </row>
    <row r="281" spans="1:104" ht="13.5" customHeight="1">
      <c r="A281" s="359">
        <v>170</v>
      </c>
      <c r="B281" s="332" t="s">
        <v>531</v>
      </c>
      <c r="C281" s="130">
        <f>A測定!Q280</f>
        <v>170</v>
      </c>
      <c r="D281" s="36">
        <f>A測定!R280</f>
        <v>176</v>
      </c>
      <c r="E281" s="264">
        <f>IF(A測定!S280="","",A測定!S280-$D281)</f>
        <v>0.15600000000000591</v>
      </c>
      <c r="F281" s="264">
        <f>IF(A測定!T280="","",A測定!T280-$D281)</f>
        <v>0.13900000000001</v>
      </c>
      <c r="G281" s="126"/>
      <c r="H281" s="126"/>
      <c r="I281" s="126"/>
      <c r="J281" s="126"/>
      <c r="K281" s="126"/>
      <c r="L281" s="126"/>
      <c r="M281" s="126"/>
      <c r="N281" s="126"/>
      <c r="O281" s="126"/>
      <c r="P281" s="126"/>
      <c r="Q281" s="126"/>
      <c r="R281" s="126"/>
      <c r="S281" s="126"/>
      <c r="T281" s="126"/>
      <c r="U281" s="126"/>
      <c r="V281" s="126"/>
      <c r="W281" s="126"/>
      <c r="X281" s="126"/>
      <c r="Y281" s="126"/>
      <c r="Z281" s="126"/>
      <c r="AA281" s="126"/>
      <c r="AB281" s="126"/>
      <c r="AC281" s="126"/>
      <c r="AD281" s="126"/>
      <c r="AE281" s="126"/>
      <c r="AF281" s="126"/>
      <c r="AG281" s="126"/>
      <c r="AH281" s="126"/>
      <c r="AI281" s="126"/>
      <c r="AJ281" s="126"/>
      <c r="AK281" s="126"/>
      <c r="AL281" s="126"/>
      <c r="AM281" s="126"/>
      <c r="AN281" s="126"/>
      <c r="AO281" s="126"/>
      <c r="AP281" s="126"/>
      <c r="AQ281" s="126"/>
      <c r="AR281" s="126"/>
      <c r="AS281" s="126"/>
      <c r="AT281" s="126"/>
      <c r="AU281" s="126"/>
      <c r="AV281" s="126"/>
      <c r="AW281" s="126"/>
      <c r="AX281" s="126"/>
      <c r="AY281" s="126"/>
      <c r="AZ281" s="126"/>
      <c r="BA281" s="126"/>
      <c r="BB281" s="126"/>
      <c r="BC281" s="126"/>
      <c r="BD281" s="126"/>
      <c r="BE281" s="126"/>
      <c r="BF281" s="126"/>
      <c r="BG281" s="126"/>
      <c r="BH281" s="126"/>
      <c r="BI281" s="126"/>
      <c r="BJ281" s="126"/>
      <c r="BK281" s="126"/>
      <c r="BL281" s="126"/>
      <c r="BM281" s="126"/>
      <c r="BN281" s="126"/>
      <c r="BO281" s="126"/>
      <c r="BP281" s="126"/>
      <c r="BQ281" s="126"/>
      <c r="BR281" s="126"/>
      <c r="BS281" s="126"/>
      <c r="BT281" s="126"/>
      <c r="BU281" s="126"/>
      <c r="BV281" s="126"/>
      <c r="BW281" s="126"/>
      <c r="BX281" s="126"/>
      <c r="BY281" s="126"/>
      <c r="BZ281" s="126"/>
      <c r="CA281" s="126"/>
      <c r="CB281" s="126"/>
      <c r="CC281" s="126"/>
      <c r="CD281" s="126"/>
      <c r="CE281" s="126"/>
      <c r="CF281" s="126"/>
      <c r="CG281" s="126"/>
      <c r="CH281" s="126"/>
      <c r="CI281" s="126"/>
      <c r="CJ281" s="126"/>
      <c r="CK281" s="126"/>
      <c r="CL281" s="126"/>
      <c r="CM281" s="126"/>
      <c r="CN281" s="126"/>
      <c r="CO281" s="126"/>
      <c r="CP281" s="126"/>
      <c r="CQ281" s="126"/>
      <c r="CR281" s="126"/>
      <c r="CS281" s="126"/>
      <c r="CT281" s="126"/>
      <c r="CU281" s="126"/>
      <c r="CV281" s="126"/>
      <c r="CW281" s="126"/>
      <c r="CX281" s="126"/>
      <c r="CY281" s="126"/>
      <c r="CZ281" s="289"/>
    </row>
    <row r="282" spans="1:104" ht="13.5" customHeight="1">
      <c r="A282" s="359">
        <v>171</v>
      </c>
      <c r="B282" s="332" t="s">
        <v>532</v>
      </c>
      <c r="C282" s="130">
        <f>A測定!Q281</f>
        <v>171</v>
      </c>
      <c r="D282" s="36">
        <f>A測定!R281</f>
        <v>176</v>
      </c>
      <c r="E282" s="264">
        <f>IF(A測定!S281="","",A測定!S281-$D282)</f>
        <v>6.6000000000002501E-2</v>
      </c>
      <c r="F282" s="264">
        <f>IF(A測定!T281="","",A測定!T281-$D282)</f>
        <v>7.8000000000002956E-2</v>
      </c>
      <c r="G282" s="126"/>
      <c r="H282" s="126"/>
      <c r="I282" s="126"/>
      <c r="J282" s="126"/>
      <c r="K282" s="126"/>
      <c r="L282" s="126"/>
      <c r="M282" s="126"/>
      <c r="N282" s="126"/>
      <c r="O282" s="126"/>
      <c r="P282" s="126"/>
      <c r="Q282" s="126"/>
      <c r="R282" s="126"/>
      <c r="S282" s="126"/>
      <c r="T282" s="126"/>
      <c r="U282" s="126"/>
      <c r="V282" s="126"/>
      <c r="W282" s="126"/>
      <c r="X282" s="126"/>
      <c r="Y282" s="126"/>
      <c r="Z282" s="126"/>
      <c r="AA282" s="126"/>
      <c r="AB282" s="126"/>
      <c r="AC282" s="126"/>
      <c r="AD282" s="126"/>
      <c r="AE282" s="126"/>
      <c r="AF282" s="126"/>
      <c r="AG282" s="126"/>
      <c r="AH282" s="126"/>
      <c r="AI282" s="126"/>
      <c r="AJ282" s="126"/>
      <c r="AK282" s="126"/>
      <c r="AL282" s="126"/>
      <c r="AM282" s="126"/>
      <c r="AN282" s="126"/>
      <c r="AO282" s="126"/>
      <c r="AP282" s="126"/>
      <c r="AQ282" s="126"/>
      <c r="AR282" s="126"/>
      <c r="AS282" s="126"/>
      <c r="AT282" s="126"/>
      <c r="AU282" s="126"/>
      <c r="AV282" s="126"/>
      <c r="AW282" s="126"/>
      <c r="AX282" s="126"/>
      <c r="AY282" s="126"/>
      <c r="AZ282" s="126"/>
      <c r="BA282" s="126"/>
      <c r="BB282" s="126"/>
      <c r="BC282" s="126"/>
      <c r="BD282" s="126"/>
      <c r="BE282" s="126"/>
      <c r="BF282" s="126"/>
      <c r="BG282" s="126"/>
      <c r="BH282" s="126"/>
      <c r="BI282" s="126"/>
      <c r="BJ282" s="126"/>
      <c r="BK282" s="126"/>
      <c r="BL282" s="126"/>
      <c r="BM282" s="126"/>
      <c r="BN282" s="126"/>
      <c r="BO282" s="126"/>
      <c r="BP282" s="126"/>
      <c r="BQ282" s="126"/>
      <c r="BR282" s="126"/>
      <c r="BS282" s="126"/>
      <c r="BT282" s="126"/>
      <c r="BU282" s="126"/>
      <c r="BV282" s="126"/>
      <c r="BW282" s="126"/>
      <c r="BX282" s="126"/>
      <c r="BY282" s="126"/>
      <c r="BZ282" s="126"/>
      <c r="CA282" s="126"/>
      <c r="CB282" s="126"/>
      <c r="CC282" s="126"/>
      <c r="CD282" s="126"/>
      <c r="CE282" s="126"/>
      <c r="CF282" s="126"/>
      <c r="CG282" s="126"/>
      <c r="CH282" s="126"/>
      <c r="CI282" s="126"/>
      <c r="CJ282" s="126"/>
      <c r="CK282" s="126"/>
      <c r="CL282" s="126"/>
      <c r="CM282" s="126"/>
      <c r="CN282" s="126"/>
      <c r="CO282" s="126"/>
      <c r="CP282" s="126"/>
      <c r="CQ282" s="126"/>
      <c r="CR282" s="126"/>
      <c r="CS282" s="126"/>
      <c r="CT282" s="126"/>
      <c r="CU282" s="126"/>
      <c r="CV282" s="126"/>
      <c r="CW282" s="126"/>
      <c r="CX282" s="126"/>
      <c r="CY282" s="126"/>
      <c r="CZ282" s="289"/>
    </row>
    <row r="283" spans="1:104" ht="13.5" customHeight="1">
      <c r="A283" s="359">
        <v>172</v>
      </c>
      <c r="B283" s="332" t="s">
        <v>466</v>
      </c>
      <c r="C283" s="130">
        <f>A測定!Q282</f>
        <v>172</v>
      </c>
      <c r="D283" s="36">
        <f>A測定!R282</f>
        <v>176</v>
      </c>
      <c r="E283" s="264">
        <f>IF(A測定!S282="","",A測定!S282-$D283)</f>
        <v>8.7999999999993861E-2</v>
      </c>
      <c r="F283" s="264">
        <f>IF(A測定!T282="","",A測定!T282-$D283)</f>
        <v>8.7999999999993861E-2</v>
      </c>
      <c r="G283" s="126"/>
      <c r="H283" s="126"/>
      <c r="I283" s="126"/>
      <c r="J283" s="126"/>
      <c r="K283" s="126"/>
      <c r="L283" s="126"/>
      <c r="M283" s="126"/>
      <c r="N283" s="126"/>
      <c r="O283" s="126"/>
      <c r="P283" s="126"/>
      <c r="Q283" s="126"/>
      <c r="R283" s="126"/>
      <c r="S283" s="126"/>
      <c r="T283" s="126"/>
      <c r="U283" s="126"/>
      <c r="V283" s="126"/>
      <c r="W283" s="126"/>
      <c r="X283" s="126"/>
      <c r="Y283" s="126"/>
      <c r="Z283" s="126"/>
      <c r="AA283" s="126"/>
      <c r="AB283" s="126"/>
      <c r="AC283" s="126"/>
      <c r="AD283" s="126"/>
      <c r="AE283" s="126"/>
      <c r="AF283" s="126"/>
      <c r="AG283" s="126"/>
      <c r="AH283" s="126"/>
      <c r="AI283" s="126"/>
      <c r="AJ283" s="126"/>
      <c r="AK283" s="126"/>
      <c r="AL283" s="126"/>
      <c r="AM283" s="126"/>
      <c r="AN283" s="126"/>
      <c r="AO283" s="126"/>
      <c r="AP283" s="126"/>
      <c r="AQ283" s="126"/>
      <c r="AR283" s="126"/>
      <c r="AS283" s="126"/>
      <c r="AT283" s="126"/>
      <c r="AU283" s="126"/>
      <c r="AV283" s="126"/>
      <c r="AW283" s="126"/>
      <c r="AX283" s="126"/>
      <c r="AY283" s="126"/>
      <c r="AZ283" s="126"/>
      <c r="BA283" s="126"/>
      <c r="BB283" s="126"/>
      <c r="BC283" s="126"/>
      <c r="BD283" s="126"/>
      <c r="BE283" s="126"/>
      <c r="BF283" s="126"/>
      <c r="BG283" s="126"/>
      <c r="BH283" s="126"/>
      <c r="BI283" s="126"/>
      <c r="BJ283" s="126"/>
      <c r="BK283" s="126"/>
      <c r="BL283" s="126"/>
      <c r="BM283" s="126"/>
      <c r="BN283" s="126"/>
      <c r="BO283" s="126"/>
      <c r="BP283" s="126"/>
      <c r="BQ283" s="126"/>
      <c r="BR283" s="126"/>
      <c r="BS283" s="126"/>
      <c r="BT283" s="126"/>
      <c r="BU283" s="126"/>
      <c r="BV283" s="126"/>
      <c r="BW283" s="126"/>
      <c r="BX283" s="126"/>
      <c r="BY283" s="126"/>
      <c r="BZ283" s="126"/>
      <c r="CA283" s="126"/>
      <c r="CB283" s="126"/>
      <c r="CC283" s="126"/>
      <c r="CD283" s="126"/>
      <c r="CE283" s="126"/>
      <c r="CF283" s="126"/>
      <c r="CG283" s="126"/>
      <c r="CH283" s="126"/>
      <c r="CI283" s="126"/>
      <c r="CJ283" s="126"/>
      <c r="CK283" s="126"/>
      <c r="CL283" s="126"/>
      <c r="CM283" s="126"/>
      <c r="CN283" s="126"/>
      <c r="CO283" s="126"/>
      <c r="CP283" s="126"/>
      <c r="CQ283" s="126"/>
      <c r="CR283" s="126"/>
      <c r="CS283" s="126"/>
      <c r="CT283" s="126"/>
      <c r="CU283" s="126"/>
      <c r="CV283" s="126"/>
      <c r="CW283" s="126"/>
      <c r="CX283" s="126"/>
      <c r="CY283" s="126"/>
      <c r="CZ283" s="289"/>
    </row>
    <row r="284" spans="1:104" ht="13.5" customHeight="1">
      <c r="A284" s="359">
        <v>174</v>
      </c>
      <c r="B284" s="332" t="s">
        <v>467</v>
      </c>
      <c r="C284" s="130">
        <f>A測定!Q283</f>
        <v>174</v>
      </c>
      <c r="D284" s="36">
        <f>A測定!R283</f>
        <v>168.5</v>
      </c>
      <c r="E284" s="264">
        <f>IF(A測定!S283="","",A測定!S283-$D284)</f>
        <v>-0.11600000000001387</v>
      </c>
      <c r="F284" s="264">
        <f>IF(A測定!T283="","",A測定!T283-$D284)</f>
        <v>-0.132000000000005</v>
      </c>
      <c r="G284" s="126"/>
      <c r="H284" s="126"/>
      <c r="I284" s="126"/>
      <c r="J284" s="126"/>
      <c r="K284" s="126"/>
      <c r="L284" s="126"/>
      <c r="M284" s="126"/>
      <c r="N284" s="126"/>
      <c r="O284" s="126"/>
      <c r="P284" s="126"/>
      <c r="Q284" s="126"/>
      <c r="R284" s="126"/>
      <c r="S284" s="126"/>
      <c r="T284" s="126"/>
      <c r="U284" s="126"/>
      <c r="V284" s="126"/>
      <c r="W284" s="126"/>
      <c r="X284" s="126"/>
      <c r="Y284" s="126"/>
      <c r="Z284" s="126"/>
      <c r="AA284" s="126"/>
      <c r="AB284" s="126"/>
      <c r="AC284" s="126"/>
      <c r="AD284" s="126"/>
      <c r="AE284" s="126"/>
      <c r="AF284" s="126"/>
      <c r="AG284" s="126"/>
      <c r="AH284" s="126"/>
      <c r="AI284" s="126"/>
      <c r="AJ284" s="126"/>
      <c r="AK284" s="126"/>
      <c r="AL284" s="126"/>
      <c r="AM284" s="126"/>
      <c r="AN284" s="126"/>
      <c r="AO284" s="126"/>
      <c r="AP284" s="126"/>
      <c r="AQ284" s="126"/>
      <c r="AR284" s="126"/>
      <c r="AS284" s="126"/>
      <c r="AT284" s="126"/>
      <c r="AU284" s="126"/>
      <c r="AV284" s="126"/>
      <c r="AW284" s="126"/>
      <c r="AX284" s="126"/>
      <c r="AY284" s="126"/>
      <c r="AZ284" s="126"/>
      <c r="BA284" s="126"/>
      <c r="BB284" s="126"/>
      <c r="BC284" s="126"/>
      <c r="BD284" s="126"/>
      <c r="BE284" s="126"/>
      <c r="BF284" s="126"/>
      <c r="BG284" s="126"/>
      <c r="BH284" s="126"/>
      <c r="BI284" s="126"/>
      <c r="BJ284" s="126"/>
      <c r="BK284" s="126"/>
      <c r="BL284" s="126"/>
      <c r="BM284" s="126"/>
      <c r="BN284" s="126"/>
      <c r="BO284" s="126"/>
      <c r="BP284" s="126"/>
      <c r="BQ284" s="126"/>
      <c r="BR284" s="126"/>
      <c r="BS284" s="126"/>
      <c r="BT284" s="126"/>
      <c r="BU284" s="126"/>
      <c r="BV284" s="126"/>
      <c r="BW284" s="126"/>
      <c r="BX284" s="126"/>
      <c r="BY284" s="126"/>
      <c r="BZ284" s="126"/>
      <c r="CA284" s="126"/>
      <c r="CB284" s="126"/>
      <c r="CC284" s="126"/>
      <c r="CD284" s="126"/>
      <c r="CE284" s="126"/>
      <c r="CF284" s="126"/>
      <c r="CG284" s="126"/>
      <c r="CH284" s="126"/>
      <c r="CI284" s="126"/>
      <c r="CJ284" s="126"/>
      <c r="CK284" s="126"/>
      <c r="CL284" s="126"/>
      <c r="CM284" s="126"/>
      <c r="CN284" s="126"/>
      <c r="CO284" s="126"/>
      <c r="CP284" s="126"/>
      <c r="CQ284" s="126"/>
      <c r="CR284" s="126"/>
      <c r="CS284" s="126"/>
      <c r="CT284" s="126"/>
      <c r="CU284" s="126"/>
      <c r="CV284" s="126"/>
      <c r="CW284" s="126"/>
      <c r="CX284" s="126"/>
      <c r="CY284" s="126"/>
      <c r="CZ284" s="289"/>
    </row>
    <row r="285" spans="1:104" ht="13.5" customHeight="1">
      <c r="A285" s="359">
        <v>176</v>
      </c>
      <c r="B285" s="332" t="s">
        <v>468</v>
      </c>
      <c r="C285" s="130">
        <f>A測定!Q284</f>
        <v>176</v>
      </c>
      <c r="D285" s="36">
        <f>A測定!R284</f>
        <v>176</v>
      </c>
      <c r="E285" s="264">
        <f>IF(A測定!S284="","",A測定!S284-$D285)</f>
        <v>-0.15000000000000568</v>
      </c>
      <c r="F285" s="264">
        <f>IF(A測定!T284="","",A測定!T284-$D285)</f>
        <v>-0.15600000000000591</v>
      </c>
      <c r="G285" s="126"/>
      <c r="H285" s="126"/>
      <c r="I285" s="126"/>
      <c r="J285" s="126"/>
      <c r="K285" s="126"/>
      <c r="L285" s="126"/>
      <c r="M285" s="126"/>
      <c r="N285" s="126"/>
      <c r="O285" s="126"/>
      <c r="P285" s="126"/>
      <c r="Q285" s="126"/>
      <c r="R285" s="126"/>
      <c r="S285" s="126"/>
      <c r="T285" s="126"/>
      <c r="U285" s="126"/>
      <c r="V285" s="126"/>
      <c r="W285" s="126"/>
      <c r="X285" s="126"/>
      <c r="Y285" s="126"/>
      <c r="Z285" s="126"/>
      <c r="AA285" s="126"/>
      <c r="AB285" s="126"/>
      <c r="AC285" s="126"/>
      <c r="AD285" s="126"/>
      <c r="AE285" s="126"/>
      <c r="AF285" s="126"/>
      <c r="AG285" s="126"/>
      <c r="AH285" s="126"/>
      <c r="AI285" s="126"/>
      <c r="AJ285" s="126"/>
      <c r="AK285" s="126"/>
      <c r="AL285" s="126"/>
      <c r="AM285" s="126"/>
      <c r="AN285" s="126"/>
      <c r="AO285" s="126"/>
      <c r="AP285" s="126"/>
      <c r="AQ285" s="126"/>
      <c r="AR285" s="126"/>
      <c r="AS285" s="126"/>
      <c r="AT285" s="126"/>
      <c r="AU285" s="126"/>
      <c r="AV285" s="126"/>
      <c r="AW285" s="126"/>
      <c r="AX285" s="126"/>
      <c r="AY285" s="126"/>
      <c r="AZ285" s="126"/>
      <c r="BA285" s="126"/>
      <c r="BB285" s="126"/>
      <c r="BC285" s="126"/>
      <c r="BD285" s="126"/>
      <c r="BE285" s="126"/>
      <c r="BF285" s="126"/>
      <c r="BG285" s="126"/>
      <c r="BH285" s="126"/>
      <c r="BI285" s="126"/>
      <c r="BJ285" s="126"/>
      <c r="BK285" s="126"/>
      <c r="BL285" s="126"/>
      <c r="BM285" s="126"/>
      <c r="BN285" s="126"/>
      <c r="BO285" s="126"/>
      <c r="BP285" s="126"/>
      <c r="BQ285" s="126"/>
      <c r="BR285" s="126"/>
      <c r="BS285" s="126"/>
      <c r="BT285" s="126"/>
      <c r="BU285" s="126"/>
      <c r="BV285" s="126"/>
      <c r="BW285" s="126"/>
      <c r="BX285" s="126"/>
      <c r="BY285" s="126"/>
      <c r="BZ285" s="126"/>
      <c r="CA285" s="126"/>
      <c r="CB285" s="126"/>
      <c r="CC285" s="126"/>
      <c r="CD285" s="126"/>
      <c r="CE285" s="126"/>
      <c r="CF285" s="126"/>
      <c r="CG285" s="126"/>
      <c r="CH285" s="126"/>
      <c r="CI285" s="126"/>
      <c r="CJ285" s="126"/>
      <c r="CK285" s="126"/>
      <c r="CL285" s="126"/>
      <c r="CM285" s="126"/>
      <c r="CN285" s="126"/>
      <c r="CO285" s="126"/>
      <c r="CP285" s="126"/>
      <c r="CQ285" s="126"/>
      <c r="CR285" s="126"/>
      <c r="CS285" s="126"/>
      <c r="CT285" s="126"/>
      <c r="CU285" s="126"/>
      <c r="CV285" s="126"/>
      <c r="CW285" s="126"/>
      <c r="CX285" s="126"/>
      <c r="CY285" s="126"/>
      <c r="CZ285" s="289"/>
    </row>
    <row r="286" spans="1:104" ht="13.5" customHeight="1">
      <c r="A286" s="359">
        <v>177</v>
      </c>
      <c r="B286" s="332" t="s">
        <v>533</v>
      </c>
      <c r="C286" s="130">
        <f>A測定!Q285</f>
        <v>177</v>
      </c>
      <c r="D286" s="36">
        <f>A測定!R285</f>
        <v>176</v>
      </c>
      <c r="E286" s="264">
        <f>IF(A測定!S285="","",A測定!S285-$D286)</f>
        <v>-0.11000000000001364</v>
      </c>
      <c r="F286" s="264">
        <f>IF(A測定!T285="","",A測定!T285-$D286)</f>
        <v>-0.125</v>
      </c>
      <c r="G286" s="126"/>
      <c r="H286" s="126"/>
      <c r="I286" s="126"/>
      <c r="J286" s="126"/>
      <c r="K286" s="126"/>
      <c r="L286" s="126"/>
      <c r="M286" s="126"/>
      <c r="N286" s="126"/>
      <c r="O286" s="126"/>
      <c r="P286" s="126"/>
      <c r="Q286" s="126"/>
      <c r="R286" s="126"/>
      <c r="S286" s="126"/>
      <c r="T286" s="126"/>
      <c r="U286" s="126"/>
      <c r="V286" s="126"/>
      <c r="W286" s="126"/>
      <c r="X286" s="126"/>
      <c r="Y286" s="126"/>
      <c r="Z286" s="126"/>
      <c r="AA286" s="126"/>
      <c r="AB286" s="126"/>
      <c r="AC286" s="126"/>
      <c r="AD286" s="126"/>
      <c r="AE286" s="126"/>
      <c r="AF286" s="126"/>
      <c r="AG286" s="126"/>
      <c r="AH286" s="126"/>
      <c r="AI286" s="126"/>
      <c r="AJ286" s="126"/>
      <c r="AK286" s="126"/>
      <c r="AL286" s="126"/>
      <c r="AM286" s="126"/>
      <c r="AN286" s="126"/>
      <c r="AO286" s="126"/>
      <c r="AP286" s="126"/>
      <c r="AQ286" s="126"/>
      <c r="AR286" s="126"/>
      <c r="AS286" s="126"/>
      <c r="AT286" s="126"/>
      <c r="AU286" s="126"/>
      <c r="AV286" s="126"/>
      <c r="AW286" s="126"/>
      <c r="AX286" s="126"/>
      <c r="AY286" s="126"/>
      <c r="AZ286" s="126"/>
      <c r="BA286" s="126"/>
      <c r="BB286" s="126"/>
      <c r="BC286" s="126"/>
      <c r="BD286" s="126"/>
      <c r="BE286" s="126"/>
      <c r="BF286" s="126"/>
      <c r="BG286" s="126"/>
      <c r="BH286" s="126"/>
      <c r="BI286" s="126"/>
      <c r="BJ286" s="126"/>
      <c r="BK286" s="126"/>
      <c r="BL286" s="126"/>
      <c r="BM286" s="126"/>
      <c r="BN286" s="126"/>
      <c r="BO286" s="126"/>
      <c r="BP286" s="126"/>
      <c r="BQ286" s="126"/>
      <c r="BR286" s="126"/>
      <c r="BS286" s="126"/>
      <c r="BT286" s="126"/>
      <c r="BU286" s="126"/>
      <c r="BV286" s="126"/>
      <c r="BW286" s="126"/>
      <c r="BX286" s="126"/>
      <c r="BY286" s="126"/>
      <c r="BZ286" s="126"/>
      <c r="CA286" s="126"/>
      <c r="CB286" s="126"/>
      <c r="CC286" s="126"/>
      <c r="CD286" s="126"/>
      <c r="CE286" s="126"/>
      <c r="CF286" s="126"/>
      <c r="CG286" s="126"/>
      <c r="CH286" s="126"/>
      <c r="CI286" s="126"/>
      <c r="CJ286" s="126"/>
      <c r="CK286" s="126"/>
      <c r="CL286" s="126"/>
      <c r="CM286" s="126"/>
      <c r="CN286" s="126"/>
      <c r="CO286" s="126"/>
      <c r="CP286" s="126"/>
      <c r="CQ286" s="126"/>
      <c r="CR286" s="126"/>
      <c r="CS286" s="126"/>
      <c r="CT286" s="126"/>
      <c r="CU286" s="126"/>
      <c r="CV286" s="126"/>
      <c r="CW286" s="126"/>
      <c r="CX286" s="126"/>
      <c r="CY286" s="126"/>
      <c r="CZ286" s="289"/>
    </row>
    <row r="287" spans="1:104" ht="13.5" customHeight="1">
      <c r="A287" s="359">
        <v>178</v>
      </c>
      <c r="B287" s="332" t="s">
        <v>534</v>
      </c>
      <c r="C287" s="130">
        <f>A測定!Q286</f>
        <v>178</v>
      </c>
      <c r="D287" s="36">
        <f>A測定!R286</f>
        <v>176</v>
      </c>
      <c r="E287" s="264">
        <f>IF(A測定!S286="","",A測定!S286-$D287)</f>
        <v>-0.24799999999999045</v>
      </c>
      <c r="F287" s="264">
        <f>IF(A測定!T286="","",A測定!T286-$D287)</f>
        <v>-0.25899999999998613</v>
      </c>
      <c r="G287" s="126"/>
      <c r="H287" s="126"/>
      <c r="I287" s="126"/>
      <c r="J287" s="126"/>
      <c r="K287" s="126"/>
      <c r="L287" s="126"/>
      <c r="M287" s="126"/>
      <c r="N287" s="126"/>
      <c r="O287" s="126"/>
      <c r="P287" s="126"/>
      <c r="Q287" s="126"/>
      <c r="R287" s="126"/>
      <c r="S287" s="126"/>
      <c r="T287" s="126"/>
      <c r="U287" s="126"/>
      <c r="V287" s="126"/>
      <c r="W287" s="126"/>
      <c r="X287" s="126"/>
      <c r="Y287" s="126"/>
      <c r="Z287" s="126"/>
      <c r="AA287" s="126"/>
      <c r="AB287" s="126"/>
      <c r="AC287" s="126"/>
      <c r="AD287" s="126"/>
      <c r="AE287" s="126"/>
      <c r="AF287" s="126"/>
      <c r="AG287" s="126"/>
      <c r="AH287" s="126"/>
      <c r="AI287" s="126"/>
      <c r="AJ287" s="126"/>
      <c r="AK287" s="126"/>
      <c r="AL287" s="126"/>
      <c r="AM287" s="126"/>
      <c r="AN287" s="126"/>
      <c r="AO287" s="126"/>
      <c r="AP287" s="126"/>
      <c r="AQ287" s="126"/>
      <c r="AR287" s="126"/>
      <c r="AS287" s="126"/>
      <c r="AT287" s="126"/>
      <c r="AU287" s="126"/>
      <c r="AV287" s="126"/>
      <c r="AW287" s="126"/>
      <c r="AX287" s="126"/>
      <c r="AY287" s="126"/>
      <c r="AZ287" s="126"/>
      <c r="BA287" s="126"/>
      <c r="BB287" s="126"/>
      <c r="BC287" s="126"/>
      <c r="BD287" s="126"/>
      <c r="BE287" s="126"/>
      <c r="BF287" s="126"/>
      <c r="BG287" s="126"/>
      <c r="BH287" s="126"/>
      <c r="BI287" s="126"/>
      <c r="BJ287" s="126"/>
      <c r="BK287" s="126"/>
      <c r="BL287" s="126"/>
      <c r="BM287" s="126"/>
      <c r="BN287" s="126"/>
      <c r="BO287" s="126"/>
      <c r="BP287" s="126"/>
      <c r="BQ287" s="126"/>
      <c r="BR287" s="126"/>
      <c r="BS287" s="126"/>
      <c r="BT287" s="126"/>
      <c r="BU287" s="126"/>
      <c r="BV287" s="126"/>
      <c r="BW287" s="126"/>
      <c r="BX287" s="126"/>
      <c r="BY287" s="126"/>
      <c r="BZ287" s="126"/>
      <c r="CA287" s="126"/>
      <c r="CB287" s="126"/>
      <c r="CC287" s="126"/>
      <c r="CD287" s="126"/>
      <c r="CE287" s="126"/>
      <c r="CF287" s="126"/>
      <c r="CG287" s="126"/>
      <c r="CH287" s="126"/>
      <c r="CI287" s="126"/>
      <c r="CJ287" s="126"/>
      <c r="CK287" s="126"/>
      <c r="CL287" s="126"/>
      <c r="CM287" s="126"/>
      <c r="CN287" s="126"/>
      <c r="CO287" s="126"/>
      <c r="CP287" s="126"/>
      <c r="CQ287" s="126"/>
      <c r="CR287" s="126"/>
      <c r="CS287" s="126"/>
      <c r="CT287" s="126"/>
      <c r="CU287" s="126"/>
      <c r="CV287" s="126"/>
      <c r="CW287" s="126"/>
      <c r="CX287" s="126"/>
      <c r="CY287" s="126"/>
      <c r="CZ287" s="289"/>
    </row>
    <row r="288" spans="1:104" ht="13.5" customHeight="1">
      <c r="A288" s="359">
        <v>180</v>
      </c>
      <c r="B288" s="332" t="s">
        <v>469</v>
      </c>
      <c r="C288" s="130">
        <f>A測定!Q287</f>
        <v>180</v>
      </c>
      <c r="D288" s="36">
        <f>A測定!R287</f>
        <v>176</v>
      </c>
      <c r="E288" s="264">
        <f>IF(A測定!S287="","",A測定!S287-$D288)</f>
        <v>-0.30500000000000682</v>
      </c>
      <c r="F288" s="264">
        <f>IF(A測定!T287="","",A測定!T287-$D288)</f>
        <v>-0.33000000000001251</v>
      </c>
      <c r="G288" s="126"/>
      <c r="H288" s="126"/>
      <c r="I288" s="126"/>
      <c r="J288" s="126"/>
      <c r="K288" s="126"/>
      <c r="L288" s="126"/>
      <c r="M288" s="126"/>
      <c r="N288" s="126"/>
      <c r="O288" s="126"/>
      <c r="P288" s="126"/>
      <c r="Q288" s="126"/>
      <c r="R288" s="126"/>
      <c r="S288" s="126"/>
      <c r="T288" s="126"/>
      <c r="U288" s="126"/>
      <c r="V288" s="126"/>
      <c r="W288" s="126"/>
      <c r="X288" s="126"/>
      <c r="Y288" s="126"/>
      <c r="Z288" s="126"/>
      <c r="AA288" s="126"/>
      <c r="AB288" s="126"/>
      <c r="AC288" s="126"/>
      <c r="AD288" s="126"/>
      <c r="AE288" s="126"/>
      <c r="AF288" s="126"/>
      <c r="AG288" s="126"/>
      <c r="AH288" s="126"/>
      <c r="AI288" s="126"/>
      <c r="AJ288" s="126"/>
      <c r="AK288" s="126"/>
      <c r="AL288" s="126"/>
      <c r="AM288" s="126"/>
      <c r="AN288" s="126"/>
      <c r="AO288" s="126"/>
      <c r="AP288" s="126"/>
      <c r="AQ288" s="126"/>
      <c r="AR288" s="126"/>
      <c r="AS288" s="126"/>
      <c r="AT288" s="126"/>
      <c r="AU288" s="126"/>
      <c r="AV288" s="126"/>
      <c r="AW288" s="126"/>
      <c r="AX288" s="126"/>
      <c r="AY288" s="126"/>
      <c r="AZ288" s="126"/>
      <c r="BA288" s="126"/>
      <c r="BB288" s="126"/>
      <c r="BC288" s="126"/>
      <c r="BD288" s="126"/>
      <c r="BE288" s="126"/>
      <c r="BF288" s="126"/>
      <c r="BG288" s="126"/>
      <c r="BH288" s="126"/>
      <c r="BI288" s="126"/>
      <c r="BJ288" s="126"/>
      <c r="BK288" s="126"/>
      <c r="BL288" s="126"/>
      <c r="BM288" s="126"/>
      <c r="BN288" s="126"/>
      <c r="BO288" s="126"/>
      <c r="BP288" s="126"/>
      <c r="BQ288" s="126"/>
      <c r="BR288" s="126"/>
      <c r="BS288" s="126"/>
      <c r="BT288" s="126"/>
      <c r="BU288" s="126"/>
      <c r="BV288" s="126"/>
      <c r="BW288" s="126"/>
      <c r="BX288" s="126"/>
      <c r="BY288" s="126"/>
      <c r="BZ288" s="126"/>
      <c r="CA288" s="126"/>
      <c r="CB288" s="126"/>
      <c r="CC288" s="126"/>
      <c r="CD288" s="126"/>
      <c r="CE288" s="126"/>
      <c r="CF288" s="126"/>
      <c r="CG288" s="126"/>
      <c r="CH288" s="126"/>
      <c r="CI288" s="126"/>
      <c r="CJ288" s="126"/>
      <c r="CK288" s="126"/>
      <c r="CL288" s="126"/>
      <c r="CM288" s="126"/>
      <c r="CN288" s="126"/>
      <c r="CO288" s="126"/>
      <c r="CP288" s="126"/>
      <c r="CQ288" s="126"/>
      <c r="CR288" s="126"/>
      <c r="CS288" s="126"/>
      <c r="CT288" s="126"/>
      <c r="CU288" s="126"/>
      <c r="CV288" s="126"/>
      <c r="CW288" s="126"/>
      <c r="CX288" s="126"/>
      <c r="CY288" s="126"/>
      <c r="CZ288" s="289"/>
    </row>
    <row r="289" spans="1:104" ht="13.5" customHeight="1">
      <c r="A289" s="359">
        <v>181</v>
      </c>
      <c r="B289" s="332" t="s">
        <v>238</v>
      </c>
      <c r="C289" s="130">
        <f>A測定!Q288</f>
        <v>181</v>
      </c>
      <c r="D289" s="36">
        <f>A測定!R288</f>
        <v>176</v>
      </c>
      <c r="E289" s="264">
        <f>IF(A測定!S288="","",A測定!S288-$D289)</f>
        <v>-0.28000000000000114</v>
      </c>
      <c r="F289" s="264">
        <f>IF(A測定!T288="","",A測定!T288-$D289)</f>
        <v>-0.19499999999999318</v>
      </c>
      <c r="G289" s="126"/>
      <c r="H289" s="126"/>
      <c r="I289" s="126"/>
      <c r="J289" s="126"/>
      <c r="K289" s="126"/>
      <c r="L289" s="126"/>
      <c r="M289" s="126"/>
      <c r="N289" s="126"/>
      <c r="O289" s="126"/>
      <c r="P289" s="126"/>
      <c r="Q289" s="126"/>
      <c r="R289" s="126"/>
      <c r="S289" s="126"/>
      <c r="T289" s="126"/>
      <c r="U289" s="126"/>
      <c r="V289" s="126"/>
      <c r="W289" s="126"/>
      <c r="X289" s="126"/>
      <c r="Y289" s="126"/>
      <c r="Z289" s="126"/>
      <c r="AA289" s="126"/>
      <c r="AB289" s="126"/>
      <c r="AC289" s="126"/>
      <c r="AD289" s="126"/>
      <c r="AE289" s="126"/>
      <c r="AF289" s="126"/>
      <c r="AG289" s="126"/>
      <c r="AH289" s="126"/>
      <c r="AI289" s="126"/>
      <c r="AJ289" s="126"/>
      <c r="AK289" s="126"/>
      <c r="AL289" s="126"/>
      <c r="AM289" s="126"/>
      <c r="AN289" s="126"/>
      <c r="AO289" s="126"/>
      <c r="AP289" s="126"/>
      <c r="AQ289" s="126"/>
      <c r="AR289" s="126"/>
      <c r="AS289" s="126"/>
      <c r="AT289" s="126"/>
      <c r="AU289" s="126"/>
      <c r="AV289" s="126"/>
      <c r="AW289" s="126"/>
      <c r="AX289" s="126"/>
      <c r="AY289" s="126"/>
      <c r="AZ289" s="126"/>
      <c r="BA289" s="126"/>
      <c r="BB289" s="126"/>
      <c r="BC289" s="126"/>
      <c r="BD289" s="126"/>
      <c r="BE289" s="126"/>
      <c r="BF289" s="126"/>
      <c r="BG289" s="126"/>
      <c r="BH289" s="126"/>
      <c r="BI289" s="126"/>
      <c r="BJ289" s="126"/>
      <c r="BK289" s="126"/>
      <c r="BL289" s="126"/>
      <c r="BM289" s="126"/>
      <c r="BN289" s="126"/>
      <c r="BO289" s="126"/>
      <c r="BP289" s="126"/>
      <c r="BQ289" s="126"/>
      <c r="BR289" s="126"/>
      <c r="BS289" s="126"/>
      <c r="BT289" s="126"/>
      <c r="BU289" s="126"/>
      <c r="BV289" s="126"/>
      <c r="BW289" s="126"/>
      <c r="BX289" s="126"/>
      <c r="BY289" s="126"/>
      <c r="BZ289" s="126"/>
      <c r="CA289" s="126"/>
      <c r="CB289" s="126"/>
      <c r="CC289" s="126"/>
      <c r="CD289" s="126"/>
      <c r="CE289" s="126"/>
      <c r="CF289" s="126"/>
      <c r="CG289" s="126"/>
      <c r="CH289" s="126"/>
      <c r="CI289" s="126"/>
      <c r="CJ289" s="126"/>
      <c r="CK289" s="126"/>
      <c r="CL289" s="126"/>
      <c r="CM289" s="126"/>
      <c r="CN289" s="126"/>
      <c r="CO289" s="126"/>
      <c r="CP289" s="126"/>
      <c r="CQ289" s="126"/>
      <c r="CR289" s="126"/>
      <c r="CS289" s="126"/>
      <c r="CT289" s="126"/>
      <c r="CU289" s="126"/>
      <c r="CV289" s="126"/>
      <c r="CW289" s="126"/>
      <c r="CX289" s="126"/>
      <c r="CY289" s="126"/>
      <c r="CZ289" s="289"/>
    </row>
    <row r="290" spans="1:104" ht="13.5" customHeight="1">
      <c r="A290" s="359">
        <v>182</v>
      </c>
      <c r="B290" s="332" t="s">
        <v>239</v>
      </c>
      <c r="C290" s="130">
        <f>A測定!Q289</f>
        <v>182</v>
      </c>
      <c r="D290" s="36">
        <f>A測定!R289</f>
        <v>176</v>
      </c>
      <c r="E290" s="264">
        <f>IF(A測定!S289="","",A測定!S289-$D290)</f>
        <v>-0.15100000000001046</v>
      </c>
      <c r="F290" s="264">
        <f>IF(A測定!T289="","",A測定!T289-$D290)</f>
        <v>-0.11299999999999955</v>
      </c>
      <c r="G290" s="126"/>
      <c r="H290" s="126"/>
      <c r="I290" s="126"/>
      <c r="J290" s="126"/>
      <c r="K290" s="126"/>
      <c r="L290" s="126"/>
      <c r="M290" s="126"/>
      <c r="N290" s="126"/>
      <c r="O290" s="126"/>
      <c r="P290" s="126"/>
      <c r="Q290" s="126"/>
      <c r="R290" s="126"/>
      <c r="S290" s="126"/>
      <c r="T290" s="126"/>
      <c r="U290" s="126"/>
      <c r="V290" s="126"/>
      <c r="W290" s="126"/>
      <c r="X290" s="126"/>
      <c r="Y290" s="126"/>
      <c r="Z290" s="126"/>
      <c r="AA290" s="126"/>
      <c r="AB290" s="126"/>
      <c r="AC290" s="126"/>
      <c r="AD290" s="126"/>
      <c r="AE290" s="126"/>
      <c r="AF290" s="126"/>
      <c r="AG290" s="126"/>
      <c r="AH290" s="126"/>
      <c r="AI290" s="126"/>
      <c r="AJ290" s="126"/>
      <c r="AK290" s="126"/>
      <c r="AL290" s="126"/>
      <c r="AM290" s="126"/>
      <c r="AN290" s="126"/>
      <c r="AO290" s="126"/>
      <c r="AP290" s="126"/>
      <c r="AQ290" s="126"/>
      <c r="AR290" s="126"/>
      <c r="AS290" s="126"/>
      <c r="AT290" s="126"/>
      <c r="AU290" s="126"/>
      <c r="AV290" s="126"/>
      <c r="AW290" s="126"/>
      <c r="AX290" s="126"/>
      <c r="AY290" s="126"/>
      <c r="AZ290" s="126"/>
      <c r="BA290" s="126"/>
      <c r="BB290" s="126"/>
      <c r="BC290" s="126"/>
      <c r="BD290" s="126"/>
      <c r="BE290" s="126"/>
      <c r="BF290" s="126"/>
      <c r="BG290" s="126"/>
      <c r="BH290" s="126"/>
      <c r="BI290" s="126"/>
      <c r="BJ290" s="126"/>
      <c r="BK290" s="126"/>
      <c r="BL290" s="126"/>
      <c r="BM290" s="126"/>
      <c r="BN290" s="126"/>
      <c r="BO290" s="126"/>
      <c r="BP290" s="126"/>
      <c r="BQ290" s="126"/>
      <c r="BR290" s="126"/>
      <c r="BS290" s="126"/>
      <c r="BT290" s="126"/>
      <c r="BU290" s="126"/>
      <c r="BV290" s="126"/>
      <c r="BW290" s="126"/>
      <c r="BX290" s="126"/>
      <c r="BY290" s="126"/>
      <c r="BZ290" s="126"/>
      <c r="CA290" s="126"/>
      <c r="CB290" s="126"/>
      <c r="CC290" s="126"/>
      <c r="CD290" s="126"/>
      <c r="CE290" s="126"/>
      <c r="CF290" s="126"/>
      <c r="CG290" s="126"/>
      <c r="CH290" s="126"/>
      <c r="CI290" s="126"/>
      <c r="CJ290" s="126"/>
      <c r="CK290" s="126"/>
      <c r="CL290" s="126"/>
      <c r="CM290" s="126"/>
      <c r="CN290" s="126"/>
      <c r="CO290" s="126"/>
      <c r="CP290" s="126"/>
      <c r="CQ290" s="126"/>
      <c r="CR290" s="126"/>
      <c r="CS290" s="126"/>
      <c r="CT290" s="126"/>
      <c r="CU290" s="126"/>
      <c r="CV290" s="126"/>
      <c r="CW290" s="126"/>
      <c r="CX290" s="126"/>
      <c r="CY290" s="126"/>
      <c r="CZ290" s="289"/>
    </row>
    <row r="291" spans="1:104" ht="13.5" customHeight="1">
      <c r="A291" s="359">
        <v>183</v>
      </c>
      <c r="B291" s="332" t="s">
        <v>470</v>
      </c>
      <c r="C291" s="130">
        <f>A測定!Q290</f>
        <v>183</v>
      </c>
      <c r="D291" s="36">
        <f>A測定!R290</f>
        <v>176</v>
      </c>
      <c r="E291" s="264">
        <f>IF(A測定!S290="","",A測定!S290-$D291)</f>
        <v>-0.24399999999999977</v>
      </c>
      <c r="F291" s="264">
        <f>IF(A測定!T290="","",A測定!T290-$D291)</f>
        <v>-0.26400000000001</v>
      </c>
      <c r="G291" s="126"/>
      <c r="H291" s="126"/>
      <c r="I291" s="126"/>
      <c r="J291" s="126"/>
      <c r="K291" s="126"/>
      <c r="L291" s="126"/>
      <c r="M291" s="126"/>
      <c r="N291" s="126"/>
      <c r="O291" s="126"/>
      <c r="P291" s="126"/>
      <c r="Q291" s="126"/>
      <c r="R291" s="126"/>
      <c r="S291" s="126"/>
      <c r="T291" s="126"/>
      <c r="U291" s="126"/>
      <c r="V291" s="126"/>
      <c r="W291" s="126"/>
      <c r="X291" s="126"/>
      <c r="Y291" s="126"/>
      <c r="Z291" s="126"/>
      <c r="AA291" s="126"/>
      <c r="AB291" s="126"/>
      <c r="AC291" s="126"/>
      <c r="AD291" s="126"/>
      <c r="AE291" s="126"/>
      <c r="AF291" s="126"/>
      <c r="AG291" s="126"/>
      <c r="AH291" s="126"/>
      <c r="AI291" s="126"/>
      <c r="AJ291" s="126"/>
      <c r="AK291" s="126"/>
      <c r="AL291" s="126"/>
      <c r="AM291" s="126"/>
      <c r="AN291" s="126"/>
      <c r="AO291" s="126"/>
      <c r="AP291" s="126"/>
      <c r="AQ291" s="126"/>
      <c r="AR291" s="126"/>
      <c r="AS291" s="126"/>
      <c r="AT291" s="126"/>
      <c r="AU291" s="126"/>
      <c r="AV291" s="126"/>
      <c r="AW291" s="126"/>
      <c r="AX291" s="126"/>
      <c r="AY291" s="126"/>
      <c r="AZ291" s="126"/>
      <c r="BA291" s="126"/>
      <c r="BB291" s="126"/>
      <c r="BC291" s="126"/>
      <c r="BD291" s="126"/>
      <c r="BE291" s="126"/>
      <c r="BF291" s="126"/>
      <c r="BG291" s="126"/>
      <c r="BH291" s="126"/>
      <c r="BI291" s="126"/>
      <c r="BJ291" s="126"/>
      <c r="BK291" s="126"/>
      <c r="BL291" s="126"/>
      <c r="BM291" s="126"/>
      <c r="BN291" s="126"/>
      <c r="BO291" s="126"/>
      <c r="BP291" s="126"/>
      <c r="BQ291" s="126"/>
      <c r="BR291" s="126"/>
      <c r="BS291" s="126"/>
      <c r="BT291" s="126"/>
      <c r="BU291" s="126"/>
      <c r="BV291" s="126"/>
      <c r="BW291" s="126"/>
      <c r="BX291" s="126"/>
      <c r="BY291" s="126"/>
      <c r="BZ291" s="126"/>
      <c r="CA291" s="126"/>
      <c r="CB291" s="126"/>
      <c r="CC291" s="126"/>
      <c r="CD291" s="126"/>
      <c r="CE291" s="126"/>
      <c r="CF291" s="126"/>
      <c r="CG291" s="126"/>
      <c r="CH291" s="126"/>
      <c r="CI291" s="126"/>
      <c r="CJ291" s="126"/>
      <c r="CK291" s="126"/>
      <c r="CL291" s="126"/>
      <c r="CM291" s="126"/>
      <c r="CN291" s="126"/>
      <c r="CO291" s="126"/>
      <c r="CP291" s="126"/>
      <c r="CQ291" s="126"/>
      <c r="CR291" s="126"/>
      <c r="CS291" s="126"/>
      <c r="CT291" s="126"/>
      <c r="CU291" s="126"/>
      <c r="CV291" s="126"/>
      <c r="CW291" s="126"/>
      <c r="CX291" s="126"/>
      <c r="CY291" s="126"/>
      <c r="CZ291" s="289"/>
    </row>
    <row r="292" spans="1:104" ht="13.5" customHeight="1" thickBot="1">
      <c r="A292" s="360">
        <v>185</v>
      </c>
      <c r="B292" s="333" t="s">
        <v>535</v>
      </c>
      <c r="C292" s="138">
        <f>A測定!Q291</f>
        <v>185</v>
      </c>
      <c r="D292" s="37">
        <f>A測定!R291</f>
        <v>176</v>
      </c>
      <c r="E292" s="266">
        <f>IF(A測定!S291="","",A測定!S291-$D292)</f>
        <v>-0.10200000000000387</v>
      </c>
      <c r="F292" s="266">
        <f>IF(A測定!T291="","",A測定!T291-$D292)</f>
        <v>-0.125</v>
      </c>
      <c r="G292" s="290"/>
      <c r="H292" s="290"/>
      <c r="I292" s="290"/>
      <c r="J292" s="290"/>
      <c r="K292" s="290"/>
      <c r="L292" s="290"/>
      <c r="M292" s="290"/>
      <c r="N292" s="290"/>
      <c r="O292" s="290"/>
      <c r="P292" s="290"/>
      <c r="Q292" s="290"/>
      <c r="R292" s="290"/>
      <c r="S292" s="290"/>
      <c r="T292" s="290"/>
      <c r="U292" s="290"/>
      <c r="V292" s="290"/>
      <c r="W292" s="290"/>
      <c r="X292" s="290"/>
      <c r="Y292" s="290"/>
      <c r="Z292" s="290"/>
      <c r="AA292" s="290"/>
      <c r="AB292" s="290"/>
      <c r="AC292" s="290"/>
      <c r="AD292" s="290"/>
      <c r="AE292" s="290"/>
      <c r="AF292" s="290"/>
      <c r="AG292" s="290"/>
      <c r="AH292" s="290"/>
      <c r="AI292" s="290"/>
      <c r="AJ292" s="290"/>
      <c r="AK292" s="290"/>
      <c r="AL292" s="290"/>
      <c r="AM292" s="290"/>
      <c r="AN292" s="290"/>
      <c r="AO292" s="290"/>
      <c r="AP292" s="290"/>
      <c r="AQ292" s="290"/>
      <c r="AR292" s="290"/>
      <c r="AS292" s="290"/>
      <c r="AT292" s="290"/>
      <c r="AU292" s="290"/>
      <c r="AV292" s="290"/>
      <c r="AW292" s="290"/>
      <c r="AX292" s="290"/>
      <c r="AY292" s="290"/>
      <c r="AZ292" s="290"/>
      <c r="BA292" s="290"/>
      <c r="BB292" s="290"/>
      <c r="BC292" s="290"/>
      <c r="BD292" s="290"/>
      <c r="BE292" s="290"/>
      <c r="BF292" s="290"/>
      <c r="BG292" s="290"/>
      <c r="BH292" s="290"/>
      <c r="BI292" s="290"/>
      <c r="BJ292" s="290"/>
      <c r="BK292" s="290"/>
      <c r="BL292" s="290"/>
      <c r="BM292" s="290"/>
      <c r="BN292" s="290"/>
      <c r="BO292" s="290"/>
      <c r="BP292" s="290"/>
      <c r="BQ292" s="290"/>
      <c r="BR292" s="290"/>
      <c r="BS292" s="290"/>
      <c r="BT292" s="290"/>
      <c r="BU292" s="290"/>
      <c r="BV292" s="290"/>
      <c r="BW292" s="290"/>
      <c r="BX292" s="290"/>
      <c r="BY292" s="290"/>
      <c r="BZ292" s="290"/>
      <c r="CA292" s="290"/>
      <c r="CB292" s="290"/>
      <c r="CC292" s="290"/>
      <c r="CD292" s="290"/>
      <c r="CE292" s="290"/>
      <c r="CF292" s="290"/>
      <c r="CG292" s="290"/>
      <c r="CH292" s="290"/>
      <c r="CI292" s="290"/>
      <c r="CJ292" s="290"/>
      <c r="CK292" s="290"/>
      <c r="CL292" s="290"/>
      <c r="CM292" s="290"/>
      <c r="CN292" s="290"/>
      <c r="CO292" s="290"/>
      <c r="CP292" s="290"/>
      <c r="CQ292" s="290"/>
      <c r="CR292" s="290"/>
      <c r="CS292" s="290"/>
      <c r="CT292" s="290"/>
      <c r="CU292" s="290"/>
      <c r="CV292" s="290"/>
      <c r="CW292" s="290"/>
      <c r="CX292" s="290"/>
      <c r="CY292" s="290"/>
      <c r="CZ292" s="291"/>
    </row>
    <row r="293" spans="1:104" ht="13.5" customHeight="1">
      <c r="A293" s="512">
        <v>401</v>
      </c>
      <c r="B293" s="331" t="s">
        <v>240</v>
      </c>
      <c r="C293" s="130">
        <f>A測定!Q292</f>
        <v>401</v>
      </c>
      <c r="D293" s="510">
        <f>A測定!R292</f>
        <v>35.82</v>
      </c>
      <c r="E293" s="294">
        <f>IF(A測定!S292="","",A測定!S292-$D293)</f>
        <v>0.10600000000000165</v>
      </c>
      <c r="F293" s="294">
        <f>IF(A測定!T292="","",A測定!T292-$D293)</f>
        <v>0.15099999999999625</v>
      </c>
      <c r="G293" s="287"/>
      <c r="H293" s="287"/>
      <c r="I293" s="287"/>
      <c r="J293" s="287"/>
      <c r="K293" s="287"/>
      <c r="L293" s="287"/>
      <c r="M293" s="287"/>
      <c r="N293" s="287"/>
      <c r="O293" s="287"/>
      <c r="P293" s="287"/>
      <c r="Q293" s="287"/>
      <c r="R293" s="287"/>
      <c r="S293" s="287"/>
      <c r="T293" s="287"/>
      <c r="U293" s="287"/>
      <c r="V293" s="287"/>
      <c r="W293" s="287"/>
      <c r="X293" s="287"/>
      <c r="Y293" s="287"/>
      <c r="Z293" s="287"/>
      <c r="AA293" s="287"/>
      <c r="AB293" s="287"/>
      <c r="AC293" s="287"/>
      <c r="AD293" s="287"/>
      <c r="AE293" s="287"/>
      <c r="AF293" s="287"/>
      <c r="AG293" s="287"/>
      <c r="AH293" s="287"/>
      <c r="AI293" s="287"/>
      <c r="AJ293" s="287"/>
      <c r="AK293" s="287"/>
      <c r="AL293" s="287"/>
      <c r="AM293" s="287"/>
      <c r="AN293" s="287"/>
      <c r="AO293" s="287"/>
      <c r="AP293" s="287"/>
      <c r="AQ293" s="287"/>
      <c r="AR293" s="287"/>
      <c r="AS293" s="287"/>
      <c r="AT293" s="287"/>
      <c r="AU293" s="287"/>
      <c r="AV293" s="287"/>
      <c r="AW293" s="287"/>
      <c r="AX293" s="287"/>
      <c r="AY293" s="287"/>
      <c r="AZ293" s="287"/>
      <c r="BA293" s="287"/>
      <c r="BB293" s="287"/>
      <c r="BC293" s="287"/>
      <c r="BD293" s="287"/>
      <c r="BE293" s="287"/>
      <c r="BF293" s="287"/>
      <c r="BG293" s="287"/>
      <c r="BH293" s="287"/>
      <c r="BI293" s="287"/>
      <c r="BJ293" s="287"/>
      <c r="BK293" s="287"/>
      <c r="BL293" s="287"/>
      <c r="BM293" s="287"/>
      <c r="BN293" s="287"/>
      <c r="BO293" s="287"/>
      <c r="BP293" s="287"/>
      <c r="BQ293" s="287"/>
      <c r="BR293" s="287"/>
      <c r="BS293" s="287"/>
      <c r="BT293" s="287"/>
      <c r="BU293" s="287"/>
      <c r="BV293" s="287"/>
      <c r="BW293" s="287"/>
      <c r="BX293" s="287"/>
      <c r="BY293" s="287"/>
      <c r="BZ293" s="287"/>
      <c r="CA293" s="287"/>
      <c r="CB293" s="287"/>
      <c r="CC293" s="287"/>
      <c r="CD293" s="287"/>
      <c r="CE293" s="287"/>
      <c r="CF293" s="287"/>
      <c r="CG293" s="287"/>
      <c r="CH293" s="287"/>
      <c r="CI293" s="287"/>
      <c r="CJ293" s="287"/>
      <c r="CK293" s="287"/>
      <c r="CL293" s="287"/>
      <c r="CM293" s="287"/>
      <c r="CN293" s="287"/>
      <c r="CO293" s="287"/>
      <c r="CP293" s="287"/>
      <c r="CQ293" s="287"/>
      <c r="CR293" s="287"/>
      <c r="CS293" s="287"/>
      <c r="CT293" s="287"/>
      <c r="CU293" s="287"/>
      <c r="CV293" s="287"/>
      <c r="CW293" s="287"/>
      <c r="CX293" s="287"/>
      <c r="CY293" s="287"/>
      <c r="CZ293" s="295"/>
    </row>
    <row r="294" spans="1:104" ht="13.5" customHeight="1">
      <c r="A294" s="359">
        <v>402</v>
      </c>
      <c r="B294" s="332" t="s">
        <v>241</v>
      </c>
      <c r="C294" s="130">
        <f>A測定!Q293</f>
        <v>402</v>
      </c>
      <c r="D294" s="36">
        <f>A測定!R293</f>
        <v>35.200000000000003</v>
      </c>
      <c r="E294" s="264">
        <f>IF(A測定!S293="","",A測定!S293-$D294)</f>
        <v>-0.12300000000000466</v>
      </c>
      <c r="F294" s="264">
        <f>IF(A測定!T293="","",A測定!T293-$D294)</f>
        <v>-0.12700000000000244</v>
      </c>
      <c r="G294" s="126"/>
      <c r="H294" s="126"/>
      <c r="I294" s="126"/>
      <c r="J294" s="126"/>
      <c r="K294" s="126"/>
      <c r="L294" s="126"/>
      <c r="M294" s="126"/>
      <c r="N294" s="126"/>
      <c r="O294" s="126"/>
      <c r="P294" s="126"/>
      <c r="Q294" s="126"/>
      <c r="R294" s="126"/>
      <c r="S294" s="126"/>
      <c r="T294" s="126"/>
      <c r="U294" s="126"/>
      <c r="V294" s="126"/>
      <c r="W294" s="126"/>
      <c r="X294" s="126"/>
      <c r="Y294" s="126"/>
      <c r="Z294" s="126"/>
      <c r="AA294" s="126"/>
      <c r="AB294" s="126"/>
      <c r="AC294" s="126"/>
      <c r="AD294" s="126"/>
      <c r="AE294" s="126"/>
      <c r="AF294" s="126"/>
      <c r="AG294" s="126"/>
      <c r="AH294" s="126"/>
      <c r="AI294" s="126"/>
      <c r="AJ294" s="126"/>
      <c r="AK294" s="126"/>
      <c r="AL294" s="126"/>
      <c r="AM294" s="126"/>
      <c r="AN294" s="126"/>
      <c r="AO294" s="126"/>
      <c r="AP294" s="126"/>
      <c r="AQ294" s="126"/>
      <c r="AR294" s="126"/>
      <c r="AS294" s="126"/>
      <c r="AT294" s="126"/>
      <c r="AU294" s="126"/>
      <c r="AV294" s="126"/>
      <c r="AW294" s="126"/>
      <c r="AX294" s="126"/>
      <c r="AY294" s="126"/>
      <c r="AZ294" s="126"/>
      <c r="BA294" s="126"/>
      <c r="BB294" s="126"/>
      <c r="BC294" s="126"/>
      <c r="BD294" s="126"/>
      <c r="BE294" s="126"/>
      <c r="BF294" s="126"/>
      <c r="BG294" s="126"/>
      <c r="BH294" s="126"/>
      <c r="BI294" s="126"/>
      <c r="BJ294" s="126"/>
      <c r="BK294" s="126"/>
      <c r="BL294" s="126"/>
      <c r="BM294" s="126"/>
      <c r="BN294" s="126"/>
      <c r="BO294" s="126"/>
      <c r="BP294" s="126"/>
      <c r="BQ294" s="126"/>
      <c r="BR294" s="126"/>
      <c r="BS294" s="126"/>
      <c r="BT294" s="126"/>
      <c r="BU294" s="126"/>
      <c r="BV294" s="126"/>
      <c r="BW294" s="126"/>
      <c r="BX294" s="126"/>
      <c r="BY294" s="126"/>
      <c r="BZ294" s="126"/>
      <c r="CA294" s="126"/>
      <c r="CB294" s="126"/>
      <c r="CC294" s="126"/>
      <c r="CD294" s="126"/>
      <c r="CE294" s="126"/>
      <c r="CF294" s="126"/>
      <c r="CG294" s="126"/>
      <c r="CH294" s="126"/>
      <c r="CI294" s="126"/>
      <c r="CJ294" s="126"/>
      <c r="CK294" s="126"/>
      <c r="CL294" s="126"/>
      <c r="CM294" s="126"/>
      <c r="CN294" s="126"/>
      <c r="CO294" s="126"/>
      <c r="CP294" s="126"/>
      <c r="CQ294" s="126"/>
      <c r="CR294" s="126"/>
      <c r="CS294" s="126"/>
      <c r="CT294" s="126"/>
      <c r="CU294" s="126"/>
      <c r="CV294" s="126"/>
      <c r="CW294" s="126"/>
      <c r="CX294" s="126"/>
      <c r="CY294" s="126"/>
      <c r="CZ294" s="289"/>
    </row>
    <row r="295" spans="1:104" ht="13.5" customHeight="1">
      <c r="A295" s="359">
        <v>403</v>
      </c>
      <c r="B295" s="332" t="s">
        <v>242</v>
      </c>
      <c r="C295" s="130">
        <f>A測定!Q294</f>
        <v>403</v>
      </c>
      <c r="D295" s="36">
        <f>A測定!R294</f>
        <v>35.200000000000003</v>
      </c>
      <c r="E295" s="264">
        <f>IF(A測定!S294="","",A測定!S294-$D295)</f>
        <v>-0.21300000000000097</v>
      </c>
      <c r="F295" s="264">
        <f>IF(A測定!T294="","",A測定!T294-$D295)</f>
        <v>-0.1840000000000046</v>
      </c>
      <c r="G295" s="126"/>
      <c r="H295" s="126"/>
      <c r="I295" s="126"/>
      <c r="J295" s="126"/>
      <c r="K295" s="126"/>
      <c r="L295" s="126"/>
      <c r="M295" s="126"/>
      <c r="N295" s="126"/>
      <c r="O295" s="126"/>
      <c r="P295" s="126"/>
      <c r="Q295" s="126"/>
      <c r="R295" s="126"/>
      <c r="S295" s="126"/>
      <c r="T295" s="126"/>
      <c r="U295" s="126"/>
      <c r="V295" s="126"/>
      <c r="W295" s="126"/>
      <c r="X295" s="126"/>
      <c r="Y295" s="126"/>
      <c r="Z295" s="126"/>
      <c r="AA295" s="126"/>
      <c r="AB295" s="126"/>
      <c r="AC295" s="126"/>
      <c r="AD295" s="126"/>
      <c r="AE295" s="126"/>
      <c r="AF295" s="126"/>
      <c r="AG295" s="126"/>
      <c r="AH295" s="126"/>
      <c r="AI295" s="126"/>
      <c r="AJ295" s="126"/>
      <c r="AK295" s="126"/>
      <c r="AL295" s="126"/>
      <c r="AM295" s="126"/>
      <c r="AN295" s="126"/>
      <c r="AO295" s="126"/>
      <c r="AP295" s="126"/>
      <c r="AQ295" s="126"/>
      <c r="AR295" s="126"/>
      <c r="AS295" s="126"/>
      <c r="AT295" s="126"/>
      <c r="AU295" s="126"/>
      <c r="AV295" s="126"/>
      <c r="AW295" s="126"/>
      <c r="AX295" s="126"/>
      <c r="AY295" s="126"/>
      <c r="AZ295" s="126"/>
      <c r="BA295" s="126"/>
      <c r="BB295" s="126"/>
      <c r="BC295" s="126"/>
      <c r="BD295" s="126"/>
      <c r="BE295" s="126"/>
      <c r="BF295" s="126"/>
      <c r="BG295" s="126"/>
      <c r="BH295" s="126"/>
      <c r="BI295" s="126"/>
      <c r="BJ295" s="126"/>
      <c r="BK295" s="126"/>
      <c r="BL295" s="126"/>
      <c r="BM295" s="126"/>
      <c r="BN295" s="126"/>
      <c r="BO295" s="126"/>
      <c r="BP295" s="126"/>
      <c r="BQ295" s="126"/>
      <c r="BR295" s="126"/>
      <c r="BS295" s="126"/>
      <c r="BT295" s="126"/>
      <c r="BU295" s="126"/>
      <c r="BV295" s="126"/>
      <c r="BW295" s="126"/>
      <c r="BX295" s="126"/>
      <c r="BY295" s="126"/>
      <c r="BZ295" s="126"/>
      <c r="CA295" s="126"/>
      <c r="CB295" s="126"/>
      <c r="CC295" s="126"/>
      <c r="CD295" s="126"/>
      <c r="CE295" s="126"/>
      <c r="CF295" s="126"/>
      <c r="CG295" s="126"/>
      <c r="CH295" s="126"/>
      <c r="CI295" s="126"/>
      <c r="CJ295" s="126"/>
      <c r="CK295" s="126"/>
      <c r="CL295" s="126"/>
      <c r="CM295" s="126"/>
      <c r="CN295" s="126"/>
      <c r="CO295" s="126"/>
      <c r="CP295" s="126"/>
      <c r="CQ295" s="126"/>
      <c r="CR295" s="126"/>
      <c r="CS295" s="126"/>
      <c r="CT295" s="126"/>
      <c r="CU295" s="126"/>
      <c r="CV295" s="126"/>
      <c r="CW295" s="126"/>
      <c r="CX295" s="126"/>
      <c r="CY295" s="126"/>
      <c r="CZ295" s="289"/>
    </row>
    <row r="296" spans="1:104" ht="13.5" customHeight="1">
      <c r="A296" s="359">
        <v>404</v>
      </c>
      <c r="B296" s="332" t="s">
        <v>243</v>
      </c>
      <c r="C296" s="130">
        <f>A測定!Q295</f>
        <v>404</v>
      </c>
      <c r="D296" s="36">
        <f>A測定!R295</f>
        <v>35.200000000000003</v>
      </c>
      <c r="E296" s="264">
        <f>IF(A測定!S295="","",A測定!S295-$D296)</f>
        <v>-0.25300000000000011</v>
      </c>
      <c r="F296" s="264">
        <f>IF(A測定!T295="","",A測定!T295-$D296)</f>
        <v>-0.24500000000000455</v>
      </c>
      <c r="G296" s="126"/>
      <c r="H296" s="126"/>
      <c r="I296" s="126"/>
      <c r="J296" s="126"/>
      <c r="K296" s="126"/>
      <c r="L296" s="126"/>
      <c r="M296" s="126"/>
      <c r="N296" s="126"/>
      <c r="O296" s="126"/>
      <c r="P296" s="126"/>
      <c r="Q296" s="126"/>
      <c r="R296" s="126"/>
      <c r="S296" s="126"/>
      <c r="T296" s="126"/>
      <c r="U296" s="126"/>
      <c r="V296" s="126"/>
      <c r="W296" s="126"/>
      <c r="X296" s="126"/>
      <c r="Y296" s="126"/>
      <c r="Z296" s="126"/>
      <c r="AA296" s="126"/>
      <c r="AB296" s="126"/>
      <c r="AC296" s="126"/>
      <c r="AD296" s="126"/>
      <c r="AE296" s="126"/>
      <c r="AF296" s="126"/>
      <c r="AG296" s="126"/>
      <c r="AH296" s="126"/>
      <c r="AI296" s="126"/>
      <c r="AJ296" s="126"/>
      <c r="AK296" s="126"/>
      <c r="AL296" s="126"/>
      <c r="AM296" s="126"/>
      <c r="AN296" s="126"/>
      <c r="AO296" s="126"/>
      <c r="AP296" s="126"/>
      <c r="AQ296" s="126"/>
      <c r="AR296" s="126"/>
      <c r="AS296" s="126"/>
      <c r="AT296" s="126"/>
      <c r="AU296" s="126"/>
      <c r="AV296" s="126"/>
      <c r="AW296" s="126"/>
      <c r="AX296" s="126"/>
      <c r="AY296" s="126"/>
      <c r="AZ296" s="126"/>
      <c r="BA296" s="126"/>
      <c r="BB296" s="126"/>
      <c r="BC296" s="126"/>
      <c r="BD296" s="126"/>
      <c r="BE296" s="126"/>
      <c r="BF296" s="126"/>
      <c r="BG296" s="126"/>
      <c r="BH296" s="126"/>
      <c r="BI296" s="126"/>
      <c r="BJ296" s="126"/>
      <c r="BK296" s="126"/>
      <c r="BL296" s="126"/>
      <c r="BM296" s="126"/>
      <c r="BN296" s="126"/>
      <c r="BO296" s="126"/>
      <c r="BP296" s="126"/>
      <c r="BQ296" s="126"/>
      <c r="BR296" s="126"/>
      <c r="BS296" s="126"/>
      <c r="BT296" s="126"/>
      <c r="BU296" s="126"/>
      <c r="BV296" s="126"/>
      <c r="BW296" s="126"/>
      <c r="BX296" s="126"/>
      <c r="BY296" s="126"/>
      <c r="BZ296" s="126"/>
      <c r="CA296" s="126"/>
      <c r="CB296" s="126"/>
      <c r="CC296" s="126"/>
      <c r="CD296" s="126"/>
      <c r="CE296" s="126"/>
      <c r="CF296" s="126"/>
      <c r="CG296" s="126"/>
      <c r="CH296" s="126"/>
      <c r="CI296" s="126"/>
      <c r="CJ296" s="126"/>
      <c r="CK296" s="126"/>
      <c r="CL296" s="126"/>
      <c r="CM296" s="126"/>
      <c r="CN296" s="126"/>
      <c r="CO296" s="126"/>
      <c r="CP296" s="126"/>
      <c r="CQ296" s="126"/>
      <c r="CR296" s="126"/>
      <c r="CS296" s="126"/>
      <c r="CT296" s="126"/>
      <c r="CU296" s="126"/>
      <c r="CV296" s="126"/>
      <c r="CW296" s="126"/>
      <c r="CX296" s="126"/>
      <c r="CY296" s="126"/>
      <c r="CZ296" s="289"/>
    </row>
    <row r="297" spans="1:104" ht="13.5" customHeight="1">
      <c r="A297" s="361">
        <v>409</v>
      </c>
      <c r="B297" s="332" t="s">
        <v>244</v>
      </c>
      <c r="C297" s="130">
        <f>A測定!Q296</f>
        <v>409</v>
      </c>
      <c r="D297" s="36">
        <f>A測定!R296</f>
        <v>35.82</v>
      </c>
      <c r="E297" s="264">
        <f>IF(A測定!S296="","",A測定!S296-$D297)</f>
        <v>0.35099999999999909</v>
      </c>
      <c r="F297" s="264">
        <f>IF(A測定!T296="","",A測定!T296-$D297)</f>
        <v>0.39699999999999847</v>
      </c>
      <c r="G297" s="126"/>
      <c r="H297" s="126"/>
      <c r="I297" s="126"/>
      <c r="J297" s="126"/>
      <c r="K297" s="126"/>
      <c r="L297" s="126"/>
      <c r="M297" s="126"/>
      <c r="N297" s="126"/>
      <c r="O297" s="126"/>
      <c r="P297" s="126"/>
      <c r="Q297" s="126"/>
      <c r="R297" s="126"/>
      <c r="S297" s="126"/>
      <c r="T297" s="126"/>
      <c r="U297" s="126"/>
      <c r="V297" s="126"/>
      <c r="W297" s="126"/>
      <c r="X297" s="126"/>
      <c r="Y297" s="126"/>
      <c r="Z297" s="126"/>
      <c r="AA297" s="126"/>
      <c r="AB297" s="126"/>
      <c r="AC297" s="126"/>
      <c r="AD297" s="126"/>
      <c r="AE297" s="126"/>
      <c r="AF297" s="126"/>
      <c r="AG297" s="126"/>
      <c r="AH297" s="126"/>
      <c r="AI297" s="126"/>
      <c r="AJ297" s="126"/>
      <c r="AK297" s="126"/>
      <c r="AL297" s="126"/>
      <c r="AM297" s="126"/>
      <c r="AN297" s="126"/>
      <c r="AO297" s="126"/>
      <c r="AP297" s="126"/>
      <c r="AQ297" s="126"/>
      <c r="AR297" s="126"/>
      <c r="AS297" s="126"/>
      <c r="AT297" s="126"/>
      <c r="AU297" s="126"/>
      <c r="AV297" s="126"/>
      <c r="AW297" s="126"/>
      <c r="AX297" s="126"/>
      <c r="AY297" s="126"/>
      <c r="AZ297" s="126"/>
      <c r="BA297" s="126"/>
      <c r="BB297" s="126"/>
      <c r="BC297" s="126"/>
      <c r="BD297" s="126"/>
      <c r="BE297" s="126"/>
      <c r="BF297" s="126"/>
      <c r="BG297" s="126"/>
      <c r="BH297" s="126"/>
      <c r="BI297" s="126"/>
      <c r="BJ297" s="126"/>
      <c r="BK297" s="126"/>
      <c r="BL297" s="126"/>
      <c r="BM297" s="126"/>
      <c r="BN297" s="126"/>
      <c r="BO297" s="126"/>
      <c r="BP297" s="126"/>
      <c r="BQ297" s="126"/>
      <c r="BR297" s="126"/>
      <c r="BS297" s="126"/>
      <c r="BT297" s="126"/>
      <c r="BU297" s="126"/>
      <c r="BV297" s="126"/>
      <c r="BW297" s="126"/>
      <c r="BX297" s="126"/>
      <c r="BY297" s="126"/>
      <c r="BZ297" s="126"/>
      <c r="CA297" s="126"/>
      <c r="CB297" s="126"/>
      <c r="CC297" s="126"/>
      <c r="CD297" s="126"/>
      <c r="CE297" s="126"/>
      <c r="CF297" s="126"/>
      <c r="CG297" s="126"/>
      <c r="CH297" s="126"/>
      <c r="CI297" s="126"/>
      <c r="CJ297" s="126"/>
      <c r="CK297" s="126"/>
      <c r="CL297" s="126"/>
      <c r="CM297" s="126"/>
      <c r="CN297" s="126"/>
      <c r="CO297" s="126"/>
      <c r="CP297" s="126"/>
      <c r="CQ297" s="126"/>
      <c r="CR297" s="126"/>
      <c r="CS297" s="126"/>
      <c r="CT297" s="126"/>
      <c r="CU297" s="126"/>
      <c r="CV297" s="126"/>
      <c r="CW297" s="126"/>
      <c r="CX297" s="126"/>
      <c r="CY297" s="126"/>
      <c r="CZ297" s="289"/>
    </row>
    <row r="298" spans="1:104" ht="13.5" customHeight="1">
      <c r="A298" s="359">
        <v>410</v>
      </c>
      <c r="B298" s="332" t="s">
        <v>245</v>
      </c>
      <c r="C298" s="130">
        <f>A測定!Q297</f>
        <v>410</v>
      </c>
      <c r="D298" s="36">
        <f>A測定!R297</f>
        <v>35.200000000000003</v>
      </c>
      <c r="E298" s="264">
        <f>IF(A測定!S297="","",A測定!S297-$D298)</f>
        <v>0.19699999999999562</v>
      </c>
      <c r="F298" s="264">
        <f>IF(A測定!T297="","",A測定!T297-$D298)</f>
        <v>0.15399999999999636</v>
      </c>
      <c r="G298" s="126"/>
      <c r="H298" s="126"/>
      <c r="I298" s="126"/>
      <c r="J298" s="126"/>
      <c r="K298" s="126"/>
      <c r="L298" s="126"/>
      <c r="M298" s="126"/>
      <c r="N298" s="126"/>
      <c r="O298" s="126"/>
      <c r="P298" s="126"/>
      <c r="Q298" s="126"/>
      <c r="R298" s="126"/>
      <c r="S298" s="126"/>
      <c r="T298" s="126"/>
      <c r="U298" s="126"/>
      <c r="V298" s="126"/>
      <c r="W298" s="126"/>
      <c r="X298" s="126"/>
      <c r="Y298" s="126"/>
      <c r="Z298" s="126"/>
      <c r="AA298" s="126"/>
      <c r="AB298" s="126"/>
      <c r="AC298" s="126"/>
      <c r="AD298" s="126"/>
      <c r="AE298" s="126"/>
      <c r="AF298" s="126"/>
      <c r="AG298" s="126"/>
      <c r="AH298" s="126"/>
      <c r="AI298" s="126"/>
      <c r="AJ298" s="126"/>
      <c r="AK298" s="126"/>
      <c r="AL298" s="126"/>
      <c r="AM298" s="126"/>
      <c r="AN298" s="126"/>
      <c r="AO298" s="126"/>
      <c r="AP298" s="126"/>
      <c r="AQ298" s="126"/>
      <c r="AR298" s="126"/>
      <c r="AS298" s="126"/>
      <c r="AT298" s="126"/>
      <c r="AU298" s="126"/>
      <c r="AV298" s="126"/>
      <c r="AW298" s="126"/>
      <c r="AX298" s="126"/>
      <c r="AY298" s="126"/>
      <c r="AZ298" s="126"/>
      <c r="BA298" s="126"/>
      <c r="BB298" s="126"/>
      <c r="BC298" s="126"/>
      <c r="BD298" s="126"/>
      <c r="BE298" s="126"/>
      <c r="BF298" s="126"/>
      <c r="BG298" s="126"/>
      <c r="BH298" s="126"/>
      <c r="BI298" s="126"/>
      <c r="BJ298" s="126"/>
      <c r="BK298" s="126"/>
      <c r="BL298" s="126"/>
      <c r="BM298" s="126"/>
      <c r="BN298" s="126"/>
      <c r="BO298" s="126"/>
      <c r="BP298" s="126"/>
      <c r="BQ298" s="126"/>
      <c r="BR298" s="126"/>
      <c r="BS298" s="126"/>
      <c r="BT298" s="126"/>
      <c r="BU298" s="126"/>
      <c r="BV298" s="126"/>
      <c r="BW298" s="126"/>
      <c r="BX298" s="126"/>
      <c r="BY298" s="126"/>
      <c r="BZ298" s="126"/>
      <c r="CA298" s="126"/>
      <c r="CB298" s="126"/>
      <c r="CC298" s="126"/>
      <c r="CD298" s="126"/>
      <c r="CE298" s="126"/>
      <c r="CF298" s="126"/>
      <c r="CG298" s="126"/>
      <c r="CH298" s="126"/>
      <c r="CI298" s="126"/>
      <c r="CJ298" s="126"/>
      <c r="CK298" s="126"/>
      <c r="CL298" s="126"/>
      <c r="CM298" s="126"/>
      <c r="CN298" s="126"/>
      <c r="CO298" s="126"/>
      <c r="CP298" s="126"/>
      <c r="CQ298" s="126"/>
      <c r="CR298" s="126"/>
      <c r="CS298" s="126"/>
      <c r="CT298" s="126"/>
      <c r="CU298" s="126"/>
      <c r="CV298" s="126"/>
      <c r="CW298" s="126"/>
      <c r="CX298" s="126"/>
      <c r="CY298" s="126"/>
      <c r="CZ298" s="289"/>
    </row>
    <row r="299" spans="1:104" ht="13.5" customHeight="1">
      <c r="A299" s="359">
        <v>411</v>
      </c>
      <c r="B299" s="332" t="s">
        <v>246</v>
      </c>
      <c r="C299" s="130">
        <f>A測定!Q298</f>
        <v>411</v>
      </c>
      <c r="D299" s="36">
        <f>A測定!R298</f>
        <v>35.200000000000003</v>
      </c>
      <c r="E299" s="264">
        <f>IF(A測定!S298="","",A測定!S298-$D299)</f>
        <v>0.12299999999999756</v>
      </c>
      <c r="F299" s="264">
        <f>IF(A測定!T298="","",A測定!T298-$D299)</f>
        <v>0.12800000000000011</v>
      </c>
      <c r="G299" s="126"/>
      <c r="H299" s="126"/>
      <c r="I299" s="126"/>
      <c r="J299" s="126"/>
      <c r="K299" s="126"/>
      <c r="L299" s="126"/>
      <c r="M299" s="126"/>
      <c r="N299" s="126"/>
      <c r="O299" s="126"/>
      <c r="P299" s="126"/>
      <c r="Q299" s="126"/>
      <c r="R299" s="126"/>
      <c r="S299" s="126"/>
      <c r="T299" s="126"/>
      <c r="U299" s="126"/>
      <c r="V299" s="126"/>
      <c r="W299" s="126"/>
      <c r="X299" s="126"/>
      <c r="Y299" s="126"/>
      <c r="Z299" s="126"/>
      <c r="AA299" s="126"/>
      <c r="AB299" s="126"/>
      <c r="AC299" s="126"/>
      <c r="AD299" s="126"/>
      <c r="AE299" s="126"/>
      <c r="AF299" s="126"/>
      <c r="AG299" s="126"/>
      <c r="AH299" s="126"/>
      <c r="AI299" s="126"/>
      <c r="AJ299" s="126"/>
      <c r="AK299" s="126"/>
      <c r="AL299" s="126"/>
      <c r="AM299" s="126"/>
      <c r="AN299" s="126"/>
      <c r="AO299" s="126"/>
      <c r="AP299" s="126"/>
      <c r="AQ299" s="126"/>
      <c r="AR299" s="126"/>
      <c r="AS299" s="126"/>
      <c r="AT299" s="126"/>
      <c r="AU299" s="126"/>
      <c r="AV299" s="126"/>
      <c r="AW299" s="126"/>
      <c r="AX299" s="126"/>
      <c r="AY299" s="126"/>
      <c r="AZ299" s="126"/>
      <c r="BA299" s="126"/>
      <c r="BB299" s="126"/>
      <c r="BC299" s="126"/>
      <c r="BD299" s="126"/>
      <c r="BE299" s="126"/>
      <c r="BF299" s="126"/>
      <c r="BG299" s="126"/>
      <c r="BH299" s="126"/>
      <c r="BI299" s="126"/>
      <c r="BJ299" s="126"/>
      <c r="BK299" s="126"/>
      <c r="BL299" s="126"/>
      <c r="BM299" s="126"/>
      <c r="BN299" s="126"/>
      <c r="BO299" s="126"/>
      <c r="BP299" s="126"/>
      <c r="BQ299" s="126"/>
      <c r="BR299" s="126"/>
      <c r="BS299" s="126"/>
      <c r="BT299" s="126"/>
      <c r="BU299" s="126"/>
      <c r="BV299" s="126"/>
      <c r="BW299" s="126"/>
      <c r="BX299" s="126"/>
      <c r="BY299" s="126"/>
      <c r="BZ299" s="126"/>
      <c r="CA299" s="126"/>
      <c r="CB299" s="126"/>
      <c r="CC299" s="126"/>
      <c r="CD299" s="126"/>
      <c r="CE299" s="126"/>
      <c r="CF299" s="126"/>
      <c r="CG299" s="126"/>
      <c r="CH299" s="126"/>
      <c r="CI299" s="126"/>
      <c r="CJ299" s="126"/>
      <c r="CK299" s="126"/>
      <c r="CL299" s="126"/>
      <c r="CM299" s="126"/>
      <c r="CN299" s="126"/>
      <c r="CO299" s="126"/>
      <c r="CP299" s="126"/>
      <c r="CQ299" s="126"/>
      <c r="CR299" s="126"/>
      <c r="CS299" s="126"/>
      <c r="CT299" s="126"/>
      <c r="CU299" s="126"/>
      <c r="CV299" s="126"/>
      <c r="CW299" s="126"/>
      <c r="CX299" s="126"/>
      <c r="CY299" s="126"/>
      <c r="CZ299" s="289"/>
    </row>
    <row r="300" spans="1:104" ht="13.5" customHeight="1">
      <c r="A300" s="359">
        <v>412</v>
      </c>
      <c r="B300" s="332" t="s">
        <v>247</v>
      </c>
      <c r="C300" s="130">
        <f>A測定!Q299</f>
        <v>412</v>
      </c>
      <c r="D300" s="36">
        <f>A測定!R299</f>
        <v>35.200000000000003</v>
      </c>
      <c r="E300" s="264">
        <f>IF(A測定!S299="","",A測定!S299-$D300)</f>
        <v>8.6999999999996191E-2</v>
      </c>
      <c r="F300" s="264">
        <f>IF(A測定!T299="","",A測定!T299-$D300)</f>
        <v>8.2999999999998408E-2</v>
      </c>
      <c r="G300" s="126"/>
      <c r="H300" s="126"/>
      <c r="I300" s="126"/>
      <c r="J300" s="126"/>
      <c r="K300" s="126"/>
      <c r="L300" s="126"/>
      <c r="M300" s="126"/>
      <c r="N300" s="126"/>
      <c r="O300" s="126"/>
      <c r="P300" s="126"/>
      <c r="Q300" s="126"/>
      <c r="R300" s="126"/>
      <c r="S300" s="126"/>
      <c r="T300" s="126"/>
      <c r="U300" s="126"/>
      <c r="V300" s="126"/>
      <c r="W300" s="126"/>
      <c r="X300" s="126"/>
      <c r="Y300" s="126"/>
      <c r="Z300" s="126"/>
      <c r="AA300" s="126"/>
      <c r="AB300" s="126"/>
      <c r="AC300" s="126"/>
      <c r="AD300" s="126"/>
      <c r="AE300" s="126"/>
      <c r="AF300" s="126"/>
      <c r="AG300" s="126"/>
      <c r="AH300" s="126"/>
      <c r="AI300" s="126"/>
      <c r="AJ300" s="126"/>
      <c r="AK300" s="126"/>
      <c r="AL300" s="126"/>
      <c r="AM300" s="126"/>
      <c r="AN300" s="126"/>
      <c r="AO300" s="126"/>
      <c r="AP300" s="126"/>
      <c r="AQ300" s="126"/>
      <c r="AR300" s="126"/>
      <c r="AS300" s="126"/>
      <c r="AT300" s="126"/>
      <c r="AU300" s="126"/>
      <c r="AV300" s="126"/>
      <c r="AW300" s="126"/>
      <c r="AX300" s="126"/>
      <c r="AY300" s="126"/>
      <c r="AZ300" s="126"/>
      <c r="BA300" s="126"/>
      <c r="BB300" s="126"/>
      <c r="BC300" s="126"/>
      <c r="BD300" s="126"/>
      <c r="BE300" s="126"/>
      <c r="BF300" s="126"/>
      <c r="BG300" s="126"/>
      <c r="BH300" s="126"/>
      <c r="BI300" s="126"/>
      <c r="BJ300" s="126"/>
      <c r="BK300" s="126"/>
      <c r="BL300" s="126"/>
      <c r="BM300" s="126"/>
      <c r="BN300" s="126"/>
      <c r="BO300" s="126"/>
      <c r="BP300" s="126"/>
      <c r="BQ300" s="126"/>
      <c r="BR300" s="126"/>
      <c r="BS300" s="126"/>
      <c r="BT300" s="126"/>
      <c r="BU300" s="126"/>
      <c r="BV300" s="126"/>
      <c r="BW300" s="126"/>
      <c r="BX300" s="126"/>
      <c r="BY300" s="126"/>
      <c r="BZ300" s="126"/>
      <c r="CA300" s="126"/>
      <c r="CB300" s="126"/>
      <c r="CC300" s="126"/>
      <c r="CD300" s="126"/>
      <c r="CE300" s="126"/>
      <c r="CF300" s="126"/>
      <c r="CG300" s="126"/>
      <c r="CH300" s="126"/>
      <c r="CI300" s="126"/>
      <c r="CJ300" s="126"/>
      <c r="CK300" s="126"/>
      <c r="CL300" s="126"/>
      <c r="CM300" s="126"/>
      <c r="CN300" s="126"/>
      <c r="CO300" s="126"/>
      <c r="CP300" s="126"/>
      <c r="CQ300" s="126"/>
      <c r="CR300" s="126"/>
      <c r="CS300" s="126"/>
      <c r="CT300" s="126"/>
      <c r="CU300" s="126"/>
      <c r="CV300" s="126"/>
      <c r="CW300" s="126"/>
      <c r="CX300" s="126"/>
      <c r="CY300" s="126"/>
      <c r="CZ300" s="289"/>
    </row>
    <row r="301" spans="1:104" ht="13.5" customHeight="1">
      <c r="A301" s="361">
        <v>405</v>
      </c>
      <c r="B301" s="332" t="s">
        <v>248</v>
      </c>
      <c r="C301" s="130">
        <f>A測定!Q300</f>
        <v>405</v>
      </c>
      <c r="D301" s="36">
        <f>A測定!R300</f>
        <v>35.82</v>
      </c>
      <c r="E301" s="264">
        <f>IF(A測定!S300="","",A測定!S300-$D301)</f>
        <v>0.1109999999999971</v>
      </c>
      <c r="F301" s="264">
        <f>IF(A測定!T300="","",A測定!T300-$D301)</f>
        <v>0.13499999999999801</v>
      </c>
      <c r="G301" s="126"/>
      <c r="H301" s="126"/>
      <c r="I301" s="126"/>
      <c r="J301" s="126"/>
      <c r="K301" s="126"/>
      <c r="L301" s="126"/>
      <c r="M301" s="126"/>
      <c r="N301" s="126"/>
      <c r="O301" s="126"/>
      <c r="P301" s="126"/>
      <c r="Q301" s="126"/>
      <c r="R301" s="126"/>
      <c r="S301" s="126"/>
      <c r="T301" s="126"/>
      <c r="U301" s="126"/>
      <c r="V301" s="126"/>
      <c r="W301" s="126"/>
      <c r="X301" s="126"/>
      <c r="Y301" s="126"/>
      <c r="Z301" s="126"/>
      <c r="AA301" s="126"/>
      <c r="AB301" s="126"/>
      <c r="AC301" s="126"/>
      <c r="AD301" s="126"/>
      <c r="AE301" s="126"/>
      <c r="AF301" s="126"/>
      <c r="AG301" s="126"/>
      <c r="AH301" s="126"/>
      <c r="AI301" s="126"/>
      <c r="AJ301" s="126"/>
      <c r="AK301" s="126"/>
      <c r="AL301" s="126"/>
      <c r="AM301" s="126"/>
      <c r="AN301" s="126"/>
      <c r="AO301" s="126"/>
      <c r="AP301" s="126"/>
      <c r="AQ301" s="126"/>
      <c r="AR301" s="126"/>
      <c r="AS301" s="126"/>
      <c r="AT301" s="126"/>
      <c r="AU301" s="126"/>
      <c r="AV301" s="126"/>
      <c r="AW301" s="126"/>
      <c r="AX301" s="126"/>
      <c r="AY301" s="126"/>
      <c r="AZ301" s="126"/>
      <c r="BA301" s="126"/>
      <c r="BB301" s="126"/>
      <c r="BC301" s="126"/>
      <c r="BD301" s="126"/>
      <c r="BE301" s="126"/>
      <c r="BF301" s="126"/>
      <c r="BG301" s="126"/>
      <c r="BH301" s="126"/>
      <c r="BI301" s="126"/>
      <c r="BJ301" s="126"/>
      <c r="BK301" s="126"/>
      <c r="BL301" s="126"/>
      <c r="BM301" s="126"/>
      <c r="BN301" s="126"/>
      <c r="BO301" s="126"/>
      <c r="BP301" s="126"/>
      <c r="BQ301" s="126"/>
      <c r="BR301" s="126"/>
      <c r="BS301" s="126"/>
      <c r="BT301" s="126"/>
      <c r="BU301" s="126"/>
      <c r="BV301" s="126"/>
      <c r="BW301" s="126"/>
      <c r="BX301" s="126"/>
      <c r="BY301" s="126"/>
      <c r="BZ301" s="126"/>
      <c r="CA301" s="126"/>
      <c r="CB301" s="126"/>
      <c r="CC301" s="126"/>
      <c r="CD301" s="126"/>
      <c r="CE301" s="126"/>
      <c r="CF301" s="126"/>
      <c r="CG301" s="126"/>
      <c r="CH301" s="126"/>
      <c r="CI301" s="126"/>
      <c r="CJ301" s="126"/>
      <c r="CK301" s="126"/>
      <c r="CL301" s="126"/>
      <c r="CM301" s="126"/>
      <c r="CN301" s="126"/>
      <c r="CO301" s="126"/>
      <c r="CP301" s="126"/>
      <c r="CQ301" s="126"/>
      <c r="CR301" s="126"/>
      <c r="CS301" s="126"/>
      <c r="CT301" s="126"/>
      <c r="CU301" s="126"/>
      <c r="CV301" s="126"/>
      <c r="CW301" s="126"/>
      <c r="CX301" s="126"/>
      <c r="CY301" s="126"/>
      <c r="CZ301" s="289"/>
    </row>
    <row r="302" spans="1:104" ht="13.5" customHeight="1">
      <c r="A302" s="359">
        <v>406</v>
      </c>
      <c r="B302" s="332" t="s">
        <v>249</v>
      </c>
      <c r="C302" s="130">
        <f>A測定!Q301</f>
        <v>406</v>
      </c>
      <c r="D302" s="36">
        <f>A測定!R301</f>
        <v>35.200000000000003</v>
      </c>
      <c r="E302" s="264">
        <f>IF(A測定!S301="","",A測定!S301-$D302)</f>
        <v>-0.132000000000005</v>
      </c>
      <c r="F302" s="264">
        <f>IF(A測定!T301="","",A測定!T301-$D302)</f>
        <v>-0.12100000000000222</v>
      </c>
      <c r="G302" s="126"/>
      <c r="H302" s="126"/>
      <c r="I302" s="126"/>
      <c r="J302" s="126"/>
      <c r="K302" s="126"/>
      <c r="L302" s="126"/>
      <c r="M302" s="126"/>
      <c r="N302" s="126"/>
      <c r="O302" s="126"/>
      <c r="P302" s="126"/>
      <c r="Q302" s="126"/>
      <c r="R302" s="126"/>
      <c r="S302" s="126"/>
      <c r="T302" s="126"/>
      <c r="U302" s="126"/>
      <c r="V302" s="126"/>
      <c r="W302" s="126"/>
      <c r="X302" s="126"/>
      <c r="Y302" s="126"/>
      <c r="Z302" s="126"/>
      <c r="AA302" s="126"/>
      <c r="AB302" s="126"/>
      <c r="AC302" s="126"/>
      <c r="AD302" s="126"/>
      <c r="AE302" s="126"/>
      <c r="AF302" s="126"/>
      <c r="AG302" s="126"/>
      <c r="AH302" s="126"/>
      <c r="AI302" s="126"/>
      <c r="AJ302" s="126"/>
      <c r="AK302" s="126"/>
      <c r="AL302" s="126"/>
      <c r="AM302" s="126"/>
      <c r="AN302" s="126"/>
      <c r="AO302" s="126"/>
      <c r="AP302" s="126"/>
      <c r="AQ302" s="126"/>
      <c r="AR302" s="126"/>
      <c r="AS302" s="126"/>
      <c r="AT302" s="126"/>
      <c r="AU302" s="126"/>
      <c r="AV302" s="126"/>
      <c r="AW302" s="126"/>
      <c r="AX302" s="126"/>
      <c r="AY302" s="126"/>
      <c r="AZ302" s="126"/>
      <c r="BA302" s="126"/>
      <c r="BB302" s="126"/>
      <c r="BC302" s="126"/>
      <c r="BD302" s="126"/>
      <c r="BE302" s="126"/>
      <c r="BF302" s="126"/>
      <c r="BG302" s="126"/>
      <c r="BH302" s="126"/>
      <c r="BI302" s="126"/>
      <c r="BJ302" s="126"/>
      <c r="BK302" s="126"/>
      <c r="BL302" s="126"/>
      <c r="BM302" s="126"/>
      <c r="BN302" s="126"/>
      <c r="BO302" s="126"/>
      <c r="BP302" s="126"/>
      <c r="BQ302" s="126"/>
      <c r="BR302" s="126"/>
      <c r="BS302" s="126"/>
      <c r="BT302" s="126"/>
      <c r="BU302" s="126"/>
      <c r="BV302" s="126"/>
      <c r="BW302" s="126"/>
      <c r="BX302" s="126"/>
      <c r="BY302" s="126"/>
      <c r="BZ302" s="126"/>
      <c r="CA302" s="126"/>
      <c r="CB302" s="126"/>
      <c r="CC302" s="126"/>
      <c r="CD302" s="126"/>
      <c r="CE302" s="126"/>
      <c r="CF302" s="126"/>
      <c r="CG302" s="126"/>
      <c r="CH302" s="126"/>
      <c r="CI302" s="126"/>
      <c r="CJ302" s="126"/>
      <c r="CK302" s="126"/>
      <c r="CL302" s="126"/>
      <c r="CM302" s="126"/>
      <c r="CN302" s="126"/>
      <c r="CO302" s="126"/>
      <c r="CP302" s="126"/>
      <c r="CQ302" s="126"/>
      <c r="CR302" s="126"/>
      <c r="CS302" s="126"/>
      <c r="CT302" s="126"/>
      <c r="CU302" s="126"/>
      <c r="CV302" s="126"/>
      <c r="CW302" s="126"/>
      <c r="CX302" s="126"/>
      <c r="CY302" s="126"/>
      <c r="CZ302" s="289"/>
    </row>
    <row r="303" spans="1:104" ht="13.5" customHeight="1">
      <c r="A303" s="359">
        <v>407</v>
      </c>
      <c r="B303" s="332" t="s">
        <v>250</v>
      </c>
      <c r="C303" s="130">
        <f>A測定!Q302</f>
        <v>407</v>
      </c>
      <c r="D303" s="36">
        <f>A測定!R302</f>
        <v>35.200000000000003</v>
      </c>
      <c r="E303" s="264">
        <f>IF(A測定!S302="","",A測定!S302-$D303)</f>
        <v>-6.3000000000002387E-2</v>
      </c>
      <c r="F303" s="264">
        <f>IF(A測定!T302="","",A測定!T302-$D303)</f>
        <v>-8.100000000000307E-2</v>
      </c>
      <c r="G303" s="126"/>
      <c r="H303" s="126"/>
      <c r="I303" s="126"/>
      <c r="J303" s="126"/>
      <c r="K303" s="126"/>
      <c r="L303" s="126"/>
      <c r="M303" s="126"/>
      <c r="N303" s="126"/>
      <c r="O303" s="126"/>
      <c r="P303" s="126"/>
      <c r="Q303" s="126"/>
      <c r="R303" s="126"/>
      <c r="S303" s="126"/>
      <c r="T303" s="126"/>
      <c r="U303" s="126"/>
      <c r="V303" s="126"/>
      <c r="W303" s="126"/>
      <c r="X303" s="126"/>
      <c r="Y303" s="126"/>
      <c r="Z303" s="126"/>
      <c r="AA303" s="126"/>
      <c r="AB303" s="126"/>
      <c r="AC303" s="126"/>
      <c r="AD303" s="126"/>
      <c r="AE303" s="126"/>
      <c r="AF303" s="126"/>
      <c r="AG303" s="126"/>
      <c r="AH303" s="126"/>
      <c r="AI303" s="126"/>
      <c r="AJ303" s="126"/>
      <c r="AK303" s="126"/>
      <c r="AL303" s="126"/>
      <c r="AM303" s="126"/>
      <c r="AN303" s="126"/>
      <c r="AO303" s="126"/>
      <c r="AP303" s="126"/>
      <c r="AQ303" s="126"/>
      <c r="AR303" s="126"/>
      <c r="AS303" s="126"/>
      <c r="AT303" s="126"/>
      <c r="AU303" s="126"/>
      <c r="AV303" s="126"/>
      <c r="AW303" s="126"/>
      <c r="AX303" s="126"/>
      <c r="AY303" s="126"/>
      <c r="AZ303" s="126"/>
      <c r="BA303" s="126"/>
      <c r="BB303" s="126"/>
      <c r="BC303" s="126"/>
      <c r="BD303" s="126"/>
      <c r="BE303" s="126"/>
      <c r="BF303" s="126"/>
      <c r="BG303" s="126"/>
      <c r="BH303" s="126"/>
      <c r="BI303" s="126"/>
      <c r="BJ303" s="126"/>
      <c r="BK303" s="126"/>
      <c r="BL303" s="126"/>
      <c r="BM303" s="126"/>
      <c r="BN303" s="126"/>
      <c r="BO303" s="126"/>
      <c r="BP303" s="126"/>
      <c r="BQ303" s="126"/>
      <c r="BR303" s="126"/>
      <c r="BS303" s="126"/>
      <c r="BT303" s="126"/>
      <c r="BU303" s="126"/>
      <c r="BV303" s="126"/>
      <c r="BW303" s="126"/>
      <c r="BX303" s="126"/>
      <c r="BY303" s="126"/>
      <c r="BZ303" s="126"/>
      <c r="CA303" s="126"/>
      <c r="CB303" s="126"/>
      <c r="CC303" s="126"/>
      <c r="CD303" s="126"/>
      <c r="CE303" s="126"/>
      <c r="CF303" s="126"/>
      <c r="CG303" s="126"/>
      <c r="CH303" s="126"/>
      <c r="CI303" s="126"/>
      <c r="CJ303" s="126"/>
      <c r="CK303" s="126"/>
      <c r="CL303" s="126"/>
      <c r="CM303" s="126"/>
      <c r="CN303" s="126"/>
      <c r="CO303" s="126"/>
      <c r="CP303" s="126"/>
      <c r="CQ303" s="126"/>
      <c r="CR303" s="126"/>
      <c r="CS303" s="126"/>
      <c r="CT303" s="126"/>
      <c r="CU303" s="126"/>
      <c r="CV303" s="126"/>
      <c r="CW303" s="126"/>
      <c r="CX303" s="126"/>
      <c r="CY303" s="126"/>
      <c r="CZ303" s="289"/>
    </row>
    <row r="304" spans="1:104" ht="13.5" customHeight="1">
      <c r="A304" s="359">
        <v>408</v>
      </c>
      <c r="B304" s="332" t="s">
        <v>251</v>
      </c>
      <c r="C304" s="130">
        <f>A測定!Q303</f>
        <v>408</v>
      </c>
      <c r="D304" s="36">
        <f>A測定!R303</f>
        <v>35.200000000000003</v>
      </c>
      <c r="E304" s="264">
        <f>IF(A測定!S303="","",A測定!S303-$D304)</f>
        <v>-0.15400000000000347</v>
      </c>
      <c r="F304" s="264">
        <f>IF(A測定!T303="","",A測定!T303-$D304)</f>
        <v>-0.13300000000000267</v>
      </c>
      <c r="G304" s="126"/>
      <c r="H304" s="126"/>
      <c r="I304" s="126"/>
      <c r="J304" s="126"/>
      <c r="K304" s="126"/>
      <c r="L304" s="126"/>
      <c r="M304" s="126"/>
      <c r="N304" s="126"/>
      <c r="O304" s="126"/>
      <c r="P304" s="126"/>
      <c r="Q304" s="126"/>
      <c r="R304" s="126"/>
      <c r="S304" s="126"/>
      <c r="T304" s="126"/>
      <c r="U304" s="126"/>
      <c r="V304" s="126"/>
      <c r="W304" s="126"/>
      <c r="X304" s="126"/>
      <c r="Y304" s="126"/>
      <c r="Z304" s="126"/>
      <c r="AA304" s="126"/>
      <c r="AB304" s="126"/>
      <c r="AC304" s="126"/>
      <c r="AD304" s="126"/>
      <c r="AE304" s="126"/>
      <c r="AF304" s="126"/>
      <c r="AG304" s="126"/>
      <c r="AH304" s="126"/>
      <c r="AI304" s="126"/>
      <c r="AJ304" s="126"/>
      <c r="AK304" s="126"/>
      <c r="AL304" s="126"/>
      <c r="AM304" s="126"/>
      <c r="AN304" s="126"/>
      <c r="AO304" s="126"/>
      <c r="AP304" s="126"/>
      <c r="AQ304" s="126"/>
      <c r="AR304" s="126"/>
      <c r="AS304" s="126"/>
      <c r="AT304" s="126"/>
      <c r="AU304" s="126"/>
      <c r="AV304" s="126"/>
      <c r="AW304" s="126"/>
      <c r="AX304" s="126"/>
      <c r="AY304" s="126"/>
      <c r="AZ304" s="126"/>
      <c r="BA304" s="126"/>
      <c r="BB304" s="126"/>
      <c r="BC304" s="126"/>
      <c r="BD304" s="126"/>
      <c r="BE304" s="126"/>
      <c r="BF304" s="126"/>
      <c r="BG304" s="126"/>
      <c r="BH304" s="126"/>
      <c r="BI304" s="126"/>
      <c r="BJ304" s="126"/>
      <c r="BK304" s="126"/>
      <c r="BL304" s="126"/>
      <c r="BM304" s="126"/>
      <c r="BN304" s="126"/>
      <c r="BO304" s="126"/>
      <c r="BP304" s="126"/>
      <c r="BQ304" s="126"/>
      <c r="BR304" s="126"/>
      <c r="BS304" s="126"/>
      <c r="BT304" s="126"/>
      <c r="BU304" s="126"/>
      <c r="BV304" s="126"/>
      <c r="BW304" s="126"/>
      <c r="BX304" s="126"/>
      <c r="BY304" s="126"/>
      <c r="BZ304" s="126"/>
      <c r="CA304" s="126"/>
      <c r="CB304" s="126"/>
      <c r="CC304" s="126"/>
      <c r="CD304" s="126"/>
      <c r="CE304" s="126"/>
      <c r="CF304" s="126"/>
      <c r="CG304" s="126"/>
      <c r="CH304" s="126"/>
      <c r="CI304" s="126"/>
      <c r="CJ304" s="126"/>
      <c r="CK304" s="126"/>
      <c r="CL304" s="126"/>
      <c r="CM304" s="126"/>
      <c r="CN304" s="126"/>
      <c r="CO304" s="126"/>
      <c r="CP304" s="126"/>
      <c r="CQ304" s="126"/>
      <c r="CR304" s="126"/>
      <c r="CS304" s="126"/>
      <c r="CT304" s="126"/>
      <c r="CU304" s="126"/>
      <c r="CV304" s="126"/>
      <c r="CW304" s="126"/>
      <c r="CX304" s="126"/>
      <c r="CY304" s="126"/>
      <c r="CZ304" s="289"/>
    </row>
    <row r="305" spans="1:104" ht="13.5" customHeight="1">
      <c r="A305" s="361">
        <v>413</v>
      </c>
      <c r="B305" s="332" t="s">
        <v>252</v>
      </c>
      <c r="C305" s="130">
        <f>A測定!Q304</f>
        <v>413</v>
      </c>
      <c r="D305" s="36">
        <f>A測定!R304</f>
        <v>35.82</v>
      </c>
      <c r="E305" s="264">
        <f>IF(A測定!S304="","",A測定!S304-$D305)</f>
        <v>-0.19899999999999807</v>
      </c>
      <c r="F305" s="264">
        <f>IF(A測定!T304="","",A測定!T304-$D305)</f>
        <v>-0.1980000000000004</v>
      </c>
      <c r="G305" s="126"/>
      <c r="H305" s="126"/>
      <c r="I305" s="126"/>
      <c r="J305" s="126"/>
      <c r="K305" s="126"/>
      <c r="L305" s="126"/>
      <c r="M305" s="126"/>
      <c r="N305" s="126"/>
      <c r="O305" s="126"/>
      <c r="P305" s="126"/>
      <c r="Q305" s="126"/>
      <c r="R305" s="126"/>
      <c r="S305" s="126"/>
      <c r="T305" s="126"/>
      <c r="U305" s="126"/>
      <c r="V305" s="126"/>
      <c r="W305" s="126"/>
      <c r="X305" s="126"/>
      <c r="Y305" s="126"/>
      <c r="Z305" s="126"/>
      <c r="AA305" s="126"/>
      <c r="AB305" s="126"/>
      <c r="AC305" s="126"/>
      <c r="AD305" s="126"/>
      <c r="AE305" s="126"/>
      <c r="AF305" s="126"/>
      <c r="AG305" s="126"/>
      <c r="AH305" s="126"/>
      <c r="AI305" s="126"/>
      <c r="AJ305" s="126"/>
      <c r="AK305" s="126"/>
      <c r="AL305" s="126"/>
      <c r="AM305" s="126"/>
      <c r="AN305" s="126"/>
      <c r="AO305" s="126"/>
      <c r="AP305" s="126"/>
      <c r="AQ305" s="126"/>
      <c r="AR305" s="126"/>
      <c r="AS305" s="126"/>
      <c r="AT305" s="126"/>
      <c r="AU305" s="126"/>
      <c r="AV305" s="126"/>
      <c r="AW305" s="126"/>
      <c r="AX305" s="126"/>
      <c r="AY305" s="126"/>
      <c r="AZ305" s="126"/>
      <c r="BA305" s="126"/>
      <c r="BB305" s="126"/>
      <c r="BC305" s="126"/>
      <c r="BD305" s="126"/>
      <c r="BE305" s="126"/>
      <c r="BF305" s="126"/>
      <c r="BG305" s="126"/>
      <c r="BH305" s="126"/>
      <c r="BI305" s="126"/>
      <c r="BJ305" s="126"/>
      <c r="BK305" s="126"/>
      <c r="BL305" s="126"/>
      <c r="BM305" s="126"/>
      <c r="BN305" s="126"/>
      <c r="BO305" s="126"/>
      <c r="BP305" s="126"/>
      <c r="BQ305" s="126"/>
      <c r="BR305" s="126"/>
      <c r="BS305" s="126"/>
      <c r="BT305" s="126"/>
      <c r="BU305" s="126"/>
      <c r="BV305" s="126"/>
      <c r="BW305" s="126"/>
      <c r="BX305" s="126"/>
      <c r="BY305" s="126"/>
      <c r="BZ305" s="126"/>
      <c r="CA305" s="126"/>
      <c r="CB305" s="126"/>
      <c r="CC305" s="126"/>
      <c r="CD305" s="126"/>
      <c r="CE305" s="126"/>
      <c r="CF305" s="126"/>
      <c r="CG305" s="126"/>
      <c r="CH305" s="126"/>
      <c r="CI305" s="126"/>
      <c r="CJ305" s="126"/>
      <c r="CK305" s="126"/>
      <c r="CL305" s="126"/>
      <c r="CM305" s="126"/>
      <c r="CN305" s="126"/>
      <c r="CO305" s="126"/>
      <c r="CP305" s="126"/>
      <c r="CQ305" s="126"/>
      <c r="CR305" s="126"/>
      <c r="CS305" s="126"/>
      <c r="CT305" s="126"/>
      <c r="CU305" s="126"/>
      <c r="CV305" s="126"/>
      <c r="CW305" s="126"/>
      <c r="CX305" s="126"/>
      <c r="CY305" s="126"/>
      <c r="CZ305" s="289"/>
    </row>
    <row r="306" spans="1:104" ht="13.5" customHeight="1">
      <c r="A306" s="359">
        <v>414</v>
      </c>
      <c r="B306" s="332" t="s">
        <v>253</v>
      </c>
      <c r="C306" s="130">
        <f>A測定!Q305</f>
        <v>414</v>
      </c>
      <c r="D306" s="36">
        <f>A測定!R305</f>
        <v>35.200000000000003</v>
      </c>
      <c r="E306" s="264">
        <f>IF(A測定!S305="","",A測定!S305-$D306)</f>
        <v>-0.4550000000000054</v>
      </c>
      <c r="F306" s="264">
        <f>IF(A測定!T305="","",A測定!T305-$D306)</f>
        <v>-0.46100000000000563</v>
      </c>
      <c r="G306" s="126"/>
      <c r="H306" s="126"/>
      <c r="I306" s="126"/>
      <c r="J306" s="126"/>
      <c r="K306" s="126"/>
      <c r="L306" s="126"/>
      <c r="M306" s="126"/>
      <c r="N306" s="126"/>
      <c r="O306" s="126"/>
      <c r="P306" s="126"/>
      <c r="Q306" s="126"/>
      <c r="R306" s="126"/>
      <c r="S306" s="126"/>
      <c r="T306" s="126"/>
      <c r="U306" s="126"/>
      <c r="V306" s="126"/>
      <c r="W306" s="126"/>
      <c r="X306" s="126"/>
      <c r="Y306" s="126"/>
      <c r="Z306" s="126"/>
      <c r="AA306" s="126"/>
      <c r="AB306" s="126"/>
      <c r="AC306" s="126"/>
      <c r="AD306" s="126"/>
      <c r="AE306" s="126"/>
      <c r="AF306" s="126"/>
      <c r="AG306" s="126"/>
      <c r="AH306" s="126"/>
      <c r="AI306" s="126"/>
      <c r="AJ306" s="126"/>
      <c r="AK306" s="126"/>
      <c r="AL306" s="126"/>
      <c r="AM306" s="126"/>
      <c r="AN306" s="126"/>
      <c r="AO306" s="126"/>
      <c r="AP306" s="126"/>
      <c r="AQ306" s="126"/>
      <c r="AR306" s="126"/>
      <c r="AS306" s="126"/>
      <c r="AT306" s="126"/>
      <c r="AU306" s="126"/>
      <c r="AV306" s="126"/>
      <c r="AW306" s="126"/>
      <c r="AX306" s="126"/>
      <c r="AY306" s="126"/>
      <c r="AZ306" s="126"/>
      <c r="BA306" s="126"/>
      <c r="BB306" s="126"/>
      <c r="BC306" s="126"/>
      <c r="BD306" s="126"/>
      <c r="BE306" s="126"/>
      <c r="BF306" s="126"/>
      <c r="BG306" s="126"/>
      <c r="BH306" s="126"/>
      <c r="BI306" s="126"/>
      <c r="BJ306" s="126"/>
      <c r="BK306" s="126"/>
      <c r="BL306" s="126"/>
      <c r="BM306" s="126"/>
      <c r="BN306" s="126"/>
      <c r="BO306" s="126"/>
      <c r="BP306" s="126"/>
      <c r="BQ306" s="126"/>
      <c r="BR306" s="126"/>
      <c r="BS306" s="126"/>
      <c r="BT306" s="126"/>
      <c r="BU306" s="126"/>
      <c r="BV306" s="126"/>
      <c r="BW306" s="126"/>
      <c r="BX306" s="126"/>
      <c r="BY306" s="126"/>
      <c r="BZ306" s="126"/>
      <c r="CA306" s="126"/>
      <c r="CB306" s="126"/>
      <c r="CC306" s="126"/>
      <c r="CD306" s="126"/>
      <c r="CE306" s="126"/>
      <c r="CF306" s="126"/>
      <c r="CG306" s="126"/>
      <c r="CH306" s="126"/>
      <c r="CI306" s="126"/>
      <c r="CJ306" s="126"/>
      <c r="CK306" s="126"/>
      <c r="CL306" s="126"/>
      <c r="CM306" s="126"/>
      <c r="CN306" s="126"/>
      <c r="CO306" s="126"/>
      <c r="CP306" s="126"/>
      <c r="CQ306" s="126"/>
      <c r="CR306" s="126"/>
      <c r="CS306" s="126"/>
      <c r="CT306" s="126"/>
      <c r="CU306" s="126"/>
      <c r="CV306" s="126"/>
      <c r="CW306" s="126"/>
      <c r="CX306" s="126"/>
      <c r="CY306" s="126"/>
      <c r="CZ306" s="289"/>
    </row>
    <row r="307" spans="1:104" ht="13.5" customHeight="1">
      <c r="A307" s="359">
        <v>415</v>
      </c>
      <c r="B307" s="332" t="s">
        <v>254</v>
      </c>
      <c r="C307" s="130">
        <f>A測定!Q306</f>
        <v>415</v>
      </c>
      <c r="D307" s="36">
        <f>A測定!R306</f>
        <v>35.200000000000003</v>
      </c>
      <c r="E307" s="264">
        <f>IF(A測定!S306="","",A測定!S306-$D307)</f>
        <v>-0.49200000000000443</v>
      </c>
      <c r="F307" s="264">
        <f>IF(A測定!T306="","",A測定!T306-$D307)</f>
        <v>-0.4760000000000062</v>
      </c>
      <c r="G307" s="126"/>
      <c r="H307" s="126"/>
      <c r="I307" s="126"/>
      <c r="J307" s="126"/>
      <c r="K307" s="126"/>
      <c r="L307" s="126"/>
      <c r="M307" s="126"/>
      <c r="N307" s="126"/>
      <c r="O307" s="126"/>
      <c r="P307" s="126"/>
      <c r="Q307" s="126"/>
      <c r="R307" s="126"/>
      <c r="S307" s="126"/>
      <c r="T307" s="126"/>
      <c r="U307" s="126"/>
      <c r="V307" s="126"/>
      <c r="W307" s="126"/>
      <c r="X307" s="126"/>
      <c r="Y307" s="126"/>
      <c r="Z307" s="126"/>
      <c r="AA307" s="126"/>
      <c r="AB307" s="126"/>
      <c r="AC307" s="126"/>
      <c r="AD307" s="126"/>
      <c r="AE307" s="126"/>
      <c r="AF307" s="126"/>
      <c r="AG307" s="126"/>
      <c r="AH307" s="126"/>
      <c r="AI307" s="126"/>
      <c r="AJ307" s="126"/>
      <c r="AK307" s="126"/>
      <c r="AL307" s="126"/>
      <c r="AM307" s="126"/>
      <c r="AN307" s="126"/>
      <c r="AO307" s="126"/>
      <c r="AP307" s="126"/>
      <c r="AQ307" s="126"/>
      <c r="AR307" s="126"/>
      <c r="AS307" s="126"/>
      <c r="AT307" s="126"/>
      <c r="AU307" s="126"/>
      <c r="AV307" s="126"/>
      <c r="AW307" s="126"/>
      <c r="AX307" s="126"/>
      <c r="AY307" s="126"/>
      <c r="AZ307" s="126"/>
      <c r="BA307" s="126"/>
      <c r="BB307" s="126"/>
      <c r="BC307" s="126"/>
      <c r="BD307" s="126"/>
      <c r="BE307" s="126"/>
      <c r="BF307" s="126"/>
      <c r="BG307" s="126"/>
      <c r="BH307" s="126"/>
      <c r="BI307" s="126"/>
      <c r="BJ307" s="126"/>
      <c r="BK307" s="126"/>
      <c r="BL307" s="126"/>
      <c r="BM307" s="126"/>
      <c r="BN307" s="126"/>
      <c r="BO307" s="126"/>
      <c r="BP307" s="126"/>
      <c r="BQ307" s="126"/>
      <c r="BR307" s="126"/>
      <c r="BS307" s="126"/>
      <c r="BT307" s="126"/>
      <c r="BU307" s="126"/>
      <c r="BV307" s="126"/>
      <c r="BW307" s="126"/>
      <c r="BX307" s="126"/>
      <c r="BY307" s="126"/>
      <c r="BZ307" s="126"/>
      <c r="CA307" s="126"/>
      <c r="CB307" s="126"/>
      <c r="CC307" s="126"/>
      <c r="CD307" s="126"/>
      <c r="CE307" s="126"/>
      <c r="CF307" s="126"/>
      <c r="CG307" s="126"/>
      <c r="CH307" s="126"/>
      <c r="CI307" s="126"/>
      <c r="CJ307" s="126"/>
      <c r="CK307" s="126"/>
      <c r="CL307" s="126"/>
      <c r="CM307" s="126"/>
      <c r="CN307" s="126"/>
      <c r="CO307" s="126"/>
      <c r="CP307" s="126"/>
      <c r="CQ307" s="126"/>
      <c r="CR307" s="126"/>
      <c r="CS307" s="126"/>
      <c r="CT307" s="126"/>
      <c r="CU307" s="126"/>
      <c r="CV307" s="126"/>
      <c r="CW307" s="126"/>
      <c r="CX307" s="126"/>
      <c r="CY307" s="126"/>
      <c r="CZ307" s="289"/>
    </row>
    <row r="308" spans="1:104" ht="13.5" customHeight="1">
      <c r="A308" s="359">
        <v>416</v>
      </c>
      <c r="B308" s="332" t="s">
        <v>255</v>
      </c>
      <c r="C308" s="130">
        <f>A測定!Q307</f>
        <v>416</v>
      </c>
      <c r="D308" s="36">
        <f>A測定!R307</f>
        <v>35.200000000000003</v>
      </c>
      <c r="E308" s="264">
        <f>IF(A測定!S307="","",A測定!S307-$D308)</f>
        <v>-0.50400000000000489</v>
      </c>
      <c r="F308" s="264">
        <f>IF(A測定!T307="","",A測定!T307-$D308)</f>
        <v>-0.5</v>
      </c>
      <c r="G308" s="126"/>
      <c r="H308" s="126"/>
      <c r="I308" s="126"/>
      <c r="J308" s="126"/>
      <c r="K308" s="126"/>
      <c r="L308" s="126"/>
      <c r="M308" s="126"/>
      <c r="N308" s="126"/>
      <c r="O308" s="126"/>
      <c r="P308" s="126"/>
      <c r="Q308" s="126"/>
      <c r="R308" s="126"/>
      <c r="S308" s="126"/>
      <c r="T308" s="126"/>
      <c r="U308" s="126"/>
      <c r="V308" s="126"/>
      <c r="W308" s="126"/>
      <c r="X308" s="126"/>
      <c r="Y308" s="126"/>
      <c r="Z308" s="126"/>
      <c r="AA308" s="126"/>
      <c r="AB308" s="126"/>
      <c r="AC308" s="126"/>
      <c r="AD308" s="126"/>
      <c r="AE308" s="126"/>
      <c r="AF308" s="126"/>
      <c r="AG308" s="126"/>
      <c r="AH308" s="126"/>
      <c r="AI308" s="126"/>
      <c r="AJ308" s="126"/>
      <c r="AK308" s="126"/>
      <c r="AL308" s="126"/>
      <c r="AM308" s="126"/>
      <c r="AN308" s="126"/>
      <c r="AO308" s="126"/>
      <c r="AP308" s="126"/>
      <c r="AQ308" s="126"/>
      <c r="AR308" s="126"/>
      <c r="AS308" s="126"/>
      <c r="AT308" s="126"/>
      <c r="AU308" s="126"/>
      <c r="AV308" s="126"/>
      <c r="AW308" s="126"/>
      <c r="AX308" s="126"/>
      <c r="AY308" s="126"/>
      <c r="AZ308" s="126"/>
      <c r="BA308" s="126"/>
      <c r="BB308" s="126"/>
      <c r="BC308" s="126"/>
      <c r="BD308" s="126"/>
      <c r="BE308" s="126"/>
      <c r="BF308" s="126"/>
      <c r="BG308" s="126"/>
      <c r="BH308" s="126"/>
      <c r="BI308" s="126"/>
      <c r="BJ308" s="126"/>
      <c r="BK308" s="126"/>
      <c r="BL308" s="126"/>
      <c r="BM308" s="126"/>
      <c r="BN308" s="126"/>
      <c r="BO308" s="126"/>
      <c r="BP308" s="126"/>
      <c r="BQ308" s="126"/>
      <c r="BR308" s="126"/>
      <c r="BS308" s="126"/>
      <c r="BT308" s="126"/>
      <c r="BU308" s="126"/>
      <c r="BV308" s="126"/>
      <c r="BW308" s="126"/>
      <c r="BX308" s="126"/>
      <c r="BY308" s="126"/>
      <c r="BZ308" s="126"/>
      <c r="CA308" s="126"/>
      <c r="CB308" s="126"/>
      <c r="CC308" s="126"/>
      <c r="CD308" s="126"/>
      <c r="CE308" s="126"/>
      <c r="CF308" s="126"/>
      <c r="CG308" s="126"/>
      <c r="CH308" s="126"/>
      <c r="CI308" s="126"/>
      <c r="CJ308" s="126"/>
      <c r="CK308" s="126"/>
      <c r="CL308" s="126"/>
      <c r="CM308" s="126"/>
      <c r="CN308" s="126"/>
      <c r="CO308" s="126"/>
      <c r="CP308" s="126"/>
      <c r="CQ308" s="126"/>
      <c r="CR308" s="126"/>
      <c r="CS308" s="126"/>
      <c r="CT308" s="126"/>
      <c r="CU308" s="126"/>
      <c r="CV308" s="126"/>
      <c r="CW308" s="126"/>
      <c r="CX308" s="126"/>
      <c r="CY308" s="126"/>
      <c r="CZ308" s="289"/>
    </row>
    <row r="309" spans="1:104" ht="13.5" customHeight="1">
      <c r="A309" s="361">
        <v>417</v>
      </c>
      <c r="B309" s="332" t="s">
        <v>256</v>
      </c>
      <c r="C309" s="130">
        <f>A測定!Q308</f>
        <v>417</v>
      </c>
      <c r="D309" s="36">
        <f>A測定!R308</f>
        <v>35.82</v>
      </c>
      <c r="E309" s="264">
        <f>IF(A測定!S308="","",A測定!S308-$D309)</f>
        <v>0.19299999999999784</v>
      </c>
      <c r="F309" s="264">
        <f>IF(A測定!T308="","",A測定!T308-$D309)</f>
        <v>0.23799999999999955</v>
      </c>
      <c r="G309" s="126"/>
      <c r="H309" s="126"/>
      <c r="I309" s="126"/>
      <c r="J309" s="126"/>
      <c r="K309" s="126"/>
      <c r="L309" s="126"/>
      <c r="M309" s="126"/>
      <c r="N309" s="126"/>
      <c r="O309" s="126"/>
      <c r="P309" s="126"/>
      <c r="Q309" s="126"/>
      <c r="R309" s="126"/>
      <c r="S309" s="126"/>
      <c r="T309" s="126"/>
      <c r="U309" s="126"/>
      <c r="V309" s="126"/>
      <c r="W309" s="126"/>
      <c r="X309" s="126"/>
      <c r="Y309" s="126"/>
      <c r="Z309" s="126"/>
      <c r="AA309" s="126"/>
      <c r="AB309" s="126"/>
      <c r="AC309" s="126"/>
      <c r="AD309" s="126"/>
      <c r="AE309" s="126"/>
      <c r="AF309" s="126"/>
      <c r="AG309" s="126"/>
      <c r="AH309" s="126"/>
      <c r="AI309" s="126"/>
      <c r="AJ309" s="126"/>
      <c r="AK309" s="126"/>
      <c r="AL309" s="126"/>
      <c r="AM309" s="126"/>
      <c r="AN309" s="126"/>
      <c r="AO309" s="126"/>
      <c r="AP309" s="126"/>
      <c r="AQ309" s="126"/>
      <c r="AR309" s="126"/>
      <c r="AS309" s="126"/>
      <c r="AT309" s="126"/>
      <c r="AU309" s="126"/>
      <c r="AV309" s="126"/>
      <c r="AW309" s="126"/>
      <c r="AX309" s="126"/>
      <c r="AY309" s="126"/>
      <c r="AZ309" s="126"/>
      <c r="BA309" s="126"/>
      <c r="BB309" s="126"/>
      <c r="BC309" s="126"/>
      <c r="BD309" s="126"/>
      <c r="BE309" s="126"/>
      <c r="BF309" s="126"/>
      <c r="BG309" s="126"/>
      <c r="BH309" s="126"/>
      <c r="BI309" s="126"/>
      <c r="BJ309" s="126"/>
      <c r="BK309" s="126"/>
      <c r="BL309" s="126"/>
      <c r="BM309" s="126"/>
      <c r="BN309" s="126"/>
      <c r="BO309" s="126"/>
      <c r="BP309" s="126"/>
      <c r="BQ309" s="126"/>
      <c r="BR309" s="126"/>
      <c r="BS309" s="126"/>
      <c r="BT309" s="126"/>
      <c r="BU309" s="126"/>
      <c r="BV309" s="126"/>
      <c r="BW309" s="126"/>
      <c r="BX309" s="126"/>
      <c r="BY309" s="126"/>
      <c r="BZ309" s="126"/>
      <c r="CA309" s="126"/>
      <c r="CB309" s="126"/>
      <c r="CC309" s="126"/>
      <c r="CD309" s="126"/>
      <c r="CE309" s="126"/>
      <c r="CF309" s="126"/>
      <c r="CG309" s="126"/>
      <c r="CH309" s="126"/>
      <c r="CI309" s="126"/>
      <c r="CJ309" s="126"/>
      <c r="CK309" s="126"/>
      <c r="CL309" s="126"/>
      <c r="CM309" s="126"/>
      <c r="CN309" s="126"/>
      <c r="CO309" s="126"/>
      <c r="CP309" s="126"/>
      <c r="CQ309" s="126"/>
      <c r="CR309" s="126"/>
      <c r="CS309" s="126"/>
      <c r="CT309" s="126"/>
      <c r="CU309" s="126"/>
      <c r="CV309" s="126"/>
      <c r="CW309" s="126"/>
      <c r="CX309" s="126"/>
      <c r="CY309" s="126"/>
      <c r="CZ309" s="289"/>
    </row>
    <row r="310" spans="1:104" ht="13.5" customHeight="1">
      <c r="A310" s="359">
        <v>418</v>
      </c>
      <c r="B310" s="332" t="s">
        <v>257</v>
      </c>
      <c r="C310" s="130">
        <f>A測定!Q309</f>
        <v>418</v>
      </c>
      <c r="D310" s="36">
        <f>A測定!R309</f>
        <v>35.200000000000003</v>
      </c>
      <c r="E310" s="264">
        <f>IF(A測定!S309="","",A測定!S309-$D310)</f>
        <v>-3.2000000000003581E-2</v>
      </c>
      <c r="F310" s="264">
        <f>IF(A測定!T309="","",A測定!T309-$D310)</f>
        <v>-6.5000000000004832E-2</v>
      </c>
      <c r="G310" s="126"/>
      <c r="H310" s="126"/>
      <c r="I310" s="126"/>
      <c r="J310" s="126"/>
      <c r="K310" s="126"/>
      <c r="L310" s="126"/>
      <c r="M310" s="126"/>
      <c r="N310" s="126"/>
      <c r="O310" s="126"/>
      <c r="P310" s="126"/>
      <c r="Q310" s="126"/>
      <c r="R310" s="126"/>
      <c r="S310" s="126"/>
      <c r="T310" s="126"/>
      <c r="U310" s="126"/>
      <c r="V310" s="126"/>
      <c r="W310" s="126"/>
      <c r="X310" s="126"/>
      <c r="Y310" s="126"/>
      <c r="Z310" s="126"/>
      <c r="AA310" s="126"/>
      <c r="AB310" s="126"/>
      <c r="AC310" s="126"/>
      <c r="AD310" s="126"/>
      <c r="AE310" s="126"/>
      <c r="AF310" s="126"/>
      <c r="AG310" s="126"/>
      <c r="AH310" s="126"/>
      <c r="AI310" s="126"/>
      <c r="AJ310" s="126"/>
      <c r="AK310" s="126"/>
      <c r="AL310" s="126"/>
      <c r="AM310" s="126"/>
      <c r="AN310" s="126"/>
      <c r="AO310" s="126"/>
      <c r="AP310" s="126"/>
      <c r="AQ310" s="126"/>
      <c r="AR310" s="126"/>
      <c r="AS310" s="126"/>
      <c r="AT310" s="126"/>
      <c r="AU310" s="126"/>
      <c r="AV310" s="126"/>
      <c r="AW310" s="126"/>
      <c r="AX310" s="126"/>
      <c r="AY310" s="126"/>
      <c r="AZ310" s="126"/>
      <c r="BA310" s="126"/>
      <c r="BB310" s="126"/>
      <c r="BC310" s="126"/>
      <c r="BD310" s="126"/>
      <c r="BE310" s="126"/>
      <c r="BF310" s="126"/>
      <c r="BG310" s="126"/>
      <c r="BH310" s="126"/>
      <c r="BI310" s="126"/>
      <c r="BJ310" s="126"/>
      <c r="BK310" s="126"/>
      <c r="BL310" s="126"/>
      <c r="BM310" s="126"/>
      <c r="BN310" s="126"/>
      <c r="BO310" s="126"/>
      <c r="BP310" s="126"/>
      <c r="BQ310" s="126"/>
      <c r="BR310" s="126"/>
      <c r="BS310" s="126"/>
      <c r="BT310" s="126"/>
      <c r="BU310" s="126"/>
      <c r="BV310" s="126"/>
      <c r="BW310" s="126"/>
      <c r="BX310" s="126"/>
      <c r="BY310" s="126"/>
      <c r="BZ310" s="126"/>
      <c r="CA310" s="126"/>
      <c r="CB310" s="126"/>
      <c r="CC310" s="126"/>
      <c r="CD310" s="126"/>
      <c r="CE310" s="126"/>
      <c r="CF310" s="126"/>
      <c r="CG310" s="126"/>
      <c r="CH310" s="126"/>
      <c r="CI310" s="126"/>
      <c r="CJ310" s="126"/>
      <c r="CK310" s="126"/>
      <c r="CL310" s="126"/>
      <c r="CM310" s="126"/>
      <c r="CN310" s="126"/>
      <c r="CO310" s="126"/>
      <c r="CP310" s="126"/>
      <c r="CQ310" s="126"/>
      <c r="CR310" s="126"/>
      <c r="CS310" s="126"/>
      <c r="CT310" s="126"/>
      <c r="CU310" s="126"/>
      <c r="CV310" s="126"/>
      <c r="CW310" s="126"/>
      <c r="CX310" s="126"/>
      <c r="CY310" s="126"/>
      <c r="CZ310" s="289"/>
    </row>
    <row r="311" spans="1:104" ht="13.5" customHeight="1">
      <c r="A311" s="359">
        <v>419</v>
      </c>
      <c r="B311" s="332" t="s">
        <v>258</v>
      </c>
      <c r="C311" s="130">
        <f>A測定!Q310</f>
        <v>419</v>
      </c>
      <c r="D311" s="36">
        <f>A測定!R310</f>
        <v>35.200000000000003</v>
      </c>
      <c r="E311" s="264">
        <f>IF(A測定!S310="","",A測定!S310-$D311)</f>
        <v>-0.14900000000000091</v>
      </c>
      <c r="F311" s="264">
        <f>IF(A測定!T310="","",A測定!T310-$D311)</f>
        <v>-0.13700000000000045</v>
      </c>
      <c r="G311" s="126"/>
      <c r="H311" s="126"/>
      <c r="I311" s="126"/>
      <c r="J311" s="126"/>
      <c r="K311" s="126"/>
      <c r="L311" s="126"/>
      <c r="M311" s="126"/>
      <c r="N311" s="126"/>
      <c r="O311" s="126"/>
      <c r="P311" s="126"/>
      <c r="Q311" s="126"/>
      <c r="R311" s="126"/>
      <c r="S311" s="126"/>
      <c r="T311" s="126"/>
      <c r="U311" s="126"/>
      <c r="V311" s="126"/>
      <c r="W311" s="126"/>
      <c r="X311" s="126"/>
      <c r="Y311" s="126"/>
      <c r="Z311" s="126"/>
      <c r="AA311" s="126"/>
      <c r="AB311" s="126"/>
      <c r="AC311" s="126"/>
      <c r="AD311" s="126"/>
      <c r="AE311" s="126"/>
      <c r="AF311" s="126"/>
      <c r="AG311" s="126"/>
      <c r="AH311" s="126"/>
      <c r="AI311" s="126"/>
      <c r="AJ311" s="126"/>
      <c r="AK311" s="126"/>
      <c r="AL311" s="126"/>
      <c r="AM311" s="126"/>
      <c r="AN311" s="126"/>
      <c r="AO311" s="126"/>
      <c r="AP311" s="126"/>
      <c r="AQ311" s="126"/>
      <c r="AR311" s="126"/>
      <c r="AS311" s="126"/>
      <c r="AT311" s="126"/>
      <c r="AU311" s="126"/>
      <c r="AV311" s="126"/>
      <c r="AW311" s="126"/>
      <c r="AX311" s="126"/>
      <c r="AY311" s="126"/>
      <c r="AZ311" s="126"/>
      <c r="BA311" s="126"/>
      <c r="BB311" s="126"/>
      <c r="BC311" s="126"/>
      <c r="BD311" s="126"/>
      <c r="BE311" s="126"/>
      <c r="BF311" s="126"/>
      <c r="BG311" s="126"/>
      <c r="BH311" s="126"/>
      <c r="BI311" s="126"/>
      <c r="BJ311" s="126"/>
      <c r="BK311" s="126"/>
      <c r="BL311" s="126"/>
      <c r="BM311" s="126"/>
      <c r="BN311" s="126"/>
      <c r="BO311" s="126"/>
      <c r="BP311" s="126"/>
      <c r="BQ311" s="126"/>
      <c r="BR311" s="126"/>
      <c r="BS311" s="126"/>
      <c r="BT311" s="126"/>
      <c r="BU311" s="126"/>
      <c r="BV311" s="126"/>
      <c r="BW311" s="126"/>
      <c r="BX311" s="126"/>
      <c r="BY311" s="126"/>
      <c r="BZ311" s="126"/>
      <c r="CA311" s="126"/>
      <c r="CB311" s="126"/>
      <c r="CC311" s="126"/>
      <c r="CD311" s="126"/>
      <c r="CE311" s="126"/>
      <c r="CF311" s="126"/>
      <c r="CG311" s="126"/>
      <c r="CH311" s="126"/>
      <c r="CI311" s="126"/>
      <c r="CJ311" s="126"/>
      <c r="CK311" s="126"/>
      <c r="CL311" s="126"/>
      <c r="CM311" s="126"/>
      <c r="CN311" s="126"/>
      <c r="CO311" s="126"/>
      <c r="CP311" s="126"/>
      <c r="CQ311" s="126"/>
      <c r="CR311" s="126"/>
      <c r="CS311" s="126"/>
      <c r="CT311" s="126"/>
      <c r="CU311" s="126"/>
      <c r="CV311" s="126"/>
      <c r="CW311" s="126"/>
      <c r="CX311" s="126"/>
      <c r="CY311" s="126"/>
      <c r="CZ311" s="289"/>
    </row>
    <row r="312" spans="1:104" ht="13.5" customHeight="1">
      <c r="A312" s="359">
        <v>420</v>
      </c>
      <c r="B312" s="332" t="s">
        <v>259</v>
      </c>
      <c r="C312" s="130">
        <f>A測定!Q311</f>
        <v>420</v>
      </c>
      <c r="D312" s="36">
        <f>A測定!R311</f>
        <v>35.200000000000003</v>
      </c>
      <c r="E312" s="264">
        <f>IF(A測定!S311="","",A測定!S311-$D312)</f>
        <v>-0.22200000000000131</v>
      </c>
      <c r="F312" s="264">
        <f>IF(A測定!T311="","",A測定!T311-$D312)</f>
        <v>-0.20100000000000051</v>
      </c>
      <c r="G312" s="126"/>
      <c r="H312" s="126"/>
      <c r="I312" s="126"/>
      <c r="J312" s="126"/>
      <c r="K312" s="126"/>
      <c r="L312" s="126"/>
      <c r="M312" s="126"/>
      <c r="N312" s="126"/>
      <c r="O312" s="126"/>
      <c r="P312" s="126"/>
      <c r="Q312" s="126"/>
      <c r="R312" s="126"/>
      <c r="S312" s="126"/>
      <c r="T312" s="126"/>
      <c r="U312" s="126"/>
      <c r="V312" s="126"/>
      <c r="W312" s="126"/>
      <c r="X312" s="126"/>
      <c r="Y312" s="126"/>
      <c r="Z312" s="126"/>
      <c r="AA312" s="126"/>
      <c r="AB312" s="126"/>
      <c r="AC312" s="126"/>
      <c r="AD312" s="126"/>
      <c r="AE312" s="126"/>
      <c r="AF312" s="126"/>
      <c r="AG312" s="126"/>
      <c r="AH312" s="126"/>
      <c r="AI312" s="126"/>
      <c r="AJ312" s="126"/>
      <c r="AK312" s="126"/>
      <c r="AL312" s="126"/>
      <c r="AM312" s="126"/>
      <c r="AN312" s="126"/>
      <c r="AO312" s="126"/>
      <c r="AP312" s="126"/>
      <c r="AQ312" s="126"/>
      <c r="AR312" s="126"/>
      <c r="AS312" s="126"/>
      <c r="AT312" s="126"/>
      <c r="AU312" s="126"/>
      <c r="AV312" s="126"/>
      <c r="AW312" s="126"/>
      <c r="AX312" s="126"/>
      <c r="AY312" s="126"/>
      <c r="AZ312" s="126"/>
      <c r="BA312" s="126"/>
      <c r="BB312" s="126"/>
      <c r="BC312" s="126"/>
      <c r="BD312" s="126"/>
      <c r="BE312" s="126"/>
      <c r="BF312" s="126"/>
      <c r="BG312" s="126"/>
      <c r="BH312" s="126"/>
      <c r="BI312" s="126"/>
      <c r="BJ312" s="126"/>
      <c r="BK312" s="126"/>
      <c r="BL312" s="126"/>
      <c r="BM312" s="126"/>
      <c r="BN312" s="126"/>
      <c r="BO312" s="126"/>
      <c r="BP312" s="126"/>
      <c r="BQ312" s="126"/>
      <c r="BR312" s="126"/>
      <c r="BS312" s="126"/>
      <c r="BT312" s="126"/>
      <c r="BU312" s="126"/>
      <c r="BV312" s="126"/>
      <c r="BW312" s="126"/>
      <c r="BX312" s="126"/>
      <c r="BY312" s="126"/>
      <c r="BZ312" s="126"/>
      <c r="CA312" s="126"/>
      <c r="CB312" s="126"/>
      <c r="CC312" s="126"/>
      <c r="CD312" s="126"/>
      <c r="CE312" s="126"/>
      <c r="CF312" s="126"/>
      <c r="CG312" s="126"/>
      <c r="CH312" s="126"/>
      <c r="CI312" s="126"/>
      <c r="CJ312" s="126"/>
      <c r="CK312" s="126"/>
      <c r="CL312" s="126"/>
      <c r="CM312" s="126"/>
      <c r="CN312" s="126"/>
      <c r="CO312" s="126"/>
      <c r="CP312" s="126"/>
      <c r="CQ312" s="126"/>
      <c r="CR312" s="126"/>
      <c r="CS312" s="126"/>
      <c r="CT312" s="126"/>
      <c r="CU312" s="126"/>
      <c r="CV312" s="126"/>
      <c r="CW312" s="126"/>
      <c r="CX312" s="126"/>
      <c r="CY312" s="126"/>
      <c r="CZ312" s="289"/>
    </row>
    <row r="313" spans="1:104" ht="13.5" customHeight="1">
      <c r="A313" s="361">
        <v>425</v>
      </c>
      <c r="B313" s="332" t="s">
        <v>260</v>
      </c>
      <c r="C313" s="130">
        <f>A測定!Q312</f>
        <v>425</v>
      </c>
      <c r="D313" s="36">
        <f>A測定!R312</f>
        <v>35.82</v>
      </c>
      <c r="E313" s="264">
        <f>IF(A測定!S312="","",A測定!S312-$D313)</f>
        <v>0.17000000000000171</v>
      </c>
      <c r="F313" s="264">
        <f>IF(A測定!T312="","",A測定!T312-$D313)</f>
        <v>0.17999999999999972</v>
      </c>
      <c r="G313" s="126"/>
      <c r="H313" s="126"/>
      <c r="I313" s="126"/>
      <c r="J313" s="126"/>
      <c r="K313" s="126"/>
      <c r="L313" s="126"/>
      <c r="M313" s="126"/>
      <c r="N313" s="126"/>
      <c r="O313" s="126"/>
      <c r="P313" s="126"/>
      <c r="Q313" s="126"/>
      <c r="R313" s="126"/>
      <c r="S313" s="126"/>
      <c r="T313" s="126"/>
      <c r="U313" s="126"/>
      <c r="V313" s="126"/>
      <c r="W313" s="126"/>
      <c r="X313" s="126"/>
      <c r="Y313" s="126"/>
      <c r="Z313" s="126"/>
      <c r="AA313" s="126"/>
      <c r="AB313" s="126"/>
      <c r="AC313" s="126"/>
      <c r="AD313" s="126"/>
      <c r="AE313" s="126"/>
      <c r="AF313" s="126"/>
      <c r="AG313" s="126"/>
      <c r="AH313" s="126"/>
      <c r="AI313" s="126"/>
      <c r="AJ313" s="126"/>
      <c r="AK313" s="126"/>
      <c r="AL313" s="126"/>
      <c r="AM313" s="126"/>
      <c r="AN313" s="126"/>
      <c r="AO313" s="126"/>
      <c r="AP313" s="126"/>
      <c r="AQ313" s="126"/>
      <c r="AR313" s="126"/>
      <c r="AS313" s="126"/>
      <c r="AT313" s="126"/>
      <c r="AU313" s="126"/>
      <c r="AV313" s="126"/>
      <c r="AW313" s="126"/>
      <c r="AX313" s="126"/>
      <c r="AY313" s="126"/>
      <c r="AZ313" s="126"/>
      <c r="BA313" s="126"/>
      <c r="BB313" s="126"/>
      <c r="BC313" s="126"/>
      <c r="BD313" s="126"/>
      <c r="BE313" s="126"/>
      <c r="BF313" s="126"/>
      <c r="BG313" s="126"/>
      <c r="BH313" s="126"/>
      <c r="BI313" s="126"/>
      <c r="BJ313" s="126"/>
      <c r="BK313" s="126"/>
      <c r="BL313" s="126"/>
      <c r="BM313" s="126"/>
      <c r="BN313" s="126"/>
      <c r="BO313" s="126"/>
      <c r="BP313" s="126"/>
      <c r="BQ313" s="126"/>
      <c r="BR313" s="126"/>
      <c r="BS313" s="126"/>
      <c r="BT313" s="126"/>
      <c r="BU313" s="126"/>
      <c r="BV313" s="126"/>
      <c r="BW313" s="126"/>
      <c r="BX313" s="126"/>
      <c r="BY313" s="126"/>
      <c r="BZ313" s="126"/>
      <c r="CA313" s="126"/>
      <c r="CB313" s="126"/>
      <c r="CC313" s="126"/>
      <c r="CD313" s="126"/>
      <c r="CE313" s="126"/>
      <c r="CF313" s="126"/>
      <c r="CG313" s="126"/>
      <c r="CH313" s="126"/>
      <c r="CI313" s="126"/>
      <c r="CJ313" s="126"/>
      <c r="CK313" s="126"/>
      <c r="CL313" s="126"/>
      <c r="CM313" s="126"/>
      <c r="CN313" s="126"/>
      <c r="CO313" s="126"/>
      <c r="CP313" s="126"/>
      <c r="CQ313" s="126"/>
      <c r="CR313" s="126"/>
      <c r="CS313" s="126"/>
      <c r="CT313" s="126"/>
      <c r="CU313" s="126"/>
      <c r="CV313" s="126"/>
      <c r="CW313" s="126"/>
      <c r="CX313" s="126"/>
      <c r="CY313" s="126"/>
      <c r="CZ313" s="289"/>
    </row>
    <row r="314" spans="1:104" ht="13.5" customHeight="1">
      <c r="A314" s="359">
        <v>426</v>
      </c>
      <c r="B314" s="332" t="s">
        <v>261</v>
      </c>
      <c r="C314" s="130">
        <f>A測定!Q313</f>
        <v>426</v>
      </c>
      <c r="D314" s="36">
        <f>A測定!R313</f>
        <v>35.200000000000003</v>
      </c>
      <c r="E314" s="264">
        <f>IF(A測定!S313="","",A測定!S313-$D314)</f>
        <v>-2.9000000000003467E-2</v>
      </c>
      <c r="F314" s="264">
        <f>IF(A測定!T313="","",A測定!T313-$D314)</f>
        <v>-6.7000000000000171E-2</v>
      </c>
      <c r="G314" s="126"/>
      <c r="H314" s="126"/>
      <c r="I314" s="126"/>
      <c r="J314" s="126"/>
      <c r="K314" s="126"/>
      <c r="L314" s="126"/>
      <c r="M314" s="126"/>
      <c r="N314" s="126"/>
      <c r="O314" s="126"/>
      <c r="P314" s="126"/>
      <c r="Q314" s="126"/>
      <c r="R314" s="126"/>
      <c r="S314" s="126"/>
      <c r="T314" s="126"/>
      <c r="U314" s="126"/>
      <c r="V314" s="126"/>
      <c r="W314" s="126"/>
      <c r="X314" s="126"/>
      <c r="Y314" s="126"/>
      <c r="Z314" s="126"/>
      <c r="AA314" s="126"/>
      <c r="AB314" s="126"/>
      <c r="AC314" s="126"/>
      <c r="AD314" s="126"/>
      <c r="AE314" s="126"/>
      <c r="AF314" s="126"/>
      <c r="AG314" s="126"/>
      <c r="AH314" s="126"/>
      <c r="AI314" s="126"/>
      <c r="AJ314" s="126"/>
      <c r="AK314" s="126"/>
      <c r="AL314" s="126"/>
      <c r="AM314" s="126"/>
      <c r="AN314" s="126"/>
      <c r="AO314" s="126"/>
      <c r="AP314" s="126"/>
      <c r="AQ314" s="126"/>
      <c r="AR314" s="126"/>
      <c r="AS314" s="126"/>
      <c r="AT314" s="126"/>
      <c r="AU314" s="126"/>
      <c r="AV314" s="126"/>
      <c r="AW314" s="126"/>
      <c r="AX314" s="126"/>
      <c r="AY314" s="126"/>
      <c r="AZ314" s="126"/>
      <c r="BA314" s="126"/>
      <c r="BB314" s="126"/>
      <c r="BC314" s="126"/>
      <c r="BD314" s="126"/>
      <c r="BE314" s="126"/>
      <c r="BF314" s="126"/>
      <c r="BG314" s="126"/>
      <c r="BH314" s="126"/>
      <c r="BI314" s="126"/>
      <c r="BJ314" s="126"/>
      <c r="BK314" s="126"/>
      <c r="BL314" s="126"/>
      <c r="BM314" s="126"/>
      <c r="BN314" s="126"/>
      <c r="BO314" s="126"/>
      <c r="BP314" s="126"/>
      <c r="BQ314" s="126"/>
      <c r="BR314" s="126"/>
      <c r="BS314" s="126"/>
      <c r="BT314" s="126"/>
      <c r="BU314" s="126"/>
      <c r="BV314" s="126"/>
      <c r="BW314" s="126"/>
      <c r="BX314" s="126"/>
      <c r="BY314" s="126"/>
      <c r="BZ314" s="126"/>
      <c r="CA314" s="126"/>
      <c r="CB314" s="126"/>
      <c r="CC314" s="126"/>
      <c r="CD314" s="126"/>
      <c r="CE314" s="126"/>
      <c r="CF314" s="126"/>
      <c r="CG314" s="126"/>
      <c r="CH314" s="126"/>
      <c r="CI314" s="126"/>
      <c r="CJ314" s="126"/>
      <c r="CK314" s="126"/>
      <c r="CL314" s="126"/>
      <c r="CM314" s="126"/>
      <c r="CN314" s="126"/>
      <c r="CO314" s="126"/>
      <c r="CP314" s="126"/>
      <c r="CQ314" s="126"/>
      <c r="CR314" s="126"/>
      <c r="CS314" s="126"/>
      <c r="CT314" s="126"/>
      <c r="CU314" s="126"/>
      <c r="CV314" s="126"/>
      <c r="CW314" s="126"/>
      <c r="CX314" s="126"/>
      <c r="CY314" s="126"/>
      <c r="CZ314" s="289"/>
    </row>
    <row r="315" spans="1:104" ht="13.5" customHeight="1">
      <c r="A315" s="359">
        <v>427</v>
      </c>
      <c r="B315" s="332" t="s">
        <v>262</v>
      </c>
      <c r="C315" s="130">
        <f>A測定!Q314</f>
        <v>427</v>
      </c>
      <c r="D315" s="36">
        <f>A測定!R314</f>
        <v>35.200000000000003</v>
      </c>
      <c r="E315" s="264">
        <f>IF(A測定!S314="","",A測定!S314-$D315)</f>
        <v>-8.5000000000000853E-2</v>
      </c>
      <c r="F315" s="264">
        <f>IF(A測定!T314="","",A測定!T314-$D315)</f>
        <v>-7.5000000000002842E-2</v>
      </c>
      <c r="G315" s="126"/>
      <c r="H315" s="126"/>
      <c r="I315" s="126"/>
      <c r="J315" s="126"/>
      <c r="K315" s="126"/>
      <c r="L315" s="126"/>
      <c r="M315" s="126"/>
      <c r="N315" s="126"/>
      <c r="O315" s="126"/>
      <c r="P315" s="126"/>
      <c r="Q315" s="126"/>
      <c r="R315" s="126"/>
      <c r="S315" s="126"/>
      <c r="T315" s="126"/>
      <c r="U315" s="126"/>
      <c r="V315" s="126"/>
      <c r="W315" s="126"/>
      <c r="X315" s="126"/>
      <c r="Y315" s="126"/>
      <c r="Z315" s="126"/>
      <c r="AA315" s="126"/>
      <c r="AB315" s="126"/>
      <c r="AC315" s="126"/>
      <c r="AD315" s="126"/>
      <c r="AE315" s="126"/>
      <c r="AF315" s="126"/>
      <c r="AG315" s="126"/>
      <c r="AH315" s="126"/>
      <c r="AI315" s="126"/>
      <c r="AJ315" s="126"/>
      <c r="AK315" s="126"/>
      <c r="AL315" s="126"/>
      <c r="AM315" s="126"/>
      <c r="AN315" s="126"/>
      <c r="AO315" s="126"/>
      <c r="AP315" s="126"/>
      <c r="AQ315" s="126"/>
      <c r="AR315" s="126"/>
      <c r="AS315" s="126"/>
      <c r="AT315" s="126"/>
      <c r="AU315" s="126"/>
      <c r="AV315" s="126"/>
      <c r="AW315" s="126"/>
      <c r="AX315" s="126"/>
      <c r="AY315" s="126"/>
      <c r="AZ315" s="126"/>
      <c r="BA315" s="126"/>
      <c r="BB315" s="126"/>
      <c r="BC315" s="126"/>
      <c r="BD315" s="126"/>
      <c r="BE315" s="126"/>
      <c r="BF315" s="126"/>
      <c r="BG315" s="126"/>
      <c r="BH315" s="126"/>
      <c r="BI315" s="126"/>
      <c r="BJ315" s="126"/>
      <c r="BK315" s="126"/>
      <c r="BL315" s="126"/>
      <c r="BM315" s="126"/>
      <c r="BN315" s="126"/>
      <c r="BO315" s="126"/>
      <c r="BP315" s="126"/>
      <c r="BQ315" s="126"/>
      <c r="BR315" s="126"/>
      <c r="BS315" s="126"/>
      <c r="BT315" s="126"/>
      <c r="BU315" s="126"/>
      <c r="BV315" s="126"/>
      <c r="BW315" s="126"/>
      <c r="BX315" s="126"/>
      <c r="BY315" s="126"/>
      <c r="BZ315" s="126"/>
      <c r="CA315" s="126"/>
      <c r="CB315" s="126"/>
      <c r="CC315" s="126"/>
      <c r="CD315" s="126"/>
      <c r="CE315" s="126"/>
      <c r="CF315" s="126"/>
      <c r="CG315" s="126"/>
      <c r="CH315" s="126"/>
      <c r="CI315" s="126"/>
      <c r="CJ315" s="126"/>
      <c r="CK315" s="126"/>
      <c r="CL315" s="126"/>
      <c r="CM315" s="126"/>
      <c r="CN315" s="126"/>
      <c r="CO315" s="126"/>
      <c r="CP315" s="126"/>
      <c r="CQ315" s="126"/>
      <c r="CR315" s="126"/>
      <c r="CS315" s="126"/>
      <c r="CT315" s="126"/>
      <c r="CU315" s="126"/>
      <c r="CV315" s="126"/>
      <c r="CW315" s="126"/>
      <c r="CX315" s="126"/>
      <c r="CY315" s="126"/>
      <c r="CZ315" s="289"/>
    </row>
    <row r="316" spans="1:104" ht="13.5" customHeight="1">
      <c r="A316" s="359">
        <v>428</v>
      </c>
      <c r="B316" s="332" t="s">
        <v>263</v>
      </c>
      <c r="C316" s="130">
        <f>A測定!Q315</f>
        <v>428</v>
      </c>
      <c r="D316" s="36">
        <f>A測定!R315</f>
        <v>35.200000000000003</v>
      </c>
      <c r="E316" s="264">
        <f>IF(A測定!S315="","",A測定!S315-$D316)</f>
        <v>-0.12199999999999989</v>
      </c>
      <c r="F316" s="264">
        <f>IF(A測定!T315="","",A測定!T315-$D316)</f>
        <v>-0.125</v>
      </c>
      <c r="G316" s="126"/>
      <c r="H316" s="126"/>
      <c r="I316" s="126"/>
      <c r="J316" s="126"/>
      <c r="K316" s="126"/>
      <c r="L316" s="126"/>
      <c r="M316" s="126"/>
      <c r="N316" s="126"/>
      <c r="O316" s="126"/>
      <c r="P316" s="126"/>
      <c r="Q316" s="126"/>
      <c r="R316" s="126"/>
      <c r="S316" s="126"/>
      <c r="T316" s="126"/>
      <c r="U316" s="126"/>
      <c r="V316" s="126"/>
      <c r="W316" s="126"/>
      <c r="X316" s="126"/>
      <c r="Y316" s="126"/>
      <c r="Z316" s="126"/>
      <c r="AA316" s="126"/>
      <c r="AB316" s="126"/>
      <c r="AC316" s="126"/>
      <c r="AD316" s="126"/>
      <c r="AE316" s="126"/>
      <c r="AF316" s="126"/>
      <c r="AG316" s="126"/>
      <c r="AH316" s="126"/>
      <c r="AI316" s="126"/>
      <c r="AJ316" s="126"/>
      <c r="AK316" s="126"/>
      <c r="AL316" s="126"/>
      <c r="AM316" s="126"/>
      <c r="AN316" s="126"/>
      <c r="AO316" s="126"/>
      <c r="AP316" s="126"/>
      <c r="AQ316" s="126"/>
      <c r="AR316" s="126"/>
      <c r="AS316" s="126"/>
      <c r="AT316" s="126"/>
      <c r="AU316" s="126"/>
      <c r="AV316" s="126"/>
      <c r="AW316" s="126"/>
      <c r="AX316" s="126"/>
      <c r="AY316" s="126"/>
      <c r="AZ316" s="126"/>
      <c r="BA316" s="126"/>
      <c r="BB316" s="126"/>
      <c r="BC316" s="126"/>
      <c r="BD316" s="126"/>
      <c r="BE316" s="126"/>
      <c r="BF316" s="126"/>
      <c r="BG316" s="126"/>
      <c r="BH316" s="126"/>
      <c r="BI316" s="126"/>
      <c r="BJ316" s="126"/>
      <c r="BK316" s="126"/>
      <c r="BL316" s="126"/>
      <c r="BM316" s="126"/>
      <c r="BN316" s="126"/>
      <c r="BO316" s="126"/>
      <c r="BP316" s="126"/>
      <c r="BQ316" s="126"/>
      <c r="BR316" s="126"/>
      <c r="BS316" s="126"/>
      <c r="BT316" s="126"/>
      <c r="BU316" s="126"/>
      <c r="BV316" s="126"/>
      <c r="BW316" s="126"/>
      <c r="BX316" s="126"/>
      <c r="BY316" s="126"/>
      <c r="BZ316" s="126"/>
      <c r="CA316" s="126"/>
      <c r="CB316" s="126"/>
      <c r="CC316" s="126"/>
      <c r="CD316" s="126"/>
      <c r="CE316" s="126"/>
      <c r="CF316" s="126"/>
      <c r="CG316" s="126"/>
      <c r="CH316" s="126"/>
      <c r="CI316" s="126"/>
      <c r="CJ316" s="126"/>
      <c r="CK316" s="126"/>
      <c r="CL316" s="126"/>
      <c r="CM316" s="126"/>
      <c r="CN316" s="126"/>
      <c r="CO316" s="126"/>
      <c r="CP316" s="126"/>
      <c r="CQ316" s="126"/>
      <c r="CR316" s="126"/>
      <c r="CS316" s="126"/>
      <c r="CT316" s="126"/>
      <c r="CU316" s="126"/>
      <c r="CV316" s="126"/>
      <c r="CW316" s="126"/>
      <c r="CX316" s="126"/>
      <c r="CY316" s="126"/>
      <c r="CZ316" s="289"/>
    </row>
    <row r="317" spans="1:104" ht="13.5" customHeight="1">
      <c r="A317" s="361">
        <v>421</v>
      </c>
      <c r="B317" s="332" t="s">
        <v>264</v>
      </c>
      <c r="C317" s="130">
        <f>A測定!Q316</f>
        <v>421</v>
      </c>
      <c r="D317" s="36">
        <f>A測定!R316</f>
        <v>35.82</v>
      </c>
      <c r="E317" s="264">
        <f>IF(A測定!S316="","",A測定!S316-$D317)</f>
        <v>0.18900000000000006</v>
      </c>
      <c r="F317" s="264">
        <f>IF(A測定!T316="","",A測定!T316-$D317)</f>
        <v>0.18500000000000227</v>
      </c>
      <c r="G317" s="126"/>
      <c r="H317" s="126"/>
      <c r="I317" s="126"/>
      <c r="J317" s="126"/>
      <c r="K317" s="126"/>
      <c r="L317" s="126"/>
      <c r="M317" s="126"/>
      <c r="N317" s="126"/>
      <c r="O317" s="126"/>
      <c r="P317" s="126"/>
      <c r="Q317" s="126"/>
      <c r="R317" s="126"/>
      <c r="S317" s="126"/>
      <c r="T317" s="126"/>
      <c r="U317" s="126"/>
      <c r="V317" s="126"/>
      <c r="W317" s="126"/>
      <c r="X317" s="126"/>
      <c r="Y317" s="126"/>
      <c r="Z317" s="126"/>
      <c r="AA317" s="126"/>
      <c r="AB317" s="126"/>
      <c r="AC317" s="126"/>
      <c r="AD317" s="126"/>
      <c r="AE317" s="126"/>
      <c r="AF317" s="126"/>
      <c r="AG317" s="126"/>
      <c r="AH317" s="126"/>
      <c r="AI317" s="126"/>
      <c r="AJ317" s="126"/>
      <c r="AK317" s="126"/>
      <c r="AL317" s="126"/>
      <c r="AM317" s="126"/>
      <c r="AN317" s="126"/>
      <c r="AO317" s="126"/>
      <c r="AP317" s="126"/>
      <c r="AQ317" s="126"/>
      <c r="AR317" s="126"/>
      <c r="AS317" s="126"/>
      <c r="AT317" s="126"/>
      <c r="AU317" s="126"/>
      <c r="AV317" s="126"/>
      <c r="AW317" s="126"/>
      <c r="AX317" s="126"/>
      <c r="AY317" s="126"/>
      <c r="AZ317" s="126"/>
      <c r="BA317" s="126"/>
      <c r="BB317" s="126"/>
      <c r="BC317" s="126"/>
      <c r="BD317" s="126"/>
      <c r="BE317" s="126"/>
      <c r="BF317" s="126"/>
      <c r="BG317" s="126"/>
      <c r="BH317" s="126"/>
      <c r="BI317" s="126"/>
      <c r="BJ317" s="126"/>
      <c r="BK317" s="126"/>
      <c r="BL317" s="126"/>
      <c r="BM317" s="126"/>
      <c r="BN317" s="126"/>
      <c r="BO317" s="126"/>
      <c r="BP317" s="126"/>
      <c r="BQ317" s="126"/>
      <c r="BR317" s="126"/>
      <c r="BS317" s="126"/>
      <c r="BT317" s="126"/>
      <c r="BU317" s="126"/>
      <c r="BV317" s="126"/>
      <c r="BW317" s="126"/>
      <c r="BX317" s="126"/>
      <c r="BY317" s="126"/>
      <c r="BZ317" s="126"/>
      <c r="CA317" s="126"/>
      <c r="CB317" s="126"/>
      <c r="CC317" s="126"/>
      <c r="CD317" s="126"/>
      <c r="CE317" s="126"/>
      <c r="CF317" s="126"/>
      <c r="CG317" s="126"/>
      <c r="CH317" s="126"/>
      <c r="CI317" s="126"/>
      <c r="CJ317" s="126"/>
      <c r="CK317" s="126"/>
      <c r="CL317" s="126"/>
      <c r="CM317" s="126"/>
      <c r="CN317" s="126"/>
      <c r="CO317" s="126"/>
      <c r="CP317" s="126"/>
      <c r="CQ317" s="126"/>
      <c r="CR317" s="126"/>
      <c r="CS317" s="126"/>
      <c r="CT317" s="126"/>
      <c r="CU317" s="126"/>
      <c r="CV317" s="126"/>
      <c r="CW317" s="126"/>
      <c r="CX317" s="126"/>
      <c r="CY317" s="126"/>
      <c r="CZ317" s="289"/>
    </row>
    <row r="318" spans="1:104" ht="13.5" customHeight="1">
      <c r="A318" s="359">
        <v>422</v>
      </c>
      <c r="B318" s="332" t="s">
        <v>265</v>
      </c>
      <c r="C318" s="130">
        <f>A測定!Q317</f>
        <v>422</v>
      </c>
      <c r="D318" s="36">
        <f>A測定!R317</f>
        <v>35.200000000000003</v>
      </c>
      <c r="E318" s="264">
        <f>IF(A測定!S317="","",A測定!S317-$D318)</f>
        <v>-8.2000000000000739E-2</v>
      </c>
      <c r="F318" s="264">
        <f>IF(A測定!T317="","",A測定!T317-$D318)</f>
        <v>-8.5000000000000853E-2</v>
      </c>
      <c r="G318" s="126"/>
      <c r="H318" s="126"/>
      <c r="I318" s="126"/>
      <c r="J318" s="126"/>
      <c r="K318" s="126"/>
      <c r="L318" s="126"/>
      <c r="M318" s="126"/>
      <c r="N318" s="126"/>
      <c r="O318" s="126"/>
      <c r="P318" s="126"/>
      <c r="Q318" s="126"/>
      <c r="R318" s="126"/>
      <c r="S318" s="126"/>
      <c r="T318" s="126"/>
      <c r="U318" s="126"/>
      <c r="V318" s="126"/>
      <c r="W318" s="126"/>
      <c r="X318" s="126"/>
      <c r="Y318" s="126"/>
      <c r="Z318" s="126"/>
      <c r="AA318" s="126"/>
      <c r="AB318" s="126"/>
      <c r="AC318" s="126"/>
      <c r="AD318" s="126"/>
      <c r="AE318" s="126"/>
      <c r="AF318" s="126"/>
      <c r="AG318" s="126"/>
      <c r="AH318" s="126"/>
      <c r="AI318" s="126"/>
      <c r="AJ318" s="126"/>
      <c r="AK318" s="126"/>
      <c r="AL318" s="126"/>
      <c r="AM318" s="126"/>
      <c r="AN318" s="126"/>
      <c r="AO318" s="126"/>
      <c r="AP318" s="126"/>
      <c r="AQ318" s="126"/>
      <c r="AR318" s="126"/>
      <c r="AS318" s="126"/>
      <c r="AT318" s="126"/>
      <c r="AU318" s="126"/>
      <c r="AV318" s="126"/>
      <c r="AW318" s="126"/>
      <c r="AX318" s="126"/>
      <c r="AY318" s="126"/>
      <c r="AZ318" s="126"/>
      <c r="BA318" s="126"/>
      <c r="BB318" s="126"/>
      <c r="BC318" s="126"/>
      <c r="BD318" s="126"/>
      <c r="BE318" s="126"/>
      <c r="BF318" s="126"/>
      <c r="BG318" s="126"/>
      <c r="BH318" s="126"/>
      <c r="BI318" s="126"/>
      <c r="BJ318" s="126"/>
      <c r="BK318" s="126"/>
      <c r="BL318" s="126"/>
      <c r="BM318" s="126"/>
      <c r="BN318" s="126"/>
      <c r="BO318" s="126"/>
      <c r="BP318" s="126"/>
      <c r="BQ318" s="126"/>
      <c r="BR318" s="126"/>
      <c r="BS318" s="126"/>
      <c r="BT318" s="126"/>
      <c r="BU318" s="126"/>
      <c r="BV318" s="126"/>
      <c r="BW318" s="126"/>
      <c r="BX318" s="126"/>
      <c r="BY318" s="126"/>
      <c r="BZ318" s="126"/>
      <c r="CA318" s="126"/>
      <c r="CB318" s="126"/>
      <c r="CC318" s="126"/>
      <c r="CD318" s="126"/>
      <c r="CE318" s="126"/>
      <c r="CF318" s="126"/>
      <c r="CG318" s="126"/>
      <c r="CH318" s="126"/>
      <c r="CI318" s="126"/>
      <c r="CJ318" s="126"/>
      <c r="CK318" s="126"/>
      <c r="CL318" s="126"/>
      <c r="CM318" s="126"/>
      <c r="CN318" s="126"/>
      <c r="CO318" s="126"/>
      <c r="CP318" s="126"/>
      <c r="CQ318" s="126"/>
      <c r="CR318" s="126"/>
      <c r="CS318" s="126"/>
      <c r="CT318" s="126"/>
      <c r="CU318" s="126"/>
      <c r="CV318" s="126"/>
      <c r="CW318" s="126"/>
      <c r="CX318" s="126"/>
      <c r="CY318" s="126"/>
      <c r="CZ318" s="289"/>
    </row>
    <row r="319" spans="1:104" ht="13.5" customHeight="1">
      <c r="A319" s="359">
        <v>423</v>
      </c>
      <c r="B319" s="332" t="s">
        <v>266</v>
      </c>
      <c r="C319" s="130">
        <f>A測定!Q318</f>
        <v>423</v>
      </c>
      <c r="D319" s="36">
        <f>A測定!R318</f>
        <v>35.200000000000003</v>
      </c>
      <c r="E319" s="264">
        <f>IF(A測定!S318="","",A測定!S318-$D319)</f>
        <v>-4.8000000000001819E-2</v>
      </c>
      <c r="F319" s="264">
        <f>IF(A測定!T318="","",A測定!T318-$D319)</f>
        <v>-4.700000000000415E-2</v>
      </c>
      <c r="G319" s="126"/>
      <c r="H319" s="126"/>
      <c r="I319" s="126"/>
      <c r="J319" s="126"/>
      <c r="K319" s="126"/>
      <c r="L319" s="126"/>
      <c r="M319" s="126"/>
      <c r="N319" s="126"/>
      <c r="O319" s="126"/>
      <c r="P319" s="126"/>
      <c r="Q319" s="126"/>
      <c r="R319" s="126"/>
      <c r="S319" s="126"/>
      <c r="T319" s="126"/>
      <c r="U319" s="126"/>
      <c r="V319" s="126"/>
      <c r="W319" s="126"/>
      <c r="X319" s="126"/>
      <c r="Y319" s="126"/>
      <c r="Z319" s="126"/>
      <c r="AA319" s="126"/>
      <c r="AB319" s="126"/>
      <c r="AC319" s="126"/>
      <c r="AD319" s="126"/>
      <c r="AE319" s="126"/>
      <c r="AF319" s="126"/>
      <c r="AG319" s="126"/>
      <c r="AH319" s="126"/>
      <c r="AI319" s="126"/>
      <c r="AJ319" s="126"/>
      <c r="AK319" s="126"/>
      <c r="AL319" s="126"/>
      <c r="AM319" s="126"/>
      <c r="AN319" s="126"/>
      <c r="AO319" s="126"/>
      <c r="AP319" s="126"/>
      <c r="AQ319" s="126"/>
      <c r="AR319" s="126"/>
      <c r="AS319" s="126"/>
      <c r="AT319" s="126"/>
      <c r="AU319" s="126"/>
      <c r="AV319" s="126"/>
      <c r="AW319" s="126"/>
      <c r="AX319" s="126"/>
      <c r="AY319" s="126"/>
      <c r="AZ319" s="126"/>
      <c r="BA319" s="126"/>
      <c r="BB319" s="126"/>
      <c r="BC319" s="126"/>
      <c r="BD319" s="126"/>
      <c r="BE319" s="126"/>
      <c r="BF319" s="126"/>
      <c r="BG319" s="126"/>
      <c r="BH319" s="126"/>
      <c r="BI319" s="126"/>
      <c r="BJ319" s="126"/>
      <c r="BK319" s="126"/>
      <c r="BL319" s="126"/>
      <c r="BM319" s="126"/>
      <c r="BN319" s="126"/>
      <c r="BO319" s="126"/>
      <c r="BP319" s="126"/>
      <c r="BQ319" s="126"/>
      <c r="BR319" s="126"/>
      <c r="BS319" s="126"/>
      <c r="BT319" s="126"/>
      <c r="BU319" s="126"/>
      <c r="BV319" s="126"/>
      <c r="BW319" s="126"/>
      <c r="BX319" s="126"/>
      <c r="BY319" s="126"/>
      <c r="BZ319" s="126"/>
      <c r="CA319" s="126"/>
      <c r="CB319" s="126"/>
      <c r="CC319" s="126"/>
      <c r="CD319" s="126"/>
      <c r="CE319" s="126"/>
      <c r="CF319" s="126"/>
      <c r="CG319" s="126"/>
      <c r="CH319" s="126"/>
      <c r="CI319" s="126"/>
      <c r="CJ319" s="126"/>
      <c r="CK319" s="126"/>
      <c r="CL319" s="126"/>
      <c r="CM319" s="126"/>
      <c r="CN319" s="126"/>
      <c r="CO319" s="126"/>
      <c r="CP319" s="126"/>
      <c r="CQ319" s="126"/>
      <c r="CR319" s="126"/>
      <c r="CS319" s="126"/>
      <c r="CT319" s="126"/>
      <c r="CU319" s="126"/>
      <c r="CV319" s="126"/>
      <c r="CW319" s="126"/>
      <c r="CX319" s="126"/>
      <c r="CY319" s="126"/>
      <c r="CZ319" s="289"/>
    </row>
    <row r="320" spans="1:104" ht="13.5" customHeight="1">
      <c r="A320" s="359">
        <v>424</v>
      </c>
      <c r="B320" s="332" t="s">
        <v>267</v>
      </c>
      <c r="C320" s="130">
        <f>A測定!Q319</f>
        <v>424</v>
      </c>
      <c r="D320" s="36">
        <f>A測定!R319</f>
        <v>35.200000000000003</v>
      </c>
      <c r="E320" s="264">
        <f>IF(A測定!S319="","",A測定!S319-$D320)</f>
        <v>-0.10500000000000398</v>
      </c>
      <c r="F320" s="264">
        <f>IF(A測定!T319="","",A測定!T319-$D320)</f>
        <v>-9.2000000000005855E-2</v>
      </c>
      <c r="G320" s="126"/>
      <c r="H320" s="126"/>
      <c r="I320" s="126"/>
      <c r="J320" s="126"/>
      <c r="K320" s="126"/>
      <c r="L320" s="126"/>
      <c r="M320" s="126"/>
      <c r="N320" s="126"/>
      <c r="O320" s="126"/>
      <c r="P320" s="126"/>
      <c r="Q320" s="126"/>
      <c r="R320" s="126"/>
      <c r="S320" s="126"/>
      <c r="T320" s="126"/>
      <c r="U320" s="126"/>
      <c r="V320" s="126"/>
      <c r="W320" s="126"/>
      <c r="X320" s="126"/>
      <c r="Y320" s="126"/>
      <c r="Z320" s="126"/>
      <c r="AA320" s="126"/>
      <c r="AB320" s="126"/>
      <c r="AC320" s="126"/>
      <c r="AD320" s="126"/>
      <c r="AE320" s="126"/>
      <c r="AF320" s="126"/>
      <c r="AG320" s="126"/>
      <c r="AH320" s="126"/>
      <c r="AI320" s="126"/>
      <c r="AJ320" s="126"/>
      <c r="AK320" s="126"/>
      <c r="AL320" s="126"/>
      <c r="AM320" s="126"/>
      <c r="AN320" s="126"/>
      <c r="AO320" s="126"/>
      <c r="AP320" s="126"/>
      <c r="AQ320" s="126"/>
      <c r="AR320" s="126"/>
      <c r="AS320" s="126"/>
      <c r="AT320" s="126"/>
      <c r="AU320" s="126"/>
      <c r="AV320" s="126"/>
      <c r="AW320" s="126"/>
      <c r="AX320" s="126"/>
      <c r="AY320" s="126"/>
      <c r="AZ320" s="126"/>
      <c r="BA320" s="126"/>
      <c r="BB320" s="126"/>
      <c r="BC320" s="126"/>
      <c r="BD320" s="126"/>
      <c r="BE320" s="126"/>
      <c r="BF320" s="126"/>
      <c r="BG320" s="126"/>
      <c r="BH320" s="126"/>
      <c r="BI320" s="126"/>
      <c r="BJ320" s="126"/>
      <c r="BK320" s="126"/>
      <c r="BL320" s="126"/>
      <c r="BM320" s="126"/>
      <c r="BN320" s="126"/>
      <c r="BO320" s="126"/>
      <c r="BP320" s="126"/>
      <c r="BQ320" s="126"/>
      <c r="BR320" s="126"/>
      <c r="BS320" s="126"/>
      <c r="BT320" s="126"/>
      <c r="BU320" s="126"/>
      <c r="BV320" s="126"/>
      <c r="BW320" s="126"/>
      <c r="BX320" s="126"/>
      <c r="BY320" s="126"/>
      <c r="BZ320" s="126"/>
      <c r="CA320" s="126"/>
      <c r="CB320" s="126"/>
      <c r="CC320" s="126"/>
      <c r="CD320" s="126"/>
      <c r="CE320" s="126"/>
      <c r="CF320" s="126"/>
      <c r="CG320" s="126"/>
      <c r="CH320" s="126"/>
      <c r="CI320" s="126"/>
      <c r="CJ320" s="126"/>
      <c r="CK320" s="126"/>
      <c r="CL320" s="126"/>
      <c r="CM320" s="126"/>
      <c r="CN320" s="126"/>
      <c r="CO320" s="126"/>
      <c r="CP320" s="126"/>
      <c r="CQ320" s="126"/>
      <c r="CR320" s="126"/>
      <c r="CS320" s="126"/>
      <c r="CT320" s="126"/>
      <c r="CU320" s="126"/>
      <c r="CV320" s="126"/>
      <c r="CW320" s="126"/>
      <c r="CX320" s="126"/>
      <c r="CY320" s="126"/>
      <c r="CZ320" s="289"/>
    </row>
    <row r="321" spans="1:104" ht="13.5" customHeight="1">
      <c r="A321" s="361">
        <v>429</v>
      </c>
      <c r="B321" s="332" t="s">
        <v>268</v>
      </c>
      <c r="C321" s="130">
        <f>A測定!Q320</f>
        <v>429</v>
      </c>
      <c r="D321" s="36">
        <f>A測定!R320</f>
        <v>35.82</v>
      </c>
      <c r="E321" s="264">
        <f>IF(A測定!S320="","",A測定!S320-$D321)</f>
        <v>-9.7999999999998977E-2</v>
      </c>
      <c r="F321" s="264">
        <f>IF(A測定!T320="","",A測定!T320-$D321)</f>
        <v>-0.10000000000000142</v>
      </c>
      <c r="G321" s="126"/>
      <c r="H321" s="126"/>
      <c r="I321" s="126"/>
      <c r="J321" s="126"/>
      <c r="K321" s="126"/>
      <c r="L321" s="126"/>
      <c r="M321" s="126"/>
      <c r="N321" s="126"/>
      <c r="O321" s="126"/>
      <c r="P321" s="126"/>
      <c r="Q321" s="126"/>
      <c r="R321" s="126"/>
      <c r="S321" s="126"/>
      <c r="T321" s="126"/>
      <c r="U321" s="126"/>
      <c r="V321" s="126"/>
      <c r="W321" s="126"/>
      <c r="X321" s="126"/>
      <c r="Y321" s="126"/>
      <c r="Z321" s="126"/>
      <c r="AA321" s="126"/>
      <c r="AB321" s="126"/>
      <c r="AC321" s="126"/>
      <c r="AD321" s="126"/>
      <c r="AE321" s="126"/>
      <c r="AF321" s="126"/>
      <c r="AG321" s="126"/>
      <c r="AH321" s="126"/>
      <c r="AI321" s="126"/>
      <c r="AJ321" s="126"/>
      <c r="AK321" s="126"/>
      <c r="AL321" s="126"/>
      <c r="AM321" s="126"/>
      <c r="AN321" s="126"/>
      <c r="AO321" s="126"/>
      <c r="AP321" s="126"/>
      <c r="AQ321" s="126"/>
      <c r="AR321" s="126"/>
      <c r="AS321" s="126"/>
      <c r="AT321" s="126"/>
      <c r="AU321" s="126"/>
      <c r="AV321" s="126"/>
      <c r="AW321" s="126"/>
      <c r="AX321" s="126"/>
      <c r="AY321" s="126"/>
      <c r="AZ321" s="126"/>
      <c r="BA321" s="126"/>
      <c r="BB321" s="126"/>
      <c r="BC321" s="126"/>
      <c r="BD321" s="126"/>
      <c r="BE321" s="126"/>
      <c r="BF321" s="126"/>
      <c r="BG321" s="126"/>
      <c r="BH321" s="126"/>
      <c r="BI321" s="126"/>
      <c r="BJ321" s="126"/>
      <c r="BK321" s="126"/>
      <c r="BL321" s="126"/>
      <c r="BM321" s="126"/>
      <c r="BN321" s="126"/>
      <c r="BO321" s="126"/>
      <c r="BP321" s="126"/>
      <c r="BQ321" s="126"/>
      <c r="BR321" s="126"/>
      <c r="BS321" s="126"/>
      <c r="BT321" s="126"/>
      <c r="BU321" s="126"/>
      <c r="BV321" s="126"/>
      <c r="BW321" s="126"/>
      <c r="BX321" s="126"/>
      <c r="BY321" s="126"/>
      <c r="BZ321" s="126"/>
      <c r="CA321" s="126"/>
      <c r="CB321" s="126"/>
      <c r="CC321" s="126"/>
      <c r="CD321" s="126"/>
      <c r="CE321" s="126"/>
      <c r="CF321" s="126"/>
      <c r="CG321" s="126"/>
      <c r="CH321" s="126"/>
      <c r="CI321" s="126"/>
      <c r="CJ321" s="126"/>
      <c r="CK321" s="126"/>
      <c r="CL321" s="126"/>
      <c r="CM321" s="126"/>
      <c r="CN321" s="126"/>
      <c r="CO321" s="126"/>
      <c r="CP321" s="126"/>
      <c r="CQ321" s="126"/>
      <c r="CR321" s="126"/>
      <c r="CS321" s="126"/>
      <c r="CT321" s="126"/>
      <c r="CU321" s="126"/>
      <c r="CV321" s="126"/>
      <c r="CW321" s="126"/>
      <c r="CX321" s="126"/>
      <c r="CY321" s="126"/>
      <c r="CZ321" s="289"/>
    </row>
    <row r="322" spans="1:104" ht="13.5" customHeight="1">
      <c r="A322" s="359">
        <v>430</v>
      </c>
      <c r="B322" s="332" t="s">
        <v>269</v>
      </c>
      <c r="C322" s="130">
        <f>A測定!Q321</f>
        <v>430</v>
      </c>
      <c r="D322" s="36">
        <f>A測定!R321</f>
        <v>35.200000000000003</v>
      </c>
      <c r="E322" s="264">
        <f>IF(A測定!S321="","",A測定!S321-$D322)</f>
        <v>-0.35999999999999943</v>
      </c>
      <c r="F322" s="264">
        <f>IF(A測定!T321="","",A測定!T321-$D322)</f>
        <v>-0.28300000000000125</v>
      </c>
      <c r="G322" s="126"/>
      <c r="H322" s="126"/>
      <c r="I322" s="126"/>
      <c r="J322" s="126"/>
      <c r="K322" s="126"/>
      <c r="L322" s="126"/>
      <c r="M322" s="126"/>
      <c r="N322" s="126"/>
      <c r="O322" s="126"/>
      <c r="P322" s="126"/>
      <c r="Q322" s="126"/>
      <c r="R322" s="126"/>
      <c r="S322" s="126"/>
      <c r="T322" s="126"/>
      <c r="U322" s="126"/>
      <c r="V322" s="126"/>
      <c r="W322" s="126"/>
      <c r="X322" s="126"/>
      <c r="Y322" s="126"/>
      <c r="Z322" s="126"/>
      <c r="AA322" s="126"/>
      <c r="AB322" s="126"/>
      <c r="AC322" s="126"/>
      <c r="AD322" s="126"/>
      <c r="AE322" s="126"/>
      <c r="AF322" s="126"/>
      <c r="AG322" s="126"/>
      <c r="AH322" s="126"/>
      <c r="AI322" s="126"/>
      <c r="AJ322" s="126"/>
      <c r="AK322" s="126"/>
      <c r="AL322" s="126"/>
      <c r="AM322" s="126"/>
      <c r="AN322" s="126"/>
      <c r="AO322" s="126"/>
      <c r="AP322" s="126"/>
      <c r="AQ322" s="126"/>
      <c r="AR322" s="126"/>
      <c r="AS322" s="126"/>
      <c r="AT322" s="126"/>
      <c r="AU322" s="126"/>
      <c r="AV322" s="126"/>
      <c r="AW322" s="126"/>
      <c r="AX322" s="126"/>
      <c r="AY322" s="126"/>
      <c r="AZ322" s="126"/>
      <c r="BA322" s="126"/>
      <c r="BB322" s="126"/>
      <c r="BC322" s="126"/>
      <c r="BD322" s="126"/>
      <c r="BE322" s="126"/>
      <c r="BF322" s="126"/>
      <c r="BG322" s="126"/>
      <c r="BH322" s="126"/>
      <c r="BI322" s="126"/>
      <c r="BJ322" s="126"/>
      <c r="BK322" s="126"/>
      <c r="BL322" s="126"/>
      <c r="BM322" s="126"/>
      <c r="BN322" s="126"/>
      <c r="BO322" s="126"/>
      <c r="BP322" s="126"/>
      <c r="BQ322" s="126"/>
      <c r="BR322" s="126"/>
      <c r="BS322" s="126"/>
      <c r="BT322" s="126"/>
      <c r="BU322" s="126"/>
      <c r="BV322" s="126"/>
      <c r="BW322" s="126"/>
      <c r="BX322" s="126"/>
      <c r="BY322" s="126"/>
      <c r="BZ322" s="126"/>
      <c r="CA322" s="126"/>
      <c r="CB322" s="126"/>
      <c r="CC322" s="126"/>
      <c r="CD322" s="126"/>
      <c r="CE322" s="126"/>
      <c r="CF322" s="126"/>
      <c r="CG322" s="126"/>
      <c r="CH322" s="126"/>
      <c r="CI322" s="126"/>
      <c r="CJ322" s="126"/>
      <c r="CK322" s="126"/>
      <c r="CL322" s="126"/>
      <c r="CM322" s="126"/>
      <c r="CN322" s="126"/>
      <c r="CO322" s="126"/>
      <c r="CP322" s="126"/>
      <c r="CQ322" s="126"/>
      <c r="CR322" s="126"/>
      <c r="CS322" s="126"/>
      <c r="CT322" s="126"/>
      <c r="CU322" s="126"/>
      <c r="CV322" s="126"/>
      <c r="CW322" s="126"/>
      <c r="CX322" s="126"/>
      <c r="CY322" s="126"/>
      <c r="CZ322" s="289"/>
    </row>
    <row r="323" spans="1:104" ht="13.5" customHeight="1">
      <c r="A323" s="359">
        <v>431</v>
      </c>
      <c r="B323" s="332" t="s">
        <v>270</v>
      </c>
      <c r="C323" s="130">
        <f>A測定!Q322</f>
        <v>431</v>
      </c>
      <c r="D323" s="36">
        <f>A測定!R322</f>
        <v>35.200000000000003</v>
      </c>
      <c r="E323" s="264">
        <f>IF(A測定!S322="","",A測定!S322-$D323)</f>
        <v>-0.37900000000000489</v>
      </c>
      <c r="F323" s="264">
        <f>IF(A測定!T322="","",A測定!T322-$D323)</f>
        <v>-0.35800000000000409</v>
      </c>
      <c r="G323" s="126"/>
      <c r="H323" s="126"/>
      <c r="I323" s="126"/>
      <c r="J323" s="126"/>
      <c r="K323" s="126"/>
      <c r="L323" s="126"/>
      <c r="M323" s="126"/>
      <c r="N323" s="126"/>
      <c r="O323" s="126"/>
      <c r="P323" s="126"/>
      <c r="Q323" s="126"/>
      <c r="R323" s="126"/>
      <c r="S323" s="126"/>
      <c r="T323" s="126"/>
      <c r="U323" s="126"/>
      <c r="V323" s="126"/>
      <c r="W323" s="126"/>
      <c r="X323" s="126"/>
      <c r="Y323" s="126"/>
      <c r="Z323" s="126"/>
      <c r="AA323" s="126"/>
      <c r="AB323" s="126"/>
      <c r="AC323" s="126"/>
      <c r="AD323" s="126"/>
      <c r="AE323" s="126"/>
      <c r="AF323" s="126"/>
      <c r="AG323" s="126"/>
      <c r="AH323" s="126"/>
      <c r="AI323" s="126"/>
      <c r="AJ323" s="126"/>
      <c r="AK323" s="126"/>
      <c r="AL323" s="126"/>
      <c r="AM323" s="126"/>
      <c r="AN323" s="126"/>
      <c r="AO323" s="126"/>
      <c r="AP323" s="126"/>
      <c r="AQ323" s="126"/>
      <c r="AR323" s="126"/>
      <c r="AS323" s="126"/>
      <c r="AT323" s="126"/>
      <c r="AU323" s="126"/>
      <c r="AV323" s="126"/>
      <c r="AW323" s="126"/>
      <c r="AX323" s="126"/>
      <c r="AY323" s="126"/>
      <c r="AZ323" s="126"/>
      <c r="BA323" s="126"/>
      <c r="BB323" s="126"/>
      <c r="BC323" s="126"/>
      <c r="BD323" s="126"/>
      <c r="BE323" s="126"/>
      <c r="BF323" s="126"/>
      <c r="BG323" s="126"/>
      <c r="BH323" s="126"/>
      <c r="BI323" s="126"/>
      <c r="BJ323" s="126"/>
      <c r="BK323" s="126"/>
      <c r="BL323" s="126"/>
      <c r="BM323" s="126"/>
      <c r="BN323" s="126"/>
      <c r="BO323" s="126"/>
      <c r="BP323" s="126"/>
      <c r="BQ323" s="126"/>
      <c r="BR323" s="126"/>
      <c r="BS323" s="126"/>
      <c r="BT323" s="126"/>
      <c r="BU323" s="126"/>
      <c r="BV323" s="126"/>
      <c r="BW323" s="126"/>
      <c r="BX323" s="126"/>
      <c r="BY323" s="126"/>
      <c r="BZ323" s="126"/>
      <c r="CA323" s="126"/>
      <c r="CB323" s="126"/>
      <c r="CC323" s="126"/>
      <c r="CD323" s="126"/>
      <c r="CE323" s="126"/>
      <c r="CF323" s="126"/>
      <c r="CG323" s="126"/>
      <c r="CH323" s="126"/>
      <c r="CI323" s="126"/>
      <c r="CJ323" s="126"/>
      <c r="CK323" s="126"/>
      <c r="CL323" s="126"/>
      <c r="CM323" s="126"/>
      <c r="CN323" s="126"/>
      <c r="CO323" s="126"/>
      <c r="CP323" s="126"/>
      <c r="CQ323" s="126"/>
      <c r="CR323" s="126"/>
      <c r="CS323" s="126"/>
      <c r="CT323" s="126"/>
      <c r="CU323" s="126"/>
      <c r="CV323" s="126"/>
      <c r="CW323" s="126"/>
      <c r="CX323" s="126"/>
      <c r="CY323" s="126"/>
      <c r="CZ323" s="289"/>
    </row>
    <row r="324" spans="1:104" ht="13.5" customHeight="1">
      <c r="A324" s="359">
        <v>432</v>
      </c>
      <c r="B324" s="332" t="s">
        <v>271</v>
      </c>
      <c r="C324" s="130">
        <f>A測定!Q323</f>
        <v>432</v>
      </c>
      <c r="D324" s="36">
        <f>A測定!R323</f>
        <v>35.200000000000003</v>
      </c>
      <c r="E324" s="264">
        <f>IF(A測定!S323="","",A測定!S323-$D324)</f>
        <v>-0.38500000000000512</v>
      </c>
      <c r="F324" s="264">
        <f>IF(A測定!T323="","",A測定!T323-$D324)</f>
        <v>-0.35999999999999943</v>
      </c>
      <c r="G324" s="126"/>
      <c r="H324" s="126"/>
      <c r="I324" s="126"/>
      <c r="J324" s="126"/>
      <c r="K324" s="126"/>
      <c r="L324" s="126"/>
      <c r="M324" s="126"/>
      <c r="N324" s="126"/>
      <c r="O324" s="126"/>
      <c r="P324" s="126"/>
      <c r="Q324" s="126"/>
      <c r="R324" s="126"/>
      <c r="S324" s="126"/>
      <c r="T324" s="126"/>
      <c r="U324" s="126"/>
      <c r="V324" s="126"/>
      <c r="W324" s="126"/>
      <c r="X324" s="126"/>
      <c r="Y324" s="126"/>
      <c r="Z324" s="126"/>
      <c r="AA324" s="126"/>
      <c r="AB324" s="126"/>
      <c r="AC324" s="126"/>
      <c r="AD324" s="126"/>
      <c r="AE324" s="126"/>
      <c r="AF324" s="126"/>
      <c r="AG324" s="126"/>
      <c r="AH324" s="126"/>
      <c r="AI324" s="126"/>
      <c r="AJ324" s="126"/>
      <c r="AK324" s="126"/>
      <c r="AL324" s="126"/>
      <c r="AM324" s="126"/>
      <c r="AN324" s="126"/>
      <c r="AO324" s="126"/>
      <c r="AP324" s="126"/>
      <c r="AQ324" s="126"/>
      <c r="AR324" s="126"/>
      <c r="AS324" s="126"/>
      <c r="AT324" s="126"/>
      <c r="AU324" s="126"/>
      <c r="AV324" s="126"/>
      <c r="AW324" s="126"/>
      <c r="AX324" s="126"/>
      <c r="AY324" s="126"/>
      <c r="AZ324" s="126"/>
      <c r="BA324" s="126"/>
      <c r="BB324" s="126"/>
      <c r="BC324" s="126"/>
      <c r="BD324" s="126"/>
      <c r="BE324" s="126"/>
      <c r="BF324" s="126"/>
      <c r="BG324" s="126"/>
      <c r="BH324" s="126"/>
      <c r="BI324" s="126"/>
      <c r="BJ324" s="126"/>
      <c r="BK324" s="126"/>
      <c r="BL324" s="126"/>
      <c r="BM324" s="126"/>
      <c r="BN324" s="126"/>
      <c r="BO324" s="126"/>
      <c r="BP324" s="126"/>
      <c r="BQ324" s="126"/>
      <c r="BR324" s="126"/>
      <c r="BS324" s="126"/>
      <c r="BT324" s="126"/>
      <c r="BU324" s="126"/>
      <c r="BV324" s="126"/>
      <c r="BW324" s="126"/>
      <c r="BX324" s="126"/>
      <c r="BY324" s="126"/>
      <c r="BZ324" s="126"/>
      <c r="CA324" s="126"/>
      <c r="CB324" s="126"/>
      <c r="CC324" s="126"/>
      <c r="CD324" s="126"/>
      <c r="CE324" s="126"/>
      <c r="CF324" s="126"/>
      <c r="CG324" s="126"/>
      <c r="CH324" s="126"/>
      <c r="CI324" s="126"/>
      <c r="CJ324" s="126"/>
      <c r="CK324" s="126"/>
      <c r="CL324" s="126"/>
      <c r="CM324" s="126"/>
      <c r="CN324" s="126"/>
      <c r="CO324" s="126"/>
      <c r="CP324" s="126"/>
      <c r="CQ324" s="126"/>
      <c r="CR324" s="126"/>
      <c r="CS324" s="126"/>
      <c r="CT324" s="126"/>
      <c r="CU324" s="126"/>
      <c r="CV324" s="126"/>
      <c r="CW324" s="126"/>
      <c r="CX324" s="126"/>
      <c r="CY324" s="126"/>
      <c r="CZ324" s="289"/>
    </row>
    <row r="325" spans="1:104" ht="13.5" customHeight="1">
      <c r="A325" s="361">
        <v>433</v>
      </c>
      <c r="B325" s="332" t="s">
        <v>272</v>
      </c>
      <c r="C325" s="130">
        <f>A測定!Q324</f>
        <v>433</v>
      </c>
      <c r="D325" s="36">
        <f>A測定!R324</f>
        <v>35.82</v>
      </c>
      <c r="E325" s="264">
        <f>IF(A測定!S324="","",A測定!S324-$D325)</f>
        <v>0.19500000000000028</v>
      </c>
      <c r="F325" s="264">
        <f>IF(A測定!T324="","",A測定!T324-$D325)</f>
        <v>0.23499999999999943</v>
      </c>
      <c r="G325" s="126"/>
      <c r="H325" s="126"/>
      <c r="I325" s="126"/>
      <c r="J325" s="126"/>
      <c r="K325" s="126"/>
      <c r="L325" s="126"/>
      <c r="M325" s="126"/>
      <c r="N325" s="126"/>
      <c r="O325" s="126"/>
      <c r="P325" s="126"/>
      <c r="Q325" s="126"/>
      <c r="R325" s="126"/>
      <c r="S325" s="126"/>
      <c r="T325" s="126"/>
      <c r="U325" s="126"/>
      <c r="V325" s="126"/>
      <c r="W325" s="126"/>
      <c r="X325" s="126"/>
      <c r="Y325" s="126"/>
      <c r="Z325" s="126"/>
      <c r="AA325" s="126"/>
      <c r="AB325" s="126"/>
      <c r="AC325" s="126"/>
      <c r="AD325" s="126"/>
      <c r="AE325" s="126"/>
      <c r="AF325" s="126"/>
      <c r="AG325" s="126"/>
      <c r="AH325" s="126"/>
      <c r="AI325" s="126"/>
      <c r="AJ325" s="126"/>
      <c r="AK325" s="126"/>
      <c r="AL325" s="126"/>
      <c r="AM325" s="126"/>
      <c r="AN325" s="126"/>
      <c r="AO325" s="126"/>
      <c r="AP325" s="126"/>
      <c r="AQ325" s="126"/>
      <c r="AR325" s="126"/>
      <c r="AS325" s="126"/>
      <c r="AT325" s="126"/>
      <c r="AU325" s="126"/>
      <c r="AV325" s="126"/>
      <c r="AW325" s="126"/>
      <c r="AX325" s="126"/>
      <c r="AY325" s="126"/>
      <c r="AZ325" s="126"/>
      <c r="BA325" s="126"/>
      <c r="BB325" s="126"/>
      <c r="BC325" s="126"/>
      <c r="BD325" s="126"/>
      <c r="BE325" s="126"/>
      <c r="BF325" s="126"/>
      <c r="BG325" s="126"/>
      <c r="BH325" s="126"/>
      <c r="BI325" s="126"/>
      <c r="BJ325" s="126"/>
      <c r="BK325" s="126"/>
      <c r="BL325" s="126"/>
      <c r="BM325" s="126"/>
      <c r="BN325" s="126"/>
      <c r="BO325" s="126"/>
      <c r="BP325" s="126"/>
      <c r="BQ325" s="126"/>
      <c r="BR325" s="126"/>
      <c r="BS325" s="126"/>
      <c r="BT325" s="126"/>
      <c r="BU325" s="126"/>
      <c r="BV325" s="126"/>
      <c r="BW325" s="126"/>
      <c r="BX325" s="126"/>
      <c r="BY325" s="126"/>
      <c r="BZ325" s="126"/>
      <c r="CA325" s="126"/>
      <c r="CB325" s="126"/>
      <c r="CC325" s="126"/>
      <c r="CD325" s="126"/>
      <c r="CE325" s="126"/>
      <c r="CF325" s="126"/>
      <c r="CG325" s="126"/>
      <c r="CH325" s="126"/>
      <c r="CI325" s="126"/>
      <c r="CJ325" s="126"/>
      <c r="CK325" s="126"/>
      <c r="CL325" s="126"/>
      <c r="CM325" s="126"/>
      <c r="CN325" s="126"/>
      <c r="CO325" s="126"/>
      <c r="CP325" s="126"/>
      <c r="CQ325" s="126"/>
      <c r="CR325" s="126"/>
      <c r="CS325" s="126"/>
      <c r="CT325" s="126"/>
      <c r="CU325" s="126"/>
      <c r="CV325" s="126"/>
      <c r="CW325" s="126"/>
      <c r="CX325" s="126"/>
      <c r="CY325" s="126"/>
      <c r="CZ325" s="289"/>
    </row>
    <row r="326" spans="1:104" ht="13.5" customHeight="1">
      <c r="A326" s="359">
        <v>434</v>
      </c>
      <c r="B326" s="332" t="s">
        <v>273</v>
      </c>
      <c r="C326" s="130">
        <f>A測定!Q325</f>
        <v>434</v>
      </c>
      <c r="D326" s="36">
        <f>A測定!R325</f>
        <v>35.200000000000003</v>
      </c>
      <c r="E326" s="264">
        <f>IF(A測定!S325="","",A測定!S325-$D326)</f>
        <v>-2.8000000000005798E-2</v>
      </c>
      <c r="F326" s="264">
        <f>IF(A測定!T325="","",A測定!T325-$D326)</f>
        <v>-5.1000000000001933E-2</v>
      </c>
      <c r="G326" s="126"/>
      <c r="H326" s="126"/>
      <c r="I326" s="126"/>
      <c r="J326" s="126"/>
      <c r="K326" s="126"/>
      <c r="L326" s="126"/>
      <c r="M326" s="126"/>
      <c r="N326" s="126"/>
      <c r="O326" s="126"/>
      <c r="P326" s="126"/>
      <c r="Q326" s="126"/>
      <c r="R326" s="126"/>
      <c r="S326" s="126"/>
      <c r="T326" s="126"/>
      <c r="U326" s="126"/>
      <c r="V326" s="126"/>
      <c r="W326" s="126"/>
      <c r="X326" s="126"/>
      <c r="Y326" s="126"/>
      <c r="Z326" s="126"/>
      <c r="AA326" s="126"/>
      <c r="AB326" s="126"/>
      <c r="AC326" s="126"/>
      <c r="AD326" s="126"/>
      <c r="AE326" s="126"/>
      <c r="AF326" s="126"/>
      <c r="AG326" s="126"/>
      <c r="AH326" s="126"/>
      <c r="AI326" s="126"/>
      <c r="AJ326" s="126"/>
      <c r="AK326" s="126"/>
      <c r="AL326" s="126"/>
      <c r="AM326" s="126"/>
      <c r="AN326" s="126"/>
      <c r="AO326" s="126"/>
      <c r="AP326" s="126"/>
      <c r="AQ326" s="126"/>
      <c r="AR326" s="126"/>
      <c r="AS326" s="126"/>
      <c r="AT326" s="126"/>
      <c r="AU326" s="126"/>
      <c r="AV326" s="126"/>
      <c r="AW326" s="126"/>
      <c r="AX326" s="126"/>
      <c r="AY326" s="126"/>
      <c r="AZ326" s="126"/>
      <c r="BA326" s="126"/>
      <c r="BB326" s="126"/>
      <c r="BC326" s="126"/>
      <c r="BD326" s="126"/>
      <c r="BE326" s="126"/>
      <c r="BF326" s="126"/>
      <c r="BG326" s="126"/>
      <c r="BH326" s="126"/>
      <c r="BI326" s="126"/>
      <c r="BJ326" s="126"/>
      <c r="BK326" s="126"/>
      <c r="BL326" s="126"/>
      <c r="BM326" s="126"/>
      <c r="BN326" s="126"/>
      <c r="BO326" s="126"/>
      <c r="BP326" s="126"/>
      <c r="BQ326" s="126"/>
      <c r="BR326" s="126"/>
      <c r="BS326" s="126"/>
      <c r="BT326" s="126"/>
      <c r="BU326" s="126"/>
      <c r="BV326" s="126"/>
      <c r="BW326" s="126"/>
      <c r="BX326" s="126"/>
      <c r="BY326" s="126"/>
      <c r="BZ326" s="126"/>
      <c r="CA326" s="126"/>
      <c r="CB326" s="126"/>
      <c r="CC326" s="126"/>
      <c r="CD326" s="126"/>
      <c r="CE326" s="126"/>
      <c r="CF326" s="126"/>
      <c r="CG326" s="126"/>
      <c r="CH326" s="126"/>
      <c r="CI326" s="126"/>
      <c r="CJ326" s="126"/>
      <c r="CK326" s="126"/>
      <c r="CL326" s="126"/>
      <c r="CM326" s="126"/>
      <c r="CN326" s="126"/>
      <c r="CO326" s="126"/>
      <c r="CP326" s="126"/>
      <c r="CQ326" s="126"/>
      <c r="CR326" s="126"/>
      <c r="CS326" s="126"/>
      <c r="CT326" s="126"/>
      <c r="CU326" s="126"/>
      <c r="CV326" s="126"/>
      <c r="CW326" s="126"/>
      <c r="CX326" s="126"/>
      <c r="CY326" s="126"/>
      <c r="CZ326" s="289"/>
    </row>
    <row r="327" spans="1:104" ht="13.5" customHeight="1">
      <c r="A327" s="359">
        <v>435</v>
      </c>
      <c r="B327" s="332" t="s">
        <v>274</v>
      </c>
      <c r="C327" s="130">
        <f>A測定!Q326</f>
        <v>435</v>
      </c>
      <c r="D327" s="36">
        <f>A測定!R326</f>
        <v>35.200000000000003</v>
      </c>
      <c r="E327" s="264">
        <f>IF(A測定!S326="","",A測定!S326-$D327)</f>
        <v>-0.16300000000000381</v>
      </c>
      <c r="F327" s="264">
        <f>IF(A測定!T326="","",A測定!T326-$D327)</f>
        <v>-0.12400000000000233</v>
      </c>
      <c r="G327" s="126"/>
      <c r="H327" s="126"/>
      <c r="I327" s="126"/>
      <c r="J327" s="126"/>
      <c r="K327" s="126"/>
      <c r="L327" s="126"/>
      <c r="M327" s="126"/>
      <c r="N327" s="126"/>
      <c r="O327" s="126"/>
      <c r="P327" s="126"/>
      <c r="Q327" s="126"/>
      <c r="R327" s="126"/>
      <c r="S327" s="126"/>
      <c r="T327" s="126"/>
      <c r="U327" s="126"/>
      <c r="V327" s="126"/>
      <c r="W327" s="126"/>
      <c r="X327" s="126"/>
      <c r="Y327" s="126"/>
      <c r="Z327" s="126"/>
      <c r="AA327" s="126"/>
      <c r="AB327" s="126"/>
      <c r="AC327" s="126"/>
      <c r="AD327" s="126"/>
      <c r="AE327" s="126"/>
      <c r="AF327" s="126"/>
      <c r="AG327" s="126"/>
      <c r="AH327" s="126"/>
      <c r="AI327" s="126"/>
      <c r="AJ327" s="126"/>
      <c r="AK327" s="126"/>
      <c r="AL327" s="126"/>
      <c r="AM327" s="126"/>
      <c r="AN327" s="126"/>
      <c r="AO327" s="126"/>
      <c r="AP327" s="126"/>
      <c r="AQ327" s="126"/>
      <c r="AR327" s="126"/>
      <c r="AS327" s="126"/>
      <c r="AT327" s="126"/>
      <c r="AU327" s="126"/>
      <c r="AV327" s="126"/>
      <c r="AW327" s="126"/>
      <c r="AX327" s="126"/>
      <c r="AY327" s="126"/>
      <c r="AZ327" s="126"/>
      <c r="BA327" s="126"/>
      <c r="BB327" s="126"/>
      <c r="BC327" s="126"/>
      <c r="BD327" s="126"/>
      <c r="BE327" s="126"/>
      <c r="BF327" s="126"/>
      <c r="BG327" s="126"/>
      <c r="BH327" s="126"/>
      <c r="BI327" s="126"/>
      <c r="BJ327" s="126"/>
      <c r="BK327" s="126"/>
      <c r="BL327" s="126"/>
      <c r="BM327" s="126"/>
      <c r="BN327" s="126"/>
      <c r="BO327" s="126"/>
      <c r="BP327" s="126"/>
      <c r="BQ327" s="126"/>
      <c r="BR327" s="126"/>
      <c r="BS327" s="126"/>
      <c r="BT327" s="126"/>
      <c r="BU327" s="126"/>
      <c r="BV327" s="126"/>
      <c r="BW327" s="126"/>
      <c r="BX327" s="126"/>
      <c r="BY327" s="126"/>
      <c r="BZ327" s="126"/>
      <c r="CA327" s="126"/>
      <c r="CB327" s="126"/>
      <c r="CC327" s="126"/>
      <c r="CD327" s="126"/>
      <c r="CE327" s="126"/>
      <c r="CF327" s="126"/>
      <c r="CG327" s="126"/>
      <c r="CH327" s="126"/>
      <c r="CI327" s="126"/>
      <c r="CJ327" s="126"/>
      <c r="CK327" s="126"/>
      <c r="CL327" s="126"/>
      <c r="CM327" s="126"/>
      <c r="CN327" s="126"/>
      <c r="CO327" s="126"/>
      <c r="CP327" s="126"/>
      <c r="CQ327" s="126"/>
      <c r="CR327" s="126"/>
      <c r="CS327" s="126"/>
      <c r="CT327" s="126"/>
      <c r="CU327" s="126"/>
      <c r="CV327" s="126"/>
      <c r="CW327" s="126"/>
      <c r="CX327" s="126"/>
      <c r="CY327" s="126"/>
      <c r="CZ327" s="289"/>
    </row>
    <row r="328" spans="1:104" ht="13.5" customHeight="1">
      <c r="A328" s="359">
        <v>436</v>
      </c>
      <c r="B328" s="332" t="s">
        <v>275</v>
      </c>
      <c r="C328" s="130">
        <f>A測定!Q327</f>
        <v>436</v>
      </c>
      <c r="D328" s="36">
        <f>A測定!R327</f>
        <v>35.200000000000003</v>
      </c>
      <c r="E328" s="264">
        <f>IF(A測定!S327="","",A測定!S327-$D328)</f>
        <v>-0.2430000000000021</v>
      </c>
      <c r="F328" s="264">
        <f>IF(A測定!T327="","",A測定!T327-$D328)</f>
        <v>-0.19900000000000517</v>
      </c>
      <c r="G328" s="126"/>
      <c r="H328" s="126"/>
      <c r="I328" s="126"/>
      <c r="J328" s="126"/>
      <c r="K328" s="126"/>
      <c r="L328" s="126"/>
      <c r="M328" s="126"/>
      <c r="N328" s="126"/>
      <c r="O328" s="126"/>
      <c r="P328" s="126"/>
      <c r="Q328" s="126"/>
      <c r="R328" s="126"/>
      <c r="S328" s="126"/>
      <c r="T328" s="126"/>
      <c r="U328" s="126"/>
      <c r="V328" s="126"/>
      <c r="W328" s="126"/>
      <c r="X328" s="126"/>
      <c r="Y328" s="126"/>
      <c r="Z328" s="126"/>
      <c r="AA328" s="126"/>
      <c r="AB328" s="126"/>
      <c r="AC328" s="126"/>
      <c r="AD328" s="126"/>
      <c r="AE328" s="126"/>
      <c r="AF328" s="126"/>
      <c r="AG328" s="126"/>
      <c r="AH328" s="126"/>
      <c r="AI328" s="126"/>
      <c r="AJ328" s="126"/>
      <c r="AK328" s="126"/>
      <c r="AL328" s="126"/>
      <c r="AM328" s="126"/>
      <c r="AN328" s="126"/>
      <c r="AO328" s="126"/>
      <c r="AP328" s="126"/>
      <c r="AQ328" s="126"/>
      <c r="AR328" s="126"/>
      <c r="AS328" s="126"/>
      <c r="AT328" s="126"/>
      <c r="AU328" s="126"/>
      <c r="AV328" s="126"/>
      <c r="AW328" s="126"/>
      <c r="AX328" s="126"/>
      <c r="AY328" s="126"/>
      <c r="AZ328" s="126"/>
      <c r="BA328" s="126"/>
      <c r="BB328" s="126"/>
      <c r="BC328" s="126"/>
      <c r="BD328" s="126"/>
      <c r="BE328" s="126"/>
      <c r="BF328" s="126"/>
      <c r="BG328" s="126"/>
      <c r="BH328" s="126"/>
      <c r="BI328" s="126"/>
      <c r="BJ328" s="126"/>
      <c r="BK328" s="126"/>
      <c r="BL328" s="126"/>
      <c r="BM328" s="126"/>
      <c r="BN328" s="126"/>
      <c r="BO328" s="126"/>
      <c r="BP328" s="126"/>
      <c r="BQ328" s="126"/>
      <c r="BR328" s="126"/>
      <c r="BS328" s="126"/>
      <c r="BT328" s="126"/>
      <c r="BU328" s="126"/>
      <c r="BV328" s="126"/>
      <c r="BW328" s="126"/>
      <c r="BX328" s="126"/>
      <c r="BY328" s="126"/>
      <c r="BZ328" s="126"/>
      <c r="CA328" s="126"/>
      <c r="CB328" s="126"/>
      <c r="CC328" s="126"/>
      <c r="CD328" s="126"/>
      <c r="CE328" s="126"/>
      <c r="CF328" s="126"/>
      <c r="CG328" s="126"/>
      <c r="CH328" s="126"/>
      <c r="CI328" s="126"/>
      <c r="CJ328" s="126"/>
      <c r="CK328" s="126"/>
      <c r="CL328" s="126"/>
      <c r="CM328" s="126"/>
      <c r="CN328" s="126"/>
      <c r="CO328" s="126"/>
      <c r="CP328" s="126"/>
      <c r="CQ328" s="126"/>
      <c r="CR328" s="126"/>
      <c r="CS328" s="126"/>
      <c r="CT328" s="126"/>
      <c r="CU328" s="126"/>
      <c r="CV328" s="126"/>
      <c r="CW328" s="126"/>
      <c r="CX328" s="126"/>
      <c r="CY328" s="126"/>
      <c r="CZ328" s="289"/>
    </row>
    <row r="329" spans="1:104" ht="13.5" customHeight="1">
      <c r="A329" s="361">
        <v>437</v>
      </c>
      <c r="B329" s="332" t="s">
        <v>276</v>
      </c>
      <c r="C329" s="130">
        <f>A測定!Q328</f>
        <v>437</v>
      </c>
      <c r="D329" s="36">
        <f>A測定!R328</f>
        <v>35.82</v>
      </c>
      <c r="E329" s="264">
        <f>IF(A測定!S328="","",A測定!S328-$D329)</f>
        <v>0.20900000000000318</v>
      </c>
      <c r="F329" s="264">
        <f>IF(A測定!T328="","",A測定!T328-$D329)</f>
        <v>0.21999999999999886</v>
      </c>
      <c r="G329" s="126"/>
      <c r="H329" s="126"/>
      <c r="I329" s="126"/>
      <c r="J329" s="126"/>
      <c r="K329" s="126"/>
      <c r="L329" s="126"/>
      <c r="M329" s="126"/>
      <c r="N329" s="126"/>
      <c r="O329" s="126"/>
      <c r="P329" s="126"/>
      <c r="Q329" s="126"/>
      <c r="R329" s="126"/>
      <c r="S329" s="126"/>
      <c r="T329" s="126"/>
      <c r="U329" s="126"/>
      <c r="V329" s="126"/>
      <c r="W329" s="126"/>
      <c r="X329" s="126"/>
      <c r="Y329" s="126"/>
      <c r="Z329" s="126"/>
      <c r="AA329" s="126"/>
      <c r="AB329" s="126"/>
      <c r="AC329" s="126"/>
      <c r="AD329" s="126"/>
      <c r="AE329" s="126"/>
      <c r="AF329" s="126"/>
      <c r="AG329" s="126"/>
      <c r="AH329" s="126"/>
      <c r="AI329" s="126"/>
      <c r="AJ329" s="126"/>
      <c r="AK329" s="126"/>
      <c r="AL329" s="126"/>
      <c r="AM329" s="126"/>
      <c r="AN329" s="126"/>
      <c r="AO329" s="126"/>
      <c r="AP329" s="126"/>
      <c r="AQ329" s="126"/>
      <c r="AR329" s="126"/>
      <c r="AS329" s="126"/>
      <c r="AT329" s="126"/>
      <c r="AU329" s="126"/>
      <c r="AV329" s="126"/>
      <c r="AW329" s="126"/>
      <c r="AX329" s="126"/>
      <c r="AY329" s="126"/>
      <c r="AZ329" s="126"/>
      <c r="BA329" s="126"/>
      <c r="BB329" s="126"/>
      <c r="BC329" s="126"/>
      <c r="BD329" s="126"/>
      <c r="BE329" s="126"/>
      <c r="BF329" s="126"/>
      <c r="BG329" s="126"/>
      <c r="BH329" s="126"/>
      <c r="BI329" s="126"/>
      <c r="BJ329" s="126"/>
      <c r="BK329" s="126"/>
      <c r="BL329" s="126"/>
      <c r="BM329" s="126"/>
      <c r="BN329" s="126"/>
      <c r="BO329" s="126"/>
      <c r="BP329" s="126"/>
      <c r="BQ329" s="126"/>
      <c r="BR329" s="126"/>
      <c r="BS329" s="126"/>
      <c r="BT329" s="126"/>
      <c r="BU329" s="126"/>
      <c r="BV329" s="126"/>
      <c r="BW329" s="126"/>
      <c r="BX329" s="126"/>
      <c r="BY329" s="126"/>
      <c r="BZ329" s="126"/>
      <c r="CA329" s="126"/>
      <c r="CB329" s="126"/>
      <c r="CC329" s="126"/>
      <c r="CD329" s="126"/>
      <c r="CE329" s="126"/>
      <c r="CF329" s="126"/>
      <c r="CG329" s="126"/>
      <c r="CH329" s="126"/>
      <c r="CI329" s="126"/>
      <c r="CJ329" s="126"/>
      <c r="CK329" s="126"/>
      <c r="CL329" s="126"/>
      <c r="CM329" s="126"/>
      <c r="CN329" s="126"/>
      <c r="CO329" s="126"/>
      <c r="CP329" s="126"/>
      <c r="CQ329" s="126"/>
      <c r="CR329" s="126"/>
      <c r="CS329" s="126"/>
      <c r="CT329" s="126"/>
      <c r="CU329" s="126"/>
      <c r="CV329" s="126"/>
      <c r="CW329" s="126"/>
      <c r="CX329" s="126"/>
      <c r="CY329" s="126"/>
      <c r="CZ329" s="289"/>
    </row>
    <row r="330" spans="1:104" ht="13.5" customHeight="1">
      <c r="A330" s="359">
        <v>438</v>
      </c>
      <c r="B330" s="332" t="s">
        <v>277</v>
      </c>
      <c r="C330" s="130">
        <f>A測定!Q329</f>
        <v>438</v>
      </c>
      <c r="D330" s="36">
        <f>A測定!R329</f>
        <v>35.200000000000003</v>
      </c>
      <c r="E330" s="264">
        <f>IF(A測定!S329="","",A測定!S329-$D330)</f>
        <v>-7.0000000000000284E-2</v>
      </c>
      <c r="F330" s="264">
        <f>IF(A測定!T329="","",A測定!T329-$D330)</f>
        <v>-5.3000000000004377E-2</v>
      </c>
      <c r="G330" s="126"/>
      <c r="H330" s="126"/>
      <c r="I330" s="126"/>
      <c r="J330" s="126"/>
      <c r="K330" s="126"/>
      <c r="L330" s="126"/>
      <c r="M330" s="126"/>
      <c r="N330" s="126"/>
      <c r="O330" s="126"/>
      <c r="P330" s="126"/>
      <c r="Q330" s="126"/>
      <c r="R330" s="126"/>
      <c r="S330" s="126"/>
      <c r="T330" s="126"/>
      <c r="U330" s="126"/>
      <c r="V330" s="126"/>
      <c r="W330" s="126"/>
      <c r="X330" s="126"/>
      <c r="Y330" s="126"/>
      <c r="Z330" s="126"/>
      <c r="AA330" s="126"/>
      <c r="AB330" s="126"/>
      <c r="AC330" s="126"/>
      <c r="AD330" s="126"/>
      <c r="AE330" s="126"/>
      <c r="AF330" s="126"/>
      <c r="AG330" s="126"/>
      <c r="AH330" s="126"/>
      <c r="AI330" s="126"/>
      <c r="AJ330" s="126"/>
      <c r="AK330" s="126"/>
      <c r="AL330" s="126"/>
      <c r="AM330" s="126"/>
      <c r="AN330" s="126"/>
      <c r="AO330" s="126"/>
      <c r="AP330" s="126"/>
      <c r="AQ330" s="126"/>
      <c r="AR330" s="126"/>
      <c r="AS330" s="126"/>
      <c r="AT330" s="126"/>
      <c r="AU330" s="126"/>
      <c r="AV330" s="126"/>
      <c r="AW330" s="126"/>
      <c r="AX330" s="126"/>
      <c r="AY330" s="126"/>
      <c r="AZ330" s="126"/>
      <c r="BA330" s="126"/>
      <c r="BB330" s="126"/>
      <c r="BC330" s="126"/>
      <c r="BD330" s="126"/>
      <c r="BE330" s="126"/>
      <c r="BF330" s="126"/>
      <c r="BG330" s="126"/>
      <c r="BH330" s="126"/>
      <c r="BI330" s="126"/>
      <c r="BJ330" s="126"/>
      <c r="BK330" s="126"/>
      <c r="BL330" s="126"/>
      <c r="BM330" s="126"/>
      <c r="BN330" s="126"/>
      <c r="BO330" s="126"/>
      <c r="BP330" s="126"/>
      <c r="BQ330" s="126"/>
      <c r="BR330" s="126"/>
      <c r="BS330" s="126"/>
      <c r="BT330" s="126"/>
      <c r="BU330" s="126"/>
      <c r="BV330" s="126"/>
      <c r="BW330" s="126"/>
      <c r="BX330" s="126"/>
      <c r="BY330" s="126"/>
      <c r="BZ330" s="126"/>
      <c r="CA330" s="126"/>
      <c r="CB330" s="126"/>
      <c r="CC330" s="126"/>
      <c r="CD330" s="126"/>
      <c r="CE330" s="126"/>
      <c r="CF330" s="126"/>
      <c r="CG330" s="126"/>
      <c r="CH330" s="126"/>
      <c r="CI330" s="126"/>
      <c r="CJ330" s="126"/>
      <c r="CK330" s="126"/>
      <c r="CL330" s="126"/>
      <c r="CM330" s="126"/>
      <c r="CN330" s="126"/>
      <c r="CO330" s="126"/>
      <c r="CP330" s="126"/>
      <c r="CQ330" s="126"/>
      <c r="CR330" s="126"/>
      <c r="CS330" s="126"/>
      <c r="CT330" s="126"/>
      <c r="CU330" s="126"/>
      <c r="CV330" s="126"/>
      <c r="CW330" s="126"/>
      <c r="CX330" s="126"/>
      <c r="CY330" s="126"/>
      <c r="CZ330" s="289"/>
    </row>
    <row r="331" spans="1:104" ht="13.5" customHeight="1">
      <c r="A331" s="359">
        <v>439</v>
      </c>
      <c r="B331" s="332" t="s">
        <v>278</v>
      </c>
      <c r="C331" s="130">
        <f>A測定!Q330</f>
        <v>439</v>
      </c>
      <c r="D331" s="36">
        <f>A測定!R330</f>
        <v>35.200000000000003</v>
      </c>
      <c r="E331" s="264">
        <f>IF(A測定!S330="","",A測定!S330-$D331)</f>
        <v>-1.7000000000003013E-2</v>
      </c>
      <c r="F331" s="264">
        <f>IF(A測定!T330="","",A測定!T330-$D331)</f>
        <v>-2.2000000000005571E-2</v>
      </c>
      <c r="G331" s="126"/>
      <c r="H331" s="126"/>
      <c r="I331" s="126"/>
      <c r="J331" s="126"/>
      <c r="K331" s="126"/>
      <c r="L331" s="126"/>
      <c r="M331" s="126"/>
      <c r="N331" s="126"/>
      <c r="O331" s="126"/>
      <c r="P331" s="126"/>
      <c r="Q331" s="126"/>
      <c r="R331" s="126"/>
      <c r="S331" s="126"/>
      <c r="T331" s="126"/>
      <c r="U331" s="126"/>
      <c r="V331" s="126"/>
      <c r="W331" s="126"/>
      <c r="X331" s="126"/>
      <c r="Y331" s="126"/>
      <c r="Z331" s="126"/>
      <c r="AA331" s="126"/>
      <c r="AB331" s="126"/>
      <c r="AC331" s="126"/>
      <c r="AD331" s="126"/>
      <c r="AE331" s="126"/>
      <c r="AF331" s="126"/>
      <c r="AG331" s="126"/>
      <c r="AH331" s="126"/>
      <c r="AI331" s="126"/>
      <c r="AJ331" s="126"/>
      <c r="AK331" s="126"/>
      <c r="AL331" s="126"/>
      <c r="AM331" s="126"/>
      <c r="AN331" s="126"/>
      <c r="AO331" s="126"/>
      <c r="AP331" s="126"/>
      <c r="AQ331" s="126"/>
      <c r="AR331" s="126"/>
      <c r="AS331" s="126"/>
      <c r="AT331" s="126"/>
      <c r="AU331" s="126"/>
      <c r="AV331" s="126"/>
      <c r="AW331" s="126"/>
      <c r="AX331" s="126"/>
      <c r="AY331" s="126"/>
      <c r="AZ331" s="126"/>
      <c r="BA331" s="126"/>
      <c r="BB331" s="126"/>
      <c r="BC331" s="126"/>
      <c r="BD331" s="126"/>
      <c r="BE331" s="126"/>
      <c r="BF331" s="126"/>
      <c r="BG331" s="126"/>
      <c r="BH331" s="126"/>
      <c r="BI331" s="126"/>
      <c r="BJ331" s="126"/>
      <c r="BK331" s="126"/>
      <c r="BL331" s="126"/>
      <c r="BM331" s="126"/>
      <c r="BN331" s="126"/>
      <c r="BO331" s="126"/>
      <c r="BP331" s="126"/>
      <c r="BQ331" s="126"/>
      <c r="BR331" s="126"/>
      <c r="BS331" s="126"/>
      <c r="BT331" s="126"/>
      <c r="BU331" s="126"/>
      <c r="BV331" s="126"/>
      <c r="BW331" s="126"/>
      <c r="BX331" s="126"/>
      <c r="BY331" s="126"/>
      <c r="BZ331" s="126"/>
      <c r="CA331" s="126"/>
      <c r="CB331" s="126"/>
      <c r="CC331" s="126"/>
      <c r="CD331" s="126"/>
      <c r="CE331" s="126"/>
      <c r="CF331" s="126"/>
      <c r="CG331" s="126"/>
      <c r="CH331" s="126"/>
      <c r="CI331" s="126"/>
      <c r="CJ331" s="126"/>
      <c r="CK331" s="126"/>
      <c r="CL331" s="126"/>
      <c r="CM331" s="126"/>
      <c r="CN331" s="126"/>
      <c r="CO331" s="126"/>
      <c r="CP331" s="126"/>
      <c r="CQ331" s="126"/>
      <c r="CR331" s="126"/>
      <c r="CS331" s="126"/>
      <c r="CT331" s="126"/>
      <c r="CU331" s="126"/>
      <c r="CV331" s="126"/>
      <c r="CW331" s="126"/>
      <c r="CX331" s="126"/>
      <c r="CY331" s="126"/>
      <c r="CZ331" s="289"/>
    </row>
    <row r="332" spans="1:104" ht="13.5" customHeight="1">
      <c r="A332" s="359">
        <v>440</v>
      </c>
      <c r="B332" s="332" t="s">
        <v>279</v>
      </c>
      <c r="C332" s="130">
        <f>A測定!Q331</f>
        <v>440</v>
      </c>
      <c r="D332" s="36">
        <f>A測定!R331</f>
        <v>35.200000000000003</v>
      </c>
      <c r="E332" s="264">
        <f>IF(A測定!S331="","",A測定!S331-$D332)</f>
        <v>-9.7000000000001307E-2</v>
      </c>
      <c r="F332" s="264">
        <f>IF(A測定!T331="","",A測定!T331-$D332)</f>
        <v>-7.8000000000002956E-2</v>
      </c>
      <c r="G332" s="126"/>
      <c r="H332" s="126"/>
      <c r="I332" s="126"/>
      <c r="J332" s="126"/>
      <c r="K332" s="126"/>
      <c r="L332" s="126"/>
      <c r="M332" s="126"/>
      <c r="N332" s="126"/>
      <c r="O332" s="126"/>
      <c r="P332" s="126"/>
      <c r="Q332" s="126"/>
      <c r="R332" s="126"/>
      <c r="S332" s="126"/>
      <c r="T332" s="126"/>
      <c r="U332" s="126"/>
      <c r="V332" s="126"/>
      <c r="W332" s="126"/>
      <c r="X332" s="126"/>
      <c r="Y332" s="126"/>
      <c r="Z332" s="126"/>
      <c r="AA332" s="126"/>
      <c r="AB332" s="126"/>
      <c r="AC332" s="126"/>
      <c r="AD332" s="126"/>
      <c r="AE332" s="126"/>
      <c r="AF332" s="126"/>
      <c r="AG332" s="126"/>
      <c r="AH332" s="126"/>
      <c r="AI332" s="126"/>
      <c r="AJ332" s="126"/>
      <c r="AK332" s="126"/>
      <c r="AL332" s="126"/>
      <c r="AM332" s="126"/>
      <c r="AN332" s="126"/>
      <c r="AO332" s="126"/>
      <c r="AP332" s="126"/>
      <c r="AQ332" s="126"/>
      <c r="AR332" s="126"/>
      <c r="AS332" s="126"/>
      <c r="AT332" s="126"/>
      <c r="AU332" s="126"/>
      <c r="AV332" s="126"/>
      <c r="AW332" s="126"/>
      <c r="AX332" s="126"/>
      <c r="AY332" s="126"/>
      <c r="AZ332" s="126"/>
      <c r="BA332" s="126"/>
      <c r="BB332" s="126"/>
      <c r="BC332" s="126"/>
      <c r="BD332" s="126"/>
      <c r="BE332" s="126"/>
      <c r="BF332" s="126"/>
      <c r="BG332" s="126"/>
      <c r="BH332" s="126"/>
      <c r="BI332" s="126"/>
      <c r="BJ332" s="126"/>
      <c r="BK332" s="126"/>
      <c r="BL332" s="126"/>
      <c r="BM332" s="126"/>
      <c r="BN332" s="126"/>
      <c r="BO332" s="126"/>
      <c r="BP332" s="126"/>
      <c r="BQ332" s="126"/>
      <c r="BR332" s="126"/>
      <c r="BS332" s="126"/>
      <c r="BT332" s="126"/>
      <c r="BU332" s="126"/>
      <c r="BV332" s="126"/>
      <c r="BW332" s="126"/>
      <c r="BX332" s="126"/>
      <c r="BY332" s="126"/>
      <c r="BZ332" s="126"/>
      <c r="CA332" s="126"/>
      <c r="CB332" s="126"/>
      <c r="CC332" s="126"/>
      <c r="CD332" s="126"/>
      <c r="CE332" s="126"/>
      <c r="CF332" s="126"/>
      <c r="CG332" s="126"/>
      <c r="CH332" s="126"/>
      <c r="CI332" s="126"/>
      <c r="CJ332" s="126"/>
      <c r="CK332" s="126"/>
      <c r="CL332" s="126"/>
      <c r="CM332" s="126"/>
      <c r="CN332" s="126"/>
      <c r="CO332" s="126"/>
      <c r="CP332" s="126"/>
      <c r="CQ332" s="126"/>
      <c r="CR332" s="126"/>
      <c r="CS332" s="126"/>
      <c r="CT332" s="126"/>
      <c r="CU332" s="126"/>
      <c r="CV332" s="126"/>
      <c r="CW332" s="126"/>
      <c r="CX332" s="126"/>
      <c r="CY332" s="126"/>
      <c r="CZ332" s="289"/>
    </row>
    <row r="333" spans="1:104" ht="13.5" customHeight="1">
      <c r="A333" s="361">
        <v>441</v>
      </c>
      <c r="B333" s="332" t="s">
        <v>280</v>
      </c>
      <c r="C333" s="130">
        <f>A測定!Q332</f>
        <v>441</v>
      </c>
      <c r="D333" s="36">
        <f>A測定!R332</f>
        <v>35.82</v>
      </c>
      <c r="E333" s="264">
        <f>IF(A測定!S332="","",A測定!S332-$D333)</f>
        <v>7.9999999999998295E-2</v>
      </c>
      <c r="F333" s="264">
        <f>IF(A測定!T332="","",A測定!T332-$D333)</f>
        <v>0.10699999999999932</v>
      </c>
      <c r="G333" s="126"/>
      <c r="H333" s="126"/>
      <c r="I333" s="126"/>
      <c r="J333" s="126"/>
      <c r="K333" s="126"/>
      <c r="L333" s="126"/>
      <c r="M333" s="126"/>
      <c r="N333" s="126"/>
      <c r="O333" s="126"/>
      <c r="P333" s="126"/>
      <c r="Q333" s="126"/>
      <c r="R333" s="126"/>
      <c r="S333" s="126"/>
      <c r="T333" s="126"/>
      <c r="U333" s="126"/>
      <c r="V333" s="126"/>
      <c r="W333" s="126"/>
      <c r="X333" s="126"/>
      <c r="Y333" s="126"/>
      <c r="Z333" s="126"/>
      <c r="AA333" s="126"/>
      <c r="AB333" s="126"/>
      <c r="AC333" s="126"/>
      <c r="AD333" s="126"/>
      <c r="AE333" s="126"/>
      <c r="AF333" s="126"/>
      <c r="AG333" s="126"/>
      <c r="AH333" s="126"/>
      <c r="AI333" s="126"/>
      <c r="AJ333" s="126"/>
      <c r="AK333" s="126"/>
      <c r="AL333" s="126"/>
      <c r="AM333" s="126"/>
      <c r="AN333" s="126"/>
      <c r="AO333" s="126"/>
      <c r="AP333" s="126"/>
      <c r="AQ333" s="126"/>
      <c r="AR333" s="126"/>
      <c r="AS333" s="126"/>
      <c r="AT333" s="126"/>
      <c r="AU333" s="126"/>
      <c r="AV333" s="126"/>
      <c r="AW333" s="126"/>
      <c r="AX333" s="126"/>
      <c r="AY333" s="126"/>
      <c r="AZ333" s="126"/>
      <c r="BA333" s="126"/>
      <c r="BB333" s="126"/>
      <c r="BC333" s="126"/>
      <c r="BD333" s="126"/>
      <c r="BE333" s="126"/>
      <c r="BF333" s="126"/>
      <c r="BG333" s="126"/>
      <c r="BH333" s="126"/>
      <c r="BI333" s="126"/>
      <c r="BJ333" s="126"/>
      <c r="BK333" s="126"/>
      <c r="BL333" s="126"/>
      <c r="BM333" s="126"/>
      <c r="BN333" s="126"/>
      <c r="BO333" s="126"/>
      <c r="BP333" s="126"/>
      <c r="BQ333" s="126"/>
      <c r="BR333" s="126"/>
      <c r="BS333" s="126"/>
      <c r="BT333" s="126"/>
      <c r="BU333" s="126"/>
      <c r="BV333" s="126"/>
      <c r="BW333" s="126"/>
      <c r="BX333" s="126"/>
      <c r="BY333" s="126"/>
      <c r="BZ333" s="126"/>
      <c r="CA333" s="126"/>
      <c r="CB333" s="126"/>
      <c r="CC333" s="126"/>
      <c r="CD333" s="126"/>
      <c r="CE333" s="126"/>
      <c r="CF333" s="126"/>
      <c r="CG333" s="126"/>
      <c r="CH333" s="126"/>
      <c r="CI333" s="126"/>
      <c r="CJ333" s="126"/>
      <c r="CK333" s="126"/>
      <c r="CL333" s="126"/>
      <c r="CM333" s="126"/>
      <c r="CN333" s="126"/>
      <c r="CO333" s="126"/>
      <c r="CP333" s="126"/>
      <c r="CQ333" s="126"/>
      <c r="CR333" s="126"/>
      <c r="CS333" s="126"/>
      <c r="CT333" s="126"/>
      <c r="CU333" s="126"/>
      <c r="CV333" s="126"/>
      <c r="CW333" s="126"/>
      <c r="CX333" s="126"/>
      <c r="CY333" s="126"/>
      <c r="CZ333" s="289"/>
    </row>
    <row r="334" spans="1:104" ht="13.5" customHeight="1">
      <c r="A334" s="359">
        <v>442</v>
      </c>
      <c r="B334" s="332" t="s">
        <v>281</v>
      </c>
      <c r="C334" s="130">
        <f>A測定!Q333</f>
        <v>442</v>
      </c>
      <c r="D334" s="36">
        <f>A測定!R333</f>
        <v>35.200000000000003</v>
      </c>
      <c r="E334" s="264">
        <f>IF(A測定!S333="","",A測定!S333-$D334)</f>
        <v>-0.14900000000000091</v>
      </c>
      <c r="F334" s="264">
        <f>IF(A測定!T333="","",A測定!T333-$D334)</f>
        <v>-0.15500000000000114</v>
      </c>
      <c r="G334" s="126"/>
      <c r="H334" s="126"/>
      <c r="I334" s="126"/>
      <c r="J334" s="126"/>
      <c r="K334" s="126"/>
      <c r="L334" s="126"/>
      <c r="M334" s="126"/>
      <c r="N334" s="126"/>
      <c r="O334" s="126"/>
      <c r="P334" s="126"/>
      <c r="Q334" s="126"/>
      <c r="R334" s="126"/>
      <c r="S334" s="126"/>
      <c r="T334" s="126"/>
      <c r="U334" s="126"/>
      <c r="V334" s="126"/>
      <c r="W334" s="126"/>
      <c r="X334" s="126"/>
      <c r="Y334" s="126"/>
      <c r="Z334" s="126"/>
      <c r="AA334" s="126"/>
      <c r="AB334" s="126"/>
      <c r="AC334" s="126"/>
      <c r="AD334" s="126"/>
      <c r="AE334" s="126"/>
      <c r="AF334" s="126"/>
      <c r="AG334" s="126"/>
      <c r="AH334" s="126"/>
      <c r="AI334" s="126"/>
      <c r="AJ334" s="126"/>
      <c r="AK334" s="126"/>
      <c r="AL334" s="126"/>
      <c r="AM334" s="126"/>
      <c r="AN334" s="126"/>
      <c r="AO334" s="126"/>
      <c r="AP334" s="126"/>
      <c r="AQ334" s="126"/>
      <c r="AR334" s="126"/>
      <c r="AS334" s="126"/>
      <c r="AT334" s="126"/>
      <c r="AU334" s="126"/>
      <c r="AV334" s="126"/>
      <c r="AW334" s="126"/>
      <c r="AX334" s="126"/>
      <c r="AY334" s="126"/>
      <c r="AZ334" s="126"/>
      <c r="BA334" s="126"/>
      <c r="BB334" s="126"/>
      <c r="BC334" s="126"/>
      <c r="BD334" s="126"/>
      <c r="BE334" s="126"/>
      <c r="BF334" s="126"/>
      <c r="BG334" s="126"/>
      <c r="BH334" s="126"/>
      <c r="BI334" s="126"/>
      <c r="BJ334" s="126"/>
      <c r="BK334" s="126"/>
      <c r="BL334" s="126"/>
      <c r="BM334" s="126"/>
      <c r="BN334" s="126"/>
      <c r="BO334" s="126"/>
      <c r="BP334" s="126"/>
      <c r="BQ334" s="126"/>
      <c r="BR334" s="126"/>
      <c r="BS334" s="126"/>
      <c r="BT334" s="126"/>
      <c r="BU334" s="126"/>
      <c r="BV334" s="126"/>
      <c r="BW334" s="126"/>
      <c r="BX334" s="126"/>
      <c r="BY334" s="126"/>
      <c r="BZ334" s="126"/>
      <c r="CA334" s="126"/>
      <c r="CB334" s="126"/>
      <c r="CC334" s="126"/>
      <c r="CD334" s="126"/>
      <c r="CE334" s="126"/>
      <c r="CF334" s="126"/>
      <c r="CG334" s="126"/>
      <c r="CH334" s="126"/>
      <c r="CI334" s="126"/>
      <c r="CJ334" s="126"/>
      <c r="CK334" s="126"/>
      <c r="CL334" s="126"/>
      <c r="CM334" s="126"/>
      <c r="CN334" s="126"/>
      <c r="CO334" s="126"/>
      <c r="CP334" s="126"/>
      <c r="CQ334" s="126"/>
      <c r="CR334" s="126"/>
      <c r="CS334" s="126"/>
      <c r="CT334" s="126"/>
      <c r="CU334" s="126"/>
      <c r="CV334" s="126"/>
      <c r="CW334" s="126"/>
      <c r="CX334" s="126"/>
      <c r="CY334" s="126"/>
      <c r="CZ334" s="289"/>
    </row>
    <row r="335" spans="1:104" ht="13.5" customHeight="1">
      <c r="A335" s="359">
        <v>443</v>
      </c>
      <c r="B335" s="332" t="s">
        <v>282</v>
      </c>
      <c r="C335" s="130">
        <f>A測定!Q334</f>
        <v>443</v>
      </c>
      <c r="D335" s="36">
        <f>A測定!R334</f>
        <v>35.200000000000003</v>
      </c>
      <c r="E335" s="264">
        <f>IF(A測定!S334="","",A測定!S334-$D335)</f>
        <v>-0.17399999999999949</v>
      </c>
      <c r="F335" s="264">
        <f>IF(A測定!T334="","",A測定!T334-$D335)</f>
        <v>-0.19200000000000017</v>
      </c>
      <c r="G335" s="126"/>
      <c r="H335" s="126"/>
      <c r="I335" s="126"/>
      <c r="J335" s="126"/>
      <c r="K335" s="126"/>
      <c r="L335" s="126"/>
      <c r="M335" s="126"/>
      <c r="N335" s="126"/>
      <c r="O335" s="126"/>
      <c r="P335" s="126"/>
      <c r="Q335" s="126"/>
      <c r="R335" s="126"/>
      <c r="S335" s="126"/>
      <c r="T335" s="126"/>
      <c r="U335" s="126"/>
      <c r="V335" s="126"/>
      <c r="W335" s="126"/>
      <c r="X335" s="126"/>
      <c r="Y335" s="126"/>
      <c r="Z335" s="126"/>
      <c r="AA335" s="126"/>
      <c r="AB335" s="126"/>
      <c r="AC335" s="126"/>
      <c r="AD335" s="126"/>
      <c r="AE335" s="126"/>
      <c r="AF335" s="126"/>
      <c r="AG335" s="126"/>
      <c r="AH335" s="126"/>
      <c r="AI335" s="126"/>
      <c r="AJ335" s="126"/>
      <c r="AK335" s="126"/>
      <c r="AL335" s="126"/>
      <c r="AM335" s="126"/>
      <c r="AN335" s="126"/>
      <c r="AO335" s="126"/>
      <c r="AP335" s="126"/>
      <c r="AQ335" s="126"/>
      <c r="AR335" s="126"/>
      <c r="AS335" s="126"/>
      <c r="AT335" s="126"/>
      <c r="AU335" s="126"/>
      <c r="AV335" s="126"/>
      <c r="AW335" s="126"/>
      <c r="AX335" s="126"/>
      <c r="AY335" s="126"/>
      <c r="AZ335" s="126"/>
      <c r="BA335" s="126"/>
      <c r="BB335" s="126"/>
      <c r="BC335" s="126"/>
      <c r="BD335" s="126"/>
      <c r="BE335" s="126"/>
      <c r="BF335" s="126"/>
      <c r="BG335" s="126"/>
      <c r="BH335" s="126"/>
      <c r="BI335" s="126"/>
      <c r="BJ335" s="126"/>
      <c r="BK335" s="126"/>
      <c r="BL335" s="126"/>
      <c r="BM335" s="126"/>
      <c r="BN335" s="126"/>
      <c r="BO335" s="126"/>
      <c r="BP335" s="126"/>
      <c r="BQ335" s="126"/>
      <c r="BR335" s="126"/>
      <c r="BS335" s="126"/>
      <c r="BT335" s="126"/>
      <c r="BU335" s="126"/>
      <c r="BV335" s="126"/>
      <c r="BW335" s="126"/>
      <c r="BX335" s="126"/>
      <c r="BY335" s="126"/>
      <c r="BZ335" s="126"/>
      <c r="CA335" s="126"/>
      <c r="CB335" s="126"/>
      <c r="CC335" s="126"/>
      <c r="CD335" s="126"/>
      <c r="CE335" s="126"/>
      <c r="CF335" s="126"/>
      <c r="CG335" s="126"/>
      <c r="CH335" s="126"/>
      <c r="CI335" s="126"/>
      <c r="CJ335" s="126"/>
      <c r="CK335" s="126"/>
      <c r="CL335" s="126"/>
      <c r="CM335" s="126"/>
      <c r="CN335" s="126"/>
      <c r="CO335" s="126"/>
      <c r="CP335" s="126"/>
      <c r="CQ335" s="126"/>
      <c r="CR335" s="126"/>
      <c r="CS335" s="126"/>
      <c r="CT335" s="126"/>
      <c r="CU335" s="126"/>
      <c r="CV335" s="126"/>
      <c r="CW335" s="126"/>
      <c r="CX335" s="126"/>
      <c r="CY335" s="126"/>
      <c r="CZ335" s="289"/>
    </row>
    <row r="336" spans="1:104" ht="13.5" customHeight="1">
      <c r="A336" s="359">
        <v>444</v>
      </c>
      <c r="B336" s="332" t="s">
        <v>283</v>
      </c>
      <c r="C336" s="130">
        <f>A測定!Q335</f>
        <v>444</v>
      </c>
      <c r="D336" s="36">
        <f>A測定!R335</f>
        <v>35.200000000000003</v>
      </c>
      <c r="E336" s="264">
        <f>IF(A測定!S335="","",A測定!S335-$D336)</f>
        <v>-0.21100000000000563</v>
      </c>
      <c r="F336" s="264">
        <f>IF(A測定!T335="","",A測定!T335-$D336)</f>
        <v>-0.22500000000000142</v>
      </c>
      <c r="G336" s="126"/>
      <c r="H336" s="126"/>
      <c r="I336" s="126"/>
      <c r="J336" s="126"/>
      <c r="K336" s="126"/>
      <c r="L336" s="126"/>
      <c r="M336" s="126"/>
      <c r="N336" s="126"/>
      <c r="O336" s="126"/>
      <c r="P336" s="126"/>
      <c r="Q336" s="126"/>
      <c r="R336" s="126"/>
      <c r="S336" s="126"/>
      <c r="T336" s="126"/>
      <c r="U336" s="126"/>
      <c r="V336" s="126"/>
      <c r="W336" s="126"/>
      <c r="X336" s="126"/>
      <c r="Y336" s="126"/>
      <c r="Z336" s="126"/>
      <c r="AA336" s="126"/>
      <c r="AB336" s="126"/>
      <c r="AC336" s="126"/>
      <c r="AD336" s="126"/>
      <c r="AE336" s="126"/>
      <c r="AF336" s="126"/>
      <c r="AG336" s="126"/>
      <c r="AH336" s="126"/>
      <c r="AI336" s="126"/>
      <c r="AJ336" s="126"/>
      <c r="AK336" s="126"/>
      <c r="AL336" s="126"/>
      <c r="AM336" s="126"/>
      <c r="AN336" s="126"/>
      <c r="AO336" s="126"/>
      <c r="AP336" s="126"/>
      <c r="AQ336" s="126"/>
      <c r="AR336" s="126"/>
      <c r="AS336" s="126"/>
      <c r="AT336" s="126"/>
      <c r="AU336" s="126"/>
      <c r="AV336" s="126"/>
      <c r="AW336" s="126"/>
      <c r="AX336" s="126"/>
      <c r="AY336" s="126"/>
      <c r="AZ336" s="126"/>
      <c r="BA336" s="126"/>
      <c r="BB336" s="126"/>
      <c r="BC336" s="126"/>
      <c r="BD336" s="126"/>
      <c r="BE336" s="126"/>
      <c r="BF336" s="126"/>
      <c r="BG336" s="126"/>
      <c r="BH336" s="126"/>
      <c r="BI336" s="126"/>
      <c r="BJ336" s="126"/>
      <c r="BK336" s="126"/>
      <c r="BL336" s="126"/>
      <c r="BM336" s="126"/>
      <c r="BN336" s="126"/>
      <c r="BO336" s="126"/>
      <c r="BP336" s="126"/>
      <c r="BQ336" s="126"/>
      <c r="BR336" s="126"/>
      <c r="BS336" s="126"/>
      <c r="BT336" s="126"/>
      <c r="BU336" s="126"/>
      <c r="BV336" s="126"/>
      <c r="BW336" s="126"/>
      <c r="BX336" s="126"/>
      <c r="BY336" s="126"/>
      <c r="BZ336" s="126"/>
      <c r="CA336" s="126"/>
      <c r="CB336" s="126"/>
      <c r="CC336" s="126"/>
      <c r="CD336" s="126"/>
      <c r="CE336" s="126"/>
      <c r="CF336" s="126"/>
      <c r="CG336" s="126"/>
      <c r="CH336" s="126"/>
      <c r="CI336" s="126"/>
      <c r="CJ336" s="126"/>
      <c r="CK336" s="126"/>
      <c r="CL336" s="126"/>
      <c r="CM336" s="126"/>
      <c r="CN336" s="126"/>
      <c r="CO336" s="126"/>
      <c r="CP336" s="126"/>
      <c r="CQ336" s="126"/>
      <c r="CR336" s="126"/>
      <c r="CS336" s="126"/>
      <c r="CT336" s="126"/>
      <c r="CU336" s="126"/>
      <c r="CV336" s="126"/>
      <c r="CW336" s="126"/>
      <c r="CX336" s="126"/>
      <c r="CY336" s="126"/>
      <c r="CZ336" s="289"/>
    </row>
    <row r="337" spans="1:104" ht="13.5" customHeight="1">
      <c r="A337" s="361">
        <v>445</v>
      </c>
      <c r="B337" s="332" t="s">
        <v>284</v>
      </c>
      <c r="C337" s="130">
        <f>A測定!Q336</f>
        <v>445</v>
      </c>
      <c r="D337" s="36">
        <f>A測定!R336</f>
        <v>35.82</v>
      </c>
      <c r="E337" s="264">
        <f>IF(A測定!S336="","",A測定!S336-$D337)</f>
        <v>-3.8000000000003809E-2</v>
      </c>
      <c r="F337" s="264">
        <f>IF(A測定!T336="","",A測定!T336-$D337)</f>
        <v>-2.1999999999998465E-2</v>
      </c>
      <c r="G337" s="126"/>
      <c r="H337" s="126"/>
      <c r="I337" s="126"/>
      <c r="J337" s="126"/>
      <c r="K337" s="126"/>
      <c r="L337" s="126"/>
      <c r="M337" s="126"/>
      <c r="N337" s="126"/>
      <c r="O337" s="126"/>
      <c r="P337" s="126"/>
      <c r="Q337" s="126"/>
      <c r="R337" s="126"/>
      <c r="S337" s="126"/>
      <c r="T337" s="126"/>
      <c r="U337" s="126"/>
      <c r="V337" s="126"/>
      <c r="W337" s="126"/>
      <c r="X337" s="126"/>
      <c r="Y337" s="126"/>
      <c r="Z337" s="126"/>
      <c r="AA337" s="126"/>
      <c r="AB337" s="126"/>
      <c r="AC337" s="126"/>
      <c r="AD337" s="126"/>
      <c r="AE337" s="126"/>
      <c r="AF337" s="126"/>
      <c r="AG337" s="126"/>
      <c r="AH337" s="126"/>
      <c r="AI337" s="126"/>
      <c r="AJ337" s="126"/>
      <c r="AK337" s="126"/>
      <c r="AL337" s="126"/>
      <c r="AM337" s="126"/>
      <c r="AN337" s="126"/>
      <c r="AO337" s="126"/>
      <c r="AP337" s="126"/>
      <c r="AQ337" s="126"/>
      <c r="AR337" s="126"/>
      <c r="AS337" s="126"/>
      <c r="AT337" s="126"/>
      <c r="AU337" s="126"/>
      <c r="AV337" s="126"/>
      <c r="AW337" s="126"/>
      <c r="AX337" s="126"/>
      <c r="AY337" s="126"/>
      <c r="AZ337" s="126"/>
      <c r="BA337" s="126"/>
      <c r="BB337" s="126"/>
      <c r="BC337" s="126"/>
      <c r="BD337" s="126"/>
      <c r="BE337" s="126"/>
      <c r="BF337" s="126"/>
      <c r="BG337" s="126"/>
      <c r="BH337" s="126"/>
      <c r="BI337" s="126"/>
      <c r="BJ337" s="126"/>
      <c r="BK337" s="126"/>
      <c r="BL337" s="126"/>
      <c r="BM337" s="126"/>
      <c r="BN337" s="126"/>
      <c r="BO337" s="126"/>
      <c r="BP337" s="126"/>
      <c r="BQ337" s="126"/>
      <c r="BR337" s="126"/>
      <c r="BS337" s="126"/>
      <c r="BT337" s="126"/>
      <c r="BU337" s="126"/>
      <c r="BV337" s="126"/>
      <c r="BW337" s="126"/>
      <c r="BX337" s="126"/>
      <c r="BY337" s="126"/>
      <c r="BZ337" s="126"/>
      <c r="CA337" s="126"/>
      <c r="CB337" s="126"/>
      <c r="CC337" s="126"/>
      <c r="CD337" s="126"/>
      <c r="CE337" s="126"/>
      <c r="CF337" s="126"/>
      <c r="CG337" s="126"/>
      <c r="CH337" s="126"/>
      <c r="CI337" s="126"/>
      <c r="CJ337" s="126"/>
      <c r="CK337" s="126"/>
      <c r="CL337" s="126"/>
      <c r="CM337" s="126"/>
      <c r="CN337" s="126"/>
      <c r="CO337" s="126"/>
      <c r="CP337" s="126"/>
      <c r="CQ337" s="126"/>
      <c r="CR337" s="126"/>
      <c r="CS337" s="126"/>
      <c r="CT337" s="126"/>
      <c r="CU337" s="126"/>
      <c r="CV337" s="126"/>
      <c r="CW337" s="126"/>
      <c r="CX337" s="126"/>
      <c r="CY337" s="126"/>
      <c r="CZ337" s="289"/>
    </row>
    <row r="338" spans="1:104" ht="13.5" customHeight="1">
      <c r="A338" s="359">
        <v>446</v>
      </c>
      <c r="B338" s="332" t="s">
        <v>285</v>
      </c>
      <c r="C338" s="130">
        <f>A測定!Q337</f>
        <v>446</v>
      </c>
      <c r="D338" s="36">
        <f>A測定!R337</f>
        <v>35.200000000000003</v>
      </c>
      <c r="E338" s="264">
        <f>IF(A測定!S337="","",A測定!S337-$D338)</f>
        <v>-0.25600000000000023</v>
      </c>
      <c r="F338" s="264">
        <f>IF(A測定!T337="","",A測定!T337-$D338)</f>
        <v>-0.26500000000000057</v>
      </c>
      <c r="G338" s="126"/>
      <c r="H338" s="126"/>
      <c r="I338" s="126"/>
      <c r="J338" s="126"/>
      <c r="K338" s="126"/>
      <c r="L338" s="126"/>
      <c r="M338" s="126"/>
      <c r="N338" s="126"/>
      <c r="O338" s="126"/>
      <c r="P338" s="126"/>
      <c r="Q338" s="126"/>
      <c r="R338" s="126"/>
      <c r="S338" s="126"/>
      <c r="T338" s="126"/>
      <c r="U338" s="126"/>
      <c r="V338" s="126"/>
      <c r="W338" s="126"/>
      <c r="X338" s="126"/>
      <c r="Y338" s="126"/>
      <c r="Z338" s="126"/>
      <c r="AA338" s="126"/>
      <c r="AB338" s="126"/>
      <c r="AC338" s="126"/>
      <c r="AD338" s="126"/>
      <c r="AE338" s="126"/>
      <c r="AF338" s="126"/>
      <c r="AG338" s="126"/>
      <c r="AH338" s="126"/>
      <c r="AI338" s="126"/>
      <c r="AJ338" s="126"/>
      <c r="AK338" s="126"/>
      <c r="AL338" s="126"/>
      <c r="AM338" s="126"/>
      <c r="AN338" s="126"/>
      <c r="AO338" s="126"/>
      <c r="AP338" s="126"/>
      <c r="AQ338" s="126"/>
      <c r="AR338" s="126"/>
      <c r="AS338" s="126"/>
      <c r="AT338" s="126"/>
      <c r="AU338" s="126"/>
      <c r="AV338" s="126"/>
      <c r="AW338" s="126"/>
      <c r="AX338" s="126"/>
      <c r="AY338" s="126"/>
      <c r="AZ338" s="126"/>
      <c r="BA338" s="126"/>
      <c r="BB338" s="126"/>
      <c r="BC338" s="126"/>
      <c r="BD338" s="126"/>
      <c r="BE338" s="126"/>
      <c r="BF338" s="126"/>
      <c r="BG338" s="126"/>
      <c r="BH338" s="126"/>
      <c r="BI338" s="126"/>
      <c r="BJ338" s="126"/>
      <c r="BK338" s="126"/>
      <c r="BL338" s="126"/>
      <c r="BM338" s="126"/>
      <c r="BN338" s="126"/>
      <c r="BO338" s="126"/>
      <c r="BP338" s="126"/>
      <c r="BQ338" s="126"/>
      <c r="BR338" s="126"/>
      <c r="BS338" s="126"/>
      <c r="BT338" s="126"/>
      <c r="BU338" s="126"/>
      <c r="BV338" s="126"/>
      <c r="BW338" s="126"/>
      <c r="BX338" s="126"/>
      <c r="BY338" s="126"/>
      <c r="BZ338" s="126"/>
      <c r="CA338" s="126"/>
      <c r="CB338" s="126"/>
      <c r="CC338" s="126"/>
      <c r="CD338" s="126"/>
      <c r="CE338" s="126"/>
      <c r="CF338" s="126"/>
      <c r="CG338" s="126"/>
      <c r="CH338" s="126"/>
      <c r="CI338" s="126"/>
      <c r="CJ338" s="126"/>
      <c r="CK338" s="126"/>
      <c r="CL338" s="126"/>
      <c r="CM338" s="126"/>
      <c r="CN338" s="126"/>
      <c r="CO338" s="126"/>
      <c r="CP338" s="126"/>
      <c r="CQ338" s="126"/>
      <c r="CR338" s="126"/>
      <c r="CS338" s="126"/>
      <c r="CT338" s="126"/>
      <c r="CU338" s="126"/>
      <c r="CV338" s="126"/>
      <c r="CW338" s="126"/>
      <c r="CX338" s="126"/>
      <c r="CY338" s="126"/>
      <c r="CZ338" s="289"/>
    </row>
    <row r="339" spans="1:104" ht="13.5" customHeight="1">
      <c r="A339" s="359">
        <v>447</v>
      </c>
      <c r="B339" s="332" t="s">
        <v>286</v>
      </c>
      <c r="C339" s="130">
        <f>A測定!Q338</f>
        <v>447</v>
      </c>
      <c r="D339" s="36">
        <f>A測定!R338</f>
        <v>35.200000000000003</v>
      </c>
      <c r="E339" s="264">
        <f>IF(A測定!S338="","",A測定!S338-$D339)</f>
        <v>-0.29100000000000392</v>
      </c>
      <c r="F339" s="264">
        <f>IF(A測定!T338="","",A測定!T338-$D339)</f>
        <v>-0.28400000000000603</v>
      </c>
      <c r="G339" s="126"/>
      <c r="H339" s="126"/>
      <c r="I339" s="126"/>
      <c r="J339" s="126"/>
      <c r="K339" s="126"/>
      <c r="L339" s="126"/>
      <c r="M339" s="126"/>
      <c r="N339" s="126"/>
      <c r="O339" s="126"/>
      <c r="P339" s="126"/>
      <c r="Q339" s="126"/>
      <c r="R339" s="126"/>
      <c r="S339" s="126"/>
      <c r="T339" s="126"/>
      <c r="U339" s="126"/>
      <c r="V339" s="126"/>
      <c r="W339" s="126"/>
      <c r="X339" s="126"/>
      <c r="Y339" s="126"/>
      <c r="Z339" s="126"/>
      <c r="AA339" s="126"/>
      <c r="AB339" s="126"/>
      <c r="AC339" s="126"/>
      <c r="AD339" s="126"/>
      <c r="AE339" s="126"/>
      <c r="AF339" s="126"/>
      <c r="AG339" s="126"/>
      <c r="AH339" s="126"/>
      <c r="AI339" s="126"/>
      <c r="AJ339" s="126"/>
      <c r="AK339" s="126"/>
      <c r="AL339" s="126"/>
      <c r="AM339" s="126"/>
      <c r="AN339" s="126"/>
      <c r="AO339" s="126"/>
      <c r="AP339" s="126"/>
      <c r="AQ339" s="126"/>
      <c r="AR339" s="126"/>
      <c r="AS339" s="126"/>
      <c r="AT339" s="126"/>
      <c r="AU339" s="126"/>
      <c r="AV339" s="126"/>
      <c r="AW339" s="126"/>
      <c r="AX339" s="126"/>
      <c r="AY339" s="126"/>
      <c r="AZ339" s="126"/>
      <c r="BA339" s="126"/>
      <c r="BB339" s="126"/>
      <c r="BC339" s="126"/>
      <c r="BD339" s="126"/>
      <c r="BE339" s="126"/>
      <c r="BF339" s="126"/>
      <c r="BG339" s="126"/>
      <c r="BH339" s="126"/>
      <c r="BI339" s="126"/>
      <c r="BJ339" s="126"/>
      <c r="BK339" s="126"/>
      <c r="BL339" s="126"/>
      <c r="BM339" s="126"/>
      <c r="BN339" s="126"/>
      <c r="BO339" s="126"/>
      <c r="BP339" s="126"/>
      <c r="BQ339" s="126"/>
      <c r="BR339" s="126"/>
      <c r="BS339" s="126"/>
      <c r="BT339" s="126"/>
      <c r="BU339" s="126"/>
      <c r="BV339" s="126"/>
      <c r="BW339" s="126"/>
      <c r="BX339" s="126"/>
      <c r="BY339" s="126"/>
      <c r="BZ339" s="126"/>
      <c r="CA339" s="126"/>
      <c r="CB339" s="126"/>
      <c r="CC339" s="126"/>
      <c r="CD339" s="126"/>
      <c r="CE339" s="126"/>
      <c r="CF339" s="126"/>
      <c r="CG339" s="126"/>
      <c r="CH339" s="126"/>
      <c r="CI339" s="126"/>
      <c r="CJ339" s="126"/>
      <c r="CK339" s="126"/>
      <c r="CL339" s="126"/>
      <c r="CM339" s="126"/>
      <c r="CN339" s="126"/>
      <c r="CO339" s="126"/>
      <c r="CP339" s="126"/>
      <c r="CQ339" s="126"/>
      <c r="CR339" s="126"/>
      <c r="CS339" s="126"/>
      <c r="CT339" s="126"/>
      <c r="CU339" s="126"/>
      <c r="CV339" s="126"/>
      <c r="CW339" s="126"/>
      <c r="CX339" s="126"/>
      <c r="CY339" s="126"/>
      <c r="CZ339" s="289"/>
    </row>
    <row r="340" spans="1:104" ht="13.5" customHeight="1">
      <c r="A340" s="359">
        <v>448</v>
      </c>
      <c r="B340" s="332" t="s">
        <v>287</v>
      </c>
      <c r="C340" s="130">
        <f>A測定!Q339</f>
        <v>448</v>
      </c>
      <c r="D340" s="36">
        <f>A測定!R339</f>
        <v>35.200000000000003</v>
      </c>
      <c r="E340" s="264">
        <f>IF(A測定!S339="","",A測定!S339-$D340)</f>
        <v>-0.30700000000000216</v>
      </c>
      <c r="F340" s="264">
        <f>IF(A測定!T339="","",A測定!T339-$D340)</f>
        <v>-0.30799999999999983</v>
      </c>
      <c r="G340" s="126"/>
      <c r="H340" s="126"/>
      <c r="I340" s="126"/>
      <c r="J340" s="126"/>
      <c r="K340" s="126"/>
      <c r="L340" s="126"/>
      <c r="M340" s="126"/>
      <c r="N340" s="126"/>
      <c r="O340" s="126"/>
      <c r="P340" s="126"/>
      <c r="Q340" s="126"/>
      <c r="R340" s="126"/>
      <c r="S340" s="126"/>
      <c r="T340" s="126"/>
      <c r="U340" s="126"/>
      <c r="V340" s="126"/>
      <c r="W340" s="126"/>
      <c r="X340" s="126"/>
      <c r="Y340" s="126"/>
      <c r="Z340" s="126"/>
      <c r="AA340" s="126"/>
      <c r="AB340" s="126"/>
      <c r="AC340" s="126"/>
      <c r="AD340" s="126"/>
      <c r="AE340" s="126"/>
      <c r="AF340" s="126"/>
      <c r="AG340" s="126"/>
      <c r="AH340" s="126"/>
      <c r="AI340" s="126"/>
      <c r="AJ340" s="126"/>
      <c r="AK340" s="126"/>
      <c r="AL340" s="126"/>
      <c r="AM340" s="126"/>
      <c r="AN340" s="126"/>
      <c r="AO340" s="126"/>
      <c r="AP340" s="126"/>
      <c r="AQ340" s="126"/>
      <c r="AR340" s="126"/>
      <c r="AS340" s="126"/>
      <c r="AT340" s="126"/>
      <c r="AU340" s="126"/>
      <c r="AV340" s="126"/>
      <c r="AW340" s="126"/>
      <c r="AX340" s="126"/>
      <c r="AY340" s="126"/>
      <c r="AZ340" s="126"/>
      <c r="BA340" s="126"/>
      <c r="BB340" s="126"/>
      <c r="BC340" s="126"/>
      <c r="BD340" s="126"/>
      <c r="BE340" s="126"/>
      <c r="BF340" s="126"/>
      <c r="BG340" s="126"/>
      <c r="BH340" s="126"/>
      <c r="BI340" s="126"/>
      <c r="BJ340" s="126"/>
      <c r="BK340" s="126"/>
      <c r="BL340" s="126"/>
      <c r="BM340" s="126"/>
      <c r="BN340" s="126"/>
      <c r="BO340" s="126"/>
      <c r="BP340" s="126"/>
      <c r="BQ340" s="126"/>
      <c r="BR340" s="126"/>
      <c r="BS340" s="126"/>
      <c r="BT340" s="126"/>
      <c r="BU340" s="126"/>
      <c r="BV340" s="126"/>
      <c r="BW340" s="126"/>
      <c r="BX340" s="126"/>
      <c r="BY340" s="126"/>
      <c r="BZ340" s="126"/>
      <c r="CA340" s="126"/>
      <c r="CB340" s="126"/>
      <c r="CC340" s="126"/>
      <c r="CD340" s="126"/>
      <c r="CE340" s="126"/>
      <c r="CF340" s="126"/>
      <c r="CG340" s="126"/>
      <c r="CH340" s="126"/>
      <c r="CI340" s="126"/>
      <c r="CJ340" s="126"/>
      <c r="CK340" s="126"/>
      <c r="CL340" s="126"/>
      <c r="CM340" s="126"/>
      <c r="CN340" s="126"/>
      <c r="CO340" s="126"/>
      <c r="CP340" s="126"/>
      <c r="CQ340" s="126"/>
      <c r="CR340" s="126"/>
      <c r="CS340" s="126"/>
      <c r="CT340" s="126"/>
      <c r="CU340" s="126"/>
      <c r="CV340" s="126"/>
      <c r="CW340" s="126"/>
      <c r="CX340" s="126"/>
      <c r="CY340" s="126"/>
      <c r="CZ340" s="289"/>
    </row>
    <row r="341" spans="1:104" ht="13.5" customHeight="1">
      <c r="A341" s="361">
        <v>449</v>
      </c>
      <c r="B341" s="332" t="s">
        <v>288</v>
      </c>
      <c r="C341" s="130">
        <f>A測定!Q340</f>
        <v>449</v>
      </c>
      <c r="D341" s="36">
        <f>A測定!R340</f>
        <v>35.82</v>
      </c>
      <c r="E341" s="264">
        <f>IF(A測定!S340="","",A測定!S340-$D341)</f>
        <v>0.1629999999999967</v>
      </c>
      <c r="F341" s="264">
        <f>IF(A測定!T340="","",A測定!T340-$D341)</f>
        <v>0.18299999999999983</v>
      </c>
      <c r="G341" s="126"/>
      <c r="H341" s="126"/>
      <c r="I341" s="126"/>
      <c r="J341" s="126"/>
      <c r="K341" s="126"/>
      <c r="L341" s="126"/>
      <c r="M341" s="126"/>
      <c r="N341" s="126"/>
      <c r="O341" s="126"/>
      <c r="P341" s="126"/>
      <c r="Q341" s="126"/>
      <c r="R341" s="126"/>
      <c r="S341" s="126"/>
      <c r="T341" s="126"/>
      <c r="U341" s="126"/>
      <c r="V341" s="126"/>
      <c r="W341" s="126"/>
      <c r="X341" s="126"/>
      <c r="Y341" s="126"/>
      <c r="Z341" s="126"/>
      <c r="AA341" s="126"/>
      <c r="AB341" s="126"/>
      <c r="AC341" s="126"/>
      <c r="AD341" s="126"/>
      <c r="AE341" s="126"/>
      <c r="AF341" s="126"/>
      <c r="AG341" s="126"/>
      <c r="AH341" s="126"/>
      <c r="AI341" s="126"/>
      <c r="AJ341" s="126"/>
      <c r="AK341" s="126"/>
      <c r="AL341" s="126"/>
      <c r="AM341" s="126"/>
      <c r="AN341" s="126"/>
      <c r="AO341" s="126"/>
      <c r="AP341" s="126"/>
      <c r="AQ341" s="126"/>
      <c r="AR341" s="126"/>
      <c r="AS341" s="126"/>
      <c r="AT341" s="126"/>
      <c r="AU341" s="126"/>
      <c r="AV341" s="126"/>
      <c r="AW341" s="126"/>
      <c r="AX341" s="126"/>
      <c r="AY341" s="126"/>
      <c r="AZ341" s="126"/>
      <c r="BA341" s="126"/>
      <c r="BB341" s="126"/>
      <c r="BC341" s="126"/>
      <c r="BD341" s="126"/>
      <c r="BE341" s="126"/>
      <c r="BF341" s="126"/>
      <c r="BG341" s="126"/>
      <c r="BH341" s="126"/>
      <c r="BI341" s="126"/>
      <c r="BJ341" s="126"/>
      <c r="BK341" s="126"/>
      <c r="BL341" s="126"/>
      <c r="BM341" s="126"/>
      <c r="BN341" s="126"/>
      <c r="BO341" s="126"/>
      <c r="BP341" s="126"/>
      <c r="BQ341" s="126"/>
      <c r="BR341" s="126"/>
      <c r="BS341" s="126"/>
      <c r="BT341" s="126"/>
      <c r="BU341" s="126"/>
      <c r="BV341" s="126"/>
      <c r="BW341" s="126"/>
      <c r="BX341" s="126"/>
      <c r="BY341" s="126"/>
      <c r="BZ341" s="126"/>
      <c r="CA341" s="126"/>
      <c r="CB341" s="126"/>
      <c r="CC341" s="126"/>
      <c r="CD341" s="126"/>
      <c r="CE341" s="126"/>
      <c r="CF341" s="126"/>
      <c r="CG341" s="126"/>
      <c r="CH341" s="126"/>
      <c r="CI341" s="126"/>
      <c r="CJ341" s="126"/>
      <c r="CK341" s="126"/>
      <c r="CL341" s="126"/>
      <c r="CM341" s="126"/>
      <c r="CN341" s="126"/>
      <c r="CO341" s="126"/>
      <c r="CP341" s="126"/>
      <c r="CQ341" s="126"/>
      <c r="CR341" s="126"/>
      <c r="CS341" s="126"/>
      <c r="CT341" s="126"/>
      <c r="CU341" s="126"/>
      <c r="CV341" s="126"/>
      <c r="CW341" s="126"/>
      <c r="CX341" s="126"/>
      <c r="CY341" s="126"/>
      <c r="CZ341" s="289"/>
    </row>
    <row r="342" spans="1:104" ht="13.5" customHeight="1">
      <c r="A342" s="359">
        <v>450</v>
      </c>
      <c r="B342" s="332" t="s">
        <v>289</v>
      </c>
      <c r="C342" s="130">
        <f>A測定!Q341</f>
        <v>450</v>
      </c>
      <c r="D342" s="36">
        <f>A測定!R341</f>
        <v>35.200000000000003</v>
      </c>
      <c r="E342" s="264">
        <f>IF(A測定!S341="","",A測定!S341-$D342)</f>
        <v>-0.1010000000000062</v>
      </c>
      <c r="F342" s="264">
        <f>IF(A測定!T341="","",A測定!T341-$D342)</f>
        <v>-7.6000000000000512E-2</v>
      </c>
      <c r="G342" s="126"/>
      <c r="H342" s="126"/>
      <c r="I342" s="126"/>
      <c r="J342" s="126"/>
      <c r="K342" s="126"/>
      <c r="L342" s="126"/>
      <c r="M342" s="126"/>
      <c r="N342" s="126"/>
      <c r="O342" s="126"/>
      <c r="P342" s="126"/>
      <c r="Q342" s="126"/>
      <c r="R342" s="126"/>
      <c r="S342" s="126"/>
      <c r="T342" s="126"/>
      <c r="U342" s="126"/>
      <c r="V342" s="126"/>
      <c r="W342" s="126"/>
      <c r="X342" s="126"/>
      <c r="Y342" s="126"/>
      <c r="Z342" s="126"/>
      <c r="AA342" s="126"/>
      <c r="AB342" s="126"/>
      <c r="AC342" s="126"/>
      <c r="AD342" s="126"/>
      <c r="AE342" s="126"/>
      <c r="AF342" s="126"/>
      <c r="AG342" s="126"/>
      <c r="AH342" s="126"/>
      <c r="AI342" s="126"/>
      <c r="AJ342" s="126"/>
      <c r="AK342" s="126"/>
      <c r="AL342" s="126"/>
      <c r="AM342" s="126"/>
      <c r="AN342" s="126"/>
      <c r="AO342" s="126"/>
      <c r="AP342" s="126"/>
      <c r="AQ342" s="126"/>
      <c r="AR342" s="126"/>
      <c r="AS342" s="126"/>
      <c r="AT342" s="126"/>
      <c r="AU342" s="126"/>
      <c r="AV342" s="126"/>
      <c r="AW342" s="126"/>
      <c r="AX342" s="126"/>
      <c r="AY342" s="126"/>
      <c r="AZ342" s="126"/>
      <c r="BA342" s="126"/>
      <c r="BB342" s="126"/>
      <c r="BC342" s="126"/>
      <c r="BD342" s="126"/>
      <c r="BE342" s="126"/>
      <c r="BF342" s="126"/>
      <c r="BG342" s="126"/>
      <c r="BH342" s="126"/>
      <c r="BI342" s="126"/>
      <c r="BJ342" s="126"/>
      <c r="BK342" s="126"/>
      <c r="BL342" s="126"/>
      <c r="BM342" s="126"/>
      <c r="BN342" s="126"/>
      <c r="BO342" s="126"/>
      <c r="BP342" s="126"/>
      <c r="BQ342" s="126"/>
      <c r="BR342" s="126"/>
      <c r="BS342" s="126"/>
      <c r="BT342" s="126"/>
      <c r="BU342" s="126"/>
      <c r="BV342" s="126"/>
      <c r="BW342" s="126"/>
      <c r="BX342" s="126"/>
      <c r="BY342" s="126"/>
      <c r="BZ342" s="126"/>
      <c r="CA342" s="126"/>
      <c r="CB342" s="126"/>
      <c r="CC342" s="126"/>
      <c r="CD342" s="126"/>
      <c r="CE342" s="126"/>
      <c r="CF342" s="126"/>
      <c r="CG342" s="126"/>
      <c r="CH342" s="126"/>
      <c r="CI342" s="126"/>
      <c r="CJ342" s="126"/>
      <c r="CK342" s="126"/>
      <c r="CL342" s="126"/>
      <c r="CM342" s="126"/>
      <c r="CN342" s="126"/>
      <c r="CO342" s="126"/>
      <c r="CP342" s="126"/>
      <c r="CQ342" s="126"/>
      <c r="CR342" s="126"/>
      <c r="CS342" s="126"/>
      <c r="CT342" s="126"/>
      <c r="CU342" s="126"/>
      <c r="CV342" s="126"/>
      <c r="CW342" s="126"/>
      <c r="CX342" s="126"/>
      <c r="CY342" s="126"/>
      <c r="CZ342" s="289"/>
    </row>
    <row r="343" spans="1:104" ht="13.5" customHeight="1">
      <c r="A343" s="359">
        <v>451</v>
      </c>
      <c r="B343" s="332" t="s">
        <v>290</v>
      </c>
      <c r="C343" s="130">
        <f>A測定!Q342</f>
        <v>451</v>
      </c>
      <c r="D343" s="36">
        <f>A測定!R342</f>
        <v>35.200000000000003</v>
      </c>
      <c r="E343" s="264">
        <f>IF(A測定!S342="","",A測定!S342-$D343)</f>
        <v>-0.11100000000000421</v>
      </c>
      <c r="F343" s="264">
        <f>IF(A測定!T342="","",A測定!T342-$D343)</f>
        <v>-9.3000000000003524E-2</v>
      </c>
      <c r="G343" s="126"/>
      <c r="H343" s="126"/>
      <c r="I343" s="126"/>
      <c r="J343" s="126"/>
      <c r="K343" s="126"/>
      <c r="L343" s="126"/>
      <c r="M343" s="126"/>
      <c r="N343" s="126"/>
      <c r="O343" s="126"/>
      <c r="P343" s="126"/>
      <c r="Q343" s="126"/>
      <c r="R343" s="126"/>
      <c r="S343" s="126"/>
      <c r="T343" s="126"/>
      <c r="U343" s="126"/>
      <c r="V343" s="126"/>
      <c r="W343" s="126"/>
      <c r="X343" s="126"/>
      <c r="Y343" s="126"/>
      <c r="Z343" s="126"/>
      <c r="AA343" s="126"/>
      <c r="AB343" s="126"/>
      <c r="AC343" s="126"/>
      <c r="AD343" s="126"/>
      <c r="AE343" s="126"/>
      <c r="AF343" s="126"/>
      <c r="AG343" s="126"/>
      <c r="AH343" s="126"/>
      <c r="AI343" s="126"/>
      <c r="AJ343" s="126"/>
      <c r="AK343" s="126"/>
      <c r="AL343" s="126"/>
      <c r="AM343" s="126"/>
      <c r="AN343" s="126"/>
      <c r="AO343" s="126"/>
      <c r="AP343" s="126"/>
      <c r="AQ343" s="126"/>
      <c r="AR343" s="126"/>
      <c r="AS343" s="126"/>
      <c r="AT343" s="126"/>
      <c r="AU343" s="126"/>
      <c r="AV343" s="126"/>
      <c r="AW343" s="126"/>
      <c r="AX343" s="126"/>
      <c r="AY343" s="126"/>
      <c r="AZ343" s="126"/>
      <c r="BA343" s="126"/>
      <c r="BB343" s="126"/>
      <c r="BC343" s="126"/>
      <c r="BD343" s="126"/>
      <c r="BE343" s="126"/>
      <c r="BF343" s="126"/>
      <c r="BG343" s="126"/>
      <c r="BH343" s="126"/>
      <c r="BI343" s="126"/>
      <c r="BJ343" s="126"/>
      <c r="BK343" s="126"/>
      <c r="BL343" s="126"/>
      <c r="BM343" s="126"/>
      <c r="BN343" s="126"/>
      <c r="BO343" s="126"/>
      <c r="BP343" s="126"/>
      <c r="BQ343" s="126"/>
      <c r="BR343" s="126"/>
      <c r="BS343" s="126"/>
      <c r="BT343" s="126"/>
      <c r="BU343" s="126"/>
      <c r="BV343" s="126"/>
      <c r="BW343" s="126"/>
      <c r="BX343" s="126"/>
      <c r="BY343" s="126"/>
      <c r="BZ343" s="126"/>
      <c r="CA343" s="126"/>
      <c r="CB343" s="126"/>
      <c r="CC343" s="126"/>
      <c r="CD343" s="126"/>
      <c r="CE343" s="126"/>
      <c r="CF343" s="126"/>
      <c r="CG343" s="126"/>
      <c r="CH343" s="126"/>
      <c r="CI343" s="126"/>
      <c r="CJ343" s="126"/>
      <c r="CK343" s="126"/>
      <c r="CL343" s="126"/>
      <c r="CM343" s="126"/>
      <c r="CN343" s="126"/>
      <c r="CO343" s="126"/>
      <c r="CP343" s="126"/>
      <c r="CQ343" s="126"/>
      <c r="CR343" s="126"/>
      <c r="CS343" s="126"/>
      <c r="CT343" s="126"/>
      <c r="CU343" s="126"/>
      <c r="CV343" s="126"/>
      <c r="CW343" s="126"/>
      <c r="CX343" s="126"/>
      <c r="CY343" s="126"/>
      <c r="CZ343" s="289"/>
    </row>
    <row r="344" spans="1:104" ht="13.5" customHeight="1">
      <c r="A344" s="359">
        <v>452</v>
      </c>
      <c r="B344" s="332" t="s">
        <v>291</v>
      </c>
      <c r="C344" s="130">
        <f>A測定!Q343</f>
        <v>452</v>
      </c>
      <c r="D344" s="36">
        <f>A測定!R343</f>
        <v>35.200000000000003</v>
      </c>
      <c r="E344" s="264">
        <f>IF(A測定!S343="","",A測定!S343-$D344)</f>
        <v>-0.18200000000000216</v>
      </c>
      <c r="F344" s="264">
        <f>IF(A測定!T343="","",A測定!T343-$D344)</f>
        <v>-0.15800000000000125</v>
      </c>
      <c r="G344" s="126"/>
      <c r="H344" s="126"/>
      <c r="I344" s="126"/>
      <c r="J344" s="126"/>
      <c r="K344" s="126"/>
      <c r="L344" s="126"/>
      <c r="M344" s="126"/>
      <c r="N344" s="126"/>
      <c r="O344" s="126"/>
      <c r="P344" s="126"/>
      <c r="Q344" s="126"/>
      <c r="R344" s="126"/>
      <c r="S344" s="126"/>
      <c r="T344" s="126"/>
      <c r="U344" s="126"/>
      <c r="V344" s="126"/>
      <c r="W344" s="126"/>
      <c r="X344" s="126"/>
      <c r="Y344" s="126"/>
      <c r="Z344" s="126"/>
      <c r="AA344" s="126"/>
      <c r="AB344" s="126"/>
      <c r="AC344" s="126"/>
      <c r="AD344" s="126"/>
      <c r="AE344" s="126"/>
      <c r="AF344" s="126"/>
      <c r="AG344" s="126"/>
      <c r="AH344" s="126"/>
      <c r="AI344" s="126"/>
      <c r="AJ344" s="126"/>
      <c r="AK344" s="126"/>
      <c r="AL344" s="126"/>
      <c r="AM344" s="126"/>
      <c r="AN344" s="126"/>
      <c r="AO344" s="126"/>
      <c r="AP344" s="126"/>
      <c r="AQ344" s="126"/>
      <c r="AR344" s="126"/>
      <c r="AS344" s="126"/>
      <c r="AT344" s="126"/>
      <c r="AU344" s="126"/>
      <c r="AV344" s="126"/>
      <c r="AW344" s="126"/>
      <c r="AX344" s="126"/>
      <c r="AY344" s="126"/>
      <c r="AZ344" s="126"/>
      <c r="BA344" s="126"/>
      <c r="BB344" s="126"/>
      <c r="BC344" s="126"/>
      <c r="BD344" s="126"/>
      <c r="BE344" s="126"/>
      <c r="BF344" s="126"/>
      <c r="BG344" s="126"/>
      <c r="BH344" s="126"/>
      <c r="BI344" s="126"/>
      <c r="BJ344" s="126"/>
      <c r="BK344" s="126"/>
      <c r="BL344" s="126"/>
      <c r="BM344" s="126"/>
      <c r="BN344" s="126"/>
      <c r="BO344" s="126"/>
      <c r="BP344" s="126"/>
      <c r="BQ344" s="126"/>
      <c r="BR344" s="126"/>
      <c r="BS344" s="126"/>
      <c r="BT344" s="126"/>
      <c r="BU344" s="126"/>
      <c r="BV344" s="126"/>
      <c r="BW344" s="126"/>
      <c r="BX344" s="126"/>
      <c r="BY344" s="126"/>
      <c r="BZ344" s="126"/>
      <c r="CA344" s="126"/>
      <c r="CB344" s="126"/>
      <c r="CC344" s="126"/>
      <c r="CD344" s="126"/>
      <c r="CE344" s="126"/>
      <c r="CF344" s="126"/>
      <c r="CG344" s="126"/>
      <c r="CH344" s="126"/>
      <c r="CI344" s="126"/>
      <c r="CJ344" s="126"/>
      <c r="CK344" s="126"/>
      <c r="CL344" s="126"/>
      <c r="CM344" s="126"/>
      <c r="CN344" s="126"/>
      <c r="CO344" s="126"/>
      <c r="CP344" s="126"/>
      <c r="CQ344" s="126"/>
      <c r="CR344" s="126"/>
      <c r="CS344" s="126"/>
      <c r="CT344" s="126"/>
      <c r="CU344" s="126"/>
      <c r="CV344" s="126"/>
      <c r="CW344" s="126"/>
      <c r="CX344" s="126"/>
      <c r="CY344" s="126"/>
      <c r="CZ344" s="289"/>
    </row>
    <row r="345" spans="1:104" ht="13.5" customHeight="1">
      <c r="A345" s="361">
        <v>453</v>
      </c>
      <c r="B345" s="332" t="s">
        <v>292</v>
      </c>
      <c r="C345" s="130">
        <f>A測定!Q344</f>
        <v>453</v>
      </c>
      <c r="D345" s="36">
        <f>A測定!R344</f>
        <v>35.82</v>
      </c>
      <c r="E345" s="264">
        <f>IF(A測定!S344="","",A測定!S344-$D345)</f>
        <v>0.1319999999999979</v>
      </c>
      <c r="F345" s="264">
        <f>IF(A測定!T344="","",A測定!T344-$D345)</f>
        <v>0.12899999999999778</v>
      </c>
      <c r="G345" s="126"/>
      <c r="H345" s="126"/>
      <c r="I345" s="126"/>
      <c r="J345" s="126"/>
      <c r="K345" s="126"/>
      <c r="L345" s="126"/>
      <c r="M345" s="126"/>
      <c r="N345" s="126"/>
      <c r="O345" s="126"/>
      <c r="P345" s="126"/>
      <c r="Q345" s="126"/>
      <c r="R345" s="126"/>
      <c r="S345" s="126"/>
      <c r="T345" s="126"/>
      <c r="U345" s="126"/>
      <c r="V345" s="126"/>
      <c r="W345" s="126"/>
      <c r="X345" s="126"/>
      <c r="Y345" s="126"/>
      <c r="Z345" s="126"/>
      <c r="AA345" s="126"/>
      <c r="AB345" s="126"/>
      <c r="AC345" s="126"/>
      <c r="AD345" s="126"/>
      <c r="AE345" s="126"/>
      <c r="AF345" s="126"/>
      <c r="AG345" s="126"/>
      <c r="AH345" s="126"/>
      <c r="AI345" s="126"/>
      <c r="AJ345" s="126"/>
      <c r="AK345" s="126"/>
      <c r="AL345" s="126"/>
      <c r="AM345" s="126"/>
      <c r="AN345" s="126"/>
      <c r="AO345" s="126"/>
      <c r="AP345" s="126"/>
      <c r="AQ345" s="126"/>
      <c r="AR345" s="126"/>
      <c r="AS345" s="126"/>
      <c r="AT345" s="126"/>
      <c r="AU345" s="126"/>
      <c r="AV345" s="126"/>
      <c r="AW345" s="126"/>
      <c r="AX345" s="126"/>
      <c r="AY345" s="126"/>
      <c r="AZ345" s="126"/>
      <c r="BA345" s="126"/>
      <c r="BB345" s="126"/>
      <c r="BC345" s="126"/>
      <c r="BD345" s="126"/>
      <c r="BE345" s="126"/>
      <c r="BF345" s="126"/>
      <c r="BG345" s="126"/>
      <c r="BH345" s="126"/>
      <c r="BI345" s="126"/>
      <c r="BJ345" s="126"/>
      <c r="BK345" s="126"/>
      <c r="BL345" s="126"/>
      <c r="BM345" s="126"/>
      <c r="BN345" s="126"/>
      <c r="BO345" s="126"/>
      <c r="BP345" s="126"/>
      <c r="BQ345" s="126"/>
      <c r="BR345" s="126"/>
      <c r="BS345" s="126"/>
      <c r="BT345" s="126"/>
      <c r="BU345" s="126"/>
      <c r="BV345" s="126"/>
      <c r="BW345" s="126"/>
      <c r="BX345" s="126"/>
      <c r="BY345" s="126"/>
      <c r="BZ345" s="126"/>
      <c r="CA345" s="126"/>
      <c r="CB345" s="126"/>
      <c r="CC345" s="126"/>
      <c r="CD345" s="126"/>
      <c r="CE345" s="126"/>
      <c r="CF345" s="126"/>
      <c r="CG345" s="126"/>
      <c r="CH345" s="126"/>
      <c r="CI345" s="126"/>
      <c r="CJ345" s="126"/>
      <c r="CK345" s="126"/>
      <c r="CL345" s="126"/>
      <c r="CM345" s="126"/>
      <c r="CN345" s="126"/>
      <c r="CO345" s="126"/>
      <c r="CP345" s="126"/>
      <c r="CQ345" s="126"/>
      <c r="CR345" s="126"/>
      <c r="CS345" s="126"/>
      <c r="CT345" s="126"/>
      <c r="CU345" s="126"/>
      <c r="CV345" s="126"/>
      <c r="CW345" s="126"/>
      <c r="CX345" s="126"/>
      <c r="CY345" s="126"/>
      <c r="CZ345" s="289"/>
    </row>
    <row r="346" spans="1:104" ht="13.5" customHeight="1">
      <c r="A346" s="359">
        <v>454</v>
      </c>
      <c r="B346" s="332" t="s">
        <v>293</v>
      </c>
      <c r="C346" s="130">
        <f>A測定!Q345</f>
        <v>454</v>
      </c>
      <c r="D346" s="36">
        <f>A測定!R345</f>
        <v>35.200000000000003</v>
      </c>
      <c r="E346" s="264">
        <f>IF(A測定!S345="","",A測定!S345-$D346)</f>
        <v>-0.13800000000000523</v>
      </c>
      <c r="F346" s="264">
        <f>IF(A測定!T345="","",A測定!T345-$D346)</f>
        <v>-0.12700000000000244</v>
      </c>
      <c r="G346" s="126"/>
      <c r="H346" s="126"/>
      <c r="I346" s="126"/>
      <c r="J346" s="126"/>
      <c r="K346" s="126"/>
      <c r="L346" s="126"/>
      <c r="M346" s="126"/>
      <c r="N346" s="126"/>
      <c r="O346" s="126"/>
      <c r="P346" s="126"/>
      <c r="Q346" s="126"/>
      <c r="R346" s="126"/>
      <c r="S346" s="126"/>
      <c r="T346" s="126"/>
      <c r="U346" s="126"/>
      <c r="V346" s="126"/>
      <c r="W346" s="126"/>
      <c r="X346" s="126"/>
      <c r="Y346" s="126"/>
      <c r="Z346" s="126"/>
      <c r="AA346" s="126"/>
      <c r="AB346" s="126"/>
      <c r="AC346" s="126"/>
      <c r="AD346" s="126"/>
      <c r="AE346" s="126"/>
      <c r="AF346" s="126"/>
      <c r="AG346" s="126"/>
      <c r="AH346" s="126"/>
      <c r="AI346" s="126"/>
      <c r="AJ346" s="126"/>
      <c r="AK346" s="126"/>
      <c r="AL346" s="126"/>
      <c r="AM346" s="126"/>
      <c r="AN346" s="126"/>
      <c r="AO346" s="126"/>
      <c r="AP346" s="126"/>
      <c r="AQ346" s="126"/>
      <c r="AR346" s="126"/>
      <c r="AS346" s="126"/>
      <c r="AT346" s="126"/>
      <c r="AU346" s="126"/>
      <c r="AV346" s="126"/>
      <c r="AW346" s="126"/>
      <c r="AX346" s="126"/>
      <c r="AY346" s="126"/>
      <c r="AZ346" s="126"/>
      <c r="BA346" s="126"/>
      <c r="BB346" s="126"/>
      <c r="BC346" s="126"/>
      <c r="BD346" s="126"/>
      <c r="BE346" s="126"/>
      <c r="BF346" s="126"/>
      <c r="BG346" s="126"/>
      <c r="BH346" s="126"/>
      <c r="BI346" s="126"/>
      <c r="BJ346" s="126"/>
      <c r="BK346" s="126"/>
      <c r="BL346" s="126"/>
      <c r="BM346" s="126"/>
      <c r="BN346" s="126"/>
      <c r="BO346" s="126"/>
      <c r="BP346" s="126"/>
      <c r="BQ346" s="126"/>
      <c r="BR346" s="126"/>
      <c r="BS346" s="126"/>
      <c r="BT346" s="126"/>
      <c r="BU346" s="126"/>
      <c r="BV346" s="126"/>
      <c r="BW346" s="126"/>
      <c r="BX346" s="126"/>
      <c r="BY346" s="126"/>
      <c r="BZ346" s="126"/>
      <c r="CA346" s="126"/>
      <c r="CB346" s="126"/>
      <c r="CC346" s="126"/>
      <c r="CD346" s="126"/>
      <c r="CE346" s="126"/>
      <c r="CF346" s="126"/>
      <c r="CG346" s="126"/>
      <c r="CH346" s="126"/>
      <c r="CI346" s="126"/>
      <c r="CJ346" s="126"/>
      <c r="CK346" s="126"/>
      <c r="CL346" s="126"/>
      <c r="CM346" s="126"/>
      <c r="CN346" s="126"/>
      <c r="CO346" s="126"/>
      <c r="CP346" s="126"/>
      <c r="CQ346" s="126"/>
      <c r="CR346" s="126"/>
      <c r="CS346" s="126"/>
      <c r="CT346" s="126"/>
      <c r="CU346" s="126"/>
      <c r="CV346" s="126"/>
      <c r="CW346" s="126"/>
      <c r="CX346" s="126"/>
      <c r="CY346" s="126"/>
      <c r="CZ346" s="289"/>
    </row>
    <row r="347" spans="1:104" ht="13.5" customHeight="1">
      <c r="A347" s="359">
        <v>455</v>
      </c>
      <c r="B347" s="332" t="s">
        <v>294</v>
      </c>
      <c r="C347" s="130">
        <f>A測定!Q346</f>
        <v>455</v>
      </c>
      <c r="D347" s="36">
        <f>A測定!R346</f>
        <v>35.200000000000003</v>
      </c>
      <c r="E347" s="264">
        <f>IF(A測定!S346="","",A測定!S346-$D347)</f>
        <v>-0.10699999999999932</v>
      </c>
      <c r="F347" s="264">
        <f>IF(A測定!T346="","",A測定!T346-$D347)</f>
        <v>-0.11200000000000188</v>
      </c>
      <c r="G347" s="126"/>
      <c r="H347" s="126"/>
      <c r="I347" s="126"/>
      <c r="J347" s="126"/>
      <c r="K347" s="126"/>
      <c r="L347" s="126"/>
      <c r="M347" s="126"/>
      <c r="N347" s="126"/>
      <c r="O347" s="126"/>
      <c r="P347" s="126"/>
      <c r="Q347" s="126"/>
      <c r="R347" s="126"/>
      <c r="S347" s="126"/>
      <c r="T347" s="126"/>
      <c r="U347" s="126"/>
      <c r="V347" s="126"/>
      <c r="W347" s="126"/>
      <c r="X347" s="126"/>
      <c r="Y347" s="126"/>
      <c r="Z347" s="126"/>
      <c r="AA347" s="126"/>
      <c r="AB347" s="126"/>
      <c r="AC347" s="126"/>
      <c r="AD347" s="126"/>
      <c r="AE347" s="126"/>
      <c r="AF347" s="126"/>
      <c r="AG347" s="126"/>
      <c r="AH347" s="126"/>
      <c r="AI347" s="126"/>
      <c r="AJ347" s="126"/>
      <c r="AK347" s="126"/>
      <c r="AL347" s="126"/>
      <c r="AM347" s="126"/>
      <c r="AN347" s="126"/>
      <c r="AO347" s="126"/>
      <c r="AP347" s="126"/>
      <c r="AQ347" s="126"/>
      <c r="AR347" s="126"/>
      <c r="AS347" s="126"/>
      <c r="AT347" s="126"/>
      <c r="AU347" s="126"/>
      <c r="AV347" s="126"/>
      <c r="AW347" s="126"/>
      <c r="AX347" s="126"/>
      <c r="AY347" s="126"/>
      <c r="AZ347" s="126"/>
      <c r="BA347" s="126"/>
      <c r="BB347" s="126"/>
      <c r="BC347" s="126"/>
      <c r="BD347" s="126"/>
      <c r="BE347" s="126"/>
      <c r="BF347" s="126"/>
      <c r="BG347" s="126"/>
      <c r="BH347" s="126"/>
      <c r="BI347" s="126"/>
      <c r="BJ347" s="126"/>
      <c r="BK347" s="126"/>
      <c r="BL347" s="126"/>
      <c r="BM347" s="126"/>
      <c r="BN347" s="126"/>
      <c r="BO347" s="126"/>
      <c r="BP347" s="126"/>
      <c r="BQ347" s="126"/>
      <c r="BR347" s="126"/>
      <c r="BS347" s="126"/>
      <c r="BT347" s="126"/>
      <c r="BU347" s="126"/>
      <c r="BV347" s="126"/>
      <c r="BW347" s="126"/>
      <c r="BX347" s="126"/>
      <c r="BY347" s="126"/>
      <c r="BZ347" s="126"/>
      <c r="CA347" s="126"/>
      <c r="CB347" s="126"/>
      <c r="CC347" s="126"/>
      <c r="CD347" s="126"/>
      <c r="CE347" s="126"/>
      <c r="CF347" s="126"/>
      <c r="CG347" s="126"/>
      <c r="CH347" s="126"/>
      <c r="CI347" s="126"/>
      <c r="CJ347" s="126"/>
      <c r="CK347" s="126"/>
      <c r="CL347" s="126"/>
      <c r="CM347" s="126"/>
      <c r="CN347" s="126"/>
      <c r="CO347" s="126"/>
      <c r="CP347" s="126"/>
      <c r="CQ347" s="126"/>
      <c r="CR347" s="126"/>
      <c r="CS347" s="126"/>
      <c r="CT347" s="126"/>
      <c r="CU347" s="126"/>
      <c r="CV347" s="126"/>
      <c r="CW347" s="126"/>
      <c r="CX347" s="126"/>
      <c r="CY347" s="126"/>
      <c r="CZ347" s="289"/>
    </row>
    <row r="348" spans="1:104" ht="13.5" customHeight="1">
      <c r="A348" s="359">
        <v>456</v>
      </c>
      <c r="B348" s="332" t="s">
        <v>295</v>
      </c>
      <c r="C348" s="130">
        <f>A測定!Q347</f>
        <v>456</v>
      </c>
      <c r="D348" s="36">
        <f>A測定!R347</f>
        <v>35.200000000000003</v>
      </c>
      <c r="E348" s="264">
        <f>IF(A測定!S347="","",A測定!S347-$D348)</f>
        <v>-0.16800000000000637</v>
      </c>
      <c r="F348" s="264">
        <f>IF(A測定!T347="","",A測定!T347-$D348)</f>
        <v>-0.1530000000000058</v>
      </c>
      <c r="G348" s="126"/>
      <c r="H348" s="126"/>
      <c r="I348" s="126"/>
      <c r="J348" s="126"/>
      <c r="K348" s="126"/>
      <c r="L348" s="126"/>
      <c r="M348" s="126"/>
      <c r="N348" s="126"/>
      <c r="O348" s="126"/>
      <c r="P348" s="126"/>
      <c r="Q348" s="126"/>
      <c r="R348" s="126"/>
      <c r="S348" s="126"/>
      <c r="T348" s="126"/>
      <c r="U348" s="126"/>
      <c r="V348" s="126"/>
      <c r="W348" s="126"/>
      <c r="X348" s="126"/>
      <c r="Y348" s="126"/>
      <c r="Z348" s="126"/>
      <c r="AA348" s="126"/>
      <c r="AB348" s="126"/>
      <c r="AC348" s="126"/>
      <c r="AD348" s="126"/>
      <c r="AE348" s="126"/>
      <c r="AF348" s="126"/>
      <c r="AG348" s="126"/>
      <c r="AH348" s="126"/>
      <c r="AI348" s="126"/>
      <c r="AJ348" s="126"/>
      <c r="AK348" s="126"/>
      <c r="AL348" s="126"/>
      <c r="AM348" s="126"/>
      <c r="AN348" s="126"/>
      <c r="AO348" s="126"/>
      <c r="AP348" s="126"/>
      <c r="AQ348" s="126"/>
      <c r="AR348" s="126"/>
      <c r="AS348" s="126"/>
      <c r="AT348" s="126"/>
      <c r="AU348" s="126"/>
      <c r="AV348" s="126"/>
      <c r="AW348" s="126"/>
      <c r="AX348" s="126"/>
      <c r="AY348" s="126"/>
      <c r="AZ348" s="126"/>
      <c r="BA348" s="126"/>
      <c r="BB348" s="126"/>
      <c r="BC348" s="126"/>
      <c r="BD348" s="126"/>
      <c r="BE348" s="126"/>
      <c r="BF348" s="126"/>
      <c r="BG348" s="126"/>
      <c r="BH348" s="126"/>
      <c r="BI348" s="126"/>
      <c r="BJ348" s="126"/>
      <c r="BK348" s="126"/>
      <c r="BL348" s="126"/>
      <c r="BM348" s="126"/>
      <c r="BN348" s="126"/>
      <c r="BO348" s="126"/>
      <c r="BP348" s="126"/>
      <c r="BQ348" s="126"/>
      <c r="BR348" s="126"/>
      <c r="BS348" s="126"/>
      <c r="BT348" s="126"/>
      <c r="BU348" s="126"/>
      <c r="BV348" s="126"/>
      <c r="BW348" s="126"/>
      <c r="BX348" s="126"/>
      <c r="BY348" s="126"/>
      <c r="BZ348" s="126"/>
      <c r="CA348" s="126"/>
      <c r="CB348" s="126"/>
      <c r="CC348" s="126"/>
      <c r="CD348" s="126"/>
      <c r="CE348" s="126"/>
      <c r="CF348" s="126"/>
      <c r="CG348" s="126"/>
      <c r="CH348" s="126"/>
      <c r="CI348" s="126"/>
      <c r="CJ348" s="126"/>
      <c r="CK348" s="126"/>
      <c r="CL348" s="126"/>
      <c r="CM348" s="126"/>
      <c r="CN348" s="126"/>
      <c r="CO348" s="126"/>
      <c r="CP348" s="126"/>
      <c r="CQ348" s="126"/>
      <c r="CR348" s="126"/>
      <c r="CS348" s="126"/>
      <c r="CT348" s="126"/>
      <c r="CU348" s="126"/>
      <c r="CV348" s="126"/>
      <c r="CW348" s="126"/>
      <c r="CX348" s="126"/>
      <c r="CY348" s="126"/>
      <c r="CZ348" s="289"/>
    </row>
    <row r="349" spans="1:104" ht="13.5" customHeight="1">
      <c r="A349" s="361">
        <v>457</v>
      </c>
      <c r="B349" s="332" t="s">
        <v>296</v>
      </c>
      <c r="C349" s="130">
        <f>A測定!Q348</f>
        <v>457</v>
      </c>
      <c r="D349" s="36">
        <f>A測定!R348</f>
        <v>35.82</v>
      </c>
      <c r="E349" s="264">
        <f>IF(A測定!S348="","",A測定!S348-$D349)</f>
        <v>8.0000000000026716E-3</v>
      </c>
      <c r="F349" s="264">
        <f>IF(A測定!T348="","",A測定!T348-$D349)</f>
        <v>9.0000000000003411E-3</v>
      </c>
      <c r="G349" s="126"/>
      <c r="H349" s="126"/>
      <c r="I349" s="126"/>
      <c r="J349" s="126"/>
      <c r="K349" s="126"/>
      <c r="L349" s="126"/>
      <c r="M349" s="126"/>
      <c r="N349" s="126"/>
      <c r="O349" s="126"/>
      <c r="P349" s="126"/>
      <c r="Q349" s="126"/>
      <c r="R349" s="126"/>
      <c r="S349" s="126"/>
      <c r="T349" s="126"/>
      <c r="U349" s="126"/>
      <c r="V349" s="126"/>
      <c r="W349" s="126"/>
      <c r="X349" s="126"/>
      <c r="Y349" s="126"/>
      <c r="Z349" s="126"/>
      <c r="AA349" s="126"/>
      <c r="AB349" s="126"/>
      <c r="AC349" s="126"/>
      <c r="AD349" s="126"/>
      <c r="AE349" s="126"/>
      <c r="AF349" s="126"/>
      <c r="AG349" s="126"/>
      <c r="AH349" s="126"/>
      <c r="AI349" s="126"/>
      <c r="AJ349" s="126"/>
      <c r="AK349" s="126"/>
      <c r="AL349" s="126"/>
      <c r="AM349" s="126"/>
      <c r="AN349" s="126"/>
      <c r="AO349" s="126"/>
      <c r="AP349" s="126"/>
      <c r="AQ349" s="126"/>
      <c r="AR349" s="126"/>
      <c r="AS349" s="126"/>
      <c r="AT349" s="126"/>
      <c r="AU349" s="126"/>
      <c r="AV349" s="126"/>
      <c r="AW349" s="126"/>
      <c r="AX349" s="126"/>
      <c r="AY349" s="126"/>
      <c r="AZ349" s="126"/>
      <c r="BA349" s="126"/>
      <c r="BB349" s="126"/>
      <c r="BC349" s="126"/>
      <c r="BD349" s="126"/>
      <c r="BE349" s="126"/>
      <c r="BF349" s="126"/>
      <c r="BG349" s="126"/>
      <c r="BH349" s="126"/>
      <c r="BI349" s="126"/>
      <c r="BJ349" s="126"/>
      <c r="BK349" s="126"/>
      <c r="BL349" s="126"/>
      <c r="BM349" s="126"/>
      <c r="BN349" s="126"/>
      <c r="BO349" s="126"/>
      <c r="BP349" s="126"/>
      <c r="BQ349" s="126"/>
      <c r="BR349" s="126"/>
      <c r="BS349" s="126"/>
      <c r="BT349" s="126"/>
      <c r="BU349" s="126"/>
      <c r="BV349" s="126"/>
      <c r="BW349" s="126"/>
      <c r="BX349" s="126"/>
      <c r="BY349" s="126"/>
      <c r="BZ349" s="126"/>
      <c r="CA349" s="126"/>
      <c r="CB349" s="126"/>
      <c r="CC349" s="126"/>
      <c r="CD349" s="126"/>
      <c r="CE349" s="126"/>
      <c r="CF349" s="126"/>
      <c r="CG349" s="126"/>
      <c r="CH349" s="126"/>
      <c r="CI349" s="126"/>
      <c r="CJ349" s="126"/>
      <c r="CK349" s="126"/>
      <c r="CL349" s="126"/>
      <c r="CM349" s="126"/>
      <c r="CN349" s="126"/>
      <c r="CO349" s="126"/>
      <c r="CP349" s="126"/>
      <c r="CQ349" s="126"/>
      <c r="CR349" s="126"/>
      <c r="CS349" s="126"/>
      <c r="CT349" s="126"/>
      <c r="CU349" s="126"/>
      <c r="CV349" s="126"/>
      <c r="CW349" s="126"/>
      <c r="CX349" s="126"/>
      <c r="CY349" s="126"/>
      <c r="CZ349" s="289"/>
    </row>
    <row r="350" spans="1:104" ht="13.5" customHeight="1">
      <c r="A350" s="359">
        <v>458</v>
      </c>
      <c r="B350" s="332" t="s">
        <v>297</v>
      </c>
      <c r="C350" s="130">
        <f>A測定!Q349</f>
        <v>458</v>
      </c>
      <c r="D350" s="36">
        <f>A測定!R349</f>
        <v>35.200000000000003</v>
      </c>
      <c r="E350" s="264">
        <f>IF(A測定!S349="","",A測定!S349-$D350)</f>
        <v>-0.2710000000000008</v>
      </c>
      <c r="F350" s="264">
        <f>IF(A測定!T349="","",A測定!T349-$D350)</f>
        <v>-0.26700000000000301</v>
      </c>
      <c r="G350" s="126"/>
      <c r="H350" s="126"/>
      <c r="I350" s="126"/>
      <c r="J350" s="126"/>
      <c r="K350" s="126"/>
      <c r="L350" s="126"/>
      <c r="M350" s="126"/>
      <c r="N350" s="126"/>
      <c r="O350" s="126"/>
      <c r="P350" s="126"/>
      <c r="Q350" s="126"/>
      <c r="R350" s="126"/>
      <c r="S350" s="126"/>
      <c r="T350" s="126"/>
      <c r="U350" s="126"/>
      <c r="V350" s="126"/>
      <c r="W350" s="126"/>
      <c r="X350" s="126"/>
      <c r="Y350" s="126"/>
      <c r="Z350" s="126"/>
      <c r="AA350" s="126"/>
      <c r="AB350" s="126"/>
      <c r="AC350" s="126"/>
      <c r="AD350" s="126"/>
      <c r="AE350" s="126"/>
      <c r="AF350" s="126"/>
      <c r="AG350" s="126"/>
      <c r="AH350" s="126"/>
      <c r="AI350" s="126"/>
      <c r="AJ350" s="126"/>
      <c r="AK350" s="126"/>
      <c r="AL350" s="126"/>
      <c r="AM350" s="126"/>
      <c r="AN350" s="126"/>
      <c r="AO350" s="126"/>
      <c r="AP350" s="126"/>
      <c r="AQ350" s="126"/>
      <c r="AR350" s="126"/>
      <c r="AS350" s="126"/>
      <c r="AT350" s="126"/>
      <c r="AU350" s="126"/>
      <c r="AV350" s="126"/>
      <c r="AW350" s="126"/>
      <c r="AX350" s="126"/>
      <c r="AY350" s="126"/>
      <c r="AZ350" s="126"/>
      <c r="BA350" s="126"/>
      <c r="BB350" s="126"/>
      <c r="BC350" s="126"/>
      <c r="BD350" s="126"/>
      <c r="BE350" s="126"/>
      <c r="BF350" s="126"/>
      <c r="BG350" s="126"/>
      <c r="BH350" s="126"/>
      <c r="BI350" s="126"/>
      <c r="BJ350" s="126"/>
      <c r="BK350" s="126"/>
      <c r="BL350" s="126"/>
      <c r="BM350" s="126"/>
      <c r="BN350" s="126"/>
      <c r="BO350" s="126"/>
      <c r="BP350" s="126"/>
      <c r="BQ350" s="126"/>
      <c r="BR350" s="126"/>
      <c r="BS350" s="126"/>
      <c r="BT350" s="126"/>
      <c r="BU350" s="126"/>
      <c r="BV350" s="126"/>
      <c r="BW350" s="126"/>
      <c r="BX350" s="126"/>
      <c r="BY350" s="126"/>
      <c r="BZ350" s="126"/>
      <c r="CA350" s="126"/>
      <c r="CB350" s="126"/>
      <c r="CC350" s="126"/>
      <c r="CD350" s="126"/>
      <c r="CE350" s="126"/>
      <c r="CF350" s="126"/>
      <c r="CG350" s="126"/>
      <c r="CH350" s="126"/>
      <c r="CI350" s="126"/>
      <c r="CJ350" s="126"/>
      <c r="CK350" s="126"/>
      <c r="CL350" s="126"/>
      <c r="CM350" s="126"/>
      <c r="CN350" s="126"/>
      <c r="CO350" s="126"/>
      <c r="CP350" s="126"/>
      <c r="CQ350" s="126"/>
      <c r="CR350" s="126"/>
      <c r="CS350" s="126"/>
      <c r="CT350" s="126"/>
      <c r="CU350" s="126"/>
      <c r="CV350" s="126"/>
      <c r="CW350" s="126"/>
      <c r="CX350" s="126"/>
      <c r="CY350" s="126"/>
      <c r="CZ350" s="289"/>
    </row>
    <row r="351" spans="1:104" ht="13.5" customHeight="1">
      <c r="A351" s="359">
        <v>459</v>
      </c>
      <c r="B351" s="332" t="s">
        <v>298</v>
      </c>
      <c r="C351" s="130">
        <f>A測定!Q350</f>
        <v>459</v>
      </c>
      <c r="D351" s="36">
        <f>A測定!R350</f>
        <v>35.200000000000003</v>
      </c>
      <c r="E351" s="264">
        <f>IF(A測定!S350="","",A測定!S350-$D351)</f>
        <v>-0.30700000000000216</v>
      </c>
      <c r="F351" s="264">
        <f>IF(A測定!T350="","",A測定!T350-$D351)</f>
        <v>-0.29899999999999949</v>
      </c>
      <c r="G351" s="126"/>
      <c r="H351" s="126"/>
      <c r="I351" s="126"/>
      <c r="J351" s="126"/>
      <c r="K351" s="126"/>
      <c r="L351" s="126"/>
      <c r="M351" s="126"/>
      <c r="N351" s="126"/>
      <c r="O351" s="126"/>
      <c r="P351" s="126"/>
      <c r="Q351" s="126"/>
      <c r="R351" s="126"/>
      <c r="S351" s="126"/>
      <c r="T351" s="126"/>
      <c r="U351" s="126"/>
      <c r="V351" s="126"/>
      <c r="W351" s="126"/>
      <c r="X351" s="126"/>
      <c r="Y351" s="126"/>
      <c r="Z351" s="126"/>
      <c r="AA351" s="126"/>
      <c r="AB351" s="126"/>
      <c r="AC351" s="126"/>
      <c r="AD351" s="126"/>
      <c r="AE351" s="126"/>
      <c r="AF351" s="126"/>
      <c r="AG351" s="126"/>
      <c r="AH351" s="126"/>
      <c r="AI351" s="126"/>
      <c r="AJ351" s="126"/>
      <c r="AK351" s="126"/>
      <c r="AL351" s="126"/>
      <c r="AM351" s="126"/>
      <c r="AN351" s="126"/>
      <c r="AO351" s="126"/>
      <c r="AP351" s="126"/>
      <c r="AQ351" s="126"/>
      <c r="AR351" s="126"/>
      <c r="AS351" s="126"/>
      <c r="AT351" s="126"/>
      <c r="AU351" s="126"/>
      <c r="AV351" s="126"/>
      <c r="AW351" s="126"/>
      <c r="AX351" s="126"/>
      <c r="AY351" s="126"/>
      <c r="AZ351" s="126"/>
      <c r="BA351" s="126"/>
      <c r="BB351" s="126"/>
      <c r="BC351" s="126"/>
      <c r="BD351" s="126"/>
      <c r="BE351" s="126"/>
      <c r="BF351" s="126"/>
      <c r="BG351" s="126"/>
      <c r="BH351" s="126"/>
      <c r="BI351" s="126"/>
      <c r="BJ351" s="126"/>
      <c r="BK351" s="126"/>
      <c r="BL351" s="126"/>
      <c r="BM351" s="126"/>
      <c r="BN351" s="126"/>
      <c r="BO351" s="126"/>
      <c r="BP351" s="126"/>
      <c r="BQ351" s="126"/>
      <c r="BR351" s="126"/>
      <c r="BS351" s="126"/>
      <c r="BT351" s="126"/>
      <c r="BU351" s="126"/>
      <c r="BV351" s="126"/>
      <c r="BW351" s="126"/>
      <c r="BX351" s="126"/>
      <c r="BY351" s="126"/>
      <c r="BZ351" s="126"/>
      <c r="CA351" s="126"/>
      <c r="CB351" s="126"/>
      <c r="CC351" s="126"/>
      <c r="CD351" s="126"/>
      <c r="CE351" s="126"/>
      <c r="CF351" s="126"/>
      <c r="CG351" s="126"/>
      <c r="CH351" s="126"/>
      <c r="CI351" s="126"/>
      <c r="CJ351" s="126"/>
      <c r="CK351" s="126"/>
      <c r="CL351" s="126"/>
      <c r="CM351" s="126"/>
      <c r="CN351" s="126"/>
      <c r="CO351" s="126"/>
      <c r="CP351" s="126"/>
      <c r="CQ351" s="126"/>
      <c r="CR351" s="126"/>
      <c r="CS351" s="126"/>
      <c r="CT351" s="126"/>
      <c r="CU351" s="126"/>
      <c r="CV351" s="126"/>
      <c r="CW351" s="126"/>
      <c r="CX351" s="126"/>
      <c r="CY351" s="126"/>
      <c r="CZ351" s="289"/>
    </row>
    <row r="352" spans="1:104" ht="13.5" customHeight="1">
      <c r="A352" s="359">
        <v>460</v>
      </c>
      <c r="B352" s="332" t="s">
        <v>299</v>
      </c>
      <c r="C352" s="130">
        <f>A測定!Q351</f>
        <v>460</v>
      </c>
      <c r="D352" s="36">
        <f>A測定!R351</f>
        <v>35.200000000000003</v>
      </c>
      <c r="E352" s="264">
        <f>IF(A測定!S351="","",A測定!S351-$D352)</f>
        <v>-0.32600000000000051</v>
      </c>
      <c r="F352" s="264">
        <f>IF(A測定!T351="","",A測定!T351-$D352)</f>
        <v>-0.33500000000000085</v>
      </c>
      <c r="G352" s="126"/>
      <c r="H352" s="126"/>
      <c r="I352" s="126"/>
      <c r="J352" s="126"/>
      <c r="K352" s="126"/>
      <c r="L352" s="126"/>
      <c r="M352" s="126"/>
      <c r="N352" s="126"/>
      <c r="O352" s="126"/>
      <c r="P352" s="126"/>
      <c r="Q352" s="126"/>
      <c r="R352" s="126"/>
      <c r="S352" s="126"/>
      <c r="T352" s="126"/>
      <c r="U352" s="126"/>
      <c r="V352" s="126"/>
      <c r="W352" s="126"/>
      <c r="X352" s="126"/>
      <c r="Y352" s="126"/>
      <c r="Z352" s="126"/>
      <c r="AA352" s="126"/>
      <c r="AB352" s="126"/>
      <c r="AC352" s="126"/>
      <c r="AD352" s="126"/>
      <c r="AE352" s="126"/>
      <c r="AF352" s="126"/>
      <c r="AG352" s="126"/>
      <c r="AH352" s="126"/>
      <c r="AI352" s="126"/>
      <c r="AJ352" s="126"/>
      <c r="AK352" s="126"/>
      <c r="AL352" s="126"/>
      <c r="AM352" s="126"/>
      <c r="AN352" s="126"/>
      <c r="AO352" s="126"/>
      <c r="AP352" s="126"/>
      <c r="AQ352" s="126"/>
      <c r="AR352" s="126"/>
      <c r="AS352" s="126"/>
      <c r="AT352" s="126"/>
      <c r="AU352" s="126"/>
      <c r="AV352" s="126"/>
      <c r="AW352" s="126"/>
      <c r="AX352" s="126"/>
      <c r="AY352" s="126"/>
      <c r="AZ352" s="126"/>
      <c r="BA352" s="126"/>
      <c r="BB352" s="126"/>
      <c r="BC352" s="126"/>
      <c r="BD352" s="126"/>
      <c r="BE352" s="126"/>
      <c r="BF352" s="126"/>
      <c r="BG352" s="126"/>
      <c r="BH352" s="126"/>
      <c r="BI352" s="126"/>
      <c r="BJ352" s="126"/>
      <c r="BK352" s="126"/>
      <c r="BL352" s="126"/>
      <c r="BM352" s="126"/>
      <c r="BN352" s="126"/>
      <c r="BO352" s="126"/>
      <c r="BP352" s="126"/>
      <c r="BQ352" s="126"/>
      <c r="BR352" s="126"/>
      <c r="BS352" s="126"/>
      <c r="BT352" s="126"/>
      <c r="BU352" s="126"/>
      <c r="BV352" s="126"/>
      <c r="BW352" s="126"/>
      <c r="BX352" s="126"/>
      <c r="BY352" s="126"/>
      <c r="BZ352" s="126"/>
      <c r="CA352" s="126"/>
      <c r="CB352" s="126"/>
      <c r="CC352" s="126"/>
      <c r="CD352" s="126"/>
      <c r="CE352" s="126"/>
      <c r="CF352" s="126"/>
      <c r="CG352" s="126"/>
      <c r="CH352" s="126"/>
      <c r="CI352" s="126"/>
      <c r="CJ352" s="126"/>
      <c r="CK352" s="126"/>
      <c r="CL352" s="126"/>
      <c r="CM352" s="126"/>
      <c r="CN352" s="126"/>
      <c r="CO352" s="126"/>
      <c r="CP352" s="126"/>
      <c r="CQ352" s="126"/>
      <c r="CR352" s="126"/>
      <c r="CS352" s="126"/>
      <c r="CT352" s="126"/>
      <c r="CU352" s="126"/>
      <c r="CV352" s="126"/>
      <c r="CW352" s="126"/>
      <c r="CX352" s="126"/>
      <c r="CY352" s="126"/>
      <c r="CZ352" s="289"/>
    </row>
    <row r="353" spans="1:104" ht="13.5" customHeight="1">
      <c r="A353" s="361">
        <v>461</v>
      </c>
      <c r="B353" s="332" t="s">
        <v>300</v>
      </c>
      <c r="C353" s="130">
        <f>A測定!Q352</f>
        <v>461</v>
      </c>
      <c r="D353" s="36">
        <f>A測定!R352</f>
        <v>35.82</v>
      </c>
      <c r="E353" s="264">
        <f>IF(A測定!S352="","",A測定!S352-$D353)</f>
        <v>0.2359999999999971</v>
      </c>
      <c r="F353" s="264">
        <f>IF(A測定!T352="","",A測定!T352-$D353)</f>
        <v>0.27199999999999847</v>
      </c>
      <c r="G353" s="126"/>
      <c r="H353" s="126"/>
      <c r="I353" s="126"/>
      <c r="J353" s="126"/>
      <c r="K353" s="126"/>
      <c r="L353" s="126"/>
      <c r="M353" s="126"/>
      <c r="N353" s="126"/>
      <c r="O353" s="126"/>
      <c r="P353" s="126"/>
      <c r="Q353" s="126"/>
      <c r="R353" s="126"/>
      <c r="S353" s="126"/>
      <c r="T353" s="126"/>
      <c r="U353" s="126"/>
      <c r="V353" s="126"/>
      <c r="W353" s="126"/>
      <c r="X353" s="126"/>
      <c r="Y353" s="126"/>
      <c r="Z353" s="126"/>
      <c r="AA353" s="126"/>
      <c r="AB353" s="126"/>
      <c r="AC353" s="126"/>
      <c r="AD353" s="126"/>
      <c r="AE353" s="126"/>
      <c r="AF353" s="126"/>
      <c r="AG353" s="126"/>
      <c r="AH353" s="126"/>
      <c r="AI353" s="126"/>
      <c r="AJ353" s="126"/>
      <c r="AK353" s="126"/>
      <c r="AL353" s="126"/>
      <c r="AM353" s="126"/>
      <c r="AN353" s="126"/>
      <c r="AO353" s="126"/>
      <c r="AP353" s="126"/>
      <c r="AQ353" s="126"/>
      <c r="AR353" s="126"/>
      <c r="AS353" s="126"/>
      <c r="AT353" s="126"/>
      <c r="AU353" s="126"/>
      <c r="AV353" s="126"/>
      <c r="AW353" s="126"/>
      <c r="AX353" s="126"/>
      <c r="AY353" s="126"/>
      <c r="AZ353" s="126"/>
      <c r="BA353" s="126"/>
      <c r="BB353" s="126"/>
      <c r="BC353" s="126"/>
      <c r="BD353" s="126"/>
      <c r="BE353" s="126"/>
      <c r="BF353" s="126"/>
      <c r="BG353" s="126"/>
      <c r="BH353" s="126"/>
      <c r="BI353" s="126"/>
      <c r="BJ353" s="126"/>
      <c r="BK353" s="126"/>
      <c r="BL353" s="126"/>
      <c r="BM353" s="126"/>
      <c r="BN353" s="126"/>
      <c r="BO353" s="126"/>
      <c r="BP353" s="126"/>
      <c r="BQ353" s="126"/>
      <c r="BR353" s="126"/>
      <c r="BS353" s="126"/>
      <c r="BT353" s="126"/>
      <c r="BU353" s="126"/>
      <c r="BV353" s="126"/>
      <c r="BW353" s="126"/>
      <c r="BX353" s="126"/>
      <c r="BY353" s="126"/>
      <c r="BZ353" s="126"/>
      <c r="CA353" s="126"/>
      <c r="CB353" s="126"/>
      <c r="CC353" s="126"/>
      <c r="CD353" s="126"/>
      <c r="CE353" s="126"/>
      <c r="CF353" s="126"/>
      <c r="CG353" s="126"/>
      <c r="CH353" s="126"/>
      <c r="CI353" s="126"/>
      <c r="CJ353" s="126"/>
      <c r="CK353" s="126"/>
      <c r="CL353" s="126"/>
      <c r="CM353" s="126"/>
      <c r="CN353" s="126"/>
      <c r="CO353" s="126"/>
      <c r="CP353" s="126"/>
      <c r="CQ353" s="126"/>
      <c r="CR353" s="126"/>
      <c r="CS353" s="126"/>
      <c r="CT353" s="126"/>
      <c r="CU353" s="126"/>
      <c r="CV353" s="126"/>
      <c r="CW353" s="126"/>
      <c r="CX353" s="126"/>
      <c r="CY353" s="126"/>
      <c r="CZ353" s="289"/>
    </row>
    <row r="354" spans="1:104" ht="13.5" customHeight="1">
      <c r="A354" s="359">
        <v>462</v>
      </c>
      <c r="B354" s="332" t="s">
        <v>301</v>
      </c>
      <c r="C354" s="130">
        <f>A測定!Q353</f>
        <v>462</v>
      </c>
      <c r="D354" s="36">
        <f>A測定!R353</f>
        <v>35.200000000000003</v>
      </c>
      <c r="E354" s="264">
        <f>IF(A測定!S353="","",A測定!S353-$D354)</f>
        <v>-2.1000000000000796E-2</v>
      </c>
      <c r="F354" s="264">
        <f>IF(A測定!T353="","",A測定!T353-$D354)</f>
        <v>-2.0000000000024443E-3</v>
      </c>
      <c r="G354" s="126"/>
      <c r="H354" s="126"/>
      <c r="I354" s="126"/>
      <c r="J354" s="126"/>
      <c r="K354" s="126"/>
      <c r="L354" s="126"/>
      <c r="M354" s="126"/>
      <c r="N354" s="126"/>
      <c r="O354" s="126"/>
      <c r="P354" s="126"/>
      <c r="Q354" s="126"/>
      <c r="R354" s="126"/>
      <c r="S354" s="126"/>
      <c r="T354" s="126"/>
      <c r="U354" s="126"/>
      <c r="V354" s="126"/>
      <c r="W354" s="126"/>
      <c r="X354" s="126"/>
      <c r="Y354" s="126"/>
      <c r="Z354" s="126"/>
      <c r="AA354" s="126"/>
      <c r="AB354" s="126"/>
      <c r="AC354" s="126"/>
      <c r="AD354" s="126"/>
      <c r="AE354" s="126"/>
      <c r="AF354" s="126"/>
      <c r="AG354" s="126"/>
      <c r="AH354" s="126"/>
      <c r="AI354" s="126"/>
      <c r="AJ354" s="126"/>
      <c r="AK354" s="126"/>
      <c r="AL354" s="126"/>
      <c r="AM354" s="126"/>
      <c r="AN354" s="126"/>
      <c r="AO354" s="126"/>
      <c r="AP354" s="126"/>
      <c r="AQ354" s="126"/>
      <c r="AR354" s="126"/>
      <c r="AS354" s="126"/>
      <c r="AT354" s="126"/>
      <c r="AU354" s="126"/>
      <c r="AV354" s="126"/>
      <c r="AW354" s="126"/>
      <c r="AX354" s="126"/>
      <c r="AY354" s="126"/>
      <c r="AZ354" s="126"/>
      <c r="BA354" s="126"/>
      <c r="BB354" s="126"/>
      <c r="BC354" s="126"/>
      <c r="BD354" s="126"/>
      <c r="BE354" s="126"/>
      <c r="BF354" s="126"/>
      <c r="BG354" s="126"/>
      <c r="BH354" s="126"/>
      <c r="BI354" s="126"/>
      <c r="BJ354" s="126"/>
      <c r="BK354" s="126"/>
      <c r="BL354" s="126"/>
      <c r="BM354" s="126"/>
      <c r="BN354" s="126"/>
      <c r="BO354" s="126"/>
      <c r="BP354" s="126"/>
      <c r="BQ354" s="126"/>
      <c r="BR354" s="126"/>
      <c r="BS354" s="126"/>
      <c r="BT354" s="126"/>
      <c r="BU354" s="126"/>
      <c r="BV354" s="126"/>
      <c r="BW354" s="126"/>
      <c r="BX354" s="126"/>
      <c r="BY354" s="126"/>
      <c r="BZ354" s="126"/>
      <c r="CA354" s="126"/>
      <c r="CB354" s="126"/>
      <c r="CC354" s="126"/>
      <c r="CD354" s="126"/>
      <c r="CE354" s="126"/>
      <c r="CF354" s="126"/>
      <c r="CG354" s="126"/>
      <c r="CH354" s="126"/>
      <c r="CI354" s="126"/>
      <c r="CJ354" s="126"/>
      <c r="CK354" s="126"/>
      <c r="CL354" s="126"/>
      <c r="CM354" s="126"/>
      <c r="CN354" s="126"/>
      <c r="CO354" s="126"/>
      <c r="CP354" s="126"/>
      <c r="CQ354" s="126"/>
      <c r="CR354" s="126"/>
      <c r="CS354" s="126"/>
      <c r="CT354" s="126"/>
      <c r="CU354" s="126"/>
      <c r="CV354" s="126"/>
      <c r="CW354" s="126"/>
      <c r="CX354" s="126"/>
      <c r="CY354" s="126"/>
      <c r="CZ354" s="289"/>
    </row>
    <row r="355" spans="1:104" ht="13.5" customHeight="1">
      <c r="A355" s="359">
        <v>463</v>
      </c>
      <c r="B355" s="332" t="s">
        <v>302</v>
      </c>
      <c r="C355" s="130">
        <f>A測定!Q354</f>
        <v>463</v>
      </c>
      <c r="D355" s="36">
        <f>A測定!R354</f>
        <v>35.200000000000003</v>
      </c>
      <c r="E355" s="264">
        <f>IF(A測定!S354="","",A測定!S354-$D355)</f>
        <v>-8.5000000000000853E-2</v>
      </c>
      <c r="F355" s="264">
        <f>IF(A測定!T354="","",A測定!T354-$D355)</f>
        <v>-7.1000000000005059E-2</v>
      </c>
      <c r="G355" s="126"/>
      <c r="H355" s="126"/>
      <c r="I355" s="126"/>
      <c r="J355" s="126"/>
      <c r="K355" s="126"/>
      <c r="L355" s="126"/>
      <c r="M355" s="126"/>
      <c r="N355" s="126"/>
      <c r="O355" s="126"/>
      <c r="P355" s="126"/>
      <c r="Q355" s="126"/>
      <c r="R355" s="126"/>
      <c r="S355" s="126"/>
      <c r="T355" s="126"/>
      <c r="U355" s="126"/>
      <c r="V355" s="126"/>
      <c r="W355" s="126"/>
      <c r="X355" s="126"/>
      <c r="Y355" s="126"/>
      <c r="Z355" s="126"/>
      <c r="AA355" s="126"/>
      <c r="AB355" s="126"/>
      <c r="AC355" s="126"/>
      <c r="AD355" s="126"/>
      <c r="AE355" s="126"/>
      <c r="AF355" s="126"/>
      <c r="AG355" s="126"/>
      <c r="AH355" s="126"/>
      <c r="AI355" s="126"/>
      <c r="AJ355" s="126"/>
      <c r="AK355" s="126"/>
      <c r="AL355" s="126"/>
      <c r="AM355" s="126"/>
      <c r="AN355" s="126"/>
      <c r="AO355" s="126"/>
      <c r="AP355" s="126"/>
      <c r="AQ355" s="126"/>
      <c r="AR355" s="126"/>
      <c r="AS355" s="126"/>
      <c r="AT355" s="126"/>
      <c r="AU355" s="126"/>
      <c r="AV355" s="126"/>
      <c r="AW355" s="126"/>
      <c r="AX355" s="126"/>
      <c r="AY355" s="126"/>
      <c r="AZ355" s="126"/>
      <c r="BA355" s="126"/>
      <c r="BB355" s="126"/>
      <c r="BC355" s="126"/>
      <c r="BD355" s="126"/>
      <c r="BE355" s="126"/>
      <c r="BF355" s="126"/>
      <c r="BG355" s="126"/>
      <c r="BH355" s="126"/>
      <c r="BI355" s="126"/>
      <c r="BJ355" s="126"/>
      <c r="BK355" s="126"/>
      <c r="BL355" s="126"/>
      <c r="BM355" s="126"/>
      <c r="BN355" s="126"/>
      <c r="BO355" s="126"/>
      <c r="BP355" s="126"/>
      <c r="BQ355" s="126"/>
      <c r="BR355" s="126"/>
      <c r="BS355" s="126"/>
      <c r="BT355" s="126"/>
      <c r="BU355" s="126"/>
      <c r="BV355" s="126"/>
      <c r="BW355" s="126"/>
      <c r="BX355" s="126"/>
      <c r="BY355" s="126"/>
      <c r="BZ355" s="126"/>
      <c r="CA355" s="126"/>
      <c r="CB355" s="126"/>
      <c r="CC355" s="126"/>
      <c r="CD355" s="126"/>
      <c r="CE355" s="126"/>
      <c r="CF355" s="126"/>
      <c r="CG355" s="126"/>
      <c r="CH355" s="126"/>
      <c r="CI355" s="126"/>
      <c r="CJ355" s="126"/>
      <c r="CK355" s="126"/>
      <c r="CL355" s="126"/>
      <c r="CM355" s="126"/>
      <c r="CN355" s="126"/>
      <c r="CO355" s="126"/>
      <c r="CP355" s="126"/>
      <c r="CQ355" s="126"/>
      <c r="CR355" s="126"/>
      <c r="CS355" s="126"/>
      <c r="CT355" s="126"/>
      <c r="CU355" s="126"/>
      <c r="CV355" s="126"/>
      <c r="CW355" s="126"/>
      <c r="CX355" s="126"/>
      <c r="CY355" s="126"/>
      <c r="CZ355" s="289"/>
    </row>
    <row r="356" spans="1:104" ht="13.5" customHeight="1">
      <c r="A356" s="359">
        <v>464</v>
      </c>
      <c r="B356" s="332" t="s">
        <v>303</v>
      </c>
      <c r="C356" s="130">
        <f>A測定!Q355</f>
        <v>464</v>
      </c>
      <c r="D356" s="36">
        <f>A測定!R355</f>
        <v>35.200000000000003</v>
      </c>
      <c r="E356" s="264">
        <f>IF(A測定!S355="","",A測定!S355-$D356)</f>
        <v>-0.1010000000000062</v>
      </c>
      <c r="F356" s="264">
        <f>IF(A測定!T355="","",A測定!T355-$D356)</f>
        <v>-0.10200000000000387</v>
      </c>
      <c r="G356" s="126"/>
      <c r="H356" s="126"/>
      <c r="I356" s="126"/>
      <c r="J356" s="126"/>
      <c r="K356" s="126"/>
      <c r="L356" s="126"/>
      <c r="M356" s="126"/>
      <c r="N356" s="126"/>
      <c r="O356" s="126"/>
      <c r="P356" s="126"/>
      <c r="Q356" s="126"/>
      <c r="R356" s="126"/>
      <c r="S356" s="126"/>
      <c r="T356" s="126"/>
      <c r="U356" s="126"/>
      <c r="V356" s="126"/>
      <c r="W356" s="126"/>
      <c r="X356" s="126"/>
      <c r="Y356" s="126"/>
      <c r="Z356" s="126"/>
      <c r="AA356" s="126"/>
      <c r="AB356" s="126"/>
      <c r="AC356" s="126"/>
      <c r="AD356" s="126"/>
      <c r="AE356" s="126"/>
      <c r="AF356" s="126"/>
      <c r="AG356" s="126"/>
      <c r="AH356" s="126"/>
      <c r="AI356" s="126"/>
      <c r="AJ356" s="126"/>
      <c r="AK356" s="126"/>
      <c r="AL356" s="126"/>
      <c r="AM356" s="126"/>
      <c r="AN356" s="126"/>
      <c r="AO356" s="126"/>
      <c r="AP356" s="126"/>
      <c r="AQ356" s="126"/>
      <c r="AR356" s="126"/>
      <c r="AS356" s="126"/>
      <c r="AT356" s="126"/>
      <c r="AU356" s="126"/>
      <c r="AV356" s="126"/>
      <c r="AW356" s="126"/>
      <c r="AX356" s="126"/>
      <c r="AY356" s="126"/>
      <c r="AZ356" s="126"/>
      <c r="BA356" s="126"/>
      <c r="BB356" s="126"/>
      <c r="BC356" s="126"/>
      <c r="BD356" s="126"/>
      <c r="BE356" s="126"/>
      <c r="BF356" s="126"/>
      <c r="BG356" s="126"/>
      <c r="BH356" s="126"/>
      <c r="BI356" s="126"/>
      <c r="BJ356" s="126"/>
      <c r="BK356" s="126"/>
      <c r="BL356" s="126"/>
      <c r="BM356" s="126"/>
      <c r="BN356" s="126"/>
      <c r="BO356" s="126"/>
      <c r="BP356" s="126"/>
      <c r="BQ356" s="126"/>
      <c r="BR356" s="126"/>
      <c r="BS356" s="126"/>
      <c r="BT356" s="126"/>
      <c r="BU356" s="126"/>
      <c r="BV356" s="126"/>
      <c r="BW356" s="126"/>
      <c r="BX356" s="126"/>
      <c r="BY356" s="126"/>
      <c r="BZ356" s="126"/>
      <c r="CA356" s="126"/>
      <c r="CB356" s="126"/>
      <c r="CC356" s="126"/>
      <c r="CD356" s="126"/>
      <c r="CE356" s="126"/>
      <c r="CF356" s="126"/>
      <c r="CG356" s="126"/>
      <c r="CH356" s="126"/>
      <c r="CI356" s="126"/>
      <c r="CJ356" s="126"/>
      <c r="CK356" s="126"/>
      <c r="CL356" s="126"/>
      <c r="CM356" s="126"/>
      <c r="CN356" s="126"/>
      <c r="CO356" s="126"/>
      <c r="CP356" s="126"/>
      <c r="CQ356" s="126"/>
      <c r="CR356" s="126"/>
      <c r="CS356" s="126"/>
      <c r="CT356" s="126"/>
      <c r="CU356" s="126"/>
      <c r="CV356" s="126"/>
      <c r="CW356" s="126"/>
      <c r="CX356" s="126"/>
      <c r="CY356" s="126"/>
      <c r="CZ356" s="289"/>
    </row>
    <row r="357" spans="1:104" ht="13.5" customHeight="1">
      <c r="A357" s="361">
        <v>316</v>
      </c>
      <c r="B357" s="332" t="s">
        <v>304</v>
      </c>
      <c r="C357" s="130">
        <f>A測定!Q356</f>
        <v>316</v>
      </c>
      <c r="D357" s="36">
        <f>A測定!R356</f>
        <v>14</v>
      </c>
      <c r="E357" s="264">
        <f>IF(A測定!S356="","",A測定!S356-$D357)</f>
        <v>-0.22300000000000075</v>
      </c>
      <c r="F357" s="264">
        <f>IF(A測定!T356="","",A測定!T356-$D357)</f>
        <v>-2.8000000000000469E-2</v>
      </c>
      <c r="G357" s="126"/>
      <c r="H357" s="126"/>
      <c r="I357" s="126"/>
      <c r="J357" s="126"/>
      <c r="K357" s="126"/>
      <c r="L357" s="126"/>
      <c r="M357" s="126"/>
      <c r="N357" s="126"/>
      <c r="O357" s="126"/>
      <c r="P357" s="126"/>
      <c r="Q357" s="126"/>
      <c r="R357" s="126"/>
      <c r="S357" s="126"/>
      <c r="T357" s="126"/>
      <c r="U357" s="126"/>
      <c r="V357" s="126"/>
      <c r="W357" s="126"/>
      <c r="X357" s="126"/>
      <c r="Y357" s="126"/>
      <c r="Z357" s="126"/>
      <c r="AA357" s="126"/>
      <c r="AB357" s="126"/>
      <c r="AC357" s="126"/>
      <c r="AD357" s="126"/>
      <c r="AE357" s="126"/>
      <c r="AF357" s="126"/>
      <c r="AG357" s="126"/>
      <c r="AH357" s="126"/>
      <c r="AI357" s="126"/>
      <c r="AJ357" s="126"/>
      <c r="AK357" s="126"/>
      <c r="AL357" s="126"/>
      <c r="AM357" s="126"/>
      <c r="AN357" s="126"/>
      <c r="AO357" s="126"/>
      <c r="AP357" s="126"/>
      <c r="AQ357" s="126"/>
      <c r="AR357" s="126"/>
      <c r="AS357" s="126"/>
      <c r="AT357" s="126"/>
      <c r="AU357" s="126"/>
      <c r="AV357" s="126"/>
      <c r="AW357" s="126"/>
      <c r="AX357" s="126"/>
      <c r="AY357" s="126"/>
      <c r="AZ357" s="126"/>
      <c r="BA357" s="126"/>
      <c r="BB357" s="126"/>
      <c r="BC357" s="126"/>
      <c r="BD357" s="126"/>
      <c r="BE357" s="126"/>
      <c r="BF357" s="126"/>
      <c r="BG357" s="126"/>
      <c r="BH357" s="126"/>
      <c r="BI357" s="126"/>
      <c r="BJ357" s="126"/>
      <c r="BK357" s="126"/>
      <c r="BL357" s="126"/>
      <c r="BM357" s="126"/>
      <c r="BN357" s="126"/>
      <c r="BO357" s="126"/>
      <c r="BP357" s="126"/>
      <c r="BQ357" s="126"/>
      <c r="BR357" s="126"/>
      <c r="BS357" s="126"/>
      <c r="BT357" s="126"/>
      <c r="BU357" s="126"/>
      <c r="BV357" s="126"/>
      <c r="BW357" s="126"/>
      <c r="BX357" s="126"/>
      <c r="BY357" s="126"/>
      <c r="BZ357" s="126"/>
      <c r="CA357" s="126"/>
      <c r="CB357" s="126"/>
      <c r="CC357" s="126"/>
      <c r="CD357" s="126"/>
      <c r="CE357" s="126"/>
      <c r="CF357" s="126"/>
      <c r="CG357" s="126"/>
      <c r="CH357" s="126"/>
      <c r="CI357" s="126"/>
      <c r="CJ357" s="126"/>
      <c r="CK357" s="126"/>
      <c r="CL357" s="126"/>
      <c r="CM357" s="126"/>
      <c r="CN357" s="126"/>
      <c r="CO357" s="126"/>
      <c r="CP357" s="126"/>
      <c r="CQ357" s="126"/>
      <c r="CR357" s="126"/>
      <c r="CS357" s="126"/>
      <c r="CT357" s="126"/>
      <c r="CU357" s="126"/>
      <c r="CV357" s="126"/>
      <c r="CW357" s="126"/>
      <c r="CX357" s="126"/>
      <c r="CY357" s="126"/>
      <c r="CZ357" s="289"/>
    </row>
    <row r="358" spans="1:104" ht="13.5" customHeight="1">
      <c r="A358" s="359">
        <v>316</v>
      </c>
      <c r="B358" s="332" t="s">
        <v>305</v>
      </c>
      <c r="C358" s="130">
        <f>A測定!Q357</f>
        <v>316</v>
      </c>
      <c r="D358" s="36">
        <f>A測定!R357</f>
        <v>-120</v>
      </c>
      <c r="E358" s="264">
        <f>IF(A測定!S357="","",A測定!S357-$D358)</f>
        <v>-0.33799999999999386</v>
      </c>
      <c r="F358" s="264">
        <f>IF(A測定!T357="","",A測定!T357-$D358)</f>
        <v>-0.26800000000000068</v>
      </c>
      <c r="G358" s="126"/>
      <c r="H358" s="126"/>
      <c r="I358" s="126"/>
      <c r="J358" s="126"/>
      <c r="K358" s="126"/>
      <c r="L358" s="126"/>
      <c r="M358" s="126"/>
      <c r="N358" s="126"/>
      <c r="O358" s="126"/>
      <c r="P358" s="126"/>
      <c r="Q358" s="126"/>
      <c r="R358" s="126"/>
      <c r="S358" s="126"/>
      <c r="T358" s="126"/>
      <c r="U358" s="126"/>
      <c r="V358" s="126"/>
      <c r="W358" s="126"/>
      <c r="X358" s="126"/>
      <c r="Y358" s="126"/>
      <c r="Z358" s="126"/>
      <c r="AA358" s="126"/>
      <c r="AB358" s="126"/>
      <c r="AC358" s="126"/>
      <c r="AD358" s="126"/>
      <c r="AE358" s="126"/>
      <c r="AF358" s="126"/>
      <c r="AG358" s="126"/>
      <c r="AH358" s="126"/>
      <c r="AI358" s="126"/>
      <c r="AJ358" s="126"/>
      <c r="AK358" s="126"/>
      <c r="AL358" s="126"/>
      <c r="AM358" s="126"/>
      <c r="AN358" s="126"/>
      <c r="AO358" s="126"/>
      <c r="AP358" s="126"/>
      <c r="AQ358" s="126"/>
      <c r="AR358" s="126"/>
      <c r="AS358" s="126"/>
      <c r="AT358" s="126"/>
      <c r="AU358" s="126"/>
      <c r="AV358" s="126"/>
      <c r="AW358" s="126"/>
      <c r="AX358" s="126"/>
      <c r="AY358" s="126"/>
      <c r="AZ358" s="126"/>
      <c r="BA358" s="126"/>
      <c r="BB358" s="126"/>
      <c r="BC358" s="126"/>
      <c r="BD358" s="126"/>
      <c r="BE358" s="126"/>
      <c r="BF358" s="126"/>
      <c r="BG358" s="126"/>
      <c r="BH358" s="126"/>
      <c r="BI358" s="126"/>
      <c r="BJ358" s="126"/>
      <c r="BK358" s="126"/>
      <c r="BL358" s="126"/>
      <c r="BM358" s="126"/>
      <c r="BN358" s="126"/>
      <c r="BO358" s="126"/>
      <c r="BP358" s="126"/>
      <c r="BQ358" s="126"/>
      <c r="BR358" s="126"/>
      <c r="BS358" s="126"/>
      <c r="BT358" s="126"/>
      <c r="BU358" s="126"/>
      <c r="BV358" s="126"/>
      <c r="BW358" s="126"/>
      <c r="BX358" s="126"/>
      <c r="BY358" s="126"/>
      <c r="BZ358" s="126"/>
      <c r="CA358" s="126"/>
      <c r="CB358" s="126"/>
      <c r="CC358" s="126"/>
      <c r="CD358" s="126"/>
      <c r="CE358" s="126"/>
      <c r="CF358" s="126"/>
      <c r="CG358" s="126"/>
      <c r="CH358" s="126"/>
      <c r="CI358" s="126"/>
      <c r="CJ358" s="126"/>
      <c r="CK358" s="126"/>
      <c r="CL358" s="126"/>
      <c r="CM358" s="126"/>
      <c r="CN358" s="126"/>
      <c r="CO358" s="126"/>
      <c r="CP358" s="126"/>
      <c r="CQ358" s="126"/>
      <c r="CR358" s="126"/>
      <c r="CS358" s="126"/>
      <c r="CT358" s="126"/>
      <c r="CU358" s="126"/>
      <c r="CV358" s="126"/>
      <c r="CW358" s="126"/>
      <c r="CX358" s="126"/>
      <c r="CY358" s="126"/>
      <c r="CZ358" s="289"/>
    </row>
    <row r="359" spans="1:104" ht="13.5" customHeight="1">
      <c r="A359" s="359">
        <v>331</v>
      </c>
      <c r="B359" s="332" t="s">
        <v>306</v>
      </c>
      <c r="C359" s="130">
        <f>A測定!Q358</f>
        <v>331</v>
      </c>
      <c r="D359" s="36">
        <f>A測定!R358</f>
        <v>14</v>
      </c>
      <c r="E359" s="264">
        <f>IF(A測定!S358="","",A測定!S358-$D359)</f>
        <v>-9.9999999999944578E-4</v>
      </c>
      <c r="F359" s="264">
        <f>IF(A測定!T358="","",A測定!T358-$D359)</f>
        <v>0</v>
      </c>
      <c r="G359" s="126"/>
      <c r="H359" s="126"/>
      <c r="I359" s="126"/>
      <c r="J359" s="126"/>
      <c r="K359" s="126"/>
      <c r="L359" s="126"/>
      <c r="M359" s="126"/>
      <c r="N359" s="126"/>
      <c r="O359" s="126"/>
      <c r="P359" s="126"/>
      <c r="Q359" s="126"/>
      <c r="R359" s="126"/>
      <c r="S359" s="126"/>
      <c r="T359" s="126"/>
      <c r="U359" s="126"/>
      <c r="V359" s="126"/>
      <c r="W359" s="126"/>
      <c r="X359" s="126"/>
      <c r="Y359" s="126"/>
      <c r="Z359" s="126"/>
      <c r="AA359" s="126"/>
      <c r="AB359" s="126"/>
      <c r="AC359" s="126"/>
      <c r="AD359" s="126"/>
      <c r="AE359" s="126"/>
      <c r="AF359" s="126"/>
      <c r="AG359" s="126"/>
      <c r="AH359" s="126"/>
      <c r="AI359" s="126"/>
      <c r="AJ359" s="126"/>
      <c r="AK359" s="126"/>
      <c r="AL359" s="126"/>
      <c r="AM359" s="126"/>
      <c r="AN359" s="126"/>
      <c r="AO359" s="126"/>
      <c r="AP359" s="126"/>
      <c r="AQ359" s="126"/>
      <c r="AR359" s="126"/>
      <c r="AS359" s="126"/>
      <c r="AT359" s="126"/>
      <c r="AU359" s="126"/>
      <c r="AV359" s="126"/>
      <c r="AW359" s="126"/>
      <c r="AX359" s="126"/>
      <c r="AY359" s="126"/>
      <c r="AZ359" s="126"/>
      <c r="BA359" s="126"/>
      <c r="BB359" s="126"/>
      <c r="BC359" s="126"/>
      <c r="BD359" s="126"/>
      <c r="BE359" s="126"/>
      <c r="BF359" s="126"/>
      <c r="BG359" s="126"/>
      <c r="BH359" s="126"/>
      <c r="BI359" s="126"/>
      <c r="BJ359" s="126"/>
      <c r="BK359" s="126"/>
      <c r="BL359" s="126"/>
      <c r="BM359" s="126"/>
      <c r="BN359" s="126"/>
      <c r="BO359" s="126"/>
      <c r="BP359" s="126"/>
      <c r="BQ359" s="126"/>
      <c r="BR359" s="126"/>
      <c r="BS359" s="126"/>
      <c r="BT359" s="126"/>
      <c r="BU359" s="126"/>
      <c r="BV359" s="126"/>
      <c r="BW359" s="126"/>
      <c r="BX359" s="126"/>
      <c r="BY359" s="126"/>
      <c r="BZ359" s="126"/>
      <c r="CA359" s="126"/>
      <c r="CB359" s="126"/>
      <c r="CC359" s="126"/>
      <c r="CD359" s="126"/>
      <c r="CE359" s="126"/>
      <c r="CF359" s="126"/>
      <c r="CG359" s="126"/>
      <c r="CH359" s="126"/>
      <c r="CI359" s="126"/>
      <c r="CJ359" s="126"/>
      <c r="CK359" s="126"/>
      <c r="CL359" s="126"/>
      <c r="CM359" s="126"/>
      <c r="CN359" s="126"/>
      <c r="CO359" s="126"/>
      <c r="CP359" s="126"/>
      <c r="CQ359" s="126"/>
      <c r="CR359" s="126"/>
      <c r="CS359" s="126"/>
      <c r="CT359" s="126"/>
      <c r="CU359" s="126"/>
      <c r="CV359" s="126"/>
      <c r="CW359" s="126"/>
      <c r="CX359" s="126"/>
      <c r="CY359" s="126"/>
      <c r="CZ359" s="289"/>
    </row>
    <row r="360" spans="1:104" ht="13.5" customHeight="1">
      <c r="A360" s="359">
        <v>331</v>
      </c>
      <c r="B360" s="332" t="s">
        <v>307</v>
      </c>
      <c r="C360" s="130">
        <f>A測定!Q359</f>
        <v>331</v>
      </c>
      <c r="D360" s="36">
        <f>A測定!R359</f>
        <v>-120</v>
      </c>
      <c r="E360" s="264">
        <f>IF(A測定!S359="","",A測定!S359-$D360)</f>
        <v>-0.29200000000000159</v>
      </c>
      <c r="F360" s="264">
        <f>IF(A測定!T359="","",A測定!T359-$D360)</f>
        <v>-0.28000000000000114</v>
      </c>
      <c r="G360" s="126"/>
      <c r="H360" s="126"/>
      <c r="I360" s="126"/>
      <c r="J360" s="126"/>
      <c r="K360" s="126"/>
      <c r="L360" s="126"/>
      <c r="M360" s="126"/>
      <c r="N360" s="126"/>
      <c r="O360" s="126"/>
      <c r="P360" s="126"/>
      <c r="Q360" s="126"/>
      <c r="R360" s="126"/>
      <c r="S360" s="126"/>
      <c r="T360" s="126"/>
      <c r="U360" s="126"/>
      <c r="V360" s="126"/>
      <c r="W360" s="126"/>
      <c r="X360" s="126"/>
      <c r="Y360" s="126"/>
      <c r="Z360" s="126"/>
      <c r="AA360" s="126"/>
      <c r="AB360" s="126"/>
      <c r="AC360" s="126"/>
      <c r="AD360" s="126"/>
      <c r="AE360" s="126"/>
      <c r="AF360" s="126"/>
      <c r="AG360" s="126"/>
      <c r="AH360" s="126"/>
      <c r="AI360" s="126"/>
      <c r="AJ360" s="126"/>
      <c r="AK360" s="126"/>
      <c r="AL360" s="126"/>
      <c r="AM360" s="126"/>
      <c r="AN360" s="126"/>
      <c r="AO360" s="126"/>
      <c r="AP360" s="126"/>
      <c r="AQ360" s="126"/>
      <c r="AR360" s="126"/>
      <c r="AS360" s="126"/>
      <c r="AT360" s="126"/>
      <c r="AU360" s="126"/>
      <c r="AV360" s="126"/>
      <c r="AW360" s="126"/>
      <c r="AX360" s="126"/>
      <c r="AY360" s="126"/>
      <c r="AZ360" s="126"/>
      <c r="BA360" s="126"/>
      <c r="BB360" s="126"/>
      <c r="BC360" s="126"/>
      <c r="BD360" s="126"/>
      <c r="BE360" s="126"/>
      <c r="BF360" s="126"/>
      <c r="BG360" s="126"/>
      <c r="BH360" s="126"/>
      <c r="BI360" s="126"/>
      <c r="BJ360" s="126"/>
      <c r="BK360" s="126"/>
      <c r="BL360" s="126"/>
      <c r="BM360" s="126"/>
      <c r="BN360" s="126"/>
      <c r="BO360" s="126"/>
      <c r="BP360" s="126"/>
      <c r="BQ360" s="126"/>
      <c r="BR360" s="126"/>
      <c r="BS360" s="126"/>
      <c r="BT360" s="126"/>
      <c r="BU360" s="126"/>
      <c r="BV360" s="126"/>
      <c r="BW360" s="126"/>
      <c r="BX360" s="126"/>
      <c r="BY360" s="126"/>
      <c r="BZ360" s="126"/>
      <c r="CA360" s="126"/>
      <c r="CB360" s="126"/>
      <c r="CC360" s="126"/>
      <c r="CD360" s="126"/>
      <c r="CE360" s="126"/>
      <c r="CF360" s="126"/>
      <c r="CG360" s="126"/>
      <c r="CH360" s="126"/>
      <c r="CI360" s="126"/>
      <c r="CJ360" s="126"/>
      <c r="CK360" s="126"/>
      <c r="CL360" s="126"/>
      <c r="CM360" s="126"/>
      <c r="CN360" s="126"/>
      <c r="CO360" s="126"/>
      <c r="CP360" s="126"/>
      <c r="CQ360" s="126"/>
      <c r="CR360" s="126"/>
      <c r="CS360" s="126"/>
      <c r="CT360" s="126"/>
      <c r="CU360" s="126"/>
      <c r="CV360" s="126"/>
      <c r="CW360" s="126"/>
      <c r="CX360" s="126"/>
      <c r="CY360" s="126"/>
      <c r="CZ360" s="289"/>
    </row>
    <row r="361" spans="1:104" ht="13.5" customHeight="1">
      <c r="A361" s="359">
        <v>332</v>
      </c>
      <c r="B361" s="332" t="s">
        <v>308</v>
      </c>
      <c r="C361" s="130">
        <f>A測定!Q360</f>
        <v>332</v>
      </c>
      <c r="D361" s="36">
        <f>A測定!R360</f>
        <v>14</v>
      </c>
      <c r="E361" s="264">
        <f>IF(A測定!S360="","",A測定!S360-$D361)</f>
        <v>5.0000000000000711E-2</v>
      </c>
      <c r="F361" s="264">
        <f>IF(A測定!T360="","",A測定!T360-$D361)</f>
        <v>3.2000000000000028E-2</v>
      </c>
      <c r="G361" s="126"/>
      <c r="H361" s="126"/>
      <c r="I361" s="126"/>
      <c r="J361" s="126"/>
      <c r="K361" s="126"/>
      <c r="L361" s="126"/>
      <c r="M361" s="126"/>
      <c r="N361" s="126"/>
      <c r="O361" s="126"/>
      <c r="P361" s="126"/>
      <c r="Q361" s="126"/>
      <c r="R361" s="126"/>
      <c r="S361" s="126"/>
      <c r="T361" s="126"/>
      <c r="U361" s="126"/>
      <c r="V361" s="126"/>
      <c r="W361" s="126"/>
      <c r="X361" s="126"/>
      <c r="Y361" s="126"/>
      <c r="Z361" s="126"/>
      <c r="AA361" s="126"/>
      <c r="AB361" s="126"/>
      <c r="AC361" s="126"/>
      <c r="AD361" s="126"/>
      <c r="AE361" s="126"/>
      <c r="AF361" s="126"/>
      <c r="AG361" s="126"/>
      <c r="AH361" s="126"/>
      <c r="AI361" s="126"/>
      <c r="AJ361" s="126"/>
      <c r="AK361" s="126"/>
      <c r="AL361" s="126"/>
      <c r="AM361" s="126"/>
      <c r="AN361" s="126"/>
      <c r="AO361" s="126"/>
      <c r="AP361" s="126"/>
      <c r="AQ361" s="126"/>
      <c r="AR361" s="126"/>
      <c r="AS361" s="126"/>
      <c r="AT361" s="126"/>
      <c r="AU361" s="126"/>
      <c r="AV361" s="126"/>
      <c r="AW361" s="126"/>
      <c r="AX361" s="126"/>
      <c r="AY361" s="126"/>
      <c r="AZ361" s="126"/>
      <c r="BA361" s="126"/>
      <c r="BB361" s="126"/>
      <c r="BC361" s="126"/>
      <c r="BD361" s="126"/>
      <c r="BE361" s="126"/>
      <c r="BF361" s="126"/>
      <c r="BG361" s="126"/>
      <c r="BH361" s="126"/>
      <c r="BI361" s="126"/>
      <c r="BJ361" s="126"/>
      <c r="BK361" s="126"/>
      <c r="BL361" s="126"/>
      <c r="BM361" s="126"/>
      <c r="BN361" s="126"/>
      <c r="BO361" s="126"/>
      <c r="BP361" s="126"/>
      <c r="BQ361" s="126"/>
      <c r="BR361" s="126"/>
      <c r="BS361" s="126"/>
      <c r="BT361" s="126"/>
      <c r="BU361" s="126"/>
      <c r="BV361" s="126"/>
      <c r="BW361" s="126"/>
      <c r="BX361" s="126"/>
      <c r="BY361" s="126"/>
      <c r="BZ361" s="126"/>
      <c r="CA361" s="126"/>
      <c r="CB361" s="126"/>
      <c r="CC361" s="126"/>
      <c r="CD361" s="126"/>
      <c r="CE361" s="126"/>
      <c r="CF361" s="126"/>
      <c r="CG361" s="126"/>
      <c r="CH361" s="126"/>
      <c r="CI361" s="126"/>
      <c r="CJ361" s="126"/>
      <c r="CK361" s="126"/>
      <c r="CL361" s="126"/>
      <c r="CM361" s="126"/>
      <c r="CN361" s="126"/>
      <c r="CO361" s="126"/>
      <c r="CP361" s="126"/>
      <c r="CQ361" s="126"/>
      <c r="CR361" s="126"/>
      <c r="CS361" s="126"/>
      <c r="CT361" s="126"/>
      <c r="CU361" s="126"/>
      <c r="CV361" s="126"/>
      <c r="CW361" s="126"/>
      <c r="CX361" s="126"/>
      <c r="CY361" s="126"/>
      <c r="CZ361" s="289"/>
    </row>
    <row r="362" spans="1:104" ht="13.5" customHeight="1">
      <c r="A362" s="359">
        <v>332</v>
      </c>
      <c r="B362" s="332" t="s">
        <v>309</v>
      </c>
      <c r="C362" s="130">
        <f>A測定!Q361</f>
        <v>332</v>
      </c>
      <c r="D362" s="36">
        <f>A測定!R361</f>
        <v>-120</v>
      </c>
      <c r="E362" s="264">
        <f>IF(A測定!S361="","",A測定!S361-$D362)</f>
        <v>-0.23000000000000398</v>
      </c>
      <c r="F362" s="264">
        <f>IF(A測定!T361="","",A測定!T361-$D362)</f>
        <v>-0.2120000000000033</v>
      </c>
      <c r="G362" s="126"/>
      <c r="H362" s="126"/>
      <c r="I362" s="126"/>
      <c r="J362" s="126"/>
      <c r="K362" s="126"/>
      <c r="L362" s="126"/>
      <c r="M362" s="126"/>
      <c r="N362" s="126"/>
      <c r="O362" s="126"/>
      <c r="P362" s="126"/>
      <c r="Q362" s="126"/>
      <c r="R362" s="126"/>
      <c r="S362" s="126"/>
      <c r="T362" s="126"/>
      <c r="U362" s="126"/>
      <c r="V362" s="126"/>
      <c r="W362" s="126"/>
      <c r="X362" s="126"/>
      <c r="Y362" s="126"/>
      <c r="Z362" s="126"/>
      <c r="AA362" s="126"/>
      <c r="AB362" s="126"/>
      <c r="AC362" s="126"/>
      <c r="AD362" s="126"/>
      <c r="AE362" s="126"/>
      <c r="AF362" s="126"/>
      <c r="AG362" s="126"/>
      <c r="AH362" s="126"/>
      <c r="AI362" s="126"/>
      <c r="AJ362" s="126"/>
      <c r="AK362" s="126"/>
      <c r="AL362" s="126"/>
      <c r="AM362" s="126"/>
      <c r="AN362" s="126"/>
      <c r="AO362" s="126"/>
      <c r="AP362" s="126"/>
      <c r="AQ362" s="126"/>
      <c r="AR362" s="126"/>
      <c r="AS362" s="126"/>
      <c r="AT362" s="126"/>
      <c r="AU362" s="126"/>
      <c r="AV362" s="126"/>
      <c r="AW362" s="126"/>
      <c r="AX362" s="126"/>
      <c r="AY362" s="126"/>
      <c r="AZ362" s="126"/>
      <c r="BA362" s="126"/>
      <c r="BB362" s="126"/>
      <c r="BC362" s="126"/>
      <c r="BD362" s="126"/>
      <c r="BE362" s="126"/>
      <c r="BF362" s="126"/>
      <c r="BG362" s="126"/>
      <c r="BH362" s="126"/>
      <c r="BI362" s="126"/>
      <c r="BJ362" s="126"/>
      <c r="BK362" s="126"/>
      <c r="BL362" s="126"/>
      <c r="BM362" s="126"/>
      <c r="BN362" s="126"/>
      <c r="BO362" s="126"/>
      <c r="BP362" s="126"/>
      <c r="BQ362" s="126"/>
      <c r="BR362" s="126"/>
      <c r="BS362" s="126"/>
      <c r="BT362" s="126"/>
      <c r="BU362" s="126"/>
      <c r="BV362" s="126"/>
      <c r="BW362" s="126"/>
      <c r="BX362" s="126"/>
      <c r="BY362" s="126"/>
      <c r="BZ362" s="126"/>
      <c r="CA362" s="126"/>
      <c r="CB362" s="126"/>
      <c r="CC362" s="126"/>
      <c r="CD362" s="126"/>
      <c r="CE362" s="126"/>
      <c r="CF362" s="126"/>
      <c r="CG362" s="126"/>
      <c r="CH362" s="126"/>
      <c r="CI362" s="126"/>
      <c r="CJ362" s="126"/>
      <c r="CK362" s="126"/>
      <c r="CL362" s="126"/>
      <c r="CM362" s="126"/>
      <c r="CN362" s="126"/>
      <c r="CO362" s="126"/>
      <c r="CP362" s="126"/>
      <c r="CQ362" s="126"/>
      <c r="CR362" s="126"/>
      <c r="CS362" s="126"/>
      <c r="CT362" s="126"/>
      <c r="CU362" s="126"/>
      <c r="CV362" s="126"/>
      <c r="CW362" s="126"/>
      <c r="CX362" s="126"/>
      <c r="CY362" s="126"/>
      <c r="CZ362" s="289"/>
    </row>
    <row r="363" spans="1:104" ht="13.5" customHeight="1">
      <c r="A363" s="359">
        <v>333</v>
      </c>
      <c r="B363" s="332" t="s">
        <v>310</v>
      </c>
      <c r="C363" s="130">
        <f>A測定!Q362</f>
        <v>333</v>
      </c>
      <c r="D363" s="36">
        <f>A測定!R362</f>
        <v>14</v>
      </c>
      <c r="E363" s="264">
        <f>IF(A測定!S362="","",A測定!S362-$D363)</f>
        <v>0.13400000000000034</v>
      </c>
      <c r="F363" s="264">
        <f>IF(A測定!T362="","",A測定!T362-$D363)</f>
        <v>9.9000000000000199E-2</v>
      </c>
      <c r="G363" s="126"/>
      <c r="H363" s="126"/>
      <c r="I363" s="126"/>
      <c r="J363" s="126"/>
      <c r="K363" s="126"/>
      <c r="L363" s="126"/>
      <c r="M363" s="126"/>
      <c r="N363" s="126"/>
      <c r="O363" s="126"/>
      <c r="P363" s="126"/>
      <c r="Q363" s="126"/>
      <c r="R363" s="126"/>
      <c r="S363" s="126"/>
      <c r="T363" s="126"/>
      <c r="U363" s="126"/>
      <c r="V363" s="126"/>
      <c r="W363" s="126"/>
      <c r="X363" s="126"/>
      <c r="Y363" s="126"/>
      <c r="Z363" s="126"/>
      <c r="AA363" s="126"/>
      <c r="AB363" s="126"/>
      <c r="AC363" s="126"/>
      <c r="AD363" s="126"/>
      <c r="AE363" s="126"/>
      <c r="AF363" s="126"/>
      <c r="AG363" s="126"/>
      <c r="AH363" s="126"/>
      <c r="AI363" s="126"/>
      <c r="AJ363" s="126"/>
      <c r="AK363" s="126"/>
      <c r="AL363" s="126"/>
      <c r="AM363" s="126"/>
      <c r="AN363" s="126"/>
      <c r="AO363" s="126"/>
      <c r="AP363" s="126"/>
      <c r="AQ363" s="126"/>
      <c r="AR363" s="126"/>
      <c r="AS363" s="126"/>
      <c r="AT363" s="126"/>
      <c r="AU363" s="126"/>
      <c r="AV363" s="126"/>
      <c r="AW363" s="126"/>
      <c r="AX363" s="126"/>
      <c r="AY363" s="126"/>
      <c r="AZ363" s="126"/>
      <c r="BA363" s="126"/>
      <c r="BB363" s="126"/>
      <c r="BC363" s="126"/>
      <c r="BD363" s="126"/>
      <c r="BE363" s="126"/>
      <c r="BF363" s="126"/>
      <c r="BG363" s="126"/>
      <c r="BH363" s="126"/>
      <c r="BI363" s="126"/>
      <c r="BJ363" s="126"/>
      <c r="BK363" s="126"/>
      <c r="BL363" s="126"/>
      <c r="BM363" s="126"/>
      <c r="BN363" s="126"/>
      <c r="BO363" s="126"/>
      <c r="BP363" s="126"/>
      <c r="BQ363" s="126"/>
      <c r="BR363" s="126"/>
      <c r="BS363" s="126"/>
      <c r="BT363" s="126"/>
      <c r="BU363" s="126"/>
      <c r="BV363" s="126"/>
      <c r="BW363" s="126"/>
      <c r="BX363" s="126"/>
      <c r="BY363" s="126"/>
      <c r="BZ363" s="126"/>
      <c r="CA363" s="126"/>
      <c r="CB363" s="126"/>
      <c r="CC363" s="126"/>
      <c r="CD363" s="126"/>
      <c r="CE363" s="126"/>
      <c r="CF363" s="126"/>
      <c r="CG363" s="126"/>
      <c r="CH363" s="126"/>
      <c r="CI363" s="126"/>
      <c r="CJ363" s="126"/>
      <c r="CK363" s="126"/>
      <c r="CL363" s="126"/>
      <c r="CM363" s="126"/>
      <c r="CN363" s="126"/>
      <c r="CO363" s="126"/>
      <c r="CP363" s="126"/>
      <c r="CQ363" s="126"/>
      <c r="CR363" s="126"/>
      <c r="CS363" s="126"/>
      <c r="CT363" s="126"/>
      <c r="CU363" s="126"/>
      <c r="CV363" s="126"/>
      <c r="CW363" s="126"/>
      <c r="CX363" s="126"/>
      <c r="CY363" s="126"/>
      <c r="CZ363" s="289"/>
    </row>
    <row r="364" spans="1:104" ht="13.5" customHeight="1">
      <c r="A364" s="359">
        <v>333</v>
      </c>
      <c r="B364" s="332" t="s">
        <v>311</v>
      </c>
      <c r="C364" s="130">
        <f>A測定!Q363</f>
        <v>333</v>
      </c>
      <c r="D364" s="36">
        <f>A測定!R363</f>
        <v>-120</v>
      </c>
      <c r="E364" s="264">
        <f>IF(A測定!S363="","",A測定!S363-$D364)</f>
        <v>-0.18800000000000239</v>
      </c>
      <c r="F364" s="264">
        <f>IF(A測定!T363="","",A測定!T363-$D364)</f>
        <v>-0.21500000000000341</v>
      </c>
      <c r="G364" s="126"/>
      <c r="H364" s="126"/>
      <c r="I364" s="126"/>
      <c r="J364" s="126"/>
      <c r="K364" s="126"/>
      <c r="L364" s="126"/>
      <c r="M364" s="126"/>
      <c r="N364" s="126"/>
      <c r="O364" s="126"/>
      <c r="P364" s="126"/>
      <c r="Q364" s="126"/>
      <c r="R364" s="126"/>
      <c r="S364" s="126"/>
      <c r="T364" s="126"/>
      <c r="U364" s="126"/>
      <c r="V364" s="126"/>
      <c r="W364" s="126"/>
      <c r="X364" s="126"/>
      <c r="Y364" s="126"/>
      <c r="Z364" s="126"/>
      <c r="AA364" s="126"/>
      <c r="AB364" s="126"/>
      <c r="AC364" s="126"/>
      <c r="AD364" s="126"/>
      <c r="AE364" s="126"/>
      <c r="AF364" s="126"/>
      <c r="AG364" s="126"/>
      <c r="AH364" s="126"/>
      <c r="AI364" s="126"/>
      <c r="AJ364" s="126"/>
      <c r="AK364" s="126"/>
      <c r="AL364" s="126"/>
      <c r="AM364" s="126"/>
      <c r="AN364" s="126"/>
      <c r="AO364" s="126"/>
      <c r="AP364" s="126"/>
      <c r="AQ364" s="126"/>
      <c r="AR364" s="126"/>
      <c r="AS364" s="126"/>
      <c r="AT364" s="126"/>
      <c r="AU364" s="126"/>
      <c r="AV364" s="126"/>
      <c r="AW364" s="126"/>
      <c r="AX364" s="126"/>
      <c r="AY364" s="126"/>
      <c r="AZ364" s="126"/>
      <c r="BA364" s="126"/>
      <c r="BB364" s="126"/>
      <c r="BC364" s="126"/>
      <c r="BD364" s="126"/>
      <c r="BE364" s="126"/>
      <c r="BF364" s="126"/>
      <c r="BG364" s="126"/>
      <c r="BH364" s="126"/>
      <c r="BI364" s="126"/>
      <c r="BJ364" s="126"/>
      <c r="BK364" s="126"/>
      <c r="BL364" s="126"/>
      <c r="BM364" s="126"/>
      <c r="BN364" s="126"/>
      <c r="BO364" s="126"/>
      <c r="BP364" s="126"/>
      <c r="BQ364" s="126"/>
      <c r="BR364" s="126"/>
      <c r="BS364" s="126"/>
      <c r="BT364" s="126"/>
      <c r="BU364" s="126"/>
      <c r="BV364" s="126"/>
      <c r="BW364" s="126"/>
      <c r="BX364" s="126"/>
      <c r="BY364" s="126"/>
      <c r="BZ364" s="126"/>
      <c r="CA364" s="126"/>
      <c r="CB364" s="126"/>
      <c r="CC364" s="126"/>
      <c r="CD364" s="126"/>
      <c r="CE364" s="126"/>
      <c r="CF364" s="126"/>
      <c r="CG364" s="126"/>
      <c r="CH364" s="126"/>
      <c r="CI364" s="126"/>
      <c r="CJ364" s="126"/>
      <c r="CK364" s="126"/>
      <c r="CL364" s="126"/>
      <c r="CM364" s="126"/>
      <c r="CN364" s="126"/>
      <c r="CO364" s="126"/>
      <c r="CP364" s="126"/>
      <c r="CQ364" s="126"/>
      <c r="CR364" s="126"/>
      <c r="CS364" s="126"/>
      <c r="CT364" s="126"/>
      <c r="CU364" s="126"/>
      <c r="CV364" s="126"/>
      <c r="CW364" s="126"/>
      <c r="CX364" s="126"/>
      <c r="CY364" s="126"/>
      <c r="CZ364" s="289"/>
    </row>
    <row r="365" spans="1:104" ht="13.5" customHeight="1">
      <c r="A365" s="359">
        <v>317</v>
      </c>
      <c r="B365" s="332" t="s">
        <v>312</v>
      </c>
      <c r="C365" s="130">
        <f>A測定!Q364</f>
        <v>317</v>
      </c>
      <c r="D365" s="36">
        <f>A測定!R364</f>
        <v>14</v>
      </c>
      <c r="E365" s="264">
        <f>IF(A測定!S364="","",A測定!S364-$D365)</f>
        <v>3.0000000000001137E-3</v>
      </c>
      <c r="F365" s="264">
        <f>IF(A測定!T364="","",A測定!T364-$D365)</f>
        <v>-2.2999999999999687E-2</v>
      </c>
      <c r="G365" s="126"/>
      <c r="H365" s="126"/>
      <c r="I365" s="126"/>
      <c r="J365" s="126"/>
      <c r="K365" s="126"/>
      <c r="L365" s="126"/>
      <c r="M365" s="126"/>
      <c r="N365" s="126"/>
      <c r="O365" s="126"/>
      <c r="P365" s="126"/>
      <c r="Q365" s="126"/>
      <c r="R365" s="126"/>
      <c r="S365" s="126"/>
      <c r="T365" s="126"/>
      <c r="U365" s="126"/>
      <c r="V365" s="126"/>
      <c r="W365" s="126"/>
      <c r="X365" s="126"/>
      <c r="Y365" s="126"/>
      <c r="Z365" s="126"/>
      <c r="AA365" s="126"/>
      <c r="AB365" s="126"/>
      <c r="AC365" s="126"/>
      <c r="AD365" s="126"/>
      <c r="AE365" s="126"/>
      <c r="AF365" s="126"/>
      <c r="AG365" s="126"/>
      <c r="AH365" s="126"/>
      <c r="AI365" s="126"/>
      <c r="AJ365" s="126"/>
      <c r="AK365" s="126"/>
      <c r="AL365" s="126"/>
      <c r="AM365" s="126"/>
      <c r="AN365" s="126"/>
      <c r="AO365" s="126"/>
      <c r="AP365" s="126"/>
      <c r="AQ365" s="126"/>
      <c r="AR365" s="126"/>
      <c r="AS365" s="126"/>
      <c r="AT365" s="126"/>
      <c r="AU365" s="126"/>
      <c r="AV365" s="126"/>
      <c r="AW365" s="126"/>
      <c r="AX365" s="126"/>
      <c r="AY365" s="126"/>
      <c r="AZ365" s="126"/>
      <c r="BA365" s="126"/>
      <c r="BB365" s="126"/>
      <c r="BC365" s="126"/>
      <c r="BD365" s="126"/>
      <c r="BE365" s="126"/>
      <c r="BF365" s="126"/>
      <c r="BG365" s="126"/>
      <c r="BH365" s="126"/>
      <c r="BI365" s="126"/>
      <c r="BJ365" s="126"/>
      <c r="BK365" s="126"/>
      <c r="BL365" s="126"/>
      <c r="BM365" s="126"/>
      <c r="BN365" s="126"/>
      <c r="BO365" s="126"/>
      <c r="BP365" s="126"/>
      <c r="BQ365" s="126"/>
      <c r="BR365" s="126"/>
      <c r="BS365" s="126"/>
      <c r="BT365" s="126"/>
      <c r="BU365" s="126"/>
      <c r="BV365" s="126"/>
      <c r="BW365" s="126"/>
      <c r="BX365" s="126"/>
      <c r="BY365" s="126"/>
      <c r="BZ365" s="126"/>
      <c r="CA365" s="126"/>
      <c r="CB365" s="126"/>
      <c r="CC365" s="126"/>
      <c r="CD365" s="126"/>
      <c r="CE365" s="126"/>
      <c r="CF365" s="126"/>
      <c r="CG365" s="126"/>
      <c r="CH365" s="126"/>
      <c r="CI365" s="126"/>
      <c r="CJ365" s="126"/>
      <c r="CK365" s="126"/>
      <c r="CL365" s="126"/>
      <c r="CM365" s="126"/>
      <c r="CN365" s="126"/>
      <c r="CO365" s="126"/>
      <c r="CP365" s="126"/>
      <c r="CQ365" s="126"/>
      <c r="CR365" s="126"/>
      <c r="CS365" s="126"/>
      <c r="CT365" s="126"/>
      <c r="CU365" s="126"/>
      <c r="CV365" s="126"/>
      <c r="CW365" s="126"/>
      <c r="CX365" s="126"/>
      <c r="CY365" s="126"/>
      <c r="CZ365" s="289"/>
    </row>
    <row r="366" spans="1:104" ht="13.5" customHeight="1">
      <c r="A366" s="359">
        <v>317</v>
      </c>
      <c r="B366" s="332" t="s">
        <v>313</v>
      </c>
      <c r="C366" s="130">
        <f>A測定!Q365</f>
        <v>317</v>
      </c>
      <c r="D366" s="36">
        <f>A測定!R365</f>
        <v>-40</v>
      </c>
      <c r="E366" s="264">
        <f>IF(A測定!S365="","",A測定!S365-$D366)</f>
        <v>-0.14200000000000301</v>
      </c>
      <c r="F366" s="264">
        <f>IF(A測定!T365="","",A測定!T365-$D366)</f>
        <v>-0.14399999999999835</v>
      </c>
      <c r="G366" s="126"/>
      <c r="H366" s="126"/>
      <c r="I366" s="126"/>
      <c r="J366" s="126"/>
      <c r="K366" s="126"/>
      <c r="L366" s="126"/>
      <c r="M366" s="126"/>
      <c r="N366" s="126"/>
      <c r="O366" s="126"/>
      <c r="P366" s="126"/>
      <c r="Q366" s="126"/>
      <c r="R366" s="126"/>
      <c r="S366" s="126"/>
      <c r="T366" s="126"/>
      <c r="U366" s="126"/>
      <c r="V366" s="126"/>
      <c r="W366" s="126"/>
      <c r="X366" s="126"/>
      <c r="Y366" s="126"/>
      <c r="Z366" s="126"/>
      <c r="AA366" s="126"/>
      <c r="AB366" s="126"/>
      <c r="AC366" s="126"/>
      <c r="AD366" s="126"/>
      <c r="AE366" s="126"/>
      <c r="AF366" s="126"/>
      <c r="AG366" s="126"/>
      <c r="AH366" s="126"/>
      <c r="AI366" s="126"/>
      <c r="AJ366" s="126"/>
      <c r="AK366" s="126"/>
      <c r="AL366" s="126"/>
      <c r="AM366" s="126"/>
      <c r="AN366" s="126"/>
      <c r="AO366" s="126"/>
      <c r="AP366" s="126"/>
      <c r="AQ366" s="126"/>
      <c r="AR366" s="126"/>
      <c r="AS366" s="126"/>
      <c r="AT366" s="126"/>
      <c r="AU366" s="126"/>
      <c r="AV366" s="126"/>
      <c r="AW366" s="126"/>
      <c r="AX366" s="126"/>
      <c r="AY366" s="126"/>
      <c r="AZ366" s="126"/>
      <c r="BA366" s="126"/>
      <c r="BB366" s="126"/>
      <c r="BC366" s="126"/>
      <c r="BD366" s="126"/>
      <c r="BE366" s="126"/>
      <c r="BF366" s="126"/>
      <c r="BG366" s="126"/>
      <c r="BH366" s="126"/>
      <c r="BI366" s="126"/>
      <c r="BJ366" s="126"/>
      <c r="BK366" s="126"/>
      <c r="BL366" s="126"/>
      <c r="BM366" s="126"/>
      <c r="BN366" s="126"/>
      <c r="BO366" s="126"/>
      <c r="BP366" s="126"/>
      <c r="BQ366" s="126"/>
      <c r="BR366" s="126"/>
      <c r="BS366" s="126"/>
      <c r="BT366" s="126"/>
      <c r="BU366" s="126"/>
      <c r="BV366" s="126"/>
      <c r="BW366" s="126"/>
      <c r="BX366" s="126"/>
      <c r="BY366" s="126"/>
      <c r="BZ366" s="126"/>
      <c r="CA366" s="126"/>
      <c r="CB366" s="126"/>
      <c r="CC366" s="126"/>
      <c r="CD366" s="126"/>
      <c r="CE366" s="126"/>
      <c r="CF366" s="126"/>
      <c r="CG366" s="126"/>
      <c r="CH366" s="126"/>
      <c r="CI366" s="126"/>
      <c r="CJ366" s="126"/>
      <c r="CK366" s="126"/>
      <c r="CL366" s="126"/>
      <c r="CM366" s="126"/>
      <c r="CN366" s="126"/>
      <c r="CO366" s="126"/>
      <c r="CP366" s="126"/>
      <c r="CQ366" s="126"/>
      <c r="CR366" s="126"/>
      <c r="CS366" s="126"/>
      <c r="CT366" s="126"/>
      <c r="CU366" s="126"/>
      <c r="CV366" s="126"/>
      <c r="CW366" s="126"/>
      <c r="CX366" s="126"/>
      <c r="CY366" s="126"/>
      <c r="CZ366" s="289"/>
    </row>
    <row r="367" spans="1:104" ht="13.5" customHeight="1">
      <c r="A367" s="359">
        <v>334</v>
      </c>
      <c r="B367" s="332" t="s">
        <v>314</v>
      </c>
      <c r="C367" s="130">
        <f>A測定!Q366</f>
        <v>334</v>
      </c>
      <c r="D367" s="36">
        <f>A測定!R366</f>
        <v>14</v>
      </c>
      <c r="E367" s="264">
        <f>IF(A測定!S366="","",A測定!S366-$D367)</f>
        <v>-2.5000000000000355E-2</v>
      </c>
      <c r="F367" s="264">
        <f>IF(A測定!T366="","",A測定!T366-$D367)</f>
        <v>3.9999999999995595E-3</v>
      </c>
      <c r="G367" s="126"/>
      <c r="H367" s="126"/>
      <c r="I367" s="126"/>
      <c r="J367" s="126"/>
      <c r="K367" s="126"/>
      <c r="L367" s="126"/>
      <c r="M367" s="126"/>
      <c r="N367" s="126"/>
      <c r="O367" s="126"/>
      <c r="P367" s="126"/>
      <c r="Q367" s="126"/>
      <c r="R367" s="126"/>
      <c r="S367" s="126"/>
      <c r="T367" s="126"/>
      <c r="U367" s="126"/>
      <c r="V367" s="126"/>
      <c r="W367" s="126"/>
      <c r="X367" s="126"/>
      <c r="Y367" s="126"/>
      <c r="Z367" s="126"/>
      <c r="AA367" s="126"/>
      <c r="AB367" s="126"/>
      <c r="AC367" s="126"/>
      <c r="AD367" s="126"/>
      <c r="AE367" s="126"/>
      <c r="AF367" s="126"/>
      <c r="AG367" s="126"/>
      <c r="AH367" s="126"/>
      <c r="AI367" s="126"/>
      <c r="AJ367" s="126"/>
      <c r="AK367" s="126"/>
      <c r="AL367" s="126"/>
      <c r="AM367" s="126"/>
      <c r="AN367" s="126"/>
      <c r="AO367" s="126"/>
      <c r="AP367" s="126"/>
      <c r="AQ367" s="126"/>
      <c r="AR367" s="126"/>
      <c r="AS367" s="126"/>
      <c r="AT367" s="126"/>
      <c r="AU367" s="126"/>
      <c r="AV367" s="126"/>
      <c r="AW367" s="126"/>
      <c r="AX367" s="126"/>
      <c r="AY367" s="126"/>
      <c r="AZ367" s="126"/>
      <c r="BA367" s="126"/>
      <c r="BB367" s="126"/>
      <c r="BC367" s="126"/>
      <c r="BD367" s="126"/>
      <c r="BE367" s="126"/>
      <c r="BF367" s="126"/>
      <c r="BG367" s="126"/>
      <c r="BH367" s="126"/>
      <c r="BI367" s="126"/>
      <c r="BJ367" s="126"/>
      <c r="BK367" s="126"/>
      <c r="BL367" s="126"/>
      <c r="BM367" s="126"/>
      <c r="BN367" s="126"/>
      <c r="BO367" s="126"/>
      <c r="BP367" s="126"/>
      <c r="BQ367" s="126"/>
      <c r="BR367" s="126"/>
      <c r="BS367" s="126"/>
      <c r="BT367" s="126"/>
      <c r="BU367" s="126"/>
      <c r="BV367" s="126"/>
      <c r="BW367" s="126"/>
      <c r="BX367" s="126"/>
      <c r="BY367" s="126"/>
      <c r="BZ367" s="126"/>
      <c r="CA367" s="126"/>
      <c r="CB367" s="126"/>
      <c r="CC367" s="126"/>
      <c r="CD367" s="126"/>
      <c r="CE367" s="126"/>
      <c r="CF367" s="126"/>
      <c r="CG367" s="126"/>
      <c r="CH367" s="126"/>
      <c r="CI367" s="126"/>
      <c r="CJ367" s="126"/>
      <c r="CK367" s="126"/>
      <c r="CL367" s="126"/>
      <c r="CM367" s="126"/>
      <c r="CN367" s="126"/>
      <c r="CO367" s="126"/>
      <c r="CP367" s="126"/>
      <c r="CQ367" s="126"/>
      <c r="CR367" s="126"/>
      <c r="CS367" s="126"/>
      <c r="CT367" s="126"/>
      <c r="CU367" s="126"/>
      <c r="CV367" s="126"/>
      <c r="CW367" s="126"/>
      <c r="CX367" s="126"/>
      <c r="CY367" s="126"/>
      <c r="CZ367" s="289"/>
    </row>
    <row r="368" spans="1:104" ht="13.5" customHeight="1">
      <c r="A368" s="359">
        <v>334</v>
      </c>
      <c r="B368" s="332" t="s">
        <v>315</v>
      </c>
      <c r="C368" s="130">
        <f>A測定!Q367</f>
        <v>334</v>
      </c>
      <c r="D368" s="36">
        <f>A測定!R367</f>
        <v>-40</v>
      </c>
      <c r="E368" s="264">
        <f>IF(A測定!S367="","",A測定!S367-$D368)</f>
        <v>-0.15999999999999659</v>
      </c>
      <c r="F368" s="264">
        <f>IF(A測定!T367="","",A測定!T367-$D368)</f>
        <v>-0.12299999999999756</v>
      </c>
      <c r="G368" s="126"/>
      <c r="H368" s="126"/>
      <c r="I368" s="126"/>
      <c r="J368" s="126"/>
      <c r="K368" s="126"/>
      <c r="L368" s="126"/>
      <c r="M368" s="126"/>
      <c r="N368" s="126"/>
      <c r="O368" s="126"/>
      <c r="P368" s="126"/>
      <c r="Q368" s="126"/>
      <c r="R368" s="126"/>
      <c r="S368" s="126"/>
      <c r="T368" s="126"/>
      <c r="U368" s="126"/>
      <c r="V368" s="126"/>
      <c r="W368" s="126"/>
      <c r="X368" s="126"/>
      <c r="Y368" s="126"/>
      <c r="Z368" s="126"/>
      <c r="AA368" s="126"/>
      <c r="AB368" s="126"/>
      <c r="AC368" s="126"/>
      <c r="AD368" s="126"/>
      <c r="AE368" s="126"/>
      <c r="AF368" s="126"/>
      <c r="AG368" s="126"/>
      <c r="AH368" s="126"/>
      <c r="AI368" s="126"/>
      <c r="AJ368" s="126"/>
      <c r="AK368" s="126"/>
      <c r="AL368" s="126"/>
      <c r="AM368" s="126"/>
      <c r="AN368" s="126"/>
      <c r="AO368" s="126"/>
      <c r="AP368" s="126"/>
      <c r="AQ368" s="126"/>
      <c r="AR368" s="126"/>
      <c r="AS368" s="126"/>
      <c r="AT368" s="126"/>
      <c r="AU368" s="126"/>
      <c r="AV368" s="126"/>
      <c r="AW368" s="126"/>
      <c r="AX368" s="126"/>
      <c r="AY368" s="126"/>
      <c r="AZ368" s="126"/>
      <c r="BA368" s="126"/>
      <c r="BB368" s="126"/>
      <c r="BC368" s="126"/>
      <c r="BD368" s="126"/>
      <c r="BE368" s="126"/>
      <c r="BF368" s="126"/>
      <c r="BG368" s="126"/>
      <c r="BH368" s="126"/>
      <c r="BI368" s="126"/>
      <c r="BJ368" s="126"/>
      <c r="BK368" s="126"/>
      <c r="BL368" s="126"/>
      <c r="BM368" s="126"/>
      <c r="BN368" s="126"/>
      <c r="BO368" s="126"/>
      <c r="BP368" s="126"/>
      <c r="BQ368" s="126"/>
      <c r="BR368" s="126"/>
      <c r="BS368" s="126"/>
      <c r="BT368" s="126"/>
      <c r="BU368" s="126"/>
      <c r="BV368" s="126"/>
      <c r="BW368" s="126"/>
      <c r="BX368" s="126"/>
      <c r="BY368" s="126"/>
      <c r="BZ368" s="126"/>
      <c r="CA368" s="126"/>
      <c r="CB368" s="126"/>
      <c r="CC368" s="126"/>
      <c r="CD368" s="126"/>
      <c r="CE368" s="126"/>
      <c r="CF368" s="126"/>
      <c r="CG368" s="126"/>
      <c r="CH368" s="126"/>
      <c r="CI368" s="126"/>
      <c r="CJ368" s="126"/>
      <c r="CK368" s="126"/>
      <c r="CL368" s="126"/>
      <c r="CM368" s="126"/>
      <c r="CN368" s="126"/>
      <c r="CO368" s="126"/>
      <c r="CP368" s="126"/>
      <c r="CQ368" s="126"/>
      <c r="CR368" s="126"/>
      <c r="CS368" s="126"/>
      <c r="CT368" s="126"/>
      <c r="CU368" s="126"/>
      <c r="CV368" s="126"/>
      <c r="CW368" s="126"/>
      <c r="CX368" s="126"/>
      <c r="CY368" s="126"/>
      <c r="CZ368" s="289"/>
    </row>
    <row r="369" spans="1:104" ht="13.5" customHeight="1">
      <c r="A369" s="359">
        <v>335</v>
      </c>
      <c r="B369" s="332" t="s">
        <v>316</v>
      </c>
      <c r="C369" s="130">
        <f>A測定!Q368</f>
        <v>335</v>
      </c>
      <c r="D369" s="36">
        <f>A測定!R368</f>
        <v>14</v>
      </c>
      <c r="E369" s="264">
        <f>IF(A測定!S368="","",A測定!S368-$D369)</f>
        <v>1.6000000000000014E-2</v>
      </c>
      <c r="F369" s="264">
        <f>IF(A測定!T368="","",A測定!T368-$D369)</f>
        <v>1.5000000000000568E-2</v>
      </c>
      <c r="G369" s="126"/>
      <c r="H369" s="126"/>
      <c r="I369" s="126"/>
      <c r="J369" s="126"/>
      <c r="K369" s="126"/>
      <c r="L369" s="126"/>
      <c r="M369" s="126"/>
      <c r="N369" s="126"/>
      <c r="O369" s="126"/>
      <c r="P369" s="126"/>
      <c r="Q369" s="126"/>
      <c r="R369" s="126"/>
      <c r="S369" s="126"/>
      <c r="T369" s="126"/>
      <c r="U369" s="126"/>
      <c r="V369" s="126"/>
      <c r="W369" s="126"/>
      <c r="X369" s="126"/>
      <c r="Y369" s="126"/>
      <c r="Z369" s="126"/>
      <c r="AA369" s="126"/>
      <c r="AB369" s="126"/>
      <c r="AC369" s="126"/>
      <c r="AD369" s="126"/>
      <c r="AE369" s="126"/>
      <c r="AF369" s="126"/>
      <c r="AG369" s="126"/>
      <c r="AH369" s="126"/>
      <c r="AI369" s="126"/>
      <c r="AJ369" s="126"/>
      <c r="AK369" s="126"/>
      <c r="AL369" s="126"/>
      <c r="AM369" s="126"/>
      <c r="AN369" s="126"/>
      <c r="AO369" s="126"/>
      <c r="AP369" s="126"/>
      <c r="AQ369" s="126"/>
      <c r="AR369" s="126"/>
      <c r="AS369" s="126"/>
      <c r="AT369" s="126"/>
      <c r="AU369" s="126"/>
      <c r="AV369" s="126"/>
      <c r="AW369" s="126"/>
      <c r="AX369" s="126"/>
      <c r="AY369" s="126"/>
      <c r="AZ369" s="126"/>
      <c r="BA369" s="126"/>
      <c r="BB369" s="126"/>
      <c r="BC369" s="126"/>
      <c r="BD369" s="126"/>
      <c r="BE369" s="126"/>
      <c r="BF369" s="126"/>
      <c r="BG369" s="126"/>
      <c r="BH369" s="126"/>
      <c r="BI369" s="126"/>
      <c r="BJ369" s="126"/>
      <c r="BK369" s="126"/>
      <c r="BL369" s="126"/>
      <c r="BM369" s="126"/>
      <c r="BN369" s="126"/>
      <c r="BO369" s="126"/>
      <c r="BP369" s="126"/>
      <c r="BQ369" s="126"/>
      <c r="BR369" s="126"/>
      <c r="BS369" s="126"/>
      <c r="BT369" s="126"/>
      <c r="BU369" s="126"/>
      <c r="BV369" s="126"/>
      <c r="BW369" s="126"/>
      <c r="BX369" s="126"/>
      <c r="BY369" s="126"/>
      <c r="BZ369" s="126"/>
      <c r="CA369" s="126"/>
      <c r="CB369" s="126"/>
      <c r="CC369" s="126"/>
      <c r="CD369" s="126"/>
      <c r="CE369" s="126"/>
      <c r="CF369" s="126"/>
      <c r="CG369" s="126"/>
      <c r="CH369" s="126"/>
      <c r="CI369" s="126"/>
      <c r="CJ369" s="126"/>
      <c r="CK369" s="126"/>
      <c r="CL369" s="126"/>
      <c r="CM369" s="126"/>
      <c r="CN369" s="126"/>
      <c r="CO369" s="126"/>
      <c r="CP369" s="126"/>
      <c r="CQ369" s="126"/>
      <c r="CR369" s="126"/>
      <c r="CS369" s="126"/>
      <c r="CT369" s="126"/>
      <c r="CU369" s="126"/>
      <c r="CV369" s="126"/>
      <c r="CW369" s="126"/>
      <c r="CX369" s="126"/>
      <c r="CY369" s="126"/>
      <c r="CZ369" s="289"/>
    </row>
    <row r="370" spans="1:104" ht="13.5" customHeight="1">
      <c r="A370" s="359">
        <v>335</v>
      </c>
      <c r="B370" s="332" t="s">
        <v>317</v>
      </c>
      <c r="C370" s="130">
        <f>A測定!Q369</f>
        <v>335</v>
      </c>
      <c r="D370" s="36">
        <f>A測定!R369</f>
        <v>-40</v>
      </c>
      <c r="E370" s="264">
        <f>IF(A測定!S369="","",A測定!S369-$D370)</f>
        <v>-7.6999999999998181E-2</v>
      </c>
      <c r="F370" s="264">
        <f>IF(A測定!T369="","",A測定!T369-$D370)</f>
        <v>-7.3999999999998067E-2</v>
      </c>
      <c r="G370" s="126"/>
      <c r="H370" s="126"/>
      <c r="I370" s="126"/>
      <c r="J370" s="126"/>
      <c r="K370" s="126"/>
      <c r="L370" s="126"/>
      <c r="M370" s="126"/>
      <c r="N370" s="126"/>
      <c r="O370" s="126"/>
      <c r="P370" s="126"/>
      <c r="Q370" s="126"/>
      <c r="R370" s="126"/>
      <c r="S370" s="126"/>
      <c r="T370" s="126"/>
      <c r="U370" s="126"/>
      <c r="V370" s="126"/>
      <c r="W370" s="126"/>
      <c r="X370" s="126"/>
      <c r="Y370" s="126"/>
      <c r="Z370" s="126"/>
      <c r="AA370" s="126"/>
      <c r="AB370" s="126"/>
      <c r="AC370" s="126"/>
      <c r="AD370" s="126"/>
      <c r="AE370" s="126"/>
      <c r="AF370" s="126"/>
      <c r="AG370" s="126"/>
      <c r="AH370" s="126"/>
      <c r="AI370" s="126"/>
      <c r="AJ370" s="126"/>
      <c r="AK370" s="126"/>
      <c r="AL370" s="126"/>
      <c r="AM370" s="126"/>
      <c r="AN370" s="126"/>
      <c r="AO370" s="126"/>
      <c r="AP370" s="126"/>
      <c r="AQ370" s="126"/>
      <c r="AR370" s="126"/>
      <c r="AS370" s="126"/>
      <c r="AT370" s="126"/>
      <c r="AU370" s="126"/>
      <c r="AV370" s="126"/>
      <c r="AW370" s="126"/>
      <c r="AX370" s="126"/>
      <c r="AY370" s="126"/>
      <c r="AZ370" s="126"/>
      <c r="BA370" s="126"/>
      <c r="BB370" s="126"/>
      <c r="BC370" s="126"/>
      <c r="BD370" s="126"/>
      <c r="BE370" s="126"/>
      <c r="BF370" s="126"/>
      <c r="BG370" s="126"/>
      <c r="BH370" s="126"/>
      <c r="BI370" s="126"/>
      <c r="BJ370" s="126"/>
      <c r="BK370" s="126"/>
      <c r="BL370" s="126"/>
      <c r="BM370" s="126"/>
      <c r="BN370" s="126"/>
      <c r="BO370" s="126"/>
      <c r="BP370" s="126"/>
      <c r="BQ370" s="126"/>
      <c r="BR370" s="126"/>
      <c r="BS370" s="126"/>
      <c r="BT370" s="126"/>
      <c r="BU370" s="126"/>
      <c r="BV370" s="126"/>
      <c r="BW370" s="126"/>
      <c r="BX370" s="126"/>
      <c r="BY370" s="126"/>
      <c r="BZ370" s="126"/>
      <c r="CA370" s="126"/>
      <c r="CB370" s="126"/>
      <c r="CC370" s="126"/>
      <c r="CD370" s="126"/>
      <c r="CE370" s="126"/>
      <c r="CF370" s="126"/>
      <c r="CG370" s="126"/>
      <c r="CH370" s="126"/>
      <c r="CI370" s="126"/>
      <c r="CJ370" s="126"/>
      <c r="CK370" s="126"/>
      <c r="CL370" s="126"/>
      <c r="CM370" s="126"/>
      <c r="CN370" s="126"/>
      <c r="CO370" s="126"/>
      <c r="CP370" s="126"/>
      <c r="CQ370" s="126"/>
      <c r="CR370" s="126"/>
      <c r="CS370" s="126"/>
      <c r="CT370" s="126"/>
      <c r="CU370" s="126"/>
      <c r="CV370" s="126"/>
      <c r="CW370" s="126"/>
      <c r="CX370" s="126"/>
      <c r="CY370" s="126"/>
      <c r="CZ370" s="289"/>
    </row>
    <row r="371" spans="1:104" ht="13.5" customHeight="1">
      <c r="A371" s="359">
        <v>336</v>
      </c>
      <c r="B371" s="332" t="s">
        <v>318</v>
      </c>
      <c r="C371" s="130">
        <f>A測定!Q370</f>
        <v>336</v>
      </c>
      <c r="D371" s="36">
        <f>A測定!R370</f>
        <v>14</v>
      </c>
      <c r="E371" s="264">
        <f>IF(A測定!S370="","",A測定!S370-$D371)</f>
        <v>0.11299999999999955</v>
      </c>
      <c r="F371" s="264">
        <f>IF(A測定!T370="","",A測定!T370-$D371)</f>
        <v>6.7999999999999616E-2</v>
      </c>
      <c r="G371" s="126"/>
      <c r="H371" s="126"/>
      <c r="I371" s="126"/>
      <c r="J371" s="126"/>
      <c r="K371" s="126"/>
      <c r="L371" s="126"/>
      <c r="M371" s="126"/>
      <c r="N371" s="126"/>
      <c r="O371" s="126"/>
      <c r="P371" s="126"/>
      <c r="Q371" s="126"/>
      <c r="R371" s="126"/>
      <c r="S371" s="126"/>
      <c r="T371" s="126"/>
      <c r="U371" s="126"/>
      <c r="V371" s="126"/>
      <c r="W371" s="126"/>
      <c r="X371" s="126"/>
      <c r="Y371" s="126"/>
      <c r="Z371" s="126"/>
      <c r="AA371" s="126"/>
      <c r="AB371" s="126"/>
      <c r="AC371" s="126"/>
      <c r="AD371" s="126"/>
      <c r="AE371" s="126"/>
      <c r="AF371" s="126"/>
      <c r="AG371" s="126"/>
      <c r="AH371" s="126"/>
      <c r="AI371" s="126"/>
      <c r="AJ371" s="126"/>
      <c r="AK371" s="126"/>
      <c r="AL371" s="126"/>
      <c r="AM371" s="126"/>
      <c r="AN371" s="126"/>
      <c r="AO371" s="126"/>
      <c r="AP371" s="126"/>
      <c r="AQ371" s="126"/>
      <c r="AR371" s="126"/>
      <c r="AS371" s="126"/>
      <c r="AT371" s="126"/>
      <c r="AU371" s="126"/>
      <c r="AV371" s="126"/>
      <c r="AW371" s="126"/>
      <c r="AX371" s="126"/>
      <c r="AY371" s="126"/>
      <c r="AZ371" s="126"/>
      <c r="BA371" s="126"/>
      <c r="BB371" s="126"/>
      <c r="BC371" s="126"/>
      <c r="BD371" s="126"/>
      <c r="BE371" s="126"/>
      <c r="BF371" s="126"/>
      <c r="BG371" s="126"/>
      <c r="BH371" s="126"/>
      <c r="BI371" s="126"/>
      <c r="BJ371" s="126"/>
      <c r="BK371" s="126"/>
      <c r="BL371" s="126"/>
      <c r="BM371" s="126"/>
      <c r="BN371" s="126"/>
      <c r="BO371" s="126"/>
      <c r="BP371" s="126"/>
      <c r="BQ371" s="126"/>
      <c r="BR371" s="126"/>
      <c r="BS371" s="126"/>
      <c r="BT371" s="126"/>
      <c r="BU371" s="126"/>
      <c r="BV371" s="126"/>
      <c r="BW371" s="126"/>
      <c r="BX371" s="126"/>
      <c r="BY371" s="126"/>
      <c r="BZ371" s="126"/>
      <c r="CA371" s="126"/>
      <c r="CB371" s="126"/>
      <c r="CC371" s="126"/>
      <c r="CD371" s="126"/>
      <c r="CE371" s="126"/>
      <c r="CF371" s="126"/>
      <c r="CG371" s="126"/>
      <c r="CH371" s="126"/>
      <c r="CI371" s="126"/>
      <c r="CJ371" s="126"/>
      <c r="CK371" s="126"/>
      <c r="CL371" s="126"/>
      <c r="CM371" s="126"/>
      <c r="CN371" s="126"/>
      <c r="CO371" s="126"/>
      <c r="CP371" s="126"/>
      <c r="CQ371" s="126"/>
      <c r="CR371" s="126"/>
      <c r="CS371" s="126"/>
      <c r="CT371" s="126"/>
      <c r="CU371" s="126"/>
      <c r="CV371" s="126"/>
      <c r="CW371" s="126"/>
      <c r="CX371" s="126"/>
      <c r="CY371" s="126"/>
      <c r="CZ371" s="289"/>
    </row>
    <row r="372" spans="1:104" ht="13.5" customHeight="1">
      <c r="A372" s="359">
        <v>336</v>
      </c>
      <c r="B372" s="332" t="s">
        <v>319</v>
      </c>
      <c r="C372" s="130">
        <f>A測定!Q371</f>
        <v>336</v>
      </c>
      <c r="D372" s="36">
        <f>A測定!R371</f>
        <v>-40</v>
      </c>
      <c r="E372" s="264">
        <f>IF(A測定!S371="","",A測定!S371-$D372)</f>
        <v>-6.9999999999978968E-3</v>
      </c>
      <c r="F372" s="264">
        <f>IF(A測定!T371="","",A測定!T371-$D372)</f>
        <v>-2.1999999999998465E-2</v>
      </c>
      <c r="G372" s="126"/>
      <c r="H372" s="126"/>
      <c r="I372" s="126"/>
      <c r="J372" s="126"/>
      <c r="K372" s="126"/>
      <c r="L372" s="126"/>
      <c r="M372" s="126"/>
      <c r="N372" s="126"/>
      <c r="O372" s="126"/>
      <c r="P372" s="126"/>
      <c r="Q372" s="126"/>
      <c r="R372" s="126"/>
      <c r="S372" s="126"/>
      <c r="T372" s="126"/>
      <c r="U372" s="126"/>
      <c r="V372" s="126"/>
      <c r="W372" s="126"/>
      <c r="X372" s="126"/>
      <c r="Y372" s="126"/>
      <c r="Z372" s="126"/>
      <c r="AA372" s="126"/>
      <c r="AB372" s="126"/>
      <c r="AC372" s="126"/>
      <c r="AD372" s="126"/>
      <c r="AE372" s="126"/>
      <c r="AF372" s="126"/>
      <c r="AG372" s="126"/>
      <c r="AH372" s="126"/>
      <c r="AI372" s="126"/>
      <c r="AJ372" s="126"/>
      <c r="AK372" s="126"/>
      <c r="AL372" s="126"/>
      <c r="AM372" s="126"/>
      <c r="AN372" s="126"/>
      <c r="AO372" s="126"/>
      <c r="AP372" s="126"/>
      <c r="AQ372" s="126"/>
      <c r="AR372" s="126"/>
      <c r="AS372" s="126"/>
      <c r="AT372" s="126"/>
      <c r="AU372" s="126"/>
      <c r="AV372" s="126"/>
      <c r="AW372" s="126"/>
      <c r="AX372" s="126"/>
      <c r="AY372" s="126"/>
      <c r="AZ372" s="126"/>
      <c r="BA372" s="126"/>
      <c r="BB372" s="126"/>
      <c r="BC372" s="126"/>
      <c r="BD372" s="126"/>
      <c r="BE372" s="126"/>
      <c r="BF372" s="126"/>
      <c r="BG372" s="126"/>
      <c r="BH372" s="126"/>
      <c r="BI372" s="126"/>
      <c r="BJ372" s="126"/>
      <c r="BK372" s="126"/>
      <c r="BL372" s="126"/>
      <c r="BM372" s="126"/>
      <c r="BN372" s="126"/>
      <c r="BO372" s="126"/>
      <c r="BP372" s="126"/>
      <c r="BQ372" s="126"/>
      <c r="BR372" s="126"/>
      <c r="BS372" s="126"/>
      <c r="BT372" s="126"/>
      <c r="BU372" s="126"/>
      <c r="BV372" s="126"/>
      <c r="BW372" s="126"/>
      <c r="BX372" s="126"/>
      <c r="BY372" s="126"/>
      <c r="BZ372" s="126"/>
      <c r="CA372" s="126"/>
      <c r="CB372" s="126"/>
      <c r="CC372" s="126"/>
      <c r="CD372" s="126"/>
      <c r="CE372" s="126"/>
      <c r="CF372" s="126"/>
      <c r="CG372" s="126"/>
      <c r="CH372" s="126"/>
      <c r="CI372" s="126"/>
      <c r="CJ372" s="126"/>
      <c r="CK372" s="126"/>
      <c r="CL372" s="126"/>
      <c r="CM372" s="126"/>
      <c r="CN372" s="126"/>
      <c r="CO372" s="126"/>
      <c r="CP372" s="126"/>
      <c r="CQ372" s="126"/>
      <c r="CR372" s="126"/>
      <c r="CS372" s="126"/>
      <c r="CT372" s="126"/>
      <c r="CU372" s="126"/>
      <c r="CV372" s="126"/>
      <c r="CW372" s="126"/>
      <c r="CX372" s="126"/>
      <c r="CY372" s="126"/>
      <c r="CZ372" s="289"/>
    </row>
    <row r="373" spans="1:104" ht="13.5" customHeight="1">
      <c r="A373" s="359">
        <v>318</v>
      </c>
      <c r="B373" s="332" t="s">
        <v>320</v>
      </c>
      <c r="C373" s="130">
        <f>A測定!Q372</f>
        <v>318</v>
      </c>
      <c r="D373" s="36">
        <f>A測定!R372</f>
        <v>14</v>
      </c>
      <c r="E373" s="264">
        <f>IF(A測定!S372="","",A測定!S372-$D373)</f>
        <v>9.0000000000003411E-3</v>
      </c>
      <c r="F373" s="264">
        <f>IF(A測定!T372="","",A測定!T372-$D373)</f>
        <v>-1.2999999999999901E-2</v>
      </c>
      <c r="G373" s="126"/>
      <c r="H373" s="126"/>
      <c r="I373" s="126"/>
      <c r="J373" s="126"/>
      <c r="K373" s="126"/>
      <c r="L373" s="126"/>
      <c r="M373" s="126"/>
      <c r="N373" s="126"/>
      <c r="O373" s="126"/>
      <c r="P373" s="126"/>
      <c r="Q373" s="126"/>
      <c r="R373" s="126"/>
      <c r="S373" s="126"/>
      <c r="T373" s="126"/>
      <c r="U373" s="126"/>
      <c r="V373" s="126"/>
      <c r="W373" s="126"/>
      <c r="X373" s="126"/>
      <c r="Y373" s="126"/>
      <c r="Z373" s="126"/>
      <c r="AA373" s="126"/>
      <c r="AB373" s="126"/>
      <c r="AC373" s="126"/>
      <c r="AD373" s="126"/>
      <c r="AE373" s="126"/>
      <c r="AF373" s="126"/>
      <c r="AG373" s="126"/>
      <c r="AH373" s="126"/>
      <c r="AI373" s="126"/>
      <c r="AJ373" s="126"/>
      <c r="AK373" s="126"/>
      <c r="AL373" s="126"/>
      <c r="AM373" s="126"/>
      <c r="AN373" s="126"/>
      <c r="AO373" s="126"/>
      <c r="AP373" s="126"/>
      <c r="AQ373" s="126"/>
      <c r="AR373" s="126"/>
      <c r="AS373" s="126"/>
      <c r="AT373" s="126"/>
      <c r="AU373" s="126"/>
      <c r="AV373" s="126"/>
      <c r="AW373" s="126"/>
      <c r="AX373" s="126"/>
      <c r="AY373" s="126"/>
      <c r="AZ373" s="126"/>
      <c r="BA373" s="126"/>
      <c r="BB373" s="126"/>
      <c r="BC373" s="126"/>
      <c r="BD373" s="126"/>
      <c r="BE373" s="126"/>
      <c r="BF373" s="126"/>
      <c r="BG373" s="126"/>
      <c r="BH373" s="126"/>
      <c r="BI373" s="126"/>
      <c r="BJ373" s="126"/>
      <c r="BK373" s="126"/>
      <c r="BL373" s="126"/>
      <c r="BM373" s="126"/>
      <c r="BN373" s="126"/>
      <c r="BO373" s="126"/>
      <c r="BP373" s="126"/>
      <c r="BQ373" s="126"/>
      <c r="BR373" s="126"/>
      <c r="BS373" s="126"/>
      <c r="BT373" s="126"/>
      <c r="BU373" s="126"/>
      <c r="BV373" s="126"/>
      <c r="BW373" s="126"/>
      <c r="BX373" s="126"/>
      <c r="BY373" s="126"/>
      <c r="BZ373" s="126"/>
      <c r="CA373" s="126"/>
      <c r="CB373" s="126"/>
      <c r="CC373" s="126"/>
      <c r="CD373" s="126"/>
      <c r="CE373" s="126"/>
      <c r="CF373" s="126"/>
      <c r="CG373" s="126"/>
      <c r="CH373" s="126"/>
      <c r="CI373" s="126"/>
      <c r="CJ373" s="126"/>
      <c r="CK373" s="126"/>
      <c r="CL373" s="126"/>
      <c r="CM373" s="126"/>
      <c r="CN373" s="126"/>
      <c r="CO373" s="126"/>
      <c r="CP373" s="126"/>
      <c r="CQ373" s="126"/>
      <c r="CR373" s="126"/>
      <c r="CS373" s="126"/>
      <c r="CT373" s="126"/>
      <c r="CU373" s="126"/>
      <c r="CV373" s="126"/>
      <c r="CW373" s="126"/>
      <c r="CX373" s="126"/>
      <c r="CY373" s="126"/>
      <c r="CZ373" s="289"/>
    </row>
    <row r="374" spans="1:104" ht="13.5" customHeight="1">
      <c r="A374" s="359">
        <v>318</v>
      </c>
      <c r="B374" s="332" t="s">
        <v>321</v>
      </c>
      <c r="C374" s="130">
        <f>A測定!Q373</f>
        <v>318</v>
      </c>
      <c r="D374" s="36">
        <f>A測定!R373</f>
        <v>40</v>
      </c>
      <c r="E374" s="264">
        <f>IF(A測定!S373="","",A測定!S373-$D374)</f>
        <v>-6.6000000000002501E-2</v>
      </c>
      <c r="F374" s="264">
        <f>IF(A測定!T373="","",A測定!T373-$D374)</f>
        <v>-4.9999999999997158E-2</v>
      </c>
      <c r="G374" s="126"/>
      <c r="H374" s="126"/>
      <c r="I374" s="126"/>
      <c r="J374" s="126"/>
      <c r="K374" s="126"/>
      <c r="L374" s="126"/>
      <c r="M374" s="126"/>
      <c r="N374" s="126"/>
      <c r="O374" s="126"/>
      <c r="P374" s="126"/>
      <c r="Q374" s="126"/>
      <c r="R374" s="126"/>
      <c r="S374" s="126"/>
      <c r="T374" s="126"/>
      <c r="U374" s="126"/>
      <c r="V374" s="126"/>
      <c r="W374" s="126"/>
      <c r="X374" s="126"/>
      <c r="Y374" s="126"/>
      <c r="Z374" s="126"/>
      <c r="AA374" s="126"/>
      <c r="AB374" s="126"/>
      <c r="AC374" s="126"/>
      <c r="AD374" s="126"/>
      <c r="AE374" s="126"/>
      <c r="AF374" s="126"/>
      <c r="AG374" s="126"/>
      <c r="AH374" s="126"/>
      <c r="AI374" s="126"/>
      <c r="AJ374" s="126"/>
      <c r="AK374" s="126"/>
      <c r="AL374" s="126"/>
      <c r="AM374" s="126"/>
      <c r="AN374" s="126"/>
      <c r="AO374" s="126"/>
      <c r="AP374" s="126"/>
      <c r="AQ374" s="126"/>
      <c r="AR374" s="126"/>
      <c r="AS374" s="126"/>
      <c r="AT374" s="126"/>
      <c r="AU374" s="126"/>
      <c r="AV374" s="126"/>
      <c r="AW374" s="126"/>
      <c r="AX374" s="126"/>
      <c r="AY374" s="126"/>
      <c r="AZ374" s="126"/>
      <c r="BA374" s="126"/>
      <c r="BB374" s="126"/>
      <c r="BC374" s="126"/>
      <c r="BD374" s="126"/>
      <c r="BE374" s="126"/>
      <c r="BF374" s="126"/>
      <c r="BG374" s="126"/>
      <c r="BH374" s="126"/>
      <c r="BI374" s="126"/>
      <c r="BJ374" s="126"/>
      <c r="BK374" s="126"/>
      <c r="BL374" s="126"/>
      <c r="BM374" s="126"/>
      <c r="BN374" s="126"/>
      <c r="BO374" s="126"/>
      <c r="BP374" s="126"/>
      <c r="BQ374" s="126"/>
      <c r="BR374" s="126"/>
      <c r="BS374" s="126"/>
      <c r="BT374" s="126"/>
      <c r="BU374" s="126"/>
      <c r="BV374" s="126"/>
      <c r="BW374" s="126"/>
      <c r="BX374" s="126"/>
      <c r="BY374" s="126"/>
      <c r="BZ374" s="126"/>
      <c r="CA374" s="126"/>
      <c r="CB374" s="126"/>
      <c r="CC374" s="126"/>
      <c r="CD374" s="126"/>
      <c r="CE374" s="126"/>
      <c r="CF374" s="126"/>
      <c r="CG374" s="126"/>
      <c r="CH374" s="126"/>
      <c r="CI374" s="126"/>
      <c r="CJ374" s="126"/>
      <c r="CK374" s="126"/>
      <c r="CL374" s="126"/>
      <c r="CM374" s="126"/>
      <c r="CN374" s="126"/>
      <c r="CO374" s="126"/>
      <c r="CP374" s="126"/>
      <c r="CQ374" s="126"/>
      <c r="CR374" s="126"/>
      <c r="CS374" s="126"/>
      <c r="CT374" s="126"/>
      <c r="CU374" s="126"/>
      <c r="CV374" s="126"/>
      <c r="CW374" s="126"/>
      <c r="CX374" s="126"/>
      <c r="CY374" s="126"/>
      <c r="CZ374" s="289"/>
    </row>
    <row r="375" spans="1:104" ht="13.5" customHeight="1">
      <c r="A375" s="359">
        <v>337</v>
      </c>
      <c r="B375" s="332" t="s">
        <v>322</v>
      </c>
      <c r="C375" s="130">
        <f>A測定!Q374</f>
        <v>337</v>
      </c>
      <c r="D375" s="36">
        <f>A測定!R374</f>
        <v>14</v>
      </c>
      <c r="E375" s="264">
        <f>IF(A測定!S374="","",A測定!S374-$D375)</f>
        <v>-2.2999999999999687E-2</v>
      </c>
      <c r="F375" s="264">
        <f>IF(A測定!T374="","",A測定!T374-$D375)</f>
        <v>-5.0000000000007816E-3</v>
      </c>
      <c r="G375" s="126"/>
      <c r="H375" s="126"/>
      <c r="I375" s="126"/>
      <c r="J375" s="126"/>
      <c r="K375" s="126"/>
      <c r="L375" s="126"/>
      <c r="M375" s="126"/>
      <c r="N375" s="126"/>
      <c r="O375" s="126"/>
      <c r="P375" s="126"/>
      <c r="Q375" s="126"/>
      <c r="R375" s="126"/>
      <c r="S375" s="126"/>
      <c r="T375" s="126"/>
      <c r="U375" s="126"/>
      <c r="V375" s="126"/>
      <c r="W375" s="126"/>
      <c r="X375" s="126"/>
      <c r="Y375" s="126"/>
      <c r="Z375" s="126"/>
      <c r="AA375" s="126"/>
      <c r="AB375" s="126"/>
      <c r="AC375" s="126"/>
      <c r="AD375" s="126"/>
      <c r="AE375" s="126"/>
      <c r="AF375" s="126"/>
      <c r="AG375" s="126"/>
      <c r="AH375" s="126"/>
      <c r="AI375" s="126"/>
      <c r="AJ375" s="126"/>
      <c r="AK375" s="126"/>
      <c r="AL375" s="126"/>
      <c r="AM375" s="126"/>
      <c r="AN375" s="126"/>
      <c r="AO375" s="126"/>
      <c r="AP375" s="126"/>
      <c r="AQ375" s="126"/>
      <c r="AR375" s="126"/>
      <c r="AS375" s="126"/>
      <c r="AT375" s="126"/>
      <c r="AU375" s="126"/>
      <c r="AV375" s="126"/>
      <c r="AW375" s="126"/>
      <c r="AX375" s="126"/>
      <c r="AY375" s="126"/>
      <c r="AZ375" s="126"/>
      <c r="BA375" s="126"/>
      <c r="BB375" s="126"/>
      <c r="BC375" s="126"/>
      <c r="BD375" s="126"/>
      <c r="BE375" s="126"/>
      <c r="BF375" s="126"/>
      <c r="BG375" s="126"/>
      <c r="BH375" s="126"/>
      <c r="BI375" s="126"/>
      <c r="BJ375" s="126"/>
      <c r="BK375" s="126"/>
      <c r="BL375" s="126"/>
      <c r="BM375" s="126"/>
      <c r="BN375" s="126"/>
      <c r="BO375" s="126"/>
      <c r="BP375" s="126"/>
      <c r="BQ375" s="126"/>
      <c r="BR375" s="126"/>
      <c r="BS375" s="126"/>
      <c r="BT375" s="126"/>
      <c r="BU375" s="126"/>
      <c r="BV375" s="126"/>
      <c r="BW375" s="126"/>
      <c r="BX375" s="126"/>
      <c r="BY375" s="126"/>
      <c r="BZ375" s="126"/>
      <c r="CA375" s="126"/>
      <c r="CB375" s="126"/>
      <c r="CC375" s="126"/>
      <c r="CD375" s="126"/>
      <c r="CE375" s="126"/>
      <c r="CF375" s="126"/>
      <c r="CG375" s="126"/>
      <c r="CH375" s="126"/>
      <c r="CI375" s="126"/>
      <c r="CJ375" s="126"/>
      <c r="CK375" s="126"/>
      <c r="CL375" s="126"/>
      <c r="CM375" s="126"/>
      <c r="CN375" s="126"/>
      <c r="CO375" s="126"/>
      <c r="CP375" s="126"/>
      <c r="CQ375" s="126"/>
      <c r="CR375" s="126"/>
      <c r="CS375" s="126"/>
      <c r="CT375" s="126"/>
      <c r="CU375" s="126"/>
      <c r="CV375" s="126"/>
      <c r="CW375" s="126"/>
      <c r="CX375" s="126"/>
      <c r="CY375" s="126"/>
      <c r="CZ375" s="289"/>
    </row>
    <row r="376" spans="1:104" ht="13.5" customHeight="1">
      <c r="A376" s="359">
        <v>337</v>
      </c>
      <c r="B376" s="332" t="s">
        <v>323</v>
      </c>
      <c r="C376" s="130">
        <f>A測定!Q375</f>
        <v>337</v>
      </c>
      <c r="D376" s="36">
        <f>A測定!R375</f>
        <v>40</v>
      </c>
      <c r="E376" s="264">
        <f>IF(A測定!S375="","",A測定!S375-$D376)</f>
        <v>-5.1000000000001933E-2</v>
      </c>
      <c r="F376" s="264">
        <f>IF(A測定!T375="","",A測定!T375-$D376)</f>
        <v>-5.5999999999997385E-2</v>
      </c>
      <c r="G376" s="126"/>
      <c r="H376" s="126"/>
      <c r="I376" s="126"/>
      <c r="J376" s="126"/>
      <c r="K376" s="126"/>
      <c r="L376" s="126"/>
      <c r="M376" s="126"/>
      <c r="N376" s="126"/>
      <c r="O376" s="126"/>
      <c r="P376" s="126"/>
      <c r="Q376" s="126"/>
      <c r="R376" s="126"/>
      <c r="S376" s="126"/>
      <c r="T376" s="126"/>
      <c r="U376" s="126"/>
      <c r="V376" s="126"/>
      <c r="W376" s="126"/>
      <c r="X376" s="126"/>
      <c r="Y376" s="126"/>
      <c r="Z376" s="126"/>
      <c r="AA376" s="126"/>
      <c r="AB376" s="126"/>
      <c r="AC376" s="126"/>
      <c r="AD376" s="126"/>
      <c r="AE376" s="126"/>
      <c r="AF376" s="126"/>
      <c r="AG376" s="126"/>
      <c r="AH376" s="126"/>
      <c r="AI376" s="126"/>
      <c r="AJ376" s="126"/>
      <c r="AK376" s="126"/>
      <c r="AL376" s="126"/>
      <c r="AM376" s="126"/>
      <c r="AN376" s="126"/>
      <c r="AO376" s="126"/>
      <c r="AP376" s="126"/>
      <c r="AQ376" s="126"/>
      <c r="AR376" s="126"/>
      <c r="AS376" s="126"/>
      <c r="AT376" s="126"/>
      <c r="AU376" s="126"/>
      <c r="AV376" s="126"/>
      <c r="AW376" s="126"/>
      <c r="AX376" s="126"/>
      <c r="AY376" s="126"/>
      <c r="AZ376" s="126"/>
      <c r="BA376" s="126"/>
      <c r="BB376" s="126"/>
      <c r="BC376" s="126"/>
      <c r="BD376" s="126"/>
      <c r="BE376" s="126"/>
      <c r="BF376" s="126"/>
      <c r="BG376" s="126"/>
      <c r="BH376" s="126"/>
      <c r="BI376" s="126"/>
      <c r="BJ376" s="126"/>
      <c r="BK376" s="126"/>
      <c r="BL376" s="126"/>
      <c r="BM376" s="126"/>
      <c r="BN376" s="126"/>
      <c r="BO376" s="126"/>
      <c r="BP376" s="126"/>
      <c r="BQ376" s="126"/>
      <c r="BR376" s="126"/>
      <c r="BS376" s="126"/>
      <c r="BT376" s="126"/>
      <c r="BU376" s="126"/>
      <c r="BV376" s="126"/>
      <c r="BW376" s="126"/>
      <c r="BX376" s="126"/>
      <c r="BY376" s="126"/>
      <c r="BZ376" s="126"/>
      <c r="CA376" s="126"/>
      <c r="CB376" s="126"/>
      <c r="CC376" s="126"/>
      <c r="CD376" s="126"/>
      <c r="CE376" s="126"/>
      <c r="CF376" s="126"/>
      <c r="CG376" s="126"/>
      <c r="CH376" s="126"/>
      <c r="CI376" s="126"/>
      <c r="CJ376" s="126"/>
      <c r="CK376" s="126"/>
      <c r="CL376" s="126"/>
      <c r="CM376" s="126"/>
      <c r="CN376" s="126"/>
      <c r="CO376" s="126"/>
      <c r="CP376" s="126"/>
      <c r="CQ376" s="126"/>
      <c r="CR376" s="126"/>
      <c r="CS376" s="126"/>
      <c r="CT376" s="126"/>
      <c r="CU376" s="126"/>
      <c r="CV376" s="126"/>
      <c r="CW376" s="126"/>
      <c r="CX376" s="126"/>
      <c r="CY376" s="126"/>
      <c r="CZ376" s="289"/>
    </row>
    <row r="377" spans="1:104" ht="13.5" customHeight="1">
      <c r="A377" s="359">
        <v>338</v>
      </c>
      <c r="B377" s="332" t="s">
        <v>324</v>
      </c>
      <c r="C377" s="130">
        <f>A測定!Q376</f>
        <v>338</v>
      </c>
      <c r="D377" s="36">
        <f>A測定!R376</f>
        <v>14</v>
      </c>
      <c r="E377" s="264">
        <f>IF(A測定!S376="","",A測定!S376-$D377)</f>
        <v>2.8999999999999915E-2</v>
      </c>
      <c r="F377" s="264">
        <f>IF(A測定!T376="","",A測定!T376-$D377)</f>
        <v>2.1000000000000796E-2</v>
      </c>
      <c r="G377" s="126"/>
      <c r="H377" s="126"/>
      <c r="I377" s="126"/>
      <c r="J377" s="126"/>
      <c r="K377" s="126"/>
      <c r="L377" s="126"/>
      <c r="M377" s="126"/>
      <c r="N377" s="126"/>
      <c r="O377" s="126"/>
      <c r="P377" s="126"/>
      <c r="Q377" s="126"/>
      <c r="R377" s="126"/>
      <c r="S377" s="126"/>
      <c r="T377" s="126"/>
      <c r="U377" s="126"/>
      <c r="V377" s="126"/>
      <c r="W377" s="126"/>
      <c r="X377" s="126"/>
      <c r="Y377" s="126"/>
      <c r="Z377" s="126"/>
      <c r="AA377" s="126"/>
      <c r="AB377" s="126"/>
      <c r="AC377" s="126"/>
      <c r="AD377" s="126"/>
      <c r="AE377" s="126"/>
      <c r="AF377" s="126"/>
      <c r="AG377" s="126"/>
      <c r="AH377" s="126"/>
      <c r="AI377" s="126"/>
      <c r="AJ377" s="126"/>
      <c r="AK377" s="126"/>
      <c r="AL377" s="126"/>
      <c r="AM377" s="126"/>
      <c r="AN377" s="126"/>
      <c r="AO377" s="126"/>
      <c r="AP377" s="126"/>
      <c r="AQ377" s="126"/>
      <c r="AR377" s="126"/>
      <c r="AS377" s="126"/>
      <c r="AT377" s="126"/>
      <c r="AU377" s="126"/>
      <c r="AV377" s="126"/>
      <c r="AW377" s="126"/>
      <c r="AX377" s="126"/>
      <c r="AY377" s="126"/>
      <c r="AZ377" s="126"/>
      <c r="BA377" s="126"/>
      <c r="BB377" s="126"/>
      <c r="BC377" s="126"/>
      <c r="BD377" s="126"/>
      <c r="BE377" s="126"/>
      <c r="BF377" s="126"/>
      <c r="BG377" s="126"/>
      <c r="BH377" s="126"/>
      <c r="BI377" s="126"/>
      <c r="BJ377" s="126"/>
      <c r="BK377" s="126"/>
      <c r="BL377" s="126"/>
      <c r="BM377" s="126"/>
      <c r="BN377" s="126"/>
      <c r="BO377" s="126"/>
      <c r="BP377" s="126"/>
      <c r="BQ377" s="126"/>
      <c r="BR377" s="126"/>
      <c r="BS377" s="126"/>
      <c r="BT377" s="126"/>
      <c r="BU377" s="126"/>
      <c r="BV377" s="126"/>
      <c r="BW377" s="126"/>
      <c r="BX377" s="126"/>
      <c r="BY377" s="126"/>
      <c r="BZ377" s="126"/>
      <c r="CA377" s="126"/>
      <c r="CB377" s="126"/>
      <c r="CC377" s="126"/>
      <c r="CD377" s="126"/>
      <c r="CE377" s="126"/>
      <c r="CF377" s="126"/>
      <c r="CG377" s="126"/>
      <c r="CH377" s="126"/>
      <c r="CI377" s="126"/>
      <c r="CJ377" s="126"/>
      <c r="CK377" s="126"/>
      <c r="CL377" s="126"/>
      <c r="CM377" s="126"/>
      <c r="CN377" s="126"/>
      <c r="CO377" s="126"/>
      <c r="CP377" s="126"/>
      <c r="CQ377" s="126"/>
      <c r="CR377" s="126"/>
      <c r="CS377" s="126"/>
      <c r="CT377" s="126"/>
      <c r="CU377" s="126"/>
      <c r="CV377" s="126"/>
      <c r="CW377" s="126"/>
      <c r="CX377" s="126"/>
      <c r="CY377" s="126"/>
      <c r="CZ377" s="289"/>
    </row>
    <row r="378" spans="1:104" ht="13.5" customHeight="1">
      <c r="A378" s="359">
        <v>338</v>
      </c>
      <c r="B378" s="332" t="s">
        <v>325</v>
      </c>
      <c r="C378" s="130">
        <f>A測定!Q377</f>
        <v>338</v>
      </c>
      <c r="D378" s="36">
        <f>A測定!R377</f>
        <v>40</v>
      </c>
      <c r="E378" s="264">
        <f>IF(A測定!S377="","",A測定!S377-$D378)</f>
        <v>-6.9999999999978968E-3</v>
      </c>
      <c r="F378" s="264">
        <f>IF(A測定!T377="","",A測定!T377-$D378)</f>
        <v>6.9999999999978968E-3</v>
      </c>
      <c r="G378" s="126"/>
      <c r="H378" s="126"/>
      <c r="I378" s="126"/>
      <c r="J378" s="126"/>
      <c r="K378" s="126"/>
      <c r="L378" s="126"/>
      <c r="M378" s="126"/>
      <c r="N378" s="126"/>
      <c r="O378" s="126"/>
      <c r="P378" s="126"/>
      <c r="Q378" s="126"/>
      <c r="R378" s="126"/>
      <c r="S378" s="126"/>
      <c r="T378" s="126"/>
      <c r="U378" s="126"/>
      <c r="V378" s="126"/>
      <c r="W378" s="126"/>
      <c r="X378" s="126"/>
      <c r="Y378" s="126"/>
      <c r="Z378" s="126"/>
      <c r="AA378" s="126"/>
      <c r="AB378" s="126"/>
      <c r="AC378" s="126"/>
      <c r="AD378" s="126"/>
      <c r="AE378" s="126"/>
      <c r="AF378" s="126"/>
      <c r="AG378" s="126"/>
      <c r="AH378" s="126"/>
      <c r="AI378" s="126"/>
      <c r="AJ378" s="126"/>
      <c r="AK378" s="126"/>
      <c r="AL378" s="126"/>
      <c r="AM378" s="126"/>
      <c r="AN378" s="126"/>
      <c r="AO378" s="126"/>
      <c r="AP378" s="126"/>
      <c r="AQ378" s="126"/>
      <c r="AR378" s="126"/>
      <c r="AS378" s="126"/>
      <c r="AT378" s="126"/>
      <c r="AU378" s="126"/>
      <c r="AV378" s="126"/>
      <c r="AW378" s="126"/>
      <c r="AX378" s="126"/>
      <c r="AY378" s="126"/>
      <c r="AZ378" s="126"/>
      <c r="BA378" s="126"/>
      <c r="BB378" s="126"/>
      <c r="BC378" s="126"/>
      <c r="BD378" s="126"/>
      <c r="BE378" s="126"/>
      <c r="BF378" s="126"/>
      <c r="BG378" s="126"/>
      <c r="BH378" s="126"/>
      <c r="BI378" s="126"/>
      <c r="BJ378" s="126"/>
      <c r="BK378" s="126"/>
      <c r="BL378" s="126"/>
      <c r="BM378" s="126"/>
      <c r="BN378" s="126"/>
      <c r="BO378" s="126"/>
      <c r="BP378" s="126"/>
      <c r="BQ378" s="126"/>
      <c r="BR378" s="126"/>
      <c r="BS378" s="126"/>
      <c r="BT378" s="126"/>
      <c r="BU378" s="126"/>
      <c r="BV378" s="126"/>
      <c r="BW378" s="126"/>
      <c r="BX378" s="126"/>
      <c r="BY378" s="126"/>
      <c r="BZ378" s="126"/>
      <c r="CA378" s="126"/>
      <c r="CB378" s="126"/>
      <c r="CC378" s="126"/>
      <c r="CD378" s="126"/>
      <c r="CE378" s="126"/>
      <c r="CF378" s="126"/>
      <c r="CG378" s="126"/>
      <c r="CH378" s="126"/>
      <c r="CI378" s="126"/>
      <c r="CJ378" s="126"/>
      <c r="CK378" s="126"/>
      <c r="CL378" s="126"/>
      <c r="CM378" s="126"/>
      <c r="CN378" s="126"/>
      <c r="CO378" s="126"/>
      <c r="CP378" s="126"/>
      <c r="CQ378" s="126"/>
      <c r="CR378" s="126"/>
      <c r="CS378" s="126"/>
      <c r="CT378" s="126"/>
      <c r="CU378" s="126"/>
      <c r="CV378" s="126"/>
      <c r="CW378" s="126"/>
      <c r="CX378" s="126"/>
      <c r="CY378" s="126"/>
      <c r="CZ378" s="289"/>
    </row>
    <row r="379" spans="1:104" ht="13.5" customHeight="1">
      <c r="A379" s="359">
        <v>339</v>
      </c>
      <c r="B379" s="332" t="s">
        <v>326</v>
      </c>
      <c r="C379" s="130">
        <f>A測定!Q378</f>
        <v>339</v>
      </c>
      <c r="D379" s="36">
        <f>A測定!R378</f>
        <v>14</v>
      </c>
      <c r="E379" s="264">
        <f>IF(A測定!S378="","",A測定!S378-$D379)</f>
        <v>0.11299999999999955</v>
      </c>
      <c r="F379" s="264">
        <f>IF(A測定!T378="","",A測定!T378-$D379)</f>
        <v>4.5999999999999375E-2</v>
      </c>
      <c r="G379" s="126"/>
      <c r="H379" s="126"/>
      <c r="I379" s="126"/>
      <c r="J379" s="126"/>
      <c r="K379" s="126"/>
      <c r="L379" s="126"/>
      <c r="M379" s="126"/>
      <c r="N379" s="126"/>
      <c r="O379" s="126"/>
      <c r="P379" s="126"/>
      <c r="Q379" s="126"/>
      <c r="R379" s="126"/>
      <c r="S379" s="126"/>
      <c r="T379" s="126"/>
      <c r="U379" s="126"/>
      <c r="V379" s="126"/>
      <c r="W379" s="126"/>
      <c r="X379" s="126"/>
      <c r="Y379" s="126"/>
      <c r="Z379" s="126"/>
      <c r="AA379" s="126"/>
      <c r="AB379" s="126"/>
      <c r="AC379" s="126"/>
      <c r="AD379" s="126"/>
      <c r="AE379" s="126"/>
      <c r="AF379" s="126"/>
      <c r="AG379" s="126"/>
      <c r="AH379" s="126"/>
      <c r="AI379" s="126"/>
      <c r="AJ379" s="126"/>
      <c r="AK379" s="126"/>
      <c r="AL379" s="126"/>
      <c r="AM379" s="126"/>
      <c r="AN379" s="126"/>
      <c r="AO379" s="126"/>
      <c r="AP379" s="126"/>
      <c r="AQ379" s="126"/>
      <c r="AR379" s="126"/>
      <c r="AS379" s="126"/>
      <c r="AT379" s="126"/>
      <c r="AU379" s="126"/>
      <c r="AV379" s="126"/>
      <c r="AW379" s="126"/>
      <c r="AX379" s="126"/>
      <c r="AY379" s="126"/>
      <c r="AZ379" s="126"/>
      <c r="BA379" s="126"/>
      <c r="BB379" s="126"/>
      <c r="BC379" s="126"/>
      <c r="BD379" s="126"/>
      <c r="BE379" s="126"/>
      <c r="BF379" s="126"/>
      <c r="BG379" s="126"/>
      <c r="BH379" s="126"/>
      <c r="BI379" s="126"/>
      <c r="BJ379" s="126"/>
      <c r="BK379" s="126"/>
      <c r="BL379" s="126"/>
      <c r="BM379" s="126"/>
      <c r="BN379" s="126"/>
      <c r="BO379" s="126"/>
      <c r="BP379" s="126"/>
      <c r="BQ379" s="126"/>
      <c r="BR379" s="126"/>
      <c r="BS379" s="126"/>
      <c r="BT379" s="126"/>
      <c r="BU379" s="126"/>
      <c r="BV379" s="126"/>
      <c r="BW379" s="126"/>
      <c r="BX379" s="126"/>
      <c r="BY379" s="126"/>
      <c r="BZ379" s="126"/>
      <c r="CA379" s="126"/>
      <c r="CB379" s="126"/>
      <c r="CC379" s="126"/>
      <c r="CD379" s="126"/>
      <c r="CE379" s="126"/>
      <c r="CF379" s="126"/>
      <c r="CG379" s="126"/>
      <c r="CH379" s="126"/>
      <c r="CI379" s="126"/>
      <c r="CJ379" s="126"/>
      <c r="CK379" s="126"/>
      <c r="CL379" s="126"/>
      <c r="CM379" s="126"/>
      <c r="CN379" s="126"/>
      <c r="CO379" s="126"/>
      <c r="CP379" s="126"/>
      <c r="CQ379" s="126"/>
      <c r="CR379" s="126"/>
      <c r="CS379" s="126"/>
      <c r="CT379" s="126"/>
      <c r="CU379" s="126"/>
      <c r="CV379" s="126"/>
      <c r="CW379" s="126"/>
      <c r="CX379" s="126"/>
      <c r="CY379" s="126"/>
      <c r="CZ379" s="289"/>
    </row>
    <row r="380" spans="1:104" ht="13.5" customHeight="1">
      <c r="A380" s="359">
        <v>339</v>
      </c>
      <c r="B380" s="332" t="s">
        <v>327</v>
      </c>
      <c r="C380" s="130">
        <f>A測定!Q379</f>
        <v>339</v>
      </c>
      <c r="D380" s="36">
        <f>A測定!R379</f>
        <v>40</v>
      </c>
      <c r="E380" s="264">
        <f>IF(A測定!S379="","",A測定!S379-$D380)</f>
        <v>9.9999999999980105E-3</v>
      </c>
      <c r="F380" s="264">
        <f>IF(A測定!T379="","",A測定!T379-$D380)</f>
        <v>6.9999999999978968E-3</v>
      </c>
      <c r="G380" s="126"/>
      <c r="H380" s="126"/>
      <c r="I380" s="126"/>
      <c r="J380" s="126"/>
      <c r="K380" s="126"/>
      <c r="L380" s="126"/>
      <c r="M380" s="126"/>
      <c r="N380" s="126"/>
      <c r="O380" s="126"/>
      <c r="P380" s="126"/>
      <c r="Q380" s="126"/>
      <c r="R380" s="126"/>
      <c r="S380" s="126"/>
      <c r="T380" s="126"/>
      <c r="U380" s="126"/>
      <c r="V380" s="126"/>
      <c r="W380" s="126"/>
      <c r="X380" s="126"/>
      <c r="Y380" s="126"/>
      <c r="Z380" s="126"/>
      <c r="AA380" s="126"/>
      <c r="AB380" s="126"/>
      <c r="AC380" s="126"/>
      <c r="AD380" s="126"/>
      <c r="AE380" s="126"/>
      <c r="AF380" s="126"/>
      <c r="AG380" s="126"/>
      <c r="AH380" s="126"/>
      <c r="AI380" s="126"/>
      <c r="AJ380" s="126"/>
      <c r="AK380" s="126"/>
      <c r="AL380" s="126"/>
      <c r="AM380" s="126"/>
      <c r="AN380" s="126"/>
      <c r="AO380" s="126"/>
      <c r="AP380" s="126"/>
      <c r="AQ380" s="126"/>
      <c r="AR380" s="126"/>
      <c r="AS380" s="126"/>
      <c r="AT380" s="126"/>
      <c r="AU380" s="126"/>
      <c r="AV380" s="126"/>
      <c r="AW380" s="126"/>
      <c r="AX380" s="126"/>
      <c r="AY380" s="126"/>
      <c r="AZ380" s="126"/>
      <c r="BA380" s="126"/>
      <c r="BB380" s="126"/>
      <c r="BC380" s="126"/>
      <c r="BD380" s="126"/>
      <c r="BE380" s="126"/>
      <c r="BF380" s="126"/>
      <c r="BG380" s="126"/>
      <c r="BH380" s="126"/>
      <c r="BI380" s="126"/>
      <c r="BJ380" s="126"/>
      <c r="BK380" s="126"/>
      <c r="BL380" s="126"/>
      <c r="BM380" s="126"/>
      <c r="BN380" s="126"/>
      <c r="BO380" s="126"/>
      <c r="BP380" s="126"/>
      <c r="BQ380" s="126"/>
      <c r="BR380" s="126"/>
      <c r="BS380" s="126"/>
      <c r="BT380" s="126"/>
      <c r="BU380" s="126"/>
      <c r="BV380" s="126"/>
      <c r="BW380" s="126"/>
      <c r="BX380" s="126"/>
      <c r="BY380" s="126"/>
      <c r="BZ380" s="126"/>
      <c r="CA380" s="126"/>
      <c r="CB380" s="126"/>
      <c r="CC380" s="126"/>
      <c r="CD380" s="126"/>
      <c r="CE380" s="126"/>
      <c r="CF380" s="126"/>
      <c r="CG380" s="126"/>
      <c r="CH380" s="126"/>
      <c r="CI380" s="126"/>
      <c r="CJ380" s="126"/>
      <c r="CK380" s="126"/>
      <c r="CL380" s="126"/>
      <c r="CM380" s="126"/>
      <c r="CN380" s="126"/>
      <c r="CO380" s="126"/>
      <c r="CP380" s="126"/>
      <c r="CQ380" s="126"/>
      <c r="CR380" s="126"/>
      <c r="CS380" s="126"/>
      <c r="CT380" s="126"/>
      <c r="CU380" s="126"/>
      <c r="CV380" s="126"/>
      <c r="CW380" s="126"/>
      <c r="CX380" s="126"/>
      <c r="CY380" s="126"/>
      <c r="CZ380" s="289"/>
    </row>
    <row r="381" spans="1:104" ht="13.5" customHeight="1">
      <c r="A381" s="359">
        <v>319</v>
      </c>
      <c r="B381" s="332" t="s">
        <v>328</v>
      </c>
      <c r="C381" s="130">
        <f>A測定!Q380</f>
        <v>319</v>
      </c>
      <c r="D381" s="36">
        <f>A測定!R380</f>
        <v>14</v>
      </c>
      <c r="E381" s="264">
        <f>IF(A測定!S380="","",A測定!S380-$D381)</f>
        <v>-6.9999999999996732E-3</v>
      </c>
      <c r="F381" s="264">
        <f>IF(A測定!T380="","",A測定!T380-$D381)</f>
        <v>-2.2999999999999687E-2</v>
      </c>
      <c r="G381" s="126"/>
      <c r="H381" s="126"/>
      <c r="I381" s="126"/>
      <c r="J381" s="126"/>
      <c r="K381" s="126"/>
      <c r="L381" s="126"/>
      <c r="M381" s="126"/>
      <c r="N381" s="126"/>
      <c r="O381" s="126"/>
      <c r="P381" s="126"/>
      <c r="Q381" s="126"/>
      <c r="R381" s="126"/>
      <c r="S381" s="126"/>
      <c r="T381" s="126"/>
      <c r="U381" s="126"/>
      <c r="V381" s="126"/>
      <c r="W381" s="126"/>
      <c r="X381" s="126"/>
      <c r="Y381" s="126"/>
      <c r="Z381" s="126"/>
      <c r="AA381" s="126"/>
      <c r="AB381" s="126"/>
      <c r="AC381" s="126"/>
      <c r="AD381" s="126"/>
      <c r="AE381" s="126"/>
      <c r="AF381" s="126"/>
      <c r="AG381" s="126"/>
      <c r="AH381" s="126"/>
      <c r="AI381" s="126"/>
      <c r="AJ381" s="126"/>
      <c r="AK381" s="126"/>
      <c r="AL381" s="126"/>
      <c r="AM381" s="126"/>
      <c r="AN381" s="126"/>
      <c r="AO381" s="126"/>
      <c r="AP381" s="126"/>
      <c r="AQ381" s="126"/>
      <c r="AR381" s="126"/>
      <c r="AS381" s="126"/>
      <c r="AT381" s="126"/>
      <c r="AU381" s="126"/>
      <c r="AV381" s="126"/>
      <c r="AW381" s="126"/>
      <c r="AX381" s="126"/>
      <c r="AY381" s="126"/>
      <c r="AZ381" s="126"/>
      <c r="BA381" s="126"/>
      <c r="BB381" s="126"/>
      <c r="BC381" s="126"/>
      <c r="BD381" s="126"/>
      <c r="BE381" s="126"/>
      <c r="BF381" s="126"/>
      <c r="BG381" s="126"/>
      <c r="BH381" s="126"/>
      <c r="BI381" s="126"/>
      <c r="BJ381" s="126"/>
      <c r="BK381" s="126"/>
      <c r="BL381" s="126"/>
      <c r="BM381" s="126"/>
      <c r="BN381" s="126"/>
      <c r="BO381" s="126"/>
      <c r="BP381" s="126"/>
      <c r="BQ381" s="126"/>
      <c r="BR381" s="126"/>
      <c r="BS381" s="126"/>
      <c r="BT381" s="126"/>
      <c r="BU381" s="126"/>
      <c r="BV381" s="126"/>
      <c r="BW381" s="126"/>
      <c r="BX381" s="126"/>
      <c r="BY381" s="126"/>
      <c r="BZ381" s="126"/>
      <c r="CA381" s="126"/>
      <c r="CB381" s="126"/>
      <c r="CC381" s="126"/>
      <c r="CD381" s="126"/>
      <c r="CE381" s="126"/>
      <c r="CF381" s="126"/>
      <c r="CG381" s="126"/>
      <c r="CH381" s="126"/>
      <c r="CI381" s="126"/>
      <c r="CJ381" s="126"/>
      <c r="CK381" s="126"/>
      <c r="CL381" s="126"/>
      <c r="CM381" s="126"/>
      <c r="CN381" s="126"/>
      <c r="CO381" s="126"/>
      <c r="CP381" s="126"/>
      <c r="CQ381" s="126"/>
      <c r="CR381" s="126"/>
      <c r="CS381" s="126"/>
      <c r="CT381" s="126"/>
      <c r="CU381" s="126"/>
      <c r="CV381" s="126"/>
      <c r="CW381" s="126"/>
      <c r="CX381" s="126"/>
      <c r="CY381" s="126"/>
      <c r="CZ381" s="289"/>
    </row>
    <row r="382" spans="1:104" ht="13.5" customHeight="1">
      <c r="A382" s="359">
        <v>319</v>
      </c>
      <c r="B382" s="332" t="s">
        <v>329</v>
      </c>
      <c r="C382" s="130">
        <f>A測定!Q381</f>
        <v>319</v>
      </c>
      <c r="D382" s="36">
        <f>A測定!R381</f>
        <v>120</v>
      </c>
      <c r="E382" s="264">
        <f>IF(A測定!S381="","",A測定!S381-$D382)</f>
        <v>0.10299999999999443</v>
      </c>
      <c r="F382" s="264">
        <f>IF(A測定!T381="","",A測定!T381-$D382)</f>
        <v>0.125</v>
      </c>
      <c r="G382" s="126"/>
      <c r="H382" s="126"/>
      <c r="I382" s="126"/>
      <c r="J382" s="126"/>
      <c r="K382" s="126"/>
      <c r="L382" s="126"/>
      <c r="M382" s="126"/>
      <c r="N382" s="126"/>
      <c r="O382" s="126"/>
      <c r="P382" s="126"/>
      <c r="Q382" s="126"/>
      <c r="R382" s="126"/>
      <c r="S382" s="126"/>
      <c r="T382" s="126"/>
      <c r="U382" s="126"/>
      <c r="V382" s="126"/>
      <c r="W382" s="126"/>
      <c r="X382" s="126"/>
      <c r="Y382" s="126"/>
      <c r="Z382" s="126"/>
      <c r="AA382" s="126"/>
      <c r="AB382" s="126"/>
      <c r="AC382" s="126"/>
      <c r="AD382" s="126"/>
      <c r="AE382" s="126"/>
      <c r="AF382" s="126"/>
      <c r="AG382" s="126"/>
      <c r="AH382" s="126"/>
      <c r="AI382" s="126"/>
      <c r="AJ382" s="126"/>
      <c r="AK382" s="126"/>
      <c r="AL382" s="126"/>
      <c r="AM382" s="126"/>
      <c r="AN382" s="126"/>
      <c r="AO382" s="126"/>
      <c r="AP382" s="126"/>
      <c r="AQ382" s="126"/>
      <c r="AR382" s="126"/>
      <c r="AS382" s="126"/>
      <c r="AT382" s="126"/>
      <c r="AU382" s="126"/>
      <c r="AV382" s="126"/>
      <c r="AW382" s="126"/>
      <c r="AX382" s="126"/>
      <c r="AY382" s="126"/>
      <c r="AZ382" s="126"/>
      <c r="BA382" s="126"/>
      <c r="BB382" s="126"/>
      <c r="BC382" s="126"/>
      <c r="BD382" s="126"/>
      <c r="BE382" s="126"/>
      <c r="BF382" s="126"/>
      <c r="BG382" s="126"/>
      <c r="BH382" s="126"/>
      <c r="BI382" s="126"/>
      <c r="BJ382" s="126"/>
      <c r="BK382" s="126"/>
      <c r="BL382" s="126"/>
      <c r="BM382" s="126"/>
      <c r="BN382" s="126"/>
      <c r="BO382" s="126"/>
      <c r="BP382" s="126"/>
      <c r="BQ382" s="126"/>
      <c r="BR382" s="126"/>
      <c r="BS382" s="126"/>
      <c r="BT382" s="126"/>
      <c r="BU382" s="126"/>
      <c r="BV382" s="126"/>
      <c r="BW382" s="126"/>
      <c r="BX382" s="126"/>
      <c r="BY382" s="126"/>
      <c r="BZ382" s="126"/>
      <c r="CA382" s="126"/>
      <c r="CB382" s="126"/>
      <c r="CC382" s="126"/>
      <c r="CD382" s="126"/>
      <c r="CE382" s="126"/>
      <c r="CF382" s="126"/>
      <c r="CG382" s="126"/>
      <c r="CH382" s="126"/>
      <c r="CI382" s="126"/>
      <c r="CJ382" s="126"/>
      <c r="CK382" s="126"/>
      <c r="CL382" s="126"/>
      <c r="CM382" s="126"/>
      <c r="CN382" s="126"/>
      <c r="CO382" s="126"/>
      <c r="CP382" s="126"/>
      <c r="CQ382" s="126"/>
      <c r="CR382" s="126"/>
      <c r="CS382" s="126"/>
      <c r="CT382" s="126"/>
      <c r="CU382" s="126"/>
      <c r="CV382" s="126"/>
      <c r="CW382" s="126"/>
      <c r="CX382" s="126"/>
      <c r="CY382" s="126"/>
      <c r="CZ382" s="289"/>
    </row>
    <row r="383" spans="1:104" ht="13.5" customHeight="1">
      <c r="A383" s="359">
        <v>340</v>
      </c>
      <c r="B383" s="332" t="s">
        <v>330</v>
      </c>
      <c r="C383" s="130">
        <f>A測定!Q382</f>
        <v>340</v>
      </c>
      <c r="D383" s="36">
        <f>A測定!R382</f>
        <v>14</v>
      </c>
      <c r="E383" s="264">
        <f>IF(A測定!S382="","",A測定!S382-$D383)</f>
        <v>-2.1000000000000796E-2</v>
      </c>
      <c r="F383" s="264">
        <f>IF(A測定!T382="","",A測定!T382-$D383)</f>
        <v>-2.2000000000000242E-2</v>
      </c>
      <c r="G383" s="126"/>
      <c r="H383" s="126"/>
      <c r="I383" s="126"/>
      <c r="J383" s="126"/>
      <c r="K383" s="126"/>
      <c r="L383" s="126"/>
      <c r="M383" s="126"/>
      <c r="N383" s="126"/>
      <c r="O383" s="126"/>
      <c r="P383" s="126"/>
      <c r="Q383" s="126"/>
      <c r="R383" s="126"/>
      <c r="S383" s="126"/>
      <c r="T383" s="126"/>
      <c r="U383" s="126"/>
      <c r="V383" s="126"/>
      <c r="W383" s="126"/>
      <c r="X383" s="126"/>
      <c r="Y383" s="126"/>
      <c r="Z383" s="126"/>
      <c r="AA383" s="126"/>
      <c r="AB383" s="126"/>
      <c r="AC383" s="126"/>
      <c r="AD383" s="126"/>
      <c r="AE383" s="126"/>
      <c r="AF383" s="126"/>
      <c r="AG383" s="126"/>
      <c r="AH383" s="126"/>
      <c r="AI383" s="126"/>
      <c r="AJ383" s="126"/>
      <c r="AK383" s="126"/>
      <c r="AL383" s="126"/>
      <c r="AM383" s="126"/>
      <c r="AN383" s="126"/>
      <c r="AO383" s="126"/>
      <c r="AP383" s="126"/>
      <c r="AQ383" s="126"/>
      <c r="AR383" s="126"/>
      <c r="AS383" s="126"/>
      <c r="AT383" s="126"/>
      <c r="AU383" s="126"/>
      <c r="AV383" s="126"/>
      <c r="AW383" s="126"/>
      <c r="AX383" s="126"/>
      <c r="AY383" s="126"/>
      <c r="AZ383" s="126"/>
      <c r="BA383" s="126"/>
      <c r="BB383" s="126"/>
      <c r="BC383" s="126"/>
      <c r="BD383" s="126"/>
      <c r="BE383" s="126"/>
      <c r="BF383" s="126"/>
      <c r="BG383" s="126"/>
      <c r="BH383" s="126"/>
      <c r="BI383" s="126"/>
      <c r="BJ383" s="126"/>
      <c r="BK383" s="126"/>
      <c r="BL383" s="126"/>
      <c r="BM383" s="126"/>
      <c r="BN383" s="126"/>
      <c r="BO383" s="126"/>
      <c r="BP383" s="126"/>
      <c r="BQ383" s="126"/>
      <c r="BR383" s="126"/>
      <c r="BS383" s="126"/>
      <c r="BT383" s="126"/>
      <c r="BU383" s="126"/>
      <c r="BV383" s="126"/>
      <c r="BW383" s="126"/>
      <c r="BX383" s="126"/>
      <c r="BY383" s="126"/>
      <c r="BZ383" s="126"/>
      <c r="CA383" s="126"/>
      <c r="CB383" s="126"/>
      <c r="CC383" s="126"/>
      <c r="CD383" s="126"/>
      <c r="CE383" s="126"/>
      <c r="CF383" s="126"/>
      <c r="CG383" s="126"/>
      <c r="CH383" s="126"/>
      <c r="CI383" s="126"/>
      <c r="CJ383" s="126"/>
      <c r="CK383" s="126"/>
      <c r="CL383" s="126"/>
      <c r="CM383" s="126"/>
      <c r="CN383" s="126"/>
      <c r="CO383" s="126"/>
      <c r="CP383" s="126"/>
      <c r="CQ383" s="126"/>
      <c r="CR383" s="126"/>
      <c r="CS383" s="126"/>
      <c r="CT383" s="126"/>
      <c r="CU383" s="126"/>
      <c r="CV383" s="126"/>
      <c r="CW383" s="126"/>
      <c r="CX383" s="126"/>
      <c r="CY383" s="126"/>
      <c r="CZ383" s="289"/>
    </row>
    <row r="384" spans="1:104" ht="13.5" customHeight="1">
      <c r="A384" s="359">
        <v>340</v>
      </c>
      <c r="B384" s="332" t="s">
        <v>331</v>
      </c>
      <c r="C384" s="130">
        <f>A測定!Q383</f>
        <v>340</v>
      </c>
      <c r="D384" s="36">
        <f>A測定!R383</f>
        <v>120</v>
      </c>
      <c r="E384" s="264">
        <f>IF(A測定!S383="","",A測定!S383-$D384)</f>
        <v>9.9999999999994316E-2</v>
      </c>
      <c r="F384" s="264">
        <f>IF(A測定!T383="","",A測定!T383-$D384)</f>
        <v>0.1039999999999992</v>
      </c>
      <c r="G384" s="126"/>
      <c r="H384" s="126"/>
      <c r="I384" s="126"/>
      <c r="J384" s="126"/>
      <c r="K384" s="126"/>
      <c r="L384" s="126"/>
      <c r="M384" s="126"/>
      <c r="N384" s="126"/>
      <c r="O384" s="126"/>
      <c r="P384" s="126"/>
      <c r="Q384" s="126"/>
      <c r="R384" s="126"/>
      <c r="S384" s="126"/>
      <c r="T384" s="126"/>
      <c r="U384" s="126"/>
      <c r="V384" s="126"/>
      <c r="W384" s="126"/>
      <c r="X384" s="126"/>
      <c r="Y384" s="126"/>
      <c r="Z384" s="126"/>
      <c r="AA384" s="126"/>
      <c r="AB384" s="126"/>
      <c r="AC384" s="126"/>
      <c r="AD384" s="126"/>
      <c r="AE384" s="126"/>
      <c r="AF384" s="126"/>
      <c r="AG384" s="126"/>
      <c r="AH384" s="126"/>
      <c r="AI384" s="126"/>
      <c r="AJ384" s="126"/>
      <c r="AK384" s="126"/>
      <c r="AL384" s="126"/>
      <c r="AM384" s="126"/>
      <c r="AN384" s="126"/>
      <c r="AO384" s="126"/>
      <c r="AP384" s="126"/>
      <c r="AQ384" s="126"/>
      <c r="AR384" s="126"/>
      <c r="AS384" s="126"/>
      <c r="AT384" s="126"/>
      <c r="AU384" s="126"/>
      <c r="AV384" s="126"/>
      <c r="AW384" s="126"/>
      <c r="AX384" s="126"/>
      <c r="AY384" s="126"/>
      <c r="AZ384" s="126"/>
      <c r="BA384" s="126"/>
      <c r="BB384" s="126"/>
      <c r="BC384" s="126"/>
      <c r="BD384" s="126"/>
      <c r="BE384" s="126"/>
      <c r="BF384" s="126"/>
      <c r="BG384" s="126"/>
      <c r="BH384" s="126"/>
      <c r="BI384" s="126"/>
      <c r="BJ384" s="126"/>
      <c r="BK384" s="126"/>
      <c r="BL384" s="126"/>
      <c r="BM384" s="126"/>
      <c r="BN384" s="126"/>
      <c r="BO384" s="126"/>
      <c r="BP384" s="126"/>
      <c r="BQ384" s="126"/>
      <c r="BR384" s="126"/>
      <c r="BS384" s="126"/>
      <c r="BT384" s="126"/>
      <c r="BU384" s="126"/>
      <c r="BV384" s="126"/>
      <c r="BW384" s="126"/>
      <c r="BX384" s="126"/>
      <c r="BY384" s="126"/>
      <c r="BZ384" s="126"/>
      <c r="CA384" s="126"/>
      <c r="CB384" s="126"/>
      <c r="CC384" s="126"/>
      <c r="CD384" s="126"/>
      <c r="CE384" s="126"/>
      <c r="CF384" s="126"/>
      <c r="CG384" s="126"/>
      <c r="CH384" s="126"/>
      <c r="CI384" s="126"/>
      <c r="CJ384" s="126"/>
      <c r="CK384" s="126"/>
      <c r="CL384" s="126"/>
      <c r="CM384" s="126"/>
      <c r="CN384" s="126"/>
      <c r="CO384" s="126"/>
      <c r="CP384" s="126"/>
      <c r="CQ384" s="126"/>
      <c r="CR384" s="126"/>
      <c r="CS384" s="126"/>
      <c r="CT384" s="126"/>
      <c r="CU384" s="126"/>
      <c r="CV384" s="126"/>
      <c r="CW384" s="126"/>
      <c r="CX384" s="126"/>
      <c r="CY384" s="126"/>
      <c r="CZ384" s="289"/>
    </row>
    <row r="385" spans="1:104" ht="13.5" customHeight="1">
      <c r="A385" s="359">
        <v>341</v>
      </c>
      <c r="B385" s="332" t="s">
        <v>332</v>
      </c>
      <c r="C385" s="130">
        <f>A測定!Q384</f>
        <v>341</v>
      </c>
      <c r="D385" s="36">
        <f>A測定!R384</f>
        <v>14</v>
      </c>
      <c r="E385" s="264">
        <f>IF(A測定!S384="","",A測定!S384-$D385)</f>
        <v>-2.2999999999999687E-2</v>
      </c>
      <c r="F385" s="264">
        <f>IF(A測定!T384="","",A測定!T384-$D385)</f>
        <v>-3.2999999999999474E-2</v>
      </c>
      <c r="G385" s="126"/>
      <c r="H385" s="126"/>
      <c r="I385" s="126"/>
      <c r="J385" s="126"/>
      <c r="K385" s="126"/>
      <c r="L385" s="126"/>
      <c r="M385" s="126"/>
      <c r="N385" s="126"/>
      <c r="O385" s="126"/>
      <c r="P385" s="126"/>
      <c r="Q385" s="126"/>
      <c r="R385" s="126"/>
      <c r="S385" s="126"/>
      <c r="T385" s="126"/>
      <c r="U385" s="126"/>
      <c r="V385" s="126"/>
      <c r="W385" s="126"/>
      <c r="X385" s="126"/>
      <c r="Y385" s="126"/>
      <c r="Z385" s="126"/>
      <c r="AA385" s="126"/>
      <c r="AB385" s="126"/>
      <c r="AC385" s="126"/>
      <c r="AD385" s="126"/>
      <c r="AE385" s="126"/>
      <c r="AF385" s="126"/>
      <c r="AG385" s="126"/>
      <c r="AH385" s="126"/>
      <c r="AI385" s="126"/>
      <c r="AJ385" s="126"/>
      <c r="AK385" s="126"/>
      <c r="AL385" s="126"/>
      <c r="AM385" s="126"/>
      <c r="AN385" s="126"/>
      <c r="AO385" s="126"/>
      <c r="AP385" s="126"/>
      <c r="AQ385" s="126"/>
      <c r="AR385" s="126"/>
      <c r="AS385" s="126"/>
      <c r="AT385" s="126"/>
      <c r="AU385" s="126"/>
      <c r="AV385" s="126"/>
      <c r="AW385" s="126"/>
      <c r="AX385" s="126"/>
      <c r="AY385" s="126"/>
      <c r="AZ385" s="126"/>
      <c r="BA385" s="126"/>
      <c r="BB385" s="126"/>
      <c r="BC385" s="126"/>
      <c r="BD385" s="126"/>
      <c r="BE385" s="126"/>
      <c r="BF385" s="126"/>
      <c r="BG385" s="126"/>
      <c r="BH385" s="126"/>
      <c r="BI385" s="126"/>
      <c r="BJ385" s="126"/>
      <c r="BK385" s="126"/>
      <c r="BL385" s="126"/>
      <c r="BM385" s="126"/>
      <c r="BN385" s="126"/>
      <c r="BO385" s="126"/>
      <c r="BP385" s="126"/>
      <c r="BQ385" s="126"/>
      <c r="BR385" s="126"/>
      <c r="BS385" s="126"/>
      <c r="BT385" s="126"/>
      <c r="BU385" s="126"/>
      <c r="BV385" s="126"/>
      <c r="BW385" s="126"/>
      <c r="BX385" s="126"/>
      <c r="BY385" s="126"/>
      <c r="BZ385" s="126"/>
      <c r="CA385" s="126"/>
      <c r="CB385" s="126"/>
      <c r="CC385" s="126"/>
      <c r="CD385" s="126"/>
      <c r="CE385" s="126"/>
      <c r="CF385" s="126"/>
      <c r="CG385" s="126"/>
      <c r="CH385" s="126"/>
      <c r="CI385" s="126"/>
      <c r="CJ385" s="126"/>
      <c r="CK385" s="126"/>
      <c r="CL385" s="126"/>
      <c r="CM385" s="126"/>
      <c r="CN385" s="126"/>
      <c r="CO385" s="126"/>
      <c r="CP385" s="126"/>
      <c r="CQ385" s="126"/>
      <c r="CR385" s="126"/>
      <c r="CS385" s="126"/>
      <c r="CT385" s="126"/>
      <c r="CU385" s="126"/>
      <c r="CV385" s="126"/>
      <c r="CW385" s="126"/>
      <c r="CX385" s="126"/>
      <c r="CY385" s="126"/>
      <c r="CZ385" s="289"/>
    </row>
    <row r="386" spans="1:104" ht="13.5" customHeight="1">
      <c r="A386" s="359">
        <v>341</v>
      </c>
      <c r="B386" s="332" t="s">
        <v>333</v>
      </c>
      <c r="C386" s="130">
        <f>A測定!Q385</f>
        <v>341</v>
      </c>
      <c r="D386" s="36">
        <f>A測定!R385</f>
        <v>120</v>
      </c>
      <c r="E386" s="264">
        <f>IF(A測定!S385="","",A測定!S385-$D386)</f>
        <v>0.11100000000000421</v>
      </c>
      <c r="F386" s="264">
        <f>IF(A測定!T385="","",A測定!T385-$D386)</f>
        <v>0.10299999999999443</v>
      </c>
      <c r="G386" s="126"/>
      <c r="H386" s="126"/>
      <c r="I386" s="126"/>
      <c r="J386" s="126"/>
      <c r="K386" s="126"/>
      <c r="L386" s="126"/>
      <c r="M386" s="126"/>
      <c r="N386" s="126"/>
      <c r="O386" s="126"/>
      <c r="P386" s="126"/>
      <c r="Q386" s="126"/>
      <c r="R386" s="126"/>
      <c r="S386" s="126"/>
      <c r="T386" s="126"/>
      <c r="U386" s="126"/>
      <c r="V386" s="126"/>
      <c r="W386" s="126"/>
      <c r="X386" s="126"/>
      <c r="Y386" s="126"/>
      <c r="Z386" s="126"/>
      <c r="AA386" s="126"/>
      <c r="AB386" s="126"/>
      <c r="AC386" s="126"/>
      <c r="AD386" s="126"/>
      <c r="AE386" s="126"/>
      <c r="AF386" s="126"/>
      <c r="AG386" s="126"/>
      <c r="AH386" s="126"/>
      <c r="AI386" s="126"/>
      <c r="AJ386" s="126"/>
      <c r="AK386" s="126"/>
      <c r="AL386" s="126"/>
      <c r="AM386" s="126"/>
      <c r="AN386" s="126"/>
      <c r="AO386" s="126"/>
      <c r="AP386" s="126"/>
      <c r="AQ386" s="126"/>
      <c r="AR386" s="126"/>
      <c r="AS386" s="126"/>
      <c r="AT386" s="126"/>
      <c r="AU386" s="126"/>
      <c r="AV386" s="126"/>
      <c r="AW386" s="126"/>
      <c r="AX386" s="126"/>
      <c r="AY386" s="126"/>
      <c r="AZ386" s="126"/>
      <c r="BA386" s="126"/>
      <c r="BB386" s="126"/>
      <c r="BC386" s="126"/>
      <c r="BD386" s="126"/>
      <c r="BE386" s="126"/>
      <c r="BF386" s="126"/>
      <c r="BG386" s="126"/>
      <c r="BH386" s="126"/>
      <c r="BI386" s="126"/>
      <c r="BJ386" s="126"/>
      <c r="BK386" s="126"/>
      <c r="BL386" s="126"/>
      <c r="BM386" s="126"/>
      <c r="BN386" s="126"/>
      <c r="BO386" s="126"/>
      <c r="BP386" s="126"/>
      <c r="BQ386" s="126"/>
      <c r="BR386" s="126"/>
      <c r="BS386" s="126"/>
      <c r="BT386" s="126"/>
      <c r="BU386" s="126"/>
      <c r="BV386" s="126"/>
      <c r="BW386" s="126"/>
      <c r="BX386" s="126"/>
      <c r="BY386" s="126"/>
      <c r="BZ386" s="126"/>
      <c r="CA386" s="126"/>
      <c r="CB386" s="126"/>
      <c r="CC386" s="126"/>
      <c r="CD386" s="126"/>
      <c r="CE386" s="126"/>
      <c r="CF386" s="126"/>
      <c r="CG386" s="126"/>
      <c r="CH386" s="126"/>
      <c r="CI386" s="126"/>
      <c r="CJ386" s="126"/>
      <c r="CK386" s="126"/>
      <c r="CL386" s="126"/>
      <c r="CM386" s="126"/>
      <c r="CN386" s="126"/>
      <c r="CO386" s="126"/>
      <c r="CP386" s="126"/>
      <c r="CQ386" s="126"/>
      <c r="CR386" s="126"/>
      <c r="CS386" s="126"/>
      <c r="CT386" s="126"/>
      <c r="CU386" s="126"/>
      <c r="CV386" s="126"/>
      <c r="CW386" s="126"/>
      <c r="CX386" s="126"/>
      <c r="CY386" s="126"/>
      <c r="CZ386" s="289"/>
    </row>
    <row r="387" spans="1:104" ht="13.5" customHeight="1">
      <c r="A387" s="359">
        <v>342</v>
      </c>
      <c r="B387" s="332" t="s">
        <v>334</v>
      </c>
      <c r="C387" s="130">
        <f>A測定!Q386</f>
        <v>342</v>
      </c>
      <c r="D387" s="36">
        <f>A測定!R386</f>
        <v>14</v>
      </c>
      <c r="E387" s="264">
        <f>IF(A測定!S386="","",A測定!S386-$D387)</f>
        <v>-3.5999999999999588E-2</v>
      </c>
      <c r="F387" s="264">
        <f>IF(A測定!T386="","",A測定!T386-$D387)</f>
        <v>2.9999999999999361E-2</v>
      </c>
      <c r="G387" s="126"/>
      <c r="H387" s="126"/>
      <c r="I387" s="126"/>
      <c r="J387" s="126"/>
      <c r="K387" s="126"/>
      <c r="L387" s="126"/>
      <c r="M387" s="126"/>
      <c r="N387" s="126"/>
      <c r="O387" s="126"/>
      <c r="P387" s="126"/>
      <c r="Q387" s="126"/>
      <c r="R387" s="126"/>
      <c r="S387" s="126"/>
      <c r="T387" s="126"/>
      <c r="U387" s="126"/>
      <c r="V387" s="126"/>
      <c r="W387" s="126"/>
      <c r="X387" s="126"/>
      <c r="Y387" s="126"/>
      <c r="Z387" s="126"/>
      <c r="AA387" s="126"/>
      <c r="AB387" s="126"/>
      <c r="AC387" s="126"/>
      <c r="AD387" s="126"/>
      <c r="AE387" s="126"/>
      <c r="AF387" s="126"/>
      <c r="AG387" s="126"/>
      <c r="AH387" s="126"/>
      <c r="AI387" s="126"/>
      <c r="AJ387" s="126"/>
      <c r="AK387" s="126"/>
      <c r="AL387" s="126"/>
      <c r="AM387" s="126"/>
      <c r="AN387" s="126"/>
      <c r="AO387" s="126"/>
      <c r="AP387" s="126"/>
      <c r="AQ387" s="126"/>
      <c r="AR387" s="126"/>
      <c r="AS387" s="126"/>
      <c r="AT387" s="126"/>
      <c r="AU387" s="126"/>
      <c r="AV387" s="126"/>
      <c r="AW387" s="126"/>
      <c r="AX387" s="126"/>
      <c r="AY387" s="126"/>
      <c r="AZ387" s="126"/>
      <c r="BA387" s="126"/>
      <c r="BB387" s="126"/>
      <c r="BC387" s="126"/>
      <c r="BD387" s="126"/>
      <c r="BE387" s="126"/>
      <c r="BF387" s="126"/>
      <c r="BG387" s="126"/>
      <c r="BH387" s="126"/>
      <c r="BI387" s="126"/>
      <c r="BJ387" s="126"/>
      <c r="BK387" s="126"/>
      <c r="BL387" s="126"/>
      <c r="BM387" s="126"/>
      <c r="BN387" s="126"/>
      <c r="BO387" s="126"/>
      <c r="BP387" s="126"/>
      <c r="BQ387" s="126"/>
      <c r="BR387" s="126"/>
      <c r="BS387" s="126"/>
      <c r="BT387" s="126"/>
      <c r="BU387" s="126"/>
      <c r="BV387" s="126"/>
      <c r="BW387" s="126"/>
      <c r="BX387" s="126"/>
      <c r="BY387" s="126"/>
      <c r="BZ387" s="126"/>
      <c r="CA387" s="126"/>
      <c r="CB387" s="126"/>
      <c r="CC387" s="126"/>
      <c r="CD387" s="126"/>
      <c r="CE387" s="126"/>
      <c r="CF387" s="126"/>
      <c r="CG387" s="126"/>
      <c r="CH387" s="126"/>
      <c r="CI387" s="126"/>
      <c r="CJ387" s="126"/>
      <c r="CK387" s="126"/>
      <c r="CL387" s="126"/>
      <c r="CM387" s="126"/>
      <c r="CN387" s="126"/>
      <c r="CO387" s="126"/>
      <c r="CP387" s="126"/>
      <c r="CQ387" s="126"/>
      <c r="CR387" s="126"/>
      <c r="CS387" s="126"/>
      <c r="CT387" s="126"/>
      <c r="CU387" s="126"/>
      <c r="CV387" s="126"/>
      <c r="CW387" s="126"/>
      <c r="CX387" s="126"/>
      <c r="CY387" s="126"/>
      <c r="CZ387" s="289"/>
    </row>
    <row r="388" spans="1:104" ht="13.5" customHeight="1">
      <c r="A388" s="359">
        <v>342</v>
      </c>
      <c r="B388" s="332" t="s">
        <v>335</v>
      </c>
      <c r="C388" s="130">
        <f>A測定!Q387</f>
        <v>342</v>
      </c>
      <c r="D388" s="36">
        <f>A測定!R387</f>
        <v>120</v>
      </c>
      <c r="E388" s="264">
        <f>IF(A測定!S387="","",A測定!S387-$D388)</f>
        <v>0.1039999999999992</v>
      </c>
      <c r="F388" s="264">
        <f>IF(A測定!T387="","",A測定!T387-$D388)</f>
        <v>9.6000000000003638E-2</v>
      </c>
      <c r="G388" s="126"/>
      <c r="H388" s="126"/>
      <c r="I388" s="126"/>
      <c r="J388" s="126"/>
      <c r="K388" s="126"/>
      <c r="L388" s="126"/>
      <c r="M388" s="126"/>
      <c r="N388" s="126"/>
      <c r="O388" s="126"/>
      <c r="P388" s="126"/>
      <c r="Q388" s="126"/>
      <c r="R388" s="126"/>
      <c r="S388" s="126"/>
      <c r="T388" s="126"/>
      <c r="U388" s="126"/>
      <c r="V388" s="126"/>
      <c r="W388" s="126"/>
      <c r="X388" s="126"/>
      <c r="Y388" s="126"/>
      <c r="Z388" s="126"/>
      <c r="AA388" s="126"/>
      <c r="AB388" s="126"/>
      <c r="AC388" s="126"/>
      <c r="AD388" s="126"/>
      <c r="AE388" s="126"/>
      <c r="AF388" s="126"/>
      <c r="AG388" s="126"/>
      <c r="AH388" s="126"/>
      <c r="AI388" s="126"/>
      <c r="AJ388" s="126"/>
      <c r="AK388" s="126"/>
      <c r="AL388" s="126"/>
      <c r="AM388" s="126"/>
      <c r="AN388" s="126"/>
      <c r="AO388" s="126"/>
      <c r="AP388" s="126"/>
      <c r="AQ388" s="126"/>
      <c r="AR388" s="126"/>
      <c r="AS388" s="126"/>
      <c r="AT388" s="126"/>
      <c r="AU388" s="126"/>
      <c r="AV388" s="126"/>
      <c r="AW388" s="126"/>
      <c r="AX388" s="126"/>
      <c r="AY388" s="126"/>
      <c r="AZ388" s="126"/>
      <c r="BA388" s="126"/>
      <c r="BB388" s="126"/>
      <c r="BC388" s="126"/>
      <c r="BD388" s="126"/>
      <c r="BE388" s="126"/>
      <c r="BF388" s="126"/>
      <c r="BG388" s="126"/>
      <c r="BH388" s="126"/>
      <c r="BI388" s="126"/>
      <c r="BJ388" s="126"/>
      <c r="BK388" s="126"/>
      <c r="BL388" s="126"/>
      <c r="BM388" s="126"/>
      <c r="BN388" s="126"/>
      <c r="BO388" s="126"/>
      <c r="BP388" s="126"/>
      <c r="BQ388" s="126"/>
      <c r="BR388" s="126"/>
      <c r="BS388" s="126"/>
      <c r="BT388" s="126"/>
      <c r="BU388" s="126"/>
      <c r="BV388" s="126"/>
      <c r="BW388" s="126"/>
      <c r="BX388" s="126"/>
      <c r="BY388" s="126"/>
      <c r="BZ388" s="126"/>
      <c r="CA388" s="126"/>
      <c r="CB388" s="126"/>
      <c r="CC388" s="126"/>
      <c r="CD388" s="126"/>
      <c r="CE388" s="126"/>
      <c r="CF388" s="126"/>
      <c r="CG388" s="126"/>
      <c r="CH388" s="126"/>
      <c r="CI388" s="126"/>
      <c r="CJ388" s="126"/>
      <c r="CK388" s="126"/>
      <c r="CL388" s="126"/>
      <c r="CM388" s="126"/>
      <c r="CN388" s="126"/>
      <c r="CO388" s="126"/>
      <c r="CP388" s="126"/>
      <c r="CQ388" s="126"/>
      <c r="CR388" s="126"/>
      <c r="CS388" s="126"/>
      <c r="CT388" s="126"/>
      <c r="CU388" s="126"/>
      <c r="CV388" s="126"/>
      <c r="CW388" s="126"/>
      <c r="CX388" s="126"/>
      <c r="CY388" s="126"/>
      <c r="CZ388" s="289"/>
    </row>
    <row r="389" spans="1:104" ht="13.5" customHeight="1">
      <c r="A389" s="359">
        <v>301</v>
      </c>
      <c r="B389" s="332" t="s">
        <v>471</v>
      </c>
      <c r="C389" s="130">
        <f>A測定!Q388</f>
        <v>301</v>
      </c>
      <c r="D389" s="36">
        <f>A測定!R388</f>
        <v>-30</v>
      </c>
      <c r="E389" s="264">
        <f>IF(A測定!S388="","",A測定!S388-$D389)</f>
        <v>2.8999999999999915E-2</v>
      </c>
      <c r="F389" s="264">
        <f>IF(A測定!T388="","",A測定!T388-$D389)</f>
        <v>2.8999999999999915E-2</v>
      </c>
      <c r="G389" s="126"/>
      <c r="H389" s="126"/>
      <c r="I389" s="126"/>
      <c r="J389" s="126"/>
      <c r="K389" s="126"/>
      <c r="L389" s="126"/>
      <c r="M389" s="126"/>
      <c r="N389" s="126"/>
      <c r="O389" s="126"/>
      <c r="P389" s="126"/>
      <c r="Q389" s="126"/>
      <c r="R389" s="126"/>
      <c r="S389" s="126"/>
      <c r="T389" s="126"/>
      <c r="U389" s="126"/>
      <c r="V389" s="126"/>
      <c r="W389" s="126"/>
      <c r="X389" s="126"/>
      <c r="Y389" s="126"/>
      <c r="Z389" s="126"/>
      <c r="AA389" s="126"/>
      <c r="AB389" s="126"/>
      <c r="AC389" s="126"/>
      <c r="AD389" s="126"/>
      <c r="AE389" s="126"/>
      <c r="AF389" s="126"/>
      <c r="AG389" s="126"/>
      <c r="AH389" s="126"/>
      <c r="AI389" s="126"/>
      <c r="AJ389" s="126"/>
      <c r="AK389" s="126"/>
      <c r="AL389" s="126"/>
      <c r="AM389" s="126"/>
      <c r="AN389" s="126"/>
      <c r="AO389" s="126"/>
      <c r="AP389" s="126"/>
      <c r="AQ389" s="126"/>
      <c r="AR389" s="126"/>
      <c r="AS389" s="126"/>
      <c r="AT389" s="126"/>
      <c r="AU389" s="126"/>
      <c r="AV389" s="126"/>
      <c r="AW389" s="126"/>
      <c r="AX389" s="126"/>
      <c r="AY389" s="126"/>
      <c r="AZ389" s="126"/>
      <c r="BA389" s="126"/>
      <c r="BB389" s="126"/>
      <c r="BC389" s="126"/>
      <c r="BD389" s="126"/>
      <c r="BE389" s="126"/>
      <c r="BF389" s="126"/>
      <c r="BG389" s="126"/>
      <c r="BH389" s="126"/>
      <c r="BI389" s="126"/>
      <c r="BJ389" s="126"/>
      <c r="BK389" s="126"/>
      <c r="BL389" s="126"/>
      <c r="BM389" s="126"/>
      <c r="BN389" s="126"/>
      <c r="BO389" s="126"/>
      <c r="BP389" s="126"/>
      <c r="BQ389" s="126"/>
      <c r="BR389" s="126"/>
      <c r="BS389" s="126"/>
      <c r="BT389" s="126"/>
      <c r="BU389" s="126"/>
      <c r="BV389" s="126"/>
      <c r="BW389" s="126"/>
      <c r="BX389" s="126"/>
      <c r="BY389" s="126"/>
      <c r="BZ389" s="126"/>
      <c r="CA389" s="126"/>
      <c r="CB389" s="126"/>
      <c r="CC389" s="126"/>
      <c r="CD389" s="126"/>
      <c r="CE389" s="126"/>
      <c r="CF389" s="126"/>
      <c r="CG389" s="126"/>
      <c r="CH389" s="126"/>
      <c r="CI389" s="126"/>
      <c r="CJ389" s="126"/>
      <c r="CK389" s="126"/>
      <c r="CL389" s="126"/>
      <c r="CM389" s="126"/>
      <c r="CN389" s="126"/>
      <c r="CO389" s="126"/>
      <c r="CP389" s="126"/>
      <c r="CQ389" s="126"/>
      <c r="CR389" s="126"/>
      <c r="CS389" s="126"/>
      <c r="CT389" s="126"/>
      <c r="CU389" s="126"/>
      <c r="CV389" s="126"/>
      <c r="CW389" s="126"/>
      <c r="CX389" s="126"/>
      <c r="CY389" s="126"/>
      <c r="CZ389" s="289"/>
    </row>
    <row r="390" spans="1:104" ht="13.5" customHeight="1">
      <c r="A390" s="359">
        <v>301</v>
      </c>
      <c r="B390" s="332" t="s">
        <v>472</v>
      </c>
      <c r="C390" s="130">
        <f>A測定!Q389</f>
        <v>301</v>
      </c>
      <c r="D390" s="36">
        <f>A測定!R389</f>
        <v>-160</v>
      </c>
      <c r="E390" s="264">
        <f>IF(A測定!S389="","",A測定!S389-$D390)</f>
        <v>-0.18899999999999295</v>
      </c>
      <c r="F390" s="264">
        <f>IF(A測定!T389="","",A測定!T389-$D390)</f>
        <v>-0.1839999999999975</v>
      </c>
      <c r="G390" s="126"/>
      <c r="H390" s="126"/>
      <c r="I390" s="126"/>
      <c r="J390" s="126"/>
      <c r="K390" s="126"/>
      <c r="L390" s="126"/>
      <c r="M390" s="126"/>
      <c r="N390" s="126"/>
      <c r="O390" s="126"/>
      <c r="P390" s="126"/>
      <c r="Q390" s="126"/>
      <c r="R390" s="126"/>
      <c r="S390" s="126"/>
      <c r="T390" s="126"/>
      <c r="U390" s="126"/>
      <c r="V390" s="126"/>
      <c r="W390" s="126"/>
      <c r="X390" s="126"/>
      <c r="Y390" s="126"/>
      <c r="Z390" s="126"/>
      <c r="AA390" s="126"/>
      <c r="AB390" s="126"/>
      <c r="AC390" s="126"/>
      <c r="AD390" s="126"/>
      <c r="AE390" s="126"/>
      <c r="AF390" s="126"/>
      <c r="AG390" s="126"/>
      <c r="AH390" s="126"/>
      <c r="AI390" s="126"/>
      <c r="AJ390" s="126"/>
      <c r="AK390" s="126"/>
      <c r="AL390" s="126"/>
      <c r="AM390" s="126"/>
      <c r="AN390" s="126"/>
      <c r="AO390" s="126"/>
      <c r="AP390" s="126"/>
      <c r="AQ390" s="126"/>
      <c r="AR390" s="126"/>
      <c r="AS390" s="126"/>
      <c r="AT390" s="126"/>
      <c r="AU390" s="126"/>
      <c r="AV390" s="126"/>
      <c r="AW390" s="126"/>
      <c r="AX390" s="126"/>
      <c r="AY390" s="126"/>
      <c r="AZ390" s="126"/>
      <c r="BA390" s="126"/>
      <c r="BB390" s="126"/>
      <c r="BC390" s="126"/>
      <c r="BD390" s="126"/>
      <c r="BE390" s="126"/>
      <c r="BF390" s="126"/>
      <c r="BG390" s="126"/>
      <c r="BH390" s="126"/>
      <c r="BI390" s="126"/>
      <c r="BJ390" s="126"/>
      <c r="BK390" s="126"/>
      <c r="BL390" s="126"/>
      <c r="BM390" s="126"/>
      <c r="BN390" s="126"/>
      <c r="BO390" s="126"/>
      <c r="BP390" s="126"/>
      <c r="BQ390" s="126"/>
      <c r="BR390" s="126"/>
      <c r="BS390" s="126"/>
      <c r="BT390" s="126"/>
      <c r="BU390" s="126"/>
      <c r="BV390" s="126"/>
      <c r="BW390" s="126"/>
      <c r="BX390" s="126"/>
      <c r="BY390" s="126"/>
      <c r="BZ390" s="126"/>
      <c r="CA390" s="126"/>
      <c r="CB390" s="126"/>
      <c r="CC390" s="126"/>
      <c r="CD390" s="126"/>
      <c r="CE390" s="126"/>
      <c r="CF390" s="126"/>
      <c r="CG390" s="126"/>
      <c r="CH390" s="126"/>
      <c r="CI390" s="126"/>
      <c r="CJ390" s="126"/>
      <c r="CK390" s="126"/>
      <c r="CL390" s="126"/>
      <c r="CM390" s="126"/>
      <c r="CN390" s="126"/>
      <c r="CO390" s="126"/>
      <c r="CP390" s="126"/>
      <c r="CQ390" s="126"/>
      <c r="CR390" s="126"/>
      <c r="CS390" s="126"/>
      <c r="CT390" s="126"/>
      <c r="CU390" s="126"/>
      <c r="CV390" s="126"/>
      <c r="CW390" s="126"/>
      <c r="CX390" s="126"/>
      <c r="CY390" s="126"/>
      <c r="CZ390" s="289"/>
    </row>
    <row r="391" spans="1:104" ht="13.5" customHeight="1">
      <c r="A391" s="359">
        <v>321</v>
      </c>
      <c r="B391" s="332" t="s">
        <v>473</v>
      </c>
      <c r="C391" s="130">
        <f>A測定!Q390</f>
        <v>321</v>
      </c>
      <c r="D391" s="36">
        <f>A測定!R390</f>
        <v>-30</v>
      </c>
      <c r="E391" s="264">
        <f>IF(A測定!S390="","",A測定!S390-$D391)</f>
        <v>1.8000000000000682E-2</v>
      </c>
      <c r="F391" s="264">
        <f>IF(A測定!T390="","",A測定!T390-$D391)</f>
        <v>9.0000000000003411E-3</v>
      </c>
      <c r="G391" s="126"/>
      <c r="H391" s="126"/>
      <c r="I391" s="126"/>
      <c r="J391" s="126"/>
      <c r="K391" s="126"/>
      <c r="L391" s="126"/>
      <c r="M391" s="126"/>
      <c r="N391" s="126"/>
      <c r="O391" s="126"/>
      <c r="P391" s="126"/>
      <c r="Q391" s="126"/>
      <c r="R391" s="126"/>
      <c r="S391" s="126"/>
      <c r="T391" s="126"/>
      <c r="U391" s="126"/>
      <c r="V391" s="126"/>
      <c r="W391" s="126"/>
      <c r="X391" s="126"/>
      <c r="Y391" s="126"/>
      <c r="Z391" s="126"/>
      <c r="AA391" s="126"/>
      <c r="AB391" s="126"/>
      <c r="AC391" s="126"/>
      <c r="AD391" s="126"/>
      <c r="AE391" s="126"/>
      <c r="AF391" s="126"/>
      <c r="AG391" s="126"/>
      <c r="AH391" s="126"/>
      <c r="AI391" s="126"/>
      <c r="AJ391" s="126"/>
      <c r="AK391" s="126"/>
      <c r="AL391" s="126"/>
      <c r="AM391" s="126"/>
      <c r="AN391" s="126"/>
      <c r="AO391" s="126"/>
      <c r="AP391" s="126"/>
      <c r="AQ391" s="126"/>
      <c r="AR391" s="126"/>
      <c r="AS391" s="126"/>
      <c r="AT391" s="126"/>
      <c r="AU391" s="126"/>
      <c r="AV391" s="126"/>
      <c r="AW391" s="126"/>
      <c r="AX391" s="126"/>
      <c r="AY391" s="126"/>
      <c r="AZ391" s="126"/>
      <c r="BA391" s="126"/>
      <c r="BB391" s="126"/>
      <c r="BC391" s="126"/>
      <c r="BD391" s="126"/>
      <c r="BE391" s="126"/>
      <c r="BF391" s="126"/>
      <c r="BG391" s="126"/>
      <c r="BH391" s="126"/>
      <c r="BI391" s="126"/>
      <c r="BJ391" s="126"/>
      <c r="BK391" s="126"/>
      <c r="BL391" s="126"/>
      <c r="BM391" s="126"/>
      <c r="BN391" s="126"/>
      <c r="BO391" s="126"/>
      <c r="BP391" s="126"/>
      <c r="BQ391" s="126"/>
      <c r="BR391" s="126"/>
      <c r="BS391" s="126"/>
      <c r="BT391" s="126"/>
      <c r="BU391" s="126"/>
      <c r="BV391" s="126"/>
      <c r="BW391" s="126"/>
      <c r="BX391" s="126"/>
      <c r="BY391" s="126"/>
      <c r="BZ391" s="126"/>
      <c r="CA391" s="126"/>
      <c r="CB391" s="126"/>
      <c r="CC391" s="126"/>
      <c r="CD391" s="126"/>
      <c r="CE391" s="126"/>
      <c r="CF391" s="126"/>
      <c r="CG391" s="126"/>
      <c r="CH391" s="126"/>
      <c r="CI391" s="126"/>
      <c r="CJ391" s="126"/>
      <c r="CK391" s="126"/>
      <c r="CL391" s="126"/>
      <c r="CM391" s="126"/>
      <c r="CN391" s="126"/>
      <c r="CO391" s="126"/>
      <c r="CP391" s="126"/>
      <c r="CQ391" s="126"/>
      <c r="CR391" s="126"/>
      <c r="CS391" s="126"/>
      <c r="CT391" s="126"/>
      <c r="CU391" s="126"/>
      <c r="CV391" s="126"/>
      <c r="CW391" s="126"/>
      <c r="CX391" s="126"/>
      <c r="CY391" s="126"/>
      <c r="CZ391" s="289"/>
    </row>
    <row r="392" spans="1:104" ht="13.5" customHeight="1">
      <c r="A392" s="359">
        <v>321</v>
      </c>
      <c r="B392" s="332" t="s">
        <v>336</v>
      </c>
      <c r="C392" s="130">
        <f>A測定!Q391</f>
        <v>321</v>
      </c>
      <c r="D392" s="36">
        <f>A測定!R391</f>
        <v>-160</v>
      </c>
      <c r="E392" s="264">
        <f>IF(A測定!S391="","",A測定!S391-$D392)</f>
        <v>-0.30000000000001137</v>
      </c>
      <c r="F392" s="264">
        <f>IF(A測定!T391="","",A測定!T391-$D392)</f>
        <v>-0.30699999999998795</v>
      </c>
      <c r="G392" s="126"/>
      <c r="H392" s="126"/>
      <c r="I392" s="126"/>
      <c r="J392" s="126"/>
      <c r="K392" s="126"/>
      <c r="L392" s="126"/>
      <c r="M392" s="126"/>
      <c r="N392" s="126"/>
      <c r="O392" s="126"/>
      <c r="P392" s="126"/>
      <c r="Q392" s="126"/>
      <c r="R392" s="126"/>
      <c r="S392" s="126"/>
      <c r="T392" s="126"/>
      <c r="U392" s="126"/>
      <c r="V392" s="126"/>
      <c r="W392" s="126"/>
      <c r="X392" s="126"/>
      <c r="Y392" s="126"/>
      <c r="Z392" s="126"/>
      <c r="AA392" s="126"/>
      <c r="AB392" s="126"/>
      <c r="AC392" s="126"/>
      <c r="AD392" s="126"/>
      <c r="AE392" s="126"/>
      <c r="AF392" s="126"/>
      <c r="AG392" s="126"/>
      <c r="AH392" s="126"/>
      <c r="AI392" s="126"/>
      <c r="AJ392" s="126"/>
      <c r="AK392" s="126"/>
      <c r="AL392" s="126"/>
      <c r="AM392" s="126"/>
      <c r="AN392" s="126"/>
      <c r="AO392" s="126"/>
      <c r="AP392" s="126"/>
      <c r="AQ392" s="126"/>
      <c r="AR392" s="126"/>
      <c r="AS392" s="126"/>
      <c r="AT392" s="126"/>
      <c r="AU392" s="126"/>
      <c r="AV392" s="126"/>
      <c r="AW392" s="126"/>
      <c r="AX392" s="126"/>
      <c r="AY392" s="126"/>
      <c r="AZ392" s="126"/>
      <c r="BA392" s="126"/>
      <c r="BB392" s="126"/>
      <c r="BC392" s="126"/>
      <c r="BD392" s="126"/>
      <c r="BE392" s="126"/>
      <c r="BF392" s="126"/>
      <c r="BG392" s="126"/>
      <c r="BH392" s="126"/>
      <c r="BI392" s="126"/>
      <c r="BJ392" s="126"/>
      <c r="BK392" s="126"/>
      <c r="BL392" s="126"/>
      <c r="BM392" s="126"/>
      <c r="BN392" s="126"/>
      <c r="BO392" s="126"/>
      <c r="BP392" s="126"/>
      <c r="BQ392" s="126"/>
      <c r="BR392" s="126"/>
      <c r="BS392" s="126"/>
      <c r="BT392" s="126"/>
      <c r="BU392" s="126"/>
      <c r="BV392" s="126"/>
      <c r="BW392" s="126"/>
      <c r="BX392" s="126"/>
      <c r="BY392" s="126"/>
      <c r="BZ392" s="126"/>
      <c r="CA392" s="126"/>
      <c r="CB392" s="126"/>
      <c r="CC392" s="126"/>
      <c r="CD392" s="126"/>
      <c r="CE392" s="126"/>
      <c r="CF392" s="126"/>
      <c r="CG392" s="126"/>
      <c r="CH392" s="126"/>
      <c r="CI392" s="126"/>
      <c r="CJ392" s="126"/>
      <c r="CK392" s="126"/>
      <c r="CL392" s="126"/>
      <c r="CM392" s="126"/>
      <c r="CN392" s="126"/>
      <c r="CO392" s="126"/>
      <c r="CP392" s="126"/>
      <c r="CQ392" s="126"/>
      <c r="CR392" s="126"/>
      <c r="CS392" s="126"/>
      <c r="CT392" s="126"/>
      <c r="CU392" s="126"/>
      <c r="CV392" s="126"/>
      <c r="CW392" s="126"/>
      <c r="CX392" s="126"/>
      <c r="CY392" s="126"/>
      <c r="CZ392" s="289"/>
    </row>
    <row r="393" spans="1:104" ht="13.5" customHeight="1">
      <c r="A393" s="359">
        <v>302</v>
      </c>
      <c r="B393" s="332" t="s">
        <v>474</v>
      </c>
      <c r="C393" s="130">
        <f>A測定!Q392</f>
        <v>302</v>
      </c>
      <c r="D393" s="36">
        <f>A測定!R392</f>
        <v>-30</v>
      </c>
      <c r="E393" s="264">
        <f>IF(A測定!S392="","",A測定!S392-$D393)</f>
        <v>-3.9999999999999147E-2</v>
      </c>
      <c r="F393" s="264">
        <f>IF(A測定!T392="","",A測定!T392-$D393)</f>
        <v>-3.9000000000001478E-2</v>
      </c>
      <c r="G393" s="126"/>
      <c r="H393" s="126"/>
      <c r="I393" s="126"/>
      <c r="J393" s="126"/>
      <c r="K393" s="126"/>
      <c r="L393" s="126"/>
      <c r="M393" s="126"/>
      <c r="N393" s="126"/>
      <c r="O393" s="126"/>
      <c r="P393" s="126"/>
      <c r="Q393" s="126"/>
      <c r="R393" s="126"/>
      <c r="S393" s="126"/>
      <c r="T393" s="126"/>
      <c r="U393" s="126"/>
      <c r="V393" s="126"/>
      <c r="W393" s="126"/>
      <c r="X393" s="126"/>
      <c r="Y393" s="126"/>
      <c r="Z393" s="126"/>
      <c r="AA393" s="126"/>
      <c r="AB393" s="126"/>
      <c r="AC393" s="126"/>
      <c r="AD393" s="126"/>
      <c r="AE393" s="126"/>
      <c r="AF393" s="126"/>
      <c r="AG393" s="126"/>
      <c r="AH393" s="126"/>
      <c r="AI393" s="126"/>
      <c r="AJ393" s="126"/>
      <c r="AK393" s="126"/>
      <c r="AL393" s="126"/>
      <c r="AM393" s="126"/>
      <c r="AN393" s="126"/>
      <c r="AO393" s="126"/>
      <c r="AP393" s="126"/>
      <c r="AQ393" s="126"/>
      <c r="AR393" s="126"/>
      <c r="AS393" s="126"/>
      <c r="AT393" s="126"/>
      <c r="AU393" s="126"/>
      <c r="AV393" s="126"/>
      <c r="AW393" s="126"/>
      <c r="AX393" s="126"/>
      <c r="AY393" s="126"/>
      <c r="AZ393" s="126"/>
      <c r="BA393" s="126"/>
      <c r="BB393" s="126"/>
      <c r="BC393" s="126"/>
      <c r="BD393" s="126"/>
      <c r="BE393" s="126"/>
      <c r="BF393" s="126"/>
      <c r="BG393" s="126"/>
      <c r="BH393" s="126"/>
      <c r="BI393" s="126"/>
      <c r="BJ393" s="126"/>
      <c r="BK393" s="126"/>
      <c r="BL393" s="126"/>
      <c r="BM393" s="126"/>
      <c r="BN393" s="126"/>
      <c r="BO393" s="126"/>
      <c r="BP393" s="126"/>
      <c r="BQ393" s="126"/>
      <c r="BR393" s="126"/>
      <c r="BS393" s="126"/>
      <c r="BT393" s="126"/>
      <c r="BU393" s="126"/>
      <c r="BV393" s="126"/>
      <c r="BW393" s="126"/>
      <c r="BX393" s="126"/>
      <c r="BY393" s="126"/>
      <c r="BZ393" s="126"/>
      <c r="CA393" s="126"/>
      <c r="CB393" s="126"/>
      <c r="CC393" s="126"/>
      <c r="CD393" s="126"/>
      <c r="CE393" s="126"/>
      <c r="CF393" s="126"/>
      <c r="CG393" s="126"/>
      <c r="CH393" s="126"/>
      <c r="CI393" s="126"/>
      <c r="CJ393" s="126"/>
      <c r="CK393" s="126"/>
      <c r="CL393" s="126"/>
      <c r="CM393" s="126"/>
      <c r="CN393" s="126"/>
      <c r="CO393" s="126"/>
      <c r="CP393" s="126"/>
      <c r="CQ393" s="126"/>
      <c r="CR393" s="126"/>
      <c r="CS393" s="126"/>
      <c r="CT393" s="126"/>
      <c r="CU393" s="126"/>
      <c r="CV393" s="126"/>
      <c r="CW393" s="126"/>
      <c r="CX393" s="126"/>
      <c r="CY393" s="126"/>
      <c r="CZ393" s="289"/>
    </row>
    <row r="394" spans="1:104" ht="13.5" customHeight="1">
      <c r="A394" s="359">
        <v>302</v>
      </c>
      <c r="B394" s="332" t="s">
        <v>475</v>
      </c>
      <c r="C394" s="130">
        <f>A測定!Q393</f>
        <v>302</v>
      </c>
      <c r="D394" s="36">
        <f>A測定!R393</f>
        <v>-80</v>
      </c>
      <c r="E394" s="264">
        <f>IF(A測定!S393="","",A測定!S393-$D394)</f>
        <v>-0.15800000000000125</v>
      </c>
      <c r="F394" s="264">
        <f>IF(A測定!T393="","",A測定!T393-$D394)</f>
        <v>-0.1460000000000008</v>
      </c>
      <c r="G394" s="126"/>
      <c r="H394" s="126"/>
      <c r="I394" s="126"/>
      <c r="J394" s="126"/>
      <c r="K394" s="126"/>
      <c r="L394" s="126"/>
      <c r="M394" s="126"/>
      <c r="N394" s="126"/>
      <c r="O394" s="126"/>
      <c r="P394" s="126"/>
      <c r="Q394" s="126"/>
      <c r="R394" s="126"/>
      <c r="S394" s="126"/>
      <c r="T394" s="126"/>
      <c r="U394" s="126"/>
      <c r="V394" s="126"/>
      <c r="W394" s="126"/>
      <c r="X394" s="126"/>
      <c r="Y394" s="126"/>
      <c r="Z394" s="126"/>
      <c r="AA394" s="126"/>
      <c r="AB394" s="126"/>
      <c r="AC394" s="126"/>
      <c r="AD394" s="126"/>
      <c r="AE394" s="126"/>
      <c r="AF394" s="126"/>
      <c r="AG394" s="126"/>
      <c r="AH394" s="126"/>
      <c r="AI394" s="126"/>
      <c r="AJ394" s="126"/>
      <c r="AK394" s="126"/>
      <c r="AL394" s="126"/>
      <c r="AM394" s="126"/>
      <c r="AN394" s="126"/>
      <c r="AO394" s="126"/>
      <c r="AP394" s="126"/>
      <c r="AQ394" s="126"/>
      <c r="AR394" s="126"/>
      <c r="AS394" s="126"/>
      <c r="AT394" s="126"/>
      <c r="AU394" s="126"/>
      <c r="AV394" s="126"/>
      <c r="AW394" s="126"/>
      <c r="AX394" s="126"/>
      <c r="AY394" s="126"/>
      <c r="AZ394" s="126"/>
      <c r="BA394" s="126"/>
      <c r="BB394" s="126"/>
      <c r="BC394" s="126"/>
      <c r="BD394" s="126"/>
      <c r="BE394" s="126"/>
      <c r="BF394" s="126"/>
      <c r="BG394" s="126"/>
      <c r="BH394" s="126"/>
      <c r="BI394" s="126"/>
      <c r="BJ394" s="126"/>
      <c r="BK394" s="126"/>
      <c r="BL394" s="126"/>
      <c r="BM394" s="126"/>
      <c r="BN394" s="126"/>
      <c r="BO394" s="126"/>
      <c r="BP394" s="126"/>
      <c r="BQ394" s="126"/>
      <c r="BR394" s="126"/>
      <c r="BS394" s="126"/>
      <c r="BT394" s="126"/>
      <c r="BU394" s="126"/>
      <c r="BV394" s="126"/>
      <c r="BW394" s="126"/>
      <c r="BX394" s="126"/>
      <c r="BY394" s="126"/>
      <c r="BZ394" s="126"/>
      <c r="CA394" s="126"/>
      <c r="CB394" s="126"/>
      <c r="CC394" s="126"/>
      <c r="CD394" s="126"/>
      <c r="CE394" s="126"/>
      <c r="CF394" s="126"/>
      <c r="CG394" s="126"/>
      <c r="CH394" s="126"/>
      <c r="CI394" s="126"/>
      <c r="CJ394" s="126"/>
      <c r="CK394" s="126"/>
      <c r="CL394" s="126"/>
      <c r="CM394" s="126"/>
      <c r="CN394" s="126"/>
      <c r="CO394" s="126"/>
      <c r="CP394" s="126"/>
      <c r="CQ394" s="126"/>
      <c r="CR394" s="126"/>
      <c r="CS394" s="126"/>
      <c r="CT394" s="126"/>
      <c r="CU394" s="126"/>
      <c r="CV394" s="126"/>
      <c r="CW394" s="126"/>
      <c r="CX394" s="126"/>
      <c r="CY394" s="126"/>
      <c r="CZ394" s="289"/>
    </row>
    <row r="395" spans="1:104" ht="13.5" customHeight="1">
      <c r="A395" s="359">
        <v>322</v>
      </c>
      <c r="B395" s="332" t="s">
        <v>337</v>
      </c>
      <c r="C395" s="130">
        <f>A測定!Q394</f>
        <v>322</v>
      </c>
      <c r="D395" s="36">
        <f>A測定!R394</f>
        <v>-30</v>
      </c>
      <c r="E395" s="264">
        <f>IF(A測定!S394="","",A測定!S394-$D395)</f>
        <v>3.5000000000000142E-2</v>
      </c>
      <c r="F395" s="264">
        <f>IF(A測定!T394="","",A測定!T394-$D395)</f>
        <v>1.5000000000000568E-2</v>
      </c>
      <c r="G395" s="126"/>
      <c r="H395" s="126"/>
      <c r="I395" s="126"/>
      <c r="J395" s="126"/>
      <c r="K395" s="126"/>
      <c r="L395" s="126"/>
      <c r="M395" s="126"/>
      <c r="N395" s="126"/>
      <c r="O395" s="126"/>
      <c r="P395" s="126"/>
      <c r="Q395" s="126"/>
      <c r="R395" s="126"/>
      <c r="S395" s="126"/>
      <c r="T395" s="126"/>
      <c r="U395" s="126"/>
      <c r="V395" s="126"/>
      <c r="W395" s="126"/>
      <c r="X395" s="126"/>
      <c r="Y395" s="126"/>
      <c r="Z395" s="126"/>
      <c r="AA395" s="126"/>
      <c r="AB395" s="126"/>
      <c r="AC395" s="126"/>
      <c r="AD395" s="126"/>
      <c r="AE395" s="126"/>
      <c r="AF395" s="126"/>
      <c r="AG395" s="126"/>
      <c r="AH395" s="126"/>
      <c r="AI395" s="126"/>
      <c r="AJ395" s="126"/>
      <c r="AK395" s="126"/>
      <c r="AL395" s="126"/>
      <c r="AM395" s="126"/>
      <c r="AN395" s="126"/>
      <c r="AO395" s="126"/>
      <c r="AP395" s="126"/>
      <c r="AQ395" s="126"/>
      <c r="AR395" s="126"/>
      <c r="AS395" s="126"/>
      <c r="AT395" s="126"/>
      <c r="AU395" s="126"/>
      <c r="AV395" s="126"/>
      <c r="AW395" s="126"/>
      <c r="AX395" s="126"/>
      <c r="AY395" s="126"/>
      <c r="AZ395" s="126"/>
      <c r="BA395" s="126"/>
      <c r="BB395" s="126"/>
      <c r="BC395" s="126"/>
      <c r="BD395" s="126"/>
      <c r="BE395" s="126"/>
      <c r="BF395" s="126"/>
      <c r="BG395" s="126"/>
      <c r="BH395" s="126"/>
      <c r="BI395" s="126"/>
      <c r="BJ395" s="126"/>
      <c r="BK395" s="126"/>
      <c r="BL395" s="126"/>
      <c r="BM395" s="126"/>
      <c r="BN395" s="126"/>
      <c r="BO395" s="126"/>
      <c r="BP395" s="126"/>
      <c r="BQ395" s="126"/>
      <c r="BR395" s="126"/>
      <c r="BS395" s="126"/>
      <c r="BT395" s="126"/>
      <c r="BU395" s="126"/>
      <c r="BV395" s="126"/>
      <c r="BW395" s="126"/>
      <c r="BX395" s="126"/>
      <c r="BY395" s="126"/>
      <c r="BZ395" s="126"/>
      <c r="CA395" s="126"/>
      <c r="CB395" s="126"/>
      <c r="CC395" s="126"/>
      <c r="CD395" s="126"/>
      <c r="CE395" s="126"/>
      <c r="CF395" s="126"/>
      <c r="CG395" s="126"/>
      <c r="CH395" s="126"/>
      <c r="CI395" s="126"/>
      <c r="CJ395" s="126"/>
      <c r="CK395" s="126"/>
      <c r="CL395" s="126"/>
      <c r="CM395" s="126"/>
      <c r="CN395" s="126"/>
      <c r="CO395" s="126"/>
      <c r="CP395" s="126"/>
      <c r="CQ395" s="126"/>
      <c r="CR395" s="126"/>
      <c r="CS395" s="126"/>
      <c r="CT395" s="126"/>
      <c r="CU395" s="126"/>
      <c r="CV395" s="126"/>
      <c r="CW395" s="126"/>
      <c r="CX395" s="126"/>
      <c r="CY395" s="126"/>
      <c r="CZ395" s="289"/>
    </row>
    <row r="396" spans="1:104" ht="13.5" customHeight="1">
      <c r="A396" s="359">
        <v>322</v>
      </c>
      <c r="B396" s="332" t="s">
        <v>338</v>
      </c>
      <c r="C396" s="130">
        <f>A測定!Q395</f>
        <v>322</v>
      </c>
      <c r="D396" s="36">
        <f>A測定!R395</f>
        <v>-80</v>
      </c>
      <c r="E396" s="264">
        <f>IF(A測定!S395="","",A測定!S395-$D396)</f>
        <v>-0.17300000000000182</v>
      </c>
      <c r="F396" s="264">
        <f>IF(A測定!T395="","",A測定!T395-$D396)</f>
        <v>-0.1629999999999967</v>
      </c>
      <c r="G396" s="126"/>
      <c r="H396" s="126"/>
      <c r="I396" s="126"/>
      <c r="J396" s="126"/>
      <c r="K396" s="126"/>
      <c r="L396" s="126"/>
      <c r="M396" s="126"/>
      <c r="N396" s="126"/>
      <c r="O396" s="126"/>
      <c r="P396" s="126"/>
      <c r="Q396" s="126"/>
      <c r="R396" s="126"/>
      <c r="S396" s="126"/>
      <c r="T396" s="126"/>
      <c r="U396" s="126"/>
      <c r="V396" s="126"/>
      <c r="W396" s="126"/>
      <c r="X396" s="126"/>
      <c r="Y396" s="126"/>
      <c r="Z396" s="126"/>
      <c r="AA396" s="126"/>
      <c r="AB396" s="126"/>
      <c r="AC396" s="126"/>
      <c r="AD396" s="126"/>
      <c r="AE396" s="126"/>
      <c r="AF396" s="126"/>
      <c r="AG396" s="126"/>
      <c r="AH396" s="126"/>
      <c r="AI396" s="126"/>
      <c r="AJ396" s="126"/>
      <c r="AK396" s="126"/>
      <c r="AL396" s="126"/>
      <c r="AM396" s="126"/>
      <c r="AN396" s="126"/>
      <c r="AO396" s="126"/>
      <c r="AP396" s="126"/>
      <c r="AQ396" s="126"/>
      <c r="AR396" s="126"/>
      <c r="AS396" s="126"/>
      <c r="AT396" s="126"/>
      <c r="AU396" s="126"/>
      <c r="AV396" s="126"/>
      <c r="AW396" s="126"/>
      <c r="AX396" s="126"/>
      <c r="AY396" s="126"/>
      <c r="AZ396" s="126"/>
      <c r="BA396" s="126"/>
      <c r="BB396" s="126"/>
      <c r="BC396" s="126"/>
      <c r="BD396" s="126"/>
      <c r="BE396" s="126"/>
      <c r="BF396" s="126"/>
      <c r="BG396" s="126"/>
      <c r="BH396" s="126"/>
      <c r="BI396" s="126"/>
      <c r="BJ396" s="126"/>
      <c r="BK396" s="126"/>
      <c r="BL396" s="126"/>
      <c r="BM396" s="126"/>
      <c r="BN396" s="126"/>
      <c r="BO396" s="126"/>
      <c r="BP396" s="126"/>
      <c r="BQ396" s="126"/>
      <c r="BR396" s="126"/>
      <c r="BS396" s="126"/>
      <c r="BT396" s="126"/>
      <c r="BU396" s="126"/>
      <c r="BV396" s="126"/>
      <c r="BW396" s="126"/>
      <c r="BX396" s="126"/>
      <c r="BY396" s="126"/>
      <c r="BZ396" s="126"/>
      <c r="CA396" s="126"/>
      <c r="CB396" s="126"/>
      <c r="CC396" s="126"/>
      <c r="CD396" s="126"/>
      <c r="CE396" s="126"/>
      <c r="CF396" s="126"/>
      <c r="CG396" s="126"/>
      <c r="CH396" s="126"/>
      <c r="CI396" s="126"/>
      <c r="CJ396" s="126"/>
      <c r="CK396" s="126"/>
      <c r="CL396" s="126"/>
      <c r="CM396" s="126"/>
      <c r="CN396" s="126"/>
      <c r="CO396" s="126"/>
      <c r="CP396" s="126"/>
      <c r="CQ396" s="126"/>
      <c r="CR396" s="126"/>
      <c r="CS396" s="126"/>
      <c r="CT396" s="126"/>
      <c r="CU396" s="126"/>
      <c r="CV396" s="126"/>
      <c r="CW396" s="126"/>
      <c r="CX396" s="126"/>
      <c r="CY396" s="126"/>
      <c r="CZ396" s="289"/>
    </row>
    <row r="397" spans="1:104" ht="13.5" customHeight="1">
      <c r="A397" s="359">
        <v>303</v>
      </c>
      <c r="B397" s="332" t="s">
        <v>476</v>
      </c>
      <c r="C397" s="130">
        <f>A測定!Q396</f>
        <v>303</v>
      </c>
      <c r="D397" s="36">
        <f>A測定!R396</f>
        <v>-30</v>
      </c>
      <c r="E397" s="264">
        <f>IF(A測定!S396="","",A測定!S396-$D397)</f>
        <v>-2.7000000000001023E-2</v>
      </c>
      <c r="F397" s="264">
        <f>IF(A測定!T396="","",A測定!T396-$D397)</f>
        <v>-2.1000000000000796E-2</v>
      </c>
      <c r="G397" s="126"/>
      <c r="H397" s="126"/>
      <c r="I397" s="126"/>
      <c r="J397" s="126"/>
      <c r="K397" s="126"/>
      <c r="L397" s="126"/>
      <c r="M397" s="126"/>
      <c r="N397" s="126"/>
      <c r="O397" s="126"/>
      <c r="P397" s="126"/>
      <c r="Q397" s="126"/>
      <c r="R397" s="126"/>
      <c r="S397" s="126"/>
      <c r="T397" s="126"/>
      <c r="U397" s="126"/>
      <c r="V397" s="126"/>
      <c r="W397" s="126"/>
      <c r="X397" s="126"/>
      <c r="Y397" s="126"/>
      <c r="Z397" s="126"/>
      <c r="AA397" s="126"/>
      <c r="AB397" s="126"/>
      <c r="AC397" s="126"/>
      <c r="AD397" s="126"/>
      <c r="AE397" s="126"/>
      <c r="AF397" s="126"/>
      <c r="AG397" s="126"/>
      <c r="AH397" s="126"/>
      <c r="AI397" s="126"/>
      <c r="AJ397" s="126"/>
      <c r="AK397" s="126"/>
      <c r="AL397" s="126"/>
      <c r="AM397" s="126"/>
      <c r="AN397" s="126"/>
      <c r="AO397" s="126"/>
      <c r="AP397" s="126"/>
      <c r="AQ397" s="126"/>
      <c r="AR397" s="126"/>
      <c r="AS397" s="126"/>
      <c r="AT397" s="126"/>
      <c r="AU397" s="126"/>
      <c r="AV397" s="126"/>
      <c r="AW397" s="126"/>
      <c r="AX397" s="126"/>
      <c r="AY397" s="126"/>
      <c r="AZ397" s="126"/>
      <c r="BA397" s="126"/>
      <c r="BB397" s="126"/>
      <c r="BC397" s="126"/>
      <c r="BD397" s="126"/>
      <c r="BE397" s="126"/>
      <c r="BF397" s="126"/>
      <c r="BG397" s="126"/>
      <c r="BH397" s="126"/>
      <c r="BI397" s="126"/>
      <c r="BJ397" s="126"/>
      <c r="BK397" s="126"/>
      <c r="BL397" s="126"/>
      <c r="BM397" s="126"/>
      <c r="BN397" s="126"/>
      <c r="BO397" s="126"/>
      <c r="BP397" s="126"/>
      <c r="BQ397" s="126"/>
      <c r="BR397" s="126"/>
      <c r="BS397" s="126"/>
      <c r="BT397" s="126"/>
      <c r="BU397" s="126"/>
      <c r="BV397" s="126"/>
      <c r="BW397" s="126"/>
      <c r="BX397" s="126"/>
      <c r="BY397" s="126"/>
      <c r="BZ397" s="126"/>
      <c r="CA397" s="126"/>
      <c r="CB397" s="126"/>
      <c r="CC397" s="126"/>
      <c r="CD397" s="126"/>
      <c r="CE397" s="126"/>
      <c r="CF397" s="126"/>
      <c r="CG397" s="126"/>
      <c r="CH397" s="126"/>
      <c r="CI397" s="126"/>
      <c r="CJ397" s="126"/>
      <c r="CK397" s="126"/>
      <c r="CL397" s="126"/>
      <c r="CM397" s="126"/>
      <c r="CN397" s="126"/>
      <c r="CO397" s="126"/>
      <c r="CP397" s="126"/>
      <c r="CQ397" s="126"/>
      <c r="CR397" s="126"/>
      <c r="CS397" s="126"/>
      <c r="CT397" s="126"/>
      <c r="CU397" s="126"/>
      <c r="CV397" s="126"/>
      <c r="CW397" s="126"/>
      <c r="CX397" s="126"/>
      <c r="CY397" s="126"/>
      <c r="CZ397" s="289"/>
    </row>
    <row r="398" spans="1:104" ht="13.5" customHeight="1">
      <c r="A398" s="359">
        <v>303</v>
      </c>
      <c r="B398" s="332" t="s">
        <v>477</v>
      </c>
      <c r="C398" s="130">
        <f>A測定!Q397</f>
        <v>303</v>
      </c>
      <c r="D398" s="36">
        <f>A測定!R397</f>
        <v>0</v>
      </c>
      <c r="E398" s="264">
        <f>IF(A測定!S397="","",A測定!S397-$D398)</f>
        <v>-0.17699999999999999</v>
      </c>
      <c r="F398" s="264">
        <f>IF(A測定!T397="","",A測定!T397-$D398)</f>
        <v>-0.16500000000000001</v>
      </c>
      <c r="G398" s="126"/>
      <c r="H398" s="126"/>
      <c r="I398" s="126"/>
      <c r="J398" s="126"/>
      <c r="K398" s="126"/>
      <c r="L398" s="126"/>
      <c r="M398" s="126"/>
      <c r="N398" s="126"/>
      <c r="O398" s="126"/>
      <c r="P398" s="126"/>
      <c r="Q398" s="126"/>
      <c r="R398" s="126"/>
      <c r="S398" s="126"/>
      <c r="T398" s="126"/>
      <c r="U398" s="126"/>
      <c r="V398" s="126"/>
      <c r="W398" s="126"/>
      <c r="X398" s="126"/>
      <c r="Y398" s="126"/>
      <c r="Z398" s="126"/>
      <c r="AA398" s="126"/>
      <c r="AB398" s="126"/>
      <c r="AC398" s="126"/>
      <c r="AD398" s="126"/>
      <c r="AE398" s="126"/>
      <c r="AF398" s="126"/>
      <c r="AG398" s="126"/>
      <c r="AH398" s="126"/>
      <c r="AI398" s="126"/>
      <c r="AJ398" s="126"/>
      <c r="AK398" s="126"/>
      <c r="AL398" s="126"/>
      <c r="AM398" s="126"/>
      <c r="AN398" s="126"/>
      <c r="AO398" s="126"/>
      <c r="AP398" s="126"/>
      <c r="AQ398" s="126"/>
      <c r="AR398" s="126"/>
      <c r="AS398" s="126"/>
      <c r="AT398" s="126"/>
      <c r="AU398" s="126"/>
      <c r="AV398" s="126"/>
      <c r="AW398" s="126"/>
      <c r="AX398" s="126"/>
      <c r="AY398" s="126"/>
      <c r="AZ398" s="126"/>
      <c r="BA398" s="126"/>
      <c r="BB398" s="126"/>
      <c r="BC398" s="126"/>
      <c r="BD398" s="126"/>
      <c r="BE398" s="126"/>
      <c r="BF398" s="126"/>
      <c r="BG398" s="126"/>
      <c r="BH398" s="126"/>
      <c r="BI398" s="126"/>
      <c r="BJ398" s="126"/>
      <c r="BK398" s="126"/>
      <c r="BL398" s="126"/>
      <c r="BM398" s="126"/>
      <c r="BN398" s="126"/>
      <c r="BO398" s="126"/>
      <c r="BP398" s="126"/>
      <c r="BQ398" s="126"/>
      <c r="BR398" s="126"/>
      <c r="BS398" s="126"/>
      <c r="BT398" s="126"/>
      <c r="BU398" s="126"/>
      <c r="BV398" s="126"/>
      <c r="BW398" s="126"/>
      <c r="BX398" s="126"/>
      <c r="BY398" s="126"/>
      <c r="BZ398" s="126"/>
      <c r="CA398" s="126"/>
      <c r="CB398" s="126"/>
      <c r="CC398" s="126"/>
      <c r="CD398" s="126"/>
      <c r="CE398" s="126"/>
      <c r="CF398" s="126"/>
      <c r="CG398" s="126"/>
      <c r="CH398" s="126"/>
      <c r="CI398" s="126"/>
      <c r="CJ398" s="126"/>
      <c r="CK398" s="126"/>
      <c r="CL398" s="126"/>
      <c r="CM398" s="126"/>
      <c r="CN398" s="126"/>
      <c r="CO398" s="126"/>
      <c r="CP398" s="126"/>
      <c r="CQ398" s="126"/>
      <c r="CR398" s="126"/>
      <c r="CS398" s="126"/>
      <c r="CT398" s="126"/>
      <c r="CU398" s="126"/>
      <c r="CV398" s="126"/>
      <c r="CW398" s="126"/>
      <c r="CX398" s="126"/>
      <c r="CY398" s="126"/>
      <c r="CZ398" s="289"/>
    </row>
    <row r="399" spans="1:104" ht="13.5" customHeight="1">
      <c r="A399" s="359">
        <v>323</v>
      </c>
      <c r="B399" s="332" t="s">
        <v>339</v>
      </c>
      <c r="C399" s="130">
        <f>A測定!Q398</f>
        <v>323</v>
      </c>
      <c r="D399" s="36">
        <f>A測定!R398</f>
        <v>-30</v>
      </c>
      <c r="E399" s="264">
        <f>IF(A測定!S398="","",A測定!S398-$D399)</f>
        <v>0.11299999999999955</v>
      </c>
      <c r="F399" s="264">
        <f>IF(A測定!T398="","",A測定!T398-$D399)</f>
        <v>8.6999999999999744E-2</v>
      </c>
      <c r="G399" s="126"/>
      <c r="H399" s="126"/>
      <c r="I399" s="126"/>
      <c r="J399" s="126"/>
      <c r="K399" s="126"/>
      <c r="L399" s="126"/>
      <c r="M399" s="126"/>
      <c r="N399" s="126"/>
      <c r="O399" s="126"/>
      <c r="P399" s="126"/>
      <c r="Q399" s="126"/>
      <c r="R399" s="126"/>
      <c r="S399" s="126"/>
      <c r="T399" s="126"/>
      <c r="U399" s="126"/>
      <c r="V399" s="126"/>
      <c r="W399" s="126"/>
      <c r="X399" s="126"/>
      <c r="Y399" s="126"/>
      <c r="Z399" s="126"/>
      <c r="AA399" s="126"/>
      <c r="AB399" s="126"/>
      <c r="AC399" s="126"/>
      <c r="AD399" s="126"/>
      <c r="AE399" s="126"/>
      <c r="AF399" s="126"/>
      <c r="AG399" s="126"/>
      <c r="AH399" s="126"/>
      <c r="AI399" s="126"/>
      <c r="AJ399" s="126"/>
      <c r="AK399" s="126"/>
      <c r="AL399" s="126"/>
      <c r="AM399" s="126"/>
      <c r="AN399" s="126"/>
      <c r="AO399" s="126"/>
      <c r="AP399" s="126"/>
      <c r="AQ399" s="126"/>
      <c r="AR399" s="126"/>
      <c r="AS399" s="126"/>
      <c r="AT399" s="126"/>
      <c r="AU399" s="126"/>
      <c r="AV399" s="126"/>
      <c r="AW399" s="126"/>
      <c r="AX399" s="126"/>
      <c r="AY399" s="126"/>
      <c r="AZ399" s="126"/>
      <c r="BA399" s="126"/>
      <c r="BB399" s="126"/>
      <c r="BC399" s="126"/>
      <c r="BD399" s="126"/>
      <c r="BE399" s="126"/>
      <c r="BF399" s="126"/>
      <c r="BG399" s="126"/>
      <c r="BH399" s="126"/>
      <c r="BI399" s="126"/>
      <c r="BJ399" s="126"/>
      <c r="BK399" s="126"/>
      <c r="BL399" s="126"/>
      <c r="BM399" s="126"/>
      <c r="BN399" s="126"/>
      <c r="BO399" s="126"/>
      <c r="BP399" s="126"/>
      <c r="BQ399" s="126"/>
      <c r="BR399" s="126"/>
      <c r="BS399" s="126"/>
      <c r="BT399" s="126"/>
      <c r="BU399" s="126"/>
      <c r="BV399" s="126"/>
      <c r="BW399" s="126"/>
      <c r="BX399" s="126"/>
      <c r="BY399" s="126"/>
      <c r="BZ399" s="126"/>
      <c r="CA399" s="126"/>
      <c r="CB399" s="126"/>
      <c r="CC399" s="126"/>
      <c r="CD399" s="126"/>
      <c r="CE399" s="126"/>
      <c r="CF399" s="126"/>
      <c r="CG399" s="126"/>
      <c r="CH399" s="126"/>
      <c r="CI399" s="126"/>
      <c r="CJ399" s="126"/>
      <c r="CK399" s="126"/>
      <c r="CL399" s="126"/>
      <c r="CM399" s="126"/>
      <c r="CN399" s="126"/>
      <c r="CO399" s="126"/>
      <c r="CP399" s="126"/>
      <c r="CQ399" s="126"/>
      <c r="CR399" s="126"/>
      <c r="CS399" s="126"/>
      <c r="CT399" s="126"/>
      <c r="CU399" s="126"/>
      <c r="CV399" s="126"/>
      <c r="CW399" s="126"/>
      <c r="CX399" s="126"/>
      <c r="CY399" s="126"/>
      <c r="CZ399" s="289"/>
    </row>
    <row r="400" spans="1:104" ht="13.5" customHeight="1">
      <c r="A400" s="359">
        <v>323</v>
      </c>
      <c r="B400" s="332" t="s">
        <v>340</v>
      </c>
      <c r="C400" s="130">
        <f>A測定!Q399</f>
        <v>323</v>
      </c>
      <c r="D400" s="36">
        <f>A測定!R399</f>
        <v>0</v>
      </c>
      <c r="E400" s="264">
        <f>IF(A測定!S399="","",A測定!S399-$D400)</f>
        <v>-0.125</v>
      </c>
      <c r="F400" s="264">
        <f>IF(A測定!T399="","",A測定!T399-$D400)</f>
        <v>-0.123</v>
      </c>
      <c r="G400" s="126"/>
      <c r="H400" s="126"/>
      <c r="I400" s="126"/>
      <c r="J400" s="126"/>
      <c r="K400" s="126"/>
      <c r="L400" s="126"/>
      <c r="M400" s="126"/>
      <c r="N400" s="126"/>
      <c r="O400" s="126"/>
      <c r="P400" s="126"/>
      <c r="Q400" s="126"/>
      <c r="R400" s="126"/>
      <c r="S400" s="126"/>
      <c r="T400" s="126"/>
      <c r="U400" s="126"/>
      <c r="V400" s="126"/>
      <c r="W400" s="126"/>
      <c r="X400" s="126"/>
      <c r="Y400" s="126"/>
      <c r="Z400" s="126"/>
      <c r="AA400" s="126"/>
      <c r="AB400" s="126"/>
      <c r="AC400" s="126"/>
      <c r="AD400" s="126"/>
      <c r="AE400" s="126"/>
      <c r="AF400" s="126"/>
      <c r="AG400" s="126"/>
      <c r="AH400" s="126"/>
      <c r="AI400" s="126"/>
      <c r="AJ400" s="126"/>
      <c r="AK400" s="126"/>
      <c r="AL400" s="126"/>
      <c r="AM400" s="126"/>
      <c r="AN400" s="126"/>
      <c r="AO400" s="126"/>
      <c r="AP400" s="126"/>
      <c r="AQ400" s="126"/>
      <c r="AR400" s="126"/>
      <c r="AS400" s="126"/>
      <c r="AT400" s="126"/>
      <c r="AU400" s="126"/>
      <c r="AV400" s="126"/>
      <c r="AW400" s="126"/>
      <c r="AX400" s="126"/>
      <c r="AY400" s="126"/>
      <c r="AZ400" s="126"/>
      <c r="BA400" s="126"/>
      <c r="BB400" s="126"/>
      <c r="BC400" s="126"/>
      <c r="BD400" s="126"/>
      <c r="BE400" s="126"/>
      <c r="BF400" s="126"/>
      <c r="BG400" s="126"/>
      <c r="BH400" s="126"/>
      <c r="BI400" s="126"/>
      <c r="BJ400" s="126"/>
      <c r="BK400" s="126"/>
      <c r="BL400" s="126"/>
      <c r="BM400" s="126"/>
      <c r="BN400" s="126"/>
      <c r="BO400" s="126"/>
      <c r="BP400" s="126"/>
      <c r="BQ400" s="126"/>
      <c r="BR400" s="126"/>
      <c r="BS400" s="126"/>
      <c r="BT400" s="126"/>
      <c r="BU400" s="126"/>
      <c r="BV400" s="126"/>
      <c r="BW400" s="126"/>
      <c r="BX400" s="126"/>
      <c r="BY400" s="126"/>
      <c r="BZ400" s="126"/>
      <c r="CA400" s="126"/>
      <c r="CB400" s="126"/>
      <c r="CC400" s="126"/>
      <c r="CD400" s="126"/>
      <c r="CE400" s="126"/>
      <c r="CF400" s="126"/>
      <c r="CG400" s="126"/>
      <c r="CH400" s="126"/>
      <c r="CI400" s="126"/>
      <c r="CJ400" s="126"/>
      <c r="CK400" s="126"/>
      <c r="CL400" s="126"/>
      <c r="CM400" s="126"/>
      <c r="CN400" s="126"/>
      <c r="CO400" s="126"/>
      <c r="CP400" s="126"/>
      <c r="CQ400" s="126"/>
      <c r="CR400" s="126"/>
      <c r="CS400" s="126"/>
      <c r="CT400" s="126"/>
      <c r="CU400" s="126"/>
      <c r="CV400" s="126"/>
      <c r="CW400" s="126"/>
      <c r="CX400" s="126"/>
      <c r="CY400" s="126"/>
      <c r="CZ400" s="289"/>
    </row>
    <row r="401" spans="1:104" ht="13.5" customHeight="1">
      <c r="A401" s="359">
        <v>304</v>
      </c>
      <c r="B401" s="332" t="s">
        <v>341</v>
      </c>
      <c r="C401" s="130">
        <f>A測定!Q400</f>
        <v>304</v>
      </c>
      <c r="D401" s="36">
        <f>A測定!R400</f>
        <v>-30</v>
      </c>
      <c r="E401" s="264">
        <f>IF(A測定!S400="","",A測定!S400-$D401)</f>
        <v>-9.4000000000001194E-2</v>
      </c>
      <c r="F401" s="264">
        <f>IF(A測定!T400="","",A測定!T400-$D401)</f>
        <v>-8.8000000000000966E-2</v>
      </c>
      <c r="G401" s="126"/>
      <c r="H401" s="126"/>
      <c r="I401" s="126"/>
      <c r="J401" s="126"/>
      <c r="K401" s="126"/>
      <c r="L401" s="126"/>
      <c r="M401" s="126"/>
      <c r="N401" s="126"/>
      <c r="O401" s="126"/>
      <c r="P401" s="126"/>
      <c r="Q401" s="126"/>
      <c r="R401" s="126"/>
      <c r="S401" s="126"/>
      <c r="T401" s="126"/>
      <c r="U401" s="126"/>
      <c r="V401" s="126"/>
      <c r="W401" s="126"/>
      <c r="X401" s="126"/>
      <c r="Y401" s="126"/>
      <c r="Z401" s="126"/>
      <c r="AA401" s="126"/>
      <c r="AB401" s="126"/>
      <c r="AC401" s="126"/>
      <c r="AD401" s="126"/>
      <c r="AE401" s="126"/>
      <c r="AF401" s="126"/>
      <c r="AG401" s="126"/>
      <c r="AH401" s="126"/>
      <c r="AI401" s="126"/>
      <c r="AJ401" s="126"/>
      <c r="AK401" s="126"/>
      <c r="AL401" s="126"/>
      <c r="AM401" s="126"/>
      <c r="AN401" s="126"/>
      <c r="AO401" s="126"/>
      <c r="AP401" s="126"/>
      <c r="AQ401" s="126"/>
      <c r="AR401" s="126"/>
      <c r="AS401" s="126"/>
      <c r="AT401" s="126"/>
      <c r="AU401" s="126"/>
      <c r="AV401" s="126"/>
      <c r="AW401" s="126"/>
      <c r="AX401" s="126"/>
      <c r="AY401" s="126"/>
      <c r="AZ401" s="126"/>
      <c r="BA401" s="126"/>
      <c r="BB401" s="126"/>
      <c r="BC401" s="126"/>
      <c r="BD401" s="126"/>
      <c r="BE401" s="126"/>
      <c r="BF401" s="126"/>
      <c r="BG401" s="126"/>
      <c r="BH401" s="126"/>
      <c r="BI401" s="126"/>
      <c r="BJ401" s="126"/>
      <c r="BK401" s="126"/>
      <c r="BL401" s="126"/>
      <c r="BM401" s="126"/>
      <c r="BN401" s="126"/>
      <c r="BO401" s="126"/>
      <c r="BP401" s="126"/>
      <c r="BQ401" s="126"/>
      <c r="BR401" s="126"/>
      <c r="BS401" s="126"/>
      <c r="BT401" s="126"/>
      <c r="BU401" s="126"/>
      <c r="BV401" s="126"/>
      <c r="BW401" s="126"/>
      <c r="BX401" s="126"/>
      <c r="BY401" s="126"/>
      <c r="BZ401" s="126"/>
      <c r="CA401" s="126"/>
      <c r="CB401" s="126"/>
      <c r="CC401" s="126"/>
      <c r="CD401" s="126"/>
      <c r="CE401" s="126"/>
      <c r="CF401" s="126"/>
      <c r="CG401" s="126"/>
      <c r="CH401" s="126"/>
      <c r="CI401" s="126"/>
      <c r="CJ401" s="126"/>
      <c r="CK401" s="126"/>
      <c r="CL401" s="126"/>
      <c r="CM401" s="126"/>
      <c r="CN401" s="126"/>
      <c r="CO401" s="126"/>
      <c r="CP401" s="126"/>
      <c r="CQ401" s="126"/>
      <c r="CR401" s="126"/>
      <c r="CS401" s="126"/>
      <c r="CT401" s="126"/>
      <c r="CU401" s="126"/>
      <c r="CV401" s="126"/>
      <c r="CW401" s="126"/>
      <c r="CX401" s="126"/>
      <c r="CY401" s="126"/>
      <c r="CZ401" s="289"/>
    </row>
    <row r="402" spans="1:104" ht="13.5" customHeight="1">
      <c r="A402" s="359">
        <v>304</v>
      </c>
      <c r="B402" s="332" t="s">
        <v>342</v>
      </c>
      <c r="C402" s="130">
        <f>A測定!Q401</f>
        <v>304</v>
      </c>
      <c r="D402" s="36">
        <f>A測定!R401</f>
        <v>80</v>
      </c>
      <c r="E402" s="264">
        <f>IF(A測定!S401="","",A測定!S401-$D402)</f>
        <v>-5.4000000000002046E-2</v>
      </c>
      <c r="F402" s="264">
        <f>IF(A測定!T401="","",A測定!T401-$D402)</f>
        <v>-4.0999999999996817E-2</v>
      </c>
      <c r="G402" s="126"/>
      <c r="H402" s="126"/>
      <c r="I402" s="126"/>
      <c r="J402" s="126"/>
      <c r="K402" s="126"/>
      <c r="L402" s="126"/>
      <c r="M402" s="126"/>
      <c r="N402" s="126"/>
      <c r="O402" s="126"/>
      <c r="P402" s="126"/>
      <c r="Q402" s="126"/>
      <c r="R402" s="126"/>
      <c r="S402" s="126"/>
      <c r="T402" s="126"/>
      <c r="U402" s="126"/>
      <c r="V402" s="126"/>
      <c r="W402" s="126"/>
      <c r="X402" s="126"/>
      <c r="Y402" s="126"/>
      <c r="Z402" s="126"/>
      <c r="AA402" s="126"/>
      <c r="AB402" s="126"/>
      <c r="AC402" s="126"/>
      <c r="AD402" s="126"/>
      <c r="AE402" s="126"/>
      <c r="AF402" s="126"/>
      <c r="AG402" s="126"/>
      <c r="AH402" s="126"/>
      <c r="AI402" s="126"/>
      <c r="AJ402" s="126"/>
      <c r="AK402" s="126"/>
      <c r="AL402" s="126"/>
      <c r="AM402" s="126"/>
      <c r="AN402" s="126"/>
      <c r="AO402" s="126"/>
      <c r="AP402" s="126"/>
      <c r="AQ402" s="126"/>
      <c r="AR402" s="126"/>
      <c r="AS402" s="126"/>
      <c r="AT402" s="126"/>
      <c r="AU402" s="126"/>
      <c r="AV402" s="126"/>
      <c r="AW402" s="126"/>
      <c r="AX402" s="126"/>
      <c r="AY402" s="126"/>
      <c r="AZ402" s="126"/>
      <c r="BA402" s="126"/>
      <c r="BB402" s="126"/>
      <c r="BC402" s="126"/>
      <c r="BD402" s="126"/>
      <c r="BE402" s="126"/>
      <c r="BF402" s="126"/>
      <c r="BG402" s="126"/>
      <c r="BH402" s="126"/>
      <c r="BI402" s="126"/>
      <c r="BJ402" s="126"/>
      <c r="BK402" s="126"/>
      <c r="BL402" s="126"/>
      <c r="BM402" s="126"/>
      <c r="BN402" s="126"/>
      <c r="BO402" s="126"/>
      <c r="BP402" s="126"/>
      <c r="BQ402" s="126"/>
      <c r="BR402" s="126"/>
      <c r="BS402" s="126"/>
      <c r="BT402" s="126"/>
      <c r="BU402" s="126"/>
      <c r="BV402" s="126"/>
      <c r="BW402" s="126"/>
      <c r="BX402" s="126"/>
      <c r="BY402" s="126"/>
      <c r="BZ402" s="126"/>
      <c r="CA402" s="126"/>
      <c r="CB402" s="126"/>
      <c r="CC402" s="126"/>
      <c r="CD402" s="126"/>
      <c r="CE402" s="126"/>
      <c r="CF402" s="126"/>
      <c r="CG402" s="126"/>
      <c r="CH402" s="126"/>
      <c r="CI402" s="126"/>
      <c r="CJ402" s="126"/>
      <c r="CK402" s="126"/>
      <c r="CL402" s="126"/>
      <c r="CM402" s="126"/>
      <c r="CN402" s="126"/>
      <c r="CO402" s="126"/>
      <c r="CP402" s="126"/>
      <c r="CQ402" s="126"/>
      <c r="CR402" s="126"/>
      <c r="CS402" s="126"/>
      <c r="CT402" s="126"/>
      <c r="CU402" s="126"/>
      <c r="CV402" s="126"/>
      <c r="CW402" s="126"/>
      <c r="CX402" s="126"/>
      <c r="CY402" s="126"/>
      <c r="CZ402" s="289"/>
    </row>
    <row r="403" spans="1:104" ht="13.5" customHeight="1">
      <c r="A403" s="359">
        <v>324</v>
      </c>
      <c r="B403" s="332" t="s">
        <v>343</v>
      </c>
      <c r="C403" s="130">
        <f>A測定!Q402</f>
        <v>324</v>
      </c>
      <c r="D403" s="36">
        <f>A測定!R402</f>
        <v>-30</v>
      </c>
      <c r="E403" s="264">
        <f>IF(A測定!S402="","",A測定!S402-$D403)</f>
        <v>1.0999999999999233E-2</v>
      </c>
      <c r="F403" s="264">
        <f>IF(A測定!T402="","",A測定!T402-$D403)</f>
        <v>-9.0000000000003411E-3</v>
      </c>
      <c r="G403" s="126"/>
      <c r="H403" s="126"/>
      <c r="I403" s="126"/>
      <c r="J403" s="126"/>
      <c r="K403" s="126"/>
      <c r="L403" s="126"/>
      <c r="M403" s="126"/>
      <c r="N403" s="126"/>
      <c r="O403" s="126"/>
      <c r="P403" s="126"/>
      <c r="Q403" s="126"/>
      <c r="R403" s="126"/>
      <c r="S403" s="126"/>
      <c r="T403" s="126"/>
      <c r="U403" s="126"/>
      <c r="V403" s="126"/>
      <c r="W403" s="126"/>
      <c r="X403" s="126"/>
      <c r="Y403" s="126"/>
      <c r="Z403" s="126"/>
      <c r="AA403" s="126"/>
      <c r="AB403" s="126"/>
      <c r="AC403" s="126"/>
      <c r="AD403" s="126"/>
      <c r="AE403" s="126"/>
      <c r="AF403" s="126"/>
      <c r="AG403" s="126"/>
      <c r="AH403" s="126"/>
      <c r="AI403" s="126"/>
      <c r="AJ403" s="126"/>
      <c r="AK403" s="126"/>
      <c r="AL403" s="126"/>
      <c r="AM403" s="126"/>
      <c r="AN403" s="126"/>
      <c r="AO403" s="126"/>
      <c r="AP403" s="126"/>
      <c r="AQ403" s="126"/>
      <c r="AR403" s="126"/>
      <c r="AS403" s="126"/>
      <c r="AT403" s="126"/>
      <c r="AU403" s="126"/>
      <c r="AV403" s="126"/>
      <c r="AW403" s="126"/>
      <c r="AX403" s="126"/>
      <c r="AY403" s="126"/>
      <c r="AZ403" s="126"/>
      <c r="BA403" s="126"/>
      <c r="BB403" s="126"/>
      <c r="BC403" s="126"/>
      <c r="BD403" s="126"/>
      <c r="BE403" s="126"/>
      <c r="BF403" s="126"/>
      <c r="BG403" s="126"/>
      <c r="BH403" s="126"/>
      <c r="BI403" s="126"/>
      <c r="BJ403" s="126"/>
      <c r="BK403" s="126"/>
      <c r="BL403" s="126"/>
      <c r="BM403" s="126"/>
      <c r="BN403" s="126"/>
      <c r="BO403" s="126"/>
      <c r="BP403" s="126"/>
      <c r="BQ403" s="126"/>
      <c r="BR403" s="126"/>
      <c r="BS403" s="126"/>
      <c r="BT403" s="126"/>
      <c r="BU403" s="126"/>
      <c r="BV403" s="126"/>
      <c r="BW403" s="126"/>
      <c r="BX403" s="126"/>
      <c r="BY403" s="126"/>
      <c r="BZ403" s="126"/>
      <c r="CA403" s="126"/>
      <c r="CB403" s="126"/>
      <c r="CC403" s="126"/>
      <c r="CD403" s="126"/>
      <c r="CE403" s="126"/>
      <c r="CF403" s="126"/>
      <c r="CG403" s="126"/>
      <c r="CH403" s="126"/>
      <c r="CI403" s="126"/>
      <c r="CJ403" s="126"/>
      <c r="CK403" s="126"/>
      <c r="CL403" s="126"/>
      <c r="CM403" s="126"/>
      <c r="CN403" s="126"/>
      <c r="CO403" s="126"/>
      <c r="CP403" s="126"/>
      <c r="CQ403" s="126"/>
      <c r="CR403" s="126"/>
      <c r="CS403" s="126"/>
      <c r="CT403" s="126"/>
      <c r="CU403" s="126"/>
      <c r="CV403" s="126"/>
      <c r="CW403" s="126"/>
      <c r="CX403" s="126"/>
      <c r="CY403" s="126"/>
      <c r="CZ403" s="289"/>
    </row>
    <row r="404" spans="1:104" ht="13.5" customHeight="1">
      <c r="A404" s="359">
        <v>324</v>
      </c>
      <c r="B404" s="332" t="s">
        <v>344</v>
      </c>
      <c r="C404" s="130">
        <f>A測定!Q403</f>
        <v>324</v>
      </c>
      <c r="D404" s="36">
        <f>A測定!R403</f>
        <v>80</v>
      </c>
      <c r="E404" s="264">
        <f>IF(A測定!S403="","",A測定!S403-$D404)</f>
        <v>-0.11199999999999477</v>
      </c>
      <c r="F404" s="264">
        <f>IF(A測定!T403="","",A測定!T403-$D404)</f>
        <v>-0.125</v>
      </c>
      <c r="G404" s="126"/>
      <c r="H404" s="126"/>
      <c r="I404" s="126"/>
      <c r="J404" s="126"/>
      <c r="K404" s="126"/>
      <c r="L404" s="126"/>
      <c r="M404" s="126"/>
      <c r="N404" s="126"/>
      <c r="O404" s="126"/>
      <c r="P404" s="126"/>
      <c r="Q404" s="126"/>
      <c r="R404" s="126"/>
      <c r="S404" s="126"/>
      <c r="T404" s="126"/>
      <c r="U404" s="126"/>
      <c r="V404" s="126"/>
      <c r="W404" s="126"/>
      <c r="X404" s="126"/>
      <c r="Y404" s="126"/>
      <c r="Z404" s="126"/>
      <c r="AA404" s="126"/>
      <c r="AB404" s="126"/>
      <c r="AC404" s="126"/>
      <c r="AD404" s="126"/>
      <c r="AE404" s="126"/>
      <c r="AF404" s="126"/>
      <c r="AG404" s="126"/>
      <c r="AH404" s="126"/>
      <c r="AI404" s="126"/>
      <c r="AJ404" s="126"/>
      <c r="AK404" s="126"/>
      <c r="AL404" s="126"/>
      <c r="AM404" s="126"/>
      <c r="AN404" s="126"/>
      <c r="AO404" s="126"/>
      <c r="AP404" s="126"/>
      <c r="AQ404" s="126"/>
      <c r="AR404" s="126"/>
      <c r="AS404" s="126"/>
      <c r="AT404" s="126"/>
      <c r="AU404" s="126"/>
      <c r="AV404" s="126"/>
      <c r="AW404" s="126"/>
      <c r="AX404" s="126"/>
      <c r="AY404" s="126"/>
      <c r="AZ404" s="126"/>
      <c r="BA404" s="126"/>
      <c r="BB404" s="126"/>
      <c r="BC404" s="126"/>
      <c r="BD404" s="126"/>
      <c r="BE404" s="126"/>
      <c r="BF404" s="126"/>
      <c r="BG404" s="126"/>
      <c r="BH404" s="126"/>
      <c r="BI404" s="126"/>
      <c r="BJ404" s="126"/>
      <c r="BK404" s="126"/>
      <c r="BL404" s="126"/>
      <c r="BM404" s="126"/>
      <c r="BN404" s="126"/>
      <c r="BO404" s="126"/>
      <c r="BP404" s="126"/>
      <c r="BQ404" s="126"/>
      <c r="BR404" s="126"/>
      <c r="BS404" s="126"/>
      <c r="BT404" s="126"/>
      <c r="BU404" s="126"/>
      <c r="BV404" s="126"/>
      <c r="BW404" s="126"/>
      <c r="BX404" s="126"/>
      <c r="BY404" s="126"/>
      <c r="BZ404" s="126"/>
      <c r="CA404" s="126"/>
      <c r="CB404" s="126"/>
      <c r="CC404" s="126"/>
      <c r="CD404" s="126"/>
      <c r="CE404" s="126"/>
      <c r="CF404" s="126"/>
      <c r="CG404" s="126"/>
      <c r="CH404" s="126"/>
      <c r="CI404" s="126"/>
      <c r="CJ404" s="126"/>
      <c r="CK404" s="126"/>
      <c r="CL404" s="126"/>
      <c r="CM404" s="126"/>
      <c r="CN404" s="126"/>
      <c r="CO404" s="126"/>
      <c r="CP404" s="126"/>
      <c r="CQ404" s="126"/>
      <c r="CR404" s="126"/>
      <c r="CS404" s="126"/>
      <c r="CT404" s="126"/>
      <c r="CU404" s="126"/>
      <c r="CV404" s="126"/>
      <c r="CW404" s="126"/>
      <c r="CX404" s="126"/>
      <c r="CY404" s="126"/>
      <c r="CZ404" s="289"/>
    </row>
    <row r="405" spans="1:104" ht="13.5" customHeight="1">
      <c r="A405" s="359">
        <v>305</v>
      </c>
      <c r="B405" s="332" t="s">
        <v>345</v>
      </c>
      <c r="C405" s="130">
        <f>A測定!Q404</f>
        <v>305</v>
      </c>
      <c r="D405" s="36">
        <f>A測定!R404</f>
        <v>-30</v>
      </c>
      <c r="E405" s="264">
        <f>IF(A測定!S404="","",A測定!S404-$D405)</f>
        <v>-3.399999999999892E-2</v>
      </c>
      <c r="F405" s="264">
        <f>IF(A測定!T404="","",A測定!T404-$D405)</f>
        <v>-4.2999999999999261E-2</v>
      </c>
      <c r="G405" s="126"/>
      <c r="H405" s="126"/>
      <c r="I405" s="126"/>
      <c r="J405" s="126"/>
      <c r="K405" s="126"/>
      <c r="L405" s="126"/>
      <c r="M405" s="126"/>
      <c r="N405" s="126"/>
      <c r="O405" s="126"/>
      <c r="P405" s="126"/>
      <c r="Q405" s="126"/>
      <c r="R405" s="126"/>
      <c r="S405" s="126"/>
      <c r="T405" s="126"/>
      <c r="U405" s="126"/>
      <c r="V405" s="126"/>
      <c r="W405" s="126"/>
      <c r="X405" s="126"/>
      <c r="Y405" s="126"/>
      <c r="Z405" s="126"/>
      <c r="AA405" s="126"/>
      <c r="AB405" s="126"/>
      <c r="AC405" s="126"/>
      <c r="AD405" s="126"/>
      <c r="AE405" s="126"/>
      <c r="AF405" s="126"/>
      <c r="AG405" s="126"/>
      <c r="AH405" s="126"/>
      <c r="AI405" s="126"/>
      <c r="AJ405" s="126"/>
      <c r="AK405" s="126"/>
      <c r="AL405" s="126"/>
      <c r="AM405" s="126"/>
      <c r="AN405" s="126"/>
      <c r="AO405" s="126"/>
      <c r="AP405" s="126"/>
      <c r="AQ405" s="126"/>
      <c r="AR405" s="126"/>
      <c r="AS405" s="126"/>
      <c r="AT405" s="126"/>
      <c r="AU405" s="126"/>
      <c r="AV405" s="126"/>
      <c r="AW405" s="126"/>
      <c r="AX405" s="126"/>
      <c r="AY405" s="126"/>
      <c r="AZ405" s="126"/>
      <c r="BA405" s="126"/>
      <c r="BB405" s="126"/>
      <c r="BC405" s="126"/>
      <c r="BD405" s="126"/>
      <c r="BE405" s="126"/>
      <c r="BF405" s="126"/>
      <c r="BG405" s="126"/>
      <c r="BH405" s="126"/>
      <c r="BI405" s="126"/>
      <c r="BJ405" s="126"/>
      <c r="BK405" s="126"/>
      <c r="BL405" s="126"/>
      <c r="BM405" s="126"/>
      <c r="BN405" s="126"/>
      <c r="BO405" s="126"/>
      <c r="BP405" s="126"/>
      <c r="BQ405" s="126"/>
      <c r="BR405" s="126"/>
      <c r="BS405" s="126"/>
      <c r="BT405" s="126"/>
      <c r="BU405" s="126"/>
      <c r="BV405" s="126"/>
      <c r="BW405" s="126"/>
      <c r="BX405" s="126"/>
      <c r="BY405" s="126"/>
      <c r="BZ405" s="126"/>
      <c r="CA405" s="126"/>
      <c r="CB405" s="126"/>
      <c r="CC405" s="126"/>
      <c r="CD405" s="126"/>
      <c r="CE405" s="126"/>
      <c r="CF405" s="126"/>
      <c r="CG405" s="126"/>
      <c r="CH405" s="126"/>
      <c r="CI405" s="126"/>
      <c r="CJ405" s="126"/>
      <c r="CK405" s="126"/>
      <c r="CL405" s="126"/>
      <c r="CM405" s="126"/>
      <c r="CN405" s="126"/>
      <c r="CO405" s="126"/>
      <c r="CP405" s="126"/>
      <c r="CQ405" s="126"/>
      <c r="CR405" s="126"/>
      <c r="CS405" s="126"/>
      <c r="CT405" s="126"/>
      <c r="CU405" s="126"/>
      <c r="CV405" s="126"/>
      <c r="CW405" s="126"/>
      <c r="CX405" s="126"/>
      <c r="CY405" s="126"/>
      <c r="CZ405" s="289"/>
    </row>
    <row r="406" spans="1:104" ht="13.5" customHeight="1">
      <c r="A406" s="359">
        <v>305</v>
      </c>
      <c r="B406" s="332" t="s">
        <v>346</v>
      </c>
      <c r="C406" s="130">
        <f>A測定!Q405</f>
        <v>305</v>
      </c>
      <c r="D406" s="36">
        <f>A測定!R405</f>
        <v>160</v>
      </c>
      <c r="E406" s="264">
        <f>IF(A測定!S405="","",A測定!S405-$D406)</f>
        <v>-0.12700000000000955</v>
      </c>
      <c r="F406" s="264">
        <f>IF(A測定!T405="","",A測定!T405-$D406)</f>
        <v>-0.1220000000000141</v>
      </c>
      <c r="G406" s="126"/>
      <c r="H406" s="126"/>
      <c r="I406" s="126"/>
      <c r="J406" s="126"/>
      <c r="K406" s="126"/>
      <c r="L406" s="126"/>
      <c r="M406" s="126"/>
      <c r="N406" s="126"/>
      <c r="O406" s="126"/>
      <c r="P406" s="126"/>
      <c r="Q406" s="126"/>
      <c r="R406" s="126"/>
      <c r="S406" s="126"/>
      <c r="T406" s="126"/>
      <c r="U406" s="126"/>
      <c r="V406" s="126"/>
      <c r="W406" s="126"/>
      <c r="X406" s="126"/>
      <c r="Y406" s="126"/>
      <c r="Z406" s="126"/>
      <c r="AA406" s="126"/>
      <c r="AB406" s="126"/>
      <c r="AC406" s="126"/>
      <c r="AD406" s="126"/>
      <c r="AE406" s="126"/>
      <c r="AF406" s="126"/>
      <c r="AG406" s="126"/>
      <c r="AH406" s="126"/>
      <c r="AI406" s="126"/>
      <c r="AJ406" s="126"/>
      <c r="AK406" s="126"/>
      <c r="AL406" s="126"/>
      <c r="AM406" s="126"/>
      <c r="AN406" s="126"/>
      <c r="AO406" s="126"/>
      <c r="AP406" s="126"/>
      <c r="AQ406" s="126"/>
      <c r="AR406" s="126"/>
      <c r="AS406" s="126"/>
      <c r="AT406" s="126"/>
      <c r="AU406" s="126"/>
      <c r="AV406" s="126"/>
      <c r="AW406" s="126"/>
      <c r="AX406" s="126"/>
      <c r="AY406" s="126"/>
      <c r="AZ406" s="126"/>
      <c r="BA406" s="126"/>
      <c r="BB406" s="126"/>
      <c r="BC406" s="126"/>
      <c r="BD406" s="126"/>
      <c r="BE406" s="126"/>
      <c r="BF406" s="126"/>
      <c r="BG406" s="126"/>
      <c r="BH406" s="126"/>
      <c r="BI406" s="126"/>
      <c r="BJ406" s="126"/>
      <c r="BK406" s="126"/>
      <c r="BL406" s="126"/>
      <c r="BM406" s="126"/>
      <c r="BN406" s="126"/>
      <c r="BO406" s="126"/>
      <c r="BP406" s="126"/>
      <c r="BQ406" s="126"/>
      <c r="BR406" s="126"/>
      <c r="BS406" s="126"/>
      <c r="BT406" s="126"/>
      <c r="BU406" s="126"/>
      <c r="BV406" s="126"/>
      <c r="BW406" s="126"/>
      <c r="BX406" s="126"/>
      <c r="BY406" s="126"/>
      <c r="BZ406" s="126"/>
      <c r="CA406" s="126"/>
      <c r="CB406" s="126"/>
      <c r="CC406" s="126"/>
      <c r="CD406" s="126"/>
      <c r="CE406" s="126"/>
      <c r="CF406" s="126"/>
      <c r="CG406" s="126"/>
      <c r="CH406" s="126"/>
      <c r="CI406" s="126"/>
      <c r="CJ406" s="126"/>
      <c r="CK406" s="126"/>
      <c r="CL406" s="126"/>
      <c r="CM406" s="126"/>
      <c r="CN406" s="126"/>
      <c r="CO406" s="126"/>
      <c r="CP406" s="126"/>
      <c r="CQ406" s="126"/>
      <c r="CR406" s="126"/>
      <c r="CS406" s="126"/>
      <c r="CT406" s="126"/>
      <c r="CU406" s="126"/>
      <c r="CV406" s="126"/>
      <c r="CW406" s="126"/>
      <c r="CX406" s="126"/>
      <c r="CY406" s="126"/>
      <c r="CZ406" s="289"/>
    </row>
    <row r="407" spans="1:104" ht="13.5" customHeight="1">
      <c r="A407" s="359">
        <v>325</v>
      </c>
      <c r="B407" s="332" t="s">
        <v>347</v>
      </c>
      <c r="C407" s="130">
        <f>A測定!Q406</f>
        <v>325</v>
      </c>
      <c r="D407" s="36">
        <f>A測定!R406</f>
        <v>-30</v>
      </c>
      <c r="E407" s="264">
        <f>IF(A測定!S406="","",A測定!S406-$D407)</f>
        <v>-7.7000000000001734E-2</v>
      </c>
      <c r="F407" s="264">
        <f>IF(A測定!T406="","",A測定!T406-$D407)</f>
        <v>-0.12800000000000011</v>
      </c>
      <c r="G407" s="126"/>
      <c r="H407" s="126"/>
      <c r="I407" s="126"/>
      <c r="J407" s="126"/>
      <c r="K407" s="126"/>
      <c r="L407" s="126"/>
      <c r="M407" s="126"/>
      <c r="N407" s="126"/>
      <c r="O407" s="126"/>
      <c r="P407" s="126"/>
      <c r="Q407" s="126"/>
      <c r="R407" s="126"/>
      <c r="S407" s="126"/>
      <c r="T407" s="126"/>
      <c r="U407" s="126"/>
      <c r="V407" s="126"/>
      <c r="W407" s="126"/>
      <c r="X407" s="126"/>
      <c r="Y407" s="126"/>
      <c r="Z407" s="126"/>
      <c r="AA407" s="126"/>
      <c r="AB407" s="126"/>
      <c r="AC407" s="126"/>
      <c r="AD407" s="126"/>
      <c r="AE407" s="126"/>
      <c r="AF407" s="126"/>
      <c r="AG407" s="126"/>
      <c r="AH407" s="126"/>
      <c r="AI407" s="126"/>
      <c r="AJ407" s="126"/>
      <c r="AK407" s="126"/>
      <c r="AL407" s="126"/>
      <c r="AM407" s="126"/>
      <c r="AN407" s="126"/>
      <c r="AO407" s="126"/>
      <c r="AP407" s="126"/>
      <c r="AQ407" s="126"/>
      <c r="AR407" s="126"/>
      <c r="AS407" s="126"/>
      <c r="AT407" s="126"/>
      <c r="AU407" s="126"/>
      <c r="AV407" s="126"/>
      <c r="AW407" s="126"/>
      <c r="AX407" s="126"/>
      <c r="AY407" s="126"/>
      <c r="AZ407" s="126"/>
      <c r="BA407" s="126"/>
      <c r="BB407" s="126"/>
      <c r="BC407" s="126"/>
      <c r="BD407" s="126"/>
      <c r="BE407" s="126"/>
      <c r="BF407" s="126"/>
      <c r="BG407" s="126"/>
      <c r="BH407" s="126"/>
      <c r="BI407" s="126"/>
      <c r="BJ407" s="126"/>
      <c r="BK407" s="126"/>
      <c r="BL407" s="126"/>
      <c r="BM407" s="126"/>
      <c r="BN407" s="126"/>
      <c r="BO407" s="126"/>
      <c r="BP407" s="126"/>
      <c r="BQ407" s="126"/>
      <c r="BR407" s="126"/>
      <c r="BS407" s="126"/>
      <c r="BT407" s="126"/>
      <c r="BU407" s="126"/>
      <c r="BV407" s="126"/>
      <c r="BW407" s="126"/>
      <c r="BX407" s="126"/>
      <c r="BY407" s="126"/>
      <c r="BZ407" s="126"/>
      <c r="CA407" s="126"/>
      <c r="CB407" s="126"/>
      <c r="CC407" s="126"/>
      <c r="CD407" s="126"/>
      <c r="CE407" s="126"/>
      <c r="CF407" s="126"/>
      <c r="CG407" s="126"/>
      <c r="CH407" s="126"/>
      <c r="CI407" s="126"/>
      <c r="CJ407" s="126"/>
      <c r="CK407" s="126"/>
      <c r="CL407" s="126"/>
      <c r="CM407" s="126"/>
      <c r="CN407" s="126"/>
      <c r="CO407" s="126"/>
      <c r="CP407" s="126"/>
      <c r="CQ407" s="126"/>
      <c r="CR407" s="126"/>
      <c r="CS407" s="126"/>
      <c r="CT407" s="126"/>
      <c r="CU407" s="126"/>
      <c r="CV407" s="126"/>
      <c r="CW407" s="126"/>
      <c r="CX407" s="126"/>
      <c r="CY407" s="126"/>
      <c r="CZ407" s="289"/>
    </row>
    <row r="408" spans="1:104" ht="13.5" customHeight="1">
      <c r="A408" s="359">
        <v>325</v>
      </c>
      <c r="B408" s="332" t="s">
        <v>348</v>
      </c>
      <c r="C408" s="130">
        <f>A測定!Q407</f>
        <v>325</v>
      </c>
      <c r="D408" s="36">
        <f>A測定!R407</f>
        <v>160</v>
      </c>
      <c r="E408" s="264">
        <f>IF(A測定!S407="","",A測定!S407-$D408)</f>
        <v>-0.18000000000000682</v>
      </c>
      <c r="F408" s="264">
        <f>IF(A測定!T407="","",A測定!T407-$D408)</f>
        <v>-0.19300000000001205</v>
      </c>
      <c r="G408" s="126"/>
      <c r="H408" s="126"/>
      <c r="I408" s="126"/>
      <c r="J408" s="126"/>
      <c r="K408" s="126"/>
      <c r="L408" s="126"/>
      <c r="M408" s="126"/>
      <c r="N408" s="126"/>
      <c r="O408" s="126"/>
      <c r="P408" s="126"/>
      <c r="Q408" s="126"/>
      <c r="R408" s="126"/>
      <c r="S408" s="126"/>
      <c r="T408" s="126"/>
      <c r="U408" s="126"/>
      <c r="V408" s="126"/>
      <c r="W408" s="126"/>
      <c r="X408" s="126"/>
      <c r="Y408" s="126"/>
      <c r="Z408" s="126"/>
      <c r="AA408" s="126"/>
      <c r="AB408" s="126"/>
      <c r="AC408" s="126"/>
      <c r="AD408" s="126"/>
      <c r="AE408" s="126"/>
      <c r="AF408" s="126"/>
      <c r="AG408" s="126"/>
      <c r="AH408" s="126"/>
      <c r="AI408" s="126"/>
      <c r="AJ408" s="126"/>
      <c r="AK408" s="126"/>
      <c r="AL408" s="126"/>
      <c r="AM408" s="126"/>
      <c r="AN408" s="126"/>
      <c r="AO408" s="126"/>
      <c r="AP408" s="126"/>
      <c r="AQ408" s="126"/>
      <c r="AR408" s="126"/>
      <c r="AS408" s="126"/>
      <c r="AT408" s="126"/>
      <c r="AU408" s="126"/>
      <c r="AV408" s="126"/>
      <c r="AW408" s="126"/>
      <c r="AX408" s="126"/>
      <c r="AY408" s="126"/>
      <c r="AZ408" s="126"/>
      <c r="BA408" s="126"/>
      <c r="BB408" s="126"/>
      <c r="BC408" s="126"/>
      <c r="BD408" s="126"/>
      <c r="BE408" s="126"/>
      <c r="BF408" s="126"/>
      <c r="BG408" s="126"/>
      <c r="BH408" s="126"/>
      <c r="BI408" s="126"/>
      <c r="BJ408" s="126"/>
      <c r="BK408" s="126"/>
      <c r="BL408" s="126"/>
      <c r="BM408" s="126"/>
      <c r="BN408" s="126"/>
      <c r="BO408" s="126"/>
      <c r="BP408" s="126"/>
      <c r="BQ408" s="126"/>
      <c r="BR408" s="126"/>
      <c r="BS408" s="126"/>
      <c r="BT408" s="126"/>
      <c r="BU408" s="126"/>
      <c r="BV408" s="126"/>
      <c r="BW408" s="126"/>
      <c r="BX408" s="126"/>
      <c r="BY408" s="126"/>
      <c r="BZ408" s="126"/>
      <c r="CA408" s="126"/>
      <c r="CB408" s="126"/>
      <c r="CC408" s="126"/>
      <c r="CD408" s="126"/>
      <c r="CE408" s="126"/>
      <c r="CF408" s="126"/>
      <c r="CG408" s="126"/>
      <c r="CH408" s="126"/>
      <c r="CI408" s="126"/>
      <c r="CJ408" s="126"/>
      <c r="CK408" s="126"/>
      <c r="CL408" s="126"/>
      <c r="CM408" s="126"/>
      <c r="CN408" s="126"/>
      <c r="CO408" s="126"/>
      <c r="CP408" s="126"/>
      <c r="CQ408" s="126"/>
      <c r="CR408" s="126"/>
      <c r="CS408" s="126"/>
      <c r="CT408" s="126"/>
      <c r="CU408" s="126"/>
      <c r="CV408" s="126"/>
      <c r="CW408" s="126"/>
      <c r="CX408" s="126"/>
      <c r="CY408" s="126"/>
      <c r="CZ408" s="289"/>
    </row>
    <row r="409" spans="1:104" ht="13.5" customHeight="1">
      <c r="A409" s="359">
        <v>306</v>
      </c>
      <c r="B409" s="332" t="s">
        <v>349</v>
      </c>
      <c r="C409" s="130">
        <f>A測定!Q408</f>
        <v>306</v>
      </c>
      <c r="D409" s="36">
        <f>A測定!R408</f>
        <v>58</v>
      </c>
      <c r="E409" s="264">
        <f>IF(A測定!S408="","",A測定!S408-$D409)</f>
        <v>-3.4999999999996589E-2</v>
      </c>
      <c r="F409" s="264">
        <f>IF(A測定!T408="","",A測定!T408-$D409)</f>
        <v>-2.300000000000324E-2</v>
      </c>
      <c r="G409" s="126"/>
      <c r="H409" s="126"/>
      <c r="I409" s="126"/>
      <c r="J409" s="126"/>
      <c r="K409" s="126"/>
      <c r="L409" s="126"/>
      <c r="M409" s="126"/>
      <c r="N409" s="126"/>
      <c r="O409" s="126"/>
      <c r="P409" s="126"/>
      <c r="Q409" s="126"/>
      <c r="R409" s="126"/>
      <c r="S409" s="126"/>
      <c r="T409" s="126"/>
      <c r="U409" s="126"/>
      <c r="V409" s="126"/>
      <c r="W409" s="126"/>
      <c r="X409" s="126"/>
      <c r="Y409" s="126"/>
      <c r="Z409" s="126"/>
      <c r="AA409" s="126"/>
      <c r="AB409" s="126"/>
      <c r="AC409" s="126"/>
      <c r="AD409" s="126"/>
      <c r="AE409" s="126"/>
      <c r="AF409" s="126"/>
      <c r="AG409" s="126"/>
      <c r="AH409" s="126"/>
      <c r="AI409" s="126"/>
      <c r="AJ409" s="126"/>
      <c r="AK409" s="126"/>
      <c r="AL409" s="126"/>
      <c r="AM409" s="126"/>
      <c r="AN409" s="126"/>
      <c r="AO409" s="126"/>
      <c r="AP409" s="126"/>
      <c r="AQ409" s="126"/>
      <c r="AR409" s="126"/>
      <c r="AS409" s="126"/>
      <c r="AT409" s="126"/>
      <c r="AU409" s="126"/>
      <c r="AV409" s="126"/>
      <c r="AW409" s="126"/>
      <c r="AX409" s="126"/>
      <c r="AY409" s="126"/>
      <c r="AZ409" s="126"/>
      <c r="BA409" s="126"/>
      <c r="BB409" s="126"/>
      <c r="BC409" s="126"/>
      <c r="BD409" s="126"/>
      <c r="BE409" s="126"/>
      <c r="BF409" s="126"/>
      <c r="BG409" s="126"/>
      <c r="BH409" s="126"/>
      <c r="BI409" s="126"/>
      <c r="BJ409" s="126"/>
      <c r="BK409" s="126"/>
      <c r="BL409" s="126"/>
      <c r="BM409" s="126"/>
      <c r="BN409" s="126"/>
      <c r="BO409" s="126"/>
      <c r="BP409" s="126"/>
      <c r="BQ409" s="126"/>
      <c r="BR409" s="126"/>
      <c r="BS409" s="126"/>
      <c r="BT409" s="126"/>
      <c r="BU409" s="126"/>
      <c r="BV409" s="126"/>
      <c r="BW409" s="126"/>
      <c r="BX409" s="126"/>
      <c r="BY409" s="126"/>
      <c r="BZ409" s="126"/>
      <c r="CA409" s="126"/>
      <c r="CB409" s="126"/>
      <c r="CC409" s="126"/>
      <c r="CD409" s="126"/>
      <c r="CE409" s="126"/>
      <c r="CF409" s="126"/>
      <c r="CG409" s="126"/>
      <c r="CH409" s="126"/>
      <c r="CI409" s="126"/>
      <c r="CJ409" s="126"/>
      <c r="CK409" s="126"/>
      <c r="CL409" s="126"/>
      <c r="CM409" s="126"/>
      <c r="CN409" s="126"/>
      <c r="CO409" s="126"/>
      <c r="CP409" s="126"/>
      <c r="CQ409" s="126"/>
      <c r="CR409" s="126"/>
      <c r="CS409" s="126"/>
      <c r="CT409" s="126"/>
      <c r="CU409" s="126"/>
      <c r="CV409" s="126"/>
      <c r="CW409" s="126"/>
      <c r="CX409" s="126"/>
      <c r="CY409" s="126"/>
      <c r="CZ409" s="289"/>
    </row>
    <row r="410" spans="1:104" ht="13.5" customHeight="1">
      <c r="A410" s="359">
        <v>306</v>
      </c>
      <c r="B410" s="332" t="s">
        <v>350</v>
      </c>
      <c r="C410" s="130">
        <f>A測定!Q409</f>
        <v>306</v>
      </c>
      <c r="D410" s="36">
        <f>A測定!R409</f>
        <v>-160</v>
      </c>
      <c r="E410" s="264">
        <f>IF(A測定!S409="","",A測定!S409-$D410)</f>
        <v>-0.27299999999999613</v>
      </c>
      <c r="F410" s="264">
        <f>IF(A測定!T409="","",A測定!T409-$D410)</f>
        <v>-0.26699999999999591</v>
      </c>
      <c r="G410" s="126"/>
      <c r="H410" s="126"/>
      <c r="I410" s="126"/>
      <c r="J410" s="126"/>
      <c r="K410" s="126"/>
      <c r="L410" s="126"/>
      <c r="M410" s="126"/>
      <c r="N410" s="126"/>
      <c r="O410" s="126"/>
      <c r="P410" s="126"/>
      <c r="Q410" s="126"/>
      <c r="R410" s="126"/>
      <c r="S410" s="126"/>
      <c r="T410" s="126"/>
      <c r="U410" s="126"/>
      <c r="V410" s="126"/>
      <c r="W410" s="126"/>
      <c r="X410" s="126"/>
      <c r="Y410" s="126"/>
      <c r="Z410" s="126"/>
      <c r="AA410" s="126"/>
      <c r="AB410" s="126"/>
      <c r="AC410" s="126"/>
      <c r="AD410" s="126"/>
      <c r="AE410" s="126"/>
      <c r="AF410" s="126"/>
      <c r="AG410" s="126"/>
      <c r="AH410" s="126"/>
      <c r="AI410" s="126"/>
      <c r="AJ410" s="126"/>
      <c r="AK410" s="126"/>
      <c r="AL410" s="126"/>
      <c r="AM410" s="126"/>
      <c r="AN410" s="126"/>
      <c r="AO410" s="126"/>
      <c r="AP410" s="126"/>
      <c r="AQ410" s="126"/>
      <c r="AR410" s="126"/>
      <c r="AS410" s="126"/>
      <c r="AT410" s="126"/>
      <c r="AU410" s="126"/>
      <c r="AV410" s="126"/>
      <c r="AW410" s="126"/>
      <c r="AX410" s="126"/>
      <c r="AY410" s="126"/>
      <c r="AZ410" s="126"/>
      <c r="BA410" s="126"/>
      <c r="BB410" s="126"/>
      <c r="BC410" s="126"/>
      <c r="BD410" s="126"/>
      <c r="BE410" s="126"/>
      <c r="BF410" s="126"/>
      <c r="BG410" s="126"/>
      <c r="BH410" s="126"/>
      <c r="BI410" s="126"/>
      <c r="BJ410" s="126"/>
      <c r="BK410" s="126"/>
      <c r="BL410" s="126"/>
      <c r="BM410" s="126"/>
      <c r="BN410" s="126"/>
      <c r="BO410" s="126"/>
      <c r="BP410" s="126"/>
      <c r="BQ410" s="126"/>
      <c r="BR410" s="126"/>
      <c r="BS410" s="126"/>
      <c r="BT410" s="126"/>
      <c r="BU410" s="126"/>
      <c r="BV410" s="126"/>
      <c r="BW410" s="126"/>
      <c r="BX410" s="126"/>
      <c r="BY410" s="126"/>
      <c r="BZ410" s="126"/>
      <c r="CA410" s="126"/>
      <c r="CB410" s="126"/>
      <c r="CC410" s="126"/>
      <c r="CD410" s="126"/>
      <c r="CE410" s="126"/>
      <c r="CF410" s="126"/>
      <c r="CG410" s="126"/>
      <c r="CH410" s="126"/>
      <c r="CI410" s="126"/>
      <c r="CJ410" s="126"/>
      <c r="CK410" s="126"/>
      <c r="CL410" s="126"/>
      <c r="CM410" s="126"/>
      <c r="CN410" s="126"/>
      <c r="CO410" s="126"/>
      <c r="CP410" s="126"/>
      <c r="CQ410" s="126"/>
      <c r="CR410" s="126"/>
      <c r="CS410" s="126"/>
      <c r="CT410" s="126"/>
      <c r="CU410" s="126"/>
      <c r="CV410" s="126"/>
      <c r="CW410" s="126"/>
      <c r="CX410" s="126"/>
      <c r="CY410" s="126"/>
      <c r="CZ410" s="289"/>
    </row>
    <row r="411" spans="1:104" ht="13.5" customHeight="1">
      <c r="A411" s="359">
        <v>326</v>
      </c>
      <c r="B411" s="332" t="s">
        <v>351</v>
      </c>
      <c r="C411" s="130">
        <f>A測定!Q410</f>
        <v>326</v>
      </c>
      <c r="D411" s="36">
        <f>A測定!R410</f>
        <v>58</v>
      </c>
      <c r="E411" s="264">
        <f>IF(A測定!S410="","",A測定!S410-$D411)</f>
        <v>-0.15200000000000102</v>
      </c>
      <c r="F411" s="264">
        <f>IF(A測定!T410="","",A測定!T410-$D411)</f>
        <v>-0.14399999999999835</v>
      </c>
      <c r="G411" s="126"/>
      <c r="H411" s="126"/>
      <c r="I411" s="126"/>
      <c r="J411" s="126"/>
      <c r="K411" s="126"/>
      <c r="L411" s="126"/>
      <c r="M411" s="126"/>
      <c r="N411" s="126"/>
      <c r="O411" s="126"/>
      <c r="P411" s="126"/>
      <c r="Q411" s="126"/>
      <c r="R411" s="126"/>
      <c r="S411" s="126"/>
      <c r="T411" s="126"/>
      <c r="U411" s="126"/>
      <c r="V411" s="126"/>
      <c r="W411" s="126"/>
      <c r="X411" s="126"/>
      <c r="Y411" s="126"/>
      <c r="Z411" s="126"/>
      <c r="AA411" s="126"/>
      <c r="AB411" s="126"/>
      <c r="AC411" s="126"/>
      <c r="AD411" s="126"/>
      <c r="AE411" s="126"/>
      <c r="AF411" s="126"/>
      <c r="AG411" s="126"/>
      <c r="AH411" s="126"/>
      <c r="AI411" s="126"/>
      <c r="AJ411" s="126"/>
      <c r="AK411" s="126"/>
      <c r="AL411" s="126"/>
      <c r="AM411" s="126"/>
      <c r="AN411" s="126"/>
      <c r="AO411" s="126"/>
      <c r="AP411" s="126"/>
      <c r="AQ411" s="126"/>
      <c r="AR411" s="126"/>
      <c r="AS411" s="126"/>
      <c r="AT411" s="126"/>
      <c r="AU411" s="126"/>
      <c r="AV411" s="126"/>
      <c r="AW411" s="126"/>
      <c r="AX411" s="126"/>
      <c r="AY411" s="126"/>
      <c r="AZ411" s="126"/>
      <c r="BA411" s="126"/>
      <c r="BB411" s="126"/>
      <c r="BC411" s="126"/>
      <c r="BD411" s="126"/>
      <c r="BE411" s="126"/>
      <c r="BF411" s="126"/>
      <c r="BG411" s="126"/>
      <c r="BH411" s="126"/>
      <c r="BI411" s="126"/>
      <c r="BJ411" s="126"/>
      <c r="BK411" s="126"/>
      <c r="BL411" s="126"/>
      <c r="BM411" s="126"/>
      <c r="BN411" s="126"/>
      <c r="BO411" s="126"/>
      <c r="BP411" s="126"/>
      <c r="BQ411" s="126"/>
      <c r="BR411" s="126"/>
      <c r="BS411" s="126"/>
      <c r="BT411" s="126"/>
      <c r="BU411" s="126"/>
      <c r="BV411" s="126"/>
      <c r="BW411" s="126"/>
      <c r="BX411" s="126"/>
      <c r="BY411" s="126"/>
      <c r="BZ411" s="126"/>
      <c r="CA411" s="126"/>
      <c r="CB411" s="126"/>
      <c r="CC411" s="126"/>
      <c r="CD411" s="126"/>
      <c r="CE411" s="126"/>
      <c r="CF411" s="126"/>
      <c r="CG411" s="126"/>
      <c r="CH411" s="126"/>
      <c r="CI411" s="126"/>
      <c r="CJ411" s="126"/>
      <c r="CK411" s="126"/>
      <c r="CL411" s="126"/>
      <c r="CM411" s="126"/>
      <c r="CN411" s="126"/>
      <c r="CO411" s="126"/>
      <c r="CP411" s="126"/>
      <c r="CQ411" s="126"/>
      <c r="CR411" s="126"/>
      <c r="CS411" s="126"/>
      <c r="CT411" s="126"/>
      <c r="CU411" s="126"/>
      <c r="CV411" s="126"/>
      <c r="CW411" s="126"/>
      <c r="CX411" s="126"/>
      <c r="CY411" s="126"/>
      <c r="CZ411" s="289"/>
    </row>
    <row r="412" spans="1:104">
      <c r="A412" s="359">
        <v>326</v>
      </c>
      <c r="B412" s="332" t="s">
        <v>352</v>
      </c>
      <c r="C412" s="130">
        <f>A測定!Q411</f>
        <v>326</v>
      </c>
      <c r="D412" s="36">
        <f>A測定!R411</f>
        <v>-160</v>
      </c>
      <c r="E412" s="264">
        <f>IF(A測定!S411="","",A測定!S411-$D412)</f>
        <v>-0.29400000000001114</v>
      </c>
      <c r="F412" s="264">
        <f>IF(A測定!T411="","",A測定!T411-$D412)</f>
        <v>-0.28899999999998727</v>
      </c>
      <c r="G412" s="126"/>
      <c r="H412" s="126"/>
      <c r="I412" s="126"/>
      <c r="J412" s="126"/>
      <c r="K412" s="126"/>
      <c r="L412" s="126"/>
      <c r="M412" s="126"/>
      <c r="N412" s="126"/>
      <c r="O412" s="126"/>
      <c r="P412" s="126"/>
      <c r="Q412" s="126"/>
      <c r="R412" s="126"/>
      <c r="S412" s="126"/>
      <c r="T412" s="126"/>
      <c r="U412" s="126"/>
      <c r="V412" s="126"/>
      <c r="W412" s="126"/>
      <c r="X412" s="126"/>
      <c r="Y412" s="126"/>
      <c r="Z412" s="126"/>
      <c r="AA412" s="126"/>
      <c r="AB412" s="126"/>
      <c r="AC412" s="126"/>
      <c r="AD412" s="126"/>
      <c r="AE412" s="126"/>
      <c r="AF412" s="126"/>
      <c r="AG412" s="126"/>
      <c r="AH412" s="126"/>
      <c r="AI412" s="126"/>
      <c r="AJ412" s="126"/>
      <c r="AK412" s="126"/>
      <c r="AL412" s="126"/>
      <c r="AM412" s="126"/>
      <c r="AN412" s="126"/>
      <c r="AO412" s="126"/>
      <c r="AP412" s="126"/>
      <c r="AQ412" s="126"/>
      <c r="AR412" s="126"/>
      <c r="AS412" s="126"/>
      <c r="AT412" s="126"/>
      <c r="AU412" s="126"/>
      <c r="AV412" s="126"/>
      <c r="AW412" s="126"/>
      <c r="AX412" s="126"/>
      <c r="AY412" s="126"/>
      <c r="AZ412" s="126"/>
      <c r="BA412" s="126"/>
      <c r="BB412" s="126"/>
      <c r="BC412" s="126"/>
      <c r="BD412" s="126"/>
      <c r="BE412" s="126"/>
      <c r="BF412" s="126"/>
      <c r="BG412" s="126"/>
      <c r="BH412" s="126"/>
      <c r="BI412" s="126"/>
      <c r="BJ412" s="126"/>
      <c r="BK412" s="126"/>
      <c r="BL412" s="126"/>
      <c r="BM412" s="126"/>
      <c r="BN412" s="126"/>
      <c r="BO412" s="126"/>
      <c r="BP412" s="126"/>
      <c r="BQ412" s="126"/>
      <c r="BR412" s="126"/>
      <c r="BS412" s="126"/>
      <c r="BT412" s="126"/>
      <c r="BU412" s="126"/>
      <c r="BV412" s="126"/>
      <c r="BW412" s="126"/>
      <c r="BX412" s="126"/>
      <c r="BY412" s="126"/>
      <c r="BZ412" s="126"/>
      <c r="CA412" s="126"/>
      <c r="CB412" s="126"/>
      <c r="CC412" s="126"/>
      <c r="CD412" s="126"/>
      <c r="CE412" s="126"/>
      <c r="CF412" s="126"/>
      <c r="CG412" s="126"/>
      <c r="CH412" s="126"/>
      <c r="CI412" s="126"/>
      <c r="CJ412" s="126"/>
      <c r="CK412" s="126"/>
      <c r="CL412" s="126"/>
      <c r="CM412" s="126"/>
      <c r="CN412" s="126"/>
      <c r="CO412" s="126"/>
      <c r="CP412" s="126"/>
      <c r="CQ412" s="126"/>
      <c r="CR412" s="126"/>
      <c r="CS412" s="126"/>
      <c r="CT412" s="126"/>
      <c r="CU412" s="126"/>
      <c r="CV412" s="126"/>
      <c r="CW412" s="126"/>
      <c r="CX412" s="126"/>
      <c r="CY412" s="126"/>
      <c r="CZ412" s="289"/>
    </row>
    <row r="413" spans="1:104">
      <c r="A413" s="359">
        <v>307</v>
      </c>
      <c r="B413" s="332" t="s">
        <v>353</v>
      </c>
      <c r="C413" s="130">
        <f>A測定!Q412</f>
        <v>307</v>
      </c>
      <c r="D413" s="36">
        <f>A測定!R412</f>
        <v>58</v>
      </c>
      <c r="E413" s="264">
        <f>IF(A測定!S412="","",A測定!S412-$D413)</f>
        <v>-2.1999999999998465E-2</v>
      </c>
      <c r="F413" s="264">
        <f>IF(A測定!T412="","",A測定!T412-$D413)</f>
        <v>-4.2000000000001592E-2</v>
      </c>
      <c r="G413" s="126"/>
      <c r="H413" s="126"/>
      <c r="I413" s="126"/>
      <c r="J413" s="126"/>
      <c r="K413" s="126"/>
      <c r="L413" s="126"/>
      <c r="M413" s="126"/>
      <c r="N413" s="126"/>
      <c r="O413" s="126"/>
      <c r="P413" s="126"/>
      <c r="Q413" s="126"/>
      <c r="R413" s="126"/>
      <c r="S413" s="126"/>
      <c r="T413" s="126"/>
      <c r="U413" s="126"/>
      <c r="V413" s="126"/>
      <c r="W413" s="126"/>
      <c r="X413" s="126"/>
      <c r="Y413" s="126"/>
      <c r="Z413" s="126"/>
      <c r="AA413" s="126"/>
      <c r="AB413" s="126"/>
      <c r="AC413" s="126"/>
      <c r="AD413" s="126"/>
      <c r="AE413" s="126"/>
      <c r="AF413" s="126"/>
      <c r="AG413" s="126"/>
      <c r="AH413" s="126"/>
      <c r="AI413" s="126"/>
      <c r="AJ413" s="126"/>
      <c r="AK413" s="126"/>
      <c r="AL413" s="126"/>
      <c r="AM413" s="126"/>
      <c r="AN413" s="126"/>
      <c r="AO413" s="126"/>
      <c r="AP413" s="126"/>
      <c r="AQ413" s="126"/>
      <c r="AR413" s="126"/>
      <c r="AS413" s="126"/>
      <c r="AT413" s="126"/>
      <c r="AU413" s="126"/>
      <c r="AV413" s="126"/>
      <c r="AW413" s="126"/>
      <c r="AX413" s="126"/>
      <c r="AY413" s="126"/>
      <c r="AZ413" s="126"/>
      <c r="BA413" s="126"/>
      <c r="BB413" s="126"/>
      <c r="BC413" s="126"/>
      <c r="BD413" s="126"/>
      <c r="BE413" s="126"/>
      <c r="BF413" s="126"/>
      <c r="BG413" s="126"/>
      <c r="BH413" s="126"/>
      <c r="BI413" s="126"/>
      <c r="BJ413" s="126"/>
      <c r="BK413" s="126"/>
      <c r="BL413" s="126"/>
      <c r="BM413" s="126"/>
      <c r="BN413" s="126"/>
      <c r="BO413" s="126"/>
      <c r="BP413" s="126"/>
      <c r="BQ413" s="126"/>
      <c r="BR413" s="126"/>
      <c r="BS413" s="126"/>
      <c r="BT413" s="126"/>
      <c r="BU413" s="126"/>
      <c r="BV413" s="126"/>
      <c r="BW413" s="126"/>
      <c r="BX413" s="126"/>
      <c r="BY413" s="126"/>
      <c r="BZ413" s="126"/>
      <c r="CA413" s="126"/>
      <c r="CB413" s="126"/>
      <c r="CC413" s="126"/>
      <c r="CD413" s="126"/>
      <c r="CE413" s="126"/>
      <c r="CF413" s="126"/>
      <c r="CG413" s="126"/>
      <c r="CH413" s="126"/>
      <c r="CI413" s="126"/>
      <c r="CJ413" s="126"/>
      <c r="CK413" s="126"/>
      <c r="CL413" s="126"/>
      <c r="CM413" s="126"/>
      <c r="CN413" s="126"/>
      <c r="CO413" s="126"/>
      <c r="CP413" s="126"/>
      <c r="CQ413" s="126"/>
      <c r="CR413" s="126"/>
      <c r="CS413" s="126"/>
      <c r="CT413" s="126"/>
      <c r="CU413" s="126"/>
      <c r="CV413" s="126"/>
      <c r="CW413" s="126"/>
      <c r="CX413" s="126"/>
      <c r="CY413" s="126"/>
      <c r="CZ413" s="289"/>
    </row>
    <row r="414" spans="1:104">
      <c r="A414" s="359">
        <v>307</v>
      </c>
      <c r="B414" s="332" t="s">
        <v>354</v>
      </c>
      <c r="C414" s="130">
        <f>A測定!Q413</f>
        <v>307</v>
      </c>
      <c r="D414" s="36">
        <f>A測定!R413</f>
        <v>-80</v>
      </c>
      <c r="E414" s="264">
        <f>IF(A測定!S413="","",A測定!S413-$D414)</f>
        <v>-0.18200000000000216</v>
      </c>
      <c r="F414" s="264">
        <f>IF(A測定!T413="","",A測定!T413-$D414)</f>
        <v>-0.17400000000000659</v>
      </c>
      <c r="G414" s="126"/>
      <c r="H414" s="126"/>
      <c r="I414" s="126"/>
      <c r="J414" s="126"/>
      <c r="K414" s="126"/>
      <c r="L414" s="126"/>
      <c r="M414" s="126"/>
      <c r="N414" s="126"/>
      <c r="O414" s="126"/>
      <c r="P414" s="126"/>
      <c r="Q414" s="126"/>
      <c r="R414" s="126"/>
      <c r="S414" s="126"/>
      <c r="T414" s="126"/>
      <c r="U414" s="126"/>
      <c r="V414" s="126"/>
      <c r="W414" s="126"/>
      <c r="X414" s="126"/>
      <c r="Y414" s="126"/>
      <c r="Z414" s="126"/>
      <c r="AA414" s="126"/>
      <c r="AB414" s="126"/>
      <c r="AC414" s="126"/>
      <c r="AD414" s="126"/>
      <c r="AE414" s="126"/>
      <c r="AF414" s="126"/>
      <c r="AG414" s="126"/>
      <c r="AH414" s="126"/>
      <c r="AI414" s="126"/>
      <c r="AJ414" s="126"/>
      <c r="AK414" s="126"/>
      <c r="AL414" s="126"/>
      <c r="AM414" s="126"/>
      <c r="AN414" s="126"/>
      <c r="AO414" s="126"/>
      <c r="AP414" s="126"/>
      <c r="AQ414" s="126"/>
      <c r="AR414" s="126"/>
      <c r="AS414" s="126"/>
      <c r="AT414" s="126"/>
      <c r="AU414" s="126"/>
      <c r="AV414" s="126"/>
      <c r="AW414" s="126"/>
      <c r="AX414" s="126"/>
      <c r="AY414" s="126"/>
      <c r="AZ414" s="126"/>
      <c r="BA414" s="126"/>
      <c r="BB414" s="126"/>
      <c r="BC414" s="126"/>
      <c r="BD414" s="126"/>
      <c r="BE414" s="126"/>
      <c r="BF414" s="126"/>
      <c r="BG414" s="126"/>
      <c r="BH414" s="126"/>
      <c r="BI414" s="126"/>
      <c r="BJ414" s="126"/>
      <c r="BK414" s="126"/>
      <c r="BL414" s="126"/>
      <c r="BM414" s="126"/>
      <c r="BN414" s="126"/>
      <c r="BO414" s="126"/>
      <c r="BP414" s="126"/>
      <c r="BQ414" s="126"/>
      <c r="BR414" s="126"/>
      <c r="BS414" s="126"/>
      <c r="BT414" s="126"/>
      <c r="BU414" s="126"/>
      <c r="BV414" s="126"/>
      <c r="BW414" s="126"/>
      <c r="BX414" s="126"/>
      <c r="BY414" s="126"/>
      <c r="BZ414" s="126"/>
      <c r="CA414" s="126"/>
      <c r="CB414" s="126"/>
      <c r="CC414" s="126"/>
      <c r="CD414" s="126"/>
      <c r="CE414" s="126"/>
      <c r="CF414" s="126"/>
      <c r="CG414" s="126"/>
      <c r="CH414" s="126"/>
      <c r="CI414" s="126"/>
      <c r="CJ414" s="126"/>
      <c r="CK414" s="126"/>
      <c r="CL414" s="126"/>
      <c r="CM414" s="126"/>
      <c r="CN414" s="126"/>
      <c r="CO414" s="126"/>
      <c r="CP414" s="126"/>
      <c r="CQ414" s="126"/>
      <c r="CR414" s="126"/>
      <c r="CS414" s="126"/>
      <c r="CT414" s="126"/>
      <c r="CU414" s="126"/>
      <c r="CV414" s="126"/>
      <c r="CW414" s="126"/>
      <c r="CX414" s="126"/>
      <c r="CY414" s="126"/>
      <c r="CZ414" s="289"/>
    </row>
    <row r="415" spans="1:104">
      <c r="A415" s="359">
        <v>327</v>
      </c>
      <c r="B415" s="332" t="s">
        <v>355</v>
      </c>
      <c r="C415" s="130">
        <f>A測定!Q414</f>
        <v>327</v>
      </c>
      <c r="D415" s="36">
        <f>A測定!R414</f>
        <v>58</v>
      </c>
      <c r="E415" s="264">
        <f>IF(A測定!S414="","",A測定!S414-$D415)</f>
        <v>-0.20100000000000051</v>
      </c>
      <c r="F415" s="264">
        <f>IF(A測定!T414="","",A測定!T414-$D415)</f>
        <v>-0.22299999999999898</v>
      </c>
      <c r="G415" s="126"/>
      <c r="H415" s="126"/>
      <c r="I415" s="126"/>
      <c r="J415" s="126"/>
      <c r="K415" s="126"/>
      <c r="L415" s="126"/>
      <c r="M415" s="126"/>
      <c r="N415" s="126"/>
      <c r="O415" s="126"/>
      <c r="P415" s="126"/>
      <c r="Q415" s="126"/>
      <c r="R415" s="126"/>
      <c r="S415" s="126"/>
      <c r="T415" s="126"/>
      <c r="U415" s="126"/>
      <c r="V415" s="126"/>
      <c r="W415" s="126"/>
      <c r="X415" s="126"/>
      <c r="Y415" s="126"/>
      <c r="Z415" s="126"/>
      <c r="AA415" s="126"/>
      <c r="AB415" s="126"/>
      <c r="AC415" s="126"/>
      <c r="AD415" s="126"/>
      <c r="AE415" s="126"/>
      <c r="AF415" s="126"/>
      <c r="AG415" s="126"/>
      <c r="AH415" s="126"/>
      <c r="AI415" s="126"/>
      <c r="AJ415" s="126"/>
      <c r="AK415" s="126"/>
      <c r="AL415" s="126"/>
      <c r="AM415" s="126"/>
      <c r="AN415" s="126"/>
      <c r="AO415" s="126"/>
      <c r="AP415" s="126"/>
      <c r="AQ415" s="126"/>
      <c r="AR415" s="126"/>
      <c r="AS415" s="126"/>
      <c r="AT415" s="126"/>
      <c r="AU415" s="126"/>
      <c r="AV415" s="126"/>
      <c r="AW415" s="126"/>
      <c r="AX415" s="126"/>
      <c r="AY415" s="126"/>
      <c r="AZ415" s="126"/>
      <c r="BA415" s="126"/>
      <c r="BB415" s="126"/>
      <c r="BC415" s="126"/>
      <c r="BD415" s="126"/>
      <c r="BE415" s="126"/>
      <c r="BF415" s="126"/>
      <c r="BG415" s="126"/>
      <c r="BH415" s="126"/>
      <c r="BI415" s="126"/>
      <c r="BJ415" s="126"/>
      <c r="BK415" s="126"/>
      <c r="BL415" s="126"/>
      <c r="BM415" s="126"/>
      <c r="BN415" s="126"/>
      <c r="BO415" s="126"/>
      <c r="BP415" s="126"/>
      <c r="BQ415" s="126"/>
      <c r="BR415" s="126"/>
      <c r="BS415" s="126"/>
      <c r="BT415" s="126"/>
      <c r="BU415" s="126"/>
      <c r="BV415" s="126"/>
      <c r="BW415" s="126"/>
      <c r="BX415" s="126"/>
      <c r="BY415" s="126"/>
      <c r="BZ415" s="126"/>
      <c r="CA415" s="126"/>
      <c r="CB415" s="126"/>
      <c r="CC415" s="126"/>
      <c r="CD415" s="126"/>
      <c r="CE415" s="126"/>
      <c r="CF415" s="126"/>
      <c r="CG415" s="126"/>
      <c r="CH415" s="126"/>
      <c r="CI415" s="126"/>
      <c r="CJ415" s="126"/>
      <c r="CK415" s="126"/>
      <c r="CL415" s="126"/>
      <c r="CM415" s="126"/>
      <c r="CN415" s="126"/>
      <c r="CO415" s="126"/>
      <c r="CP415" s="126"/>
      <c r="CQ415" s="126"/>
      <c r="CR415" s="126"/>
      <c r="CS415" s="126"/>
      <c r="CT415" s="126"/>
      <c r="CU415" s="126"/>
      <c r="CV415" s="126"/>
      <c r="CW415" s="126"/>
      <c r="CX415" s="126"/>
      <c r="CY415" s="126"/>
      <c r="CZ415" s="289"/>
    </row>
    <row r="416" spans="1:104">
      <c r="A416" s="359">
        <v>327</v>
      </c>
      <c r="B416" s="332" t="s">
        <v>356</v>
      </c>
      <c r="C416" s="130">
        <f>A測定!Q415</f>
        <v>327</v>
      </c>
      <c r="D416" s="36">
        <f>A測定!R415</f>
        <v>-80</v>
      </c>
      <c r="E416" s="264">
        <f>IF(A測定!S415="","",A測定!S415-$D416)</f>
        <v>-0.22299999999999898</v>
      </c>
      <c r="F416" s="264">
        <f>IF(A測定!T415="","",A測定!T415-$D416)</f>
        <v>-0.20199999999999818</v>
      </c>
      <c r="G416" s="126"/>
      <c r="H416" s="126"/>
      <c r="I416" s="126"/>
      <c r="J416" s="126"/>
      <c r="K416" s="126"/>
      <c r="L416" s="126"/>
      <c r="M416" s="126"/>
      <c r="N416" s="126"/>
      <c r="O416" s="126"/>
      <c r="P416" s="126"/>
      <c r="Q416" s="126"/>
      <c r="R416" s="126"/>
      <c r="S416" s="126"/>
      <c r="T416" s="126"/>
      <c r="U416" s="126"/>
      <c r="V416" s="126"/>
      <c r="W416" s="126"/>
      <c r="X416" s="126"/>
      <c r="Y416" s="126"/>
      <c r="Z416" s="126"/>
      <c r="AA416" s="126"/>
      <c r="AB416" s="126"/>
      <c r="AC416" s="126"/>
      <c r="AD416" s="126"/>
      <c r="AE416" s="126"/>
      <c r="AF416" s="126"/>
      <c r="AG416" s="126"/>
      <c r="AH416" s="126"/>
      <c r="AI416" s="126"/>
      <c r="AJ416" s="126"/>
      <c r="AK416" s="126"/>
      <c r="AL416" s="126"/>
      <c r="AM416" s="126"/>
      <c r="AN416" s="126"/>
      <c r="AO416" s="126"/>
      <c r="AP416" s="126"/>
      <c r="AQ416" s="126"/>
      <c r="AR416" s="126"/>
      <c r="AS416" s="126"/>
      <c r="AT416" s="126"/>
      <c r="AU416" s="126"/>
      <c r="AV416" s="126"/>
      <c r="AW416" s="126"/>
      <c r="AX416" s="126"/>
      <c r="AY416" s="126"/>
      <c r="AZ416" s="126"/>
      <c r="BA416" s="126"/>
      <c r="BB416" s="126"/>
      <c r="BC416" s="126"/>
      <c r="BD416" s="126"/>
      <c r="BE416" s="126"/>
      <c r="BF416" s="126"/>
      <c r="BG416" s="126"/>
      <c r="BH416" s="126"/>
      <c r="BI416" s="126"/>
      <c r="BJ416" s="126"/>
      <c r="BK416" s="126"/>
      <c r="BL416" s="126"/>
      <c r="BM416" s="126"/>
      <c r="BN416" s="126"/>
      <c r="BO416" s="126"/>
      <c r="BP416" s="126"/>
      <c r="BQ416" s="126"/>
      <c r="BR416" s="126"/>
      <c r="BS416" s="126"/>
      <c r="BT416" s="126"/>
      <c r="BU416" s="126"/>
      <c r="BV416" s="126"/>
      <c r="BW416" s="126"/>
      <c r="BX416" s="126"/>
      <c r="BY416" s="126"/>
      <c r="BZ416" s="126"/>
      <c r="CA416" s="126"/>
      <c r="CB416" s="126"/>
      <c r="CC416" s="126"/>
      <c r="CD416" s="126"/>
      <c r="CE416" s="126"/>
      <c r="CF416" s="126"/>
      <c r="CG416" s="126"/>
      <c r="CH416" s="126"/>
      <c r="CI416" s="126"/>
      <c r="CJ416" s="126"/>
      <c r="CK416" s="126"/>
      <c r="CL416" s="126"/>
      <c r="CM416" s="126"/>
      <c r="CN416" s="126"/>
      <c r="CO416" s="126"/>
      <c r="CP416" s="126"/>
      <c r="CQ416" s="126"/>
      <c r="CR416" s="126"/>
      <c r="CS416" s="126"/>
      <c r="CT416" s="126"/>
      <c r="CU416" s="126"/>
      <c r="CV416" s="126"/>
      <c r="CW416" s="126"/>
      <c r="CX416" s="126"/>
      <c r="CY416" s="126"/>
      <c r="CZ416" s="289"/>
    </row>
    <row r="417" spans="1:104">
      <c r="A417" s="359">
        <v>308</v>
      </c>
      <c r="B417" s="332" t="s">
        <v>357</v>
      </c>
      <c r="C417" s="130">
        <f>A測定!Q416</f>
        <v>308</v>
      </c>
      <c r="D417" s="36">
        <f>A測定!R416</f>
        <v>58</v>
      </c>
      <c r="E417" s="264">
        <f>IF(A測定!S416="","",A測定!S416-$D417)</f>
        <v>5.5999999999997385E-2</v>
      </c>
      <c r="F417" s="264">
        <f>IF(A測定!T416="","",A測定!T416-$D417)</f>
        <v>2.4999999999998579E-2</v>
      </c>
      <c r="G417" s="126"/>
      <c r="H417" s="126"/>
      <c r="I417" s="126"/>
      <c r="J417" s="126"/>
      <c r="K417" s="126"/>
      <c r="L417" s="126"/>
      <c r="M417" s="126"/>
      <c r="N417" s="126"/>
      <c r="O417" s="126"/>
      <c r="P417" s="126"/>
      <c r="Q417" s="126"/>
      <c r="R417" s="126"/>
      <c r="S417" s="126"/>
      <c r="T417" s="126"/>
      <c r="U417" s="126"/>
      <c r="V417" s="126"/>
      <c r="W417" s="126"/>
      <c r="X417" s="126"/>
      <c r="Y417" s="126"/>
      <c r="Z417" s="126"/>
      <c r="AA417" s="126"/>
      <c r="AB417" s="126"/>
      <c r="AC417" s="126"/>
      <c r="AD417" s="126"/>
      <c r="AE417" s="126"/>
      <c r="AF417" s="126"/>
      <c r="AG417" s="126"/>
      <c r="AH417" s="126"/>
      <c r="AI417" s="126"/>
      <c r="AJ417" s="126"/>
      <c r="AK417" s="126"/>
      <c r="AL417" s="126"/>
      <c r="AM417" s="126"/>
      <c r="AN417" s="126"/>
      <c r="AO417" s="126"/>
      <c r="AP417" s="126"/>
      <c r="AQ417" s="126"/>
      <c r="AR417" s="126"/>
      <c r="AS417" s="126"/>
      <c r="AT417" s="126"/>
      <c r="AU417" s="126"/>
      <c r="AV417" s="126"/>
      <c r="AW417" s="126"/>
      <c r="AX417" s="126"/>
      <c r="AY417" s="126"/>
      <c r="AZ417" s="126"/>
      <c r="BA417" s="126"/>
      <c r="BB417" s="126"/>
      <c r="BC417" s="126"/>
      <c r="BD417" s="126"/>
      <c r="BE417" s="126"/>
      <c r="BF417" s="126"/>
      <c r="BG417" s="126"/>
      <c r="BH417" s="126"/>
      <c r="BI417" s="126"/>
      <c r="BJ417" s="126"/>
      <c r="BK417" s="126"/>
      <c r="BL417" s="126"/>
      <c r="BM417" s="126"/>
      <c r="BN417" s="126"/>
      <c r="BO417" s="126"/>
      <c r="BP417" s="126"/>
      <c r="BQ417" s="126"/>
      <c r="BR417" s="126"/>
      <c r="BS417" s="126"/>
      <c r="BT417" s="126"/>
      <c r="BU417" s="126"/>
      <c r="BV417" s="126"/>
      <c r="BW417" s="126"/>
      <c r="BX417" s="126"/>
      <c r="BY417" s="126"/>
      <c r="BZ417" s="126"/>
      <c r="CA417" s="126"/>
      <c r="CB417" s="126"/>
      <c r="CC417" s="126"/>
      <c r="CD417" s="126"/>
      <c r="CE417" s="126"/>
      <c r="CF417" s="126"/>
      <c r="CG417" s="126"/>
      <c r="CH417" s="126"/>
      <c r="CI417" s="126"/>
      <c r="CJ417" s="126"/>
      <c r="CK417" s="126"/>
      <c r="CL417" s="126"/>
      <c r="CM417" s="126"/>
      <c r="CN417" s="126"/>
      <c r="CO417" s="126"/>
      <c r="CP417" s="126"/>
      <c r="CQ417" s="126"/>
      <c r="CR417" s="126"/>
      <c r="CS417" s="126"/>
      <c r="CT417" s="126"/>
      <c r="CU417" s="126"/>
      <c r="CV417" s="126"/>
      <c r="CW417" s="126"/>
      <c r="CX417" s="126"/>
      <c r="CY417" s="126"/>
      <c r="CZ417" s="289"/>
    </row>
    <row r="418" spans="1:104">
      <c r="A418" s="359">
        <v>308</v>
      </c>
      <c r="B418" s="332" t="s">
        <v>358</v>
      </c>
      <c r="C418" s="130">
        <f>A測定!Q417</f>
        <v>308</v>
      </c>
      <c r="D418" s="36">
        <f>A測定!R417</f>
        <v>0</v>
      </c>
      <c r="E418" s="264">
        <f>IF(A測定!S417="","",A測定!S417-$D418)</f>
        <v>-0.114</v>
      </c>
      <c r="F418" s="264">
        <f>IF(A測定!T417="","",A測定!T417-$D418)</f>
        <v>-0.10199999999999999</v>
      </c>
      <c r="G418" s="126"/>
      <c r="H418" s="126"/>
      <c r="I418" s="126"/>
      <c r="J418" s="126"/>
      <c r="K418" s="126"/>
      <c r="L418" s="126"/>
      <c r="M418" s="126"/>
      <c r="N418" s="126"/>
      <c r="O418" s="126"/>
      <c r="P418" s="126"/>
      <c r="Q418" s="126"/>
      <c r="R418" s="126"/>
      <c r="S418" s="126"/>
      <c r="T418" s="126"/>
      <c r="U418" s="126"/>
      <c r="V418" s="126"/>
      <c r="W418" s="126"/>
      <c r="X418" s="126"/>
      <c r="Y418" s="126"/>
      <c r="Z418" s="126"/>
      <c r="AA418" s="126"/>
      <c r="AB418" s="126"/>
      <c r="AC418" s="126"/>
      <c r="AD418" s="126"/>
      <c r="AE418" s="126"/>
      <c r="AF418" s="126"/>
      <c r="AG418" s="126"/>
      <c r="AH418" s="126"/>
      <c r="AI418" s="126"/>
      <c r="AJ418" s="126"/>
      <c r="AK418" s="126"/>
      <c r="AL418" s="126"/>
      <c r="AM418" s="126"/>
      <c r="AN418" s="126"/>
      <c r="AO418" s="126"/>
      <c r="AP418" s="126"/>
      <c r="AQ418" s="126"/>
      <c r="AR418" s="126"/>
      <c r="AS418" s="126"/>
      <c r="AT418" s="126"/>
      <c r="AU418" s="126"/>
      <c r="AV418" s="126"/>
      <c r="AW418" s="126"/>
      <c r="AX418" s="126"/>
      <c r="AY418" s="126"/>
      <c r="AZ418" s="126"/>
      <c r="BA418" s="126"/>
      <c r="BB418" s="126"/>
      <c r="BC418" s="126"/>
      <c r="BD418" s="126"/>
      <c r="BE418" s="126"/>
      <c r="BF418" s="126"/>
      <c r="BG418" s="126"/>
      <c r="BH418" s="126"/>
      <c r="BI418" s="126"/>
      <c r="BJ418" s="126"/>
      <c r="BK418" s="126"/>
      <c r="BL418" s="126"/>
      <c r="BM418" s="126"/>
      <c r="BN418" s="126"/>
      <c r="BO418" s="126"/>
      <c r="BP418" s="126"/>
      <c r="BQ418" s="126"/>
      <c r="BR418" s="126"/>
      <c r="BS418" s="126"/>
      <c r="BT418" s="126"/>
      <c r="BU418" s="126"/>
      <c r="BV418" s="126"/>
      <c r="BW418" s="126"/>
      <c r="BX418" s="126"/>
      <c r="BY418" s="126"/>
      <c r="BZ418" s="126"/>
      <c r="CA418" s="126"/>
      <c r="CB418" s="126"/>
      <c r="CC418" s="126"/>
      <c r="CD418" s="126"/>
      <c r="CE418" s="126"/>
      <c r="CF418" s="126"/>
      <c r="CG418" s="126"/>
      <c r="CH418" s="126"/>
      <c r="CI418" s="126"/>
      <c r="CJ418" s="126"/>
      <c r="CK418" s="126"/>
      <c r="CL418" s="126"/>
      <c r="CM418" s="126"/>
      <c r="CN418" s="126"/>
      <c r="CO418" s="126"/>
      <c r="CP418" s="126"/>
      <c r="CQ418" s="126"/>
      <c r="CR418" s="126"/>
      <c r="CS418" s="126"/>
      <c r="CT418" s="126"/>
      <c r="CU418" s="126"/>
      <c r="CV418" s="126"/>
      <c r="CW418" s="126"/>
      <c r="CX418" s="126"/>
      <c r="CY418" s="126"/>
      <c r="CZ418" s="289"/>
    </row>
    <row r="419" spans="1:104">
      <c r="A419" s="359">
        <v>328</v>
      </c>
      <c r="B419" s="332" t="s">
        <v>359</v>
      </c>
      <c r="C419" s="130">
        <f>A測定!Q418</f>
        <v>328</v>
      </c>
      <c r="D419" s="36">
        <f>A測定!R418</f>
        <v>58</v>
      </c>
      <c r="E419" s="264">
        <f>IF(A測定!S418="","",A測定!S418-$D419)</f>
        <v>-0.14000000000000057</v>
      </c>
      <c r="F419" s="264">
        <f>IF(A測定!T418="","",A測定!T418-$D419)</f>
        <v>-0.15100000000000335</v>
      </c>
      <c r="G419" s="126"/>
      <c r="H419" s="126"/>
      <c r="I419" s="126"/>
      <c r="J419" s="126"/>
      <c r="K419" s="126"/>
      <c r="L419" s="126"/>
      <c r="M419" s="126"/>
      <c r="N419" s="126"/>
      <c r="O419" s="126"/>
      <c r="P419" s="126"/>
      <c r="Q419" s="126"/>
      <c r="R419" s="126"/>
      <c r="S419" s="126"/>
      <c r="T419" s="126"/>
      <c r="U419" s="126"/>
      <c r="V419" s="126"/>
      <c r="W419" s="126"/>
      <c r="X419" s="126"/>
      <c r="Y419" s="126"/>
      <c r="Z419" s="126"/>
      <c r="AA419" s="126"/>
      <c r="AB419" s="126"/>
      <c r="AC419" s="126"/>
      <c r="AD419" s="126"/>
      <c r="AE419" s="126"/>
      <c r="AF419" s="126"/>
      <c r="AG419" s="126"/>
      <c r="AH419" s="126"/>
      <c r="AI419" s="126"/>
      <c r="AJ419" s="126"/>
      <c r="AK419" s="126"/>
      <c r="AL419" s="126"/>
      <c r="AM419" s="126"/>
      <c r="AN419" s="126"/>
      <c r="AO419" s="126"/>
      <c r="AP419" s="126"/>
      <c r="AQ419" s="126"/>
      <c r="AR419" s="126"/>
      <c r="AS419" s="126"/>
      <c r="AT419" s="126"/>
      <c r="AU419" s="126"/>
      <c r="AV419" s="126"/>
      <c r="AW419" s="126"/>
      <c r="AX419" s="126"/>
      <c r="AY419" s="126"/>
      <c r="AZ419" s="126"/>
      <c r="BA419" s="126"/>
      <c r="BB419" s="126"/>
      <c r="BC419" s="126"/>
      <c r="BD419" s="126"/>
      <c r="BE419" s="126"/>
      <c r="BF419" s="126"/>
      <c r="BG419" s="126"/>
      <c r="BH419" s="126"/>
      <c r="BI419" s="126"/>
      <c r="BJ419" s="126"/>
      <c r="BK419" s="126"/>
      <c r="BL419" s="126"/>
      <c r="BM419" s="126"/>
      <c r="BN419" s="126"/>
      <c r="BO419" s="126"/>
      <c r="BP419" s="126"/>
      <c r="BQ419" s="126"/>
      <c r="BR419" s="126"/>
      <c r="BS419" s="126"/>
      <c r="BT419" s="126"/>
      <c r="BU419" s="126"/>
      <c r="BV419" s="126"/>
      <c r="BW419" s="126"/>
      <c r="BX419" s="126"/>
      <c r="BY419" s="126"/>
      <c r="BZ419" s="126"/>
      <c r="CA419" s="126"/>
      <c r="CB419" s="126"/>
      <c r="CC419" s="126"/>
      <c r="CD419" s="126"/>
      <c r="CE419" s="126"/>
      <c r="CF419" s="126"/>
      <c r="CG419" s="126"/>
      <c r="CH419" s="126"/>
      <c r="CI419" s="126"/>
      <c r="CJ419" s="126"/>
      <c r="CK419" s="126"/>
      <c r="CL419" s="126"/>
      <c r="CM419" s="126"/>
      <c r="CN419" s="126"/>
      <c r="CO419" s="126"/>
      <c r="CP419" s="126"/>
      <c r="CQ419" s="126"/>
      <c r="CR419" s="126"/>
      <c r="CS419" s="126"/>
      <c r="CT419" s="126"/>
      <c r="CU419" s="126"/>
      <c r="CV419" s="126"/>
      <c r="CW419" s="126"/>
      <c r="CX419" s="126"/>
      <c r="CY419" s="126"/>
      <c r="CZ419" s="289"/>
    </row>
    <row r="420" spans="1:104">
      <c r="A420" s="359">
        <v>328</v>
      </c>
      <c r="B420" s="332" t="s">
        <v>360</v>
      </c>
      <c r="C420" s="130">
        <f>A測定!Q419</f>
        <v>328</v>
      </c>
      <c r="D420" s="36">
        <f>A測定!R419</f>
        <v>0</v>
      </c>
      <c r="E420" s="264">
        <f>IF(A測定!S419="","",A測定!S419-$D420)</f>
        <v>-0.21099999999999999</v>
      </c>
      <c r="F420" s="264">
        <f>IF(A測定!T419="","",A測定!T419-$D420)</f>
        <v>-0.18</v>
      </c>
      <c r="G420" s="126"/>
      <c r="H420" s="126"/>
      <c r="I420" s="126"/>
      <c r="J420" s="126"/>
      <c r="K420" s="126"/>
      <c r="L420" s="126"/>
      <c r="M420" s="126"/>
      <c r="N420" s="126"/>
      <c r="O420" s="126"/>
      <c r="P420" s="126"/>
      <c r="Q420" s="126"/>
      <c r="R420" s="126"/>
      <c r="S420" s="126"/>
      <c r="T420" s="126"/>
      <c r="U420" s="126"/>
      <c r="V420" s="126"/>
      <c r="W420" s="126"/>
      <c r="X420" s="126"/>
      <c r="Y420" s="126"/>
      <c r="Z420" s="126"/>
      <c r="AA420" s="126"/>
      <c r="AB420" s="126"/>
      <c r="AC420" s="126"/>
      <c r="AD420" s="126"/>
      <c r="AE420" s="126"/>
      <c r="AF420" s="126"/>
      <c r="AG420" s="126"/>
      <c r="AH420" s="126"/>
      <c r="AI420" s="126"/>
      <c r="AJ420" s="126"/>
      <c r="AK420" s="126"/>
      <c r="AL420" s="126"/>
      <c r="AM420" s="126"/>
      <c r="AN420" s="126"/>
      <c r="AO420" s="126"/>
      <c r="AP420" s="126"/>
      <c r="AQ420" s="126"/>
      <c r="AR420" s="126"/>
      <c r="AS420" s="126"/>
      <c r="AT420" s="126"/>
      <c r="AU420" s="126"/>
      <c r="AV420" s="126"/>
      <c r="AW420" s="126"/>
      <c r="AX420" s="126"/>
      <c r="AY420" s="126"/>
      <c r="AZ420" s="126"/>
      <c r="BA420" s="126"/>
      <c r="BB420" s="126"/>
      <c r="BC420" s="126"/>
      <c r="BD420" s="126"/>
      <c r="BE420" s="126"/>
      <c r="BF420" s="126"/>
      <c r="BG420" s="126"/>
      <c r="BH420" s="126"/>
      <c r="BI420" s="126"/>
      <c r="BJ420" s="126"/>
      <c r="BK420" s="126"/>
      <c r="BL420" s="126"/>
      <c r="BM420" s="126"/>
      <c r="BN420" s="126"/>
      <c r="BO420" s="126"/>
      <c r="BP420" s="126"/>
      <c r="BQ420" s="126"/>
      <c r="BR420" s="126"/>
      <c r="BS420" s="126"/>
      <c r="BT420" s="126"/>
      <c r="BU420" s="126"/>
      <c r="BV420" s="126"/>
      <c r="BW420" s="126"/>
      <c r="BX420" s="126"/>
      <c r="BY420" s="126"/>
      <c r="BZ420" s="126"/>
      <c r="CA420" s="126"/>
      <c r="CB420" s="126"/>
      <c r="CC420" s="126"/>
      <c r="CD420" s="126"/>
      <c r="CE420" s="126"/>
      <c r="CF420" s="126"/>
      <c r="CG420" s="126"/>
      <c r="CH420" s="126"/>
      <c r="CI420" s="126"/>
      <c r="CJ420" s="126"/>
      <c r="CK420" s="126"/>
      <c r="CL420" s="126"/>
      <c r="CM420" s="126"/>
      <c r="CN420" s="126"/>
      <c r="CO420" s="126"/>
      <c r="CP420" s="126"/>
      <c r="CQ420" s="126"/>
      <c r="CR420" s="126"/>
      <c r="CS420" s="126"/>
      <c r="CT420" s="126"/>
      <c r="CU420" s="126"/>
      <c r="CV420" s="126"/>
      <c r="CW420" s="126"/>
      <c r="CX420" s="126"/>
      <c r="CY420" s="126"/>
      <c r="CZ420" s="289"/>
    </row>
    <row r="421" spans="1:104">
      <c r="A421" s="359">
        <v>309</v>
      </c>
      <c r="B421" s="332" t="s">
        <v>361</v>
      </c>
      <c r="C421" s="130">
        <f>A測定!Q420</f>
        <v>309</v>
      </c>
      <c r="D421" s="36">
        <f>A測定!R420</f>
        <v>58</v>
      </c>
      <c r="E421" s="264">
        <f>IF(A測定!S420="","",A測定!S420-$D421)</f>
        <v>5.2999999999997272E-2</v>
      </c>
      <c r="F421" s="264">
        <f>IF(A測定!T420="","",A測定!T420-$D421)</f>
        <v>2.1999999999998465E-2</v>
      </c>
      <c r="G421" s="126"/>
      <c r="H421" s="126"/>
      <c r="I421" s="126"/>
      <c r="J421" s="126"/>
      <c r="K421" s="126"/>
      <c r="L421" s="126"/>
      <c r="M421" s="126"/>
      <c r="N421" s="126"/>
      <c r="O421" s="126"/>
      <c r="P421" s="126"/>
      <c r="Q421" s="126"/>
      <c r="R421" s="126"/>
      <c r="S421" s="126"/>
      <c r="T421" s="126"/>
      <c r="U421" s="126"/>
      <c r="V421" s="126"/>
      <c r="W421" s="126"/>
      <c r="X421" s="126"/>
      <c r="Y421" s="126"/>
      <c r="Z421" s="126"/>
      <c r="AA421" s="126"/>
      <c r="AB421" s="126"/>
      <c r="AC421" s="126"/>
      <c r="AD421" s="126"/>
      <c r="AE421" s="126"/>
      <c r="AF421" s="126"/>
      <c r="AG421" s="126"/>
      <c r="AH421" s="126"/>
      <c r="AI421" s="126"/>
      <c r="AJ421" s="126"/>
      <c r="AK421" s="126"/>
      <c r="AL421" s="126"/>
      <c r="AM421" s="126"/>
      <c r="AN421" s="126"/>
      <c r="AO421" s="126"/>
      <c r="AP421" s="126"/>
      <c r="AQ421" s="126"/>
      <c r="AR421" s="126"/>
      <c r="AS421" s="126"/>
      <c r="AT421" s="126"/>
      <c r="AU421" s="126"/>
      <c r="AV421" s="126"/>
      <c r="AW421" s="126"/>
      <c r="AX421" s="126"/>
      <c r="AY421" s="126"/>
      <c r="AZ421" s="126"/>
      <c r="BA421" s="126"/>
      <c r="BB421" s="126"/>
      <c r="BC421" s="126"/>
      <c r="BD421" s="126"/>
      <c r="BE421" s="126"/>
      <c r="BF421" s="126"/>
      <c r="BG421" s="126"/>
      <c r="BH421" s="126"/>
      <c r="BI421" s="126"/>
      <c r="BJ421" s="126"/>
      <c r="BK421" s="126"/>
      <c r="BL421" s="126"/>
      <c r="BM421" s="126"/>
      <c r="BN421" s="126"/>
      <c r="BO421" s="126"/>
      <c r="BP421" s="126"/>
      <c r="BQ421" s="126"/>
      <c r="BR421" s="126"/>
      <c r="BS421" s="126"/>
      <c r="BT421" s="126"/>
      <c r="BU421" s="126"/>
      <c r="BV421" s="126"/>
      <c r="BW421" s="126"/>
      <c r="BX421" s="126"/>
      <c r="BY421" s="126"/>
      <c r="BZ421" s="126"/>
      <c r="CA421" s="126"/>
      <c r="CB421" s="126"/>
      <c r="CC421" s="126"/>
      <c r="CD421" s="126"/>
      <c r="CE421" s="126"/>
      <c r="CF421" s="126"/>
      <c r="CG421" s="126"/>
      <c r="CH421" s="126"/>
      <c r="CI421" s="126"/>
      <c r="CJ421" s="126"/>
      <c r="CK421" s="126"/>
      <c r="CL421" s="126"/>
      <c r="CM421" s="126"/>
      <c r="CN421" s="126"/>
      <c r="CO421" s="126"/>
      <c r="CP421" s="126"/>
      <c r="CQ421" s="126"/>
      <c r="CR421" s="126"/>
      <c r="CS421" s="126"/>
      <c r="CT421" s="126"/>
      <c r="CU421" s="126"/>
      <c r="CV421" s="126"/>
      <c r="CW421" s="126"/>
      <c r="CX421" s="126"/>
      <c r="CY421" s="126"/>
      <c r="CZ421" s="289"/>
    </row>
    <row r="422" spans="1:104">
      <c r="A422" s="359">
        <v>309</v>
      </c>
      <c r="B422" s="332" t="s">
        <v>362</v>
      </c>
      <c r="C422" s="130">
        <f>A測定!Q421</f>
        <v>309</v>
      </c>
      <c r="D422" s="36">
        <f>A測定!R421</f>
        <v>80</v>
      </c>
      <c r="E422" s="264">
        <f>IF(A測定!S421="","",A測定!S421-$D422)</f>
        <v>-4.6999999999997044E-2</v>
      </c>
      <c r="F422" s="264">
        <f>IF(A測定!T421="","",A測定!T421-$D422)</f>
        <v>-3.7999999999996703E-2</v>
      </c>
      <c r="G422" s="126"/>
      <c r="H422" s="126"/>
      <c r="I422" s="126"/>
      <c r="J422" s="126"/>
      <c r="K422" s="126"/>
      <c r="L422" s="126"/>
      <c r="M422" s="126"/>
      <c r="N422" s="126"/>
      <c r="O422" s="126"/>
      <c r="P422" s="126"/>
      <c r="Q422" s="126"/>
      <c r="R422" s="126"/>
      <c r="S422" s="126"/>
      <c r="T422" s="126"/>
      <c r="U422" s="126"/>
      <c r="V422" s="126"/>
      <c r="W422" s="126"/>
      <c r="X422" s="126"/>
      <c r="Y422" s="126"/>
      <c r="Z422" s="126"/>
      <c r="AA422" s="126"/>
      <c r="AB422" s="126"/>
      <c r="AC422" s="126"/>
      <c r="AD422" s="126"/>
      <c r="AE422" s="126"/>
      <c r="AF422" s="126"/>
      <c r="AG422" s="126"/>
      <c r="AH422" s="126"/>
      <c r="AI422" s="126"/>
      <c r="AJ422" s="126"/>
      <c r="AK422" s="126"/>
      <c r="AL422" s="126"/>
      <c r="AM422" s="126"/>
      <c r="AN422" s="126"/>
      <c r="AO422" s="126"/>
      <c r="AP422" s="126"/>
      <c r="AQ422" s="126"/>
      <c r="AR422" s="126"/>
      <c r="AS422" s="126"/>
      <c r="AT422" s="126"/>
      <c r="AU422" s="126"/>
      <c r="AV422" s="126"/>
      <c r="AW422" s="126"/>
      <c r="AX422" s="126"/>
      <c r="AY422" s="126"/>
      <c r="AZ422" s="126"/>
      <c r="BA422" s="126"/>
      <c r="BB422" s="126"/>
      <c r="BC422" s="126"/>
      <c r="BD422" s="126"/>
      <c r="BE422" s="126"/>
      <c r="BF422" s="126"/>
      <c r="BG422" s="126"/>
      <c r="BH422" s="126"/>
      <c r="BI422" s="126"/>
      <c r="BJ422" s="126"/>
      <c r="BK422" s="126"/>
      <c r="BL422" s="126"/>
      <c r="BM422" s="126"/>
      <c r="BN422" s="126"/>
      <c r="BO422" s="126"/>
      <c r="BP422" s="126"/>
      <c r="BQ422" s="126"/>
      <c r="BR422" s="126"/>
      <c r="BS422" s="126"/>
      <c r="BT422" s="126"/>
      <c r="BU422" s="126"/>
      <c r="BV422" s="126"/>
      <c r="BW422" s="126"/>
      <c r="BX422" s="126"/>
      <c r="BY422" s="126"/>
      <c r="BZ422" s="126"/>
      <c r="CA422" s="126"/>
      <c r="CB422" s="126"/>
      <c r="CC422" s="126"/>
      <c r="CD422" s="126"/>
      <c r="CE422" s="126"/>
      <c r="CF422" s="126"/>
      <c r="CG422" s="126"/>
      <c r="CH422" s="126"/>
      <c r="CI422" s="126"/>
      <c r="CJ422" s="126"/>
      <c r="CK422" s="126"/>
      <c r="CL422" s="126"/>
      <c r="CM422" s="126"/>
      <c r="CN422" s="126"/>
      <c r="CO422" s="126"/>
      <c r="CP422" s="126"/>
      <c r="CQ422" s="126"/>
      <c r="CR422" s="126"/>
      <c r="CS422" s="126"/>
      <c r="CT422" s="126"/>
      <c r="CU422" s="126"/>
      <c r="CV422" s="126"/>
      <c r="CW422" s="126"/>
      <c r="CX422" s="126"/>
      <c r="CY422" s="126"/>
      <c r="CZ422" s="289"/>
    </row>
    <row r="423" spans="1:104">
      <c r="A423" s="359">
        <v>329</v>
      </c>
      <c r="B423" s="332" t="s">
        <v>363</v>
      </c>
      <c r="C423" s="130">
        <f>A測定!Q422</f>
        <v>329</v>
      </c>
      <c r="D423" s="36">
        <f>A測定!R422</f>
        <v>58</v>
      </c>
      <c r="E423" s="264">
        <f>IF(A測定!S422="","",A測定!S422-$D423)</f>
        <v>-0.20199999999999818</v>
      </c>
      <c r="F423" s="264">
        <f>IF(A測定!T422="","",A測定!T422-$D423)</f>
        <v>-0.22699999999999676</v>
      </c>
      <c r="G423" s="126"/>
      <c r="H423" s="126"/>
      <c r="I423" s="126"/>
      <c r="J423" s="126"/>
      <c r="K423" s="126"/>
      <c r="L423" s="126"/>
      <c r="M423" s="126"/>
      <c r="N423" s="126"/>
      <c r="O423" s="126"/>
      <c r="P423" s="126"/>
      <c r="Q423" s="126"/>
      <c r="R423" s="126"/>
      <c r="S423" s="126"/>
      <c r="T423" s="126"/>
      <c r="U423" s="126"/>
      <c r="V423" s="126"/>
      <c r="W423" s="126"/>
      <c r="X423" s="126"/>
      <c r="Y423" s="126"/>
      <c r="Z423" s="126"/>
      <c r="AA423" s="126"/>
      <c r="AB423" s="126"/>
      <c r="AC423" s="126"/>
      <c r="AD423" s="126"/>
      <c r="AE423" s="126"/>
      <c r="AF423" s="126"/>
      <c r="AG423" s="126"/>
      <c r="AH423" s="126"/>
      <c r="AI423" s="126"/>
      <c r="AJ423" s="126"/>
      <c r="AK423" s="126"/>
      <c r="AL423" s="126"/>
      <c r="AM423" s="126"/>
      <c r="AN423" s="126"/>
      <c r="AO423" s="126"/>
      <c r="AP423" s="126"/>
      <c r="AQ423" s="126"/>
      <c r="AR423" s="126"/>
      <c r="AS423" s="126"/>
      <c r="AT423" s="126"/>
      <c r="AU423" s="126"/>
      <c r="AV423" s="126"/>
      <c r="AW423" s="126"/>
      <c r="AX423" s="126"/>
      <c r="AY423" s="126"/>
      <c r="AZ423" s="126"/>
      <c r="BA423" s="126"/>
      <c r="BB423" s="126"/>
      <c r="BC423" s="126"/>
      <c r="BD423" s="126"/>
      <c r="BE423" s="126"/>
      <c r="BF423" s="126"/>
      <c r="BG423" s="126"/>
      <c r="BH423" s="126"/>
      <c r="BI423" s="126"/>
      <c r="BJ423" s="126"/>
      <c r="BK423" s="126"/>
      <c r="BL423" s="126"/>
      <c r="BM423" s="126"/>
      <c r="BN423" s="126"/>
      <c r="BO423" s="126"/>
      <c r="BP423" s="126"/>
      <c r="BQ423" s="126"/>
      <c r="BR423" s="126"/>
      <c r="BS423" s="126"/>
      <c r="BT423" s="126"/>
      <c r="BU423" s="126"/>
      <c r="BV423" s="126"/>
      <c r="BW423" s="126"/>
      <c r="BX423" s="126"/>
      <c r="BY423" s="126"/>
      <c r="BZ423" s="126"/>
      <c r="CA423" s="126"/>
      <c r="CB423" s="126"/>
      <c r="CC423" s="126"/>
      <c r="CD423" s="126"/>
      <c r="CE423" s="126"/>
      <c r="CF423" s="126"/>
      <c r="CG423" s="126"/>
      <c r="CH423" s="126"/>
      <c r="CI423" s="126"/>
      <c r="CJ423" s="126"/>
      <c r="CK423" s="126"/>
      <c r="CL423" s="126"/>
      <c r="CM423" s="126"/>
      <c r="CN423" s="126"/>
      <c r="CO423" s="126"/>
      <c r="CP423" s="126"/>
      <c r="CQ423" s="126"/>
      <c r="CR423" s="126"/>
      <c r="CS423" s="126"/>
      <c r="CT423" s="126"/>
      <c r="CU423" s="126"/>
      <c r="CV423" s="126"/>
      <c r="CW423" s="126"/>
      <c r="CX423" s="126"/>
      <c r="CY423" s="126"/>
      <c r="CZ423" s="289"/>
    </row>
    <row r="424" spans="1:104">
      <c r="A424" s="359">
        <v>329</v>
      </c>
      <c r="B424" s="332" t="s">
        <v>364</v>
      </c>
      <c r="C424" s="130">
        <f>A測定!Q423</f>
        <v>329</v>
      </c>
      <c r="D424" s="36">
        <f>A測定!R423</f>
        <v>80</v>
      </c>
      <c r="E424" s="264">
        <f>IF(A測定!S423="","",A測定!S423-$D424)</f>
        <v>-4.2000000000001592E-2</v>
      </c>
      <c r="F424" s="264">
        <f>IF(A測定!T423="","",A測定!T423-$D424)</f>
        <v>-3.1000000000005912E-2</v>
      </c>
      <c r="G424" s="126"/>
      <c r="H424" s="126"/>
      <c r="I424" s="126"/>
      <c r="J424" s="126"/>
      <c r="K424" s="126"/>
      <c r="L424" s="126"/>
      <c r="M424" s="126"/>
      <c r="N424" s="126"/>
      <c r="O424" s="126"/>
      <c r="P424" s="126"/>
      <c r="Q424" s="126"/>
      <c r="R424" s="126"/>
      <c r="S424" s="126"/>
      <c r="T424" s="126"/>
      <c r="U424" s="126"/>
      <c r="V424" s="126"/>
      <c r="W424" s="126"/>
      <c r="X424" s="126"/>
      <c r="Y424" s="126"/>
      <c r="Z424" s="126"/>
      <c r="AA424" s="126"/>
      <c r="AB424" s="126"/>
      <c r="AC424" s="126"/>
      <c r="AD424" s="126"/>
      <c r="AE424" s="126"/>
      <c r="AF424" s="126"/>
      <c r="AG424" s="126"/>
      <c r="AH424" s="126"/>
      <c r="AI424" s="126"/>
      <c r="AJ424" s="126"/>
      <c r="AK424" s="126"/>
      <c r="AL424" s="126"/>
      <c r="AM424" s="126"/>
      <c r="AN424" s="126"/>
      <c r="AO424" s="126"/>
      <c r="AP424" s="126"/>
      <c r="AQ424" s="126"/>
      <c r="AR424" s="126"/>
      <c r="AS424" s="126"/>
      <c r="AT424" s="126"/>
      <c r="AU424" s="126"/>
      <c r="AV424" s="126"/>
      <c r="AW424" s="126"/>
      <c r="AX424" s="126"/>
      <c r="AY424" s="126"/>
      <c r="AZ424" s="126"/>
      <c r="BA424" s="126"/>
      <c r="BB424" s="126"/>
      <c r="BC424" s="126"/>
      <c r="BD424" s="126"/>
      <c r="BE424" s="126"/>
      <c r="BF424" s="126"/>
      <c r="BG424" s="126"/>
      <c r="BH424" s="126"/>
      <c r="BI424" s="126"/>
      <c r="BJ424" s="126"/>
      <c r="BK424" s="126"/>
      <c r="BL424" s="126"/>
      <c r="BM424" s="126"/>
      <c r="BN424" s="126"/>
      <c r="BO424" s="126"/>
      <c r="BP424" s="126"/>
      <c r="BQ424" s="126"/>
      <c r="BR424" s="126"/>
      <c r="BS424" s="126"/>
      <c r="BT424" s="126"/>
      <c r="BU424" s="126"/>
      <c r="BV424" s="126"/>
      <c r="BW424" s="126"/>
      <c r="BX424" s="126"/>
      <c r="BY424" s="126"/>
      <c r="BZ424" s="126"/>
      <c r="CA424" s="126"/>
      <c r="CB424" s="126"/>
      <c r="CC424" s="126"/>
      <c r="CD424" s="126"/>
      <c r="CE424" s="126"/>
      <c r="CF424" s="126"/>
      <c r="CG424" s="126"/>
      <c r="CH424" s="126"/>
      <c r="CI424" s="126"/>
      <c r="CJ424" s="126"/>
      <c r="CK424" s="126"/>
      <c r="CL424" s="126"/>
      <c r="CM424" s="126"/>
      <c r="CN424" s="126"/>
      <c r="CO424" s="126"/>
      <c r="CP424" s="126"/>
      <c r="CQ424" s="126"/>
      <c r="CR424" s="126"/>
      <c r="CS424" s="126"/>
      <c r="CT424" s="126"/>
      <c r="CU424" s="126"/>
      <c r="CV424" s="126"/>
      <c r="CW424" s="126"/>
      <c r="CX424" s="126"/>
      <c r="CY424" s="126"/>
      <c r="CZ424" s="289"/>
    </row>
    <row r="425" spans="1:104">
      <c r="A425" s="359">
        <v>310</v>
      </c>
      <c r="B425" s="332" t="s">
        <v>365</v>
      </c>
      <c r="C425" s="130">
        <f>A測定!Q424</f>
        <v>310</v>
      </c>
      <c r="D425" s="36">
        <f>A測定!R424</f>
        <v>62.5</v>
      </c>
      <c r="E425" s="264">
        <f>IF(A測定!S424="","",A測定!S424-$D425)</f>
        <v>-7.0000000000000284E-2</v>
      </c>
      <c r="F425" s="264">
        <f>IF(A測定!T424="","",A測定!T424-$D425)</f>
        <v>-7.5000000000002842E-2</v>
      </c>
      <c r="G425" s="126"/>
      <c r="H425" s="126"/>
      <c r="I425" s="126"/>
      <c r="J425" s="126"/>
      <c r="K425" s="126"/>
      <c r="L425" s="126"/>
      <c r="M425" s="126"/>
      <c r="N425" s="126"/>
      <c r="O425" s="126"/>
      <c r="P425" s="126"/>
      <c r="Q425" s="126"/>
      <c r="R425" s="126"/>
      <c r="S425" s="126"/>
      <c r="T425" s="126"/>
      <c r="U425" s="126"/>
      <c r="V425" s="126"/>
      <c r="W425" s="126"/>
      <c r="X425" s="126"/>
      <c r="Y425" s="126"/>
      <c r="Z425" s="126"/>
      <c r="AA425" s="126"/>
      <c r="AB425" s="126"/>
      <c r="AC425" s="126"/>
      <c r="AD425" s="126"/>
      <c r="AE425" s="126"/>
      <c r="AF425" s="126"/>
      <c r="AG425" s="126"/>
      <c r="AH425" s="126"/>
      <c r="AI425" s="126"/>
      <c r="AJ425" s="126"/>
      <c r="AK425" s="126"/>
      <c r="AL425" s="126"/>
      <c r="AM425" s="126"/>
      <c r="AN425" s="126"/>
      <c r="AO425" s="126"/>
      <c r="AP425" s="126"/>
      <c r="AQ425" s="126"/>
      <c r="AR425" s="126"/>
      <c r="AS425" s="126"/>
      <c r="AT425" s="126"/>
      <c r="AU425" s="126"/>
      <c r="AV425" s="126"/>
      <c r="AW425" s="126"/>
      <c r="AX425" s="126"/>
      <c r="AY425" s="126"/>
      <c r="AZ425" s="126"/>
      <c r="BA425" s="126"/>
      <c r="BB425" s="126"/>
      <c r="BC425" s="126"/>
      <c r="BD425" s="126"/>
      <c r="BE425" s="126"/>
      <c r="BF425" s="126"/>
      <c r="BG425" s="126"/>
      <c r="BH425" s="126"/>
      <c r="BI425" s="126"/>
      <c r="BJ425" s="126"/>
      <c r="BK425" s="126"/>
      <c r="BL425" s="126"/>
      <c r="BM425" s="126"/>
      <c r="BN425" s="126"/>
      <c r="BO425" s="126"/>
      <c r="BP425" s="126"/>
      <c r="BQ425" s="126"/>
      <c r="BR425" s="126"/>
      <c r="BS425" s="126"/>
      <c r="BT425" s="126"/>
      <c r="BU425" s="126"/>
      <c r="BV425" s="126"/>
      <c r="BW425" s="126"/>
      <c r="BX425" s="126"/>
      <c r="BY425" s="126"/>
      <c r="BZ425" s="126"/>
      <c r="CA425" s="126"/>
      <c r="CB425" s="126"/>
      <c r="CC425" s="126"/>
      <c r="CD425" s="126"/>
      <c r="CE425" s="126"/>
      <c r="CF425" s="126"/>
      <c r="CG425" s="126"/>
      <c r="CH425" s="126"/>
      <c r="CI425" s="126"/>
      <c r="CJ425" s="126"/>
      <c r="CK425" s="126"/>
      <c r="CL425" s="126"/>
      <c r="CM425" s="126"/>
      <c r="CN425" s="126"/>
      <c r="CO425" s="126"/>
      <c r="CP425" s="126"/>
      <c r="CQ425" s="126"/>
      <c r="CR425" s="126"/>
      <c r="CS425" s="126"/>
      <c r="CT425" s="126"/>
      <c r="CU425" s="126"/>
      <c r="CV425" s="126"/>
      <c r="CW425" s="126"/>
      <c r="CX425" s="126"/>
      <c r="CY425" s="126"/>
      <c r="CZ425" s="289"/>
    </row>
    <row r="426" spans="1:104">
      <c r="A426" s="359">
        <v>310</v>
      </c>
      <c r="B426" s="332" t="s">
        <v>366</v>
      </c>
      <c r="C426" s="130">
        <f>A測定!Q425</f>
        <v>310</v>
      </c>
      <c r="D426" s="36">
        <f>A測定!R425</f>
        <v>157.5</v>
      </c>
      <c r="E426" s="264">
        <f>IF(A測定!S425="","",A測定!S425-$D426)</f>
        <v>8.9999999999861302E-3</v>
      </c>
      <c r="F426" s="264">
        <f>IF(A測定!T425="","",A測定!T425-$D426)</f>
        <v>2.0000000000010232E-2</v>
      </c>
      <c r="G426" s="126"/>
      <c r="H426" s="126"/>
      <c r="I426" s="126"/>
      <c r="J426" s="126"/>
      <c r="K426" s="126"/>
      <c r="L426" s="126"/>
      <c r="M426" s="126"/>
      <c r="N426" s="126"/>
      <c r="O426" s="126"/>
      <c r="P426" s="126"/>
      <c r="Q426" s="126"/>
      <c r="R426" s="126"/>
      <c r="S426" s="126"/>
      <c r="T426" s="126"/>
      <c r="U426" s="126"/>
      <c r="V426" s="126"/>
      <c r="W426" s="126"/>
      <c r="X426" s="126"/>
      <c r="Y426" s="126"/>
      <c r="Z426" s="126"/>
      <c r="AA426" s="126"/>
      <c r="AB426" s="126"/>
      <c r="AC426" s="126"/>
      <c r="AD426" s="126"/>
      <c r="AE426" s="126"/>
      <c r="AF426" s="126"/>
      <c r="AG426" s="126"/>
      <c r="AH426" s="126"/>
      <c r="AI426" s="126"/>
      <c r="AJ426" s="126"/>
      <c r="AK426" s="126"/>
      <c r="AL426" s="126"/>
      <c r="AM426" s="126"/>
      <c r="AN426" s="126"/>
      <c r="AO426" s="126"/>
      <c r="AP426" s="126"/>
      <c r="AQ426" s="126"/>
      <c r="AR426" s="126"/>
      <c r="AS426" s="126"/>
      <c r="AT426" s="126"/>
      <c r="AU426" s="126"/>
      <c r="AV426" s="126"/>
      <c r="AW426" s="126"/>
      <c r="AX426" s="126"/>
      <c r="AY426" s="126"/>
      <c r="AZ426" s="126"/>
      <c r="BA426" s="126"/>
      <c r="BB426" s="126"/>
      <c r="BC426" s="126"/>
      <c r="BD426" s="126"/>
      <c r="BE426" s="126"/>
      <c r="BF426" s="126"/>
      <c r="BG426" s="126"/>
      <c r="BH426" s="126"/>
      <c r="BI426" s="126"/>
      <c r="BJ426" s="126"/>
      <c r="BK426" s="126"/>
      <c r="BL426" s="126"/>
      <c r="BM426" s="126"/>
      <c r="BN426" s="126"/>
      <c r="BO426" s="126"/>
      <c r="BP426" s="126"/>
      <c r="BQ426" s="126"/>
      <c r="BR426" s="126"/>
      <c r="BS426" s="126"/>
      <c r="BT426" s="126"/>
      <c r="BU426" s="126"/>
      <c r="BV426" s="126"/>
      <c r="BW426" s="126"/>
      <c r="BX426" s="126"/>
      <c r="BY426" s="126"/>
      <c r="BZ426" s="126"/>
      <c r="CA426" s="126"/>
      <c r="CB426" s="126"/>
      <c r="CC426" s="126"/>
      <c r="CD426" s="126"/>
      <c r="CE426" s="126"/>
      <c r="CF426" s="126"/>
      <c r="CG426" s="126"/>
      <c r="CH426" s="126"/>
      <c r="CI426" s="126"/>
      <c r="CJ426" s="126"/>
      <c r="CK426" s="126"/>
      <c r="CL426" s="126"/>
      <c r="CM426" s="126"/>
      <c r="CN426" s="126"/>
      <c r="CO426" s="126"/>
      <c r="CP426" s="126"/>
      <c r="CQ426" s="126"/>
      <c r="CR426" s="126"/>
      <c r="CS426" s="126"/>
      <c r="CT426" s="126"/>
      <c r="CU426" s="126"/>
      <c r="CV426" s="126"/>
      <c r="CW426" s="126"/>
      <c r="CX426" s="126"/>
      <c r="CY426" s="126"/>
      <c r="CZ426" s="289"/>
    </row>
    <row r="427" spans="1:104">
      <c r="A427" s="359">
        <v>330</v>
      </c>
      <c r="B427" s="332" t="s">
        <v>367</v>
      </c>
      <c r="C427" s="130">
        <f>A測定!Q426</f>
        <v>330</v>
      </c>
      <c r="D427" s="36">
        <f>A測定!R426</f>
        <v>62.5</v>
      </c>
      <c r="E427" s="264">
        <f>IF(A測定!S426="","",A測定!S426-$D427)</f>
        <v>-4.9999999999997158E-2</v>
      </c>
      <c r="F427" s="264">
        <f>IF(A測定!T426="","",A測定!T426-$D427)</f>
        <v>-3.6999999999999034E-2</v>
      </c>
      <c r="G427" s="126"/>
      <c r="H427" s="126"/>
      <c r="I427" s="126"/>
      <c r="J427" s="126"/>
      <c r="K427" s="126"/>
      <c r="L427" s="126"/>
      <c r="M427" s="126"/>
      <c r="N427" s="126"/>
      <c r="O427" s="126"/>
      <c r="P427" s="126"/>
      <c r="Q427" s="126"/>
      <c r="R427" s="126"/>
      <c r="S427" s="126"/>
      <c r="T427" s="126"/>
      <c r="U427" s="126"/>
      <c r="V427" s="126"/>
      <c r="W427" s="126"/>
      <c r="X427" s="126"/>
      <c r="Y427" s="126"/>
      <c r="Z427" s="126"/>
      <c r="AA427" s="126"/>
      <c r="AB427" s="126"/>
      <c r="AC427" s="126"/>
      <c r="AD427" s="126"/>
      <c r="AE427" s="126"/>
      <c r="AF427" s="126"/>
      <c r="AG427" s="126"/>
      <c r="AH427" s="126"/>
      <c r="AI427" s="126"/>
      <c r="AJ427" s="126"/>
      <c r="AK427" s="126"/>
      <c r="AL427" s="126"/>
      <c r="AM427" s="126"/>
      <c r="AN427" s="126"/>
      <c r="AO427" s="126"/>
      <c r="AP427" s="126"/>
      <c r="AQ427" s="126"/>
      <c r="AR427" s="126"/>
      <c r="AS427" s="126"/>
      <c r="AT427" s="126"/>
      <c r="AU427" s="126"/>
      <c r="AV427" s="126"/>
      <c r="AW427" s="126"/>
      <c r="AX427" s="126"/>
      <c r="AY427" s="126"/>
      <c r="AZ427" s="126"/>
      <c r="BA427" s="126"/>
      <c r="BB427" s="126"/>
      <c r="BC427" s="126"/>
      <c r="BD427" s="126"/>
      <c r="BE427" s="126"/>
      <c r="BF427" s="126"/>
      <c r="BG427" s="126"/>
      <c r="BH427" s="126"/>
      <c r="BI427" s="126"/>
      <c r="BJ427" s="126"/>
      <c r="BK427" s="126"/>
      <c r="BL427" s="126"/>
      <c r="BM427" s="126"/>
      <c r="BN427" s="126"/>
      <c r="BO427" s="126"/>
      <c r="BP427" s="126"/>
      <c r="BQ427" s="126"/>
      <c r="BR427" s="126"/>
      <c r="BS427" s="126"/>
      <c r="BT427" s="126"/>
      <c r="BU427" s="126"/>
      <c r="BV427" s="126"/>
      <c r="BW427" s="126"/>
      <c r="BX427" s="126"/>
      <c r="BY427" s="126"/>
      <c r="BZ427" s="126"/>
      <c r="CA427" s="126"/>
      <c r="CB427" s="126"/>
      <c r="CC427" s="126"/>
      <c r="CD427" s="126"/>
      <c r="CE427" s="126"/>
      <c r="CF427" s="126"/>
      <c r="CG427" s="126"/>
      <c r="CH427" s="126"/>
      <c r="CI427" s="126"/>
      <c r="CJ427" s="126"/>
      <c r="CK427" s="126"/>
      <c r="CL427" s="126"/>
      <c r="CM427" s="126"/>
      <c r="CN427" s="126"/>
      <c r="CO427" s="126"/>
      <c r="CP427" s="126"/>
      <c r="CQ427" s="126"/>
      <c r="CR427" s="126"/>
      <c r="CS427" s="126"/>
      <c r="CT427" s="126"/>
      <c r="CU427" s="126"/>
      <c r="CV427" s="126"/>
      <c r="CW427" s="126"/>
      <c r="CX427" s="126"/>
      <c r="CY427" s="126"/>
      <c r="CZ427" s="289"/>
    </row>
    <row r="428" spans="1:104">
      <c r="A428" s="359">
        <v>330</v>
      </c>
      <c r="B428" s="332" t="s">
        <v>368</v>
      </c>
      <c r="C428" s="130">
        <f>A測定!Q427</f>
        <v>330</v>
      </c>
      <c r="D428" s="36">
        <f>A測定!R427</f>
        <v>157.5</v>
      </c>
      <c r="E428" s="264">
        <f>IF(A測定!S427="","",A測定!S427-$D428)</f>
        <v>-1.2000000000000455E-2</v>
      </c>
      <c r="F428" s="264">
        <f>IF(A測定!T427="","",A測定!T427-$D428)</f>
        <v>1.0000000000047748E-3</v>
      </c>
      <c r="G428" s="126"/>
      <c r="H428" s="126"/>
      <c r="I428" s="126"/>
      <c r="J428" s="126"/>
      <c r="K428" s="126"/>
      <c r="L428" s="126"/>
      <c r="M428" s="126"/>
      <c r="N428" s="126"/>
      <c r="O428" s="126"/>
      <c r="P428" s="126"/>
      <c r="Q428" s="126"/>
      <c r="R428" s="126"/>
      <c r="S428" s="126"/>
      <c r="T428" s="126"/>
      <c r="U428" s="126"/>
      <c r="V428" s="126"/>
      <c r="W428" s="126"/>
      <c r="X428" s="126"/>
      <c r="Y428" s="126"/>
      <c r="Z428" s="126"/>
      <c r="AA428" s="126"/>
      <c r="AB428" s="126"/>
      <c r="AC428" s="126"/>
      <c r="AD428" s="126"/>
      <c r="AE428" s="126"/>
      <c r="AF428" s="126"/>
      <c r="AG428" s="126"/>
      <c r="AH428" s="126"/>
      <c r="AI428" s="126"/>
      <c r="AJ428" s="126"/>
      <c r="AK428" s="126"/>
      <c r="AL428" s="126"/>
      <c r="AM428" s="126"/>
      <c r="AN428" s="126"/>
      <c r="AO428" s="126"/>
      <c r="AP428" s="126"/>
      <c r="AQ428" s="126"/>
      <c r="AR428" s="126"/>
      <c r="AS428" s="126"/>
      <c r="AT428" s="126"/>
      <c r="AU428" s="126"/>
      <c r="AV428" s="126"/>
      <c r="AW428" s="126"/>
      <c r="AX428" s="126"/>
      <c r="AY428" s="126"/>
      <c r="AZ428" s="126"/>
      <c r="BA428" s="126"/>
      <c r="BB428" s="126"/>
      <c r="BC428" s="126"/>
      <c r="BD428" s="126"/>
      <c r="BE428" s="126"/>
      <c r="BF428" s="126"/>
      <c r="BG428" s="126"/>
      <c r="BH428" s="126"/>
      <c r="BI428" s="126"/>
      <c r="BJ428" s="126"/>
      <c r="BK428" s="126"/>
      <c r="BL428" s="126"/>
      <c r="BM428" s="126"/>
      <c r="BN428" s="126"/>
      <c r="BO428" s="126"/>
      <c r="BP428" s="126"/>
      <c r="BQ428" s="126"/>
      <c r="BR428" s="126"/>
      <c r="BS428" s="126"/>
      <c r="BT428" s="126"/>
      <c r="BU428" s="126"/>
      <c r="BV428" s="126"/>
      <c r="BW428" s="126"/>
      <c r="BX428" s="126"/>
      <c r="BY428" s="126"/>
      <c r="BZ428" s="126"/>
      <c r="CA428" s="126"/>
      <c r="CB428" s="126"/>
      <c r="CC428" s="126"/>
      <c r="CD428" s="126"/>
      <c r="CE428" s="126"/>
      <c r="CF428" s="126"/>
      <c r="CG428" s="126"/>
      <c r="CH428" s="126"/>
      <c r="CI428" s="126"/>
      <c r="CJ428" s="126"/>
      <c r="CK428" s="126"/>
      <c r="CL428" s="126"/>
      <c r="CM428" s="126"/>
      <c r="CN428" s="126"/>
      <c r="CO428" s="126"/>
      <c r="CP428" s="126"/>
      <c r="CQ428" s="126"/>
      <c r="CR428" s="126"/>
      <c r="CS428" s="126"/>
      <c r="CT428" s="126"/>
      <c r="CU428" s="126"/>
      <c r="CV428" s="126"/>
      <c r="CW428" s="126"/>
      <c r="CX428" s="126"/>
      <c r="CY428" s="126"/>
      <c r="CZ428" s="289"/>
    </row>
    <row r="429" spans="1:104">
      <c r="A429" s="359">
        <v>343</v>
      </c>
      <c r="B429" s="332" t="s">
        <v>536</v>
      </c>
      <c r="C429" s="130">
        <f>A測定!Q428</f>
        <v>343</v>
      </c>
      <c r="D429" s="36">
        <f>A測定!R428</f>
        <v>51.5</v>
      </c>
      <c r="E429" s="264">
        <f>IF(A測定!S428="","",A測定!S428-$D429)</f>
        <v>-8.0000000000026716E-3</v>
      </c>
      <c r="F429" s="264">
        <f>IF(A測定!T428="","",A測定!T428-$D429)</f>
        <v>-2.0000000000024443E-3</v>
      </c>
      <c r="G429" s="126"/>
      <c r="H429" s="126"/>
      <c r="I429" s="126"/>
      <c r="J429" s="126"/>
      <c r="K429" s="126"/>
      <c r="L429" s="126"/>
      <c r="M429" s="126"/>
      <c r="N429" s="126"/>
      <c r="O429" s="126"/>
      <c r="P429" s="126"/>
      <c r="Q429" s="126"/>
      <c r="R429" s="126"/>
      <c r="S429" s="126"/>
      <c r="T429" s="126"/>
      <c r="U429" s="126"/>
      <c r="V429" s="126"/>
      <c r="W429" s="126"/>
      <c r="X429" s="126"/>
      <c r="Y429" s="126"/>
      <c r="Z429" s="126"/>
      <c r="AA429" s="126"/>
      <c r="AB429" s="126"/>
      <c r="AC429" s="126"/>
      <c r="AD429" s="126"/>
      <c r="AE429" s="126"/>
      <c r="AF429" s="126"/>
      <c r="AG429" s="126"/>
      <c r="AH429" s="126"/>
      <c r="AI429" s="126"/>
      <c r="AJ429" s="126"/>
      <c r="AK429" s="126"/>
      <c r="AL429" s="126"/>
      <c r="AM429" s="126"/>
      <c r="AN429" s="126"/>
      <c r="AO429" s="126"/>
      <c r="AP429" s="126"/>
      <c r="AQ429" s="126"/>
      <c r="AR429" s="126"/>
      <c r="AS429" s="126"/>
      <c r="AT429" s="126"/>
      <c r="AU429" s="126"/>
      <c r="AV429" s="126"/>
      <c r="AW429" s="126"/>
      <c r="AX429" s="126"/>
      <c r="AY429" s="126"/>
      <c r="AZ429" s="126"/>
      <c r="BA429" s="126"/>
      <c r="BB429" s="126"/>
      <c r="BC429" s="126"/>
      <c r="BD429" s="126"/>
      <c r="BE429" s="126"/>
      <c r="BF429" s="126"/>
      <c r="BG429" s="126"/>
      <c r="BH429" s="126"/>
      <c r="BI429" s="126"/>
      <c r="BJ429" s="126"/>
      <c r="BK429" s="126"/>
      <c r="BL429" s="126"/>
      <c r="BM429" s="126"/>
      <c r="BN429" s="126"/>
      <c r="BO429" s="126"/>
      <c r="BP429" s="126"/>
      <c r="BQ429" s="126"/>
      <c r="BR429" s="126"/>
      <c r="BS429" s="126"/>
      <c r="BT429" s="126"/>
      <c r="BU429" s="126"/>
      <c r="BV429" s="126"/>
      <c r="BW429" s="126"/>
      <c r="BX429" s="126"/>
      <c r="BY429" s="126"/>
      <c r="BZ429" s="126"/>
      <c r="CA429" s="126"/>
      <c r="CB429" s="126"/>
      <c r="CC429" s="126"/>
      <c r="CD429" s="126"/>
      <c r="CE429" s="126"/>
      <c r="CF429" s="126"/>
      <c r="CG429" s="126"/>
      <c r="CH429" s="126"/>
      <c r="CI429" s="126"/>
      <c r="CJ429" s="126"/>
      <c r="CK429" s="126"/>
      <c r="CL429" s="126"/>
      <c r="CM429" s="126"/>
      <c r="CN429" s="126"/>
      <c r="CO429" s="126"/>
      <c r="CP429" s="126"/>
      <c r="CQ429" s="126"/>
      <c r="CR429" s="126"/>
      <c r="CS429" s="126"/>
      <c r="CT429" s="126"/>
      <c r="CU429" s="126"/>
      <c r="CV429" s="126"/>
      <c r="CW429" s="126"/>
      <c r="CX429" s="126"/>
      <c r="CY429" s="126"/>
      <c r="CZ429" s="289"/>
    </row>
    <row r="430" spans="1:104">
      <c r="A430" s="359">
        <v>343</v>
      </c>
      <c r="B430" s="332" t="s">
        <v>537</v>
      </c>
      <c r="C430" s="130">
        <f>A測定!Q429</f>
        <v>343</v>
      </c>
      <c r="D430" s="36">
        <f>A測定!R429</f>
        <v>167.5</v>
      </c>
      <c r="E430" s="264">
        <f>IF(A測定!S429="","",A測定!S429-$D430)</f>
        <v>-0.13999999999998636</v>
      </c>
      <c r="F430" s="264">
        <f>IF(A測定!T429="","",A測定!T429-$D430)</f>
        <v>-0.14599999999998658</v>
      </c>
      <c r="G430" s="126"/>
      <c r="H430" s="126"/>
      <c r="I430" s="126"/>
      <c r="J430" s="126"/>
      <c r="K430" s="126"/>
      <c r="L430" s="126"/>
      <c r="M430" s="126"/>
      <c r="N430" s="126"/>
      <c r="O430" s="126"/>
      <c r="P430" s="126"/>
      <c r="Q430" s="126"/>
      <c r="R430" s="126"/>
      <c r="S430" s="126"/>
      <c r="T430" s="126"/>
      <c r="U430" s="126"/>
      <c r="V430" s="126"/>
      <c r="W430" s="126"/>
      <c r="X430" s="126"/>
      <c r="Y430" s="126"/>
      <c r="Z430" s="126"/>
      <c r="AA430" s="126"/>
      <c r="AB430" s="126"/>
      <c r="AC430" s="126"/>
      <c r="AD430" s="126"/>
      <c r="AE430" s="126"/>
      <c r="AF430" s="126"/>
      <c r="AG430" s="126"/>
      <c r="AH430" s="126"/>
      <c r="AI430" s="126"/>
      <c r="AJ430" s="126"/>
      <c r="AK430" s="126"/>
      <c r="AL430" s="126"/>
      <c r="AM430" s="126"/>
      <c r="AN430" s="126"/>
      <c r="AO430" s="126"/>
      <c r="AP430" s="126"/>
      <c r="AQ430" s="126"/>
      <c r="AR430" s="126"/>
      <c r="AS430" s="126"/>
      <c r="AT430" s="126"/>
      <c r="AU430" s="126"/>
      <c r="AV430" s="126"/>
      <c r="AW430" s="126"/>
      <c r="AX430" s="126"/>
      <c r="AY430" s="126"/>
      <c r="AZ430" s="126"/>
      <c r="BA430" s="126"/>
      <c r="BB430" s="126"/>
      <c r="BC430" s="126"/>
      <c r="BD430" s="126"/>
      <c r="BE430" s="126"/>
      <c r="BF430" s="126"/>
      <c r="BG430" s="126"/>
      <c r="BH430" s="126"/>
      <c r="BI430" s="126"/>
      <c r="BJ430" s="126"/>
      <c r="BK430" s="126"/>
      <c r="BL430" s="126"/>
      <c r="BM430" s="126"/>
      <c r="BN430" s="126"/>
      <c r="BO430" s="126"/>
      <c r="BP430" s="126"/>
      <c r="BQ430" s="126"/>
      <c r="BR430" s="126"/>
      <c r="BS430" s="126"/>
      <c r="BT430" s="126"/>
      <c r="BU430" s="126"/>
      <c r="BV430" s="126"/>
      <c r="BW430" s="126"/>
      <c r="BX430" s="126"/>
      <c r="BY430" s="126"/>
      <c r="BZ430" s="126"/>
      <c r="CA430" s="126"/>
      <c r="CB430" s="126"/>
      <c r="CC430" s="126"/>
      <c r="CD430" s="126"/>
      <c r="CE430" s="126"/>
      <c r="CF430" s="126"/>
      <c r="CG430" s="126"/>
      <c r="CH430" s="126"/>
      <c r="CI430" s="126"/>
      <c r="CJ430" s="126"/>
      <c r="CK430" s="126"/>
      <c r="CL430" s="126"/>
      <c r="CM430" s="126"/>
      <c r="CN430" s="126"/>
      <c r="CO430" s="126"/>
      <c r="CP430" s="126"/>
      <c r="CQ430" s="126"/>
      <c r="CR430" s="126"/>
      <c r="CS430" s="126"/>
      <c r="CT430" s="126"/>
      <c r="CU430" s="126"/>
      <c r="CV430" s="126"/>
      <c r="CW430" s="126"/>
      <c r="CX430" s="126"/>
      <c r="CY430" s="126"/>
      <c r="CZ430" s="289"/>
    </row>
    <row r="431" spans="1:104">
      <c r="A431" s="359">
        <v>344</v>
      </c>
      <c r="B431" s="332" t="s">
        <v>538</v>
      </c>
      <c r="C431" s="130">
        <f>A測定!Q430</f>
        <v>344</v>
      </c>
      <c r="D431" s="36">
        <f>A測定!R430</f>
        <v>51.5</v>
      </c>
      <c r="E431" s="264">
        <f>IF(A測定!S430="","",A測定!S430-$D431)</f>
        <v>-6.799999999999784E-2</v>
      </c>
      <c r="F431" s="264">
        <f>IF(A測定!T430="","",A測定!T430-$D431)</f>
        <v>-5.8999999999997499E-2</v>
      </c>
      <c r="G431" s="126"/>
      <c r="H431" s="126"/>
      <c r="I431" s="126"/>
      <c r="J431" s="126"/>
      <c r="K431" s="126"/>
      <c r="L431" s="126"/>
      <c r="M431" s="126"/>
      <c r="N431" s="126"/>
      <c r="O431" s="126"/>
      <c r="P431" s="126"/>
      <c r="Q431" s="126"/>
      <c r="R431" s="126"/>
      <c r="S431" s="126"/>
      <c r="T431" s="126"/>
      <c r="U431" s="126"/>
      <c r="V431" s="126"/>
      <c r="W431" s="126"/>
      <c r="X431" s="126"/>
      <c r="Y431" s="126"/>
      <c r="Z431" s="126"/>
      <c r="AA431" s="126"/>
      <c r="AB431" s="126"/>
      <c r="AC431" s="126"/>
      <c r="AD431" s="126"/>
      <c r="AE431" s="126"/>
      <c r="AF431" s="126"/>
      <c r="AG431" s="126"/>
      <c r="AH431" s="126"/>
      <c r="AI431" s="126"/>
      <c r="AJ431" s="126"/>
      <c r="AK431" s="126"/>
      <c r="AL431" s="126"/>
      <c r="AM431" s="126"/>
      <c r="AN431" s="126"/>
      <c r="AO431" s="126"/>
      <c r="AP431" s="126"/>
      <c r="AQ431" s="126"/>
      <c r="AR431" s="126"/>
      <c r="AS431" s="126"/>
      <c r="AT431" s="126"/>
      <c r="AU431" s="126"/>
      <c r="AV431" s="126"/>
      <c r="AW431" s="126"/>
      <c r="AX431" s="126"/>
      <c r="AY431" s="126"/>
      <c r="AZ431" s="126"/>
      <c r="BA431" s="126"/>
      <c r="BB431" s="126"/>
      <c r="BC431" s="126"/>
      <c r="BD431" s="126"/>
      <c r="BE431" s="126"/>
      <c r="BF431" s="126"/>
      <c r="BG431" s="126"/>
      <c r="BH431" s="126"/>
      <c r="BI431" s="126"/>
      <c r="BJ431" s="126"/>
      <c r="BK431" s="126"/>
      <c r="BL431" s="126"/>
      <c r="BM431" s="126"/>
      <c r="BN431" s="126"/>
      <c r="BO431" s="126"/>
      <c r="BP431" s="126"/>
      <c r="BQ431" s="126"/>
      <c r="BR431" s="126"/>
      <c r="BS431" s="126"/>
      <c r="BT431" s="126"/>
      <c r="BU431" s="126"/>
      <c r="BV431" s="126"/>
      <c r="BW431" s="126"/>
      <c r="BX431" s="126"/>
      <c r="BY431" s="126"/>
      <c r="BZ431" s="126"/>
      <c r="CA431" s="126"/>
      <c r="CB431" s="126"/>
      <c r="CC431" s="126"/>
      <c r="CD431" s="126"/>
      <c r="CE431" s="126"/>
      <c r="CF431" s="126"/>
      <c r="CG431" s="126"/>
      <c r="CH431" s="126"/>
      <c r="CI431" s="126"/>
      <c r="CJ431" s="126"/>
      <c r="CK431" s="126"/>
      <c r="CL431" s="126"/>
      <c r="CM431" s="126"/>
      <c r="CN431" s="126"/>
      <c r="CO431" s="126"/>
      <c r="CP431" s="126"/>
      <c r="CQ431" s="126"/>
      <c r="CR431" s="126"/>
      <c r="CS431" s="126"/>
      <c r="CT431" s="126"/>
      <c r="CU431" s="126"/>
      <c r="CV431" s="126"/>
      <c r="CW431" s="126"/>
      <c r="CX431" s="126"/>
      <c r="CY431" s="126"/>
      <c r="CZ431" s="289"/>
    </row>
    <row r="432" spans="1:104" ht="15" thickBot="1">
      <c r="A432" s="360">
        <v>344</v>
      </c>
      <c r="B432" s="333" t="s">
        <v>478</v>
      </c>
      <c r="C432" s="138">
        <f>A測定!Q431</f>
        <v>344</v>
      </c>
      <c r="D432" s="37">
        <f>A測定!R431</f>
        <v>167.5</v>
      </c>
      <c r="E432" s="266">
        <f>IF(A測定!S431="","",A測定!S431-$D432)</f>
        <v>-0.20099999999999341</v>
      </c>
      <c r="F432" s="266">
        <f>IF(A測定!T431="","",A測定!T431-$D432)</f>
        <v>-0.19700000000000273</v>
      </c>
      <c r="G432" s="290"/>
      <c r="H432" s="290"/>
      <c r="I432" s="290"/>
      <c r="J432" s="290"/>
      <c r="K432" s="290"/>
      <c r="L432" s="290"/>
      <c r="M432" s="290"/>
      <c r="N432" s="290"/>
      <c r="O432" s="290"/>
      <c r="P432" s="290"/>
      <c r="Q432" s="290"/>
      <c r="R432" s="290"/>
      <c r="S432" s="290"/>
      <c r="T432" s="290"/>
      <c r="U432" s="290"/>
      <c r="V432" s="290"/>
      <c r="W432" s="290"/>
      <c r="X432" s="290"/>
      <c r="Y432" s="290"/>
      <c r="Z432" s="290"/>
      <c r="AA432" s="290"/>
      <c r="AB432" s="290"/>
      <c r="AC432" s="290"/>
      <c r="AD432" s="290"/>
      <c r="AE432" s="290"/>
      <c r="AF432" s="290"/>
      <c r="AG432" s="290"/>
      <c r="AH432" s="290"/>
      <c r="AI432" s="290"/>
      <c r="AJ432" s="290"/>
      <c r="AK432" s="290"/>
      <c r="AL432" s="290"/>
      <c r="AM432" s="290"/>
      <c r="AN432" s="290"/>
      <c r="AO432" s="290"/>
      <c r="AP432" s="290"/>
      <c r="AQ432" s="290"/>
      <c r="AR432" s="290"/>
      <c r="AS432" s="290"/>
      <c r="AT432" s="290"/>
      <c r="AU432" s="290"/>
      <c r="AV432" s="290"/>
      <c r="AW432" s="290"/>
      <c r="AX432" s="290"/>
      <c r="AY432" s="290"/>
      <c r="AZ432" s="290"/>
      <c r="BA432" s="290"/>
      <c r="BB432" s="290"/>
      <c r="BC432" s="290"/>
      <c r="BD432" s="290"/>
      <c r="BE432" s="290"/>
      <c r="BF432" s="290"/>
      <c r="BG432" s="290"/>
      <c r="BH432" s="290"/>
      <c r="BI432" s="290"/>
      <c r="BJ432" s="290"/>
      <c r="BK432" s="290"/>
      <c r="BL432" s="290"/>
      <c r="BM432" s="290"/>
      <c r="BN432" s="290"/>
      <c r="BO432" s="290"/>
      <c r="BP432" s="290"/>
      <c r="BQ432" s="290"/>
      <c r="BR432" s="290"/>
      <c r="BS432" s="290"/>
      <c r="BT432" s="290"/>
      <c r="BU432" s="290"/>
      <c r="BV432" s="290"/>
      <c r="BW432" s="290"/>
      <c r="BX432" s="290"/>
      <c r="BY432" s="290"/>
      <c r="BZ432" s="290"/>
      <c r="CA432" s="290"/>
      <c r="CB432" s="290"/>
      <c r="CC432" s="290"/>
      <c r="CD432" s="290"/>
      <c r="CE432" s="290"/>
      <c r="CF432" s="290"/>
      <c r="CG432" s="290"/>
      <c r="CH432" s="290"/>
      <c r="CI432" s="290"/>
      <c r="CJ432" s="290"/>
      <c r="CK432" s="290"/>
      <c r="CL432" s="290"/>
      <c r="CM432" s="290"/>
      <c r="CN432" s="290"/>
      <c r="CO432" s="290"/>
      <c r="CP432" s="290"/>
      <c r="CQ432" s="290"/>
      <c r="CR432" s="290"/>
      <c r="CS432" s="290"/>
      <c r="CT432" s="290"/>
      <c r="CU432" s="290"/>
      <c r="CV432" s="290"/>
      <c r="CW432" s="290"/>
      <c r="CX432" s="290"/>
      <c r="CY432" s="290"/>
      <c r="CZ432" s="291"/>
    </row>
  </sheetData>
  <mergeCells count="3">
    <mergeCell ref="A2:B5"/>
    <mergeCell ref="A6:B7"/>
    <mergeCell ref="C2:F2"/>
  </mergeCells>
  <phoneticPr fontId="2"/>
  <printOptions horizontalCentered="1"/>
  <pageMargins left="0.39370078740157483" right="0.39370078740157483" top="0.39370078740157483" bottom="0.39370078740157483" header="0.51181102362204722" footer="0.51181102362204722"/>
  <pageSetup paperSize="9" scale="75" orientation="portrait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transitionEvaluation="1">
    <tabColor theme="4"/>
  </sheetPr>
  <dimension ref="A1:CZ116"/>
  <sheetViews>
    <sheetView zoomScale="75" zoomScaleNormal="75" workbookViewId="0">
      <selection activeCell="F9" sqref="F9:F116"/>
    </sheetView>
  </sheetViews>
  <sheetFormatPr baseColWidth="10" defaultColWidth="8.6640625" defaultRowHeight="14"/>
  <cols>
    <col min="1" max="1" width="5.6640625" style="370" customWidth="1"/>
    <col min="2" max="2" width="40.1640625" style="370" customWidth="1"/>
    <col min="3" max="104" width="10.1640625" style="370" customWidth="1"/>
    <col min="105" max="16384" width="8.6640625" style="370"/>
  </cols>
  <sheetData>
    <row r="1" spans="1:104" ht="15" thickBot="1">
      <c r="A1" s="370" t="str">
        <f>A測定_変化量!A1</f>
        <v>図面値からの変化量推移</v>
      </c>
      <c r="D1" s="530"/>
    </row>
    <row r="2" spans="1:104">
      <c r="A2" s="657" t="str">
        <f>B測定!A5</f>
        <v>GHAC  R0J尺寸检查表</v>
      </c>
      <c r="B2" s="658"/>
      <c r="C2" s="666" t="str">
        <f>B測定!Q5</f>
        <v>3次元寸法検査ﾃﾞｰﾀ</v>
      </c>
      <c r="D2" s="667"/>
      <c r="E2" s="667"/>
      <c r="F2" s="668"/>
    </row>
    <row r="3" spans="1:104" ht="13.5" customHeight="1" thickBot="1">
      <c r="A3" s="659"/>
      <c r="B3" s="660"/>
      <c r="C3" s="439" t="str">
        <f>B測定!Q6</f>
        <v>機種</v>
      </c>
      <c r="D3" s="378" t="str">
        <f>B測定!R6</f>
        <v>5R0</v>
      </c>
      <c r="E3" s="378" t="str">
        <f>B測定!S6</f>
        <v>型番</v>
      </c>
      <c r="F3" s="440">
        <f>B測定!T6</f>
        <v>1</v>
      </c>
    </row>
    <row r="4" spans="1:104" ht="13.5" customHeight="1">
      <c r="A4" s="659"/>
      <c r="B4" s="660"/>
      <c r="C4" s="380" t="str">
        <f>B測定!Q7</f>
        <v>NO</v>
      </c>
      <c r="D4" s="381">
        <f>B測定!R7</f>
        <v>0</v>
      </c>
      <c r="E4" s="382">
        <f>B測定!S7</f>
        <v>4</v>
      </c>
      <c r="F4" s="383">
        <f>B測定!T7</f>
        <v>2</v>
      </c>
      <c r="G4" s="373">
        <f>B測定!U7</f>
        <v>3</v>
      </c>
      <c r="H4" s="373">
        <f>B測定!V7</f>
        <v>4</v>
      </c>
      <c r="I4" s="373">
        <f>B測定!W7</f>
        <v>5</v>
      </c>
      <c r="J4" s="373">
        <f>B測定!X7</f>
        <v>6</v>
      </c>
      <c r="K4" s="373">
        <f>B測定!Y7</f>
        <v>7</v>
      </c>
      <c r="L4" s="373">
        <f>B測定!Z7</f>
        <v>8</v>
      </c>
      <c r="M4" s="373">
        <f>B測定!AA7</f>
        <v>9</v>
      </c>
      <c r="N4" s="373">
        <f>B測定!AB7</f>
        <v>10</v>
      </c>
      <c r="O4" s="373">
        <f>B測定!AC7</f>
        <v>11</v>
      </c>
      <c r="P4" s="373">
        <f>B測定!AD7</f>
        <v>12</v>
      </c>
      <c r="Q4" s="373">
        <f>B測定!AE7</f>
        <v>13</v>
      </c>
      <c r="R4" s="373">
        <f>B測定!AF7</f>
        <v>14</v>
      </c>
      <c r="S4" s="373">
        <f>B測定!AG7</f>
        <v>15</v>
      </c>
      <c r="T4" s="373">
        <f>B測定!AH7</f>
        <v>16</v>
      </c>
      <c r="U4" s="373">
        <f>B測定!AI7</f>
        <v>17</v>
      </c>
      <c r="V4" s="373">
        <f>B測定!AJ7</f>
        <v>18</v>
      </c>
      <c r="W4" s="373">
        <f>B測定!AK7</f>
        <v>19</v>
      </c>
      <c r="X4" s="373">
        <f>B測定!AL7</f>
        <v>20</v>
      </c>
      <c r="Y4" s="373">
        <f>B測定!AM7</f>
        <v>21</v>
      </c>
      <c r="Z4" s="373">
        <f>B測定!AN7</f>
        <v>22</v>
      </c>
      <c r="AA4" s="373">
        <f>B測定!AO7</f>
        <v>23</v>
      </c>
      <c r="AB4" s="373">
        <f>B測定!AP7</f>
        <v>24</v>
      </c>
      <c r="AC4" s="373">
        <f>B測定!AQ7</f>
        <v>25</v>
      </c>
      <c r="AD4" s="373">
        <f>B測定!AR7</f>
        <v>26</v>
      </c>
      <c r="AE4" s="373">
        <f>B測定!AS7</f>
        <v>27</v>
      </c>
      <c r="AF4" s="373">
        <f>B測定!AT7</f>
        <v>28</v>
      </c>
      <c r="AG4" s="373">
        <f>B測定!AU7</f>
        <v>29</v>
      </c>
      <c r="AH4" s="373">
        <f>B測定!AV7</f>
        <v>30</v>
      </c>
      <c r="AI4" s="373">
        <f>B測定!AW7</f>
        <v>31</v>
      </c>
      <c r="AJ4" s="373">
        <f>B測定!AX7</f>
        <v>32</v>
      </c>
      <c r="AK4" s="373">
        <f>B測定!AY7</f>
        <v>33</v>
      </c>
      <c r="AL4" s="373">
        <f>B測定!AZ7</f>
        <v>34</v>
      </c>
      <c r="AM4" s="373">
        <f>B測定!BA7</f>
        <v>35</v>
      </c>
      <c r="AN4" s="373">
        <f>B測定!BB7</f>
        <v>36</v>
      </c>
      <c r="AO4" s="373">
        <f>B測定!BC7</f>
        <v>37</v>
      </c>
      <c r="AP4" s="373">
        <f>B測定!BD7</f>
        <v>38</v>
      </c>
      <c r="AQ4" s="373">
        <f>B測定!BE7</f>
        <v>39</v>
      </c>
      <c r="AR4" s="373">
        <f>B測定!BF7</f>
        <v>40</v>
      </c>
      <c r="AS4" s="373">
        <f>B測定!BG7</f>
        <v>41</v>
      </c>
      <c r="AT4" s="373">
        <f>B測定!BH7</f>
        <v>42</v>
      </c>
      <c r="AU4" s="373">
        <f>B測定!BI7</f>
        <v>43</v>
      </c>
      <c r="AV4" s="373">
        <f>B測定!BJ7</f>
        <v>44</v>
      </c>
      <c r="AW4" s="373">
        <f>B測定!BK7</f>
        <v>45</v>
      </c>
      <c r="AX4" s="373">
        <f>B測定!BL7</f>
        <v>46</v>
      </c>
      <c r="AY4" s="373">
        <f>B測定!BM7</f>
        <v>47</v>
      </c>
      <c r="AZ4" s="373">
        <f>B測定!BN7</f>
        <v>48</v>
      </c>
      <c r="BA4" s="373">
        <f>B測定!BO7</f>
        <v>49</v>
      </c>
      <c r="BB4" s="373">
        <f>B測定!BP7</f>
        <v>50</v>
      </c>
      <c r="BC4" s="373">
        <f>B測定!BQ7</f>
        <v>51</v>
      </c>
      <c r="BD4" s="373">
        <f>B測定!BR7</f>
        <v>52</v>
      </c>
      <c r="BE4" s="373">
        <f>B測定!BS7</f>
        <v>53</v>
      </c>
      <c r="BF4" s="373">
        <f>B測定!BT7</f>
        <v>54</v>
      </c>
      <c r="BG4" s="373">
        <f>B測定!BU7</f>
        <v>55</v>
      </c>
      <c r="BH4" s="373">
        <f>B測定!BV7</f>
        <v>56</v>
      </c>
      <c r="BI4" s="373">
        <f>B測定!BW7</f>
        <v>57</v>
      </c>
      <c r="BJ4" s="373">
        <f>B測定!BX7</f>
        <v>58</v>
      </c>
      <c r="BK4" s="373">
        <f>B測定!BY7</f>
        <v>59</v>
      </c>
      <c r="BL4" s="373">
        <f>B測定!BZ7</f>
        <v>60</v>
      </c>
      <c r="BM4" s="373">
        <f>B測定!CA7</f>
        <v>61</v>
      </c>
      <c r="BN4" s="373">
        <f>B測定!CB7</f>
        <v>62</v>
      </c>
      <c r="BO4" s="373">
        <f>B測定!CC7</f>
        <v>63</v>
      </c>
      <c r="BP4" s="373">
        <f>B測定!CD7</f>
        <v>64</v>
      </c>
      <c r="BQ4" s="373">
        <f>B測定!CE7</f>
        <v>65</v>
      </c>
      <c r="BR4" s="373">
        <f>B測定!CF7</f>
        <v>66</v>
      </c>
      <c r="BS4" s="373">
        <f>B測定!CG7</f>
        <v>67</v>
      </c>
      <c r="BT4" s="373">
        <f>B測定!CH7</f>
        <v>68</v>
      </c>
      <c r="BU4" s="373">
        <f>B測定!CI7</f>
        <v>69</v>
      </c>
      <c r="BV4" s="373">
        <f>B測定!CJ7</f>
        <v>70</v>
      </c>
      <c r="BW4" s="373">
        <f>B測定!CK7</f>
        <v>71</v>
      </c>
      <c r="BX4" s="373">
        <f>B測定!CL7</f>
        <v>72</v>
      </c>
      <c r="BY4" s="373">
        <f>B測定!CM7</f>
        <v>73</v>
      </c>
      <c r="BZ4" s="373">
        <f>B測定!CN7</f>
        <v>74</v>
      </c>
      <c r="CA4" s="373">
        <f>B測定!CO7</f>
        <v>75</v>
      </c>
      <c r="CB4" s="373">
        <f>B測定!CP7</f>
        <v>76</v>
      </c>
      <c r="CC4" s="373">
        <f>B測定!CQ7</f>
        <v>77</v>
      </c>
      <c r="CD4" s="373">
        <f>B測定!CR7</f>
        <v>78</v>
      </c>
      <c r="CE4" s="373">
        <f>B測定!CS7</f>
        <v>79</v>
      </c>
      <c r="CF4" s="373">
        <f>B測定!CT7</f>
        <v>80</v>
      </c>
      <c r="CG4" s="373">
        <f>B測定!CU7</f>
        <v>81</v>
      </c>
      <c r="CH4" s="373">
        <f>B測定!CV7</f>
        <v>82</v>
      </c>
      <c r="CI4" s="373">
        <f>B測定!CW7</f>
        <v>83</v>
      </c>
      <c r="CJ4" s="373">
        <f>B測定!CX7</f>
        <v>84</v>
      </c>
      <c r="CK4" s="373">
        <f>B測定!CY7</f>
        <v>85</v>
      </c>
      <c r="CL4" s="373">
        <f>B測定!CZ7</f>
        <v>86</v>
      </c>
      <c r="CM4" s="373">
        <f>B測定!DA7</f>
        <v>87</v>
      </c>
      <c r="CN4" s="373">
        <f>B測定!DB7</f>
        <v>88</v>
      </c>
      <c r="CO4" s="373">
        <f>B測定!DC7</f>
        <v>89</v>
      </c>
      <c r="CP4" s="373">
        <f>B測定!DD7</f>
        <v>90</v>
      </c>
      <c r="CQ4" s="373">
        <f>B測定!DE7</f>
        <v>91</v>
      </c>
      <c r="CR4" s="373">
        <f>B測定!DF7</f>
        <v>92</v>
      </c>
      <c r="CS4" s="373">
        <f>B測定!DG7</f>
        <v>93</v>
      </c>
      <c r="CT4" s="373">
        <f>B測定!DH7</f>
        <v>94</v>
      </c>
      <c r="CU4" s="373">
        <f>B測定!DI7</f>
        <v>95</v>
      </c>
      <c r="CV4" s="373">
        <f>B測定!DJ7</f>
        <v>96</v>
      </c>
      <c r="CW4" s="373">
        <f>B測定!DK7</f>
        <v>97</v>
      </c>
      <c r="CX4" s="373">
        <f>B測定!DL7</f>
        <v>98</v>
      </c>
      <c r="CY4" s="373">
        <f>B測定!DM7</f>
        <v>99</v>
      </c>
      <c r="CZ4" s="384">
        <f>B測定!DN7</f>
        <v>100</v>
      </c>
    </row>
    <row r="5" spans="1:104" ht="13.5" customHeight="1" thickBot="1">
      <c r="A5" s="661"/>
      <c r="B5" s="662"/>
      <c r="C5" s="386" t="str">
        <f>B測定!Q8</f>
        <v>日付</v>
      </c>
      <c r="D5" s="386" t="str">
        <f>B測定!R8</f>
        <v>基準値</v>
      </c>
      <c r="E5" s="445">
        <f>B測定!S8</f>
        <v>44611</v>
      </c>
      <c r="F5" s="446">
        <f>B測定!T8</f>
        <v>44609</v>
      </c>
      <c r="G5" s="446">
        <f>B測定!U8</f>
        <v>0</v>
      </c>
      <c r="H5" s="446">
        <f>B測定!V8</f>
        <v>0</v>
      </c>
      <c r="I5" s="446">
        <f>B測定!W8</f>
        <v>0</v>
      </c>
      <c r="J5" s="446">
        <f>B測定!X8</f>
        <v>0</v>
      </c>
      <c r="K5" s="446">
        <f>B測定!Y8</f>
        <v>0</v>
      </c>
      <c r="L5" s="446">
        <f>B測定!Z8</f>
        <v>0</v>
      </c>
      <c r="M5" s="446">
        <f>B測定!AA8</f>
        <v>0</v>
      </c>
      <c r="N5" s="446">
        <f>B測定!AB8</f>
        <v>0</v>
      </c>
      <c r="O5" s="446">
        <f>B測定!AC8</f>
        <v>0</v>
      </c>
      <c r="P5" s="446">
        <f>B測定!AD8</f>
        <v>0</v>
      </c>
      <c r="Q5" s="446">
        <f>B測定!AE8</f>
        <v>0</v>
      </c>
      <c r="R5" s="446">
        <f>B測定!AF8</f>
        <v>0</v>
      </c>
      <c r="S5" s="446">
        <f>B測定!AG8</f>
        <v>0</v>
      </c>
      <c r="T5" s="446">
        <f>B測定!AH8</f>
        <v>0</v>
      </c>
      <c r="U5" s="446">
        <f>B測定!AI8</f>
        <v>0</v>
      </c>
      <c r="V5" s="446">
        <f>B測定!AJ8</f>
        <v>0</v>
      </c>
      <c r="W5" s="446">
        <f>B測定!AK8</f>
        <v>0</v>
      </c>
      <c r="X5" s="446">
        <f>B測定!AL8</f>
        <v>0</v>
      </c>
      <c r="Y5" s="446">
        <f>B測定!AM8</f>
        <v>0</v>
      </c>
      <c r="Z5" s="446">
        <f>B測定!AN8</f>
        <v>0</v>
      </c>
      <c r="AA5" s="446">
        <f>B測定!AO8</f>
        <v>0</v>
      </c>
      <c r="AB5" s="446">
        <f>B測定!AP8</f>
        <v>0</v>
      </c>
      <c r="AC5" s="446">
        <f>B測定!AQ8</f>
        <v>0</v>
      </c>
      <c r="AD5" s="446">
        <f>B測定!AR8</f>
        <v>0</v>
      </c>
      <c r="AE5" s="446">
        <f>B測定!AS8</f>
        <v>0</v>
      </c>
      <c r="AF5" s="446">
        <f>B測定!AT8</f>
        <v>0</v>
      </c>
      <c r="AG5" s="446">
        <f>B測定!AU8</f>
        <v>0</v>
      </c>
      <c r="AH5" s="446">
        <f>B測定!AV8</f>
        <v>0</v>
      </c>
      <c r="AI5" s="446">
        <f>B測定!AW8</f>
        <v>0</v>
      </c>
      <c r="AJ5" s="446">
        <f>B測定!AX8</f>
        <v>0</v>
      </c>
      <c r="AK5" s="446">
        <f>B測定!AY8</f>
        <v>0</v>
      </c>
      <c r="AL5" s="446">
        <f>B測定!AZ8</f>
        <v>0</v>
      </c>
      <c r="AM5" s="446">
        <f>B測定!BA8</f>
        <v>0</v>
      </c>
      <c r="AN5" s="446">
        <f>B測定!BB8</f>
        <v>0</v>
      </c>
      <c r="AO5" s="446">
        <f>B測定!BC8</f>
        <v>0</v>
      </c>
      <c r="AP5" s="446">
        <f>B測定!BD8</f>
        <v>0</v>
      </c>
      <c r="AQ5" s="446">
        <f>B測定!BE8</f>
        <v>0</v>
      </c>
      <c r="AR5" s="446">
        <f>B測定!BF8</f>
        <v>0</v>
      </c>
      <c r="AS5" s="446">
        <f>B測定!BG8</f>
        <v>0</v>
      </c>
      <c r="AT5" s="446">
        <f>B測定!BH8</f>
        <v>0</v>
      </c>
      <c r="AU5" s="446">
        <f>B測定!BI8</f>
        <v>0</v>
      </c>
      <c r="AV5" s="446">
        <f>B測定!BJ8</f>
        <v>0</v>
      </c>
      <c r="AW5" s="446">
        <f>B測定!BK8</f>
        <v>0</v>
      </c>
      <c r="AX5" s="446">
        <f>B測定!BL8</f>
        <v>0</v>
      </c>
      <c r="AY5" s="446">
        <f>B測定!BM8</f>
        <v>0</v>
      </c>
      <c r="AZ5" s="446">
        <f>B測定!BN8</f>
        <v>0</v>
      </c>
      <c r="BA5" s="446">
        <f>B測定!BO8</f>
        <v>0</v>
      </c>
      <c r="BB5" s="446">
        <f>B測定!BP8</f>
        <v>0</v>
      </c>
      <c r="BC5" s="446">
        <f>B測定!BQ8</f>
        <v>0</v>
      </c>
      <c r="BD5" s="446">
        <f>B測定!BR8</f>
        <v>0</v>
      </c>
      <c r="BE5" s="446">
        <f>B測定!BS8</f>
        <v>0</v>
      </c>
      <c r="BF5" s="446">
        <f>B測定!BT8</f>
        <v>0</v>
      </c>
      <c r="BG5" s="446">
        <f>B測定!BU8</f>
        <v>0</v>
      </c>
      <c r="BH5" s="446">
        <f>B測定!BV8</f>
        <v>0</v>
      </c>
      <c r="BI5" s="446">
        <f>B測定!BW8</f>
        <v>0</v>
      </c>
      <c r="BJ5" s="446">
        <f>B測定!BX8</f>
        <v>0</v>
      </c>
      <c r="BK5" s="446">
        <f>B測定!BY8</f>
        <v>0</v>
      </c>
      <c r="BL5" s="446">
        <f>B測定!BZ8</f>
        <v>0</v>
      </c>
      <c r="BM5" s="446">
        <f>B測定!CA8</f>
        <v>0</v>
      </c>
      <c r="BN5" s="446">
        <f>B測定!CB8</f>
        <v>0</v>
      </c>
      <c r="BO5" s="446">
        <f>B測定!CC8</f>
        <v>0</v>
      </c>
      <c r="BP5" s="446">
        <f>B測定!CD8</f>
        <v>0</v>
      </c>
      <c r="BQ5" s="446">
        <f>B測定!CE8</f>
        <v>0</v>
      </c>
      <c r="BR5" s="446">
        <f>B測定!CF8</f>
        <v>0</v>
      </c>
      <c r="BS5" s="446">
        <f>B測定!CG8</f>
        <v>0</v>
      </c>
      <c r="BT5" s="446">
        <f>B測定!CH8</f>
        <v>0</v>
      </c>
      <c r="BU5" s="446">
        <f>B測定!CI8</f>
        <v>0</v>
      </c>
      <c r="BV5" s="446">
        <f>B測定!CJ8</f>
        <v>0</v>
      </c>
      <c r="BW5" s="446">
        <f>B測定!CK8</f>
        <v>0</v>
      </c>
      <c r="BX5" s="446">
        <f>B測定!CL8</f>
        <v>0</v>
      </c>
      <c r="BY5" s="446">
        <f>B測定!CM8</f>
        <v>0</v>
      </c>
      <c r="BZ5" s="446">
        <f>B測定!CN8</f>
        <v>0</v>
      </c>
      <c r="CA5" s="446">
        <f>B測定!CO8</f>
        <v>0</v>
      </c>
      <c r="CB5" s="446">
        <f>B測定!CP8</f>
        <v>0</v>
      </c>
      <c r="CC5" s="446">
        <f>B測定!CQ8</f>
        <v>0</v>
      </c>
      <c r="CD5" s="446">
        <f>B測定!CR8</f>
        <v>0</v>
      </c>
      <c r="CE5" s="446">
        <f>B測定!CS8</f>
        <v>0</v>
      </c>
      <c r="CF5" s="446">
        <f>B測定!CT8</f>
        <v>0</v>
      </c>
      <c r="CG5" s="446">
        <f>B測定!CU8</f>
        <v>0</v>
      </c>
      <c r="CH5" s="446">
        <f>B測定!CV8</f>
        <v>0</v>
      </c>
      <c r="CI5" s="446">
        <f>B測定!CW8</f>
        <v>0</v>
      </c>
      <c r="CJ5" s="446">
        <f>B測定!CX8</f>
        <v>0</v>
      </c>
      <c r="CK5" s="446">
        <f>B測定!CY8</f>
        <v>0</v>
      </c>
      <c r="CL5" s="446">
        <f>B測定!CZ8</f>
        <v>0</v>
      </c>
      <c r="CM5" s="446">
        <f>B測定!DA8</f>
        <v>0</v>
      </c>
      <c r="CN5" s="446">
        <f>B測定!DB8</f>
        <v>0</v>
      </c>
      <c r="CO5" s="446">
        <f>B測定!DC8</f>
        <v>0</v>
      </c>
      <c r="CP5" s="446">
        <f>B測定!DD8</f>
        <v>0</v>
      </c>
      <c r="CQ5" s="446">
        <f>B測定!DE8</f>
        <v>0</v>
      </c>
      <c r="CR5" s="446">
        <f>B測定!DF8</f>
        <v>0</v>
      </c>
      <c r="CS5" s="446">
        <f>B測定!DG8</f>
        <v>0</v>
      </c>
      <c r="CT5" s="446">
        <f>B測定!DH8</f>
        <v>0</v>
      </c>
      <c r="CU5" s="446">
        <f>B測定!DI8</f>
        <v>0</v>
      </c>
      <c r="CV5" s="446">
        <f>B測定!DJ8</f>
        <v>0</v>
      </c>
      <c r="CW5" s="446">
        <f>B測定!DK8</f>
        <v>0</v>
      </c>
      <c r="CX5" s="446">
        <f>B測定!DL8</f>
        <v>0</v>
      </c>
      <c r="CY5" s="446">
        <f>B測定!DM8</f>
        <v>0</v>
      </c>
      <c r="CZ5" s="447">
        <f>B測定!DN8</f>
        <v>0</v>
      </c>
    </row>
    <row r="6" spans="1:104" ht="13.5" customHeight="1">
      <c r="A6" s="777" t="str">
        <f>B測定!A9</f>
        <v>B測定</v>
      </c>
      <c r="B6" s="658"/>
      <c r="C6" s="450" t="str">
        <f>B測定!Q9</f>
        <v>M/C</v>
      </c>
      <c r="D6" s="450" t="str">
        <f>B測定!R9</f>
        <v>図面値</v>
      </c>
      <c r="E6" s="451" t="str">
        <f>B測定!S9</f>
        <v>DC1</v>
      </c>
      <c r="F6" s="452" t="str">
        <f>B測定!T9</f>
        <v>DC2</v>
      </c>
      <c r="G6" s="452">
        <f>B測定!U9</f>
        <v>0</v>
      </c>
      <c r="H6" s="452">
        <f>B測定!V9</f>
        <v>0</v>
      </c>
      <c r="I6" s="452">
        <f>B測定!W9</f>
        <v>0</v>
      </c>
      <c r="J6" s="452">
        <f>B測定!X9</f>
        <v>0</v>
      </c>
      <c r="K6" s="452">
        <f>B測定!Y9</f>
        <v>0</v>
      </c>
      <c r="L6" s="452">
        <f>B測定!Z9</f>
        <v>0</v>
      </c>
      <c r="M6" s="452">
        <f>B測定!AA9</f>
        <v>0</v>
      </c>
      <c r="N6" s="452">
        <f>B測定!AB9</f>
        <v>0</v>
      </c>
      <c r="O6" s="452">
        <f>B測定!AC9</f>
        <v>0</v>
      </c>
      <c r="P6" s="452">
        <f>B測定!AD9</f>
        <v>0</v>
      </c>
      <c r="Q6" s="452">
        <f>B測定!AE9</f>
        <v>0</v>
      </c>
      <c r="R6" s="452">
        <f>B測定!AF9</f>
        <v>0</v>
      </c>
      <c r="S6" s="452">
        <f>B測定!AG9</f>
        <v>0</v>
      </c>
      <c r="T6" s="452">
        <f>B測定!AH9</f>
        <v>0</v>
      </c>
      <c r="U6" s="452">
        <f>B測定!AI9</f>
        <v>0</v>
      </c>
      <c r="V6" s="452">
        <f>B測定!AJ9</f>
        <v>0</v>
      </c>
      <c r="W6" s="452">
        <f>B測定!AK9</f>
        <v>0</v>
      </c>
      <c r="X6" s="452">
        <f>B測定!AL9</f>
        <v>0</v>
      </c>
      <c r="Y6" s="452">
        <f>B測定!AM9</f>
        <v>0</v>
      </c>
      <c r="Z6" s="452">
        <f>B測定!AN9</f>
        <v>0</v>
      </c>
      <c r="AA6" s="452">
        <f>B測定!AO9</f>
        <v>0</v>
      </c>
      <c r="AB6" s="452">
        <f>B測定!AP9</f>
        <v>0</v>
      </c>
      <c r="AC6" s="452">
        <f>B測定!AQ9</f>
        <v>0</v>
      </c>
      <c r="AD6" s="452">
        <f>B測定!AR9</f>
        <v>0</v>
      </c>
      <c r="AE6" s="452">
        <f>B測定!AS9</f>
        <v>0</v>
      </c>
      <c r="AF6" s="452">
        <f>B測定!AT9</f>
        <v>0</v>
      </c>
      <c r="AG6" s="452">
        <f>B測定!AU9</f>
        <v>0</v>
      </c>
      <c r="AH6" s="452">
        <f>B測定!AV9</f>
        <v>0</v>
      </c>
      <c r="AI6" s="452">
        <f>B測定!AW9</f>
        <v>0</v>
      </c>
      <c r="AJ6" s="452">
        <f>B測定!AX9</f>
        <v>0</v>
      </c>
      <c r="AK6" s="452">
        <f>B測定!AY9</f>
        <v>0</v>
      </c>
      <c r="AL6" s="452">
        <f>B測定!AZ9</f>
        <v>0</v>
      </c>
      <c r="AM6" s="452">
        <f>B測定!BA9</f>
        <v>0</v>
      </c>
      <c r="AN6" s="452">
        <f>B測定!BB9</f>
        <v>0</v>
      </c>
      <c r="AO6" s="452">
        <f>B測定!BC9</f>
        <v>0</v>
      </c>
      <c r="AP6" s="452">
        <f>B測定!BD9</f>
        <v>0</v>
      </c>
      <c r="AQ6" s="452">
        <f>B測定!BE9</f>
        <v>0</v>
      </c>
      <c r="AR6" s="452">
        <f>B測定!BF9</f>
        <v>0</v>
      </c>
      <c r="AS6" s="452">
        <f>B測定!BG9</f>
        <v>0</v>
      </c>
      <c r="AT6" s="452">
        <f>B測定!BH9</f>
        <v>0</v>
      </c>
      <c r="AU6" s="452">
        <f>B測定!BI9</f>
        <v>0</v>
      </c>
      <c r="AV6" s="452">
        <f>B測定!BJ9</f>
        <v>0</v>
      </c>
      <c r="AW6" s="452">
        <f>B測定!BK9</f>
        <v>0</v>
      </c>
      <c r="AX6" s="452">
        <f>B測定!BL9</f>
        <v>0</v>
      </c>
      <c r="AY6" s="452">
        <f>B測定!BM9</f>
        <v>0</v>
      </c>
      <c r="AZ6" s="452">
        <f>B測定!BN9</f>
        <v>0</v>
      </c>
      <c r="BA6" s="452">
        <f>B測定!BO9</f>
        <v>0</v>
      </c>
      <c r="BB6" s="452">
        <f>B測定!BP9</f>
        <v>0</v>
      </c>
      <c r="BC6" s="452">
        <f>B測定!BQ9</f>
        <v>0</v>
      </c>
      <c r="BD6" s="452">
        <f>B測定!BR9</f>
        <v>0</v>
      </c>
      <c r="BE6" s="452">
        <f>B測定!BS9</f>
        <v>0</v>
      </c>
      <c r="BF6" s="452">
        <f>B測定!BT9</f>
        <v>0</v>
      </c>
      <c r="BG6" s="452">
        <f>B測定!BU9</f>
        <v>0</v>
      </c>
      <c r="BH6" s="452">
        <f>B測定!BV9</f>
        <v>0</v>
      </c>
      <c r="BI6" s="452">
        <f>B測定!BW9</f>
        <v>0</v>
      </c>
      <c r="BJ6" s="452">
        <f>B測定!BX9</f>
        <v>0</v>
      </c>
      <c r="BK6" s="452">
        <f>B測定!BY9</f>
        <v>0</v>
      </c>
      <c r="BL6" s="452">
        <f>B測定!BZ9</f>
        <v>0</v>
      </c>
      <c r="BM6" s="452">
        <f>B測定!CA9</f>
        <v>0</v>
      </c>
      <c r="BN6" s="452">
        <f>B測定!CB9</f>
        <v>0</v>
      </c>
      <c r="BO6" s="452">
        <f>B測定!CC9</f>
        <v>0</v>
      </c>
      <c r="BP6" s="452">
        <f>B測定!CD9</f>
        <v>0</v>
      </c>
      <c r="BQ6" s="452">
        <f>B測定!CE9</f>
        <v>0</v>
      </c>
      <c r="BR6" s="452">
        <f>B測定!CF9</f>
        <v>0</v>
      </c>
      <c r="BS6" s="452">
        <f>B測定!CG9</f>
        <v>0</v>
      </c>
      <c r="BT6" s="452">
        <f>B測定!CH9</f>
        <v>0</v>
      </c>
      <c r="BU6" s="452">
        <f>B測定!CI9</f>
        <v>0</v>
      </c>
      <c r="BV6" s="452">
        <f>B測定!CJ9</f>
        <v>0</v>
      </c>
      <c r="BW6" s="452">
        <f>B測定!CK9</f>
        <v>0</v>
      </c>
      <c r="BX6" s="452">
        <f>B測定!CL9</f>
        <v>0</v>
      </c>
      <c r="BY6" s="452">
        <f>B測定!CM9</f>
        <v>0</v>
      </c>
      <c r="BZ6" s="452">
        <f>B測定!CN9</f>
        <v>0</v>
      </c>
      <c r="CA6" s="452">
        <f>B測定!CO9</f>
        <v>0</v>
      </c>
      <c r="CB6" s="452">
        <f>B測定!CP9</f>
        <v>0</v>
      </c>
      <c r="CC6" s="452">
        <f>B測定!CQ9</f>
        <v>0</v>
      </c>
      <c r="CD6" s="452">
        <f>B測定!CR9</f>
        <v>0</v>
      </c>
      <c r="CE6" s="452">
        <f>B測定!CS9</f>
        <v>0</v>
      </c>
      <c r="CF6" s="452">
        <f>B測定!CT9</f>
        <v>0</v>
      </c>
      <c r="CG6" s="452">
        <f>B測定!CU9</f>
        <v>0</v>
      </c>
      <c r="CH6" s="452">
        <f>B測定!CV9</f>
        <v>0</v>
      </c>
      <c r="CI6" s="452">
        <f>B測定!CW9</f>
        <v>0</v>
      </c>
      <c r="CJ6" s="452">
        <f>B測定!CX9</f>
        <v>0</v>
      </c>
      <c r="CK6" s="452">
        <f>B測定!CY9</f>
        <v>0</v>
      </c>
      <c r="CL6" s="452">
        <f>B測定!CZ9</f>
        <v>0</v>
      </c>
      <c r="CM6" s="452">
        <f>B測定!DA9</f>
        <v>0</v>
      </c>
      <c r="CN6" s="452">
        <f>B測定!DB9</f>
        <v>0</v>
      </c>
      <c r="CO6" s="452">
        <f>B測定!DC9</f>
        <v>0</v>
      </c>
      <c r="CP6" s="452">
        <f>B測定!DD9</f>
        <v>0</v>
      </c>
      <c r="CQ6" s="452">
        <f>B測定!DE9</f>
        <v>0</v>
      </c>
      <c r="CR6" s="452">
        <f>B測定!DF9</f>
        <v>0</v>
      </c>
      <c r="CS6" s="452">
        <f>B測定!DG9</f>
        <v>0</v>
      </c>
      <c r="CT6" s="452">
        <f>B測定!DH9</f>
        <v>0</v>
      </c>
      <c r="CU6" s="452">
        <f>B測定!DI9</f>
        <v>0</v>
      </c>
      <c r="CV6" s="452">
        <f>B測定!DJ9</f>
        <v>0</v>
      </c>
      <c r="CW6" s="452">
        <f>B測定!DK9</f>
        <v>0</v>
      </c>
      <c r="CX6" s="452">
        <f>B測定!DL9</f>
        <v>0</v>
      </c>
      <c r="CY6" s="452">
        <f>B測定!DM9</f>
        <v>0</v>
      </c>
      <c r="CZ6" s="453">
        <f>B測定!DN9</f>
        <v>0</v>
      </c>
    </row>
    <row r="7" spans="1:104" ht="13.5" customHeight="1" thickBot="1">
      <c r="A7" s="661"/>
      <c r="B7" s="662"/>
      <c r="C7" s="456" t="str">
        <f>B測定!Q10</f>
        <v>SHOT.NO</v>
      </c>
      <c r="D7" s="456" t="str">
        <f>B測定!R10</f>
        <v>素材寸法</v>
      </c>
      <c r="E7" s="457">
        <f>B測定!S10</f>
        <v>191</v>
      </c>
      <c r="F7" s="458">
        <f>B測定!T10</f>
        <v>53</v>
      </c>
      <c r="G7" s="458">
        <f>B測定!U10</f>
        <v>0</v>
      </c>
      <c r="H7" s="458">
        <f>B測定!V10</f>
        <v>0</v>
      </c>
      <c r="I7" s="458">
        <f>B測定!W10</f>
        <v>0</v>
      </c>
      <c r="J7" s="458">
        <f>B測定!X10</f>
        <v>0</v>
      </c>
      <c r="K7" s="458">
        <f>B測定!Y10</f>
        <v>0</v>
      </c>
      <c r="L7" s="458">
        <f>B測定!Z10</f>
        <v>0</v>
      </c>
      <c r="M7" s="458">
        <f>B測定!AA10</f>
        <v>0</v>
      </c>
      <c r="N7" s="458">
        <f>B測定!AB10</f>
        <v>0</v>
      </c>
      <c r="O7" s="458">
        <f>B測定!AC10</f>
        <v>0</v>
      </c>
      <c r="P7" s="458">
        <f>B測定!AD10</f>
        <v>0</v>
      </c>
      <c r="Q7" s="458">
        <f>B測定!AE10</f>
        <v>0</v>
      </c>
      <c r="R7" s="458">
        <f>B測定!AF10</f>
        <v>0</v>
      </c>
      <c r="S7" s="458">
        <f>B測定!AG10</f>
        <v>0</v>
      </c>
      <c r="T7" s="458">
        <f>B測定!AH10</f>
        <v>0</v>
      </c>
      <c r="U7" s="458">
        <f>B測定!AI10</f>
        <v>0</v>
      </c>
      <c r="V7" s="458">
        <f>B測定!AJ10</f>
        <v>0</v>
      </c>
      <c r="W7" s="458">
        <f>B測定!AK10</f>
        <v>0</v>
      </c>
      <c r="X7" s="458">
        <f>B測定!AL10</f>
        <v>0</v>
      </c>
      <c r="Y7" s="458">
        <f>B測定!AM10</f>
        <v>0</v>
      </c>
      <c r="Z7" s="458">
        <f>B測定!AN10</f>
        <v>0</v>
      </c>
      <c r="AA7" s="458">
        <f>B測定!AO10</f>
        <v>0</v>
      </c>
      <c r="AB7" s="458">
        <f>B測定!AP10</f>
        <v>0</v>
      </c>
      <c r="AC7" s="458">
        <f>B測定!AQ10</f>
        <v>0</v>
      </c>
      <c r="AD7" s="458">
        <f>B測定!AR10</f>
        <v>0</v>
      </c>
      <c r="AE7" s="458">
        <f>B測定!AS10</f>
        <v>0</v>
      </c>
      <c r="AF7" s="458">
        <f>B測定!AT10</f>
        <v>0</v>
      </c>
      <c r="AG7" s="458">
        <f>B測定!AU10</f>
        <v>0</v>
      </c>
      <c r="AH7" s="458">
        <f>B測定!AV10</f>
        <v>0</v>
      </c>
      <c r="AI7" s="458">
        <f>B測定!AW10</f>
        <v>0</v>
      </c>
      <c r="AJ7" s="458">
        <f>B測定!AX10</f>
        <v>0</v>
      </c>
      <c r="AK7" s="458">
        <f>B測定!AY10</f>
        <v>0</v>
      </c>
      <c r="AL7" s="458">
        <f>B測定!AZ10</f>
        <v>0</v>
      </c>
      <c r="AM7" s="458">
        <f>B測定!BA10</f>
        <v>0</v>
      </c>
      <c r="AN7" s="458">
        <f>B測定!BB10</f>
        <v>0</v>
      </c>
      <c r="AO7" s="458">
        <f>B測定!BC10</f>
        <v>0</v>
      </c>
      <c r="AP7" s="458">
        <f>B測定!BD10</f>
        <v>0</v>
      </c>
      <c r="AQ7" s="458">
        <f>B測定!BE10</f>
        <v>0</v>
      </c>
      <c r="AR7" s="458">
        <f>B測定!BF10</f>
        <v>0</v>
      </c>
      <c r="AS7" s="458">
        <f>B測定!BG10</f>
        <v>0</v>
      </c>
      <c r="AT7" s="458">
        <f>B測定!BH10</f>
        <v>0</v>
      </c>
      <c r="AU7" s="458">
        <f>B測定!BI10</f>
        <v>0</v>
      </c>
      <c r="AV7" s="458">
        <f>B測定!BJ10</f>
        <v>0</v>
      </c>
      <c r="AW7" s="458">
        <f>B測定!BK10</f>
        <v>0</v>
      </c>
      <c r="AX7" s="458">
        <f>B測定!BL10</f>
        <v>0</v>
      </c>
      <c r="AY7" s="458">
        <f>B測定!BM10</f>
        <v>0</v>
      </c>
      <c r="AZ7" s="458">
        <f>B測定!BN10</f>
        <v>0</v>
      </c>
      <c r="BA7" s="458">
        <f>B測定!BO10</f>
        <v>0</v>
      </c>
      <c r="BB7" s="458">
        <f>B測定!BP10</f>
        <v>0</v>
      </c>
      <c r="BC7" s="458">
        <f>B測定!BQ10</f>
        <v>0</v>
      </c>
      <c r="BD7" s="458">
        <f>B測定!BR10</f>
        <v>0</v>
      </c>
      <c r="BE7" s="458">
        <f>B測定!BS10</f>
        <v>0</v>
      </c>
      <c r="BF7" s="458">
        <f>B測定!BT10</f>
        <v>0</v>
      </c>
      <c r="BG7" s="458">
        <f>B測定!BU10</f>
        <v>0</v>
      </c>
      <c r="BH7" s="458">
        <f>B測定!BV10</f>
        <v>0</v>
      </c>
      <c r="BI7" s="458">
        <f>B測定!BW10</f>
        <v>0</v>
      </c>
      <c r="BJ7" s="458">
        <f>B測定!BX10</f>
        <v>0</v>
      </c>
      <c r="BK7" s="458">
        <f>B測定!BY10</f>
        <v>0</v>
      </c>
      <c r="BL7" s="458">
        <f>B測定!BZ10</f>
        <v>0</v>
      </c>
      <c r="BM7" s="458">
        <f>B測定!CA10</f>
        <v>0</v>
      </c>
      <c r="BN7" s="458">
        <f>B測定!CB10</f>
        <v>0</v>
      </c>
      <c r="BO7" s="458">
        <f>B測定!CC10</f>
        <v>0</v>
      </c>
      <c r="BP7" s="458">
        <f>B測定!CD10</f>
        <v>0</v>
      </c>
      <c r="BQ7" s="458">
        <f>B測定!CE10</f>
        <v>0</v>
      </c>
      <c r="BR7" s="458">
        <f>B測定!CF10</f>
        <v>0</v>
      </c>
      <c r="BS7" s="458">
        <f>B測定!CG10</f>
        <v>0</v>
      </c>
      <c r="BT7" s="458">
        <f>B測定!CH10</f>
        <v>0</v>
      </c>
      <c r="BU7" s="458">
        <f>B測定!CI10</f>
        <v>0</v>
      </c>
      <c r="BV7" s="458">
        <f>B測定!CJ10</f>
        <v>0</v>
      </c>
      <c r="BW7" s="458">
        <f>B測定!CK10</f>
        <v>0</v>
      </c>
      <c r="BX7" s="458">
        <f>B測定!CL10</f>
        <v>0</v>
      </c>
      <c r="BY7" s="458">
        <f>B測定!CM10</f>
        <v>0</v>
      </c>
      <c r="BZ7" s="458">
        <f>B測定!CN10</f>
        <v>0</v>
      </c>
      <c r="CA7" s="458">
        <f>B測定!CO10</f>
        <v>0</v>
      </c>
      <c r="CB7" s="458">
        <f>B測定!CP10</f>
        <v>0</v>
      </c>
      <c r="CC7" s="458">
        <f>B測定!CQ10</f>
        <v>0</v>
      </c>
      <c r="CD7" s="458">
        <f>B測定!CR10</f>
        <v>0</v>
      </c>
      <c r="CE7" s="458">
        <f>B測定!CS10</f>
        <v>0</v>
      </c>
      <c r="CF7" s="458">
        <f>B測定!CT10</f>
        <v>0</v>
      </c>
      <c r="CG7" s="458">
        <f>B測定!CU10</f>
        <v>0</v>
      </c>
      <c r="CH7" s="458">
        <f>B測定!CV10</f>
        <v>0</v>
      </c>
      <c r="CI7" s="458">
        <f>B測定!CW10</f>
        <v>0</v>
      </c>
      <c r="CJ7" s="458">
        <f>B測定!CX10</f>
        <v>0</v>
      </c>
      <c r="CK7" s="458">
        <f>B測定!CY10</f>
        <v>0</v>
      </c>
      <c r="CL7" s="458">
        <f>B測定!CZ10</f>
        <v>0</v>
      </c>
      <c r="CM7" s="458">
        <f>B測定!DA10</f>
        <v>0</v>
      </c>
      <c r="CN7" s="458">
        <f>B測定!DB10</f>
        <v>0</v>
      </c>
      <c r="CO7" s="458">
        <f>B測定!DC10</f>
        <v>0</v>
      </c>
      <c r="CP7" s="458">
        <f>B測定!DD10</f>
        <v>0</v>
      </c>
      <c r="CQ7" s="458">
        <f>B測定!DE10</f>
        <v>0</v>
      </c>
      <c r="CR7" s="458">
        <f>B測定!DF10</f>
        <v>0</v>
      </c>
      <c r="CS7" s="458">
        <f>B測定!DG10</f>
        <v>0</v>
      </c>
      <c r="CT7" s="458">
        <f>B測定!DH10</f>
        <v>0</v>
      </c>
      <c r="CU7" s="458">
        <f>B測定!DI10</f>
        <v>0</v>
      </c>
      <c r="CV7" s="458">
        <f>B測定!DJ10</f>
        <v>0</v>
      </c>
      <c r="CW7" s="458">
        <f>B測定!DK10</f>
        <v>0</v>
      </c>
      <c r="CX7" s="458">
        <f>B測定!DL10</f>
        <v>0</v>
      </c>
      <c r="CY7" s="458">
        <f>B測定!DM10</f>
        <v>0</v>
      </c>
      <c r="CZ7" s="459">
        <f>B測定!DN10</f>
        <v>0</v>
      </c>
    </row>
    <row r="8" spans="1:104" ht="13.5" customHeight="1" thickBot="1">
      <c r="A8" s="460" t="str">
        <f>B測定!A11</f>
        <v>NO</v>
      </c>
      <c r="B8" s="461" t="str">
        <f>B測定!B11</f>
        <v>部位</v>
      </c>
      <c r="C8" s="466" t="str">
        <f>B測定!Q11</f>
        <v>NO</v>
      </c>
      <c r="D8" s="387" t="str">
        <f>B測定!R11</f>
        <v>素材寸法</v>
      </c>
      <c r="E8" s="388" t="str">
        <f>B測定!S11</f>
        <v>測定値</v>
      </c>
      <c r="F8" s="389" t="str">
        <f>B測定!T11</f>
        <v>測定値</v>
      </c>
      <c r="G8" s="389" t="str">
        <f>B測定!U11</f>
        <v>測定値</v>
      </c>
      <c r="H8" s="389" t="str">
        <f>B測定!V11</f>
        <v>測定値</v>
      </c>
      <c r="I8" s="389" t="str">
        <f>B測定!W11</f>
        <v>測定値</v>
      </c>
      <c r="J8" s="389" t="str">
        <f>B測定!X11</f>
        <v>測定値</v>
      </c>
      <c r="K8" s="389" t="str">
        <f>B測定!Y11</f>
        <v>測定値</v>
      </c>
      <c r="L8" s="389" t="str">
        <f>B測定!Z11</f>
        <v>測定値</v>
      </c>
      <c r="M8" s="389" t="str">
        <f>B測定!AA11</f>
        <v>測定値</v>
      </c>
      <c r="N8" s="389" t="str">
        <f>B測定!AB11</f>
        <v>測定値</v>
      </c>
      <c r="O8" s="389" t="str">
        <f>B測定!AC11</f>
        <v>測定値</v>
      </c>
      <c r="P8" s="389" t="str">
        <f>B測定!AD11</f>
        <v>測定値</v>
      </c>
      <c r="Q8" s="389" t="str">
        <f>B測定!AE11</f>
        <v>測定値</v>
      </c>
      <c r="R8" s="389" t="str">
        <f>B測定!AF11</f>
        <v>測定値</v>
      </c>
      <c r="S8" s="389" t="str">
        <f>B測定!AG11</f>
        <v>測定値</v>
      </c>
      <c r="T8" s="389" t="str">
        <f>B測定!AH11</f>
        <v>測定値</v>
      </c>
      <c r="U8" s="389" t="str">
        <f>B測定!AI11</f>
        <v>測定値</v>
      </c>
      <c r="V8" s="389" t="str">
        <f>B測定!AJ11</f>
        <v>測定値</v>
      </c>
      <c r="W8" s="389" t="str">
        <f>B測定!AK11</f>
        <v>測定値</v>
      </c>
      <c r="X8" s="389" t="str">
        <f>B測定!AL11</f>
        <v>測定値</v>
      </c>
      <c r="Y8" s="389" t="str">
        <f>B測定!AM11</f>
        <v>測定値</v>
      </c>
      <c r="Z8" s="389" t="str">
        <f>B測定!AN11</f>
        <v>測定値</v>
      </c>
      <c r="AA8" s="389" t="str">
        <f>B測定!AO11</f>
        <v>測定値</v>
      </c>
      <c r="AB8" s="389" t="str">
        <f>B測定!AP11</f>
        <v>測定値</v>
      </c>
      <c r="AC8" s="389" t="str">
        <f>B測定!AQ11</f>
        <v>測定値</v>
      </c>
      <c r="AD8" s="389" t="str">
        <f>B測定!AR11</f>
        <v>測定値</v>
      </c>
      <c r="AE8" s="389" t="str">
        <f>B測定!AS11</f>
        <v>測定値</v>
      </c>
      <c r="AF8" s="389" t="str">
        <f>B測定!AT11</f>
        <v>測定値</v>
      </c>
      <c r="AG8" s="389" t="str">
        <f>B測定!AU11</f>
        <v>測定値</v>
      </c>
      <c r="AH8" s="389" t="str">
        <f>B測定!AV11</f>
        <v>測定値</v>
      </c>
      <c r="AI8" s="389" t="str">
        <f>B測定!AW11</f>
        <v>測定値</v>
      </c>
      <c r="AJ8" s="389" t="str">
        <f>B測定!AX11</f>
        <v>測定値</v>
      </c>
      <c r="AK8" s="389" t="str">
        <f>B測定!AY11</f>
        <v>測定値</v>
      </c>
      <c r="AL8" s="389" t="str">
        <f>B測定!AZ11</f>
        <v>測定値</v>
      </c>
      <c r="AM8" s="389" t="str">
        <f>B測定!BA11</f>
        <v>測定値</v>
      </c>
      <c r="AN8" s="389" t="str">
        <f>B測定!BB11</f>
        <v>測定値</v>
      </c>
      <c r="AO8" s="389" t="str">
        <f>B測定!BC11</f>
        <v>測定値</v>
      </c>
      <c r="AP8" s="389" t="str">
        <f>B測定!BD11</f>
        <v>測定値</v>
      </c>
      <c r="AQ8" s="389" t="str">
        <f>B測定!BE11</f>
        <v>測定値</v>
      </c>
      <c r="AR8" s="389" t="str">
        <f>B測定!BF11</f>
        <v>測定値</v>
      </c>
      <c r="AS8" s="389" t="str">
        <f>B測定!BG11</f>
        <v>測定値</v>
      </c>
      <c r="AT8" s="389" t="str">
        <f>B測定!BH11</f>
        <v>測定値</v>
      </c>
      <c r="AU8" s="389" t="str">
        <f>B測定!BI11</f>
        <v>測定値</v>
      </c>
      <c r="AV8" s="389" t="str">
        <f>B測定!BJ11</f>
        <v>測定値</v>
      </c>
      <c r="AW8" s="389" t="str">
        <f>B測定!BK11</f>
        <v>測定値</v>
      </c>
      <c r="AX8" s="389" t="str">
        <f>B測定!BL11</f>
        <v>測定値</v>
      </c>
      <c r="AY8" s="389" t="str">
        <f>B測定!BM11</f>
        <v>測定値</v>
      </c>
      <c r="AZ8" s="389" t="str">
        <f>B測定!BN11</f>
        <v>測定値</v>
      </c>
      <c r="BA8" s="389" t="str">
        <f>B測定!BO11</f>
        <v>測定値</v>
      </c>
      <c r="BB8" s="389" t="str">
        <f>B測定!BP11</f>
        <v>測定値</v>
      </c>
      <c r="BC8" s="389" t="str">
        <f>B測定!BQ11</f>
        <v>測定値</v>
      </c>
      <c r="BD8" s="389" t="str">
        <f>B測定!BR11</f>
        <v>測定値</v>
      </c>
      <c r="BE8" s="389" t="str">
        <f>B測定!BS11</f>
        <v>測定値</v>
      </c>
      <c r="BF8" s="389" t="str">
        <f>B測定!BT11</f>
        <v>測定値</v>
      </c>
      <c r="BG8" s="389" t="str">
        <f>B測定!BU11</f>
        <v>測定値</v>
      </c>
      <c r="BH8" s="389" t="str">
        <f>B測定!BV11</f>
        <v>測定値</v>
      </c>
      <c r="BI8" s="389" t="str">
        <f>B測定!BW11</f>
        <v>測定値</v>
      </c>
      <c r="BJ8" s="389" t="str">
        <f>B測定!BX11</f>
        <v>測定値</v>
      </c>
      <c r="BK8" s="389" t="str">
        <f>B測定!BY11</f>
        <v>測定値</v>
      </c>
      <c r="BL8" s="389" t="str">
        <f>B測定!BZ11</f>
        <v>測定値</v>
      </c>
      <c r="BM8" s="389" t="str">
        <f>B測定!CA11</f>
        <v>測定値</v>
      </c>
      <c r="BN8" s="389" t="str">
        <f>B測定!CB11</f>
        <v>測定値</v>
      </c>
      <c r="BO8" s="389" t="str">
        <f>B測定!CC11</f>
        <v>測定値</v>
      </c>
      <c r="BP8" s="389" t="str">
        <f>B測定!CD11</f>
        <v>測定値</v>
      </c>
      <c r="BQ8" s="389" t="str">
        <f>B測定!CE11</f>
        <v>測定値</v>
      </c>
      <c r="BR8" s="389" t="str">
        <f>B測定!CF11</f>
        <v>測定値</v>
      </c>
      <c r="BS8" s="389" t="str">
        <f>B測定!CG11</f>
        <v>測定値</v>
      </c>
      <c r="BT8" s="389" t="str">
        <f>B測定!CH11</f>
        <v>測定値</v>
      </c>
      <c r="BU8" s="389" t="str">
        <f>B測定!CI11</f>
        <v>測定値</v>
      </c>
      <c r="BV8" s="389" t="str">
        <f>B測定!CJ11</f>
        <v>測定値</v>
      </c>
      <c r="BW8" s="389" t="str">
        <f>B測定!CK11</f>
        <v>測定値</v>
      </c>
      <c r="BX8" s="389" t="str">
        <f>B測定!CL11</f>
        <v>測定値</v>
      </c>
      <c r="BY8" s="389" t="str">
        <f>B測定!CM11</f>
        <v>測定値</v>
      </c>
      <c r="BZ8" s="389" t="str">
        <f>B測定!CN11</f>
        <v>測定値</v>
      </c>
      <c r="CA8" s="389" t="str">
        <f>B測定!CO11</f>
        <v>測定値</v>
      </c>
      <c r="CB8" s="389" t="str">
        <f>B測定!CP11</f>
        <v>測定値</v>
      </c>
      <c r="CC8" s="389" t="str">
        <f>B測定!CQ11</f>
        <v>測定値</v>
      </c>
      <c r="CD8" s="389" t="str">
        <f>B測定!CR11</f>
        <v>測定値</v>
      </c>
      <c r="CE8" s="389" t="str">
        <f>B測定!CS11</f>
        <v>測定値</v>
      </c>
      <c r="CF8" s="389" t="str">
        <f>B測定!CT11</f>
        <v>測定値</v>
      </c>
      <c r="CG8" s="389" t="str">
        <f>B測定!CU11</f>
        <v>測定値</v>
      </c>
      <c r="CH8" s="389" t="str">
        <f>B測定!CV11</f>
        <v>測定値</v>
      </c>
      <c r="CI8" s="389" t="str">
        <f>B測定!CW11</f>
        <v>測定値</v>
      </c>
      <c r="CJ8" s="389" t="str">
        <f>B測定!CX11</f>
        <v>測定値</v>
      </c>
      <c r="CK8" s="389" t="str">
        <f>B測定!CY11</f>
        <v>測定値</v>
      </c>
      <c r="CL8" s="389" t="str">
        <f>B測定!CZ11</f>
        <v>測定値</v>
      </c>
      <c r="CM8" s="389" t="str">
        <f>B測定!DA11</f>
        <v>測定値</v>
      </c>
      <c r="CN8" s="389" t="str">
        <f>B測定!DB11</f>
        <v>測定値</v>
      </c>
      <c r="CO8" s="389" t="str">
        <f>B測定!DC11</f>
        <v>測定値</v>
      </c>
      <c r="CP8" s="389" t="str">
        <f>B測定!DD11</f>
        <v>測定値</v>
      </c>
      <c r="CQ8" s="389" t="str">
        <f>B測定!DE11</f>
        <v>測定値</v>
      </c>
      <c r="CR8" s="389" t="str">
        <f>B測定!DF11</f>
        <v>測定値</v>
      </c>
      <c r="CS8" s="389" t="str">
        <f>B測定!DG11</f>
        <v>測定値</v>
      </c>
      <c r="CT8" s="389" t="str">
        <f>B測定!DH11</f>
        <v>測定値</v>
      </c>
      <c r="CU8" s="389" t="str">
        <f>B測定!DI11</f>
        <v>測定値</v>
      </c>
      <c r="CV8" s="389" t="str">
        <f>B測定!DJ11</f>
        <v>測定値</v>
      </c>
      <c r="CW8" s="389" t="str">
        <f>B測定!DK11</f>
        <v>測定値</v>
      </c>
      <c r="CX8" s="389" t="str">
        <f>B測定!DL11</f>
        <v>測定値</v>
      </c>
      <c r="CY8" s="389" t="str">
        <f>B測定!DM11</f>
        <v>測定値</v>
      </c>
      <c r="CZ8" s="390" t="str">
        <f>B測定!DN11</f>
        <v>測定値</v>
      </c>
    </row>
    <row r="9" spans="1:104" ht="13.5" customHeight="1">
      <c r="A9" s="531">
        <f>B測定!A12</f>
        <v>1003</v>
      </c>
      <c r="B9" s="532" t="str">
        <f>B測定!B12</f>
        <v>1003.三点基準TC Z=</v>
      </c>
      <c r="C9" s="474">
        <f>B測定!Q12</f>
        <v>1003</v>
      </c>
      <c r="D9" s="394">
        <f>B測定!R12</f>
        <v>212.7</v>
      </c>
      <c r="E9" s="533">
        <f>IF(B測定!S12="","",B測定!S12-$D9)</f>
        <v>0</v>
      </c>
      <c r="F9" s="533">
        <f>IF(B測定!T12="","",B測定!T12-$D9)</f>
        <v>0</v>
      </c>
      <c r="G9" s="403"/>
      <c r="H9" s="403"/>
      <c r="I9" s="403"/>
      <c r="J9" s="403"/>
      <c r="K9" s="403"/>
      <c r="L9" s="403"/>
      <c r="M9" s="403"/>
      <c r="N9" s="403"/>
      <c r="O9" s="403"/>
      <c r="P9" s="403"/>
      <c r="Q9" s="403"/>
      <c r="R9" s="403"/>
      <c r="S9" s="403"/>
      <c r="T9" s="403"/>
      <c r="U9" s="403"/>
      <c r="V9" s="403"/>
      <c r="W9" s="403"/>
      <c r="X9" s="403"/>
      <c r="Y9" s="403"/>
      <c r="Z9" s="403"/>
      <c r="AA9" s="403"/>
      <c r="AB9" s="403"/>
      <c r="AC9" s="403"/>
      <c r="AD9" s="403"/>
      <c r="AE9" s="403"/>
      <c r="AF9" s="403"/>
      <c r="AG9" s="403"/>
      <c r="AH9" s="403"/>
      <c r="AI9" s="403"/>
      <c r="AJ9" s="403"/>
      <c r="AK9" s="403"/>
      <c r="AL9" s="403"/>
      <c r="AM9" s="403"/>
      <c r="AN9" s="403"/>
      <c r="AO9" s="403"/>
      <c r="AP9" s="403"/>
      <c r="AQ9" s="403"/>
      <c r="AR9" s="403"/>
      <c r="AS9" s="403"/>
      <c r="AT9" s="403"/>
      <c r="AU9" s="403"/>
      <c r="AV9" s="403"/>
      <c r="AW9" s="403"/>
      <c r="AX9" s="403"/>
      <c r="AY9" s="403"/>
      <c r="AZ9" s="403"/>
      <c r="BA9" s="403"/>
      <c r="BB9" s="403"/>
      <c r="BC9" s="403"/>
      <c r="BD9" s="403"/>
      <c r="BE9" s="403"/>
      <c r="BF9" s="403"/>
      <c r="BG9" s="403"/>
      <c r="BH9" s="403"/>
      <c r="BI9" s="403"/>
      <c r="BJ9" s="403"/>
      <c r="BK9" s="403"/>
      <c r="BL9" s="403"/>
      <c r="BM9" s="403"/>
      <c r="BN9" s="403"/>
      <c r="BO9" s="403"/>
      <c r="BP9" s="403"/>
      <c r="BQ9" s="403"/>
      <c r="BR9" s="403"/>
      <c r="BS9" s="403"/>
      <c r="BT9" s="403"/>
      <c r="BU9" s="403"/>
      <c r="BV9" s="403"/>
      <c r="BW9" s="403"/>
      <c r="BX9" s="403"/>
      <c r="BY9" s="403"/>
      <c r="BZ9" s="403"/>
      <c r="CA9" s="403"/>
      <c r="CB9" s="403"/>
      <c r="CC9" s="403"/>
      <c r="CD9" s="403"/>
      <c r="CE9" s="403"/>
      <c r="CF9" s="403"/>
      <c r="CG9" s="403"/>
      <c r="CH9" s="403"/>
      <c r="CI9" s="403"/>
      <c r="CJ9" s="403"/>
      <c r="CK9" s="403"/>
      <c r="CL9" s="403"/>
      <c r="CM9" s="403"/>
      <c r="CN9" s="403"/>
      <c r="CO9" s="403"/>
      <c r="CP9" s="403"/>
      <c r="CQ9" s="403"/>
      <c r="CR9" s="403"/>
      <c r="CS9" s="403"/>
      <c r="CT9" s="403"/>
      <c r="CU9" s="403"/>
      <c r="CV9" s="403"/>
      <c r="CW9" s="403"/>
      <c r="CX9" s="403"/>
      <c r="CY9" s="403"/>
      <c r="CZ9" s="534"/>
    </row>
    <row r="10" spans="1:104" ht="13.5" customHeight="1">
      <c r="A10" s="535">
        <f>B測定!A13</f>
        <v>1002</v>
      </c>
      <c r="B10" s="536" t="str">
        <f>B測定!B13</f>
        <v>1002.三点基準C地 Z=</v>
      </c>
      <c r="C10" s="484">
        <f>B測定!Q13</f>
        <v>1002</v>
      </c>
      <c r="D10" s="398">
        <f>B測定!R13</f>
        <v>212.7</v>
      </c>
      <c r="E10" s="537">
        <f>IF(B測定!S13="","",B測定!S13-$D10)</f>
        <v>0</v>
      </c>
      <c r="F10" s="537">
        <f>IF(B測定!T13="","",B測定!T13-$D10)</f>
        <v>0</v>
      </c>
      <c r="G10" s="396"/>
      <c r="H10" s="396"/>
      <c r="I10" s="396"/>
      <c r="J10" s="396"/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  <c r="AA10" s="396"/>
      <c r="AB10" s="396"/>
      <c r="AC10" s="396"/>
      <c r="AD10" s="396"/>
      <c r="AE10" s="396"/>
      <c r="AF10" s="396"/>
      <c r="AG10" s="396"/>
      <c r="AH10" s="396"/>
      <c r="AI10" s="396"/>
      <c r="AJ10" s="396"/>
      <c r="AK10" s="396"/>
      <c r="AL10" s="396"/>
      <c r="AM10" s="396"/>
      <c r="AN10" s="396"/>
      <c r="AO10" s="396"/>
      <c r="AP10" s="396"/>
      <c r="AQ10" s="396"/>
      <c r="AR10" s="396"/>
      <c r="AS10" s="396"/>
      <c r="AT10" s="396"/>
      <c r="AU10" s="396"/>
      <c r="AV10" s="396"/>
      <c r="AW10" s="396"/>
      <c r="AX10" s="396"/>
      <c r="AY10" s="396"/>
      <c r="AZ10" s="396"/>
      <c r="BA10" s="396"/>
      <c r="BB10" s="396"/>
      <c r="BC10" s="396"/>
      <c r="BD10" s="396"/>
      <c r="BE10" s="396"/>
      <c r="BF10" s="396"/>
      <c r="BG10" s="396"/>
      <c r="BH10" s="396"/>
      <c r="BI10" s="396"/>
      <c r="BJ10" s="396"/>
      <c r="BK10" s="396"/>
      <c r="BL10" s="396"/>
      <c r="BM10" s="396"/>
      <c r="BN10" s="396"/>
      <c r="BO10" s="396"/>
      <c r="BP10" s="396"/>
      <c r="BQ10" s="396"/>
      <c r="BR10" s="396"/>
      <c r="BS10" s="396"/>
      <c r="BT10" s="396"/>
      <c r="BU10" s="396"/>
      <c r="BV10" s="396"/>
      <c r="BW10" s="396"/>
      <c r="BX10" s="396"/>
      <c r="BY10" s="396"/>
      <c r="BZ10" s="396"/>
      <c r="CA10" s="396"/>
      <c r="CB10" s="396"/>
      <c r="CC10" s="396"/>
      <c r="CD10" s="396"/>
      <c r="CE10" s="396"/>
      <c r="CF10" s="396"/>
      <c r="CG10" s="396"/>
      <c r="CH10" s="396"/>
      <c r="CI10" s="396"/>
      <c r="CJ10" s="396"/>
      <c r="CK10" s="396"/>
      <c r="CL10" s="396"/>
      <c r="CM10" s="396"/>
      <c r="CN10" s="396"/>
      <c r="CO10" s="396"/>
      <c r="CP10" s="396"/>
      <c r="CQ10" s="396"/>
      <c r="CR10" s="396"/>
      <c r="CS10" s="396"/>
      <c r="CT10" s="396"/>
      <c r="CU10" s="396"/>
      <c r="CV10" s="396"/>
      <c r="CW10" s="396"/>
      <c r="CX10" s="396"/>
      <c r="CY10" s="396"/>
      <c r="CZ10" s="538"/>
    </row>
    <row r="11" spans="1:104" ht="13.5" customHeight="1">
      <c r="A11" s="535">
        <f>B測定!A14</f>
        <v>1001</v>
      </c>
      <c r="B11" s="536" t="str">
        <f>B測定!B14</f>
        <v>1001.三点基準C天 Z=</v>
      </c>
      <c r="C11" s="484">
        <f>B測定!Q14</f>
        <v>1001</v>
      </c>
      <c r="D11" s="398">
        <f>B測定!R14</f>
        <v>212.7</v>
      </c>
      <c r="E11" s="537">
        <f>IF(B測定!S14="","",B測定!S14-$D11)</f>
        <v>0</v>
      </c>
      <c r="F11" s="537">
        <f>IF(B測定!T14="","",B測定!T14-$D11)</f>
        <v>0</v>
      </c>
      <c r="G11" s="396"/>
      <c r="H11" s="396"/>
      <c r="I11" s="396"/>
      <c r="J11" s="396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  <c r="AA11" s="396"/>
      <c r="AB11" s="396"/>
      <c r="AC11" s="396"/>
      <c r="AD11" s="396"/>
      <c r="AE11" s="396"/>
      <c r="AF11" s="396"/>
      <c r="AG11" s="396"/>
      <c r="AH11" s="396"/>
      <c r="AI11" s="396"/>
      <c r="AJ11" s="396"/>
      <c r="AK11" s="396"/>
      <c r="AL11" s="396"/>
      <c r="AM11" s="396"/>
      <c r="AN11" s="396"/>
      <c r="AO11" s="396"/>
      <c r="AP11" s="396"/>
      <c r="AQ11" s="396"/>
      <c r="AR11" s="396"/>
      <c r="AS11" s="396"/>
      <c r="AT11" s="396"/>
      <c r="AU11" s="396"/>
      <c r="AV11" s="396"/>
      <c r="AW11" s="396"/>
      <c r="AX11" s="396"/>
      <c r="AY11" s="396"/>
      <c r="AZ11" s="396"/>
      <c r="BA11" s="396"/>
      <c r="BB11" s="396"/>
      <c r="BC11" s="396"/>
      <c r="BD11" s="396"/>
      <c r="BE11" s="396"/>
      <c r="BF11" s="396"/>
      <c r="BG11" s="396"/>
      <c r="BH11" s="396"/>
      <c r="BI11" s="396"/>
      <c r="BJ11" s="396"/>
      <c r="BK11" s="396"/>
      <c r="BL11" s="396"/>
      <c r="BM11" s="396"/>
      <c r="BN11" s="396"/>
      <c r="BO11" s="396"/>
      <c r="BP11" s="396"/>
      <c r="BQ11" s="396"/>
      <c r="BR11" s="396"/>
      <c r="BS11" s="396"/>
      <c r="BT11" s="396"/>
      <c r="BU11" s="396"/>
      <c r="BV11" s="396"/>
      <c r="BW11" s="396"/>
      <c r="BX11" s="396"/>
      <c r="BY11" s="396"/>
      <c r="BZ11" s="396"/>
      <c r="CA11" s="396"/>
      <c r="CB11" s="396"/>
      <c r="CC11" s="396"/>
      <c r="CD11" s="396"/>
      <c r="CE11" s="396"/>
      <c r="CF11" s="396"/>
      <c r="CG11" s="396"/>
      <c r="CH11" s="396"/>
      <c r="CI11" s="396"/>
      <c r="CJ11" s="396"/>
      <c r="CK11" s="396"/>
      <c r="CL11" s="396"/>
      <c r="CM11" s="396"/>
      <c r="CN11" s="396"/>
      <c r="CO11" s="396"/>
      <c r="CP11" s="396"/>
      <c r="CQ11" s="396"/>
      <c r="CR11" s="396"/>
      <c r="CS11" s="396"/>
      <c r="CT11" s="396"/>
      <c r="CU11" s="396"/>
      <c r="CV11" s="396"/>
      <c r="CW11" s="396"/>
      <c r="CX11" s="396"/>
      <c r="CY11" s="396"/>
      <c r="CZ11" s="538"/>
    </row>
    <row r="12" spans="1:104" ht="13.5" customHeight="1">
      <c r="A12" s="535">
        <f>B測定!A15</f>
        <v>314</v>
      </c>
      <c r="B12" s="536" t="str">
        <f>B測定!B15</f>
        <v>314.加工基準ノック（正） X=</v>
      </c>
      <c r="C12" s="484">
        <f>B測定!Q15</f>
        <v>314</v>
      </c>
      <c r="D12" s="398">
        <f>B測定!R15</f>
        <v>82</v>
      </c>
      <c r="E12" s="537">
        <f>IF(B測定!S15="","",B測定!S15-$D12)</f>
        <v>0</v>
      </c>
      <c r="F12" s="537">
        <f>IF(B測定!T15="","",B測定!T15-$D12)</f>
        <v>0</v>
      </c>
      <c r="G12" s="396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  <c r="AA12" s="396"/>
      <c r="AB12" s="396"/>
      <c r="AC12" s="396"/>
      <c r="AD12" s="396"/>
      <c r="AE12" s="396"/>
      <c r="AF12" s="396"/>
      <c r="AG12" s="396"/>
      <c r="AH12" s="396"/>
      <c r="AI12" s="396"/>
      <c r="AJ12" s="396"/>
      <c r="AK12" s="396"/>
      <c r="AL12" s="396"/>
      <c r="AM12" s="396"/>
      <c r="AN12" s="396"/>
      <c r="AO12" s="396"/>
      <c r="AP12" s="396"/>
      <c r="AQ12" s="396"/>
      <c r="AR12" s="396"/>
      <c r="AS12" s="396"/>
      <c r="AT12" s="396"/>
      <c r="AU12" s="396"/>
      <c r="AV12" s="396"/>
      <c r="AW12" s="396"/>
      <c r="AX12" s="396"/>
      <c r="AY12" s="396"/>
      <c r="AZ12" s="396"/>
      <c r="BA12" s="396"/>
      <c r="BB12" s="396"/>
      <c r="BC12" s="396"/>
      <c r="BD12" s="396"/>
      <c r="BE12" s="396"/>
      <c r="BF12" s="396"/>
      <c r="BG12" s="396"/>
      <c r="BH12" s="396"/>
      <c r="BI12" s="396"/>
      <c r="BJ12" s="396"/>
      <c r="BK12" s="396"/>
      <c r="BL12" s="396"/>
      <c r="BM12" s="396"/>
      <c r="BN12" s="396"/>
      <c r="BO12" s="396"/>
      <c r="BP12" s="396"/>
      <c r="BQ12" s="396"/>
      <c r="BR12" s="396"/>
      <c r="BS12" s="396"/>
      <c r="BT12" s="396"/>
      <c r="BU12" s="396"/>
      <c r="BV12" s="396"/>
      <c r="BW12" s="396"/>
      <c r="BX12" s="396"/>
      <c r="BY12" s="396"/>
      <c r="BZ12" s="396"/>
      <c r="CA12" s="396"/>
      <c r="CB12" s="396"/>
      <c r="CC12" s="396"/>
      <c r="CD12" s="396"/>
      <c r="CE12" s="396"/>
      <c r="CF12" s="396"/>
      <c r="CG12" s="396"/>
      <c r="CH12" s="396"/>
      <c r="CI12" s="396"/>
      <c r="CJ12" s="396"/>
      <c r="CK12" s="396"/>
      <c r="CL12" s="396"/>
      <c r="CM12" s="396"/>
      <c r="CN12" s="396"/>
      <c r="CO12" s="396"/>
      <c r="CP12" s="396"/>
      <c r="CQ12" s="396"/>
      <c r="CR12" s="396"/>
      <c r="CS12" s="396"/>
      <c r="CT12" s="396"/>
      <c r="CU12" s="396"/>
      <c r="CV12" s="396"/>
      <c r="CW12" s="396"/>
      <c r="CX12" s="396"/>
      <c r="CY12" s="396"/>
      <c r="CZ12" s="538"/>
    </row>
    <row r="13" spans="1:104" ht="13.5" customHeight="1">
      <c r="A13" s="535">
        <f>B測定!A16</f>
        <v>314</v>
      </c>
      <c r="B13" s="536" t="str">
        <f>B測定!B16</f>
        <v>314.加工基準ノック（正） Y=</v>
      </c>
      <c r="C13" s="484">
        <f>B測定!Q16</f>
        <v>314</v>
      </c>
      <c r="D13" s="398">
        <f>B測定!R16</f>
        <v>135</v>
      </c>
      <c r="E13" s="537">
        <f>IF(B測定!S16="","",B測定!S16-$D13)</f>
        <v>0</v>
      </c>
      <c r="F13" s="537">
        <f>IF(B測定!T16="","",B測定!T16-$D13)</f>
        <v>0</v>
      </c>
      <c r="G13" s="396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  <c r="AA13" s="396"/>
      <c r="AB13" s="396"/>
      <c r="AC13" s="396"/>
      <c r="AD13" s="396"/>
      <c r="AE13" s="396"/>
      <c r="AF13" s="396"/>
      <c r="AG13" s="396"/>
      <c r="AH13" s="396"/>
      <c r="AI13" s="396"/>
      <c r="AJ13" s="396"/>
      <c r="AK13" s="396"/>
      <c r="AL13" s="396"/>
      <c r="AM13" s="396"/>
      <c r="AN13" s="396"/>
      <c r="AO13" s="396"/>
      <c r="AP13" s="396"/>
      <c r="AQ13" s="396"/>
      <c r="AR13" s="396"/>
      <c r="AS13" s="396"/>
      <c r="AT13" s="396"/>
      <c r="AU13" s="396"/>
      <c r="AV13" s="396"/>
      <c r="AW13" s="396"/>
      <c r="AX13" s="396"/>
      <c r="AY13" s="396"/>
      <c r="AZ13" s="396"/>
      <c r="BA13" s="396"/>
      <c r="BB13" s="396"/>
      <c r="BC13" s="396"/>
      <c r="BD13" s="396"/>
      <c r="BE13" s="396"/>
      <c r="BF13" s="396"/>
      <c r="BG13" s="396"/>
      <c r="BH13" s="396"/>
      <c r="BI13" s="396"/>
      <c r="BJ13" s="396"/>
      <c r="BK13" s="396"/>
      <c r="BL13" s="396"/>
      <c r="BM13" s="396"/>
      <c r="BN13" s="396"/>
      <c r="BO13" s="396"/>
      <c r="BP13" s="396"/>
      <c r="BQ13" s="396"/>
      <c r="BR13" s="396"/>
      <c r="BS13" s="396"/>
      <c r="BT13" s="396"/>
      <c r="BU13" s="396"/>
      <c r="BV13" s="396"/>
      <c r="BW13" s="396"/>
      <c r="BX13" s="396"/>
      <c r="BY13" s="396"/>
      <c r="BZ13" s="396"/>
      <c r="CA13" s="396"/>
      <c r="CB13" s="396"/>
      <c r="CC13" s="396"/>
      <c r="CD13" s="396"/>
      <c r="CE13" s="396"/>
      <c r="CF13" s="396"/>
      <c r="CG13" s="396"/>
      <c r="CH13" s="396"/>
      <c r="CI13" s="396"/>
      <c r="CJ13" s="396"/>
      <c r="CK13" s="396"/>
      <c r="CL13" s="396"/>
      <c r="CM13" s="396"/>
      <c r="CN13" s="396"/>
      <c r="CO13" s="396"/>
      <c r="CP13" s="396"/>
      <c r="CQ13" s="396"/>
      <c r="CR13" s="396"/>
      <c r="CS13" s="396"/>
      <c r="CT13" s="396"/>
      <c r="CU13" s="396"/>
      <c r="CV13" s="396"/>
      <c r="CW13" s="396"/>
      <c r="CX13" s="396"/>
      <c r="CY13" s="396"/>
      <c r="CZ13" s="538"/>
    </row>
    <row r="14" spans="1:104" ht="13.5" customHeight="1">
      <c r="A14" s="535">
        <f>B測定!A17</f>
        <v>311</v>
      </c>
      <c r="B14" s="536" t="str">
        <f>B測定!B17</f>
        <v>311.加工基準ノック（副） X=</v>
      </c>
      <c r="C14" s="484">
        <f>B測定!Q17</f>
        <v>311</v>
      </c>
      <c r="D14" s="398">
        <f>B測定!R17</f>
        <v>-61</v>
      </c>
      <c r="E14" s="537">
        <f>IF(B測定!S17="","",B測定!S17-$D14)</f>
        <v>0</v>
      </c>
      <c r="F14" s="537">
        <f>IF(B測定!T17="","",B測定!T17-$D14)</f>
        <v>0</v>
      </c>
      <c r="G14" s="396"/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  <c r="AA14" s="396"/>
      <c r="AB14" s="396"/>
      <c r="AC14" s="396"/>
      <c r="AD14" s="396"/>
      <c r="AE14" s="396"/>
      <c r="AF14" s="396"/>
      <c r="AG14" s="396"/>
      <c r="AH14" s="396"/>
      <c r="AI14" s="396"/>
      <c r="AJ14" s="396"/>
      <c r="AK14" s="396"/>
      <c r="AL14" s="396"/>
      <c r="AM14" s="396"/>
      <c r="AN14" s="396"/>
      <c r="AO14" s="396"/>
      <c r="AP14" s="396"/>
      <c r="AQ14" s="396"/>
      <c r="AR14" s="396"/>
      <c r="AS14" s="396"/>
      <c r="AT14" s="396"/>
      <c r="AU14" s="396"/>
      <c r="AV14" s="396"/>
      <c r="AW14" s="396"/>
      <c r="AX14" s="396"/>
      <c r="AY14" s="396"/>
      <c r="AZ14" s="396"/>
      <c r="BA14" s="396"/>
      <c r="BB14" s="396"/>
      <c r="BC14" s="396"/>
      <c r="BD14" s="396"/>
      <c r="BE14" s="396"/>
      <c r="BF14" s="396"/>
      <c r="BG14" s="396"/>
      <c r="BH14" s="396"/>
      <c r="BI14" s="396"/>
      <c r="BJ14" s="396"/>
      <c r="BK14" s="396"/>
      <c r="BL14" s="396"/>
      <c r="BM14" s="396"/>
      <c r="BN14" s="396"/>
      <c r="BO14" s="396"/>
      <c r="BP14" s="396"/>
      <c r="BQ14" s="396"/>
      <c r="BR14" s="396"/>
      <c r="BS14" s="396"/>
      <c r="BT14" s="396"/>
      <c r="BU14" s="396"/>
      <c r="BV14" s="396"/>
      <c r="BW14" s="396"/>
      <c r="BX14" s="396"/>
      <c r="BY14" s="396"/>
      <c r="BZ14" s="396"/>
      <c r="CA14" s="396"/>
      <c r="CB14" s="396"/>
      <c r="CC14" s="396"/>
      <c r="CD14" s="396"/>
      <c r="CE14" s="396"/>
      <c r="CF14" s="396"/>
      <c r="CG14" s="396"/>
      <c r="CH14" s="396"/>
      <c r="CI14" s="396"/>
      <c r="CJ14" s="396"/>
      <c r="CK14" s="396"/>
      <c r="CL14" s="396"/>
      <c r="CM14" s="396"/>
      <c r="CN14" s="396"/>
      <c r="CO14" s="396"/>
      <c r="CP14" s="396"/>
      <c r="CQ14" s="396"/>
      <c r="CR14" s="396"/>
      <c r="CS14" s="396"/>
      <c r="CT14" s="396"/>
      <c r="CU14" s="396"/>
      <c r="CV14" s="396"/>
      <c r="CW14" s="396"/>
      <c r="CX14" s="396"/>
      <c r="CY14" s="396"/>
      <c r="CZ14" s="538"/>
    </row>
    <row r="15" spans="1:104" ht="13.5" customHeight="1">
      <c r="A15" s="535">
        <f>B測定!A18</f>
        <v>311</v>
      </c>
      <c r="B15" s="536" t="str">
        <f>B測定!B18</f>
        <v>311.加工基準ノック（副） Y=</v>
      </c>
      <c r="C15" s="484">
        <f>B測定!Q18</f>
        <v>311</v>
      </c>
      <c r="D15" s="398">
        <f>B測定!R18</f>
        <v>-120.5</v>
      </c>
      <c r="E15" s="537">
        <f>IF(B測定!S18="","",B測定!S18-$D15)</f>
        <v>-0.18500000000000227</v>
      </c>
      <c r="F15" s="537">
        <f>IF(B測定!T18="","",B測定!T18-$D15)</f>
        <v>-0.18000000000000682</v>
      </c>
      <c r="G15" s="396"/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  <c r="AA15" s="396"/>
      <c r="AB15" s="396"/>
      <c r="AC15" s="396"/>
      <c r="AD15" s="396"/>
      <c r="AE15" s="396"/>
      <c r="AF15" s="396"/>
      <c r="AG15" s="396"/>
      <c r="AH15" s="396"/>
      <c r="AI15" s="396"/>
      <c r="AJ15" s="396"/>
      <c r="AK15" s="396"/>
      <c r="AL15" s="396"/>
      <c r="AM15" s="396"/>
      <c r="AN15" s="396"/>
      <c r="AO15" s="396"/>
      <c r="AP15" s="396"/>
      <c r="AQ15" s="396"/>
      <c r="AR15" s="396"/>
      <c r="AS15" s="396"/>
      <c r="AT15" s="396"/>
      <c r="AU15" s="396"/>
      <c r="AV15" s="396"/>
      <c r="AW15" s="396"/>
      <c r="AX15" s="396"/>
      <c r="AY15" s="396"/>
      <c r="AZ15" s="396"/>
      <c r="BA15" s="396"/>
      <c r="BB15" s="396"/>
      <c r="BC15" s="396"/>
      <c r="BD15" s="396"/>
      <c r="BE15" s="396"/>
      <c r="BF15" s="396"/>
      <c r="BG15" s="396"/>
      <c r="BH15" s="396"/>
      <c r="BI15" s="396"/>
      <c r="BJ15" s="396"/>
      <c r="BK15" s="396"/>
      <c r="BL15" s="396"/>
      <c r="BM15" s="396"/>
      <c r="BN15" s="396"/>
      <c r="BO15" s="396"/>
      <c r="BP15" s="396"/>
      <c r="BQ15" s="396"/>
      <c r="BR15" s="396"/>
      <c r="BS15" s="396"/>
      <c r="BT15" s="396"/>
      <c r="BU15" s="396"/>
      <c r="BV15" s="396"/>
      <c r="BW15" s="396"/>
      <c r="BX15" s="396"/>
      <c r="BY15" s="396"/>
      <c r="BZ15" s="396"/>
      <c r="CA15" s="396"/>
      <c r="CB15" s="396"/>
      <c r="CC15" s="396"/>
      <c r="CD15" s="396"/>
      <c r="CE15" s="396"/>
      <c r="CF15" s="396"/>
      <c r="CG15" s="396"/>
      <c r="CH15" s="396"/>
      <c r="CI15" s="396"/>
      <c r="CJ15" s="396"/>
      <c r="CK15" s="396"/>
      <c r="CL15" s="396"/>
      <c r="CM15" s="396"/>
      <c r="CN15" s="396"/>
      <c r="CO15" s="396"/>
      <c r="CP15" s="396"/>
      <c r="CQ15" s="396"/>
      <c r="CR15" s="396"/>
      <c r="CS15" s="396"/>
      <c r="CT15" s="396"/>
      <c r="CU15" s="396"/>
      <c r="CV15" s="396"/>
      <c r="CW15" s="396"/>
      <c r="CX15" s="396"/>
      <c r="CY15" s="396"/>
      <c r="CZ15" s="538"/>
    </row>
    <row r="16" spans="1:104" ht="13.5" customHeight="1">
      <c r="A16" s="535">
        <f>B測定!A19</f>
        <v>626</v>
      </c>
      <c r="B16" s="536" t="str">
        <f>B測定!B19</f>
        <v>尺寸位置 (CIR_626_OP预铸孔)</v>
      </c>
      <c r="C16" s="484">
        <f>B測定!Q19</f>
        <v>0</v>
      </c>
      <c r="D16" s="398">
        <f>B測定!R19</f>
        <v>0</v>
      </c>
      <c r="E16" s="537">
        <f>IF(B測定!S19="","",B測定!S19-$D16)</f>
        <v>-79.763000000000005</v>
      </c>
      <c r="F16" s="537">
        <f>IF(B測定!T19="","",B測定!T19-$D16)</f>
        <v>-79.802999999999997</v>
      </c>
      <c r="G16" s="396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396"/>
      <c r="Z16" s="396"/>
      <c r="AA16" s="396"/>
      <c r="AB16" s="396"/>
      <c r="AC16" s="396"/>
      <c r="AD16" s="396"/>
      <c r="AE16" s="396"/>
      <c r="AF16" s="396"/>
      <c r="AG16" s="396"/>
      <c r="AH16" s="396"/>
      <c r="AI16" s="396"/>
      <c r="AJ16" s="396"/>
      <c r="AK16" s="396"/>
      <c r="AL16" s="396"/>
      <c r="AM16" s="396"/>
      <c r="AN16" s="396"/>
      <c r="AO16" s="396"/>
      <c r="AP16" s="396"/>
      <c r="AQ16" s="396"/>
      <c r="AR16" s="396"/>
      <c r="AS16" s="396"/>
      <c r="AT16" s="396"/>
      <c r="AU16" s="396"/>
      <c r="AV16" s="396"/>
      <c r="AW16" s="396"/>
      <c r="AX16" s="396"/>
      <c r="AY16" s="396"/>
      <c r="AZ16" s="396"/>
      <c r="BA16" s="396"/>
      <c r="BB16" s="396"/>
      <c r="BC16" s="396"/>
      <c r="BD16" s="396"/>
      <c r="BE16" s="396"/>
      <c r="BF16" s="396"/>
      <c r="BG16" s="396"/>
      <c r="BH16" s="396"/>
      <c r="BI16" s="396"/>
      <c r="BJ16" s="396"/>
      <c r="BK16" s="396"/>
      <c r="BL16" s="396"/>
      <c r="BM16" s="396"/>
      <c r="BN16" s="396"/>
      <c r="BO16" s="396"/>
      <c r="BP16" s="396"/>
      <c r="BQ16" s="396"/>
      <c r="BR16" s="396"/>
      <c r="BS16" s="396"/>
      <c r="BT16" s="396"/>
      <c r="BU16" s="396"/>
      <c r="BV16" s="396"/>
      <c r="BW16" s="396"/>
      <c r="BX16" s="396"/>
      <c r="BY16" s="396"/>
      <c r="BZ16" s="396"/>
      <c r="CA16" s="396"/>
      <c r="CB16" s="396"/>
      <c r="CC16" s="396"/>
      <c r="CD16" s="396"/>
      <c r="CE16" s="396"/>
      <c r="CF16" s="396"/>
      <c r="CG16" s="396"/>
      <c r="CH16" s="396"/>
      <c r="CI16" s="396"/>
      <c r="CJ16" s="396"/>
      <c r="CK16" s="396"/>
      <c r="CL16" s="396"/>
      <c r="CM16" s="396"/>
      <c r="CN16" s="396"/>
      <c r="CO16" s="396"/>
      <c r="CP16" s="396"/>
      <c r="CQ16" s="396"/>
      <c r="CR16" s="396"/>
      <c r="CS16" s="396"/>
      <c r="CT16" s="396"/>
      <c r="CU16" s="396"/>
      <c r="CV16" s="396"/>
      <c r="CW16" s="396"/>
      <c r="CX16" s="396"/>
      <c r="CY16" s="396"/>
      <c r="CZ16" s="538"/>
    </row>
    <row r="17" spans="1:104" ht="13.5" customHeight="1">
      <c r="A17" s="535">
        <f>B測定!A20</f>
        <v>626</v>
      </c>
      <c r="B17" s="536" t="str">
        <f>B測定!B20</f>
        <v>尺寸位置 (CIR_626_OP预铸孔)</v>
      </c>
      <c r="C17" s="484">
        <f>B測定!Q20</f>
        <v>0</v>
      </c>
      <c r="D17" s="398">
        <f>B測定!R20</f>
        <v>0</v>
      </c>
      <c r="E17" s="537">
        <f>IF(B測定!S20="","",B測定!S20-$D17)</f>
        <v>-162.13300000000001</v>
      </c>
      <c r="F17" s="537">
        <f>IF(B測定!T20="","",B測定!T20-$D17)</f>
        <v>-162.15</v>
      </c>
      <c r="G17" s="396"/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396"/>
      <c r="Z17" s="396"/>
      <c r="AA17" s="396"/>
      <c r="AB17" s="396"/>
      <c r="AC17" s="396"/>
      <c r="AD17" s="396"/>
      <c r="AE17" s="396"/>
      <c r="AF17" s="396"/>
      <c r="AG17" s="396"/>
      <c r="AH17" s="396"/>
      <c r="AI17" s="396"/>
      <c r="AJ17" s="396"/>
      <c r="AK17" s="396"/>
      <c r="AL17" s="396"/>
      <c r="AM17" s="396"/>
      <c r="AN17" s="396"/>
      <c r="AO17" s="396"/>
      <c r="AP17" s="396"/>
      <c r="AQ17" s="396"/>
      <c r="AR17" s="396"/>
      <c r="AS17" s="396"/>
      <c r="AT17" s="396"/>
      <c r="AU17" s="396"/>
      <c r="AV17" s="396"/>
      <c r="AW17" s="396"/>
      <c r="AX17" s="396"/>
      <c r="AY17" s="396"/>
      <c r="AZ17" s="396"/>
      <c r="BA17" s="396"/>
      <c r="BB17" s="396"/>
      <c r="BC17" s="396"/>
      <c r="BD17" s="396"/>
      <c r="BE17" s="396"/>
      <c r="BF17" s="396"/>
      <c r="BG17" s="396"/>
      <c r="BH17" s="396"/>
      <c r="BI17" s="396"/>
      <c r="BJ17" s="396"/>
      <c r="BK17" s="396"/>
      <c r="BL17" s="396"/>
      <c r="BM17" s="396"/>
      <c r="BN17" s="396"/>
      <c r="BO17" s="396"/>
      <c r="BP17" s="396"/>
      <c r="BQ17" s="396"/>
      <c r="BR17" s="396"/>
      <c r="BS17" s="396"/>
      <c r="BT17" s="396"/>
      <c r="BU17" s="396"/>
      <c r="BV17" s="396"/>
      <c r="BW17" s="396"/>
      <c r="BX17" s="396"/>
      <c r="BY17" s="396"/>
      <c r="BZ17" s="396"/>
      <c r="CA17" s="396"/>
      <c r="CB17" s="396"/>
      <c r="CC17" s="396"/>
      <c r="CD17" s="396"/>
      <c r="CE17" s="396"/>
      <c r="CF17" s="396"/>
      <c r="CG17" s="396"/>
      <c r="CH17" s="396"/>
      <c r="CI17" s="396"/>
      <c r="CJ17" s="396"/>
      <c r="CK17" s="396"/>
      <c r="CL17" s="396"/>
      <c r="CM17" s="396"/>
      <c r="CN17" s="396"/>
      <c r="CO17" s="396"/>
      <c r="CP17" s="396"/>
      <c r="CQ17" s="396"/>
      <c r="CR17" s="396"/>
      <c r="CS17" s="396"/>
      <c r="CT17" s="396"/>
      <c r="CU17" s="396"/>
      <c r="CV17" s="396"/>
      <c r="CW17" s="396"/>
      <c r="CX17" s="396"/>
      <c r="CY17" s="396"/>
      <c r="CZ17" s="538"/>
    </row>
    <row r="18" spans="1:104" ht="13.5" customHeight="1">
      <c r="A18" s="535">
        <f>B測定!A21</f>
        <v>626</v>
      </c>
      <c r="B18" s="536" t="str">
        <f>B測定!B21</f>
        <v>尺寸位置 (CIR_626_OP预铸孔)</v>
      </c>
      <c r="C18" s="484">
        <f>B測定!Q21</f>
        <v>0</v>
      </c>
      <c r="D18" s="398">
        <f>B測定!R21</f>
        <v>0</v>
      </c>
      <c r="E18" s="537">
        <f>IF(B測定!S21="","",B測定!S21-$D18)</f>
        <v>7.91</v>
      </c>
      <c r="F18" s="537">
        <f>IF(B測定!T21="","",B測定!T21-$D18)</f>
        <v>7.9169999999999998</v>
      </c>
      <c r="G18" s="396"/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396"/>
      <c r="Z18" s="396"/>
      <c r="AA18" s="396"/>
      <c r="AB18" s="396"/>
      <c r="AC18" s="396"/>
      <c r="AD18" s="396"/>
      <c r="AE18" s="396"/>
      <c r="AF18" s="396"/>
      <c r="AG18" s="396"/>
      <c r="AH18" s="396"/>
      <c r="AI18" s="396"/>
      <c r="AJ18" s="396"/>
      <c r="AK18" s="396"/>
      <c r="AL18" s="396"/>
      <c r="AM18" s="396"/>
      <c r="AN18" s="396"/>
      <c r="AO18" s="396"/>
      <c r="AP18" s="396"/>
      <c r="AQ18" s="396"/>
      <c r="AR18" s="396"/>
      <c r="AS18" s="396"/>
      <c r="AT18" s="396"/>
      <c r="AU18" s="396"/>
      <c r="AV18" s="396"/>
      <c r="AW18" s="396"/>
      <c r="AX18" s="396"/>
      <c r="AY18" s="396"/>
      <c r="AZ18" s="396"/>
      <c r="BA18" s="396"/>
      <c r="BB18" s="396"/>
      <c r="BC18" s="396"/>
      <c r="BD18" s="396"/>
      <c r="BE18" s="396"/>
      <c r="BF18" s="396"/>
      <c r="BG18" s="396"/>
      <c r="BH18" s="396"/>
      <c r="BI18" s="396"/>
      <c r="BJ18" s="396"/>
      <c r="BK18" s="396"/>
      <c r="BL18" s="396"/>
      <c r="BM18" s="396"/>
      <c r="BN18" s="396"/>
      <c r="BO18" s="396"/>
      <c r="BP18" s="396"/>
      <c r="BQ18" s="396"/>
      <c r="BR18" s="396"/>
      <c r="BS18" s="396"/>
      <c r="BT18" s="396"/>
      <c r="BU18" s="396"/>
      <c r="BV18" s="396"/>
      <c r="BW18" s="396"/>
      <c r="BX18" s="396"/>
      <c r="BY18" s="396"/>
      <c r="BZ18" s="396"/>
      <c r="CA18" s="396"/>
      <c r="CB18" s="396"/>
      <c r="CC18" s="396"/>
      <c r="CD18" s="396"/>
      <c r="CE18" s="396"/>
      <c r="CF18" s="396"/>
      <c r="CG18" s="396"/>
      <c r="CH18" s="396"/>
      <c r="CI18" s="396"/>
      <c r="CJ18" s="396"/>
      <c r="CK18" s="396"/>
      <c r="CL18" s="396"/>
      <c r="CM18" s="396"/>
      <c r="CN18" s="396"/>
      <c r="CO18" s="396"/>
      <c r="CP18" s="396"/>
      <c r="CQ18" s="396"/>
      <c r="CR18" s="396"/>
      <c r="CS18" s="396"/>
      <c r="CT18" s="396"/>
      <c r="CU18" s="396"/>
      <c r="CV18" s="396"/>
      <c r="CW18" s="396"/>
      <c r="CX18" s="396"/>
      <c r="CY18" s="396"/>
      <c r="CZ18" s="538"/>
    </row>
    <row r="19" spans="1:104" ht="13.5" customHeight="1">
      <c r="A19" s="535">
        <f>B測定!A22</f>
        <v>601</v>
      </c>
      <c r="B19" s="536" t="str">
        <f>B測定!B22</f>
        <v>601.#5J B-cap 地側 X=</v>
      </c>
      <c r="C19" s="484">
        <f>B測定!Q22</f>
        <v>601</v>
      </c>
      <c r="D19" s="398">
        <f>B測定!R22</f>
        <v>35.5</v>
      </c>
      <c r="E19" s="537">
        <f>IF(B測定!S22="","",B測定!S22-$D19)</f>
        <v>-0.1980000000000004</v>
      </c>
      <c r="F19" s="537">
        <f>IF(B測定!T22="","",B測定!T22-$D19)</f>
        <v>-0.22500000000000142</v>
      </c>
      <c r="G19" s="396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/>
      <c r="AA19" s="396"/>
      <c r="AB19" s="396"/>
      <c r="AC19" s="396"/>
      <c r="AD19" s="396"/>
      <c r="AE19" s="396"/>
      <c r="AF19" s="396"/>
      <c r="AG19" s="396"/>
      <c r="AH19" s="396"/>
      <c r="AI19" s="396"/>
      <c r="AJ19" s="396"/>
      <c r="AK19" s="396"/>
      <c r="AL19" s="396"/>
      <c r="AM19" s="396"/>
      <c r="AN19" s="396"/>
      <c r="AO19" s="396"/>
      <c r="AP19" s="396"/>
      <c r="AQ19" s="396"/>
      <c r="AR19" s="396"/>
      <c r="AS19" s="396"/>
      <c r="AT19" s="396"/>
      <c r="AU19" s="396"/>
      <c r="AV19" s="396"/>
      <c r="AW19" s="396"/>
      <c r="AX19" s="396"/>
      <c r="AY19" s="396"/>
      <c r="AZ19" s="396"/>
      <c r="BA19" s="396"/>
      <c r="BB19" s="396"/>
      <c r="BC19" s="396"/>
      <c r="BD19" s="396"/>
      <c r="BE19" s="396"/>
      <c r="BF19" s="396"/>
      <c r="BG19" s="396"/>
      <c r="BH19" s="396"/>
      <c r="BI19" s="396"/>
      <c r="BJ19" s="396"/>
      <c r="BK19" s="396"/>
      <c r="BL19" s="396"/>
      <c r="BM19" s="396"/>
      <c r="BN19" s="396"/>
      <c r="BO19" s="396"/>
      <c r="BP19" s="396"/>
      <c r="BQ19" s="396"/>
      <c r="BR19" s="396"/>
      <c r="BS19" s="396"/>
      <c r="BT19" s="396"/>
      <c r="BU19" s="396"/>
      <c r="BV19" s="396"/>
      <c r="BW19" s="396"/>
      <c r="BX19" s="396"/>
      <c r="BY19" s="396"/>
      <c r="BZ19" s="396"/>
      <c r="CA19" s="396"/>
      <c r="CB19" s="396"/>
      <c r="CC19" s="396"/>
      <c r="CD19" s="396"/>
      <c r="CE19" s="396"/>
      <c r="CF19" s="396"/>
      <c r="CG19" s="396"/>
      <c r="CH19" s="396"/>
      <c r="CI19" s="396"/>
      <c r="CJ19" s="396"/>
      <c r="CK19" s="396"/>
      <c r="CL19" s="396"/>
      <c r="CM19" s="396"/>
      <c r="CN19" s="396"/>
      <c r="CO19" s="396"/>
      <c r="CP19" s="396"/>
      <c r="CQ19" s="396"/>
      <c r="CR19" s="396"/>
      <c r="CS19" s="396"/>
      <c r="CT19" s="396"/>
      <c r="CU19" s="396"/>
      <c r="CV19" s="396"/>
      <c r="CW19" s="396"/>
      <c r="CX19" s="396"/>
      <c r="CY19" s="396"/>
      <c r="CZ19" s="538"/>
    </row>
    <row r="20" spans="1:104" ht="13.5" customHeight="1">
      <c r="A20" s="535">
        <f>B測定!A23</f>
        <v>601</v>
      </c>
      <c r="B20" s="536" t="str">
        <f>B測定!B23</f>
        <v>601.#5J B-cap 地側 Y=</v>
      </c>
      <c r="C20" s="484">
        <f>B測定!Q23</f>
        <v>601</v>
      </c>
      <c r="D20" s="398">
        <f>B測定!R23</f>
        <v>162.80000000000001</v>
      </c>
      <c r="E20" s="537">
        <f>IF(B測定!S23="","",B測定!S23-$D20)</f>
        <v>-7.2000000000002728E-2</v>
      </c>
      <c r="F20" s="537">
        <f>IF(B測定!T23="","",B測定!T23-$D20)</f>
        <v>-8.6000000000012733E-2</v>
      </c>
      <c r="G20" s="396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/>
      <c r="AA20" s="396"/>
      <c r="AB20" s="396"/>
      <c r="AC20" s="396"/>
      <c r="AD20" s="396"/>
      <c r="AE20" s="396"/>
      <c r="AF20" s="396"/>
      <c r="AG20" s="396"/>
      <c r="AH20" s="396"/>
      <c r="AI20" s="396"/>
      <c r="AJ20" s="396"/>
      <c r="AK20" s="396"/>
      <c r="AL20" s="396"/>
      <c r="AM20" s="396"/>
      <c r="AN20" s="396"/>
      <c r="AO20" s="396"/>
      <c r="AP20" s="396"/>
      <c r="AQ20" s="396"/>
      <c r="AR20" s="396"/>
      <c r="AS20" s="396"/>
      <c r="AT20" s="396"/>
      <c r="AU20" s="396"/>
      <c r="AV20" s="396"/>
      <c r="AW20" s="396"/>
      <c r="AX20" s="396"/>
      <c r="AY20" s="396"/>
      <c r="AZ20" s="396"/>
      <c r="BA20" s="396"/>
      <c r="BB20" s="396"/>
      <c r="BC20" s="396"/>
      <c r="BD20" s="396"/>
      <c r="BE20" s="396"/>
      <c r="BF20" s="396"/>
      <c r="BG20" s="396"/>
      <c r="BH20" s="396"/>
      <c r="BI20" s="396"/>
      <c r="BJ20" s="396"/>
      <c r="BK20" s="396"/>
      <c r="BL20" s="396"/>
      <c r="BM20" s="396"/>
      <c r="BN20" s="396"/>
      <c r="BO20" s="396"/>
      <c r="BP20" s="396"/>
      <c r="BQ20" s="396"/>
      <c r="BR20" s="396"/>
      <c r="BS20" s="396"/>
      <c r="BT20" s="396"/>
      <c r="BU20" s="396"/>
      <c r="BV20" s="396"/>
      <c r="BW20" s="396"/>
      <c r="BX20" s="396"/>
      <c r="BY20" s="396"/>
      <c r="BZ20" s="396"/>
      <c r="CA20" s="396"/>
      <c r="CB20" s="396"/>
      <c r="CC20" s="396"/>
      <c r="CD20" s="396"/>
      <c r="CE20" s="396"/>
      <c r="CF20" s="396"/>
      <c r="CG20" s="396"/>
      <c r="CH20" s="396"/>
      <c r="CI20" s="396"/>
      <c r="CJ20" s="396"/>
      <c r="CK20" s="396"/>
      <c r="CL20" s="396"/>
      <c r="CM20" s="396"/>
      <c r="CN20" s="396"/>
      <c r="CO20" s="396"/>
      <c r="CP20" s="396"/>
      <c r="CQ20" s="396"/>
      <c r="CR20" s="396"/>
      <c r="CS20" s="396"/>
      <c r="CT20" s="396"/>
      <c r="CU20" s="396"/>
      <c r="CV20" s="396"/>
      <c r="CW20" s="396"/>
      <c r="CX20" s="396"/>
      <c r="CY20" s="396"/>
      <c r="CZ20" s="538"/>
    </row>
    <row r="21" spans="1:104" ht="13.5" customHeight="1">
      <c r="A21" s="535" t="str">
        <f>B測定!A24</f>
        <v>601-1</v>
      </c>
      <c r="B21" s="536" t="str">
        <f>B測定!B24</f>
        <v>尺寸位置 (CIR_601_1_5J/F侧B-CAP孔)</v>
      </c>
      <c r="C21" s="484">
        <f>B測定!Q24</f>
        <v>0</v>
      </c>
      <c r="D21" s="398">
        <f>B測定!R24</f>
        <v>0</v>
      </c>
      <c r="E21" s="537">
        <f>IF(B測定!S24="","",B測定!S24-$D21)</f>
        <v>35.018000000000001</v>
      </c>
      <c r="F21" s="537">
        <f>IF(B測定!T24="","",B測定!T24-$D21)</f>
        <v>34.965000000000003</v>
      </c>
      <c r="G21" s="396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  <c r="AA21" s="396"/>
      <c r="AB21" s="396"/>
      <c r="AC21" s="396"/>
      <c r="AD21" s="396"/>
      <c r="AE21" s="396"/>
      <c r="AF21" s="396"/>
      <c r="AG21" s="396"/>
      <c r="AH21" s="396"/>
      <c r="AI21" s="396"/>
      <c r="AJ21" s="396"/>
      <c r="AK21" s="396"/>
      <c r="AL21" s="396"/>
      <c r="AM21" s="396"/>
      <c r="AN21" s="396"/>
      <c r="AO21" s="396"/>
      <c r="AP21" s="396"/>
      <c r="AQ21" s="396"/>
      <c r="AR21" s="396"/>
      <c r="AS21" s="396"/>
      <c r="AT21" s="396"/>
      <c r="AU21" s="396"/>
      <c r="AV21" s="396"/>
      <c r="AW21" s="396"/>
      <c r="AX21" s="396"/>
      <c r="AY21" s="396"/>
      <c r="AZ21" s="396"/>
      <c r="BA21" s="396"/>
      <c r="BB21" s="396"/>
      <c r="BC21" s="396"/>
      <c r="BD21" s="396"/>
      <c r="BE21" s="396"/>
      <c r="BF21" s="396"/>
      <c r="BG21" s="396"/>
      <c r="BH21" s="396"/>
      <c r="BI21" s="396"/>
      <c r="BJ21" s="396"/>
      <c r="BK21" s="396"/>
      <c r="BL21" s="396"/>
      <c r="BM21" s="396"/>
      <c r="BN21" s="396"/>
      <c r="BO21" s="396"/>
      <c r="BP21" s="396"/>
      <c r="BQ21" s="396"/>
      <c r="BR21" s="396"/>
      <c r="BS21" s="396"/>
      <c r="BT21" s="396"/>
      <c r="BU21" s="396"/>
      <c r="BV21" s="396"/>
      <c r="BW21" s="396"/>
      <c r="BX21" s="396"/>
      <c r="BY21" s="396"/>
      <c r="BZ21" s="396"/>
      <c r="CA21" s="396"/>
      <c r="CB21" s="396"/>
      <c r="CC21" s="396"/>
      <c r="CD21" s="396"/>
      <c r="CE21" s="396"/>
      <c r="CF21" s="396"/>
      <c r="CG21" s="396"/>
      <c r="CH21" s="396"/>
      <c r="CI21" s="396"/>
      <c r="CJ21" s="396"/>
      <c r="CK21" s="396"/>
      <c r="CL21" s="396"/>
      <c r="CM21" s="396"/>
      <c r="CN21" s="396"/>
      <c r="CO21" s="396"/>
      <c r="CP21" s="396"/>
      <c r="CQ21" s="396"/>
      <c r="CR21" s="396"/>
      <c r="CS21" s="396"/>
      <c r="CT21" s="396"/>
      <c r="CU21" s="396"/>
      <c r="CV21" s="396"/>
      <c r="CW21" s="396"/>
      <c r="CX21" s="396"/>
      <c r="CY21" s="396"/>
      <c r="CZ21" s="538"/>
    </row>
    <row r="22" spans="1:104" ht="13.5" customHeight="1">
      <c r="A22" s="535" t="str">
        <f>B測定!A25</f>
        <v>601-1</v>
      </c>
      <c r="B22" s="536" t="str">
        <f>B測定!B25</f>
        <v>尺寸位置 (CIR_601_1_5J/F侧B-CAP孔)</v>
      </c>
      <c r="C22" s="484">
        <f>B測定!Q25</f>
        <v>0</v>
      </c>
      <c r="D22" s="398">
        <f>B測定!R25</f>
        <v>0</v>
      </c>
      <c r="E22" s="537">
        <f>IF(B測定!S25="","",B測定!S25-$D22)</f>
        <v>162.679</v>
      </c>
      <c r="F22" s="537">
        <f>IF(B測定!T25="","",B測定!T25-$D22)</f>
        <v>162.667</v>
      </c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  <c r="AA22" s="396"/>
      <c r="AB22" s="396"/>
      <c r="AC22" s="396"/>
      <c r="AD22" s="396"/>
      <c r="AE22" s="396"/>
      <c r="AF22" s="396"/>
      <c r="AG22" s="396"/>
      <c r="AH22" s="396"/>
      <c r="AI22" s="396"/>
      <c r="AJ22" s="396"/>
      <c r="AK22" s="396"/>
      <c r="AL22" s="396"/>
      <c r="AM22" s="396"/>
      <c r="AN22" s="396"/>
      <c r="AO22" s="396"/>
      <c r="AP22" s="396"/>
      <c r="AQ22" s="396"/>
      <c r="AR22" s="396"/>
      <c r="AS22" s="396"/>
      <c r="AT22" s="396"/>
      <c r="AU22" s="396"/>
      <c r="AV22" s="396"/>
      <c r="AW22" s="396"/>
      <c r="AX22" s="396"/>
      <c r="AY22" s="396"/>
      <c r="AZ22" s="396"/>
      <c r="BA22" s="396"/>
      <c r="BB22" s="396"/>
      <c r="BC22" s="396"/>
      <c r="BD22" s="396"/>
      <c r="BE22" s="396"/>
      <c r="BF22" s="396"/>
      <c r="BG22" s="396"/>
      <c r="BH22" s="396"/>
      <c r="BI22" s="396"/>
      <c r="BJ22" s="396"/>
      <c r="BK22" s="396"/>
      <c r="BL22" s="396"/>
      <c r="BM22" s="396"/>
      <c r="BN22" s="396"/>
      <c r="BO22" s="396"/>
      <c r="BP22" s="396"/>
      <c r="BQ22" s="396"/>
      <c r="BR22" s="396"/>
      <c r="BS22" s="396"/>
      <c r="BT22" s="396"/>
      <c r="BU22" s="396"/>
      <c r="BV22" s="396"/>
      <c r="BW22" s="396"/>
      <c r="BX22" s="396"/>
      <c r="BY22" s="396"/>
      <c r="BZ22" s="396"/>
      <c r="CA22" s="396"/>
      <c r="CB22" s="396"/>
      <c r="CC22" s="396"/>
      <c r="CD22" s="396"/>
      <c r="CE22" s="396"/>
      <c r="CF22" s="396"/>
      <c r="CG22" s="396"/>
      <c r="CH22" s="396"/>
      <c r="CI22" s="396"/>
      <c r="CJ22" s="396"/>
      <c r="CK22" s="396"/>
      <c r="CL22" s="396"/>
      <c r="CM22" s="396"/>
      <c r="CN22" s="396"/>
      <c r="CO22" s="396"/>
      <c r="CP22" s="396"/>
      <c r="CQ22" s="396"/>
      <c r="CR22" s="396"/>
      <c r="CS22" s="396"/>
      <c r="CT22" s="396"/>
      <c r="CU22" s="396"/>
      <c r="CV22" s="396"/>
      <c r="CW22" s="396"/>
      <c r="CX22" s="396"/>
      <c r="CY22" s="396"/>
      <c r="CZ22" s="538"/>
    </row>
    <row r="23" spans="1:104" ht="13.5" customHeight="1">
      <c r="A23" s="535">
        <f>B測定!A26</f>
        <v>602</v>
      </c>
      <c r="B23" s="536" t="str">
        <f>B測定!B26</f>
        <v>602.#4J B-cap 地側 X=</v>
      </c>
      <c r="C23" s="484">
        <f>B測定!Q26</f>
        <v>602</v>
      </c>
      <c r="D23" s="398">
        <f>B測定!R26</f>
        <v>35.5</v>
      </c>
      <c r="E23" s="537">
        <f>IF(B測定!S26="","",B測定!S26-$D23)</f>
        <v>-3.3000000000001251E-2</v>
      </c>
      <c r="F23" s="537">
        <f>IF(B測定!T26="","",B測定!T26-$D23)</f>
        <v>-3.0999999999998806E-2</v>
      </c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  <c r="AA23" s="396"/>
      <c r="AB23" s="396"/>
      <c r="AC23" s="396"/>
      <c r="AD23" s="396"/>
      <c r="AE23" s="396"/>
      <c r="AF23" s="396"/>
      <c r="AG23" s="396"/>
      <c r="AH23" s="396"/>
      <c r="AI23" s="396"/>
      <c r="AJ23" s="396"/>
      <c r="AK23" s="396"/>
      <c r="AL23" s="396"/>
      <c r="AM23" s="396"/>
      <c r="AN23" s="396"/>
      <c r="AO23" s="396"/>
      <c r="AP23" s="396"/>
      <c r="AQ23" s="396"/>
      <c r="AR23" s="396"/>
      <c r="AS23" s="396"/>
      <c r="AT23" s="396"/>
      <c r="AU23" s="396"/>
      <c r="AV23" s="396"/>
      <c r="AW23" s="396"/>
      <c r="AX23" s="396"/>
      <c r="AY23" s="396"/>
      <c r="AZ23" s="396"/>
      <c r="BA23" s="396"/>
      <c r="BB23" s="396"/>
      <c r="BC23" s="396"/>
      <c r="BD23" s="396"/>
      <c r="BE23" s="396"/>
      <c r="BF23" s="396"/>
      <c r="BG23" s="396"/>
      <c r="BH23" s="396"/>
      <c r="BI23" s="396"/>
      <c r="BJ23" s="396"/>
      <c r="BK23" s="396"/>
      <c r="BL23" s="396"/>
      <c r="BM23" s="396"/>
      <c r="BN23" s="396"/>
      <c r="BO23" s="396"/>
      <c r="BP23" s="396"/>
      <c r="BQ23" s="396"/>
      <c r="BR23" s="396"/>
      <c r="BS23" s="396"/>
      <c r="BT23" s="396"/>
      <c r="BU23" s="396"/>
      <c r="BV23" s="396"/>
      <c r="BW23" s="396"/>
      <c r="BX23" s="396"/>
      <c r="BY23" s="396"/>
      <c r="BZ23" s="396"/>
      <c r="CA23" s="396"/>
      <c r="CB23" s="396"/>
      <c r="CC23" s="396"/>
      <c r="CD23" s="396"/>
      <c r="CE23" s="396"/>
      <c r="CF23" s="396"/>
      <c r="CG23" s="396"/>
      <c r="CH23" s="396"/>
      <c r="CI23" s="396"/>
      <c r="CJ23" s="396"/>
      <c r="CK23" s="396"/>
      <c r="CL23" s="396"/>
      <c r="CM23" s="396"/>
      <c r="CN23" s="396"/>
      <c r="CO23" s="396"/>
      <c r="CP23" s="396"/>
      <c r="CQ23" s="396"/>
      <c r="CR23" s="396"/>
      <c r="CS23" s="396"/>
      <c r="CT23" s="396"/>
      <c r="CU23" s="396"/>
      <c r="CV23" s="396"/>
      <c r="CW23" s="396"/>
      <c r="CX23" s="396"/>
      <c r="CY23" s="396"/>
      <c r="CZ23" s="538"/>
    </row>
    <row r="24" spans="1:104" ht="13.5" customHeight="1">
      <c r="A24" s="535">
        <f>B測定!A27</f>
        <v>602</v>
      </c>
      <c r="B24" s="536" t="str">
        <f>B測定!B27</f>
        <v>602.#4J B-cap 地側 Y=</v>
      </c>
      <c r="C24" s="484">
        <f>B測定!Q27</f>
        <v>602</v>
      </c>
      <c r="D24" s="398">
        <f>B測定!R27</f>
        <v>80</v>
      </c>
      <c r="E24" s="537">
        <f>IF(B測定!S27="","",B測定!S27-$D24)</f>
        <v>3.1000000000005912E-2</v>
      </c>
      <c r="F24" s="537">
        <f>IF(B測定!T27="","",B測定!T27-$D24)</f>
        <v>7.0000000000050022E-3</v>
      </c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  <c r="AA24" s="396"/>
      <c r="AB24" s="396"/>
      <c r="AC24" s="396"/>
      <c r="AD24" s="396"/>
      <c r="AE24" s="396"/>
      <c r="AF24" s="396"/>
      <c r="AG24" s="396"/>
      <c r="AH24" s="396"/>
      <c r="AI24" s="396"/>
      <c r="AJ24" s="396"/>
      <c r="AK24" s="396"/>
      <c r="AL24" s="396"/>
      <c r="AM24" s="396"/>
      <c r="AN24" s="396"/>
      <c r="AO24" s="396"/>
      <c r="AP24" s="396"/>
      <c r="AQ24" s="396"/>
      <c r="AR24" s="396"/>
      <c r="AS24" s="396"/>
      <c r="AT24" s="396"/>
      <c r="AU24" s="396"/>
      <c r="AV24" s="396"/>
      <c r="AW24" s="396"/>
      <c r="AX24" s="396"/>
      <c r="AY24" s="396"/>
      <c r="AZ24" s="396"/>
      <c r="BA24" s="396"/>
      <c r="BB24" s="396"/>
      <c r="BC24" s="396"/>
      <c r="BD24" s="396"/>
      <c r="BE24" s="396"/>
      <c r="BF24" s="396"/>
      <c r="BG24" s="396"/>
      <c r="BH24" s="396"/>
      <c r="BI24" s="396"/>
      <c r="BJ24" s="396"/>
      <c r="BK24" s="396"/>
      <c r="BL24" s="396"/>
      <c r="BM24" s="396"/>
      <c r="BN24" s="396"/>
      <c r="BO24" s="396"/>
      <c r="BP24" s="396"/>
      <c r="BQ24" s="396"/>
      <c r="BR24" s="396"/>
      <c r="BS24" s="396"/>
      <c r="BT24" s="396"/>
      <c r="BU24" s="396"/>
      <c r="BV24" s="396"/>
      <c r="BW24" s="396"/>
      <c r="BX24" s="396"/>
      <c r="BY24" s="396"/>
      <c r="BZ24" s="396"/>
      <c r="CA24" s="396"/>
      <c r="CB24" s="396"/>
      <c r="CC24" s="396"/>
      <c r="CD24" s="396"/>
      <c r="CE24" s="396"/>
      <c r="CF24" s="396"/>
      <c r="CG24" s="396"/>
      <c r="CH24" s="396"/>
      <c r="CI24" s="396"/>
      <c r="CJ24" s="396"/>
      <c r="CK24" s="396"/>
      <c r="CL24" s="396"/>
      <c r="CM24" s="396"/>
      <c r="CN24" s="396"/>
      <c r="CO24" s="396"/>
      <c r="CP24" s="396"/>
      <c r="CQ24" s="396"/>
      <c r="CR24" s="396"/>
      <c r="CS24" s="396"/>
      <c r="CT24" s="396"/>
      <c r="CU24" s="396"/>
      <c r="CV24" s="396"/>
      <c r="CW24" s="396"/>
      <c r="CX24" s="396"/>
      <c r="CY24" s="396"/>
      <c r="CZ24" s="538"/>
    </row>
    <row r="25" spans="1:104" ht="13.5" customHeight="1">
      <c r="A25" s="535">
        <f>B測定!A28</f>
        <v>0</v>
      </c>
      <c r="B25" s="536" t="str">
        <f>B測定!B28</f>
        <v>尺寸位置 (CIR_602_1_4J/F侧B-CAP孔)</v>
      </c>
      <c r="C25" s="484">
        <f>B測定!Q28</f>
        <v>0</v>
      </c>
      <c r="D25" s="398">
        <f>B測定!R28</f>
        <v>0</v>
      </c>
      <c r="E25" s="537">
        <f>IF(B測定!S28="","",B測定!S28-$D25)</f>
        <v>35.462000000000003</v>
      </c>
      <c r="F25" s="537">
        <f>IF(B測定!T28="","",B測定!T28-$D25)</f>
        <v>35.466000000000001</v>
      </c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  <c r="AA25" s="396"/>
      <c r="AB25" s="396"/>
      <c r="AC25" s="396"/>
      <c r="AD25" s="396"/>
      <c r="AE25" s="396"/>
      <c r="AF25" s="396"/>
      <c r="AG25" s="396"/>
      <c r="AH25" s="396"/>
      <c r="AI25" s="396"/>
      <c r="AJ25" s="396"/>
      <c r="AK25" s="396"/>
      <c r="AL25" s="396"/>
      <c r="AM25" s="396"/>
      <c r="AN25" s="396"/>
      <c r="AO25" s="396"/>
      <c r="AP25" s="396"/>
      <c r="AQ25" s="396"/>
      <c r="AR25" s="396"/>
      <c r="AS25" s="396"/>
      <c r="AT25" s="396"/>
      <c r="AU25" s="396"/>
      <c r="AV25" s="396"/>
      <c r="AW25" s="396"/>
      <c r="AX25" s="396"/>
      <c r="AY25" s="396"/>
      <c r="AZ25" s="396"/>
      <c r="BA25" s="396"/>
      <c r="BB25" s="396"/>
      <c r="BC25" s="396"/>
      <c r="BD25" s="396"/>
      <c r="BE25" s="396"/>
      <c r="BF25" s="396"/>
      <c r="BG25" s="396"/>
      <c r="BH25" s="396"/>
      <c r="BI25" s="396"/>
      <c r="BJ25" s="396"/>
      <c r="BK25" s="396"/>
      <c r="BL25" s="396"/>
      <c r="BM25" s="396"/>
      <c r="BN25" s="396"/>
      <c r="BO25" s="396"/>
      <c r="BP25" s="396"/>
      <c r="BQ25" s="396"/>
      <c r="BR25" s="396"/>
      <c r="BS25" s="396"/>
      <c r="BT25" s="396"/>
      <c r="BU25" s="396"/>
      <c r="BV25" s="396"/>
      <c r="BW25" s="396"/>
      <c r="BX25" s="396"/>
      <c r="BY25" s="396"/>
      <c r="BZ25" s="396"/>
      <c r="CA25" s="396"/>
      <c r="CB25" s="396"/>
      <c r="CC25" s="396"/>
      <c r="CD25" s="396"/>
      <c r="CE25" s="396"/>
      <c r="CF25" s="396"/>
      <c r="CG25" s="396"/>
      <c r="CH25" s="396"/>
      <c r="CI25" s="396"/>
      <c r="CJ25" s="396"/>
      <c r="CK25" s="396"/>
      <c r="CL25" s="396"/>
      <c r="CM25" s="396"/>
      <c r="CN25" s="396"/>
      <c r="CO25" s="396"/>
      <c r="CP25" s="396"/>
      <c r="CQ25" s="396"/>
      <c r="CR25" s="396"/>
      <c r="CS25" s="396"/>
      <c r="CT25" s="396"/>
      <c r="CU25" s="396"/>
      <c r="CV25" s="396"/>
      <c r="CW25" s="396"/>
      <c r="CX25" s="396"/>
      <c r="CY25" s="396"/>
      <c r="CZ25" s="538"/>
    </row>
    <row r="26" spans="1:104" ht="13.5" customHeight="1">
      <c r="A26" s="535">
        <f>B測定!A29</f>
        <v>0</v>
      </c>
      <c r="B26" s="536" t="str">
        <f>B測定!B29</f>
        <v>尺寸位置 (CIR_602_1_4J/F侧B-CAP孔)</v>
      </c>
      <c r="C26" s="484">
        <f>B測定!Q29</f>
        <v>0</v>
      </c>
      <c r="D26" s="398">
        <f>B測定!R29</f>
        <v>0</v>
      </c>
      <c r="E26" s="537">
        <f>IF(B測定!S29="","",B測定!S29-$D26)</f>
        <v>80.001000000000005</v>
      </c>
      <c r="F26" s="537">
        <f>IF(B測定!T29="","",B測定!T29-$D26)</f>
        <v>79.992999999999995</v>
      </c>
      <c r="G26" s="396"/>
      <c r="H26" s="396"/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  <c r="AA26" s="396"/>
      <c r="AB26" s="396"/>
      <c r="AC26" s="396"/>
      <c r="AD26" s="396"/>
      <c r="AE26" s="396"/>
      <c r="AF26" s="396"/>
      <c r="AG26" s="396"/>
      <c r="AH26" s="396"/>
      <c r="AI26" s="396"/>
      <c r="AJ26" s="396"/>
      <c r="AK26" s="396"/>
      <c r="AL26" s="396"/>
      <c r="AM26" s="396"/>
      <c r="AN26" s="396"/>
      <c r="AO26" s="396"/>
      <c r="AP26" s="396"/>
      <c r="AQ26" s="396"/>
      <c r="AR26" s="396"/>
      <c r="AS26" s="396"/>
      <c r="AT26" s="396"/>
      <c r="AU26" s="396"/>
      <c r="AV26" s="396"/>
      <c r="AW26" s="396"/>
      <c r="AX26" s="396"/>
      <c r="AY26" s="396"/>
      <c r="AZ26" s="396"/>
      <c r="BA26" s="396"/>
      <c r="BB26" s="396"/>
      <c r="BC26" s="396"/>
      <c r="BD26" s="396"/>
      <c r="BE26" s="396"/>
      <c r="BF26" s="396"/>
      <c r="BG26" s="396"/>
      <c r="BH26" s="396"/>
      <c r="BI26" s="396"/>
      <c r="BJ26" s="396"/>
      <c r="BK26" s="396"/>
      <c r="BL26" s="396"/>
      <c r="BM26" s="396"/>
      <c r="BN26" s="396"/>
      <c r="BO26" s="396"/>
      <c r="BP26" s="396"/>
      <c r="BQ26" s="396"/>
      <c r="BR26" s="396"/>
      <c r="BS26" s="396"/>
      <c r="BT26" s="396"/>
      <c r="BU26" s="396"/>
      <c r="BV26" s="396"/>
      <c r="BW26" s="396"/>
      <c r="BX26" s="396"/>
      <c r="BY26" s="396"/>
      <c r="BZ26" s="396"/>
      <c r="CA26" s="396"/>
      <c r="CB26" s="396"/>
      <c r="CC26" s="396"/>
      <c r="CD26" s="396"/>
      <c r="CE26" s="396"/>
      <c r="CF26" s="396"/>
      <c r="CG26" s="396"/>
      <c r="CH26" s="396"/>
      <c r="CI26" s="396"/>
      <c r="CJ26" s="396"/>
      <c r="CK26" s="396"/>
      <c r="CL26" s="396"/>
      <c r="CM26" s="396"/>
      <c r="CN26" s="396"/>
      <c r="CO26" s="396"/>
      <c r="CP26" s="396"/>
      <c r="CQ26" s="396"/>
      <c r="CR26" s="396"/>
      <c r="CS26" s="396"/>
      <c r="CT26" s="396"/>
      <c r="CU26" s="396"/>
      <c r="CV26" s="396"/>
      <c r="CW26" s="396"/>
      <c r="CX26" s="396"/>
      <c r="CY26" s="396"/>
      <c r="CZ26" s="538"/>
    </row>
    <row r="27" spans="1:104" ht="13.5" customHeight="1">
      <c r="A27" s="535">
        <f>B測定!A30</f>
        <v>603</v>
      </c>
      <c r="B27" s="536" t="str">
        <f>B測定!B30</f>
        <v>603.#3J B-cap 地側 X=</v>
      </c>
      <c r="C27" s="484">
        <f>B測定!Q30</f>
        <v>603</v>
      </c>
      <c r="D27" s="398">
        <f>B測定!R30</f>
        <v>35.5</v>
      </c>
      <c r="E27" s="537">
        <f>IF(B測定!S30="","",B測定!S30-$D27)</f>
        <v>-0.17600000000000193</v>
      </c>
      <c r="F27" s="537">
        <f>IF(B測定!T30="","",B測定!T30-$D27)</f>
        <v>-0.17199999999999704</v>
      </c>
      <c r="G27" s="396"/>
      <c r="H27" s="396"/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  <c r="AA27" s="396"/>
      <c r="AB27" s="396"/>
      <c r="AC27" s="396"/>
      <c r="AD27" s="396"/>
      <c r="AE27" s="396"/>
      <c r="AF27" s="396"/>
      <c r="AG27" s="396"/>
      <c r="AH27" s="396"/>
      <c r="AI27" s="396"/>
      <c r="AJ27" s="396"/>
      <c r="AK27" s="396"/>
      <c r="AL27" s="396"/>
      <c r="AM27" s="396"/>
      <c r="AN27" s="396"/>
      <c r="AO27" s="396"/>
      <c r="AP27" s="396"/>
      <c r="AQ27" s="396"/>
      <c r="AR27" s="396"/>
      <c r="AS27" s="396"/>
      <c r="AT27" s="396"/>
      <c r="AU27" s="396"/>
      <c r="AV27" s="396"/>
      <c r="AW27" s="396"/>
      <c r="AX27" s="396"/>
      <c r="AY27" s="396"/>
      <c r="AZ27" s="396"/>
      <c r="BA27" s="396"/>
      <c r="BB27" s="396"/>
      <c r="BC27" s="396"/>
      <c r="BD27" s="396"/>
      <c r="BE27" s="396"/>
      <c r="BF27" s="396"/>
      <c r="BG27" s="396"/>
      <c r="BH27" s="396"/>
      <c r="BI27" s="396"/>
      <c r="BJ27" s="396"/>
      <c r="BK27" s="396"/>
      <c r="BL27" s="396"/>
      <c r="BM27" s="396"/>
      <c r="BN27" s="396"/>
      <c r="BO27" s="396"/>
      <c r="BP27" s="396"/>
      <c r="BQ27" s="396"/>
      <c r="BR27" s="396"/>
      <c r="BS27" s="396"/>
      <c r="BT27" s="396"/>
      <c r="BU27" s="396"/>
      <c r="BV27" s="396"/>
      <c r="BW27" s="396"/>
      <c r="BX27" s="396"/>
      <c r="BY27" s="396"/>
      <c r="BZ27" s="396"/>
      <c r="CA27" s="396"/>
      <c r="CB27" s="396"/>
      <c r="CC27" s="396"/>
      <c r="CD27" s="396"/>
      <c r="CE27" s="396"/>
      <c r="CF27" s="396"/>
      <c r="CG27" s="396"/>
      <c r="CH27" s="396"/>
      <c r="CI27" s="396"/>
      <c r="CJ27" s="396"/>
      <c r="CK27" s="396"/>
      <c r="CL27" s="396"/>
      <c r="CM27" s="396"/>
      <c r="CN27" s="396"/>
      <c r="CO27" s="396"/>
      <c r="CP27" s="396"/>
      <c r="CQ27" s="396"/>
      <c r="CR27" s="396"/>
      <c r="CS27" s="396"/>
      <c r="CT27" s="396"/>
      <c r="CU27" s="396"/>
      <c r="CV27" s="396"/>
      <c r="CW27" s="396"/>
      <c r="CX27" s="396"/>
      <c r="CY27" s="396"/>
      <c r="CZ27" s="538"/>
    </row>
    <row r="28" spans="1:104" ht="13.5" customHeight="1">
      <c r="A28" s="535">
        <f>B測定!A31</f>
        <v>603</v>
      </c>
      <c r="B28" s="536" t="str">
        <f>B測定!B31</f>
        <v>603.#3J B-cap 地側 Y=</v>
      </c>
      <c r="C28" s="484">
        <f>B測定!Q31</f>
        <v>603</v>
      </c>
      <c r="D28" s="398">
        <f>B測定!R31</f>
        <v>0</v>
      </c>
      <c r="E28" s="537">
        <f>IF(B測定!S31="","",B測定!S31-$D28)</f>
        <v>-3.2000000000000001E-2</v>
      </c>
      <c r="F28" s="537">
        <f>IF(B測定!T31="","",B測定!T31-$D28)</f>
        <v>-3.3000000000000002E-2</v>
      </c>
      <c r="G28" s="396"/>
      <c r="H28" s="396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  <c r="AA28" s="396"/>
      <c r="AB28" s="396"/>
      <c r="AC28" s="396"/>
      <c r="AD28" s="396"/>
      <c r="AE28" s="396"/>
      <c r="AF28" s="396"/>
      <c r="AG28" s="396"/>
      <c r="AH28" s="396"/>
      <c r="AI28" s="396"/>
      <c r="AJ28" s="396"/>
      <c r="AK28" s="396"/>
      <c r="AL28" s="396"/>
      <c r="AM28" s="396"/>
      <c r="AN28" s="396"/>
      <c r="AO28" s="396"/>
      <c r="AP28" s="396"/>
      <c r="AQ28" s="396"/>
      <c r="AR28" s="396"/>
      <c r="AS28" s="396"/>
      <c r="AT28" s="396"/>
      <c r="AU28" s="396"/>
      <c r="AV28" s="396"/>
      <c r="AW28" s="396"/>
      <c r="AX28" s="396"/>
      <c r="AY28" s="396"/>
      <c r="AZ28" s="396"/>
      <c r="BA28" s="396"/>
      <c r="BB28" s="396"/>
      <c r="BC28" s="396"/>
      <c r="BD28" s="396"/>
      <c r="BE28" s="396"/>
      <c r="BF28" s="396"/>
      <c r="BG28" s="396"/>
      <c r="BH28" s="396"/>
      <c r="BI28" s="396"/>
      <c r="BJ28" s="396"/>
      <c r="BK28" s="396"/>
      <c r="BL28" s="396"/>
      <c r="BM28" s="396"/>
      <c r="BN28" s="396"/>
      <c r="BO28" s="396"/>
      <c r="BP28" s="396"/>
      <c r="BQ28" s="396"/>
      <c r="BR28" s="396"/>
      <c r="BS28" s="396"/>
      <c r="BT28" s="396"/>
      <c r="BU28" s="396"/>
      <c r="BV28" s="396"/>
      <c r="BW28" s="396"/>
      <c r="BX28" s="396"/>
      <c r="BY28" s="396"/>
      <c r="BZ28" s="396"/>
      <c r="CA28" s="396"/>
      <c r="CB28" s="396"/>
      <c r="CC28" s="396"/>
      <c r="CD28" s="396"/>
      <c r="CE28" s="396"/>
      <c r="CF28" s="396"/>
      <c r="CG28" s="396"/>
      <c r="CH28" s="396"/>
      <c r="CI28" s="396"/>
      <c r="CJ28" s="396"/>
      <c r="CK28" s="396"/>
      <c r="CL28" s="396"/>
      <c r="CM28" s="396"/>
      <c r="CN28" s="396"/>
      <c r="CO28" s="396"/>
      <c r="CP28" s="396"/>
      <c r="CQ28" s="396"/>
      <c r="CR28" s="396"/>
      <c r="CS28" s="396"/>
      <c r="CT28" s="396"/>
      <c r="CU28" s="396"/>
      <c r="CV28" s="396"/>
      <c r="CW28" s="396"/>
      <c r="CX28" s="396"/>
      <c r="CY28" s="396"/>
      <c r="CZ28" s="538"/>
    </row>
    <row r="29" spans="1:104" ht="13.5" customHeight="1">
      <c r="A29" s="535">
        <f>B測定!A32</f>
        <v>0</v>
      </c>
      <c r="B29" s="536" t="str">
        <f>B測定!B32</f>
        <v>尺寸位置 (CIR_603_1_3J/F侧B-CAP孔)</v>
      </c>
      <c r="C29" s="484">
        <f>B測定!Q32</f>
        <v>0</v>
      </c>
      <c r="D29" s="398">
        <f>B測定!R32</f>
        <v>0</v>
      </c>
      <c r="E29" s="537">
        <f>IF(B測定!S32="","",B測定!S32-$D29)</f>
        <v>35.265999999999998</v>
      </c>
      <c r="F29" s="537">
        <f>IF(B測定!T32="","",B測定!T32-$D29)</f>
        <v>35.265000000000001</v>
      </c>
      <c r="G29" s="396"/>
      <c r="H29" s="396"/>
      <c r="I29" s="396"/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  <c r="AA29" s="396"/>
      <c r="AB29" s="396"/>
      <c r="AC29" s="396"/>
      <c r="AD29" s="396"/>
      <c r="AE29" s="396"/>
      <c r="AF29" s="396"/>
      <c r="AG29" s="396"/>
      <c r="AH29" s="396"/>
      <c r="AI29" s="396"/>
      <c r="AJ29" s="396"/>
      <c r="AK29" s="396"/>
      <c r="AL29" s="396"/>
      <c r="AM29" s="396"/>
      <c r="AN29" s="396"/>
      <c r="AO29" s="396"/>
      <c r="AP29" s="396"/>
      <c r="AQ29" s="396"/>
      <c r="AR29" s="396"/>
      <c r="AS29" s="396"/>
      <c r="AT29" s="396"/>
      <c r="AU29" s="396"/>
      <c r="AV29" s="396"/>
      <c r="AW29" s="396"/>
      <c r="AX29" s="396"/>
      <c r="AY29" s="396"/>
      <c r="AZ29" s="396"/>
      <c r="BA29" s="396"/>
      <c r="BB29" s="396"/>
      <c r="BC29" s="396"/>
      <c r="BD29" s="396"/>
      <c r="BE29" s="396"/>
      <c r="BF29" s="396"/>
      <c r="BG29" s="396"/>
      <c r="BH29" s="396"/>
      <c r="BI29" s="396"/>
      <c r="BJ29" s="396"/>
      <c r="BK29" s="396"/>
      <c r="BL29" s="396"/>
      <c r="BM29" s="396"/>
      <c r="BN29" s="396"/>
      <c r="BO29" s="396"/>
      <c r="BP29" s="396"/>
      <c r="BQ29" s="396"/>
      <c r="BR29" s="396"/>
      <c r="BS29" s="396"/>
      <c r="BT29" s="396"/>
      <c r="BU29" s="396"/>
      <c r="BV29" s="396"/>
      <c r="BW29" s="396"/>
      <c r="BX29" s="396"/>
      <c r="BY29" s="396"/>
      <c r="BZ29" s="396"/>
      <c r="CA29" s="396"/>
      <c r="CB29" s="396"/>
      <c r="CC29" s="396"/>
      <c r="CD29" s="396"/>
      <c r="CE29" s="396"/>
      <c r="CF29" s="396"/>
      <c r="CG29" s="396"/>
      <c r="CH29" s="396"/>
      <c r="CI29" s="396"/>
      <c r="CJ29" s="396"/>
      <c r="CK29" s="396"/>
      <c r="CL29" s="396"/>
      <c r="CM29" s="396"/>
      <c r="CN29" s="396"/>
      <c r="CO29" s="396"/>
      <c r="CP29" s="396"/>
      <c r="CQ29" s="396"/>
      <c r="CR29" s="396"/>
      <c r="CS29" s="396"/>
      <c r="CT29" s="396"/>
      <c r="CU29" s="396"/>
      <c r="CV29" s="396"/>
      <c r="CW29" s="396"/>
      <c r="CX29" s="396"/>
      <c r="CY29" s="396"/>
      <c r="CZ29" s="538"/>
    </row>
    <row r="30" spans="1:104" ht="13.5" customHeight="1">
      <c r="A30" s="535">
        <f>B測定!A33</f>
        <v>0</v>
      </c>
      <c r="B30" s="536" t="str">
        <f>B測定!B33</f>
        <v>尺寸位置 (CIR_603_1_3J/F侧B-CAP孔)</v>
      </c>
      <c r="C30" s="484">
        <f>B測定!Q33</f>
        <v>0</v>
      </c>
      <c r="D30" s="398">
        <f>B測定!R33</f>
        <v>0</v>
      </c>
      <c r="E30" s="537">
        <f>IF(B測定!S33="","",B測定!S33-$D30)</f>
        <v>1.2E-2</v>
      </c>
      <c r="F30" s="537">
        <f>IF(B測定!T33="","",B測定!T33-$D30)</f>
        <v>1.2E-2</v>
      </c>
      <c r="G30" s="396"/>
      <c r="H30" s="396"/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  <c r="AA30" s="396"/>
      <c r="AB30" s="396"/>
      <c r="AC30" s="396"/>
      <c r="AD30" s="396"/>
      <c r="AE30" s="396"/>
      <c r="AF30" s="396"/>
      <c r="AG30" s="396"/>
      <c r="AH30" s="396"/>
      <c r="AI30" s="396"/>
      <c r="AJ30" s="396"/>
      <c r="AK30" s="396"/>
      <c r="AL30" s="396"/>
      <c r="AM30" s="396"/>
      <c r="AN30" s="396"/>
      <c r="AO30" s="396"/>
      <c r="AP30" s="396"/>
      <c r="AQ30" s="396"/>
      <c r="AR30" s="396"/>
      <c r="AS30" s="396"/>
      <c r="AT30" s="396"/>
      <c r="AU30" s="396"/>
      <c r="AV30" s="396"/>
      <c r="AW30" s="396"/>
      <c r="AX30" s="396"/>
      <c r="AY30" s="396"/>
      <c r="AZ30" s="396"/>
      <c r="BA30" s="396"/>
      <c r="BB30" s="396"/>
      <c r="BC30" s="396"/>
      <c r="BD30" s="396"/>
      <c r="BE30" s="396"/>
      <c r="BF30" s="396"/>
      <c r="BG30" s="396"/>
      <c r="BH30" s="396"/>
      <c r="BI30" s="396"/>
      <c r="BJ30" s="396"/>
      <c r="BK30" s="396"/>
      <c r="BL30" s="396"/>
      <c r="BM30" s="396"/>
      <c r="BN30" s="396"/>
      <c r="BO30" s="396"/>
      <c r="BP30" s="396"/>
      <c r="BQ30" s="396"/>
      <c r="BR30" s="396"/>
      <c r="BS30" s="396"/>
      <c r="BT30" s="396"/>
      <c r="BU30" s="396"/>
      <c r="BV30" s="396"/>
      <c r="BW30" s="396"/>
      <c r="BX30" s="396"/>
      <c r="BY30" s="396"/>
      <c r="BZ30" s="396"/>
      <c r="CA30" s="396"/>
      <c r="CB30" s="396"/>
      <c r="CC30" s="396"/>
      <c r="CD30" s="396"/>
      <c r="CE30" s="396"/>
      <c r="CF30" s="396"/>
      <c r="CG30" s="396"/>
      <c r="CH30" s="396"/>
      <c r="CI30" s="396"/>
      <c r="CJ30" s="396"/>
      <c r="CK30" s="396"/>
      <c r="CL30" s="396"/>
      <c r="CM30" s="396"/>
      <c r="CN30" s="396"/>
      <c r="CO30" s="396"/>
      <c r="CP30" s="396"/>
      <c r="CQ30" s="396"/>
      <c r="CR30" s="396"/>
      <c r="CS30" s="396"/>
      <c r="CT30" s="396"/>
      <c r="CU30" s="396"/>
      <c r="CV30" s="396"/>
      <c r="CW30" s="396"/>
      <c r="CX30" s="396"/>
      <c r="CY30" s="396"/>
      <c r="CZ30" s="538"/>
    </row>
    <row r="31" spans="1:104" ht="13.5" customHeight="1">
      <c r="A31" s="535">
        <f>B測定!A34</f>
        <v>604</v>
      </c>
      <c r="B31" s="536" t="str">
        <f>B測定!B34</f>
        <v>604.#2J B-cap 地側 X=</v>
      </c>
      <c r="C31" s="484">
        <f>B測定!Q34</f>
        <v>604</v>
      </c>
      <c r="D31" s="398">
        <f>B測定!R34</f>
        <v>35.5</v>
      </c>
      <c r="E31" s="537">
        <f>IF(B測定!S34="","",B測定!S34-$D31)</f>
        <v>-0.20000000000000284</v>
      </c>
      <c r="F31" s="537">
        <f>IF(B測定!T34="","",B測定!T34-$D31)</f>
        <v>-0.20199999999999818</v>
      </c>
      <c r="G31" s="396"/>
      <c r="H31" s="396"/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  <c r="AA31" s="396"/>
      <c r="AB31" s="396"/>
      <c r="AC31" s="396"/>
      <c r="AD31" s="396"/>
      <c r="AE31" s="396"/>
      <c r="AF31" s="396"/>
      <c r="AG31" s="396"/>
      <c r="AH31" s="396"/>
      <c r="AI31" s="396"/>
      <c r="AJ31" s="396"/>
      <c r="AK31" s="396"/>
      <c r="AL31" s="396"/>
      <c r="AM31" s="396"/>
      <c r="AN31" s="396"/>
      <c r="AO31" s="396"/>
      <c r="AP31" s="396"/>
      <c r="AQ31" s="396"/>
      <c r="AR31" s="396"/>
      <c r="AS31" s="396"/>
      <c r="AT31" s="396"/>
      <c r="AU31" s="396"/>
      <c r="AV31" s="396"/>
      <c r="AW31" s="396"/>
      <c r="AX31" s="396"/>
      <c r="AY31" s="396"/>
      <c r="AZ31" s="396"/>
      <c r="BA31" s="396"/>
      <c r="BB31" s="396"/>
      <c r="BC31" s="396"/>
      <c r="BD31" s="396"/>
      <c r="BE31" s="396"/>
      <c r="BF31" s="396"/>
      <c r="BG31" s="396"/>
      <c r="BH31" s="396"/>
      <c r="BI31" s="396"/>
      <c r="BJ31" s="396"/>
      <c r="BK31" s="396"/>
      <c r="BL31" s="396"/>
      <c r="BM31" s="396"/>
      <c r="BN31" s="396"/>
      <c r="BO31" s="396"/>
      <c r="BP31" s="396"/>
      <c r="BQ31" s="396"/>
      <c r="BR31" s="396"/>
      <c r="BS31" s="396"/>
      <c r="BT31" s="396"/>
      <c r="BU31" s="396"/>
      <c r="BV31" s="396"/>
      <c r="BW31" s="396"/>
      <c r="BX31" s="396"/>
      <c r="BY31" s="396"/>
      <c r="BZ31" s="396"/>
      <c r="CA31" s="396"/>
      <c r="CB31" s="396"/>
      <c r="CC31" s="396"/>
      <c r="CD31" s="396"/>
      <c r="CE31" s="396"/>
      <c r="CF31" s="396"/>
      <c r="CG31" s="396"/>
      <c r="CH31" s="396"/>
      <c r="CI31" s="396"/>
      <c r="CJ31" s="396"/>
      <c r="CK31" s="396"/>
      <c r="CL31" s="396"/>
      <c r="CM31" s="396"/>
      <c r="CN31" s="396"/>
      <c r="CO31" s="396"/>
      <c r="CP31" s="396"/>
      <c r="CQ31" s="396"/>
      <c r="CR31" s="396"/>
      <c r="CS31" s="396"/>
      <c r="CT31" s="396"/>
      <c r="CU31" s="396"/>
      <c r="CV31" s="396"/>
      <c r="CW31" s="396"/>
      <c r="CX31" s="396"/>
      <c r="CY31" s="396"/>
      <c r="CZ31" s="538"/>
    </row>
    <row r="32" spans="1:104" ht="13.5" customHeight="1">
      <c r="A32" s="535">
        <f>B測定!A35</f>
        <v>604</v>
      </c>
      <c r="B32" s="536" t="str">
        <f>B測定!B35</f>
        <v>604.#2J B-cap 地側 Y=</v>
      </c>
      <c r="C32" s="484">
        <f>B測定!Q35</f>
        <v>604</v>
      </c>
      <c r="D32" s="398">
        <f>B測定!R35</f>
        <v>-80</v>
      </c>
      <c r="E32" s="537">
        <f>IF(B測定!S35="","",B測定!S35-$D32)</f>
        <v>-0.18000000000000682</v>
      </c>
      <c r="F32" s="537">
        <f>IF(B測定!T35="","",B測定!T35-$D32)</f>
        <v>-0.18500000000000227</v>
      </c>
      <c r="G32" s="396"/>
      <c r="H32" s="396"/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  <c r="AA32" s="396"/>
      <c r="AB32" s="396"/>
      <c r="AC32" s="396"/>
      <c r="AD32" s="396"/>
      <c r="AE32" s="396"/>
      <c r="AF32" s="396"/>
      <c r="AG32" s="396"/>
      <c r="AH32" s="396"/>
      <c r="AI32" s="396"/>
      <c r="AJ32" s="396"/>
      <c r="AK32" s="396"/>
      <c r="AL32" s="396"/>
      <c r="AM32" s="396"/>
      <c r="AN32" s="396"/>
      <c r="AO32" s="396"/>
      <c r="AP32" s="396"/>
      <c r="AQ32" s="396"/>
      <c r="AR32" s="396"/>
      <c r="AS32" s="396"/>
      <c r="AT32" s="396"/>
      <c r="AU32" s="396"/>
      <c r="AV32" s="396"/>
      <c r="AW32" s="396"/>
      <c r="AX32" s="396"/>
      <c r="AY32" s="396"/>
      <c r="AZ32" s="396"/>
      <c r="BA32" s="396"/>
      <c r="BB32" s="396"/>
      <c r="BC32" s="396"/>
      <c r="BD32" s="396"/>
      <c r="BE32" s="396"/>
      <c r="BF32" s="396"/>
      <c r="BG32" s="396"/>
      <c r="BH32" s="396"/>
      <c r="BI32" s="396"/>
      <c r="BJ32" s="396"/>
      <c r="BK32" s="396"/>
      <c r="BL32" s="396"/>
      <c r="BM32" s="396"/>
      <c r="BN32" s="396"/>
      <c r="BO32" s="396"/>
      <c r="BP32" s="396"/>
      <c r="BQ32" s="396"/>
      <c r="BR32" s="396"/>
      <c r="BS32" s="396"/>
      <c r="BT32" s="396"/>
      <c r="BU32" s="396"/>
      <c r="BV32" s="396"/>
      <c r="BW32" s="396"/>
      <c r="BX32" s="396"/>
      <c r="BY32" s="396"/>
      <c r="BZ32" s="396"/>
      <c r="CA32" s="396"/>
      <c r="CB32" s="396"/>
      <c r="CC32" s="396"/>
      <c r="CD32" s="396"/>
      <c r="CE32" s="396"/>
      <c r="CF32" s="396"/>
      <c r="CG32" s="396"/>
      <c r="CH32" s="396"/>
      <c r="CI32" s="396"/>
      <c r="CJ32" s="396"/>
      <c r="CK32" s="396"/>
      <c r="CL32" s="396"/>
      <c r="CM32" s="396"/>
      <c r="CN32" s="396"/>
      <c r="CO32" s="396"/>
      <c r="CP32" s="396"/>
      <c r="CQ32" s="396"/>
      <c r="CR32" s="396"/>
      <c r="CS32" s="396"/>
      <c r="CT32" s="396"/>
      <c r="CU32" s="396"/>
      <c r="CV32" s="396"/>
      <c r="CW32" s="396"/>
      <c r="CX32" s="396"/>
      <c r="CY32" s="396"/>
      <c r="CZ32" s="538"/>
    </row>
    <row r="33" spans="1:104" ht="13.5" customHeight="1">
      <c r="A33" s="535">
        <f>B測定!A36</f>
        <v>0</v>
      </c>
      <c r="B33" s="536" t="str">
        <f>B測定!B36</f>
        <v>尺寸位置 (CIR_604_1_2J/F侧B-CAP孔)</v>
      </c>
      <c r="C33" s="484">
        <f>B測定!Q36</f>
        <v>0</v>
      </c>
      <c r="D33" s="398">
        <f>B測定!R36</f>
        <v>0</v>
      </c>
      <c r="E33" s="537">
        <f>IF(B測定!S36="","",B測定!S36-$D33)</f>
        <v>35.234000000000002</v>
      </c>
      <c r="F33" s="537">
        <f>IF(B測定!T36="","",B測定!T36-$D33)</f>
        <v>35.212000000000003</v>
      </c>
      <c r="G33" s="396"/>
      <c r="H33" s="396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  <c r="AA33" s="396"/>
      <c r="AB33" s="396"/>
      <c r="AC33" s="396"/>
      <c r="AD33" s="396"/>
      <c r="AE33" s="396"/>
      <c r="AF33" s="396"/>
      <c r="AG33" s="396"/>
      <c r="AH33" s="396"/>
      <c r="AI33" s="396"/>
      <c r="AJ33" s="396"/>
      <c r="AK33" s="396"/>
      <c r="AL33" s="396"/>
      <c r="AM33" s="396"/>
      <c r="AN33" s="396"/>
      <c r="AO33" s="396"/>
      <c r="AP33" s="396"/>
      <c r="AQ33" s="396"/>
      <c r="AR33" s="396"/>
      <c r="AS33" s="396"/>
      <c r="AT33" s="396"/>
      <c r="AU33" s="396"/>
      <c r="AV33" s="396"/>
      <c r="AW33" s="396"/>
      <c r="AX33" s="396"/>
      <c r="AY33" s="396"/>
      <c r="AZ33" s="396"/>
      <c r="BA33" s="396"/>
      <c r="BB33" s="396"/>
      <c r="BC33" s="396"/>
      <c r="BD33" s="396"/>
      <c r="BE33" s="396"/>
      <c r="BF33" s="396"/>
      <c r="BG33" s="396"/>
      <c r="BH33" s="396"/>
      <c r="BI33" s="396"/>
      <c r="BJ33" s="396"/>
      <c r="BK33" s="396"/>
      <c r="BL33" s="396"/>
      <c r="BM33" s="396"/>
      <c r="BN33" s="396"/>
      <c r="BO33" s="396"/>
      <c r="BP33" s="396"/>
      <c r="BQ33" s="396"/>
      <c r="BR33" s="396"/>
      <c r="BS33" s="396"/>
      <c r="BT33" s="396"/>
      <c r="BU33" s="396"/>
      <c r="BV33" s="396"/>
      <c r="BW33" s="396"/>
      <c r="BX33" s="396"/>
      <c r="BY33" s="396"/>
      <c r="BZ33" s="396"/>
      <c r="CA33" s="396"/>
      <c r="CB33" s="396"/>
      <c r="CC33" s="396"/>
      <c r="CD33" s="396"/>
      <c r="CE33" s="396"/>
      <c r="CF33" s="396"/>
      <c r="CG33" s="396"/>
      <c r="CH33" s="396"/>
      <c r="CI33" s="396"/>
      <c r="CJ33" s="396"/>
      <c r="CK33" s="396"/>
      <c r="CL33" s="396"/>
      <c r="CM33" s="396"/>
      <c r="CN33" s="396"/>
      <c r="CO33" s="396"/>
      <c r="CP33" s="396"/>
      <c r="CQ33" s="396"/>
      <c r="CR33" s="396"/>
      <c r="CS33" s="396"/>
      <c r="CT33" s="396"/>
      <c r="CU33" s="396"/>
      <c r="CV33" s="396"/>
      <c r="CW33" s="396"/>
      <c r="CX33" s="396"/>
      <c r="CY33" s="396"/>
      <c r="CZ33" s="538"/>
    </row>
    <row r="34" spans="1:104" ht="13.5" customHeight="1">
      <c r="A34" s="535">
        <f>B測定!A37</f>
        <v>0</v>
      </c>
      <c r="B34" s="536" t="str">
        <f>B測定!B37</f>
        <v>尺寸位置 (CIR_604_1_2J/F侧B-CAP孔)</v>
      </c>
      <c r="C34" s="484">
        <f>B測定!Q37</f>
        <v>0</v>
      </c>
      <c r="D34" s="398">
        <f>B測定!R37</f>
        <v>0</v>
      </c>
      <c r="E34" s="537">
        <f>IF(B測定!S37="","",B測定!S37-$D34)</f>
        <v>-80.17</v>
      </c>
      <c r="F34" s="537">
        <f>IF(B測定!T37="","",B測定!T37-$D34)</f>
        <v>-80.180999999999997</v>
      </c>
      <c r="G34" s="396"/>
      <c r="H34" s="396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  <c r="AA34" s="396"/>
      <c r="AB34" s="396"/>
      <c r="AC34" s="396"/>
      <c r="AD34" s="396"/>
      <c r="AE34" s="396"/>
      <c r="AF34" s="396"/>
      <c r="AG34" s="396"/>
      <c r="AH34" s="396"/>
      <c r="AI34" s="396"/>
      <c r="AJ34" s="396"/>
      <c r="AK34" s="396"/>
      <c r="AL34" s="396"/>
      <c r="AM34" s="396"/>
      <c r="AN34" s="396"/>
      <c r="AO34" s="396"/>
      <c r="AP34" s="396"/>
      <c r="AQ34" s="396"/>
      <c r="AR34" s="396"/>
      <c r="AS34" s="396"/>
      <c r="AT34" s="396"/>
      <c r="AU34" s="396"/>
      <c r="AV34" s="396"/>
      <c r="AW34" s="396"/>
      <c r="AX34" s="396"/>
      <c r="AY34" s="396"/>
      <c r="AZ34" s="396"/>
      <c r="BA34" s="396"/>
      <c r="BB34" s="396"/>
      <c r="BC34" s="396"/>
      <c r="BD34" s="396"/>
      <c r="BE34" s="396"/>
      <c r="BF34" s="396"/>
      <c r="BG34" s="396"/>
      <c r="BH34" s="396"/>
      <c r="BI34" s="396"/>
      <c r="BJ34" s="396"/>
      <c r="BK34" s="396"/>
      <c r="BL34" s="396"/>
      <c r="BM34" s="396"/>
      <c r="BN34" s="396"/>
      <c r="BO34" s="396"/>
      <c r="BP34" s="396"/>
      <c r="BQ34" s="396"/>
      <c r="BR34" s="396"/>
      <c r="BS34" s="396"/>
      <c r="BT34" s="396"/>
      <c r="BU34" s="396"/>
      <c r="BV34" s="396"/>
      <c r="BW34" s="396"/>
      <c r="BX34" s="396"/>
      <c r="BY34" s="396"/>
      <c r="BZ34" s="396"/>
      <c r="CA34" s="396"/>
      <c r="CB34" s="396"/>
      <c r="CC34" s="396"/>
      <c r="CD34" s="396"/>
      <c r="CE34" s="396"/>
      <c r="CF34" s="396"/>
      <c r="CG34" s="396"/>
      <c r="CH34" s="396"/>
      <c r="CI34" s="396"/>
      <c r="CJ34" s="396"/>
      <c r="CK34" s="396"/>
      <c r="CL34" s="396"/>
      <c r="CM34" s="396"/>
      <c r="CN34" s="396"/>
      <c r="CO34" s="396"/>
      <c r="CP34" s="396"/>
      <c r="CQ34" s="396"/>
      <c r="CR34" s="396"/>
      <c r="CS34" s="396"/>
      <c r="CT34" s="396"/>
      <c r="CU34" s="396"/>
      <c r="CV34" s="396"/>
      <c r="CW34" s="396"/>
      <c r="CX34" s="396"/>
      <c r="CY34" s="396"/>
      <c r="CZ34" s="538"/>
    </row>
    <row r="35" spans="1:104" ht="13.5" customHeight="1">
      <c r="A35" s="535">
        <f>B測定!A38</f>
        <v>605</v>
      </c>
      <c r="B35" s="536" t="str">
        <f>B測定!B38</f>
        <v>605.#1J B-cap 地側 X=</v>
      </c>
      <c r="C35" s="484">
        <f>B測定!Q38</f>
        <v>605</v>
      </c>
      <c r="D35" s="398">
        <f>B測定!R38</f>
        <v>35.5</v>
      </c>
      <c r="E35" s="537">
        <f>IF(B測定!S38="","",B測定!S38-$D35)</f>
        <v>-0.17300000000000182</v>
      </c>
      <c r="F35" s="537">
        <f>IF(B測定!T38="","",B測定!T38-$D35)</f>
        <v>-0.19299999999999784</v>
      </c>
      <c r="G35" s="396"/>
      <c r="H35" s="396"/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  <c r="AA35" s="396"/>
      <c r="AB35" s="396"/>
      <c r="AC35" s="396"/>
      <c r="AD35" s="396"/>
      <c r="AE35" s="396"/>
      <c r="AF35" s="396"/>
      <c r="AG35" s="396"/>
      <c r="AH35" s="396"/>
      <c r="AI35" s="396"/>
      <c r="AJ35" s="396"/>
      <c r="AK35" s="396"/>
      <c r="AL35" s="396"/>
      <c r="AM35" s="396"/>
      <c r="AN35" s="396"/>
      <c r="AO35" s="396"/>
      <c r="AP35" s="396"/>
      <c r="AQ35" s="396"/>
      <c r="AR35" s="396"/>
      <c r="AS35" s="396"/>
      <c r="AT35" s="396"/>
      <c r="AU35" s="396"/>
      <c r="AV35" s="396"/>
      <c r="AW35" s="396"/>
      <c r="AX35" s="396"/>
      <c r="AY35" s="396"/>
      <c r="AZ35" s="396"/>
      <c r="BA35" s="396"/>
      <c r="BB35" s="396"/>
      <c r="BC35" s="396"/>
      <c r="BD35" s="396"/>
      <c r="BE35" s="396"/>
      <c r="BF35" s="396"/>
      <c r="BG35" s="396"/>
      <c r="BH35" s="396"/>
      <c r="BI35" s="396"/>
      <c r="BJ35" s="396"/>
      <c r="BK35" s="396"/>
      <c r="BL35" s="396"/>
      <c r="BM35" s="396"/>
      <c r="BN35" s="396"/>
      <c r="BO35" s="396"/>
      <c r="BP35" s="396"/>
      <c r="BQ35" s="396"/>
      <c r="BR35" s="396"/>
      <c r="BS35" s="396"/>
      <c r="BT35" s="396"/>
      <c r="BU35" s="396"/>
      <c r="BV35" s="396"/>
      <c r="BW35" s="396"/>
      <c r="BX35" s="396"/>
      <c r="BY35" s="396"/>
      <c r="BZ35" s="396"/>
      <c r="CA35" s="396"/>
      <c r="CB35" s="396"/>
      <c r="CC35" s="396"/>
      <c r="CD35" s="396"/>
      <c r="CE35" s="396"/>
      <c r="CF35" s="396"/>
      <c r="CG35" s="396"/>
      <c r="CH35" s="396"/>
      <c r="CI35" s="396"/>
      <c r="CJ35" s="396"/>
      <c r="CK35" s="396"/>
      <c r="CL35" s="396"/>
      <c r="CM35" s="396"/>
      <c r="CN35" s="396"/>
      <c r="CO35" s="396"/>
      <c r="CP35" s="396"/>
      <c r="CQ35" s="396"/>
      <c r="CR35" s="396"/>
      <c r="CS35" s="396"/>
      <c r="CT35" s="396"/>
      <c r="CU35" s="396"/>
      <c r="CV35" s="396"/>
      <c r="CW35" s="396"/>
      <c r="CX35" s="396"/>
      <c r="CY35" s="396"/>
      <c r="CZ35" s="538"/>
    </row>
    <row r="36" spans="1:104" ht="13.5" customHeight="1">
      <c r="A36" s="535">
        <f>B測定!A39</f>
        <v>605</v>
      </c>
      <c r="B36" s="536" t="str">
        <f>B測定!B39</f>
        <v>605.#1J B-cap 地側 Y=</v>
      </c>
      <c r="C36" s="484">
        <f>B測定!Q39</f>
        <v>605</v>
      </c>
      <c r="D36" s="398">
        <f>B測定!R39</f>
        <v>-160</v>
      </c>
      <c r="E36" s="537">
        <f>IF(B測定!S39="","",B測定!S39-$D36)</f>
        <v>-0.12100000000000932</v>
      </c>
      <c r="F36" s="537">
        <f>IF(B測定!T39="","",B測定!T39-$D36)</f>
        <v>-0.132000000000005</v>
      </c>
      <c r="G36" s="396"/>
      <c r="H36" s="396"/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  <c r="AA36" s="396"/>
      <c r="AB36" s="396"/>
      <c r="AC36" s="396"/>
      <c r="AD36" s="396"/>
      <c r="AE36" s="396"/>
      <c r="AF36" s="396"/>
      <c r="AG36" s="396"/>
      <c r="AH36" s="396"/>
      <c r="AI36" s="396"/>
      <c r="AJ36" s="396"/>
      <c r="AK36" s="396"/>
      <c r="AL36" s="396"/>
      <c r="AM36" s="396"/>
      <c r="AN36" s="396"/>
      <c r="AO36" s="396"/>
      <c r="AP36" s="396"/>
      <c r="AQ36" s="396"/>
      <c r="AR36" s="396"/>
      <c r="AS36" s="396"/>
      <c r="AT36" s="396"/>
      <c r="AU36" s="396"/>
      <c r="AV36" s="396"/>
      <c r="AW36" s="396"/>
      <c r="AX36" s="396"/>
      <c r="AY36" s="396"/>
      <c r="AZ36" s="396"/>
      <c r="BA36" s="396"/>
      <c r="BB36" s="396"/>
      <c r="BC36" s="396"/>
      <c r="BD36" s="396"/>
      <c r="BE36" s="396"/>
      <c r="BF36" s="396"/>
      <c r="BG36" s="396"/>
      <c r="BH36" s="396"/>
      <c r="BI36" s="396"/>
      <c r="BJ36" s="396"/>
      <c r="BK36" s="396"/>
      <c r="BL36" s="396"/>
      <c r="BM36" s="396"/>
      <c r="BN36" s="396"/>
      <c r="BO36" s="396"/>
      <c r="BP36" s="396"/>
      <c r="BQ36" s="396"/>
      <c r="BR36" s="396"/>
      <c r="BS36" s="396"/>
      <c r="BT36" s="396"/>
      <c r="BU36" s="396"/>
      <c r="BV36" s="396"/>
      <c r="BW36" s="396"/>
      <c r="BX36" s="396"/>
      <c r="BY36" s="396"/>
      <c r="BZ36" s="396"/>
      <c r="CA36" s="396"/>
      <c r="CB36" s="396"/>
      <c r="CC36" s="396"/>
      <c r="CD36" s="396"/>
      <c r="CE36" s="396"/>
      <c r="CF36" s="396"/>
      <c r="CG36" s="396"/>
      <c r="CH36" s="396"/>
      <c r="CI36" s="396"/>
      <c r="CJ36" s="396"/>
      <c r="CK36" s="396"/>
      <c r="CL36" s="396"/>
      <c r="CM36" s="396"/>
      <c r="CN36" s="396"/>
      <c r="CO36" s="396"/>
      <c r="CP36" s="396"/>
      <c r="CQ36" s="396"/>
      <c r="CR36" s="396"/>
      <c r="CS36" s="396"/>
      <c r="CT36" s="396"/>
      <c r="CU36" s="396"/>
      <c r="CV36" s="396"/>
      <c r="CW36" s="396"/>
      <c r="CX36" s="396"/>
      <c r="CY36" s="396"/>
      <c r="CZ36" s="538"/>
    </row>
    <row r="37" spans="1:104" ht="13.5" customHeight="1">
      <c r="A37" s="535">
        <f>B測定!A40</f>
        <v>0</v>
      </c>
      <c r="B37" s="536" t="str">
        <f>B測定!B40</f>
        <v>尺寸位置 (CIR_605_1_1J/F侧B-CAP孔)</v>
      </c>
      <c r="C37" s="484">
        <f>B測定!Q40</f>
        <v>0</v>
      </c>
      <c r="D37" s="398">
        <f>B測定!R40</f>
        <v>0</v>
      </c>
      <c r="E37" s="537">
        <f>IF(B測定!S40="","",B測定!S40-$D37)</f>
        <v>35.267000000000003</v>
      </c>
      <c r="F37" s="537">
        <f>IF(B測定!T40="","",B測定!T40-$D37)</f>
        <v>35.204000000000001</v>
      </c>
      <c r="G37" s="396"/>
      <c r="H37" s="396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  <c r="AA37" s="396"/>
      <c r="AB37" s="396"/>
      <c r="AC37" s="396"/>
      <c r="AD37" s="396"/>
      <c r="AE37" s="396"/>
      <c r="AF37" s="396"/>
      <c r="AG37" s="396"/>
      <c r="AH37" s="396"/>
      <c r="AI37" s="396"/>
      <c r="AJ37" s="396"/>
      <c r="AK37" s="396"/>
      <c r="AL37" s="396"/>
      <c r="AM37" s="396"/>
      <c r="AN37" s="396"/>
      <c r="AO37" s="396"/>
      <c r="AP37" s="396"/>
      <c r="AQ37" s="396"/>
      <c r="AR37" s="396"/>
      <c r="AS37" s="396"/>
      <c r="AT37" s="396"/>
      <c r="AU37" s="396"/>
      <c r="AV37" s="396"/>
      <c r="AW37" s="396"/>
      <c r="AX37" s="396"/>
      <c r="AY37" s="396"/>
      <c r="AZ37" s="396"/>
      <c r="BA37" s="396"/>
      <c r="BB37" s="396"/>
      <c r="BC37" s="396"/>
      <c r="BD37" s="396"/>
      <c r="BE37" s="396"/>
      <c r="BF37" s="396"/>
      <c r="BG37" s="396"/>
      <c r="BH37" s="396"/>
      <c r="BI37" s="396"/>
      <c r="BJ37" s="396"/>
      <c r="BK37" s="396"/>
      <c r="BL37" s="396"/>
      <c r="BM37" s="396"/>
      <c r="BN37" s="396"/>
      <c r="BO37" s="396"/>
      <c r="BP37" s="396"/>
      <c r="BQ37" s="396"/>
      <c r="BR37" s="396"/>
      <c r="BS37" s="396"/>
      <c r="BT37" s="396"/>
      <c r="BU37" s="396"/>
      <c r="BV37" s="396"/>
      <c r="BW37" s="396"/>
      <c r="BX37" s="396"/>
      <c r="BY37" s="396"/>
      <c r="BZ37" s="396"/>
      <c r="CA37" s="396"/>
      <c r="CB37" s="396"/>
      <c r="CC37" s="396"/>
      <c r="CD37" s="396"/>
      <c r="CE37" s="396"/>
      <c r="CF37" s="396"/>
      <c r="CG37" s="396"/>
      <c r="CH37" s="396"/>
      <c r="CI37" s="396"/>
      <c r="CJ37" s="396"/>
      <c r="CK37" s="396"/>
      <c r="CL37" s="396"/>
      <c r="CM37" s="396"/>
      <c r="CN37" s="396"/>
      <c r="CO37" s="396"/>
      <c r="CP37" s="396"/>
      <c r="CQ37" s="396"/>
      <c r="CR37" s="396"/>
      <c r="CS37" s="396"/>
      <c r="CT37" s="396"/>
      <c r="CU37" s="396"/>
      <c r="CV37" s="396"/>
      <c r="CW37" s="396"/>
      <c r="CX37" s="396"/>
      <c r="CY37" s="396"/>
      <c r="CZ37" s="538"/>
    </row>
    <row r="38" spans="1:104" ht="13.5" customHeight="1">
      <c r="A38" s="535">
        <f>B測定!A41</f>
        <v>0</v>
      </c>
      <c r="B38" s="536" t="str">
        <f>B測定!B41</f>
        <v>尺寸位置 (CIR_605_1_1J/F侧B-CAP孔)</v>
      </c>
      <c r="C38" s="484">
        <f>B測定!Q41</f>
        <v>0</v>
      </c>
      <c r="D38" s="398">
        <f>B測定!R41</f>
        <v>0</v>
      </c>
      <c r="E38" s="537">
        <f>IF(B測定!S41="","",B測定!S41-$D38)</f>
        <v>-160.09700000000001</v>
      </c>
      <c r="F38" s="537">
        <f>IF(B測定!T41="","",B測定!T41-$D38)</f>
        <v>-160.11600000000001</v>
      </c>
      <c r="G38" s="396"/>
      <c r="H38" s="396"/>
      <c r="I38" s="396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  <c r="AA38" s="396"/>
      <c r="AB38" s="396"/>
      <c r="AC38" s="396"/>
      <c r="AD38" s="396"/>
      <c r="AE38" s="396"/>
      <c r="AF38" s="396"/>
      <c r="AG38" s="396"/>
      <c r="AH38" s="396"/>
      <c r="AI38" s="396"/>
      <c r="AJ38" s="396"/>
      <c r="AK38" s="396"/>
      <c r="AL38" s="396"/>
      <c r="AM38" s="396"/>
      <c r="AN38" s="396"/>
      <c r="AO38" s="396"/>
      <c r="AP38" s="396"/>
      <c r="AQ38" s="396"/>
      <c r="AR38" s="396"/>
      <c r="AS38" s="396"/>
      <c r="AT38" s="396"/>
      <c r="AU38" s="396"/>
      <c r="AV38" s="396"/>
      <c r="AW38" s="396"/>
      <c r="AX38" s="396"/>
      <c r="AY38" s="396"/>
      <c r="AZ38" s="396"/>
      <c r="BA38" s="396"/>
      <c r="BB38" s="396"/>
      <c r="BC38" s="396"/>
      <c r="BD38" s="396"/>
      <c r="BE38" s="396"/>
      <c r="BF38" s="396"/>
      <c r="BG38" s="396"/>
      <c r="BH38" s="396"/>
      <c r="BI38" s="396"/>
      <c r="BJ38" s="396"/>
      <c r="BK38" s="396"/>
      <c r="BL38" s="396"/>
      <c r="BM38" s="396"/>
      <c r="BN38" s="396"/>
      <c r="BO38" s="396"/>
      <c r="BP38" s="396"/>
      <c r="BQ38" s="396"/>
      <c r="BR38" s="396"/>
      <c r="BS38" s="396"/>
      <c r="BT38" s="396"/>
      <c r="BU38" s="396"/>
      <c r="BV38" s="396"/>
      <c r="BW38" s="396"/>
      <c r="BX38" s="396"/>
      <c r="BY38" s="396"/>
      <c r="BZ38" s="396"/>
      <c r="CA38" s="396"/>
      <c r="CB38" s="396"/>
      <c r="CC38" s="396"/>
      <c r="CD38" s="396"/>
      <c r="CE38" s="396"/>
      <c r="CF38" s="396"/>
      <c r="CG38" s="396"/>
      <c r="CH38" s="396"/>
      <c r="CI38" s="396"/>
      <c r="CJ38" s="396"/>
      <c r="CK38" s="396"/>
      <c r="CL38" s="396"/>
      <c r="CM38" s="396"/>
      <c r="CN38" s="396"/>
      <c r="CO38" s="396"/>
      <c r="CP38" s="396"/>
      <c r="CQ38" s="396"/>
      <c r="CR38" s="396"/>
      <c r="CS38" s="396"/>
      <c r="CT38" s="396"/>
      <c r="CU38" s="396"/>
      <c r="CV38" s="396"/>
      <c r="CW38" s="396"/>
      <c r="CX38" s="396"/>
      <c r="CY38" s="396"/>
      <c r="CZ38" s="538"/>
    </row>
    <row r="39" spans="1:104" ht="13.5" customHeight="1">
      <c r="A39" s="535">
        <f>B測定!A42</f>
        <v>606</v>
      </c>
      <c r="B39" s="536" t="str">
        <f>B測定!B42</f>
        <v>606.オイルリターン孔 X=</v>
      </c>
      <c r="C39" s="484">
        <f>B測定!Q42</f>
        <v>606</v>
      </c>
      <c r="D39" s="398">
        <f>B測定!R42</f>
        <v>88.5</v>
      </c>
      <c r="E39" s="537">
        <f>IF(B測定!S42="","",B測定!S42-$D39)</f>
        <v>-6.3000000000002387E-2</v>
      </c>
      <c r="F39" s="537">
        <f>IF(B測定!T42="","",B測定!T42-$D39)</f>
        <v>-3.3000000000001251E-2</v>
      </c>
      <c r="G39" s="396"/>
      <c r="H39" s="396"/>
      <c r="I39" s="396"/>
      <c r="J39" s="396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  <c r="AA39" s="396"/>
      <c r="AB39" s="396"/>
      <c r="AC39" s="396"/>
      <c r="AD39" s="396"/>
      <c r="AE39" s="396"/>
      <c r="AF39" s="396"/>
      <c r="AG39" s="396"/>
      <c r="AH39" s="396"/>
      <c r="AI39" s="396"/>
      <c r="AJ39" s="396"/>
      <c r="AK39" s="396"/>
      <c r="AL39" s="396"/>
      <c r="AM39" s="396"/>
      <c r="AN39" s="396"/>
      <c r="AO39" s="396"/>
      <c r="AP39" s="396"/>
      <c r="AQ39" s="396"/>
      <c r="AR39" s="396"/>
      <c r="AS39" s="396"/>
      <c r="AT39" s="396"/>
      <c r="AU39" s="396"/>
      <c r="AV39" s="396"/>
      <c r="AW39" s="396"/>
      <c r="AX39" s="396"/>
      <c r="AY39" s="396"/>
      <c r="AZ39" s="396"/>
      <c r="BA39" s="396"/>
      <c r="BB39" s="396"/>
      <c r="BC39" s="396"/>
      <c r="BD39" s="396"/>
      <c r="BE39" s="396"/>
      <c r="BF39" s="396"/>
      <c r="BG39" s="396"/>
      <c r="BH39" s="396"/>
      <c r="BI39" s="396"/>
      <c r="BJ39" s="396"/>
      <c r="BK39" s="396"/>
      <c r="BL39" s="396"/>
      <c r="BM39" s="396"/>
      <c r="BN39" s="396"/>
      <c r="BO39" s="396"/>
      <c r="BP39" s="396"/>
      <c r="BQ39" s="396"/>
      <c r="BR39" s="396"/>
      <c r="BS39" s="396"/>
      <c r="BT39" s="396"/>
      <c r="BU39" s="396"/>
      <c r="BV39" s="396"/>
      <c r="BW39" s="396"/>
      <c r="BX39" s="396"/>
      <c r="BY39" s="396"/>
      <c r="BZ39" s="396"/>
      <c r="CA39" s="396"/>
      <c r="CB39" s="396"/>
      <c r="CC39" s="396"/>
      <c r="CD39" s="396"/>
      <c r="CE39" s="396"/>
      <c r="CF39" s="396"/>
      <c r="CG39" s="396"/>
      <c r="CH39" s="396"/>
      <c r="CI39" s="396"/>
      <c r="CJ39" s="396"/>
      <c r="CK39" s="396"/>
      <c r="CL39" s="396"/>
      <c r="CM39" s="396"/>
      <c r="CN39" s="396"/>
      <c r="CO39" s="396"/>
      <c r="CP39" s="396"/>
      <c r="CQ39" s="396"/>
      <c r="CR39" s="396"/>
      <c r="CS39" s="396"/>
      <c r="CT39" s="396"/>
      <c r="CU39" s="396"/>
      <c r="CV39" s="396"/>
      <c r="CW39" s="396"/>
      <c r="CX39" s="396"/>
      <c r="CY39" s="396"/>
      <c r="CZ39" s="538"/>
    </row>
    <row r="40" spans="1:104" ht="13.5" customHeight="1">
      <c r="A40" s="535">
        <f>B測定!A43</f>
        <v>606</v>
      </c>
      <c r="B40" s="536" t="str">
        <f>B測定!B43</f>
        <v>606.オイルリターン孔 Y=</v>
      </c>
      <c r="C40" s="484">
        <f>B測定!Q43</f>
        <v>606</v>
      </c>
      <c r="D40" s="398">
        <f>B測定!R43</f>
        <v>0</v>
      </c>
      <c r="E40" s="537">
        <f>IF(B測定!S43="","",B測定!S43-$D40)</f>
        <v>-5.1999999999999998E-2</v>
      </c>
      <c r="F40" s="537">
        <f>IF(B測定!T43="","",B測定!T43-$D40)</f>
        <v>-0.06</v>
      </c>
      <c r="G40" s="396"/>
      <c r="H40" s="396"/>
      <c r="I40" s="396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  <c r="AA40" s="396"/>
      <c r="AB40" s="396"/>
      <c r="AC40" s="396"/>
      <c r="AD40" s="396"/>
      <c r="AE40" s="396"/>
      <c r="AF40" s="396"/>
      <c r="AG40" s="396"/>
      <c r="AH40" s="396"/>
      <c r="AI40" s="396"/>
      <c r="AJ40" s="396"/>
      <c r="AK40" s="396"/>
      <c r="AL40" s="396"/>
      <c r="AM40" s="396"/>
      <c r="AN40" s="396"/>
      <c r="AO40" s="396"/>
      <c r="AP40" s="396"/>
      <c r="AQ40" s="396"/>
      <c r="AR40" s="396"/>
      <c r="AS40" s="396"/>
      <c r="AT40" s="396"/>
      <c r="AU40" s="396"/>
      <c r="AV40" s="396"/>
      <c r="AW40" s="396"/>
      <c r="AX40" s="396"/>
      <c r="AY40" s="396"/>
      <c r="AZ40" s="396"/>
      <c r="BA40" s="396"/>
      <c r="BB40" s="396"/>
      <c r="BC40" s="396"/>
      <c r="BD40" s="396"/>
      <c r="BE40" s="396"/>
      <c r="BF40" s="396"/>
      <c r="BG40" s="396"/>
      <c r="BH40" s="396"/>
      <c r="BI40" s="396"/>
      <c r="BJ40" s="396"/>
      <c r="BK40" s="396"/>
      <c r="BL40" s="396"/>
      <c r="BM40" s="396"/>
      <c r="BN40" s="396"/>
      <c r="BO40" s="396"/>
      <c r="BP40" s="396"/>
      <c r="BQ40" s="396"/>
      <c r="BR40" s="396"/>
      <c r="BS40" s="396"/>
      <c r="BT40" s="396"/>
      <c r="BU40" s="396"/>
      <c r="BV40" s="396"/>
      <c r="BW40" s="396"/>
      <c r="BX40" s="396"/>
      <c r="BY40" s="396"/>
      <c r="BZ40" s="396"/>
      <c r="CA40" s="396"/>
      <c r="CB40" s="396"/>
      <c r="CC40" s="396"/>
      <c r="CD40" s="396"/>
      <c r="CE40" s="396"/>
      <c r="CF40" s="396"/>
      <c r="CG40" s="396"/>
      <c r="CH40" s="396"/>
      <c r="CI40" s="396"/>
      <c r="CJ40" s="396"/>
      <c r="CK40" s="396"/>
      <c r="CL40" s="396"/>
      <c r="CM40" s="396"/>
      <c r="CN40" s="396"/>
      <c r="CO40" s="396"/>
      <c r="CP40" s="396"/>
      <c r="CQ40" s="396"/>
      <c r="CR40" s="396"/>
      <c r="CS40" s="396"/>
      <c r="CT40" s="396"/>
      <c r="CU40" s="396"/>
      <c r="CV40" s="396"/>
      <c r="CW40" s="396"/>
      <c r="CX40" s="396"/>
      <c r="CY40" s="396"/>
      <c r="CZ40" s="538"/>
    </row>
    <row r="41" spans="1:104" ht="13.5" customHeight="1">
      <c r="A41" s="535">
        <f>B測定!A44</f>
        <v>607</v>
      </c>
      <c r="B41" s="536" t="str">
        <f>B測定!B44</f>
        <v>607.オイルUP孔 X=</v>
      </c>
      <c r="C41" s="484">
        <f>B測定!Q44</f>
        <v>607</v>
      </c>
      <c r="D41" s="398">
        <f>B測定!R44</f>
        <v>65.5</v>
      </c>
      <c r="E41" s="537">
        <f>IF(B測定!S44="","",B測定!S44-$D41)</f>
        <v>1.300000000000523E-2</v>
      </c>
      <c r="F41" s="537">
        <f>IF(B測定!T44="","",B測定!T44-$D41)</f>
        <v>2.7000000000001023E-2</v>
      </c>
      <c r="G41" s="396"/>
      <c r="H41" s="396"/>
      <c r="I41" s="396"/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  <c r="AA41" s="396"/>
      <c r="AB41" s="396"/>
      <c r="AC41" s="396"/>
      <c r="AD41" s="396"/>
      <c r="AE41" s="396"/>
      <c r="AF41" s="396"/>
      <c r="AG41" s="396"/>
      <c r="AH41" s="396"/>
      <c r="AI41" s="396"/>
      <c r="AJ41" s="396"/>
      <c r="AK41" s="396"/>
      <c r="AL41" s="396"/>
      <c r="AM41" s="396"/>
      <c r="AN41" s="396"/>
      <c r="AO41" s="396"/>
      <c r="AP41" s="396"/>
      <c r="AQ41" s="396"/>
      <c r="AR41" s="396"/>
      <c r="AS41" s="396"/>
      <c r="AT41" s="396"/>
      <c r="AU41" s="396"/>
      <c r="AV41" s="396"/>
      <c r="AW41" s="396"/>
      <c r="AX41" s="396"/>
      <c r="AY41" s="396"/>
      <c r="AZ41" s="396"/>
      <c r="BA41" s="396"/>
      <c r="BB41" s="396"/>
      <c r="BC41" s="396"/>
      <c r="BD41" s="396"/>
      <c r="BE41" s="396"/>
      <c r="BF41" s="396"/>
      <c r="BG41" s="396"/>
      <c r="BH41" s="396"/>
      <c r="BI41" s="396"/>
      <c r="BJ41" s="396"/>
      <c r="BK41" s="396"/>
      <c r="BL41" s="396"/>
      <c r="BM41" s="396"/>
      <c r="BN41" s="396"/>
      <c r="BO41" s="396"/>
      <c r="BP41" s="396"/>
      <c r="BQ41" s="396"/>
      <c r="BR41" s="396"/>
      <c r="BS41" s="396"/>
      <c r="BT41" s="396"/>
      <c r="BU41" s="396"/>
      <c r="BV41" s="396"/>
      <c r="BW41" s="396"/>
      <c r="BX41" s="396"/>
      <c r="BY41" s="396"/>
      <c r="BZ41" s="396"/>
      <c r="CA41" s="396"/>
      <c r="CB41" s="396"/>
      <c r="CC41" s="396"/>
      <c r="CD41" s="396"/>
      <c r="CE41" s="396"/>
      <c r="CF41" s="396"/>
      <c r="CG41" s="396"/>
      <c r="CH41" s="396"/>
      <c r="CI41" s="396"/>
      <c r="CJ41" s="396"/>
      <c r="CK41" s="396"/>
      <c r="CL41" s="396"/>
      <c r="CM41" s="396"/>
      <c r="CN41" s="396"/>
      <c r="CO41" s="396"/>
      <c r="CP41" s="396"/>
      <c r="CQ41" s="396"/>
      <c r="CR41" s="396"/>
      <c r="CS41" s="396"/>
      <c r="CT41" s="396"/>
      <c r="CU41" s="396"/>
      <c r="CV41" s="396"/>
      <c r="CW41" s="396"/>
      <c r="CX41" s="396"/>
      <c r="CY41" s="396"/>
      <c r="CZ41" s="538"/>
    </row>
    <row r="42" spans="1:104" ht="13.5" customHeight="1">
      <c r="A42" s="535">
        <f>B測定!A45</f>
        <v>607</v>
      </c>
      <c r="B42" s="536" t="str">
        <f>B測定!B45</f>
        <v>607.オイルUP孔 Y=</v>
      </c>
      <c r="C42" s="484">
        <f>B測定!Q45</f>
        <v>607</v>
      </c>
      <c r="D42" s="398">
        <f>B測定!R45</f>
        <v>0</v>
      </c>
      <c r="E42" s="537">
        <f>IF(B測定!S45="","",B測定!S45-$D42)</f>
        <v>-0.10100000000000001</v>
      </c>
      <c r="F42" s="537">
        <f>IF(B測定!T45="","",B測定!T45-$D42)</f>
        <v>-0.11</v>
      </c>
      <c r="G42" s="396"/>
      <c r="H42" s="396"/>
      <c r="I42" s="396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  <c r="AA42" s="396"/>
      <c r="AB42" s="396"/>
      <c r="AC42" s="396"/>
      <c r="AD42" s="396"/>
      <c r="AE42" s="396"/>
      <c r="AF42" s="396"/>
      <c r="AG42" s="396"/>
      <c r="AH42" s="396"/>
      <c r="AI42" s="396"/>
      <c r="AJ42" s="396"/>
      <c r="AK42" s="396"/>
      <c r="AL42" s="396"/>
      <c r="AM42" s="396"/>
      <c r="AN42" s="396"/>
      <c r="AO42" s="396"/>
      <c r="AP42" s="396"/>
      <c r="AQ42" s="396"/>
      <c r="AR42" s="396"/>
      <c r="AS42" s="396"/>
      <c r="AT42" s="396"/>
      <c r="AU42" s="396"/>
      <c r="AV42" s="396"/>
      <c r="AW42" s="396"/>
      <c r="AX42" s="396"/>
      <c r="AY42" s="396"/>
      <c r="AZ42" s="396"/>
      <c r="BA42" s="396"/>
      <c r="BB42" s="396"/>
      <c r="BC42" s="396"/>
      <c r="BD42" s="396"/>
      <c r="BE42" s="396"/>
      <c r="BF42" s="396"/>
      <c r="BG42" s="396"/>
      <c r="BH42" s="396"/>
      <c r="BI42" s="396"/>
      <c r="BJ42" s="396"/>
      <c r="BK42" s="396"/>
      <c r="BL42" s="396"/>
      <c r="BM42" s="396"/>
      <c r="BN42" s="396"/>
      <c r="BO42" s="396"/>
      <c r="BP42" s="396"/>
      <c r="BQ42" s="396"/>
      <c r="BR42" s="396"/>
      <c r="BS42" s="396"/>
      <c r="BT42" s="396"/>
      <c r="BU42" s="396"/>
      <c r="BV42" s="396"/>
      <c r="BW42" s="396"/>
      <c r="BX42" s="396"/>
      <c r="BY42" s="396"/>
      <c r="BZ42" s="396"/>
      <c r="CA42" s="396"/>
      <c r="CB42" s="396"/>
      <c r="CC42" s="396"/>
      <c r="CD42" s="396"/>
      <c r="CE42" s="396"/>
      <c r="CF42" s="396"/>
      <c r="CG42" s="396"/>
      <c r="CH42" s="396"/>
      <c r="CI42" s="396"/>
      <c r="CJ42" s="396"/>
      <c r="CK42" s="396"/>
      <c r="CL42" s="396"/>
      <c r="CM42" s="396"/>
      <c r="CN42" s="396"/>
      <c r="CO42" s="396"/>
      <c r="CP42" s="396"/>
      <c r="CQ42" s="396"/>
      <c r="CR42" s="396"/>
      <c r="CS42" s="396"/>
      <c r="CT42" s="396"/>
      <c r="CU42" s="396"/>
      <c r="CV42" s="396"/>
      <c r="CW42" s="396"/>
      <c r="CX42" s="396"/>
      <c r="CY42" s="396"/>
      <c r="CZ42" s="538"/>
    </row>
    <row r="43" spans="1:104" ht="13.5" customHeight="1">
      <c r="A43" s="535">
        <f>B測定!A46</f>
        <v>608</v>
      </c>
      <c r="B43" s="536" t="str">
        <f>B測定!B46</f>
        <v>608.オイルリターン孔 X=</v>
      </c>
      <c r="C43" s="484">
        <f>B測定!Q46</f>
        <v>608</v>
      </c>
      <c r="D43" s="398">
        <f>B測定!R46</f>
        <v>-58.5</v>
      </c>
      <c r="E43" s="537">
        <f>IF(B測定!S46="","",B測定!S46-$D43)</f>
        <v>3.1999999999996476E-2</v>
      </c>
      <c r="F43" s="537">
        <f>IF(B測定!T46="","",B測定!T46-$D43)</f>
        <v>2.4999999999998579E-2</v>
      </c>
      <c r="G43" s="396"/>
      <c r="H43" s="396"/>
      <c r="I43" s="396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  <c r="AA43" s="396"/>
      <c r="AB43" s="396"/>
      <c r="AC43" s="396"/>
      <c r="AD43" s="396"/>
      <c r="AE43" s="396"/>
      <c r="AF43" s="396"/>
      <c r="AG43" s="396"/>
      <c r="AH43" s="396"/>
      <c r="AI43" s="396"/>
      <c r="AJ43" s="396"/>
      <c r="AK43" s="396"/>
      <c r="AL43" s="396"/>
      <c r="AM43" s="396"/>
      <c r="AN43" s="396"/>
      <c r="AO43" s="396"/>
      <c r="AP43" s="396"/>
      <c r="AQ43" s="396"/>
      <c r="AR43" s="396"/>
      <c r="AS43" s="396"/>
      <c r="AT43" s="396"/>
      <c r="AU43" s="396"/>
      <c r="AV43" s="396"/>
      <c r="AW43" s="396"/>
      <c r="AX43" s="396"/>
      <c r="AY43" s="396"/>
      <c r="AZ43" s="396"/>
      <c r="BA43" s="396"/>
      <c r="BB43" s="396"/>
      <c r="BC43" s="396"/>
      <c r="BD43" s="396"/>
      <c r="BE43" s="396"/>
      <c r="BF43" s="396"/>
      <c r="BG43" s="396"/>
      <c r="BH43" s="396"/>
      <c r="BI43" s="396"/>
      <c r="BJ43" s="396"/>
      <c r="BK43" s="396"/>
      <c r="BL43" s="396"/>
      <c r="BM43" s="396"/>
      <c r="BN43" s="396"/>
      <c r="BO43" s="396"/>
      <c r="BP43" s="396"/>
      <c r="BQ43" s="396"/>
      <c r="BR43" s="396"/>
      <c r="BS43" s="396"/>
      <c r="BT43" s="396"/>
      <c r="BU43" s="396"/>
      <c r="BV43" s="396"/>
      <c r="BW43" s="396"/>
      <c r="BX43" s="396"/>
      <c r="BY43" s="396"/>
      <c r="BZ43" s="396"/>
      <c r="CA43" s="396"/>
      <c r="CB43" s="396"/>
      <c r="CC43" s="396"/>
      <c r="CD43" s="396"/>
      <c r="CE43" s="396"/>
      <c r="CF43" s="396"/>
      <c r="CG43" s="396"/>
      <c r="CH43" s="396"/>
      <c r="CI43" s="396"/>
      <c r="CJ43" s="396"/>
      <c r="CK43" s="396"/>
      <c r="CL43" s="396"/>
      <c r="CM43" s="396"/>
      <c r="CN43" s="396"/>
      <c r="CO43" s="396"/>
      <c r="CP43" s="396"/>
      <c r="CQ43" s="396"/>
      <c r="CR43" s="396"/>
      <c r="CS43" s="396"/>
      <c r="CT43" s="396"/>
      <c r="CU43" s="396"/>
      <c r="CV43" s="396"/>
      <c r="CW43" s="396"/>
      <c r="CX43" s="396"/>
      <c r="CY43" s="396"/>
      <c r="CZ43" s="538"/>
    </row>
    <row r="44" spans="1:104" ht="13.5" customHeight="1">
      <c r="A44" s="535">
        <f>B測定!A47</f>
        <v>608</v>
      </c>
      <c r="B44" s="536" t="str">
        <f>B測定!B47</f>
        <v>608.オイルリターン孔 Y=</v>
      </c>
      <c r="C44" s="484">
        <f>B測定!Q47</f>
        <v>608</v>
      </c>
      <c r="D44" s="398">
        <f>B測定!R47</f>
        <v>80</v>
      </c>
      <c r="E44" s="537">
        <f>IF(B測定!S47="","",B測定!S47-$D44)</f>
        <v>-3.0000000000001137E-2</v>
      </c>
      <c r="F44" s="537">
        <f>IF(B測定!T47="","",B測定!T47-$D44)</f>
        <v>-2.8999999999996362E-2</v>
      </c>
      <c r="G44" s="396"/>
      <c r="H44" s="396"/>
      <c r="I44" s="396"/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  <c r="AA44" s="396"/>
      <c r="AB44" s="396"/>
      <c r="AC44" s="396"/>
      <c r="AD44" s="396"/>
      <c r="AE44" s="396"/>
      <c r="AF44" s="396"/>
      <c r="AG44" s="396"/>
      <c r="AH44" s="396"/>
      <c r="AI44" s="396"/>
      <c r="AJ44" s="396"/>
      <c r="AK44" s="396"/>
      <c r="AL44" s="396"/>
      <c r="AM44" s="396"/>
      <c r="AN44" s="396"/>
      <c r="AO44" s="396"/>
      <c r="AP44" s="396"/>
      <c r="AQ44" s="396"/>
      <c r="AR44" s="396"/>
      <c r="AS44" s="396"/>
      <c r="AT44" s="396"/>
      <c r="AU44" s="396"/>
      <c r="AV44" s="396"/>
      <c r="AW44" s="396"/>
      <c r="AX44" s="396"/>
      <c r="AY44" s="396"/>
      <c r="AZ44" s="396"/>
      <c r="BA44" s="396"/>
      <c r="BB44" s="396"/>
      <c r="BC44" s="396"/>
      <c r="BD44" s="396"/>
      <c r="BE44" s="396"/>
      <c r="BF44" s="396"/>
      <c r="BG44" s="396"/>
      <c r="BH44" s="396"/>
      <c r="BI44" s="396"/>
      <c r="BJ44" s="396"/>
      <c r="BK44" s="396"/>
      <c r="BL44" s="396"/>
      <c r="BM44" s="396"/>
      <c r="BN44" s="396"/>
      <c r="BO44" s="396"/>
      <c r="BP44" s="396"/>
      <c r="BQ44" s="396"/>
      <c r="BR44" s="396"/>
      <c r="BS44" s="396"/>
      <c r="BT44" s="396"/>
      <c r="BU44" s="396"/>
      <c r="BV44" s="396"/>
      <c r="BW44" s="396"/>
      <c r="BX44" s="396"/>
      <c r="BY44" s="396"/>
      <c r="BZ44" s="396"/>
      <c r="CA44" s="396"/>
      <c r="CB44" s="396"/>
      <c r="CC44" s="396"/>
      <c r="CD44" s="396"/>
      <c r="CE44" s="396"/>
      <c r="CF44" s="396"/>
      <c r="CG44" s="396"/>
      <c r="CH44" s="396"/>
      <c r="CI44" s="396"/>
      <c r="CJ44" s="396"/>
      <c r="CK44" s="396"/>
      <c r="CL44" s="396"/>
      <c r="CM44" s="396"/>
      <c r="CN44" s="396"/>
      <c r="CO44" s="396"/>
      <c r="CP44" s="396"/>
      <c r="CQ44" s="396"/>
      <c r="CR44" s="396"/>
      <c r="CS44" s="396"/>
      <c r="CT44" s="396"/>
      <c r="CU44" s="396"/>
      <c r="CV44" s="396"/>
      <c r="CW44" s="396"/>
      <c r="CX44" s="396"/>
      <c r="CY44" s="396"/>
      <c r="CZ44" s="538"/>
    </row>
    <row r="45" spans="1:104" ht="13.5" customHeight="1">
      <c r="A45" s="535">
        <f>B測定!A48</f>
        <v>609</v>
      </c>
      <c r="B45" s="536" t="str">
        <f>B測定!B48</f>
        <v>609.オイルリターン孔 X=</v>
      </c>
      <c r="C45" s="484">
        <f>B測定!Q48</f>
        <v>609</v>
      </c>
      <c r="D45" s="398">
        <f>B測定!R48</f>
        <v>-58.5</v>
      </c>
      <c r="E45" s="537">
        <f>IF(B測定!S48="","",B測定!S48-$D45)</f>
        <v>0.11999999999999744</v>
      </c>
      <c r="F45" s="537">
        <f>IF(B測定!T48="","",B測定!T48-$D45)</f>
        <v>8.7000000000003297E-2</v>
      </c>
      <c r="G45" s="396"/>
      <c r="H45" s="396"/>
      <c r="I45" s="396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  <c r="AA45" s="396"/>
      <c r="AB45" s="396"/>
      <c r="AC45" s="396"/>
      <c r="AD45" s="396"/>
      <c r="AE45" s="396"/>
      <c r="AF45" s="396"/>
      <c r="AG45" s="396"/>
      <c r="AH45" s="396"/>
      <c r="AI45" s="396"/>
      <c r="AJ45" s="396"/>
      <c r="AK45" s="396"/>
      <c r="AL45" s="396"/>
      <c r="AM45" s="396"/>
      <c r="AN45" s="396"/>
      <c r="AO45" s="396"/>
      <c r="AP45" s="396"/>
      <c r="AQ45" s="396"/>
      <c r="AR45" s="396"/>
      <c r="AS45" s="396"/>
      <c r="AT45" s="396"/>
      <c r="AU45" s="396"/>
      <c r="AV45" s="396"/>
      <c r="AW45" s="396"/>
      <c r="AX45" s="396"/>
      <c r="AY45" s="396"/>
      <c r="AZ45" s="396"/>
      <c r="BA45" s="396"/>
      <c r="BB45" s="396"/>
      <c r="BC45" s="396"/>
      <c r="BD45" s="396"/>
      <c r="BE45" s="396"/>
      <c r="BF45" s="396"/>
      <c r="BG45" s="396"/>
      <c r="BH45" s="396"/>
      <c r="BI45" s="396"/>
      <c r="BJ45" s="396"/>
      <c r="BK45" s="396"/>
      <c r="BL45" s="396"/>
      <c r="BM45" s="396"/>
      <c r="BN45" s="396"/>
      <c r="BO45" s="396"/>
      <c r="BP45" s="396"/>
      <c r="BQ45" s="396"/>
      <c r="BR45" s="396"/>
      <c r="BS45" s="396"/>
      <c r="BT45" s="396"/>
      <c r="BU45" s="396"/>
      <c r="BV45" s="396"/>
      <c r="BW45" s="396"/>
      <c r="BX45" s="396"/>
      <c r="BY45" s="396"/>
      <c r="BZ45" s="396"/>
      <c r="CA45" s="396"/>
      <c r="CB45" s="396"/>
      <c r="CC45" s="396"/>
      <c r="CD45" s="396"/>
      <c r="CE45" s="396"/>
      <c r="CF45" s="396"/>
      <c r="CG45" s="396"/>
      <c r="CH45" s="396"/>
      <c r="CI45" s="396"/>
      <c r="CJ45" s="396"/>
      <c r="CK45" s="396"/>
      <c r="CL45" s="396"/>
      <c r="CM45" s="396"/>
      <c r="CN45" s="396"/>
      <c r="CO45" s="396"/>
      <c r="CP45" s="396"/>
      <c r="CQ45" s="396"/>
      <c r="CR45" s="396"/>
      <c r="CS45" s="396"/>
      <c r="CT45" s="396"/>
      <c r="CU45" s="396"/>
      <c r="CV45" s="396"/>
      <c r="CW45" s="396"/>
      <c r="CX45" s="396"/>
      <c r="CY45" s="396"/>
      <c r="CZ45" s="538"/>
    </row>
    <row r="46" spans="1:104" ht="13.5" customHeight="1">
      <c r="A46" s="535">
        <f>B測定!A49</f>
        <v>609</v>
      </c>
      <c r="B46" s="536" t="str">
        <f>B測定!B49</f>
        <v>609.オイルリターン孔 Y=</v>
      </c>
      <c r="C46" s="484">
        <f>B測定!Q49</f>
        <v>609</v>
      </c>
      <c r="D46" s="398">
        <f>B測定!R49</f>
        <v>-80</v>
      </c>
      <c r="E46" s="537">
        <f>IF(B測定!S49="","",B測定!S49-$D46)</f>
        <v>-0.13299999999999557</v>
      </c>
      <c r="F46" s="537">
        <f>IF(B測定!T49="","",B測定!T49-$D46)</f>
        <v>-0.14300000000000068</v>
      </c>
      <c r="G46" s="396"/>
      <c r="H46" s="396"/>
      <c r="I46" s="396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  <c r="AA46" s="396"/>
      <c r="AB46" s="396"/>
      <c r="AC46" s="396"/>
      <c r="AD46" s="396"/>
      <c r="AE46" s="396"/>
      <c r="AF46" s="396"/>
      <c r="AG46" s="396"/>
      <c r="AH46" s="396"/>
      <c r="AI46" s="396"/>
      <c r="AJ46" s="396"/>
      <c r="AK46" s="396"/>
      <c r="AL46" s="396"/>
      <c r="AM46" s="396"/>
      <c r="AN46" s="396"/>
      <c r="AO46" s="396"/>
      <c r="AP46" s="396"/>
      <c r="AQ46" s="396"/>
      <c r="AR46" s="396"/>
      <c r="AS46" s="396"/>
      <c r="AT46" s="396"/>
      <c r="AU46" s="396"/>
      <c r="AV46" s="396"/>
      <c r="AW46" s="396"/>
      <c r="AX46" s="396"/>
      <c r="AY46" s="396"/>
      <c r="AZ46" s="396"/>
      <c r="BA46" s="396"/>
      <c r="BB46" s="396"/>
      <c r="BC46" s="396"/>
      <c r="BD46" s="396"/>
      <c r="BE46" s="396"/>
      <c r="BF46" s="396"/>
      <c r="BG46" s="396"/>
      <c r="BH46" s="396"/>
      <c r="BI46" s="396"/>
      <c r="BJ46" s="396"/>
      <c r="BK46" s="396"/>
      <c r="BL46" s="396"/>
      <c r="BM46" s="396"/>
      <c r="BN46" s="396"/>
      <c r="BO46" s="396"/>
      <c r="BP46" s="396"/>
      <c r="BQ46" s="396"/>
      <c r="BR46" s="396"/>
      <c r="BS46" s="396"/>
      <c r="BT46" s="396"/>
      <c r="BU46" s="396"/>
      <c r="BV46" s="396"/>
      <c r="BW46" s="396"/>
      <c r="BX46" s="396"/>
      <c r="BY46" s="396"/>
      <c r="BZ46" s="396"/>
      <c r="CA46" s="396"/>
      <c r="CB46" s="396"/>
      <c r="CC46" s="396"/>
      <c r="CD46" s="396"/>
      <c r="CE46" s="396"/>
      <c r="CF46" s="396"/>
      <c r="CG46" s="396"/>
      <c r="CH46" s="396"/>
      <c r="CI46" s="396"/>
      <c r="CJ46" s="396"/>
      <c r="CK46" s="396"/>
      <c r="CL46" s="396"/>
      <c r="CM46" s="396"/>
      <c r="CN46" s="396"/>
      <c r="CO46" s="396"/>
      <c r="CP46" s="396"/>
      <c r="CQ46" s="396"/>
      <c r="CR46" s="396"/>
      <c r="CS46" s="396"/>
      <c r="CT46" s="396"/>
      <c r="CU46" s="396"/>
      <c r="CV46" s="396"/>
      <c r="CW46" s="396"/>
      <c r="CX46" s="396"/>
      <c r="CY46" s="396"/>
      <c r="CZ46" s="538"/>
    </row>
    <row r="47" spans="1:104" ht="13.5" customHeight="1">
      <c r="A47" s="535">
        <f>B測定!A50</f>
        <v>615</v>
      </c>
      <c r="B47" s="536" t="str">
        <f>B測定!B50</f>
        <v>615.PCV孔 X=</v>
      </c>
      <c r="C47" s="484">
        <f>B測定!Q50</f>
        <v>615</v>
      </c>
      <c r="D47" s="398">
        <f>B測定!R50</f>
        <v>69.5</v>
      </c>
      <c r="E47" s="537">
        <f>IF(B測定!S50="","",B測定!S50-$D47)</f>
        <v>-2.8000000000005798E-2</v>
      </c>
      <c r="F47" s="537">
        <f>IF(B測定!T50="","",B測定!T50-$D47)</f>
        <v>-2.8000000000005798E-2</v>
      </c>
      <c r="G47" s="396"/>
      <c r="H47" s="396"/>
      <c r="I47" s="396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  <c r="AA47" s="396"/>
      <c r="AB47" s="396"/>
      <c r="AC47" s="396"/>
      <c r="AD47" s="396"/>
      <c r="AE47" s="396"/>
      <c r="AF47" s="396"/>
      <c r="AG47" s="396"/>
      <c r="AH47" s="396"/>
      <c r="AI47" s="396"/>
      <c r="AJ47" s="396"/>
      <c r="AK47" s="396"/>
      <c r="AL47" s="396"/>
      <c r="AM47" s="396"/>
      <c r="AN47" s="396"/>
      <c r="AO47" s="396"/>
      <c r="AP47" s="396"/>
      <c r="AQ47" s="396"/>
      <c r="AR47" s="396"/>
      <c r="AS47" s="396"/>
      <c r="AT47" s="396"/>
      <c r="AU47" s="396"/>
      <c r="AV47" s="396"/>
      <c r="AW47" s="396"/>
      <c r="AX47" s="396"/>
      <c r="AY47" s="396"/>
      <c r="AZ47" s="396"/>
      <c r="BA47" s="396"/>
      <c r="BB47" s="396"/>
      <c r="BC47" s="396"/>
      <c r="BD47" s="396"/>
      <c r="BE47" s="396"/>
      <c r="BF47" s="396"/>
      <c r="BG47" s="396"/>
      <c r="BH47" s="396"/>
      <c r="BI47" s="396"/>
      <c r="BJ47" s="396"/>
      <c r="BK47" s="396"/>
      <c r="BL47" s="396"/>
      <c r="BM47" s="396"/>
      <c r="BN47" s="396"/>
      <c r="BO47" s="396"/>
      <c r="BP47" s="396"/>
      <c r="BQ47" s="396"/>
      <c r="BR47" s="396"/>
      <c r="BS47" s="396"/>
      <c r="BT47" s="396"/>
      <c r="BU47" s="396"/>
      <c r="BV47" s="396"/>
      <c r="BW47" s="396"/>
      <c r="BX47" s="396"/>
      <c r="BY47" s="396"/>
      <c r="BZ47" s="396"/>
      <c r="CA47" s="396"/>
      <c r="CB47" s="396"/>
      <c r="CC47" s="396"/>
      <c r="CD47" s="396"/>
      <c r="CE47" s="396"/>
      <c r="CF47" s="396"/>
      <c r="CG47" s="396"/>
      <c r="CH47" s="396"/>
      <c r="CI47" s="396"/>
      <c r="CJ47" s="396"/>
      <c r="CK47" s="396"/>
      <c r="CL47" s="396"/>
      <c r="CM47" s="396"/>
      <c r="CN47" s="396"/>
      <c r="CO47" s="396"/>
      <c r="CP47" s="396"/>
      <c r="CQ47" s="396"/>
      <c r="CR47" s="396"/>
      <c r="CS47" s="396"/>
      <c r="CT47" s="396"/>
      <c r="CU47" s="396"/>
      <c r="CV47" s="396"/>
      <c r="CW47" s="396"/>
      <c r="CX47" s="396"/>
      <c r="CY47" s="396"/>
      <c r="CZ47" s="538"/>
    </row>
    <row r="48" spans="1:104" ht="13.5" customHeight="1">
      <c r="A48" s="535">
        <f>B測定!A51</f>
        <v>615</v>
      </c>
      <c r="B48" s="536" t="str">
        <f>B測定!B51</f>
        <v>615.PCV孔 Y=</v>
      </c>
      <c r="C48" s="484">
        <f>B測定!Q51</f>
        <v>615</v>
      </c>
      <c r="D48" s="398">
        <f>B測定!R51</f>
        <v>77</v>
      </c>
      <c r="E48" s="537">
        <f>IF(B測定!S51="","",B測定!S51-$D48)</f>
        <v>-4.5000000000001705E-2</v>
      </c>
      <c r="F48" s="537">
        <f>IF(B測定!T51="","",B測定!T51-$D48)</f>
        <v>-6.3000000000002387E-2</v>
      </c>
      <c r="G48" s="396"/>
      <c r="H48" s="396"/>
      <c r="I48" s="396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  <c r="AA48" s="396"/>
      <c r="AB48" s="396"/>
      <c r="AC48" s="396"/>
      <c r="AD48" s="396"/>
      <c r="AE48" s="396"/>
      <c r="AF48" s="396"/>
      <c r="AG48" s="396"/>
      <c r="AH48" s="396"/>
      <c r="AI48" s="396"/>
      <c r="AJ48" s="396"/>
      <c r="AK48" s="396"/>
      <c r="AL48" s="396"/>
      <c r="AM48" s="396"/>
      <c r="AN48" s="396"/>
      <c r="AO48" s="396"/>
      <c r="AP48" s="396"/>
      <c r="AQ48" s="396"/>
      <c r="AR48" s="396"/>
      <c r="AS48" s="396"/>
      <c r="AT48" s="396"/>
      <c r="AU48" s="396"/>
      <c r="AV48" s="396"/>
      <c r="AW48" s="396"/>
      <c r="AX48" s="396"/>
      <c r="AY48" s="396"/>
      <c r="AZ48" s="396"/>
      <c r="BA48" s="396"/>
      <c r="BB48" s="396"/>
      <c r="BC48" s="396"/>
      <c r="BD48" s="396"/>
      <c r="BE48" s="396"/>
      <c r="BF48" s="396"/>
      <c r="BG48" s="396"/>
      <c r="BH48" s="396"/>
      <c r="BI48" s="396"/>
      <c r="BJ48" s="396"/>
      <c r="BK48" s="396"/>
      <c r="BL48" s="396"/>
      <c r="BM48" s="396"/>
      <c r="BN48" s="396"/>
      <c r="BO48" s="396"/>
      <c r="BP48" s="396"/>
      <c r="BQ48" s="396"/>
      <c r="BR48" s="396"/>
      <c r="BS48" s="396"/>
      <c r="BT48" s="396"/>
      <c r="BU48" s="396"/>
      <c r="BV48" s="396"/>
      <c r="BW48" s="396"/>
      <c r="BX48" s="396"/>
      <c r="BY48" s="396"/>
      <c r="BZ48" s="396"/>
      <c r="CA48" s="396"/>
      <c r="CB48" s="396"/>
      <c r="CC48" s="396"/>
      <c r="CD48" s="396"/>
      <c r="CE48" s="396"/>
      <c r="CF48" s="396"/>
      <c r="CG48" s="396"/>
      <c r="CH48" s="396"/>
      <c r="CI48" s="396"/>
      <c r="CJ48" s="396"/>
      <c r="CK48" s="396"/>
      <c r="CL48" s="396"/>
      <c r="CM48" s="396"/>
      <c r="CN48" s="396"/>
      <c r="CO48" s="396"/>
      <c r="CP48" s="396"/>
      <c r="CQ48" s="396"/>
      <c r="CR48" s="396"/>
      <c r="CS48" s="396"/>
      <c r="CT48" s="396"/>
      <c r="CU48" s="396"/>
      <c r="CV48" s="396"/>
      <c r="CW48" s="396"/>
      <c r="CX48" s="396"/>
      <c r="CY48" s="396"/>
      <c r="CZ48" s="538"/>
    </row>
    <row r="49" spans="1:104" ht="13.5" customHeight="1">
      <c r="A49" s="535">
        <f>B測定!A52</f>
        <v>0</v>
      </c>
      <c r="B49" s="536" t="str">
        <f>B測定!B52</f>
        <v>尺寸位置 (CIR_615_1_F侧贯通孔)</v>
      </c>
      <c r="C49" s="484">
        <f>B測定!Q52</f>
        <v>0</v>
      </c>
      <c r="D49" s="398">
        <f>B測定!R52</f>
        <v>0</v>
      </c>
      <c r="E49" s="537">
        <f>IF(B測定!S52="","",B測定!S52-$D49)</f>
        <v>69.427999999999997</v>
      </c>
      <c r="F49" s="537">
        <f>IF(B測定!T52="","",B測定!T52-$D49)</f>
        <v>69.430999999999997</v>
      </c>
      <c r="G49" s="396"/>
      <c r="H49" s="396"/>
      <c r="I49" s="396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  <c r="AA49" s="396"/>
      <c r="AB49" s="396"/>
      <c r="AC49" s="396"/>
      <c r="AD49" s="396"/>
      <c r="AE49" s="396"/>
      <c r="AF49" s="396"/>
      <c r="AG49" s="396"/>
      <c r="AH49" s="396"/>
      <c r="AI49" s="396"/>
      <c r="AJ49" s="396"/>
      <c r="AK49" s="396"/>
      <c r="AL49" s="396"/>
      <c r="AM49" s="396"/>
      <c r="AN49" s="396"/>
      <c r="AO49" s="396"/>
      <c r="AP49" s="396"/>
      <c r="AQ49" s="396"/>
      <c r="AR49" s="396"/>
      <c r="AS49" s="396"/>
      <c r="AT49" s="396"/>
      <c r="AU49" s="396"/>
      <c r="AV49" s="396"/>
      <c r="AW49" s="396"/>
      <c r="AX49" s="396"/>
      <c r="AY49" s="396"/>
      <c r="AZ49" s="396"/>
      <c r="BA49" s="396"/>
      <c r="BB49" s="396"/>
      <c r="BC49" s="396"/>
      <c r="BD49" s="396"/>
      <c r="BE49" s="396"/>
      <c r="BF49" s="396"/>
      <c r="BG49" s="396"/>
      <c r="BH49" s="396"/>
      <c r="BI49" s="396"/>
      <c r="BJ49" s="396"/>
      <c r="BK49" s="396"/>
      <c r="BL49" s="396"/>
      <c r="BM49" s="396"/>
      <c r="BN49" s="396"/>
      <c r="BO49" s="396"/>
      <c r="BP49" s="396"/>
      <c r="BQ49" s="396"/>
      <c r="BR49" s="396"/>
      <c r="BS49" s="396"/>
      <c r="BT49" s="396"/>
      <c r="BU49" s="396"/>
      <c r="BV49" s="396"/>
      <c r="BW49" s="396"/>
      <c r="BX49" s="396"/>
      <c r="BY49" s="396"/>
      <c r="BZ49" s="396"/>
      <c r="CA49" s="396"/>
      <c r="CB49" s="396"/>
      <c r="CC49" s="396"/>
      <c r="CD49" s="396"/>
      <c r="CE49" s="396"/>
      <c r="CF49" s="396"/>
      <c r="CG49" s="396"/>
      <c r="CH49" s="396"/>
      <c r="CI49" s="396"/>
      <c r="CJ49" s="396"/>
      <c r="CK49" s="396"/>
      <c r="CL49" s="396"/>
      <c r="CM49" s="396"/>
      <c r="CN49" s="396"/>
      <c r="CO49" s="396"/>
      <c r="CP49" s="396"/>
      <c r="CQ49" s="396"/>
      <c r="CR49" s="396"/>
      <c r="CS49" s="396"/>
      <c r="CT49" s="396"/>
      <c r="CU49" s="396"/>
      <c r="CV49" s="396"/>
      <c r="CW49" s="396"/>
      <c r="CX49" s="396"/>
      <c r="CY49" s="396"/>
      <c r="CZ49" s="538"/>
    </row>
    <row r="50" spans="1:104" ht="13.5" customHeight="1">
      <c r="A50" s="535">
        <f>B測定!A53</f>
        <v>0</v>
      </c>
      <c r="B50" s="536" t="str">
        <f>B測定!B53</f>
        <v>尺寸位置 (CIR_615_1_F侧贯通孔)</v>
      </c>
      <c r="C50" s="484">
        <f>B測定!Q53</f>
        <v>0</v>
      </c>
      <c r="D50" s="398">
        <f>B測定!R53</f>
        <v>0</v>
      </c>
      <c r="E50" s="537">
        <f>IF(B測定!S53="","",B測定!S53-$D50)</f>
        <v>76.935000000000002</v>
      </c>
      <c r="F50" s="537">
        <f>IF(B測定!T53="","",B測定!T53-$D50)</f>
        <v>76.912000000000006</v>
      </c>
      <c r="G50" s="396"/>
      <c r="H50" s="396"/>
      <c r="I50" s="396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  <c r="AA50" s="396"/>
      <c r="AB50" s="396"/>
      <c r="AC50" s="396"/>
      <c r="AD50" s="396"/>
      <c r="AE50" s="396"/>
      <c r="AF50" s="396"/>
      <c r="AG50" s="396"/>
      <c r="AH50" s="396"/>
      <c r="AI50" s="396"/>
      <c r="AJ50" s="396"/>
      <c r="AK50" s="396"/>
      <c r="AL50" s="396"/>
      <c r="AM50" s="396"/>
      <c r="AN50" s="396"/>
      <c r="AO50" s="396"/>
      <c r="AP50" s="396"/>
      <c r="AQ50" s="396"/>
      <c r="AR50" s="396"/>
      <c r="AS50" s="396"/>
      <c r="AT50" s="396"/>
      <c r="AU50" s="396"/>
      <c r="AV50" s="396"/>
      <c r="AW50" s="396"/>
      <c r="AX50" s="396"/>
      <c r="AY50" s="396"/>
      <c r="AZ50" s="396"/>
      <c r="BA50" s="396"/>
      <c r="BB50" s="396"/>
      <c r="BC50" s="396"/>
      <c r="BD50" s="396"/>
      <c r="BE50" s="396"/>
      <c r="BF50" s="396"/>
      <c r="BG50" s="396"/>
      <c r="BH50" s="396"/>
      <c r="BI50" s="396"/>
      <c r="BJ50" s="396"/>
      <c r="BK50" s="396"/>
      <c r="BL50" s="396"/>
      <c r="BM50" s="396"/>
      <c r="BN50" s="396"/>
      <c r="BO50" s="396"/>
      <c r="BP50" s="396"/>
      <c r="BQ50" s="396"/>
      <c r="BR50" s="396"/>
      <c r="BS50" s="396"/>
      <c r="BT50" s="396"/>
      <c r="BU50" s="396"/>
      <c r="BV50" s="396"/>
      <c r="BW50" s="396"/>
      <c r="BX50" s="396"/>
      <c r="BY50" s="396"/>
      <c r="BZ50" s="396"/>
      <c r="CA50" s="396"/>
      <c r="CB50" s="396"/>
      <c r="CC50" s="396"/>
      <c r="CD50" s="396"/>
      <c r="CE50" s="396"/>
      <c r="CF50" s="396"/>
      <c r="CG50" s="396"/>
      <c r="CH50" s="396"/>
      <c r="CI50" s="396"/>
      <c r="CJ50" s="396"/>
      <c r="CK50" s="396"/>
      <c r="CL50" s="396"/>
      <c r="CM50" s="396"/>
      <c r="CN50" s="396"/>
      <c r="CO50" s="396"/>
      <c r="CP50" s="396"/>
      <c r="CQ50" s="396"/>
      <c r="CR50" s="396"/>
      <c r="CS50" s="396"/>
      <c r="CT50" s="396"/>
      <c r="CU50" s="396"/>
      <c r="CV50" s="396"/>
      <c r="CW50" s="396"/>
      <c r="CX50" s="396"/>
      <c r="CY50" s="396"/>
      <c r="CZ50" s="538"/>
    </row>
    <row r="51" spans="1:104" ht="13.5" customHeight="1">
      <c r="A51" s="535">
        <f>B測定!A54</f>
        <v>621</v>
      </c>
      <c r="B51" s="536" t="str">
        <f>B測定!B54</f>
        <v>621.#5J B-cap 天側 X=</v>
      </c>
      <c r="C51" s="484">
        <f>B測定!Q54</f>
        <v>621</v>
      </c>
      <c r="D51" s="398">
        <f>B測定!R54</f>
        <v>-35.5</v>
      </c>
      <c r="E51" s="537">
        <f>IF(B測定!S54="","",B測定!S54-$D51)</f>
        <v>-8.2999999999998408E-2</v>
      </c>
      <c r="F51" s="537">
        <f>IF(B測定!T54="","",B測定!T54-$D51)</f>
        <v>-9.7000000000001307E-2</v>
      </c>
      <c r="G51" s="396"/>
      <c r="H51" s="396"/>
      <c r="I51" s="396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  <c r="AA51" s="396"/>
      <c r="AB51" s="396"/>
      <c r="AC51" s="396"/>
      <c r="AD51" s="396"/>
      <c r="AE51" s="396"/>
      <c r="AF51" s="396"/>
      <c r="AG51" s="396"/>
      <c r="AH51" s="396"/>
      <c r="AI51" s="396"/>
      <c r="AJ51" s="396"/>
      <c r="AK51" s="396"/>
      <c r="AL51" s="396"/>
      <c r="AM51" s="396"/>
      <c r="AN51" s="396"/>
      <c r="AO51" s="396"/>
      <c r="AP51" s="396"/>
      <c r="AQ51" s="396"/>
      <c r="AR51" s="396"/>
      <c r="AS51" s="396"/>
      <c r="AT51" s="396"/>
      <c r="AU51" s="396"/>
      <c r="AV51" s="396"/>
      <c r="AW51" s="396"/>
      <c r="AX51" s="396"/>
      <c r="AY51" s="396"/>
      <c r="AZ51" s="396"/>
      <c r="BA51" s="396"/>
      <c r="BB51" s="396"/>
      <c r="BC51" s="396"/>
      <c r="BD51" s="396"/>
      <c r="BE51" s="396"/>
      <c r="BF51" s="396"/>
      <c r="BG51" s="396"/>
      <c r="BH51" s="396"/>
      <c r="BI51" s="396"/>
      <c r="BJ51" s="396"/>
      <c r="BK51" s="396"/>
      <c r="BL51" s="396"/>
      <c r="BM51" s="396"/>
      <c r="BN51" s="396"/>
      <c r="BO51" s="396"/>
      <c r="BP51" s="396"/>
      <c r="BQ51" s="396"/>
      <c r="BR51" s="396"/>
      <c r="BS51" s="396"/>
      <c r="BT51" s="396"/>
      <c r="BU51" s="396"/>
      <c r="BV51" s="396"/>
      <c r="BW51" s="396"/>
      <c r="BX51" s="396"/>
      <c r="BY51" s="396"/>
      <c r="BZ51" s="396"/>
      <c r="CA51" s="396"/>
      <c r="CB51" s="396"/>
      <c r="CC51" s="396"/>
      <c r="CD51" s="396"/>
      <c r="CE51" s="396"/>
      <c r="CF51" s="396"/>
      <c r="CG51" s="396"/>
      <c r="CH51" s="396"/>
      <c r="CI51" s="396"/>
      <c r="CJ51" s="396"/>
      <c r="CK51" s="396"/>
      <c r="CL51" s="396"/>
      <c r="CM51" s="396"/>
      <c r="CN51" s="396"/>
      <c r="CO51" s="396"/>
      <c r="CP51" s="396"/>
      <c r="CQ51" s="396"/>
      <c r="CR51" s="396"/>
      <c r="CS51" s="396"/>
      <c r="CT51" s="396"/>
      <c r="CU51" s="396"/>
      <c r="CV51" s="396"/>
      <c r="CW51" s="396"/>
      <c r="CX51" s="396"/>
      <c r="CY51" s="396"/>
      <c r="CZ51" s="538"/>
    </row>
    <row r="52" spans="1:104" ht="13.5" customHeight="1">
      <c r="A52" s="535">
        <f>B測定!A55</f>
        <v>621</v>
      </c>
      <c r="B52" s="536" t="str">
        <f>B測定!B55</f>
        <v>621.#5J B-cap 天側 Y=</v>
      </c>
      <c r="C52" s="484">
        <f>B測定!Q55</f>
        <v>621</v>
      </c>
      <c r="D52" s="398">
        <f>B測定!R55</f>
        <v>162.80000000000001</v>
      </c>
      <c r="E52" s="537">
        <f>IF(B測定!S55="","",B測定!S55-$D52)</f>
        <v>-0.17500000000001137</v>
      </c>
      <c r="F52" s="537">
        <f>IF(B測定!T55="","",B測定!T55-$D52)</f>
        <v>-0.17000000000001592</v>
      </c>
      <c r="G52" s="396"/>
      <c r="H52" s="396"/>
      <c r="I52" s="396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  <c r="AA52" s="396"/>
      <c r="AB52" s="396"/>
      <c r="AC52" s="396"/>
      <c r="AD52" s="396"/>
      <c r="AE52" s="396"/>
      <c r="AF52" s="396"/>
      <c r="AG52" s="396"/>
      <c r="AH52" s="396"/>
      <c r="AI52" s="396"/>
      <c r="AJ52" s="396"/>
      <c r="AK52" s="396"/>
      <c r="AL52" s="396"/>
      <c r="AM52" s="396"/>
      <c r="AN52" s="396"/>
      <c r="AO52" s="396"/>
      <c r="AP52" s="396"/>
      <c r="AQ52" s="396"/>
      <c r="AR52" s="396"/>
      <c r="AS52" s="396"/>
      <c r="AT52" s="396"/>
      <c r="AU52" s="396"/>
      <c r="AV52" s="396"/>
      <c r="AW52" s="396"/>
      <c r="AX52" s="396"/>
      <c r="AY52" s="396"/>
      <c r="AZ52" s="396"/>
      <c r="BA52" s="396"/>
      <c r="BB52" s="396"/>
      <c r="BC52" s="396"/>
      <c r="BD52" s="396"/>
      <c r="BE52" s="396"/>
      <c r="BF52" s="396"/>
      <c r="BG52" s="396"/>
      <c r="BH52" s="396"/>
      <c r="BI52" s="396"/>
      <c r="BJ52" s="396"/>
      <c r="BK52" s="396"/>
      <c r="BL52" s="396"/>
      <c r="BM52" s="396"/>
      <c r="BN52" s="396"/>
      <c r="BO52" s="396"/>
      <c r="BP52" s="396"/>
      <c r="BQ52" s="396"/>
      <c r="BR52" s="396"/>
      <c r="BS52" s="396"/>
      <c r="BT52" s="396"/>
      <c r="BU52" s="396"/>
      <c r="BV52" s="396"/>
      <c r="BW52" s="396"/>
      <c r="BX52" s="396"/>
      <c r="BY52" s="396"/>
      <c r="BZ52" s="396"/>
      <c r="CA52" s="396"/>
      <c r="CB52" s="396"/>
      <c r="CC52" s="396"/>
      <c r="CD52" s="396"/>
      <c r="CE52" s="396"/>
      <c r="CF52" s="396"/>
      <c r="CG52" s="396"/>
      <c r="CH52" s="396"/>
      <c r="CI52" s="396"/>
      <c r="CJ52" s="396"/>
      <c r="CK52" s="396"/>
      <c r="CL52" s="396"/>
      <c r="CM52" s="396"/>
      <c r="CN52" s="396"/>
      <c r="CO52" s="396"/>
      <c r="CP52" s="396"/>
      <c r="CQ52" s="396"/>
      <c r="CR52" s="396"/>
      <c r="CS52" s="396"/>
      <c r="CT52" s="396"/>
      <c r="CU52" s="396"/>
      <c r="CV52" s="396"/>
      <c r="CW52" s="396"/>
      <c r="CX52" s="396"/>
      <c r="CY52" s="396"/>
      <c r="CZ52" s="538"/>
    </row>
    <row r="53" spans="1:104" ht="13.5" customHeight="1">
      <c r="A53" s="535">
        <f>B測定!A56</f>
        <v>0</v>
      </c>
      <c r="B53" s="536" t="str">
        <f>B測定!B56</f>
        <v>尺寸位置 (CIR_621_1_5J/R侧B-CAP孔)</v>
      </c>
      <c r="C53" s="484">
        <f>B測定!Q56</f>
        <v>0</v>
      </c>
      <c r="D53" s="398">
        <f>B測定!R56</f>
        <v>0</v>
      </c>
      <c r="E53" s="537">
        <f>IF(B測定!S56="","",B測定!S56-$D53)</f>
        <v>-35.534999999999997</v>
      </c>
      <c r="F53" s="537">
        <f>IF(B測定!T56="","",B測定!T56-$D53)</f>
        <v>-35.570999999999998</v>
      </c>
      <c r="G53" s="396"/>
      <c r="H53" s="396"/>
      <c r="I53" s="396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  <c r="AA53" s="396"/>
      <c r="AB53" s="396"/>
      <c r="AC53" s="396"/>
      <c r="AD53" s="396"/>
      <c r="AE53" s="396"/>
      <c r="AF53" s="396"/>
      <c r="AG53" s="396"/>
      <c r="AH53" s="396"/>
      <c r="AI53" s="396"/>
      <c r="AJ53" s="396"/>
      <c r="AK53" s="396"/>
      <c r="AL53" s="396"/>
      <c r="AM53" s="396"/>
      <c r="AN53" s="396"/>
      <c r="AO53" s="396"/>
      <c r="AP53" s="396"/>
      <c r="AQ53" s="396"/>
      <c r="AR53" s="396"/>
      <c r="AS53" s="396"/>
      <c r="AT53" s="396"/>
      <c r="AU53" s="396"/>
      <c r="AV53" s="396"/>
      <c r="AW53" s="396"/>
      <c r="AX53" s="396"/>
      <c r="AY53" s="396"/>
      <c r="AZ53" s="396"/>
      <c r="BA53" s="396"/>
      <c r="BB53" s="396"/>
      <c r="BC53" s="396"/>
      <c r="BD53" s="396"/>
      <c r="BE53" s="396"/>
      <c r="BF53" s="396"/>
      <c r="BG53" s="396"/>
      <c r="BH53" s="396"/>
      <c r="BI53" s="396"/>
      <c r="BJ53" s="396"/>
      <c r="BK53" s="396"/>
      <c r="BL53" s="396"/>
      <c r="BM53" s="396"/>
      <c r="BN53" s="396"/>
      <c r="BO53" s="396"/>
      <c r="BP53" s="396"/>
      <c r="BQ53" s="396"/>
      <c r="BR53" s="396"/>
      <c r="BS53" s="396"/>
      <c r="BT53" s="396"/>
      <c r="BU53" s="396"/>
      <c r="BV53" s="396"/>
      <c r="BW53" s="396"/>
      <c r="BX53" s="396"/>
      <c r="BY53" s="396"/>
      <c r="BZ53" s="396"/>
      <c r="CA53" s="396"/>
      <c r="CB53" s="396"/>
      <c r="CC53" s="396"/>
      <c r="CD53" s="396"/>
      <c r="CE53" s="396"/>
      <c r="CF53" s="396"/>
      <c r="CG53" s="396"/>
      <c r="CH53" s="396"/>
      <c r="CI53" s="396"/>
      <c r="CJ53" s="396"/>
      <c r="CK53" s="396"/>
      <c r="CL53" s="396"/>
      <c r="CM53" s="396"/>
      <c r="CN53" s="396"/>
      <c r="CO53" s="396"/>
      <c r="CP53" s="396"/>
      <c r="CQ53" s="396"/>
      <c r="CR53" s="396"/>
      <c r="CS53" s="396"/>
      <c r="CT53" s="396"/>
      <c r="CU53" s="396"/>
      <c r="CV53" s="396"/>
      <c r="CW53" s="396"/>
      <c r="CX53" s="396"/>
      <c r="CY53" s="396"/>
      <c r="CZ53" s="538"/>
    </row>
    <row r="54" spans="1:104" ht="13.5" customHeight="1">
      <c r="A54" s="535">
        <f>B測定!A57</f>
        <v>0</v>
      </c>
      <c r="B54" s="536" t="str">
        <f>B測定!B57</f>
        <v>尺寸位置 (CIR_621_1_5J/R侧B-CAP孔)</v>
      </c>
      <c r="C54" s="484">
        <f>B測定!Q57</f>
        <v>0</v>
      </c>
      <c r="D54" s="398">
        <f>B測定!R57</f>
        <v>0</v>
      </c>
      <c r="E54" s="537">
        <f>IF(B測定!S57="","",B測定!S57-$D54)</f>
        <v>162.565</v>
      </c>
      <c r="F54" s="537">
        <f>IF(B測定!T57="","",B測定!T57-$D54)</f>
        <v>162.57599999999999</v>
      </c>
      <c r="G54" s="396"/>
      <c r="H54" s="396"/>
      <c r="I54" s="396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  <c r="AA54" s="396"/>
      <c r="AB54" s="396"/>
      <c r="AC54" s="396"/>
      <c r="AD54" s="396"/>
      <c r="AE54" s="396"/>
      <c r="AF54" s="396"/>
      <c r="AG54" s="396"/>
      <c r="AH54" s="396"/>
      <c r="AI54" s="396"/>
      <c r="AJ54" s="396"/>
      <c r="AK54" s="396"/>
      <c r="AL54" s="396"/>
      <c r="AM54" s="396"/>
      <c r="AN54" s="396"/>
      <c r="AO54" s="396"/>
      <c r="AP54" s="396"/>
      <c r="AQ54" s="396"/>
      <c r="AR54" s="396"/>
      <c r="AS54" s="396"/>
      <c r="AT54" s="396"/>
      <c r="AU54" s="396"/>
      <c r="AV54" s="396"/>
      <c r="AW54" s="396"/>
      <c r="AX54" s="396"/>
      <c r="AY54" s="396"/>
      <c r="AZ54" s="396"/>
      <c r="BA54" s="396"/>
      <c r="BB54" s="396"/>
      <c r="BC54" s="396"/>
      <c r="BD54" s="396"/>
      <c r="BE54" s="396"/>
      <c r="BF54" s="396"/>
      <c r="BG54" s="396"/>
      <c r="BH54" s="396"/>
      <c r="BI54" s="396"/>
      <c r="BJ54" s="396"/>
      <c r="BK54" s="396"/>
      <c r="BL54" s="396"/>
      <c r="BM54" s="396"/>
      <c r="BN54" s="396"/>
      <c r="BO54" s="396"/>
      <c r="BP54" s="396"/>
      <c r="BQ54" s="396"/>
      <c r="BR54" s="396"/>
      <c r="BS54" s="396"/>
      <c r="BT54" s="396"/>
      <c r="BU54" s="396"/>
      <c r="BV54" s="396"/>
      <c r="BW54" s="396"/>
      <c r="BX54" s="396"/>
      <c r="BY54" s="396"/>
      <c r="BZ54" s="396"/>
      <c r="CA54" s="396"/>
      <c r="CB54" s="396"/>
      <c r="CC54" s="396"/>
      <c r="CD54" s="396"/>
      <c r="CE54" s="396"/>
      <c r="CF54" s="396"/>
      <c r="CG54" s="396"/>
      <c r="CH54" s="396"/>
      <c r="CI54" s="396"/>
      <c r="CJ54" s="396"/>
      <c r="CK54" s="396"/>
      <c r="CL54" s="396"/>
      <c r="CM54" s="396"/>
      <c r="CN54" s="396"/>
      <c r="CO54" s="396"/>
      <c r="CP54" s="396"/>
      <c r="CQ54" s="396"/>
      <c r="CR54" s="396"/>
      <c r="CS54" s="396"/>
      <c r="CT54" s="396"/>
      <c r="CU54" s="396"/>
      <c r="CV54" s="396"/>
      <c r="CW54" s="396"/>
      <c r="CX54" s="396"/>
      <c r="CY54" s="396"/>
      <c r="CZ54" s="538"/>
    </row>
    <row r="55" spans="1:104" ht="13.5" customHeight="1">
      <c r="A55" s="535">
        <f>B測定!A58</f>
        <v>622</v>
      </c>
      <c r="B55" s="536" t="str">
        <f>B測定!B58</f>
        <v>622.#4J B-cap 天側 X=</v>
      </c>
      <c r="C55" s="484">
        <f>B測定!Q58</f>
        <v>622</v>
      </c>
      <c r="D55" s="398">
        <f>B測定!R58</f>
        <v>-35.5</v>
      </c>
      <c r="E55" s="537">
        <f>IF(B測定!S58="","",B測定!S58-$D55)</f>
        <v>2.6000000000003354E-2</v>
      </c>
      <c r="F55" s="537">
        <f>IF(B測定!T58="","",B測定!T58-$D55)</f>
        <v>1.2000000000000455E-2</v>
      </c>
      <c r="G55" s="396"/>
      <c r="H55" s="396"/>
      <c r="I55" s="396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  <c r="AA55" s="396"/>
      <c r="AB55" s="396"/>
      <c r="AC55" s="396"/>
      <c r="AD55" s="396"/>
      <c r="AE55" s="396"/>
      <c r="AF55" s="396"/>
      <c r="AG55" s="396"/>
      <c r="AH55" s="396"/>
      <c r="AI55" s="396"/>
      <c r="AJ55" s="396"/>
      <c r="AK55" s="396"/>
      <c r="AL55" s="396"/>
      <c r="AM55" s="396"/>
      <c r="AN55" s="396"/>
      <c r="AO55" s="396"/>
      <c r="AP55" s="396"/>
      <c r="AQ55" s="396"/>
      <c r="AR55" s="396"/>
      <c r="AS55" s="396"/>
      <c r="AT55" s="396"/>
      <c r="AU55" s="396"/>
      <c r="AV55" s="396"/>
      <c r="AW55" s="396"/>
      <c r="AX55" s="396"/>
      <c r="AY55" s="396"/>
      <c r="AZ55" s="396"/>
      <c r="BA55" s="396"/>
      <c r="BB55" s="396"/>
      <c r="BC55" s="396"/>
      <c r="BD55" s="396"/>
      <c r="BE55" s="396"/>
      <c r="BF55" s="396"/>
      <c r="BG55" s="396"/>
      <c r="BH55" s="396"/>
      <c r="BI55" s="396"/>
      <c r="BJ55" s="396"/>
      <c r="BK55" s="396"/>
      <c r="BL55" s="396"/>
      <c r="BM55" s="396"/>
      <c r="BN55" s="396"/>
      <c r="BO55" s="396"/>
      <c r="BP55" s="396"/>
      <c r="BQ55" s="396"/>
      <c r="BR55" s="396"/>
      <c r="BS55" s="396"/>
      <c r="BT55" s="396"/>
      <c r="BU55" s="396"/>
      <c r="BV55" s="396"/>
      <c r="BW55" s="396"/>
      <c r="BX55" s="396"/>
      <c r="BY55" s="396"/>
      <c r="BZ55" s="396"/>
      <c r="CA55" s="396"/>
      <c r="CB55" s="396"/>
      <c r="CC55" s="396"/>
      <c r="CD55" s="396"/>
      <c r="CE55" s="396"/>
      <c r="CF55" s="396"/>
      <c r="CG55" s="396"/>
      <c r="CH55" s="396"/>
      <c r="CI55" s="396"/>
      <c r="CJ55" s="396"/>
      <c r="CK55" s="396"/>
      <c r="CL55" s="396"/>
      <c r="CM55" s="396"/>
      <c r="CN55" s="396"/>
      <c r="CO55" s="396"/>
      <c r="CP55" s="396"/>
      <c r="CQ55" s="396"/>
      <c r="CR55" s="396"/>
      <c r="CS55" s="396"/>
      <c r="CT55" s="396"/>
      <c r="CU55" s="396"/>
      <c r="CV55" s="396"/>
      <c r="CW55" s="396"/>
      <c r="CX55" s="396"/>
      <c r="CY55" s="396"/>
      <c r="CZ55" s="538"/>
    </row>
    <row r="56" spans="1:104" ht="13.5" customHeight="1">
      <c r="A56" s="535">
        <f>B測定!A59</f>
        <v>622</v>
      </c>
      <c r="B56" s="536" t="str">
        <f>B測定!B59</f>
        <v>622.#4J B-cap 天側 Y=</v>
      </c>
      <c r="C56" s="484">
        <f>B測定!Q59</f>
        <v>622</v>
      </c>
      <c r="D56" s="398">
        <f>B測定!R59</f>
        <v>80</v>
      </c>
      <c r="E56" s="537">
        <f>IF(B測定!S59="","",B測定!S59-$D56)</f>
        <v>-2.2000000000005571E-2</v>
      </c>
      <c r="F56" s="537">
        <f>IF(B測定!T59="","",B測定!T59-$D56)</f>
        <v>-2.4000000000000909E-2</v>
      </c>
      <c r="G56" s="396"/>
      <c r="H56" s="396"/>
      <c r="I56" s="396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  <c r="AA56" s="396"/>
      <c r="AB56" s="396"/>
      <c r="AC56" s="396"/>
      <c r="AD56" s="396"/>
      <c r="AE56" s="396"/>
      <c r="AF56" s="396"/>
      <c r="AG56" s="396"/>
      <c r="AH56" s="396"/>
      <c r="AI56" s="396"/>
      <c r="AJ56" s="396"/>
      <c r="AK56" s="396"/>
      <c r="AL56" s="396"/>
      <c r="AM56" s="396"/>
      <c r="AN56" s="396"/>
      <c r="AO56" s="396"/>
      <c r="AP56" s="396"/>
      <c r="AQ56" s="396"/>
      <c r="AR56" s="396"/>
      <c r="AS56" s="396"/>
      <c r="AT56" s="396"/>
      <c r="AU56" s="396"/>
      <c r="AV56" s="396"/>
      <c r="AW56" s="396"/>
      <c r="AX56" s="396"/>
      <c r="AY56" s="396"/>
      <c r="AZ56" s="396"/>
      <c r="BA56" s="396"/>
      <c r="BB56" s="396"/>
      <c r="BC56" s="396"/>
      <c r="BD56" s="396"/>
      <c r="BE56" s="396"/>
      <c r="BF56" s="396"/>
      <c r="BG56" s="396"/>
      <c r="BH56" s="396"/>
      <c r="BI56" s="396"/>
      <c r="BJ56" s="396"/>
      <c r="BK56" s="396"/>
      <c r="BL56" s="396"/>
      <c r="BM56" s="396"/>
      <c r="BN56" s="396"/>
      <c r="BO56" s="396"/>
      <c r="BP56" s="396"/>
      <c r="BQ56" s="396"/>
      <c r="BR56" s="396"/>
      <c r="BS56" s="396"/>
      <c r="BT56" s="396"/>
      <c r="BU56" s="396"/>
      <c r="BV56" s="396"/>
      <c r="BW56" s="396"/>
      <c r="BX56" s="396"/>
      <c r="BY56" s="396"/>
      <c r="BZ56" s="396"/>
      <c r="CA56" s="396"/>
      <c r="CB56" s="396"/>
      <c r="CC56" s="396"/>
      <c r="CD56" s="396"/>
      <c r="CE56" s="396"/>
      <c r="CF56" s="396"/>
      <c r="CG56" s="396"/>
      <c r="CH56" s="396"/>
      <c r="CI56" s="396"/>
      <c r="CJ56" s="396"/>
      <c r="CK56" s="396"/>
      <c r="CL56" s="396"/>
      <c r="CM56" s="396"/>
      <c r="CN56" s="396"/>
      <c r="CO56" s="396"/>
      <c r="CP56" s="396"/>
      <c r="CQ56" s="396"/>
      <c r="CR56" s="396"/>
      <c r="CS56" s="396"/>
      <c r="CT56" s="396"/>
      <c r="CU56" s="396"/>
      <c r="CV56" s="396"/>
      <c r="CW56" s="396"/>
      <c r="CX56" s="396"/>
      <c r="CY56" s="396"/>
      <c r="CZ56" s="538"/>
    </row>
    <row r="57" spans="1:104" ht="13.5" customHeight="1">
      <c r="A57" s="535">
        <f>B測定!A60</f>
        <v>0</v>
      </c>
      <c r="B57" s="536" t="str">
        <f>B測定!B60</f>
        <v>尺寸位置 (CIR_622_1_4J/R侧B-CAP孔)</v>
      </c>
      <c r="C57" s="484">
        <f>B測定!Q60</f>
        <v>0</v>
      </c>
      <c r="D57" s="398">
        <f>B測定!R60</f>
        <v>0</v>
      </c>
      <c r="E57" s="537">
        <f>IF(B測定!S60="","",B測定!S60-$D57)</f>
        <v>-35.42</v>
      </c>
      <c r="F57" s="537">
        <f>IF(B測定!T60="","",B測定!T60-$D57)</f>
        <v>-35.478000000000002</v>
      </c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  <c r="AA57" s="396"/>
      <c r="AB57" s="396"/>
      <c r="AC57" s="396"/>
      <c r="AD57" s="396"/>
      <c r="AE57" s="396"/>
      <c r="AF57" s="396"/>
      <c r="AG57" s="396"/>
      <c r="AH57" s="396"/>
      <c r="AI57" s="396"/>
      <c r="AJ57" s="396"/>
      <c r="AK57" s="396"/>
      <c r="AL57" s="396"/>
      <c r="AM57" s="396"/>
      <c r="AN57" s="396"/>
      <c r="AO57" s="396"/>
      <c r="AP57" s="396"/>
      <c r="AQ57" s="396"/>
      <c r="AR57" s="396"/>
      <c r="AS57" s="396"/>
      <c r="AT57" s="396"/>
      <c r="AU57" s="396"/>
      <c r="AV57" s="396"/>
      <c r="AW57" s="396"/>
      <c r="AX57" s="396"/>
      <c r="AY57" s="396"/>
      <c r="AZ57" s="396"/>
      <c r="BA57" s="396"/>
      <c r="BB57" s="396"/>
      <c r="BC57" s="396"/>
      <c r="BD57" s="396"/>
      <c r="BE57" s="396"/>
      <c r="BF57" s="396"/>
      <c r="BG57" s="396"/>
      <c r="BH57" s="396"/>
      <c r="BI57" s="396"/>
      <c r="BJ57" s="396"/>
      <c r="BK57" s="396"/>
      <c r="BL57" s="396"/>
      <c r="BM57" s="396"/>
      <c r="BN57" s="396"/>
      <c r="BO57" s="396"/>
      <c r="BP57" s="396"/>
      <c r="BQ57" s="396"/>
      <c r="BR57" s="396"/>
      <c r="BS57" s="396"/>
      <c r="BT57" s="396"/>
      <c r="BU57" s="396"/>
      <c r="BV57" s="396"/>
      <c r="BW57" s="396"/>
      <c r="BX57" s="396"/>
      <c r="BY57" s="396"/>
      <c r="BZ57" s="396"/>
      <c r="CA57" s="396"/>
      <c r="CB57" s="396"/>
      <c r="CC57" s="396"/>
      <c r="CD57" s="396"/>
      <c r="CE57" s="396"/>
      <c r="CF57" s="396"/>
      <c r="CG57" s="396"/>
      <c r="CH57" s="396"/>
      <c r="CI57" s="396"/>
      <c r="CJ57" s="396"/>
      <c r="CK57" s="396"/>
      <c r="CL57" s="396"/>
      <c r="CM57" s="396"/>
      <c r="CN57" s="396"/>
      <c r="CO57" s="396"/>
      <c r="CP57" s="396"/>
      <c r="CQ57" s="396"/>
      <c r="CR57" s="396"/>
      <c r="CS57" s="396"/>
      <c r="CT57" s="396"/>
      <c r="CU57" s="396"/>
      <c r="CV57" s="396"/>
      <c r="CW57" s="396"/>
      <c r="CX57" s="396"/>
      <c r="CY57" s="396"/>
      <c r="CZ57" s="538"/>
    </row>
    <row r="58" spans="1:104" ht="13.5" customHeight="1">
      <c r="A58" s="535">
        <f>B測定!A61</f>
        <v>0</v>
      </c>
      <c r="B58" s="536" t="str">
        <f>B測定!B61</f>
        <v>尺寸位置 (CIR_622_1_4J/R侧B-CAP孔)</v>
      </c>
      <c r="C58" s="484">
        <f>B測定!Q61</f>
        <v>0</v>
      </c>
      <c r="D58" s="398">
        <f>B測定!R61</f>
        <v>0</v>
      </c>
      <c r="E58" s="537">
        <f>IF(B測定!S61="","",B測定!S61-$D58)</f>
        <v>79.950999999999993</v>
      </c>
      <c r="F58" s="537">
        <f>IF(B測定!T61="","",B測定!T61-$D58)</f>
        <v>79.948999999999998</v>
      </c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  <c r="AA58" s="396"/>
      <c r="AB58" s="396"/>
      <c r="AC58" s="396"/>
      <c r="AD58" s="396"/>
      <c r="AE58" s="396"/>
      <c r="AF58" s="396"/>
      <c r="AG58" s="396"/>
      <c r="AH58" s="396"/>
      <c r="AI58" s="396"/>
      <c r="AJ58" s="396"/>
      <c r="AK58" s="396"/>
      <c r="AL58" s="396"/>
      <c r="AM58" s="396"/>
      <c r="AN58" s="396"/>
      <c r="AO58" s="396"/>
      <c r="AP58" s="396"/>
      <c r="AQ58" s="396"/>
      <c r="AR58" s="396"/>
      <c r="AS58" s="396"/>
      <c r="AT58" s="396"/>
      <c r="AU58" s="396"/>
      <c r="AV58" s="396"/>
      <c r="AW58" s="396"/>
      <c r="AX58" s="396"/>
      <c r="AY58" s="396"/>
      <c r="AZ58" s="396"/>
      <c r="BA58" s="396"/>
      <c r="BB58" s="396"/>
      <c r="BC58" s="396"/>
      <c r="BD58" s="396"/>
      <c r="BE58" s="396"/>
      <c r="BF58" s="396"/>
      <c r="BG58" s="396"/>
      <c r="BH58" s="396"/>
      <c r="BI58" s="396"/>
      <c r="BJ58" s="396"/>
      <c r="BK58" s="396"/>
      <c r="BL58" s="396"/>
      <c r="BM58" s="396"/>
      <c r="BN58" s="396"/>
      <c r="BO58" s="396"/>
      <c r="BP58" s="396"/>
      <c r="BQ58" s="396"/>
      <c r="BR58" s="396"/>
      <c r="BS58" s="396"/>
      <c r="BT58" s="396"/>
      <c r="BU58" s="396"/>
      <c r="BV58" s="396"/>
      <c r="BW58" s="396"/>
      <c r="BX58" s="396"/>
      <c r="BY58" s="396"/>
      <c r="BZ58" s="396"/>
      <c r="CA58" s="396"/>
      <c r="CB58" s="396"/>
      <c r="CC58" s="396"/>
      <c r="CD58" s="396"/>
      <c r="CE58" s="396"/>
      <c r="CF58" s="396"/>
      <c r="CG58" s="396"/>
      <c r="CH58" s="396"/>
      <c r="CI58" s="396"/>
      <c r="CJ58" s="396"/>
      <c r="CK58" s="396"/>
      <c r="CL58" s="396"/>
      <c r="CM58" s="396"/>
      <c r="CN58" s="396"/>
      <c r="CO58" s="396"/>
      <c r="CP58" s="396"/>
      <c r="CQ58" s="396"/>
      <c r="CR58" s="396"/>
      <c r="CS58" s="396"/>
      <c r="CT58" s="396"/>
      <c r="CU58" s="396"/>
      <c r="CV58" s="396"/>
      <c r="CW58" s="396"/>
      <c r="CX58" s="396"/>
      <c r="CY58" s="396"/>
      <c r="CZ58" s="538"/>
    </row>
    <row r="59" spans="1:104" ht="13.5" customHeight="1">
      <c r="A59" s="535">
        <f>B測定!A62</f>
        <v>623</v>
      </c>
      <c r="B59" s="536" t="str">
        <f>B測定!B62</f>
        <v>623.#3J B-cap 天側 X=</v>
      </c>
      <c r="C59" s="484">
        <f>B測定!Q62</f>
        <v>623</v>
      </c>
      <c r="D59" s="398">
        <f>B測定!R62</f>
        <v>-35.5</v>
      </c>
      <c r="E59" s="537">
        <f>IF(B測定!S62="","",B測定!S62-$D59)</f>
        <v>0.1460000000000008</v>
      </c>
      <c r="F59" s="537">
        <f>IF(B測定!T62="","",B測定!T62-$D59)</f>
        <v>0.14099999999999824</v>
      </c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  <c r="AA59" s="396"/>
      <c r="AB59" s="396"/>
      <c r="AC59" s="396"/>
      <c r="AD59" s="396"/>
      <c r="AE59" s="396"/>
      <c r="AF59" s="396"/>
      <c r="AG59" s="396"/>
      <c r="AH59" s="396"/>
      <c r="AI59" s="396"/>
      <c r="AJ59" s="396"/>
      <c r="AK59" s="396"/>
      <c r="AL59" s="396"/>
      <c r="AM59" s="396"/>
      <c r="AN59" s="396"/>
      <c r="AO59" s="396"/>
      <c r="AP59" s="396"/>
      <c r="AQ59" s="396"/>
      <c r="AR59" s="396"/>
      <c r="AS59" s="396"/>
      <c r="AT59" s="396"/>
      <c r="AU59" s="396"/>
      <c r="AV59" s="396"/>
      <c r="AW59" s="396"/>
      <c r="AX59" s="396"/>
      <c r="AY59" s="396"/>
      <c r="AZ59" s="396"/>
      <c r="BA59" s="396"/>
      <c r="BB59" s="396"/>
      <c r="BC59" s="396"/>
      <c r="BD59" s="396"/>
      <c r="BE59" s="396"/>
      <c r="BF59" s="396"/>
      <c r="BG59" s="396"/>
      <c r="BH59" s="396"/>
      <c r="BI59" s="396"/>
      <c r="BJ59" s="396"/>
      <c r="BK59" s="396"/>
      <c r="BL59" s="396"/>
      <c r="BM59" s="396"/>
      <c r="BN59" s="396"/>
      <c r="BO59" s="396"/>
      <c r="BP59" s="396"/>
      <c r="BQ59" s="396"/>
      <c r="BR59" s="396"/>
      <c r="BS59" s="396"/>
      <c r="BT59" s="396"/>
      <c r="BU59" s="396"/>
      <c r="BV59" s="396"/>
      <c r="BW59" s="396"/>
      <c r="BX59" s="396"/>
      <c r="BY59" s="396"/>
      <c r="BZ59" s="396"/>
      <c r="CA59" s="396"/>
      <c r="CB59" s="396"/>
      <c r="CC59" s="396"/>
      <c r="CD59" s="396"/>
      <c r="CE59" s="396"/>
      <c r="CF59" s="396"/>
      <c r="CG59" s="396"/>
      <c r="CH59" s="396"/>
      <c r="CI59" s="396"/>
      <c r="CJ59" s="396"/>
      <c r="CK59" s="396"/>
      <c r="CL59" s="396"/>
      <c r="CM59" s="396"/>
      <c r="CN59" s="396"/>
      <c r="CO59" s="396"/>
      <c r="CP59" s="396"/>
      <c r="CQ59" s="396"/>
      <c r="CR59" s="396"/>
      <c r="CS59" s="396"/>
      <c r="CT59" s="396"/>
      <c r="CU59" s="396"/>
      <c r="CV59" s="396"/>
      <c r="CW59" s="396"/>
      <c r="CX59" s="396"/>
      <c r="CY59" s="396"/>
      <c r="CZ59" s="538"/>
    </row>
    <row r="60" spans="1:104" ht="13.5" customHeight="1">
      <c r="A60" s="535">
        <f>B測定!A63</f>
        <v>623</v>
      </c>
      <c r="B60" s="536" t="str">
        <f>B測定!B63</f>
        <v>623.#3J B-cap 天側 Y=</v>
      </c>
      <c r="C60" s="484">
        <f>B測定!Q63</f>
        <v>623</v>
      </c>
      <c r="D60" s="398">
        <f>B測定!R63</f>
        <v>0</v>
      </c>
      <c r="E60" s="537">
        <f>IF(B測定!S63="","",B測定!S63-$D60)</f>
        <v>-3.5999999999999997E-2</v>
      </c>
      <c r="F60" s="537">
        <f>IF(B測定!T63="","",B測定!T63-$D60)</f>
        <v>-4.7E-2</v>
      </c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  <c r="AA60" s="396"/>
      <c r="AB60" s="396"/>
      <c r="AC60" s="396"/>
      <c r="AD60" s="396"/>
      <c r="AE60" s="396"/>
      <c r="AF60" s="396"/>
      <c r="AG60" s="396"/>
      <c r="AH60" s="396"/>
      <c r="AI60" s="396"/>
      <c r="AJ60" s="396"/>
      <c r="AK60" s="396"/>
      <c r="AL60" s="396"/>
      <c r="AM60" s="396"/>
      <c r="AN60" s="396"/>
      <c r="AO60" s="396"/>
      <c r="AP60" s="396"/>
      <c r="AQ60" s="396"/>
      <c r="AR60" s="396"/>
      <c r="AS60" s="396"/>
      <c r="AT60" s="396"/>
      <c r="AU60" s="396"/>
      <c r="AV60" s="396"/>
      <c r="AW60" s="396"/>
      <c r="AX60" s="396"/>
      <c r="AY60" s="396"/>
      <c r="AZ60" s="396"/>
      <c r="BA60" s="396"/>
      <c r="BB60" s="396"/>
      <c r="BC60" s="396"/>
      <c r="BD60" s="396"/>
      <c r="BE60" s="396"/>
      <c r="BF60" s="396"/>
      <c r="BG60" s="396"/>
      <c r="BH60" s="396"/>
      <c r="BI60" s="396"/>
      <c r="BJ60" s="396"/>
      <c r="BK60" s="396"/>
      <c r="BL60" s="396"/>
      <c r="BM60" s="396"/>
      <c r="BN60" s="396"/>
      <c r="BO60" s="396"/>
      <c r="BP60" s="396"/>
      <c r="BQ60" s="396"/>
      <c r="BR60" s="396"/>
      <c r="BS60" s="396"/>
      <c r="BT60" s="396"/>
      <c r="BU60" s="396"/>
      <c r="BV60" s="396"/>
      <c r="BW60" s="396"/>
      <c r="BX60" s="396"/>
      <c r="BY60" s="396"/>
      <c r="BZ60" s="396"/>
      <c r="CA60" s="396"/>
      <c r="CB60" s="396"/>
      <c r="CC60" s="396"/>
      <c r="CD60" s="396"/>
      <c r="CE60" s="396"/>
      <c r="CF60" s="396"/>
      <c r="CG60" s="396"/>
      <c r="CH60" s="396"/>
      <c r="CI60" s="396"/>
      <c r="CJ60" s="396"/>
      <c r="CK60" s="396"/>
      <c r="CL60" s="396"/>
      <c r="CM60" s="396"/>
      <c r="CN60" s="396"/>
      <c r="CO60" s="396"/>
      <c r="CP60" s="396"/>
      <c r="CQ60" s="396"/>
      <c r="CR60" s="396"/>
      <c r="CS60" s="396"/>
      <c r="CT60" s="396"/>
      <c r="CU60" s="396"/>
      <c r="CV60" s="396"/>
      <c r="CW60" s="396"/>
      <c r="CX60" s="396"/>
      <c r="CY60" s="396"/>
      <c r="CZ60" s="538"/>
    </row>
    <row r="61" spans="1:104" ht="13.5" customHeight="1">
      <c r="A61" s="535">
        <f>B測定!A64</f>
        <v>0</v>
      </c>
      <c r="B61" s="536" t="str">
        <f>B測定!B64</f>
        <v>尺寸位置 (CIR_623_1_3J/R侧B-CAP孔)</v>
      </c>
      <c r="C61" s="484">
        <f>B測定!Q64</f>
        <v>0</v>
      </c>
      <c r="D61" s="398">
        <f>B測定!R64</f>
        <v>0</v>
      </c>
      <c r="E61" s="537">
        <f>IF(B測定!S64="","",B測定!S64-$D61)</f>
        <v>-35.317</v>
      </c>
      <c r="F61" s="537">
        <f>IF(B測定!T64="","",B測定!T64-$D61)</f>
        <v>-35.325000000000003</v>
      </c>
      <c r="G61" s="396"/>
      <c r="H61" s="396"/>
      <c r="I61" s="396"/>
      <c r="J61" s="396"/>
      <c r="K61" s="396"/>
      <c r="L61" s="396"/>
      <c r="M61" s="396"/>
      <c r="N61" s="396"/>
      <c r="O61" s="396"/>
      <c r="P61" s="396"/>
      <c r="Q61" s="396"/>
      <c r="R61" s="396"/>
      <c r="S61" s="396"/>
      <c r="T61" s="396"/>
      <c r="U61" s="396"/>
      <c r="V61" s="396"/>
      <c r="W61" s="396"/>
      <c r="X61" s="396"/>
      <c r="Y61" s="396"/>
      <c r="Z61" s="396"/>
      <c r="AA61" s="396"/>
      <c r="AB61" s="396"/>
      <c r="AC61" s="396"/>
      <c r="AD61" s="396"/>
      <c r="AE61" s="396"/>
      <c r="AF61" s="396"/>
      <c r="AG61" s="396"/>
      <c r="AH61" s="396"/>
      <c r="AI61" s="396"/>
      <c r="AJ61" s="396"/>
      <c r="AK61" s="396"/>
      <c r="AL61" s="396"/>
      <c r="AM61" s="396"/>
      <c r="AN61" s="396"/>
      <c r="AO61" s="396"/>
      <c r="AP61" s="396"/>
      <c r="AQ61" s="396"/>
      <c r="AR61" s="396"/>
      <c r="AS61" s="396"/>
      <c r="AT61" s="396"/>
      <c r="AU61" s="396"/>
      <c r="AV61" s="396"/>
      <c r="AW61" s="396"/>
      <c r="AX61" s="396"/>
      <c r="AY61" s="396"/>
      <c r="AZ61" s="396"/>
      <c r="BA61" s="396"/>
      <c r="BB61" s="396"/>
      <c r="BC61" s="396"/>
      <c r="BD61" s="396"/>
      <c r="BE61" s="396"/>
      <c r="BF61" s="396"/>
      <c r="BG61" s="396"/>
      <c r="BH61" s="396"/>
      <c r="BI61" s="396"/>
      <c r="BJ61" s="396"/>
      <c r="BK61" s="396"/>
      <c r="BL61" s="396"/>
      <c r="BM61" s="396"/>
      <c r="BN61" s="396"/>
      <c r="BO61" s="396"/>
      <c r="BP61" s="396"/>
      <c r="BQ61" s="396"/>
      <c r="BR61" s="396"/>
      <c r="BS61" s="396"/>
      <c r="BT61" s="396"/>
      <c r="BU61" s="396"/>
      <c r="BV61" s="396"/>
      <c r="BW61" s="396"/>
      <c r="BX61" s="396"/>
      <c r="BY61" s="396"/>
      <c r="BZ61" s="396"/>
      <c r="CA61" s="396"/>
      <c r="CB61" s="396"/>
      <c r="CC61" s="396"/>
      <c r="CD61" s="396"/>
      <c r="CE61" s="396"/>
      <c r="CF61" s="396"/>
      <c r="CG61" s="396"/>
      <c r="CH61" s="396"/>
      <c r="CI61" s="396"/>
      <c r="CJ61" s="396"/>
      <c r="CK61" s="396"/>
      <c r="CL61" s="396"/>
      <c r="CM61" s="396"/>
      <c r="CN61" s="396"/>
      <c r="CO61" s="396"/>
      <c r="CP61" s="396"/>
      <c r="CQ61" s="396"/>
      <c r="CR61" s="396"/>
      <c r="CS61" s="396"/>
      <c r="CT61" s="396"/>
      <c r="CU61" s="396"/>
      <c r="CV61" s="396"/>
      <c r="CW61" s="396"/>
      <c r="CX61" s="396"/>
      <c r="CY61" s="396"/>
      <c r="CZ61" s="538"/>
    </row>
    <row r="62" spans="1:104" ht="13.5" customHeight="1">
      <c r="A62" s="535">
        <f>B測定!A65</f>
        <v>0</v>
      </c>
      <c r="B62" s="536" t="str">
        <f>B測定!B65</f>
        <v>尺寸位置 (CIR_623_1_3J/R侧B-CAP孔)</v>
      </c>
      <c r="C62" s="484">
        <f>B測定!Q65</f>
        <v>0</v>
      </c>
      <c r="D62" s="398">
        <f>B測定!R65</f>
        <v>0</v>
      </c>
      <c r="E62" s="537">
        <f>IF(B測定!S65="","",B測定!S65-$D62)</f>
        <v>-2.5999999999999999E-2</v>
      </c>
      <c r="F62" s="537">
        <f>IF(B測定!T65="","",B測定!T65-$D62)</f>
        <v>-2.1000000000000001E-2</v>
      </c>
      <c r="G62" s="396"/>
      <c r="H62" s="396"/>
      <c r="I62" s="396"/>
      <c r="J62" s="396"/>
      <c r="K62" s="396"/>
      <c r="L62" s="396"/>
      <c r="M62" s="396"/>
      <c r="N62" s="396"/>
      <c r="O62" s="396"/>
      <c r="P62" s="396"/>
      <c r="Q62" s="396"/>
      <c r="R62" s="396"/>
      <c r="S62" s="396"/>
      <c r="T62" s="396"/>
      <c r="U62" s="396"/>
      <c r="V62" s="396"/>
      <c r="W62" s="396"/>
      <c r="X62" s="396"/>
      <c r="Y62" s="396"/>
      <c r="Z62" s="396"/>
      <c r="AA62" s="396"/>
      <c r="AB62" s="396"/>
      <c r="AC62" s="396"/>
      <c r="AD62" s="396"/>
      <c r="AE62" s="396"/>
      <c r="AF62" s="396"/>
      <c r="AG62" s="396"/>
      <c r="AH62" s="396"/>
      <c r="AI62" s="396"/>
      <c r="AJ62" s="396"/>
      <c r="AK62" s="396"/>
      <c r="AL62" s="396"/>
      <c r="AM62" s="396"/>
      <c r="AN62" s="396"/>
      <c r="AO62" s="396"/>
      <c r="AP62" s="396"/>
      <c r="AQ62" s="396"/>
      <c r="AR62" s="396"/>
      <c r="AS62" s="396"/>
      <c r="AT62" s="396"/>
      <c r="AU62" s="396"/>
      <c r="AV62" s="396"/>
      <c r="AW62" s="396"/>
      <c r="AX62" s="396"/>
      <c r="AY62" s="396"/>
      <c r="AZ62" s="396"/>
      <c r="BA62" s="396"/>
      <c r="BB62" s="396"/>
      <c r="BC62" s="396"/>
      <c r="BD62" s="396"/>
      <c r="BE62" s="396"/>
      <c r="BF62" s="396"/>
      <c r="BG62" s="396"/>
      <c r="BH62" s="396"/>
      <c r="BI62" s="396"/>
      <c r="BJ62" s="396"/>
      <c r="BK62" s="396"/>
      <c r="BL62" s="396"/>
      <c r="BM62" s="396"/>
      <c r="BN62" s="396"/>
      <c r="BO62" s="396"/>
      <c r="BP62" s="396"/>
      <c r="BQ62" s="396"/>
      <c r="BR62" s="396"/>
      <c r="BS62" s="396"/>
      <c r="BT62" s="396"/>
      <c r="BU62" s="396"/>
      <c r="BV62" s="396"/>
      <c r="BW62" s="396"/>
      <c r="BX62" s="396"/>
      <c r="BY62" s="396"/>
      <c r="BZ62" s="396"/>
      <c r="CA62" s="396"/>
      <c r="CB62" s="396"/>
      <c r="CC62" s="396"/>
      <c r="CD62" s="396"/>
      <c r="CE62" s="396"/>
      <c r="CF62" s="396"/>
      <c r="CG62" s="396"/>
      <c r="CH62" s="396"/>
      <c r="CI62" s="396"/>
      <c r="CJ62" s="396"/>
      <c r="CK62" s="396"/>
      <c r="CL62" s="396"/>
      <c r="CM62" s="396"/>
      <c r="CN62" s="396"/>
      <c r="CO62" s="396"/>
      <c r="CP62" s="396"/>
      <c r="CQ62" s="396"/>
      <c r="CR62" s="396"/>
      <c r="CS62" s="396"/>
      <c r="CT62" s="396"/>
      <c r="CU62" s="396"/>
      <c r="CV62" s="396"/>
      <c r="CW62" s="396"/>
      <c r="CX62" s="396"/>
      <c r="CY62" s="396"/>
      <c r="CZ62" s="538"/>
    </row>
    <row r="63" spans="1:104" ht="13.5" customHeight="1">
      <c r="A63" s="535">
        <f>B測定!A66</f>
        <v>624</v>
      </c>
      <c r="B63" s="536" t="str">
        <f>B測定!B66</f>
        <v>624.#2J B-cap 天側 X=</v>
      </c>
      <c r="C63" s="484">
        <f>B測定!Q66</f>
        <v>624</v>
      </c>
      <c r="D63" s="398">
        <f>B測定!R66</f>
        <v>-35.5</v>
      </c>
      <c r="E63" s="537">
        <f>IF(B測定!S66="","",B測定!S66-$D63)</f>
        <v>0.13499999999999801</v>
      </c>
      <c r="F63" s="537">
        <f>IF(B測定!T66="","",B測定!T66-$D63)</f>
        <v>0.11399999999999721</v>
      </c>
      <c r="G63" s="396"/>
      <c r="H63" s="396"/>
      <c r="I63" s="396"/>
      <c r="J63" s="396"/>
      <c r="K63" s="396"/>
      <c r="L63" s="396"/>
      <c r="M63" s="396"/>
      <c r="N63" s="396"/>
      <c r="O63" s="396"/>
      <c r="P63" s="396"/>
      <c r="Q63" s="396"/>
      <c r="R63" s="396"/>
      <c r="S63" s="396"/>
      <c r="T63" s="396"/>
      <c r="U63" s="396"/>
      <c r="V63" s="396"/>
      <c r="W63" s="396"/>
      <c r="X63" s="396"/>
      <c r="Y63" s="396"/>
      <c r="Z63" s="396"/>
      <c r="AA63" s="396"/>
      <c r="AB63" s="396"/>
      <c r="AC63" s="396"/>
      <c r="AD63" s="396"/>
      <c r="AE63" s="396"/>
      <c r="AF63" s="396"/>
      <c r="AG63" s="396"/>
      <c r="AH63" s="396"/>
      <c r="AI63" s="396"/>
      <c r="AJ63" s="396"/>
      <c r="AK63" s="396"/>
      <c r="AL63" s="396"/>
      <c r="AM63" s="396"/>
      <c r="AN63" s="396"/>
      <c r="AO63" s="396"/>
      <c r="AP63" s="396"/>
      <c r="AQ63" s="396"/>
      <c r="AR63" s="396"/>
      <c r="AS63" s="396"/>
      <c r="AT63" s="396"/>
      <c r="AU63" s="396"/>
      <c r="AV63" s="396"/>
      <c r="AW63" s="396"/>
      <c r="AX63" s="396"/>
      <c r="AY63" s="396"/>
      <c r="AZ63" s="396"/>
      <c r="BA63" s="396"/>
      <c r="BB63" s="396"/>
      <c r="BC63" s="396"/>
      <c r="BD63" s="396"/>
      <c r="BE63" s="396"/>
      <c r="BF63" s="396"/>
      <c r="BG63" s="396"/>
      <c r="BH63" s="396"/>
      <c r="BI63" s="396"/>
      <c r="BJ63" s="396"/>
      <c r="BK63" s="396"/>
      <c r="BL63" s="396"/>
      <c r="BM63" s="396"/>
      <c r="BN63" s="396"/>
      <c r="BO63" s="396"/>
      <c r="BP63" s="396"/>
      <c r="BQ63" s="396"/>
      <c r="BR63" s="396"/>
      <c r="BS63" s="396"/>
      <c r="BT63" s="396"/>
      <c r="BU63" s="396"/>
      <c r="BV63" s="396"/>
      <c r="BW63" s="396"/>
      <c r="BX63" s="396"/>
      <c r="BY63" s="396"/>
      <c r="BZ63" s="396"/>
      <c r="CA63" s="396"/>
      <c r="CB63" s="396"/>
      <c r="CC63" s="396"/>
      <c r="CD63" s="396"/>
      <c r="CE63" s="396"/>
      <c r="CF63" s="396"/>
      <c r="CG63" s="396"/>
      <c r="CH63" s="396"/>
      <c r="CI63" s="396"/>
      <c r="CJ63" s="396"/>
      <c r="CK63" s="396"/>
      <c r="CL63" s="396"/>
      <c r="CM63" s="396"/>
      <c r="CN63" s="396"/>
      <c r="CO63" s="396"/>
      <c r="CP63" s="396"/>
      <c r="CQ63" s="396"/>
      <c r="CR63" s="396"/>
      <c r="CS63" s="396"/>
      <c r="CT63" s="396"/>
      <c r="CU63" s="396"/>
      <c r="CV63" s="396"/>
      <c r="CW63" s="396"/>
      <c r="CX63" s="396"/>
      <c r="CY63" s="396"/>
      <c r="CZ63" s="538"/>
    </row>
    <row r="64" spans="1:104" ht="13.5" customHeight="1">
      <c r="A64" s="535">
        <f>B測定!A67</f>
        <v>624</v>
      </c>
      <c r="B64" s="536" t="str">
        <f>B測定!B67</f>
        <v>624.#2J B-cap 天側 Y=</v>
      </c>
      <c r="C64" s="484">
        <f>B測定!Q67</f>
        <v>624</v>
      </c>
      <c r="D64" s="398">
        <f>B測定!R67</f>
        <v>-80</v>
      </c>
      <c r="E64" s="537">
        <f>IF(B測定!S67="","",B測定!S67-$D64)</f>
        <v>-0.15399999999999636</v>
      </c>
      <c r="F64" s="537">
        <f>IF(B測定!T67="","",B測定!T67-$D64)</f>
        <v>-0.16500000000000625</v>
      </c>
      <c r="G64" s="396"/>
      <c r="H64" s="396"/>
      <c r="I64" s="396"/>
      <c r="J64" s="396"/>
      <c r="K64" s="396"/>
      <c r="L64" s="396"/>
      <c r="M64" s="396"/>
      <c r="N64" s="396"/>
      <c r="O64" s="396"/>
      <c r="P64" s="396"/>
      <c r="Q64" s="396"/>
      <c r="R64" s="396"/>
      <c r="S64" s="396"/>
      <c r="T64" s="396"/>
      <c r="U64" s="396"/>
      <c r="V64" s="396"/>
      <c r="W64" s="396"/>
      <c r="X64" s="396"/>
      <c r="Y64" s="396"/>
      <c r="Z64" s="396"/>
      <c r="AA64" s="396"/>
      <c r="AB64" s="396"/>
      <c r="AC64" s="396"/>
      <c r="AD64" s="396"/>
      <c r="AE64" s="396"/>
      <c r="AF64" s="396"/>
      <c r="AG64" s="396"/>
      <c r="AH64" s="396"/>
      <c r="AI64" s="396"/>
      <c r="AJ64" s="396"/>
      <c r="AK64" s="396"/>
      <c r="AL64" s="396"/>
      <c r="AM64" s="396"/>
      <c r="AN64" s="396"/>
      <c r="AO64" s="396"/>
      <c r="AP64" s="396"/>
      <c r="AQ64" s="396"/>
      <c r="AR64" s="396"/>
      <c r="AS64" s="396"/>
      <c r="AT64" s="396"/>
      <c r="AU64" s="396"/>
      <c r="AV64" s="396"/>
      <c r="AW64" s="396"/>
      <c r="AX64" s="396"/>
      <c r="AY64" s="396"/>
      <c r="AZ64" s="396"/>
      <c r="BA64" s="396"/>
      <c r="BB64" s="396"/>
      <c r="BC64" s="396"/>
      <c r="BD64" s="396"/>
      <c r="BE64" s="396"/>
      <c r="BF64" s="396"/>
      <c r="BG64" s="396"/>
      <c r="BH64" s="396"/>
      <c r="BI64" s="396"/>
      <c r="BJ64" s="396"/>
      <c r="BK64" s="396"/>
      <c r="BL64" s="396"/>
      <c r="BM64" s="396"/>
      <c r="BN64" s="396"/>
      <c r="BO64" s="396"/>
      <c r="BP64" s="396"/>
      <c r="BQ64" s="396"/>
      <c r="BR64" s="396"/>
      <c r="BS64" s="396"/>
      <c r="BT64" s="396"/>
      <c r="BU64" s="396"/>
      <c r="BV64" s="396"/>
      <c r="BW64" s="396"/>
      <c r="BX64" s="396"/>
      <c r="BY64" s="396"/>
      <c r="BZ64" s="396"/>
      <c r="CA64" s="396"/>
      <c r="CB64" s="396"/>
      <c r="CC64" s="396"/>
      <c r="CD64" s="396"/>
      <c r="CE64" s="396"/>
      <c r="CF64" s="396"/>
      <c r="CG64" s="396"/>
      <c r="CH64" s="396"/>
      <c r="CI64" s="396"/>
      <c r="CJ64" s="396"/>
      <c r="CK64" s="396"/>
      <c r="CL64" s="396"/>
      <c r="CM64" s="396"/>
      <c r="CN64" s="396"/>
      <c r="CO64" s="396"/>
      <c r="CP64" s="396"/>
      <c r="CQ64" s="396"/>
      <c r="CR64" s="396"/>
      <c r="CS64" s="396"/>
      <c r="CT64" s="396"/>
      <c r="CU64" s="396"/>
      <c r="CV64" s="396"/>
      <c r="CW64" s="396"/>
      <c r="CX64" s="396"/>
      <c r="CY64" s="396"/>
      <c r="CZ64" s="538"/>
    </row>
    <row r="65" spans="1:104" ht="13.5" customHeight="1">
      <c r="A65" s="535">
        <f>B測定!A68</f>
        <v>0</v>
      </c>
      <c r="B65" s="536" t="str">
        <f>B測定!B68</f>
        <v>尺寸位置 (CIR_624_1_2J/R侧B-CAP孔)</v>
      </c>
      <c r="C65" s="484">
        <f>B測定!Q68</f>
        <v>0</v>
      </c>
      <c r="D65" s="398">
        <f>B測定!R68</f>
        <v>0</v>
      </c>
      <c r="E65" s="537">
        <f>IF(B測定!S68="","",B測定!S68-$D65)</f>
        <v>-35.341000000000001</v>
      </c>
      <c r="F65" s="537">
        <f>IF(B測定!T68="","",B測定!T68-$D65)</f>
        <v>-35.338000000000001</v>
      </c>
      <c r="G65" s="396"/>
      <c r="H65" s="396"/>
      <c r="I65" s="396"/>
      <c r="J65" s="396"/>
      <c r="K65" s="396"/>
      <c r="L65" s="396"/>
      <c r="M65" s="396"/>
      <c r="N65" s="396"/>
      <c r="O65" s="396"/>
      <c r="P65" s="396"/>
      <c r="Q65" s="396"/>
      <c r="R65" s="396"/>
      <c r="S65" s="396"/>
      <c r="T65" s="396"/>
      <c r="U65" s="396"/>
      <c r="V65" s="396"/>
      <c r="W65" s="396"/>
      <c r="X65" s="396"/>
      <c r="Y65" s="396"/>
      <c r="Z65" s="396"/>
      <c r="AA65" s="396"/>
      <c r="AB65" s="396"/>
      <c r="AC65" s="396"/>
      <c r="AD65" s="396"/>
      <c r="AE65" s="396"/>
      <c r="AF65" s="396"/>
      <c r="AG65" s="396"/>
      <c r="AH65" s="396"/>
      <c r="AI65" s="396"/>
      <c r="AJ65" s="396"/>
      <c r="AK65" s="396"/>
      <c r="AL65" s="396"/>
      <c r="AM65" s="396"/>
      <c r="AN65" s="396"/>
      <c r="AO65" s="396"/>
      <c r="AP65" s="396"/>
      <c r="AQ65" s="396"/>
      <c r="AR65" s="396"/>
      <c r="AS65" s="396"/>
      <c r="AT65" s="396"/>
      <c r="AU65" s="396"/>
      <c r="AV65" s="396"/>
      <c r="AW65" s="396"/>
      <c r="AX65" s="396"/>
      <c r="AY65" s="396"/>
      <c r="AZ65" s="396"/>
      <c r="BA65" s="396"/>
      <c r="BB65" s="396"/>
      <c r="BC65" s="396"/>
      <c r="BD65" s="396"/>
      <c r="BE65" s="396"/>
      <c r="BF65" s="396"/>
      <c r="BG65" s="396"/>
      <c r="BH65" s="396"/>
      <c r="BI65" s="396"/>
      <c r="BJ65" s="396"/>
      <c r="BK65" s="396"/>
      <c r="BL65" s="396"/>
      <c r="BM65" s="396"/>
      <c r="BN65" s="396"/>
      <c r="BO65" s="396"/>
      <c r="BP65" s="396"/>
      <c r="BQ65" s="396"/>
      <c r="BR65" s="396"/>
      <c r="BS65" s="396"/>
      <c r="BT65" s="396"/>
      <c r="BU65" s="396"/>
      <c r="BV65" s="396"/>
      <c r="BW65" s="396"/>
      <c r="BX65" s="396"/>
      <c r="BY65" s="396"/>
      <c r="BZ65" s="396"/>
      <c r="CA65" s="396"/>
      <c r="CB65" s="396"/>
      <c r="CC65" s="396"/>
      <c r="CD65" s="396"/>
      <c r="CE65" s="396"/>
      <c r="CF65" s="396"/>
      <c r="CG65" s="396"/>
      <c r="CH65" s="396"/>
      <c r="CI65" s="396"/>
      <c r="CJ65" s="396"/>
      <c r="CK65" s="396"/>
      <c r="CL65" s="396"/>
      <c r="CM65" s="396"/>
      <c r="CN65" s="396"/>
      <c r="CO65" s="396"/>
      <c r="CP65" s="396"/>
      <c r="CQ65" s="396"/>
      <c r="CR65" s="396"/>
      <c r="CS65" s="396"/>
      <c r="CT65" s="396"/>
      <c r="CU65" s="396"/>
      <c r="CV65" s="396"/>
      <c r="CW65" s="396"/>
      <c r="CX65" s="396"/>
      <c r="CY65" s="396"/>
      <c r="CZ65" s="538"/>
    </row>
    <row r="66" spans="1:104" ht="13.5" customHeight="1">
      <c r="A66" s="535">
        <f>B測定!A69</f>
        <v>0</v>
      </c>
      <c r="B66" s="536" t="str">
        <f>B測定!B69</f>
        <v>尺寸位置 (CIR_624_1_2J/R侧B-CAP孔)</v>
      </c>
      <c r="C66" s="484">
        <f>B測定!Q69</f>
        <v>0</v>
      </c>
      <c r="D66" s="398">
        <f>B測定!R69</f>
        <v>0</v>
      </c>
      <c r="E66" s="537">
        <f>IF(B測定!S69="","",B測定!S69-$D66)</f>
        <v>-80.129000000000005</v>
      </c>
      <c r="F66" s="537">
        <f>IF(B測定!T69="","",B測定!T69-$D66)</f>
        <v>-80.132999999999996</v>
      </c>
      <c r="G66" s="396"/>
      <c r="H66" s="396"/>
      <c r="I66" s="396"/>
      <c r="J66" s="396"/>
      <c r="K66" s="396"/>
      <c r="L66" s="396"/>
      <c r="M66" s="396"/>
      <c r="N66" s="396"/>
      <c r="O66" s="396"/>
      <c r="P66" s="396"/>
      <c r="Q66" s="396"/>
      <c r="R66" s="396"/>
      <c r="S66" s="396"/>
      <c r="T66" s="396"/>
      <c r="U66" s="396"/>
      <c r="V66" s="396"/>
      <c r="W66" s="396"/>
      <c r="X66" s="396"/>
      <c r="Y66" s="396"/>
      <c r="Z66" s="396"/>
      <c r="AA66" s="396"/>
      <c r="AB66" s="396"/>
      <c r="AC66" s="396"/>
      <c r="AD66" s="396"/>
      <c r="AE66" s="396"/>
      <c r="AF66" s="396"/>
      <c r="AG66" s="396"/>
      <c r="AH66" s="396"/>
      <c r="AI66" s="396"/>
      <c r="AJ66" s="396"/>
      <c r="AK66" s="396"/>
      <c r="AL66" s="396"/>
      <c r="AM66" s="396"/>
      <c r="AN66" s="396"/>
      <c r="AO66" s="396"/>
      <c r="AP66" s="396"/>
      <c r="AQ66" s="396"/>
      <c r="AR66" s="396"/>
      <c r="AS66" s="396"/>
      <c r="AT66" s="396"/>
      <c r="AU66" s="396"/>
      <c r="AV66" s="396"/>
      <c r="AW66" s="396"/>
      <c r="AX66" s="396"/>
      <c r="AY66" s="396"/>
      <c r="AZ66" s="396"/>
      <c r="BA66" s="396"/>
      <c r="BB66" s="396"/>
      <c r="BC66" s="396"/>
      <c r="BD66" s="396"/>
      <c r="BE66" s="396"/>
      <c r="BF66" s="396"/>
      <c r="BG66" s="396"/>
      <c r="BH66" s="396"/>
      <c r="BI66" s="396"/>
      <c r="BJ66" s="396"/>
      <c r="BK66" s="396"/>
      <c r="BL66" s="396"/>
      <c r="BM66" s="396"/>
      <c r="BN66" s="396"/>
      <c r="BO66" s="396"/>
      <c r="BP66" s="396"/>
      <c r="BQ66" s="396"/>
      <c r="BR66" s="396"/>
      <c r="BS66" s="396"/>
      <c r="BT66" s="396"/>
      <c r="BU66" s="396"/>
      <c r="BV66" s="396"/>
      <c r="BW66" s="396"/>
      <c r="BX66" s="396"/>
      <c r="BY66" s="396"/>
      <c r="BZ66" s="396"/>
      <c r="CA66" s="396"/>
      <c r="CB66" s="396"/>
      <c r="CC66" s="396"/>
      <c r="CD66" s="396"/>
      <c r="CE66" s="396"/>
      <c r="CF66" s="396"/>
      <c r="CG66" s="396"/>
      <c r="CH66" s="396"/>
      <c r="CI66" s="396"/>
      <c r="CJ66" s="396"/>
      <c r="CK66" s="396"/>
      <c r="CL66" s="396"/>
      <c r="CM66" s="396"/>
      <c r="CN66" s="396"/>
      <c r="CO66" s="396"/>
      <c r="CP66" s="396"/>
      <c r="CQ66" s="396"/>
      <c r="CR66" s="396"/>
      <c r="CS66" s="396"/>
      <c r="CT66" s="396"/>
      <c r="CU66" s="396"/>
      <c r="CV66" s="396"/>
      <c r="CW66" s="396"/>
      <c r="CX66" s="396"/>
      <c r="CY66" s="396"/>
      <c r="CZ66" s="538"/>
    </row>
    <row r="67" spans="1:104" ht="13.5" customHeight="1">
      <c r="A67" s="535">
        <f>B測定!A70</f>
        <v>625</v>
      </c>
      <c r="B67" s="536" t="str">
        <f>B測定!B70</f>
        <v>625.#1J B-cap 天側 X=</v>
      </c>
      <c r="C67" s="484">
        <f>B測定!Q70</f>
        <v>625</v>
      </c>
      <c r="D67" s="398">
        <f>B測定!R70</f>
        <v>-35.5</v>
      </c>
      <c r="E67" s="537">
        <f>IF(B測定!S70="","",B測定!S70-$D67)</f>
        <v>-4.9999999999997158E-2</v>
      </c>
      <c r="F67" s="537">
        <f>IF(B測定!T70="","",B測定!T70-$D67)</f>
        <v>-7.5000000000002842E-2</v>
      </c>
      <c r="G67" s="396"/>
      <c r="H67" s="396"/>
      <c r="I67" s="396"/>
      <c r="J67" s="396"/>
      <c r="K67" s="396"/>
      <c r="L67" s="396"/>
      <c r="M67" s="396"/>
      <c r="N67" s="396"/>
      <c r="O67" s="396"/>
      <c r="P67" s="396"/>
      <c r="Q67" s="396"/>
      <c r="R67" s="396"/>
      <c r="S67" s="396"/>
      <c r="T67" s="396"/>
      <c r="U67" s="396"/>
      <c r="V67" s="396"/>
      <c r="W67" s="396"/>
      <c r="X67" s="396"/>
      <c r="Y67" s="396"/>
      <c r="Z67" s="396"/>
      <c r="AA67" s="396"/>
      <c r="AB67" s="396"/>
      <c r="AC67" s="396"/>
      <c r="AD67" s="396"/>
      <c r="AE67" s="396"/>
      <c r="AF67" s="396"/>
      <c r="AG67" s="396"/>
      <c r="AH67" s="396"/>
      <c r="AI67" s="396"/>
      <c r="AJ67" s="396"/>
      <c r="AK67" s="396"/>
      <c r="AL67" s="396"/>
      <c r="AM67" s="396"/>
      <c r="AN67" s="396"/>
      <c r="AO67" s="396"/>
      <c r="AP67" s="396"/>
      <c r="AQ67" s="396"/>
      <c r="AR67" s="396"/>
      <c r="AS67" s="396"/>
      <c r="AT67" s="396"/>
      <c r="AU67" s="396"/>
      <c r="AV67" s="396"/>
      <c r="AW67" s="396"/>
      <c r="AX67" s="396"/>
      <c r="AY67" s="396"/>
      <c r="AZ67" s="396"/>
      <c r="BA67" s="396"/>
      <c r="BB67" s="396"/>
      <c r="BC67" s="396"/>
      <c r="BD67" s="396"/>
      <c r="BE67" s="396"/>
      <c r="BF67" s="396"/>
      <c r="BG67" s="396"/>
      <c r="BH67" s="396"/>
      <c r="BI67" s="396"/>
      <c r="BJ67" s="396"/>
      <c r="BK67" s="396"/>
      <c r="BL67" s="396"/>
      <c r="BM67" s="396"/>
      <c r="BN67" s="396"/>
      <c r="BO67" s="396"/>
      <c r="BP67" s="396"/>
      <c r="BQ67" s="396"/>
      <c r="BR67" s="396"/>
      <c r="BS67" s="396"/>
      <c r="BT67" s="396"/>
      <c r="BU67" s="396"/>
      <c r="BV67" s="396"/>
      <c r="BW67" s="396"/>
      <c r="BX67" s="396"/>
      <c r="BY67" s="396"/>
      <c r="BZ67" s="396"/>
      <c r="CA67" s="396"/>
      <c r="CB67" s="396"/>
      <c r="CC67" s="396"/>
      <c r="CD67" s="396"/>
      <c r="CE67" s="396"/>
      <c r="CF67" s="396"/>
      <c r="CG67" s="396"/>
      <c r="CH67" s="396"/>
      <c r="CI67" s="396"/>
      <c r="CJ67" s="396"/>
      <c r="CK67" s="396"/>
      <c r="CL67" s="396"/>
      <c r="CM67" s="396"/>
      <c r="CN67" s="396"/>
      <c r="CO67" s="396"/>
      <c r="CP67" s="396"/>
      <c r="CQ67" s="396"/>
      <c r="CR67" s="396"/>
      <c r="CS67" s="396"/>
      <c r="CT67" s="396"/>
      <c r="CU67" s="396"/>
      <c r="CV67" s="396"/>
      <c r="CW67" s="396"/>
      <c r="CX67" s="396"/>
      <c r="CY67" s="396"/>
      <c r="CZ67" s="538"/>
    </row>
    <row r="68" spans="1:104" ht="13.5" customHeight="1">
      <c r="A68" s="535">
        <f>B測定!A71</f>
        <v>625</v>
      </c>
      <c r="B68" s="536" t="str">
        <f>B測定!B71</f>
        <v>625.#1J B-cap 天側 Y=</v>
      </c>
      <c r="C68" s="484">
        <f>B測定!Q71</f>
        <v>625</v>
      </c>
      <c r="D68" s="398">
        <f>B測定!R71</f>
        <v>-160</v>
      </c>
      <c r="E68" s="537">
        <f>IF(B測定!S71="","",B測定!S71-$D68)</f>
        <v>-0.132000000000005</v>
      </c>
      <c r="F68" s="537">
        <f>IF(B測定!T71="","",B測定!T71-$D68)</f>
        <v>-0.14199999999999591</v>
      </c>
      <c r="G68" s="396"/>
      <c r="H68" s="396"/>
      <c r="I68" s="396"/>
      <c r="J68" s="396"/>
      <c r="K68" s="396"/>
      <c r="L68" s="396"/>
      <c r="M68" s="396"/>
      <c r="N68" s="396"/>
      <c r="O68" s="396"/>
      <c r="P68" s="396"/>
      <c r="Q68" s="396"/>
      <c r="R68" s="396"/>
      <c r="S68" s="396"/>
      <c r="T68" s="396"/>
      <c r="U68" s="396"/>
      <c r="V68" s="396"/>
      <c r="W68" s="396"/>
      <c r="X68" s="396"/>
      <c r="Y68" s="396"/>
      <c r="Z68" s="396"/>
      <c r="AA68" s="396"/>
      <c r="AB68" s="396"/>
      <c r="AC68" s="396"/>
      <c r="AD68" s="396"/>
      <c r="AE68" s="396"/>
      <c r="AF68" s="396"/>
      <c r="AG68" s="396"/>
      <c r="AH68" s="396"/>
      <c r="AI68" s="396"/>
      <c r="AJ68" s="396"/>
      <c r="AK68" s="396"/>
      <c r="AL68" s="396"/>
      <c r="AM68" s="396"/>
      <c r="AN68" s="396"/>
      <c r="AO68" s="396"/>
      <c r="AP68" s="396"/>
      <c r="AQ68" s="396"/>
      <c r="AR68" s="396"/>
      <c r="AS68" s="396"/>
      <c r="AT68" s="396"/>
      <c r="AU68" s="396"/>
      <c r="AV68" s="396"/>
      <c r="AW68" s="396"/>
      <c r="AX68" s="396"/>
      <c r="AY68" s="396"/>
      <c r="AZ68" s="396"/>
      <c r="BA68" s="396"/>
      <c r="BB68" s="396"/>
      <c r="BC68" s="396"/>
      <c r="BD68" s="396"/>
      <c r="BE68" s="396"/>
      <c r="BF68" s="396"/>
      <c r="BG68" s="396"/>
      <c r="BH68" s="396"/>
      <c r="BI68" s="396"/>
      <c r="BJ68" s="396"/>
      <c r="BK68" s="396"/>
      <c r="BL68" s="396"/>
      <c r="BM68" s="396"/>
      <c r="BN68" s="396"/>
      <c r="BO68" s="396"/>
      <c r="BP68" s="396"/>
      <c r="BQ68" s="396"/>
      <c r="BR68" s="396"/>
      <c r="BS68" s="396"/>
      <c r="BT68" s="396"/>
      <c r="BU68" s="396"/>
      <c r="BV68" s="396"/>
      <c r="BW68" s="396"/>
      <c r="BX68" s="396"/>
      <c r="BY68" s="396"/>
      <c r="BZ68" s="396"/>
      <c r="CA68" s="396"/>
      <c r="CB68" s="396"/>
      <c r="CC68" s="396"/>
      <c r="CD68" s="396"/>
      <c r="CE68" s="396"/>
      <c r="CF68" s="396"/>
      <c r="CG68" s="396"/>
      <c r="CH68" s="396"/>
      <c r="CI68" s="396"/>
      <c r="CJ68" s="396"/>
      <c r="CK68" s="396"/>
      <c r="CL68" s="396"/>
      <c r="CM68" s="396"/>
      <c r="CN68" s="396"/>
      <c r="CO68" s="396"/>
      <c r="CP68" s="396"/>
      <c r="CQ68" s="396"/>
      <c r="CR68" s="396"/>
      <c r="CS68" s="396"/>
      <c r="CT68" s="396"/>
      <c r="CU68" s="396"/>
      <c r="CV68" s="396"/>
      <c r="CW68" s="396"/>
      <c r="CX68" s="396"/>
      <c r="CY68" s="396"/>
      <c r="CZ68" s="538"/>
    </row>
    <row r="69" spans="1:104" ht="13.5" customHeight="1">
      <c r="A69" s="535">
        <f>B測定!A72</f>
        <v>0</v>
      </c>
      <c r="B69" s="536" t="str">
        <f>B測定!B72</f>
        <v>尺寸位置 (CIR_625_1_1J/R侧B-CAP孔)</v>
      </c>
      <c r="C69" s="484">
        <f>B測定!Q72</f>
        <v>0</v>
      </c>
      <c r="D69" s="398">
        <f>B測定!R72</f>
        <v>0</v>
      </c>
      <c r="E69" s="537">
        <f>IF(B測定!S72="","",B測定!S72-$D69)</f>
        <v>-35.593000000000004</v>
      </c>
      <c r="F69" s="537">
        <f>IF(B測定!T72="","",B測定!T72-$D69)</f>
        <v>-35.615000000000002</v>
      </c>
      <c r="G69" s="396"/>
      <c r="H69" s="396"/>
      <c r="I69" s="396"/>
      <c r="J69" s="396"/>
      <c r="K69" s="396"/>
      <c r="L69" s="396"/>
      <c r="M69" s="396"/>
      <c r="N69" s="396"/>
      <c r="O69" s="396"/>
      <c r="P69" s="396"/>
      <c r="Q69" s="396"/>
      <c r="R69" s="396"/>
      <c r="S69" s="396"/>
      <c r="T69" s="396"/>
      <c r="U69" s="396"/>
      <c r="V69" s="396"/>
      <c r="W69" s="396"/>
      <c r="X69" s="396"/>
      <c r="Y69" s="396"/>
      <c r="Z69" s="396"/>
      <c r="AA69" s="396"/>
      <c r="AB69" s="396"/>
      <c r="AC69" s="396"/>
      <c r="AD69" s="396"/>
      <c r="AE69" s="396"/>
      <c r="AF69" s="396"/>
      <c r="AG69" s="396"/>
      <c r="AH69" s="396"/>
      <c r="AI69" s="396"/>
      <c r="AJ69" s="396"/>
      <c r="AK69" s="396"/>
      <c r="AL69" s="396"/>
      <c r="AM69" s="396"/>
      <c r="AN69" s="396"/>
      <c r="AO69" s="396"/>
      <c r="AP69" s="396"/>
      <c r="AQ69" s="396"/>
      <c r="AR69" s="396"/>
      <c r="AS69" s="396"/>
      <c r="AT69" s="396"/>
      <c r="AU69" s="396"/>
      <c r="AV69" s="396"/>
      <c r="AW69" s="396"/>
      <c r="AX69" s="396"/>
      <c r="AY69" s="396"/>
      <c r="AZ69" s="396"/>
      <c r="BA69" s="396"/>
      <c r="BB69" s="396"/>
      <c r="BC69" s="396"/>
      <c r="BD69" s="396"/>
      <c r="BE69" s="396"/>
      <c r="BF69" s="396"/>
      <c r="BG69" s="396"/>
      <c r="BH69" s="396"/>
      <c r="BI69" s="396"/>
      <c r="BJ69" s="396"/>
      <c r="BK69" s="396"/>
      <c r="BL69" s="396"/>
      <c r="BM69" s="396"/>
      <c r="BN69" s="396"/>
      <c r="BO69" s="396"/>
      <c r="BP69" s="396"/>
      <c r="BQ69" s="396"/>
      <c r="BR69" s="396"/>
      <c r="BS69" s="396"/>
      <c r="BT69" s="396"/>
      <c r="BU69" s="396"/>
      <c r="BV69" s="396"/>
      <c r="BW69" s="396"/>
      <c r="BX69" s="396"/>
      <c r="BY69" s="396"/>
      <c r="BZ69" s="396"/>
      <c r="CA69" s="396"/>
      <c r="CB69" s="396"/>
      <c r="CC69" s="396"/>
      <c r="CD69" s="396"/>
      <c r="CE69" s="396"/>
      <c r="CF69" s="396"/>
      <c r="CG69" s="396"/>
      <c r="CH69" s="396"/>
      <c r="CI69" s="396"/>
      <c r="CJ69" s="396"/>
      <c r="CK69" s="396"/>
      <c r="CL69" s="396"/>
      <c r="CM69" s="396"/>
      <c r="CN69" s="396"/>
      <c r="CO69" s="396"/>
      <c r="CP69" s="396"/>
      <c r="CQ69" s="396"/>
      <c r="CR69" s="396"/>
      <c r="CS69" s="396"/>
      <c r="CT69" s="396"/>
      <c r="CU69" s="396"/>
      <c r="CV69" s="396"/>
      <c r="CW69" s="396"/>
      <c r="CX69" s="396"/>
      <c r="CY69" s="396"/>
      <c r="CZ69" s="538"/>
    </row>
    <row r="70" spans="1:104" ht="13.5" customHeight="1">
      <c r="A70" s="535">
        <f>B測定!A73</f>
        <v>0</v>
      </c>
      <c r="B70" s="536" t="str">
        <f>B測定!B73</f>
        <v>尺寸位置 (CIR_625_1_1J/R侧B-CAP孔)</v>
      </c>
      <c r="C70" s="484">
        <f>B測定!Q73</f>
        <v>0</v>
      </c>
      <c r="D70" s="398">
        <f>B測定!R73</f>
        <v>0</v>
      </c>
      <c r="E70" s="537">
        <f>IF(B測定!S73="","",B測定!S73-$D70)</f>
        <v>-160.077</v>
      </c>
      <c r="F70" s="537">
        <f>IF(B測定!T73="","",B測定!T73-$D70)</f>
        <v>-160.09200000000001</v>
      </c>
      <c r="G70" s="396"/>
      <c r="H70" s="396"/>
      <c r="I70" s="396"/>
      <c r="J70" s="396"/>
      <c r="K70" s="396"/>
      <c r="L70" s="396"/>
      <c r="M70" s="396"/>
      <c r="N70" s="396"/>
      <c r="O70" s="396"/>
      <c r="P70" s="396"/>
      <c r="Q70" s="396"/>
      <c r="R70" s="396"/>
      <c r="S70" s="396"/>
      <c r="T70" s="396"/>
      <c r="U70" s="396"/>
      <c r="V70" s="396"/>
      <c r="W70" s="396"/>
      <c r="X70" s="396"/>
      <c r="Y70" s="396"/>
      <c r="Z70" s="396"/>
      <c r="AA70" s="396"/>
      <c r="AB70" s="396"/>
      <c r="AC70" s="396"/>
      <c r="AD70" s="396"/>
      <c r="AE70" s="396"/>
      <c r="AF70" s="396"/>
      <c r="AG70" s="396"/>
      <c r="AH70" s="396"/>
      <c r="AI70" s="396"/>
      <c r="AJ70" s="396"/>
      <c r="AK70" s="396"/>
      <c r="AL70" s="396"/>
      <c r="AM70" s="396"/>
      <c r="AN70" s="396"/>
      <c r="AO70" s="396"/>
      <c r="AP70" s="396"/>
      <c r="AQ70" s="396"/>
      <c r="AR70" s="396"/>
      <c r="AS70" s="396"/>
      <c r="AT70" s="396"/>
      <c r="AU70" s="396"/>
      <c r="AV70" s="396"/>
      <c r="AW70" s="396"/>
      <c r="AX70" s="396"/>
      <c r="AY70" s="396"/>
      <c r="AZ70" s="396"/>
      <c r="BA70" s="396"/>
      <c r="BB70" s="396"/>
      <c r="BC70" s="396"/>
      <c r="BD70" s="396"/>
      <c r="BE70" s="396"/>
      <c r="BF70" s="396"/>
      <c r="BG70" s="396"/>
      <c r="BH70" s="396"/>
      <c r="BI70" s="396"/>
      <c r="BJ70" s="396"/>
      <c r="BK70" s="396"/>
      <c r="BL70" s="396"/>
      <c r="BM70" s="396"/>
      <c r="BN70" s="396"/>
      <c r="BO70" s="396"/>
      <c r="BP70" s="396"/>
      <c r="BQ70" s="396"/>
      <c r="BR70" s="396"/>
      <c r="BS70" s="396"/>
      <c r="BT70" s="396"/>
      <c r="BU70" s="396"/>
      <c r="BV70" s="396"/>
      <c r="BW70" s="396"/>
      <c r="BX70" s="396"/>
      <c r="BY70" s="396"/>
      <c r="BZ70" s="396"/>
      <c r="CA70" s="396"/>
      <c r="CB70" s="396"/>
      <c r="CC70" s="396"/>
      <c r="CD70" s="396"/>
      <c r="CE70" s="396"/>
      <c r="CF70" s="396"/>
      <c r="CG70" s="396"/>
      <c r="CH70" s="396"/>
      <c r="CI70" s="396"/>
      <c r="CJ70" s="396"/>
      <c r="CK70" s="396"/>
      <c r="CL70" s="396"/>
      <c r="CM70" s="396"/>
      <c r="CN70" s="396"/>
      <c r="CO70" s="396"/>
      <c r="CP70" s="396"/>
      <c r="CQ70" s="396"/>
      <c r="CR70" s="396"/>
      <c r="CS70" s="396"/>
      <c r="CT70" s="396"/>
      <c r="CU70" s="396"/>
      <c r="CV70" s="396"/>
      <c r="CW70" s="396"/>
      <c r="CX70" s="396"/>
      <c r="CY70" s="396"/>
      <c r="CZ70" s="538"/>
    </row>
    <row r="71" spans="1:104" ht="13.5" customHeight="1">
      <c r="A71" s="535">
        <f>B測定!A74</f>
        <v>651</v>
      </c>
      <c r="B71" s="536" t="str">
        <f>B測定!B74</f>
        <v>651.#5J B-cap 地側 Z=</v>
      </c>
      <c r="C71" s="484">
        <f>B測定!Q74</f>
        <v>651</v>
      </c>
      <c r="D71" s="398">
        <f>B測定!R74</f>
        <v>-1</v>
      </c>
      <c r="E71" s="537">
        <f>IF(B測定!S74="","",B測定!S74-$D71)</f>
        <v>5.0000000000000044E-2</v>
      </c>
      <c r="F71" s="537">
        <f>IF(B測定!T74="","",B測定!T74-$D71)</f>
        <v>2.8000000000000025E-2</v>
      </c>
      <c r="G71" s="396"/>
      <c r="H71" s="396"/>
      <c r="I71" s="396"/>
      <c r="J71" s="396"/>
      <c r="K71" s="396"/>
      <c r="L71" s="396"/>
      <c r="M71" s="396"/>
      <c r="N71" s="396"/>
      <c r="O71" s="396"/>
      <c r="P71" s="396"/>
      <c r="Q71" s="396"/>
      <c r="R71" s="396"/>
      <c r="S71" s="396"/>
      <c r="T71" s="396"/>
      <c r="U71" s="396"/>
      <c r="V71" s="396"/>
      <c r="W71" s="396"/>
      <c r="X71" s="396"/>
      <c r="Y71" s="396"/>
      <c r="Z71" s="396"/>
      <c r="AA71" s="396"/>
      <c r="AB71" s="396"/>
      <c r="AC71" s="396"/>
      <c r="AD71" s="396"/>
      <c r="AE71" s="396"/>
      <c r="AF71" s="396"/>
      <c r="AG71" s="396"/>
      <c r="AH71" s="396"/>
      <c r="AI71" s="396"/>
      <c r="AJ71" s="396"/>
      <c r="AK71" s="396"/>
      <c r="AL71" s="396"/>
      <c r="AM71" s="396"/>
      <c r="AN71" s="396"/>
      <c r="AO71" s="396"/>
      <c r="AP71" s="396"/>
      <c r="AQ71" s="396"/>
      <c r="AR71" s="396"/>
      <c r="AS71" s="396"/>
      <c r="AT71" s="396"/>
      <c r="AU71" s="396"/>
      <c r="AV71" s="396"/>
      <c r="AW71" s="396"/>
      <c r="AX71" s="396"/>
      <c r="AY71" s="396"/>
      <c r="AZ71" s="396"/>
      <c r="BA71" s="396"/>
      <c r="BB71" s="396"/>
      <c r="BC71" s="396"/>
      <c r="BD71" s="396"/>
      <c r="BE71" s="396"/>
      <c r="BF71" s="396"/>
      <c r="BG71" s="396"/>
      <c r="BH71" s="396"/>
      <c r="BI71" s="396"/>
      <c r="BJ71" s="396"/>
      <c r="BK71" s="396"/>
      <c r="BL71" s="396"/>
      <c r="BM71" s="396"/>
      <c r="BN71" s="396"/>
      <c r="BO71" s="396"/>
      <c r="BP71" s="396"/>
      <c r="BQ71" s="396"/>
      <c r="BR71" s="396"/>
      <c r="BS71" s="396"/>
      <c r="BT71" s="396"/>
      <c r="BU71" s="396"/>
      <c r="BV71" s="396"/>
      <c r="BW71" s="396"/>
      <c r="BX71" s="396"/>
      <c r="BY71" s="396"/>
      <c r="BZ71" s="396"/>
      <c r="CA71" s="396"/>
      <c r="CB71" s="396"/>
      <c r="CC71" s="396"/>
      <c r="CD71" s="396"/>
      <c r="CE71" s="396"/>
      <c r="CF71" s="396"/>
      <c r="CG71" s="396"/>
      <c r="CH71" s="396"/>
      <c r="CI71" s="396"/>
      <c r="CJ71" s="396"/>
      <c r="CK71" s="396"/>
      <c r="CL71" s="396"/>
      <c r="CM71" s="396"/>
      <c r="CN71" s="396"/>
      <c r="CO71" s="396"/>
      <c r="CP71" s="396"/>
      <c r="CQ71" s="396"/>
      <c r="CR71" s="396"/>
      <c r="CS71" s="396"/>
      <c r="CT71" s="396"/>
      <c r="CU71" s="396"/>
      <c r="CV71" s="396"/>
      <c r="CW71" s="396"/>
      <c r="CX71" s="396"/>
      <c r="CY71" s="396"/>
      <c r="CZ71" s="538"/>
    </row>
    <row r="72" spans="1:104" ht="13.5" customHeight="1">
      <c r="A72" s="535">
        <f>B測定!A75</f>
        <v>652</v>
      </c>
      <c r="B72" s="536" t="str">
        <f>B測定!B75</f>
        <v>652.#4J B-cap 地側 Z=</v>
      </c>
      <c r="C72" s="484">
        <f>B測定!Q75</f>
        <v>652</v>
      </c>
      <c r="D72" s="398">
        <f>B測定!R75</f>
        <v>-1</v>
      </c>
      <c r="E72" s="537">
        <f>IF(B測定!S75="","",B測定!S75-$D72)</f>
        <v>5.1000000000000045E-2</v>
      </c>
      <c r="F72" s="537">
        <f>IF(B測定!T75="","",B測定!T75-$D72)</f>
        <v>2.8000000000000025E-2</v>
      </c>
      <c r="G72" s="396"/>
      <c r="H72" s="396"/>
      <c r="I72" s="396"/>
      <c r="J72" s="396"/>
      <c r="K72" s="396"/>
      <c r="L72" s="396"/>
      <c r="M72" s="396"/>
      <c r="N72" s="396"/>
      <c r="O72" s="396"/>
      <c r="P72" s="396"/>
      <c r="Q72" s="396"/>
      <c r="R72" s="396"/>
      <c r="S72" s="396"/>
      <c r="T72" s="396"/>
      <c r="U72" s="396"/>
      <c r="V72" s="396"/>
      <c r="W72" s="396"/>
      <c r="X72" s="396"/>
      <c r="Y72" s="396"/>
      <c r="Z72" s="396"/>
      <c r="AA72" s="396"/>
      <c r="AB72" s="396"/>
      <c r="AC72" s="396"/>
      <c r="AD72" s="396"/>
      <c r="AE72" s="396"/>
      <c r="AF72" s="396"/>
      <c r="AG72" s="396"/>
      <c r="AH72" s="396"/>
      <c r="AI72" s="396"/>
      <c r="AJ72" s="396"/>
      <c r="AK72" s="396"/>
      <c r="AL72" s="396"/>
      <c r="AM72" s="396"/>
      <c r="AN72" s="396"/>
      <c r="AO72" s="396"/>
      <c r="AP72" s="396"/>
      <c r="AQ72" s="396"/>
      <c r="AR72" s="396"/>
      <c r="AS72" s="396"/>
      <c r="AT72" s="396"/>
      <c r="AU72" s="396"/>
      <c r="AV72" s="396"/>
      <c r="AW72" s="396"/>
      <c r="AX72" s="396"/>
      <c r="AY72" s="396"/>
      <c r="AZ72" s="396"/>
      <c r="BA72" s="396"/>
      <c r="BB72" s="396"/>
      <c r="BC72" s="396"/>
      <c r="BD72" s="396"/>
      <c r="BE72" s="396"/>
      <c r="BF72" s="396"/>
      <c r="BG72" s="396"/>
      <c r="BH72" s="396"/>
      <c r="BI72" s="396"/>
      <c r="BJ72" s="396"/>
      <c r="BK72" s="396"/>
      <c r="BL72" s="396"/>
      <c r="BM72" s="396"/>
      <c r="BN72" s="396"/>
      <c r="BO72" s="396"/>
      <c r="BP72" s="396"/>
      <c r="BQ72" s="396"/>
      <c r="BR72" s="396"/>
      <c r="BS72" s="396"/>
      <c r="BT72" s="396"/>
      <c r="BU72" s="396"/>
      <c r="BV72" s="396"/>
      <c r="BW72" s="396"/>
      <c r="BX72" s="396"/>
      <c r="BY72" s="396"/>
      <c r="BZ72" s="396"/>
      <c r="CA72" s="396"/>
      <c r="CB72" s="396"/>
      <c r="CC72" s="396"/>
      <c r="CD72" s="396"/>
      <c r="CE72" s="396"/>
      <c r="CF72" s="396"/>
      <c r="CG72" s="396"/>
      <c r="CH72" s="396"/>
      <c r="CI72" s="396"/>
      <c r="CJ72" s="396"/>
      <c r="CK72" s="396"/>
      <c r="CL72" s="396"/>
      <c r="CM72" s="396"/>
      <c r="CN72" s="396"/>
      <c r="CO72" s="396"/>
      <c r="CP72" s="396"/>
      <c r="CQ72" s="396"/>
      <c r="CR72" s="396"/>
      <c r="CS72" s="396"/>
      <c r="CT72" s="396"/>
      <c r="CU72" s="396"/>
      <c r="CV72" s="396"/>
      <c r="CW72" s="396"/>
      <c r="CX72" s="396"/>
      <c r="CY72" s="396"/>
      <c r="CZ72" s="538"/>
    </row>
    <row r="73" spans="1:104" ht="13.5" customHeight="1">
      <c r="A73" s="535">
        <f>B測定!A76</f>
        <v>653</v>
      </c>
      <c r="B73" s="536" t="str">
        <f>B測定!B76</f>
        <v>653.#3J B-cap 地側 Z=</v>
      </c>
      <c r="C73" s="484">
        <f>B測定!Q76</f>
        <v>653</v>
      </c>
      <c r="D73" s="398">
        <f>B測定!R76</f>
        <v>-1</v>
      </c>
      <c r="E73" s="537">
        <f>IF(B測定!S76="","",B測定!S76-$D73)</f>
        <v>-4.4000000000000039E-2</v>
      </c>
      <c r="F73" s="537">
        <f>IF(B測定!T76="","",B測定!T76-$D73)</f>
        <v>-7.2999999999999954E-2</v>
      </c>
      <c r="G73" s="396"/>
      <c r="H73" s="396"/>
      <c r="I73" s="396"/>
      <c r="J73" s="396"/>
      <c r="K73" s="396"/>
      <c r="L73" s="396"/>
      <c r="M73" s="396"/>
      <c r="N73" s="396"/>
      <c r="O73" s="396"/>
      <c r="P73" s="396"/>
      <c r="Q73" s="396"/>
      <c r="R73" s="396"/>
      <c r="S73" s="396"/>
      <c r="T73" s="396"/>
      <c r="U73" s="396"/>
      <c r="V73" s="396"/>
      <c r="W73" s="396"/>
      <c r="X73" s="396"/>
      <c r="Y73" s="396"/>
      <c r="Z73" s="396"/>
      <c r="AA73" s="396"/>
      <c r="AB73" s="396"/>
      <c r="AC73" s="396"/>
      <c r="AD73" s="396"/>
      <c r="AE73" s="396"/>
      <c r="AF73" s="396"/>
      <c r="AG73" s="396"/>
      <c r="AH73" s="396"/>
      <c r="AI73" s="396"/>
      <c r="AJ73" s="396"/>
      <c r="AK73" s="396"/>
      <c r="AL73" s="396"/>
      <c r="AM73" s="396"/>
      <c r="AN73" s="396"/>
      <c r="AO73" s="396"/>
      <c r="AP73" s="396"/>
      <c r="AQ73" s="396"/>
      <c r="AR73" s="396"/>
      <c r="AS73" s="396"/>
      <c r="AT73" s="396"/>
      <c r="AU73" s="396"/>
      <c r="AV73" s="396"/>
      <c r="AW73" s="396"/>
      <c r="AX73" s="396"/>
      <c r="AY73" s="396"/>
      <c r="AZ73" s="396"/>
      <c r="BA73" s="396"/>
      <c r="BB73" s="396"/>
      <c r="BC73" s="396"/>
      <c r="BD73" s="396"/>
      <c r="BE73" s="396"/>
      <c r="BF73" s="396"/>
      <c r="BG73" s="396"/>
      <c r="BH73" s="396"/>
      <c r="BI73" s="396"/>
      <c r="BJ73" s="396"/>
      <c r="BK73" s="396"/>
      <c r="BL73" s="396"/>
      <c r="BM73" s="396"/>
      <c r="BN73" s="396"/>
      <c r="BO73" s="396"/>
      <c r="BP73" s="396"/>
      <c r="BQ73" s="396"/>
      <c r="BR73" s="396"/>
      <c r="BS73" s="396"/>
      <c r="BT73" s="396"/>
      <c r="BU73" s="396"/>
      <c r="BV73" s="396"/>
      <c r="BW73" s="396"/>
      <c r="BX73" s="396"/>
      <c r="BY73" s="396"/>
      <c r="BZ73" s="396"/>
      <c r="CA73" s="396"/>
      <c r="CB73" s="396"/>
      <c r="CC73" s="396"/>
      <c r="CD73" s="396"/>
      <c r="CE73" s="396"/>
      <c r="CF73" s="396"/>
      <c r="CG73" s="396"/>
      <c r="CH73" s="396"/>
      <c r="CI73" s="396"/>
      <c r="CJ73" s="396"/>
      <c r="CK73" s="396"/>
      <c r="CL73" s="396"/>
      <c r="CM73" s="396"/>
      <c r="CN73" s="396"/>
      <c r="CO73" s="396"/>
      <c r="CP73" s="396"/>
      <c r="CQ73" s="396"/>
      <c r="CR73" s="396"/>
      <c r="CS73" s="396"/>
      <c r="CT73" s="396"/>
      <c r="CU73" s="396"/>
      <c r="CV73" s="396"/>
      <c r="CW73" s="396"/>
      <c r="CX73" s="396"/>
      <c r="CY73" s="396"/>
      <c r="CZ73" s="538"/>
    </row>
    <row r="74" spans="1:104" ht="13.5" customHeight="1">
      <c r="A74" s="535">
        <f>B測定!A77</f>
        <v>654</v>
      </c>
      <c r="B74" s="536" t="str">
        <f>B測定!B77</f>
        <v>654.#2J B-cap 地側 Z=</v>
      </c>
      <c r="C74" s="484">
        <f>B測定!Q77</f>
        <v>654</v>
      </c>
      <c r="D74" s="398">
        <f>B測定!R77</f>
        <v>-1</v>
      </c>
      <c r="E74" s="537">
        <f>IF(B測定!S77="","",B測定!S77-$D74)</f>
        <v>5.4000000000000048E-2</v>
      </c>
      <c r="F74" s="537">
        <f>IF(B測定!T77="","",B測定!T77-$D74)</f>
        <v>7.0000000000000062E-3</v>
      </c>
      <c r="G74" s="396"/>
      <c r="H74" s="396"/>
      <c r="I74" s="396"/>
      <c r="J74" s="396"/>
      <c r="K74" s="396"/>
      <c r="L74" s="396"/>
      <c r="M74" s="396"/>
      <c r="N74" s="396"/>
      <c r="O74" s="396"/>
      <c r="P74" s="396"/>
      <c r="Q74" s="396"/>
      <c r="R74" s="396"/>
      <c r="S74" s="396"/>
      <c r="T74" s="396"/>
      <c r="U74" s="396"/>
      <c r="V74" s="396"/>
      <c r="W74" s="396"/>
      <c r="X74" s="396"/>
      <c r="Y74" s="396"/>
      <c r="Z74" s="396"/>
      <c r="AA74" s="396"/>
      <c r="AB74" s="396"/>
      <c r="AC74" s="396"/>
      <c r="AD74" s="396"/>
      <c r="AE74" s="396"/>
      <c r="AF74" s="396"/>
      <c r="AG74" s="396"/>
      <c r="AH74" s="396"/>
      <c r="AI74" s="396"/>
      <c r="AJ74" s="396"/>
      <c r="AK74" s="396"/>
      <c r="AL74" s="396"/>
      <c r="AM74" s="396"/>
      <c r="AN74" s="396"/>
      <c r="AO74" s="396"/>
      <c r="AP74" s="396"/>
      <c r="AQ74" s="396"/>
      <c r="AR74" s="396"/>
      <c r="AS74" s="396"/>
      <c r="AT74" s="396"/>
      <c r="AU74" s="396"/>
      <c r="AV74" s="396"/>
      <c r="AW74" s="396"/>
      <c r="AX74" s="396"/>
      <c r="AY74" s="396"/>
      <c r="AZ74" s="396"/>
      <c r="BA74" s="396"/>
      <c r="BB74" s="396"/>
      <c r="BC74" s="396"/>
      <c r="BD74" s="396"/>
      <c r="BE74" s="396"/>
      <c r="BF74" s="396"/>
      <c r="BG74" s="396"/>
      <c r="BH74" s="396"/>
      <c r="BI74" s="396"/>
      <c r="BJ74" s="396"/>
      <c r="BK74" s="396"/>
      <c r="BL74" s="396"/>
      <c r="BM74" s="396"/>
      <c r="BN74" s="396"/>
      <c r="BO74" s="396"/>
      <c r="BP74" s="396"/>
      <c r="BQ74" s="396"/>
      <c r="BR74" s="396"/>
      <c r="BS74" s="396"/>
      <c r="BT74" s="396"/>
      <c r="BU74" s="396"/>
      <c r="BV74" s="396"/>
      <c r="BW74" s="396"/>
      <c r="BX74" s="396"/>
      <c r="BY74" s="396"/>
      <c r="BZ74" s="396"/>
      <c r="CA74" s="396"/>
      <c r="CB74" s="396"/>
      <c r="CC74" s="396"/>
      <c r="CD74" s="396"/>
      <c r="CE74" s="396"/>
      <c r="CF74" s="396"/>
      <c r="CG74" s="396"/>
      <c r="CH74" s="396"/>
      <c r="CI74" s="396"/>
      <c r="CJ74" s="396"/>
      <c r="CK74" s="396"/>
      <c r="CL74" s="396"/>
      <c r="CM74" s="396"/>
      <c r="CN74" s="396"/>
      <c r="CO74" s="396"/>
      <c r="CP74" s="396"/>
      <c r="CQ74" s="396"/>
      <c r="CR74" s="396"/>
      <c r="CS74" s="396"/>
      <c r="CT74" s="396"/>
      <c r="CU74" s="396"/>
      <c r="CV74" s="396"/>
      <c r="CW74" s="396"/>
      <c r="CX74" s="396"/>
      <c r="CY74" s="396"/>
      <c r="CZ74" s="538"/>
    </row>
    <row r="75" spans="1:104" ht="13.5" customHeight="1">
      <c r="A75" s="535">
        <f>B測定!A78</f>
        <v>655</v>
      </c>
      <c r="B75" s="536" t="str">
        <f>B測定!B78</f>
        <v>655.#1J B-cap 地側 Z_x001F_=</v>
      </c>
      <c r="C75" s="484">
        <f>B測定!Q78</f>
        <v>655</v>
      </c>
      <c r="D75" s="398">
        <f>B測定!R78</f>
        <v>-1</v>
      </c>
      <c r="E75" s="537">
        <f>IF(B測定!S78="","",B測定!S78-$D75)</f>
        <v>-5.0999999999999934E-2</v>
      </c>
      <c r="F75" s="537">
        <f>IF(B測定!T78="","",B測定!T78-$D75)</f>
        <v>-6.0000000000000053E-2</v>
      </c>
      <c r="G75" s="396"/>
      <c r="H75" s="396"/>
      <c r="I75" s="396"/>
      <c r="J75" s="396"/>
      <c r="K75" s="396"/>
      <c r="L75" s="396"/>
      <c r="M75" s="396"/>
      <c r="N75" s="396"/>
      <c r="O75" s="396"/>
      <c r="P75" s="396"/>
      <c r="Q75" s="396"/>
      <c r="R75" s="396"/>
      <c r="S75" s="396"/>
      <c r="T75" s="396"/>
      <c r="U75" s="396"/>
      <c r="V75" s="396"/>
      <c r="W75" s="396"/>
      <c r="X75" s="396"/>
      <c r="Y75" s="396"/>
      <c r="Z75" s="396"/>
      <c r="AA75" s="396"/>
      <c r="AB75" s="396"/>
      <c r="AC75" s="396"/>
      <c r="AD75" s="396"/>
      <c r="AE75" s="396"/>
      <c r="AF75" s="396"/>
      <c r="AG75" s="396"/>
      <c r="AH75" s="396"/>
      <c r="AI75" s="396"/>
      <c r="AJ75" s="396"/>
      <c r="AK75" s="396"/>
      <c r="AL75" s="396"/>
      <c r="AM75" s="396"/>
      <c r="AN75" s="396"/>
      <c r="AO75" s="396"/>
      <c r="AP75" s="396"/>
      <c r="AQ75" s="396"/>
      <c r="AR75" s="396"/>
      <c r="AS75" s="396"/>
      <c r="AT75" s="396"/>
      <c r="AU75" s="396"/>
      <c r="AV75" s="396"/>
      <c r="AW75" s="396"/>
      <c r="AX75" s="396"/>
      <c r="AY75" s="396"/>
      <c r="AZ75" s="396"/>
      <c r="BA75" s="396"/>
      <c r="BB75" s="396"/>
      <c r="BC75" s="396"/>
      <c r="BD75" s="396"/>
      <c r="BE75" s="396"/>
      <c r="BF75" s="396"/>
      <c r="BG75" s="396"/>
      <c r="BH75" s="396"/>
      <c r="BI75" s="396"/>
      <c r="BJ75" s="396"/>
      <c r="BK75" s="396"/>
      <c r="BL75" s="396"/>
      <c r="BM75" s="396"/>
      <c r="BN75" s="396"/>
      <c r="BO75" s="396"/>
      <c r="BP75" s="396"/>
      <c r="BQ75" s="396"/>
      <c r="BR75" s="396"/>
      <c r="BS75" s="396"/>
      <c r="BT75" s="396"/>
      <c r="BU75" s="396"/>
      <c r="BV75" s="396"/>
      <c r="BW75" s="396"/>
      <c r="BX75" s="396"/>
      <c r="BY75" s="396"/>
      <c r="BZ75" s="396"/>
      <c r="CA75" s="396"/>
      <c r="CB75" s="396"/>
      <c r="CC75" s="396"/>
      <c r="CD75" s="396"/>
      <c r="CE75" s="396"/>
      <c r="CF75" s="396"/>
      <c r="CG75" s="396"/>
      <c r="CH75" s="396"/>
      <c r="CI75" s="396"/>
      <c r="CJ75" s="396"/>
      <c r="CK75" s="396"/>
      <c r="CL75" s="396"/>
      <c r="CM75" s="396"/>
      <c r="CN75" s="396"/>
      <c r="CO75" s="396"/>
      <c r="CP75" s="396"/>
      <c r="CQ75" s="396"/>
      <c r="CR75" s="396"/>
      <c r="CS75" s="396"/>
      <c r="CT75" s="396"/>
      <c r="CU75" s="396"/>
      <c r="CV75" s="396"/>
      <c r="CW75" s="396"/>
      <c r="CX75" s="396"/>
      <c r="CY75" s="396"/>
      <c r="CZ75" s="538"/>
    </row>
    <row r="76" spans="1:104" ht="13.5" customHeight="1">
      <c r="A76" s="535">
        <f>B測定!A79</f>
        <v>656</v>
      </c>
      <c r="B76" s="536" t="str">
        <f>B測定!B79</f>
        <v>656.#5J B-cap 天側 Z=</v>
      </c>
      <c r="C76" s="484">
        <f>B測定!Q79</f>
        <v>656</v>
      </c>
      <c r="D76" s="398">
        <f>B測定!R79</f>
        <v>-1</v>
      </c>
      <c r="E76" s="537">
        <f>IF(B測定!S79="","",B測定!S79-$D76)</f>
        <v>-0.20300000000000007</v>
      </c>
      <c r="F76" s="537">
        <f>IF(B測定!T79="","",B測定!T79-$D76)</f>
        <v>-0.22799999999999998</v>
      </c>
      <c r="G76" s="396"/>
      <c r="H76" s="396"/>
      <c r="I76" s="396"/>
      <c r="J76" s="396"/>
      <c r="K76" s="396"/>
      <c r="L76" s="396"/>
      <c r="M76" s="396"/>
      <c r="N76" s="396"/>
      <c r="O76" s="396"/>
      <c r="P76" s="396"/>
      <c r="Q76" s="396"/>
      <c r="R76" s="396"/>
      <c r="S76" s="396"/>
      <c r="T76" s="396"/>
      <c r="U76" s="396"/>
      <c r="V76" s="396"/>
      <c r="W76" s="396"/>
      <c r="X76" s="396"/>
      <c r="Y76" s="396"/>
      <c r="Z76" s="396"/>
      <c r="AA76" s="396"/>
      <c r="AB76" s="396"/>
      <c r="AC76" s="396"/>
      <c r="AD76" s="396"/>
      <c r="AE76" s="396"/>
      <c r="AF76" s="396"/>
      <c r="AG76" s="396"/>
      <c r="AH76" s="396"/>
      <c r="AI76" s="396"/>
      <c r="AJ76" s="396"/>
      <c r="AK76" s="396"/>
      <c r="AL76" s="396"/>
      <c r="AM76" s="396"/>
      <c r="AN76" s="396"/>
      <c r="AO76" s="396"/>
      <c r="AP76" s="396"/>
      <c r="AQ76" s="396"/>
      <c r="AR76" s="396"/>
      <c r="AS76" s="396"/>
      <c r="AT76" s="396"/>
      <c r="AU76" s="396"/>
      <c r="AV76" s="396"/>
      <c r="AW76" s="396"/>
      <c r="AX76" s="396"/>
      <c r="AY76" s="396"/>
      <c r="AZ76" s="396"/>
      <c r="BA76" s="396"/>
      <c r="BB76" s="396"/>
      <c r="BC76" s="396"/>
      <c r="BD76" s="396"/>
      <c r="BE76" s="396"/>
      <c r="BF76" s="396"/>
      <c r="BG76" s="396"/>
      <c r="BH76" s="396"/>
      <c r="BI76" s="396"/>
      <c r="BJ76" s="396"/>
      <c r="BK76" s="396"/>
      <c r="BL76" s="396"/>
      <c r="BM76" s="396"/>
      <c r="BN76" s="396"/>
      <c r="BO76" s="396"/>
      <c r="BP76" s="396"/>
      <c r="BQ76" s="396"/>
      <c r="BR76" s="396"/>
      <c r="BS76" s="396"/>
      <c r="BT76" s="396"/>
      <c r="BU76" s="396"/>
      <c r="BV76" s="396"/>
      <c r="BW76" s="396"/>
      <c r="BX76" s="396"/>
      <c r="BY76" s="396"/>
      <c r="BZ76" s="396"/>
      <c r="CA76" s="396"/>
      <c r="CB76" s="396"/>
      <c r="CC76" s="396"/>
      <c r="CD76" s="396"/>
      <c r="CE76" s="396"/>
      <c r="CF76" s="396"/>
      <c r="CG76" s="396"/>
      <c r="CH76" s="396"/>
      <c r="CI76" s="396"/>
      <c r="CJ76" s="396"/>
      <c r="CK76" s="396"/>
      <c r="CL76" s="396"/>
      <c r="CM76" s="396"/>
      <c r="CN76" s="396"/>
      <c r="CO76" s="396"/>
      <c r="CP76" s="396"/>
      <c r="CQ76" s="396"/>
      <c r="CR76" s="396"/>
      <c r="CS76" s="396"/>
      <c r="CT76" s="396"/>
      <c r="CU76" s="396"/>
      <c r="CV76" s="396"/>
      <c r="CW76" s="396"/>
      <c r="CX76" s="396"/>
      <c r="CY76" s="396"/>
      <c r="CZ76" s="538"/>
    </row>
    <row r="77" spans="1:104" ht="13.5" customHeight="1">
      <c r="A77" s="535">
        <f>B測定!A80</f>
        <v>657</v>
      </c>
      <c r="B77" s="536" t="str">
        <f>B測定!B80</f>
        <v>657.#4J B-cap 天側 Z=</v>
      </c>
      <c r="C77" s="484">
        <f>B測定!Q80</f>
        <v>657</v>
      </c>
      <c r="D77" s="398">
        <f>B測定!R80</f>
        <v>-1</v>
      </c>
      <c r="E77" s="537">
        <f>IF(B測定!S80="","",B測定!S80-$D77)</f>
        <v>1.0000000000000009E-2</v>
      </c>
      <c r="F77" s="537">
        <f>IF(B測定!T80="","",B測定!T80-$D77)</f>
        <v>-2.0000000000000018E-3</v>
      </c>
      <c r="G77" s="396"/>
      <c r="H77" s="396"/>
      <c r="I77" s="396"/>
      <c r="J77" s="396"/>
      <c r="K77" s="396"/>
      <c r="L77" s="396"/>
      <c r="M77" s="396"/>
      <c r="N77" s="396"/>
      <c r="O77" s="396"/>
      <c r="P77" s="396"/>
      <c r="Q77" s="396"/>
      <c r="R77" s="396"/>
      <c r="S77" s="396"/>
      <c r="T77" s="396"/>
      <c r="U77" s="396"/>
      <c r="V77" s="396"/>
      <c r="W77" s="396"/>
      <c r="X77" s="396"/>
      <c r="Y77" s="396"/>
      <c r="Z77" s="396"/>
      <c r="AA77" s="396"/>
      <c r="AB77" s="396"/>
      <c r="AC77" s="396"/>
      <c r="AD77" s="396"/>
      <c r="AE77" s="396"/>
      <c r="AF77" s="396"/>
      <c r="AG77" s="396"/>
      <c r="AH77" s="396"/>
      <c r="AI77" s="396"/>
      <c r="AJ77" s="396"/>
      <c r="AK77" s="396"/>
      <c r="AL77" s="396"/>
      <c r="AM77" s="396"/>
      <c r="AN77" s="396"/>
      <c r="AO77" s="396"/>
      <c r="AP77" s="396"/>
      <c r="AQ77" s="396"/>
      <c r="AR77" s="396"/>
      <c r="AS77" s="396"/>
      <c r="AT77" s="396"/>
      <c r="AU77" s="396"/>
      <c r="AV77" s="396"/>
      <c r="AW77" s="396"/>
      <c r="AX77" s="396"/>
      <c r="AY77" s="396"/>
      <c r="AZ77" s="396"/>
      <c r="BA77" s="396"/>
      <c r="BB77" s="396"/>
      <c r="BC77" s="396"/>
      <c r="BD77" s="396"/>
      <c r="BE77" s="396"/>
      <c r="BF77" s="396"/>
      <c r="BG77" s="396"/>
      <c r="BH77" s="396"/>
      <c r="BI77" s="396"/>
      <c r="BJ77" s="396"/>
      <c r="BK77" s="396"/>
      <c r="BL77" s="396"/>
      <c r="BM77" s="396"/>
      <c r="BN77" s="396"/>
      <c r="BO77" s="396"/>
      <c r="BP77" s="396"/>
      <c r="BQ77" s="396"/>
      <c r="BR77" s="396"/>
      <c r="BS77" s="396"/>
      <c r="BT77" s="396"/>
      <c r="BU77" s="396"/>
      <c r="BV77" s="396"/>
      <c r="BW77" s="396"/>
      <c r="BX77" s="396"/>
      <c r="BY77" s="396"/>
      <c r="BZ77" s="396"/>
      <c r="CA77" s="396"/>
      <c r="CB77" s="396"/>
      <c r="CC77" s="396"/>
      <c r="CD77" s="396"/>
      <c r="CE77" s="396"/>
      <c r="CF77" s="396"/>
      <c r="CG77" s="396"/>
      <c r="CH77" s="396"/>
      <c r="CI77" s="396"/>
      <c r="CJ77" s="396"/>
      <c r="CK77" s="396"/>
      <c r="CL77" s="396"/>
      <c r="CM77" s="396"/>
      <c r="CN77" s="396"/>
      <c r="CO77" s="396"/>
      <c r="CP77" s="396"/>
      <c r="CQ77" s="396"/>
      <c r="CR77" s="396"/>
      <c r="CS77" s="396"/>
      <c r="CT77" s="396"/>
      <c r="CU77" s="396"/>
      <c r="CV77" s="396"/>
      <c r="CW77" s="396"/>
      <c r="CX77" s="396"/>
      <c r="CY77" s="396"/>
      <c r="CZ77" s="538"/>
    </row>
    <row r="78" spans="1:104" ht="13.5" customHeight="1">
      <c r="A78" s="535">
        <f>B測定!A81</f>
        <v>658</v>
      </c>
      <c r="B78" s="536" t="str">
        <f>B測定!B81</f>
        <v>658.#3J B-cap 天側 Z=</v>
      </c>
      <c r="C78" s="484">
        <f>B測定!Q81</f>
        <v>658</v>
      </c>
      <c r="D78" s="398">
        <f>B測定!R81</f>
        <v>-1</v>
      </c>
      <c r="E78" s="537">
        <f>IF(B測定!S81="","",B測定!S81-$D78)</f>
        <v>-8.0999999999999961E-2</v>
      </c>
      <c r="F78" s="537">
        <f>IF(B測定!T81="","",B測定!T81-$D78)</f>
        <v>-0.10200000000000009</v>
      </c>
      <c r="G78" s="396"/>
      <c r="H78" s="396"/>
      <c r="I78" s="396"/>
      <c r="J78" s="396"/>
      <c r="K78" s="396"/>
      <c r="L78" s="396"/>
      <c r="M78" s="396"/>
      <c r="N78" s="396"/>
      <c r="O78" s="396"/>
      <c r="P78" s="396"/>
      <c r="Q78" s="396"/>
      <c r="R78" s="396"/>
      <c r="S78" s="396"/>
      <c r="T78" s="396"/>
      <c r="U78" s="396"/>
      <c r="V78" s="396"/>
      <c r="W78" s="396"/>
      <c r="X78" s="396"/>
      <c r="Y78" s="396"/>
      <c r="Z78" s="396"/>
      <c r="AA78" s="396"/>
      <c r="AB78" s="396"/>
      <c r="AC78" s="396"/>
      <c r="AD78" s="396"/>
      <c r="AE78" s="396"/>
      <c r="AF78" s="396"/>
      <c r="AG78" s="396"/>
      <c r="AH78" s="396"/>
      <c r="AI78" s="396"/>
      <c r="AJ78" s="396"/>
      <c r="AK78" s="396"/>
      <c r="AL78" s="396"/>
      <c r="AM78" s="396"/>
      <c r="AN78" s="396"/>
      <c r="AO78" s="396"/>
      <c r="AP78" s="396"/>
      <c r="AQ78" s="396"/>
      <c r="AR78" s="396"/>
      <c r="AS78" s="396"/>
      <c r="AT78" s="396"/>
      <c r="AU78" s="396"/>
      <c r="AV78" s="396"/>
      <c r="AW78" s="396"/>
      <c r="AX78" s="396"/>
      <c r="AY78" s="396"/>
      <c r="AZ78" s="396"/>
      <c r="BA78" s="396"/>
      <c r="BB78" s="396"/>
      <c r="BC78" s="396"/>
      <c r="BD78" s="396"/>
      <c r="BE78" s="396"/>
      <c r="BF78" s="396"/>
      <c r="BG78" s="396"/>
      <c r="BH78" s="396"/>
      <c r="BI78" s="396"/>
      <c r="BJ78" s="396"/>
      <c r="BK78" s="396"/>
      <c r="BL78" s="396"/>
      <c r="BM78" s="396"/>
      <c r="BN78" s="396"/>
      <c r="BO78" s="396"/>
      <c r="BP78" s="396"/>
      <c r="BQ78" s="396"/>
      <c r="BR78" s="396"/>
      <c r="BS78" s="396"/>
      <c r="BT78" s="396"/>
      <c r="BU78" s="396"/>
      <c r="BV78" s="396"/>
      <c r="BW78" s="396"/>
      <c r="BX78" s="396"/>
      <c r="BY78" s="396"/>
      <c r="BZ78" s="396"/>
      <c r="CA78" s="396"/>
      <c r="CB78" s="396"/>
      <c r="CC78" s="396"/>
      <c r="CD78" s="396"/>
      <c r="CE78" s="396"/>
      <c r="CF78" s="396"/>
      <c r="CG78" s="396"/>
      <c r="CH78" s="396"/>
      <c r="CI78" s="396"/>
      <c r="CJ78" s="396"/>
      <c r="CK78" s="396"/>
      <c r="CL78" s="396"/>
      <c r="CM78" s="396"/>
      <c r="CN78" s="396"/>
      <c r="CO78" s="396"/>
      <c r="CP78" s="396"/>
      <c r="CQ78" s="396"/>
      <c r="CR78" s="396"/>
      <c r="CS78" s="396"/>
      <c r="CT78" s="396"/>
      <c r="CU78" s="396"/>
      <c r="CV78" s="396"/>
      <c r="CW78" s="396"/>
      <c r="CX78" s="396"/>
      <c r="CY78" s="396"/>
      <c r="CZ78" s="538"/>
    </row>
    <row r="79" spans="1:104" ht="13.5" customHeight="1">
      <c r="A79" s="535">
        <f>B測定!A82</f>
        <v>659</v>
      </c>
      <c r="B79" s="536" t="str">
        <f>B測定!B82</f>
        <v>659.#2J B-cap 天側 Z=</v>
      </c>
      <c r="C79" s="484">
        <f>B測定!Q82</f>
        <v>659</v>
      </c>
      <c r="D79" s="398">
        <f>B測定!R82</f>
        <v>-1</v>
      </c>
      <c r="E79" s="537">
        <f>IF(B測定!S82="","",B測定!S82-$D79)</f>
        <v>-3.400000000000003E-2</v>
      </c>
      <c r="F79" s="537">
        <f>IF(B測定!T82="","",B測定!T82-$D79)</f>
        <v>-5.4000000000000048E-2</v>
      </c>
      <c r="G79" s="396"/>
      <c r="H79" s="396"/>
      <c r="I79" s="396"/>
      <c r="J79" s="396"/>
      <c r="K79" s="396"/>
      <c r="L79" s="396"/>
      <c r="M79" s="396"/>
      <c r="N79" s="396"/>
      <c r="O79" s="396"/>
      <c r="P79" s="396"/>
      <c r="Q79" s="396"/>
      <c r="R79" s="396"/>
      <c r="S79" s="396"/>
      <c r="T79" s="396"/>
      <c r="U79" s="396"/>
      <c r="V79" s="396"/>
      <c r="W79" s="396"/>
      <c r="X79" s="396"/>
      <c r="Y79" s="396"/>
      <c r="Z79" s="396"/>
      <c r="AA79" s="396"/>
      <c r="AB79" s="396"/>
      <c r="AC79" s="396"/>
      <c r="AD79" s="396"/>
      <c r="AE79" s="396"/>
      <c r="AF79" s="396"/>
      <c r="AG79" s="396"/>
      <c r="AH79" s="396"/>
      <c r="AI79" s="396"/>
      <c r="AJ79" s="396"/>
      <c r="AK79" s="396"/>
      <c r="AL79" s="396"/>
      <c r="AM79" s="396"/>
      <c r="AN79" s="396"/>
      <c r="AO79" s="396"/>
      <c r="AP79" s="396"/>
      <c r="AQ79" s="396"/>
      <c r="AR79" s="396"/>
      <c r="AS79" s="396"/>
      <c r="AT79" s="396"/>
      <c r="AU79" s="396"/>
      <c r="AV79" s="396"/>
      <c r="AW79" s="396"/>
      <c r="AX79" s="396"/>
      <c r="AY79" s="396"/>
      <c r="AZ79" s="396"/>
      <c r="BA79" s="396"/>
      <c r="BB79" s="396"/>
      <c r="BC79" s="396"/>
      <c r="BD79" s="396"/>
      <c r="BE79" s="396"/>
      <c r="BF79" s="396"/>
      <c r="BG79" s="396"/>
      <c r="BH79" s="396"/>
      <c r="BI79" s="396"/>
      <c r="BJ79" s="396"/>
      <c r="BK79" s="396"/>
      <c r="BL79" s="396"/>
      <c r="BM79" s="396"/>
      <c r="BN79" s="396"/>
      <c r="BO79" s="396"/>
      <c r="BP79" s="396"/>
      <c r="BQ79" s="396"/>
      <c r="BR79" s="396"/>
      <c r="BS79" s="396"/>
      <c r="BT79" s="396"/>
      <c r="BU79" s="396"/>
      <c r="BV79" s="396"/>
      <c r="BW79" s="396"/>
      <c r="BX79" s="396"/>
      <c r="BY79" s="396"/>
      <c r="BZ79" s="396"/>
      <c r="CA79" s="396"/>
      <c r="CB79" s="396"/>
      <c r="CC79" s="396"/>
      <c r="CD79" s="396"/>
      <c r="CE79" s="396"/>
      <c r="CF79" s="396"/>
      <c r="CG79" s="396"/>
      <c r="CH79" s="396"/>
      <c r="CI79" s="396"/>
      <c r="CJ79" s="396"/>
      <c r="CK79" s="396"/>
      <c r="CL79" s="396"/>
      <c r="CM79" s="396"/>
      <c r="CN79" s="396"/>
      <c r="CO79" s="396"/>
      <c r="CP79" s="396"/>
      <c r="CQ79" s="396"/>
      <c r="CR79" s="396"/>
      <c r="CS79" s="396"/>
      <c r="CT79" s="396"/>
      <c r="CU79" s="396"/>
      <c r="CV79" s="396"/>
      <c r="CW79" s="396"/>
      <c r="CX79" s="396"/>
      <c r="CY79" s="396"/>
      <c r="CZ79" s="538"/>
    </row>
    <row r="80" spans="1:104" ht="13.5" customHeight="1">
      <c r="A80" s="535">
        <f>B測定!A83</f>
        <v>660</v>
      </c>
      <c r="B80" s="536" t="str">
        <f>B測定!B83</f>
        <v>660.#1J B-cap 天側 Z=</v>
      </c>
      <c r="C80" s="484">
        <f>B測定!Q83</f>
        <v>660</v>
      </c>
      <c r="D80" s="398">
        <f>B測定!R83</f>
        <v>-1</v>
      </c>
      <c r="E80" s="537">
        <f>IF(B測定!S83="","",B測定!S83-$D80)</f>
        <v>-0.24399999999999999</v>
      </c>
      <c r="F80" s="537">
        <f>IF(B測定!T83="","",B測定!T83-$D80)</f>
        <v>-0.26899999999999991</v>
      </c>
      <c r="G80" s="396"/>
      <c r="H80" s="396"/>
      <c r="I80" s="396"/>
      <c r="J80" s="396"/>
      <c r="K80" s="396"/>
      <c r="L80" s="396"/>
      <c r="M80" s="396"/>
      <c r="N80" s="396"/>
      <c r="O80" s="396"/>
      <c r="P80" s="396"/>
      <c r="Q80" s="396"/>
      <c r="R80" s="396"/>
      <c r="S80" s="396"/>
      <c r="T80" s="396"/>
      <c r="U80" s="396"/>
      <c r="V80" s="396"/>
      <c r="W80" s="396"/>
      <c r="X80" s="396"/>
      <c r="Y80" s="396"/>
      <c r="Z80" s="396"/>
      <c r="AA80" s="396"/>
      <c r="AB80" s="396"/>
      <c r="AC80" s="396"/>
      <c r="AD80" s="396"/>
      <c r="AE80" s="396"/>
      <c r="AF80" s="396"/>
      <c r="AG80" s="396"/>
      <c r="AH80" s="396"/>
      <c r="AI80" s="396"/>
      <c r="AJ80" s="396"/>
      <c r="AK80" s="396"/>
      <c r="AL80" s="396"/>
      <c r="AM80" s="396"/>
      <c r="AN80" s="396"/>
      <c r="AO80" s="396"/>
      <c r="AP80" s="396"/>
      <c r="AQ80" s="396"/>
      <c r="AR80" s="396"/>
      <c r="AS80" s="396"/>
      <c r="AT80" s="396"/>
      <c r="AU80" s="396"/>
      <c r="AV80" s="396"/>
      <c r="AW80" s="396"/>
      <c r="AX80" s="396"/>
      <c r="AY80" s="396"/>
      <c r="AZ80" s="396"/>
      <c r="BA80" s="396"/>
      <c r="BB80" s="396"/>
      <c r="BC80" s="396"/>
      <c r="BD80" s="396"/>
      <c r="BE80" s="396"/>
      <c r="BF80" s="396"/>
      <c r="BG80" s="396"/>
      <c r="BH80" s="396"/>
      <c r="BI80" s="396"/>
      <c r="BJ80" s="396"/>
      <c r="BK80" s="396"/>
      <c r="BL80" s="396"/>
      <c r="BM80" s="396"/>
      <c r="BN80" s="396"/>
      <c r="BO80" s="396"/>
      <c r="BP80" s="396"/>
      <c r="BQ80" s="396"/>
      <c r="BR80" s="396"/>
      <c r="BS80" s="396"/>
      <c r="BT80" s="396"/>
      <c r="BU80" s="396"/>
      <c r="BV80" s="396"/>
      <c r="BW80" s="396"/>
      <c r="BX80" s="396"/>
      <c r="BY80" s="396"/>
      <c r="BZ80" s="396"/>
      <c r="CA80" s="396"/>
      <c r="CB80" s="396"/>
      <c r="CC80" s="396"/>
      <c r="CD80" s="396"/>
      <c r="CE80" s="396"/>
      <c r="CF80" s="396"/>
      <c r="CG80" s="396"/>
      <c r="CH80" s="396"/>
      <c r="CI80" s="396"/>
      <c r="CJ80" s="396"/>
      <c r="CK80" s="396"/>
      <c r="CL80" s="396"/>
      <c r="CM80" s="396"/>
      <c r="CN80" s="396"/>
      <c r="CO80" s="396"/>
      <c r="CP80" s="396"/>
      <c r="CQ80" s="396"/>
      <c r="CR80" s="396"/>
      <c r="CS80" s="396"/>
      <c r="CT80" s="396"/>
      <c r="CU80" s="396"/>
      <c r="CV80" s="396"/>
      <c r="CW80" s="396"/>
      <c r="CX80" s="396"/>
      <c r="CY80" s="396"/>
      <c r="CZ80" s="538"/>
    </row>
    <row r="81" spans="1:104" ht="13.5" customHeight="1">
      <c r="A81" s="535">
        <f>B測定!A84</f>
        <v>661</v>
      </c>
      <c r="B81" s="536" t="str">
        <f>B測定!B84</f>
        <v>661.OP面端面 Z=</v>
      </c>
      <c r="C81" s="484">
        <f>B測定!Q84</f>
        <v>661</v>
      </c>
      <c r="D81" s="398">
        <f>B測定!R84</f>
        <v>-56</v>
      </c>
      <c r="E81" s="537">
        <f>IF(B測定!S84="","",B測定!S84-$D81)</f>
        <v>0.22800000000000153</v>
      </c>
      <c r="F81" s="537">
        <f>IF(B測定!T84="","",B測定!T84-$D81)</f>
        <v>0.18599999999999994</v>
      </c>
      <c r="G81" s="396"/>
      <c r="H81" s="396"/>
      <c r="I81" s="396"/>
      <c r="J81" s="396"/>
      <c r="K81" s="396"/>
      <c r="L81" s="396"/>
      <c r="M81" s="396"/>
      <c r="N81" s="396"/>
      <c r="O81" s="396"/>
      <c r="P81" s="396"/>
      <c r="Q81" s="396"/>
      <c r="R81" s="396"/>
      <c r="S81" s="396"/>
      <c r="T81" s="396"/>
      <c r="U81" s="396"/>
      <c r="V81" s="396"/>
      <c r="W81" s="396"/>
      <c r="X81" s="396"/>
      <c r="Y81" s="396"/>
      <c r="Z81" s="396"/>
      <c r="AA81" s="396"/>
      <c r="AB81" s="396"/>
      <c r="AC81" s="396"/>
      <c r="AD81" s="396"/>
      <c r="AE81" s="396"/>
      <c r="AF81" s="396"/>
      <c r="AG81" s="396"/>
      <c r="AH81" s="396"/>
      <c r="AI81" s="396"/>
      <c r="AJ81" s="396"/>
      <c r="AK81" s="396"/>
      <c r="AL81" s="396"/>
      <c r="AM81" s="396"/>
      <c r="AN81" s="396"/>
      <c r="AO81" s="396"/>
      <c r="AP81" s="396"/>
      <c r="AQ81" s="396"/>
      <c r="AR81" s="396"/>
      <c r="AS81" s="396"/>
      <c r="AT81" s="396"/>
      <c r="AU81" s="396"/>
      <c r="AV81" s="396"/>
      <c r="AW81" s="396"/>
      <c r="AX81" s="396"/>
      <c r="AY81" s="396"/>
      <c r="AZ81" s="396"/>
      <c r="BA81" s="396"/>
      <c r="BB81" s="396"/>
      <c r="BC81" s="396"/>
      <c r="BD81" s="396"/>
      <c r="BE81" s="396"/>
      <c r="BF81" s="396"/>
      <c r="BG81" s="396"/>
      <c r="BH81" s="396"/>
      <c r="BI81" s="396"/>
      <c r="BJ81" s="396"/>
      <c r="BK81" s="396"/>
      <c r="BL81" s="396"/>
      <c r="BM81" s="396"/>
      <c r="BN81" s="396"/>
      <c r="BO81" s="396"/>
      <c r="BP81" s="396"/>
      <c r="BQ81" s="396"/>
      <c r="BR81" s="396"/>
      <c r="BS81" s="396"/>
      <c r="BT81" s="396"/>
      <c r="BU81" s="396"/>
      <c r="BV81" s="396"/>
      <c r="BW81" s="396"/>
      <c r="BX81" s="396"/>
      <c r="BY81" s="396"/>
      <c r="BZ81" s="396"/>
      <c r="CA81" s="396"/>
      <c r="CB81" s="396"/>
      <c r="CC81" s="396"/>
      <c r="CD81" s="396"/>
      <c r="CE81" s="396"/>
      <c r="CF81" s="396"/>
      <c r="CG81" s="396"/>
      <c r="CH81" s="396"/>
      <c r="CI81" s="396"/>
      <c r="CJ81" s="396"/>
      <c r="CK81" s="396"/>
      <c r="CL81" s="396"/>
      <c r="CM81" s="396"/>
      <c r="CN81" s="396"/>
      <c r="CO81" s="396"/>
      <c r="CP81" s="396"/>
      <c r="CQ81" s="396"/>
      <c r="CR81" s="396"/>
      <c r="CS81" s="396"/>
      <c r="CT81" s="396"/>
      <c r="CU81" s="396"/>
      <c r="CV81" s="396"/>
      <c r="CW81" s="396"/>
      <c r="CX81" s="396"/>
      <c r="CY81" s="396"/>
      <c r="CZ81" s="538"/>
    </row>
    <row r="82" spans="1:104" ht="13.5" customHeight="1">
      <c r="A82" s="535">
        <f>B測定!A85</f>
        <v>662</v>
      </c>
      <c r="B82" s="536" t="str">
        <f>B測定!B85</f>
        <v>662.OP面端面 Z=</v>
      </c>
      <c r="C82" s="484">
        <f>B測定!Q85</f>
        <v>662</v>
      </c>
      <c r="D82" s="398">
        <f>B測定!R85</f>
        <v>-56</v>
      </c>
      <c r="E82" s="537">
        <f>IF(B測定!S85="","",B測定!S85-$D82)</f>
        <v>-6.4000000000000057E-2</v>
      </c>
      <c r="F82" s="537">
        <f>IF(B測定!T85="","",B測定!T85-$D82)</f>
        <v>-9.1999999999998749E-2</v>
      </c>
      <c r="G82" s="396"/>
      <c r="H82" s="396"/>
      <c r="I82" s="396"/>
      <c r="J82" s="396"/>
      <c r="K82" s="396"/>
      <c r="L82" s="396"/>
      <c r="M82" s="396"/>
      <c r="N82" s="396"/>
      <c r="O82" s="396"/>
      <c r="P82" s="396"/>
      <c r="Q82" s="396"/>
      <c r="R82" s="396"/>
      <c r="S82" s="396"/>
      <c r="T82" s="396"/>
      <c r="U82" s="396"/>
      <c r="V82" s="396"/>
      <c r="W82" s="396"/>
      <c r="X82" s="396"/>
      <c r="Y82" s="396"/>
      <c r="Z82" s="396"/>
      <c r="AA82" s="396"/>
      <c r="AB82" s="396"/>
      <c r="AC82" s="396"/>
      <c r="AD82" s="396"/>
      <c r="AE82" s="396"/>
      <c r="AF82" s="396"/>
      <c r="AG82" s="396"/>
      <c r="AH82" s="396"/>
      <c r="AI82" s="396"/>
      <c r="AJ82" s="396"/>
      <c r="AK82" s="396"/>
      <c r="AL82" s="396"/>
      <c r="AM82" s="396"/>
      <c r="AN82" s="396"/>
      <c r="AO82" s="396"/>
      <c r="AP82" s="396"/>
      <c r="AQ82" s="396"/>
      <c r="AR82" s="396"/>
      <c r="AS82" s="396"/>
      <c r="AT82" s="396"/>
      <c r="AU82" s="396"/>
      <c r="AV82" s="396"/>
      <c r="AW82" s="396"/>
      <c r="AX82" s="396"/>
      <c r="AY82" s="396"/>
      <c r="AZ82" s="396"/>
      <c r="BA82" s="396"/>
      <c r="BB82" s="396"/>
      <c r="BC82" s="396"/>
      <c r="BD82" s="396"/>
      <c r="BE82" s="396"/>
      <c r="BF82" s="396"/>
      <c r="BG82" s="396"/>
      <c r="BH82" s="396"/>
      <c r="BI82" s="396"/>
      <c r="BJ82" s="396"/>
      <c r="BK82" s="396"/>
      <c r="BL82" s="396"/>
      <c r="BM82" s="396"/>
      <c r="BN82" s="396"/>
      <c r="BO82" s="396"/>
      <c r="BP82" s="396"/>
      <c r="BQ82" s="396"/>
      <c r="BR82" s="396"/>
      <c r="BS82" s="396"/>
      <c r="BT82" s="396"/>
      <c r="BU82" s="396"/>
      <c r="BV82" s="396"/>
      <c r="BW82" s="396"/>
      <c r="BX82" s="396"/>
      <c r="BY82" s="396"/>
      <c r="BZ82" s="396"/>
      <c r="CA82" s="396"/>
      <c r="CB82" s="396"/>
      <c r="CC82" s="396"/>
      <c r="CD82" s="396"/>
      <c r="CE82" s="396"/>
      <c r="CF82" s="396"/>
      <c r="CG82" s="396"/>
      <c r="CH82" s="396"/>
      <c r="CI82" s="396"/>
      <c r="CJ82" s="396"/>
      <c r="CK82" s="396"/>
      <c r="CL82" s="396"/>
      <c r="CM82" s="396"/>
      <c r="CN82" s="396"/>
      <c r="CO82" s="396"/>
      <c r="CP82" s="396"/>
      <c r="CQ82" s="396"/>
      <c r="CR82" s="396"/>
      <c r="CS82" s="396"/>
      <c r="CT82" s="396"/>
      <c r="CU82" s="396"/>
      <c r="CV82" s="396"/>
      <c r="CW82" s="396"/>
      <c r="CX82" s="396"/>
      <c r="CY82" s="396"/>
      <c r="CZ82" s="538"/>
    </row>
    <row r="83" spans="1:104" ht="13.5" customHeight="1">
      <c r="A83" s="535">
        <f>B測定!A86</f>
        <v>663</v>
      </c>
      <c r="B83" s="536" t="str">
        <f>B測定!B86</f>
        <v>663.OP面端面 Z=</v>
      </c>
      <c r="C83" s="484">
        <f>B測定!Q86</f>
        <v>663</v>
      </c>
      <c r="D83" s="398">
        <f>B測定!R86</f>
        <v>-56</v>
      </c>
      <c r="E83" s="537">
        <f>IF(B測定!S86="","",B測定!S86-$D83)</f>
        <v>0.14800000000000324</v>
      </c>
      <c r="F83" s="537">
        <f>IF(B測定!T86="","",B測定!T86-$D83)</f>
        <v>0.17799999999999727</v>
      </c>
      <c r="G83" s="396"/>
      <c r="H83" s="396"/>
      <c r="I83" s="396"/>
      <c r="J83" s="396"/>
      <c r="K83" s="396"/>
      <c r="L83" s="396"/>
      <c r="M83" s="396"/>
      <c r="N83" s="396"/>
      <c r="O83" s="396"/>
      <c r="P83" s="396"/>
      <c r="Q83" s="396"/>
      <c r="R83" s="396"/>
      <c r="S83" s="396"/>
      <c r="T83" s="396"/>
      <c r="U83" s="396"/>
      <c r="V83" s="396"/>
      <c r="W83" s="396"/>
      <c r="X83" s="396"/>
      <c r="Y83" s="396"/>
      <c r="Z83" s="396"/>
      <c r="AA83" s="396"/>
      <c r="AB83" s="396"/>
      <c r="AC83" s="396"/>
      <c r="AD83" s="396"/>
      <c r="AE83" s="396"/>
      <c r="AF83" s="396"/>
      <c r="AG83" s="396"/>
      <c r="AH83" s="396"/>
      <c r="AI83" s="396"/>
      <c r="AJ83" s="396"/>
      <c r="AK83" s="396"/>
      <c r="AL83" s="396"/>
      <c r="AM83" s="396"/>
      <c r="AN83" s="396"/>
      <c r="AO83" s="396"/>
      <c r="AP83" s="396"/>
      <c r="AQ83" s="396"/>
      <c r="AR83" s="396"/>
      <c r="AS83" s="396"/>
      <c r="AT83" s="396"/>
      <c r="AU83" s="396"/>
      <c r="AV83" s="396"/>
      <c r="AW83" s="396"/>
      <c r="AX83" s="396"/>
      <c r="AY83" s="396"/>
      <c r="AZ83" s="396"/>
      <c r="BA83" s="396"/>
      <c r="BB83" s="396"/>
      <c r="BC83" s="396"/>
      <c r="BD83" s="396"/>
      <c r="BE83" s="396"/>
      <c r="BF83" s="396"/>
      <c r="BG83" s="396"/>
      <c r="BH83" s="396"/>
      <c r="BI83" s="396"/>
      <c r="BJ83" s="396"/>
      <c r="BK83" s="396"/>
      <c r="BL83" s="396"/>
      <c r="BM83" s="396"/>
      <c r="BN83" s="396"/>
      <c r="BO83" s="396"/>
      <c r="BP83" s="396"/>
      <c r="BQ83" s="396"/>
      <c r="BR83" s="396"/>
      <c r="BS83" s="396"/>
      <c r="BT83" s="396"/>
      <c r="BU83" s="396"/>
      <c r="BV83" s="396"/>
      <c r="BW83" s="396"/>
      <c r="BX83" s="396"/>
      <c r="BY83" s="396"/>
      <c r="BZ83" s="396"/>
      <c r="CA83" s="396"/>
      <c r="CB83" s="396"/>
      <c r="CC83" s="396"/>
      <c r="CD83" s="396"/>
      <c r="CE83" s="396"/>
      <c r="CF83" s="396"/>
      <c r="CG83" s="396"/>
      <c r="CH83" s="396"/>
      <c r="CI83" s="396"/>
      <c r="CJ83" s="396"/>
      <c r="CK83" s="396"/>
      <c r="CL83" s="396"/>
      <c r="CM83" s="396"/>
      <c r="CN83" s="396"/>
      <c r="CO83" s="396"/>
      <c r="CP83" s="396"/>
      <c r="CQ83" s="396"/>
      <c r="CR83" s="396"/>
      <c r="CS83" s="396"/>
      <c r="CT83" s="396"/>
      <c r="CU83" s="396"/>
      <c r="CV83" s="396"/>
      <c r="CW83" s="396"/>
      <c r="CX83" s="396"/>
      <c r="CY83" s="396"/>
      <c r="CZ83" s="538"/>
    </row>
    <row r="84" spans="1:104" ht="13.5" customHeight="1">
      <c r="A84" s="535">
        <f>B測定!A87</f>
        <v>664</v>
      </c>
      <c r="B84" s="536" t="str">
        <f>B測定!B87</f>
        <v>664.OP面端面 Z=</v>
      </c>
      <c r="C84" s="484">
        <f>B測定!Q87</f>
        <v>664</v>
      </c>
      <c r="D84" s="398">
        <f>B測定!R87</f>
        <v>-56</v>
      </c>
      <c r="E84" s="537">
        <f>IF(B測定!S87="","",B測定!S87-$D84)</f>
        <v>-0.21699999999999875</v>
      </c>
      <c r="F84" s="537">
        <f>IF(B測定!T87="","",B測定!T87-$D84)</f>
        <v>-0.21300000000000097</v>
      </c>
      <c r="G84" s="396"/>
      <c r="H84" s="396"/>
      <c r="I84" s="396"/>
      <c r="J84" s="396"/>
      <c r="K84" s="396"/>
      <c r="L84" s="396"/>
      <c r="M84" s="396"/>
      <c r="N84" s="396"/>
      <c r="O84" s="396"/>
      <c r="P84" s="396"/>
      <c r="Q84" s="396"/>
      <c r="R84" s="396"/>
      <c r="S84" s="396"/>
      <c r="T84" s="396"/>
      <c r="U84" s="396"/>
      <c r="V84" s="396"/>
      <c r="W84" s="396"/>
      <c r="X84" s="396"/>
      <c r="Y84" s="396"/>
      <c r="Z84" s="396"/>
      <c r="AA84" s="396"/>
      <c r="AB84" s="396"/>
      <c r="AC84" s="396"/>
      <c r="AD84" s="396"/>
      <c r="AE84" s="396"/>
      <c r="AF84" s="396"/>
      <c r="AG84" s="396"/>
      <c r="AH84" s="396"/>
      <c r="AI84" s="396"/>
      <c r="AJ84" s="396"/>
      <c r="AK84" s="396"/>
      <c r="AL84" s="396"/>
      <c r="AM84" s="396"/>
      <c r="AN84" s="396"/>
      <c r="AO84" s="396"/>
      <c r="AP84" s="396"/>
      <c r="AQ84" s="396"/>
      <c r="AR84" s="396"/>
      <c r="AS84" s="396"/>
      <c r="AT84" s="396"/>
      <c r="AU84" s="396"/>
      <c r="AV84" s="396"/>
      <c r="AW84" s="396"/>
      <c r="AX84" s="396"/>
      <c r="AY84" s="396"/>
      <c r="AZ84" s="396"/>
      <c r="BA84" s="396"/>
      <c r="BB84" s="396"/>
      <c r="BC84" s="396"/>
      <c r="BD84" s="396"/>
      <c r="BE84" s="396"/>
      <c r="BF84" s="396"/>
      <c r="BG84" s="396"/>
      <c r="BH84" s="396"/>
      <c r="BI84" s="396"/>
      <c r="BJ84" s="396"/>
      <c r="BK84" s="396"/>
      <c r="BL84" s="396"/>
      <c r="BM84" s="396"/>
      <c r="BN84" s="396"/>
      <c r="BO84" s="396"/>
      <c r="BP84" s="396"/>
      <c r="BQ84" s="396"/>
      <c r="BR84" s="396"/>
      <c r="BS84" s="396"/>
      <c r="BT84" s="396"/>
      <c r="BU84" s="396"/>
      <c r="BV84" s="396"/>
      <c r="BW84" s="396"/>
      <c r="BX84" s="396"/>
      <c r="BY84" s="396"/>
      <c r="BZ84" s="396"/>
      <c r="CA84" s="396"/>
      <c r="CB84" s="396"/>
      <c r="CC84" s="396"/>
      <c r="CD84" s="396"/>
      <c r="CE84" s="396"/>
      <c r="CF84" s="396"/>
      <c r="CG84" s="396"/>
      <c r="CH84" s="396"/>
      <c r="CI84" s="396"/>
      <c r="CJ84" s="396"/>
      <c r="CK84" s="396"/>
      <c r="CL84" s="396"/>
      <c r="CM84" s="396"/>
      <c r="CN84" s="396"/>
      <c r="CO84" s="396"/>
      <c r="CP84" s="396"/>
      <c r="CQ84" s="396"/>
      <c r="CR84" s="396"/>
      <c r="CS84" s="396"/>
      <c r="CT84" s="396"/>
      <c r="CU84" s="396"/>
      <c r="CV84" s="396"/>
      <c r="CW84" s="396"/>
      <c r="CX84" s="396"/>
      <c r="CY84" s="396"/>
      <c r="CZ84" s="538"/>
    </row>
    <row r="85" spans="1:104" ht="13.5" customHeight="1">
      <c r="A85" s="535">
        <f>B測定!A88</f>
        <v>667</v>
      </c>
      <c r="B85" s="536" t="str">
        <f>B測定!B88</f>
        <v>667.OP面端面 Z=</v>
      </c>
      <c r="C85" s="484">
        <f>B測定!Q88</f>
        <v>667</v>
      </c>
      <c r="D85" s="398">
        <f>B測定!R88</f>
        <v>-56</v>
      </c>
      <c r="E85" s="537">
        <f>IF(B測定!S88="","",B測定!S88-$D85)</f>
        <v>-1.8000000000000682E-2</v>
      </c>
      <c r="F85" s="537">
        <f>IF(B測定!T88="","",B測定!T88-$D85)</f>
        <v>-6.1999999999997613E-2</v>
      </c>
      <c r="G85" s="396"/>
      <c r="H85" s="396"/>
      <c r="I85" s="396"/>
      <c r="J85" s="396"/>
      <c r="K85" s="396"/>
      <c r="L85" s="396"/>
      <c r="M85" s="396"/>
      <c r="N85" s="396"/>
      <c r="O85" s="396"/>
      <c r="P85" s="396"/>
      <c r="Q85" s="396"/>
      <c r="R85" s="396"/>
      <c r="S85" s="396"/>
      <c r="T85" s="396"/>
      <c r="U85" s="396"/>
      <c r="V85" s="396"/>
      <c r="W85" s="396"/>
      <c r="X85" s="396"/>
      <c r="Y85" s="396"/>
      <c r="Z85" s="396"/>
      <c r="AA85" s="396"/>
      <c r="AB85" s="396"/>
      <c r="AC85" s="396"/>
      <c r="AD85" s="396"/>
      <c r="AE85" s="396"/>
      <c r="AF85" s="396"/>
      <c r="AG85" s="396"/>
      <c r="AH85" s="396"/>
      <c r="AI85" s="396"/>
      <c r="AJ85" s="396"/>
      <c r="AK85" s="396"/>
      <c r="AL85" s="396"/>
      <c r="AM85" s="396"/>
      <c r="AN85" s="396"/>
      <c r="AO85" s="396"/>
      <c r="AP85" s="396"/>
      <c r="AQ85" s="396"/>
      <c r="AR85" s="396"/>
      <c r="AS85" s="396"/>
      <c r="AT85" s="396"/>
      <c r="AU85" s="396"/>
      <c r="AV85" s="396"/>
      <c r="AW85" s="396"/>
      <c r="AX85" s="396"/>
      <c r="AY85" s="396"/>
      <c r="AZ85" s="396"/>
      <c r="BA85" s="396"/>
      <c r="BB85" s="396"/>
      <c r="BC85" s="396"/>
      <c r="BD85" s="396"/>
      <c r="BE85" s="396"/>
      <c r="BF85" s="396"/>
      <c r="BG85" s="396"/>
      <c r="BH85" s="396"/>
      <c r="BI85" s="396"/>
      <c r="BJ85" s="396"/>
      <c r="BK85" s="396"/>
      <c r="BL85" s="396"/>
      <c r="BM85" s="396"/>
      <c r="BN85" s="396"/>
      <c r="BO85" s="396"/>
      <c r="BP85" s="396"/>
      <c r="BQ85" s="396"/>
      <c r="BR85" s="396"/>
      <c r="BS85" s="396"/>
      <c r="BT85" s="396"/>
      <c r="BU85" s="396"/>
      <c r="BV85" s="396"/>
      <c r="BW85" s="396"/>
      <c r="BX85" s="396"/>
      <c r="BY85" s="396"/>
      <c r="BZ85" s="396"/>
      <c r="CA85" s="396"/>
      <c r="CB85" s="396"/>
      <c r="CC85" s="396"/>
      <c r="CD85" s="396"/>
      <c r="CE85" s="396"/>
      <c r="CF85" s="396"/>
      <c r="CG85" s="396"/>
      <c r="CH85" s="396"/>
      <c r="CI85" s="396"/>
      <c r="CJ85" s="396"/>
      <c r="CK85" s="396"/>
      <c r="CL85" s="396"/>
      <c r="CM85" s="396"/>
      <c r="CN85" s="396"/>
      <c r="CO85" s="396"/>
      <c r="CP85" s="396"/>
      <c r="CQ85" s="396"/>
      <c r="CR85" s="396"/>
      <c r="CS85" s="396"/>
      <c r="CT85" s="396"/>
      <c r="CU85" s="396"/>
      <c r="CV85" s="396"/>
      <c r="CW85" s="396"/>
      <c r="CX85" s="396"/>
      <c r="CY85" s="396"/>
      <c r="CZ85" s="538"/>
    </row>
    <row r="86" spans="1:104" ht="13.5" customHeight="1">
      <c r="A86" s="535">
        <f>B測定!A89</f>
        <v>668</v>
      </c>
      <c r="B86" s="536" t="str">
        <f>B測定!B89</f>
        <v>668.OP面端面 Z=</v>
      </c>
      <c r="C86" s="484">
        <f>B測定!Q89</f>
        <v>668</v>
      </c>
      <c r="D86" s="398">
        <f>B測定!R89</f>
        <v>-56</v>
      </c>
      <c r="E86" s="537">
        <f>IF(B測定!S89="","",B測定!S89-$D86)</f>
        <v>-1.2999999999998124E-2</v>
      </c>
      <c r="F86" s="537">
        <f>IF(B測定!T89="","",B測定!T89-$D86)</f>
        <v>-5.8999999999997499E-2</v>
      </c>
      <c r="G86" s="396"/>
      <c r="H86" s="396"/>
      <c r="I86" s="396"/>
      <c r="J86" s="396"/>
      <c r="K86" s="396"/>
      <c r="L86" s="396"/>
      <c r="M86" s="396"/>
      <c r="N86" s="396"/>
      <c r="O86" s="396"/>
      <c r="P86" s="396"/>
      <c r="Q86" s="396"/>
      <c r="R86" s="396"/>
      <c r="S86" s="396"/>
      <c r="T86" s="396"/>
      <c r="U86" s="396"/>
      <c r="V86" s="396"/>
      <c r="W86" s="396"/>
      <c r="X86" s="396"/>
      <c r="Y86" s="396"/>
      <c r="Z86" s="396"/>
      <c r="AA86" s="396"/>
      <c r="AB86" s="396"/>
      <c r="AC86" s="396"/>
      <c r="AD86" s="396"/>
      <c r="AE86" s="396"/>
      <c r="AF86" s="396"/>
      <c r="AG86" s="396"/>
      <c r="AH86" s="396"/>
      <c r="AI86" s="396"/>
      <c r="AJ86" s="396"/>
      <c r="AK86" s="396"/>
      <c r="AL86" s="396"/>
      <c r="AM86" s="396"/>
      <c r="AN86" s="396"/>
      <c r="AO86" s="396"/>
      <c r="AP86" s="396"/>
      <c r="AQ86" s="396"/>
      <c r="AR86" s="396"/>
      <c r="AS86" s="396"/>
      <c r="AT86" s="396"/>
      <c r="AU86" s="396"/>
      <c r="AV86" s="396"/>
      <c r="AW86" s="396"/>
      <c r="AX86" s="396"/>
      <c r="AY86" s="396"/>
      <c r="AZ86" s="396"/>
      <c r="BA86" s="396"/>
      <c r="BB86" s="396"/>
      <c r="BC86" s="396"/>
      <c r="BD86" s="396"/>
      <c r="BE86" s="396"/>
      <c r="BF86" s="396"/>
      <c r="BG86" s="396"/>
      <c r="BH86" s="396"/>
      <c r="BI86" s="396"/>
      <c r="BJ86" s="396"/>
      <c r="BK86" s="396"/>
      <c r="BL86" s="396"/>
      <c r="BM86" s="396"/>
      <c r="BN86" s="396"/>
      <c r="BO86" s="396"/>
      <c r="BP86" s="396"/>
      <c r="BQ86" s="396"/>
      <c r="BR86" s="396"/>
      <c r="BS86" s="396"/>
      <c r="BT86" s="396"/>
      <c r="BU86" s="396"/>
      <c r="BV86" s="396"/>
      <c r="BW86" s="396"/>
      <c r="BX86" s="396"/>
      <c r="BY86" s="396"/>
      <c r="BZ86" s="396"/>
      <c r="CA86" s="396"/>
      <c r="CB86" s="396"/>
      <c r="CC86" s="396"/>
      <c r="CD86" s="396"/>
      <c r="CE86" s="396"/>
      <c r="CF86" s="396"/>
      <c r="CG86" s="396"/>
      <c r="CH86" s="396"/>
      <c r="CI86" s="396"/>
      <c r="CJ86" s="396"/>
      <c r="CK86" s="396"/>
      <c r="CL86" s="396"/>
      <c r="CM86" s="396"/>
      <c r="CN86" s="396"/>
      <c r="CO86" s="396"/>
      <c r="CP86" s="396"/>
      <c r="CQ86" s="396"/>
      <c r="CR86" s="396"/>
      <c r="CS86" s="396"/>
      <c r="CT86" s="396"/>
      <c r="CU86" s="396"/>
      <c r="CV86" s="396"/>
      <c r="CW86" s="396"/>
      <c r="CX86" s="396"/>
      <c r="CY86" s="396"/>
      <c r="CZ86" s="538"/>
    </row>
    <row r="87" spans="1:104" ht="13.5" customHeight="1">
      <c r="A87" s="535">
        <f>B測定!A90</f>
        <v>669</v>
      </c>
      <c r="B87" s="536" t="str">
        <f>B測定!B90</f>
        <v>669.OP面端面 Z=</v>
      </c>
      <c r="C87" s="484">
        <f>B測定!Q90</f>
        <v>669</v>
      </c>
      <c r="D87" s="398">
        <f>B測定!R90</f>
        <v>-56</v>
      </c>
      <c r="E87" s="537">
        <f>IF(B測定!S90="","",B測定!S90-$D87)</f>
        <v>-0.1460000000000008</v>
      </c>
      <c r="F87" s="537">
        <f>IF(B測定!T90="","",B測定!T90-$D87)</f>
        <v>-0.18500000000000227</v>
      </c>
      <c r="G87" s="396"/>
      <c r="H87" s="396"/>
      <c r="I87" s="396"/>
      <c r="J87" s="396"/>
      <c r="K87" s="396"/>
      <c r="L87" s="396"/>
      <c r="M87" s="396"/>
      <c r="N87" s="396"/>
      <c r="O87" s="396"/>
      <c r="P87" s="396"/>
      <c r="Q87" s="396"/>
      <c r="R87" s="396"/>
      <c r="S87" s="396"/>
      <c r="T87" s="396"/>
      <c r="U87" s="396"/>
      <c r="V87" s="396"/>
      <c r="W87" s="396"/>
      <c r="X87" s="396"/>
      <c r="Y87" s="396"/>
      <c r="Z87" s="396"/>
      <c r="AA87" s="396"/>
      <c r="AB87" s="396"/>
      <c r="AC87" s="396"/>
      <c r="AD87" s="396"/>
      <c r="AE87" s="396"/>
      <c r="AF87" s="396"/>
      <c r="AG87" s="396"/>
      <c r="AH87" s="396"/>
      <c r="AI87" s="396"/>
      <c r="AJ87" s="396"/>
      <c r="AK87" s="396"/>
      <c r="AL87" s="396"/>
      <c r="AM87" s="396"/>
      <c r="AN87" s="396"/>
      <c r="AO87" s="396"/>
      <c r="AP87" s="396"/>
      <c r="AQ87" s="396"/>
      <c r="AR87" s="396"/>
      <c r="AS87" s="396"/>
      <c r="AT87" s="396"/>
      <c r="AU87" s="396"/>
      <c r="AV87" s="396"/>
      <c r="AW87" s="396"/>
      <c r="AX87" s="396"/>
      <c r="AY87" s="396"/>
      <c r="AZ87" s="396"/>
      <c r="BA87" s="396"/>
      <c r="BB87" s="396"/>
      <c r="BC87" s="396"/>
      <c r="BD87" s="396"/>
      <c r="BE87" s="396"/>
      <c r="BF87" s="396"/>
      <c r="BG87" s="396"/>
      <c r="BH87" s="396"/>
      <c r="BI87" s="396"/>
      <c r="BJ87" s="396"/>
      <c r="BK87" s="396"/>
      <c r="BL87" s="396"/>
      <c r="BM87" s="396"/>
      <c r="BN87" s="396"/>
      <c r="BO87" s="396"/>
      <c r="BP87" s="396"/>
      <c r="BQ87" s="396"/>
      <c r="BR87" s="396"/>
      <c r="BS87" s="396"/>
      <c r="BT87" s="396"/>
      <c r="BU87" s="396"/>
      <c r="BV87" s="396"/>
      <c r="BW87" s="396"/>
      <c r="BX87" s="396"/>
      <c r="BY87" s="396"/>
      <c r="BZ87" s="396"/>
      <c r="CA87" s="396"/>
      <c r="CB87" s="396"/>
      <c r="CC87" s="396"/>
      <c r="CD87" s="396"/>
      <c r="CE87" s="396"/>
      <c r="CF87" s="396"/>
      <c r="CG87" s="396"/>
      <c r="CH87" s="396"/>
      <c r="CI87" s="396"/>
      <c r="CJ87" s="396"/>
      <c r="CK87" s="396"/>
      <c r="CL87" s="396"/>
      <c r="CM87" s="396"/>
      <c r="CN87" s="396"/>
      <c r="CO87" s="396"/>
      <c r="CP87" s="396"/>
      <c r="CQ87" s="396"/>
      <c r="CR87" s="396"/>
      <c r="CS87" s="396"/>
      <c r="CT87" s="396"/>
      <c r="CU87" s="396"/>
      <c r="CV87" s="396"/>
      <c r="CW87" s="396"/>
      <c r="CX87" s="396"/>
      <c r="CY87" s="396"/>
      <c r="CZ87" s="538"/>
    </row>
    <row r="88" spans="1:104" ht="13.5" customHeight="1">
      <c r="A88" s="535">
        <f>B測定!A91</f>
        <v>670</v>
      </c>
      <c r="B88" s="536" t="str">
        <f>B測定!B91</f>
        <v>670.OP面端面 Z=</v>
      </c>
      <c r="C88" s="484">
        <f>B測定!Q91</f>
        <v>670</v>
      </c>
      <c r="D88" s="398">
        <f>B測定!R91</f>
        <v>-56</v>
      </c>
      <c r="E88" s="537">
        <f>IF(B測定!S91="","",B測定!S91-$D88)</f>
        <v>-5.1999999999999602E-2</v>
      </c>
      <c r="F88" s="537">
        <f>IF(B測定!T91="","",B測定!T91-$D88)</f>
        <v>-7.2000000000002728E-2</v>
      </c>
      <c r="G88" s="396"/>
      <c r="H88" s="396"/>
      <c r="I88" s="396"/>
      <c r="J88" s="396"/>
      <c r="K88" s="396"/>
      <c r="L88" s="396"/>
      <c r="M88" s="396"/>
      <c r="N88" s="396"/>
      <c r="O88" s="396"/>
      <c r="P88" s="396"/>
      <c r="Q88" s="396"/>
      <c r="R88" s="396"/>
      <c r="S88" s="396"/>
      <c r="T88" s="396"/>
      <c r="U88" s="396"/>
      <c r="V88" s="396"/>
      <c r="W88" s="396"/>
      <c r="X88" s="396"/>
      <c r="Y88" s="396"/>
      <c r="Z88" s="396"/>
      <c r="AA88" s="396"/>
      <c r="AB88" s="396"/>
      <c r="AC88" s="396"/>
      <c r="AD88" s="396"/>
      <c r="AE88" s="396"/>
      <c r="AF88" s="396"/>
      <c r="AG88" s="396"/>
      <c r="AH88" s="396"/>
      <c r="AI88" s="396"/>
      <c r="AJ88" s="396"/>
      <c r="AK88" s="396"/>
      <c r="AL88" s="396"/>
      <c r="AM88" s="396"/>
      <c r="AN88" s="396"/>
      <c r="AO88" s="396"/>
      <c r="AP88" s="396"/>
      <c r="AQ88" s="396"/>
      <c r="AR88" s="396"/>
      <c r="AS88" s="396"/>
      <c r="AT88" s="396"/>
      <c r="AU88" s="396"/>
      <c r="AV88" s="396"/>
      <c r="AW88" s="396"/>
      <c r="AX88" s="396"/>
      <c r="AY88" s="396"/>
      <c r="AZ88" s="396"/>
      <c r="BA88" s="396"/>
      <c r="BB88" s="396"/>
      <c r="BC88" s="396"/>
      <c r="BD88" s="396"/>
      <c r="BE88" s="396"/>
      <c r="BF88" s="396"/>
      <c r="BG88" s="396"/>
      <c r="BH88" s="396"/>
      <c r="BI88" s="396"/>
      <c r="BJ88" s="396"/>
      <c r="BK88" s="396"/>
      <c r="BL88" s="396"/>
      <c r="BM88" s="396"/>
      <c r="BN88" s="396"/>
      <c r="BO88" s="396"/>
      <c r="BP88" s="396"/>
      <c r="BQ88" s="396"/>
      <c r="BR88" s="396"/>
      <c r="BS88" s="396"/>
      <c r="BT88" s="396"/>
      <c r="BU88" s="396"/>
      <c r="BV88" s="396"/>
      <c r="BW88" s="396"/>
      <c r="BX88" s="396"/>
      <c r="BY88" s="396"/>
      <c r="BZ88" s="396"/>
      <c r="CA88" s="396"/>
      <c r="CB88" s="396"/>
      <c r="CC88" s="396"/>
      <c r="CD88" s="396"/>
      <c r="CE88" s="396"/>
      <c r="CF88" s="396"/>
      <c r="CG88" s="396"/>
      <c r="CH88" s="396"/>
      <c r="CI88" s="396"/>
      <c r="CJ88" s="396"/>
      <c r="CK88" s="396"/>
      <c r="CL88" s="396"/>
      <c r="CM88" s="396"/>
      <c r="CN88" s="396"/>
      <c r="CO88" s="396"/>
      <c r="CP88" s="396"/>
      <c r="CQ88" s="396"/>
      <c r="CR88" s="396"/>
      <c r="CS88" s="396"/>
      <c r="CT88" s="396"/>
      <c r="CU88" s="396"/>
      <c r="CV88" s="396"/>
      <c r="CW88" s="396"/>
      <c r="CX88" s="396"/>
      <c r="CY88" s="396"/>
      <c r="CZ88" s="538"/>
    </row>
    <row r="89" spans="1:104" ht="13.5" customHeight="1">
      <c r="A89" s="535">
        <f>B測定!A92</f>
        <v>671</v>
      </c>
      <c r="B89" s="536" t="str">
        <f>B測定!B92</f>
        <v>671.OP面端面 Z=</v>
      </c>
      <c r="C89" s="484">
        <f>B測定!Q92</f>
        <v>671</v>
      </c>
      <c r="D89" s="398">
        <f>B測定!R92</f>
        <v>-56</v>
      </c>
      <c r="E89" s="537">
        <f>IF(B測定!S92="","",B測定!S92-$D89)</f>
        <v>-0.15899999999999892</v>
      </c>
      <c r="F89" s="537">
        <f>IF(B測定!T92="","",B測定!T92-$D89)</f>
        <v>-0.18800000000000239</v>
      </c>
      <c r="G89" s="396"/>
      <c r="H89" s="396"/>
      <c r="I89" s="396"/>
      <c r="J89" s="396"/>
      <c r="K89" s="396"/>
      <c r="L89" s="396"/>
      <c r="M89" s="396"/>
      <c r="N89" s="396"/>
      <c r="O89" s="396"/>
      <c r="P89" s="396"/>
      <c r="Q89" s="396"/>
      <c r="R89" s="396"/>
      <c r="S89" s="396"/>
      <c r="T89" s="396"/>
      <c r="U89" s="396"/>
      <c r="V89" s="396"/>
      <c r="W89" s="396"/>
      <c r="X89" s="396"/>
      <c r="Y89" s="396"/>
      <c r="Z89" s="396"/>
      <c r="AA89" s="396"/>
      <c r="AB89" s="396"/>
      <c r="AC89" s="396"/>
      <c r="AD89" s="396"/>
      <c r="AE89" s="396"/>
      <c r="AF89" s="396"/>
      <c r="AG89" s="396"/>
      <c r="AH89" s="396"/>
      <c r="AI89" s="396"/>
      <c r="AJ89" s="396"/>
      <c r="AK89" s="396"/>
      <c r="AL89" s="396"/>
      <c r="AM89" s="396"/>
      <c r="AN89" s="396"/>
      <c r="AO89" s="396"/>
      <c r="AP89" s="396"/>
      <c r="AQ89" s="396"/>
      <c r="AR89" s="396"/>
      <c r="AS89" s="396"/>
      <c r="AT89" s="396"/>
      <c r="AU89" s="396"/>
      <c r="AV89" s="396"/>
      <c r="AW89" s="396"/>
      <c r="AX89" s="396"/>
      <c r="AY89" s="396"/>
      <c r="AZ89" s="396"/>
      <c r="BA89" s="396"/>
      <c r="BB89" s="396"/>
      <c r="BC89" s="396"/>
      <c r="BD89" s="396"/>
      <c r="BE89" s="396"/>
      <c r="BF89" s="396"/>
      <c r="BG89" s="396"/>
      <c r="BH89" s="396"/>
      <c r="BI89" s="396"/>
      <c r="BJ89" s="396"/>
      <c r="BK89" s="396"/>
      <c r="BL89" s="396"/>
      <c r="BM89" s="396"/>
      <c r="BN89" s="396"/>
      <c r="BO89" s="396"/>
      <c r="BP89" s="396"/>
      <c r="BQ89" s="396"/>
      <c r="BR89" s="396"/>
      <c r="BS89" s="396"/>
      <c r="BT89" s="396"/>
      <c r="BU89" s="396"/>
      <c r="BV89" s="396"/>
      <c r="BW89" s="396"/>
      <c r="BX89" s="396"/>
      <c r="BY89" s="396"/>
      <c r="BZ89" s="396"/>
      <c r="CA89" s="396"/>
      <c r="CB89" s="396"/>
      <c r="CC89" s="396"/>
      <c r="CD89" s="396"/>
      <c r="CE89" s="396"/>
      <c r="CF89" s="396"/>
      <c r="CG89" s="396"/>
      <c r="CH89" s="396"/>
      <c r="CI89" s="396"/>
      <c r="CJ89" s="396"/>
      <c r="CK89" s="396"/>
      <c r="CL89" s="396"/>
      <c r="CM89" s="396"/>
      <c r="CN89" s="396"/>
      <c r="CO89" s="396"/>
      <c r="CP89" s="396"/>
      <c r="CQ89" s="396"/>
      <c r="CR89" s="396"/>
      <c r="CS89" s="396"/>
      <c r="CT89" s="396"/>
      <c r="CU89" s="396"/>
      <c r="CV89" s="396"/>
      <c r="CW89" s="396"/>
      <c r="CX89" s="396"/>
      <c r="CY89" s="396"/>
      <c r="CZ89" s="538"/>
    </row>
    <row r="90" spans="1:104" ht="13.5" customHeight="1">
      <c r="A90" s="535">
        <f>B測定!A93</f>
        <v>672</v>
      </c>
      <c r="B90" s="536" t="str">
        <f>B測定!B93</f>
        <v>672.OP面端面 Z=</v>
      </c>
      <c r="C90" s="484">
        <f>B測定!Q93</f>
        <v>672</v>
      </c>
      <c r="D90" s="398">
        <f>B測定!R93</f>
        <v>-56</v>
      </c>
      <c r="E90" s="537">
        <f>IF(B測定!S93="","",B測定!S93-$D90)</f>
        <v>-0.43699999999999761</v>
      </c>
      <c r="F90" s="537">
        <f>IF(B測定!T93="","",B測定!T93-$D90)</f>
        <v>-0.45000000000000284</v>
      </c>
      <c r="G90" s="396"/>
      <c r="H90" s="396"/>
      <c r="I90" s="396"/>
      <c r="J90" s="396"/>
      <c r="K90" s="396"/>
      <c r="L90" s="396"/>
      <c r="M90" s="396"/>
      <c r="N90" s="396"/>
      <c r="O90" s="396"/>
      <c r="P90" s="396"/>
      <c r="Q90" s="396"/>
      <c r="R90" s="396"/>
      <c r="S90" s="396"/>
      <c r="T90" s="396"/>
      <c r="U90" s="396"/>
      <c r="V90" s="396"/>
      <c r="W90" s="396"/>
      <c r="X90" s="396"/>
      <c r="Y90" s="396"/>
      <c r="Z90" s="396"/>
      <c r="AA90" s="396"/>
      <c r="AB90" s="396"/>
      <c r="AC90" s="396"/>
      <c r="AD90" s="396"/>
      <c r="AE90" s="396"/>
      <c r="AF90" s="396"/>
      <c r="AG90" s="396"/>
      <c r="AH90" s="396"/>
      <c r="AI90" s="396"/>
      <c r="AJ90" s="396"/>
      <c r="AK90" s="396"/>
      <c r="AL90" s="396"/>
      <c r="AM90" s="396"/>
      <c r="AN90" s="396"/>
      <c r="AO90" s="396"/>
      <c r="AP90" s="396"/>
      <c r="AQ90" s="396"/>
      <c r="AR90" s="396"/>
      <c r="AS90" s="396"/>
      <c r="AT90" s="396"/>
      <c r="AU90" s="396"/>
      <c r="AV90" s="396"/>
      <c r="AW90" s="396"/>
      <c r="AX90" s="396"/>
      <c r="AY90" s="396"/>
      <c r="AZ90" s="396"/>
      <c r="BA90" s="396"/>
      <c r="BB90" s="396"/>
      <c r="BC90" s="396"/>
      <c r="BD90" s="396"/>
      <c r="BE90" s="396"/>
      <c r="BF90" s="396"/>
      <c r="BG90" s="396"/>
      <c r="BH90" s="396"/>
      <c r="BI90" s="396"/>
      <c r="BJ90" s="396"/>
      <c r="BK90" s="396"/>
      <c r="BL90" s="396"/>
      <c r="BM90" s="396"/>
      <c r="BN90" s="396"/>
      <c r="BO90" s="396"/>
      <c r="BP90" s="396"/>
      <c r="BQ90" s="396"/>
      <c r="BR90" s="396"/>
      <c r="BS90" s="396"/>
      <c r="BT90" s="396"/>
      <c r="BU90" s="396"/>
      <c r="BV90" s="396"/>
      <c r="BW90" s="396"/>
      <c r="BX90" s="396"/>
      <c r="BY90" s="396"/>
      <c r="BZ90" s="396"/>
      <c r="CA90" s="396"/>
      <c r="CB90" s="396"/>
      <c r="CC90" s="396"/>
      <c r="CD90" s="396"/>
      <c r="CE90" s="396"/>
      <c r="CF90" s="396"/>
      <c r="CG90" s="396"/>
      <c r="CH90" s="396"/>
      <c r="CI90" s="396"/>
      <c r="CJ90" s="396"/>
      <c r="CK90" s="396"/>
      <c r="CL90" s="396"/>
      <c r="CM90" s="396"/>
      <c r="CN90" s="396"/>
      <c r="CO90" s="396"/>
      <c r="CP90" s="396"/>
      <c r="CQ90" s="396"/>
      <c r="CR90" s="396"/>
      <c r="CS90" s="396"/>
      <c r="CT90" s="396"/>
      <c r="CU90" s="396"/>
      <c r="CV90" s="396"/>
      <c r="CW90" s="396"/>
      <c r="CX90" s="396"/>
      <c r="CY90" s="396"/>
      <c r="CZ90" s="538"/>
    </row>
    <row r="91" spans="1:104" ht="13.5" customHeight="1">
      <c r="A91" s="535">
        <f>B測定!A94</f>
        <v>673</v>
      </c>
      <c r="B91" s="536" t="str">
        <f>B測定!B94</f>
        <v>673.OP面端面 Z=</v>
      </c>
      <c r="C91" s="484">
        <f>B測定!Q94</f>
        <v>673</v>
      </c>
      <c r="D91" s="398">
        <f>B測定!R94</f>
        <v>-56</v>
      </c>
      <c r="E91" s="537">
        <f>IF(B測定!S94="","",B測定!S94-$D91)</f>
        <v>-0.51599999999999824</v>
      </c>
      <c r="F91" s="537">
        <f>IF(B測定!T94="","",B測定!T94-$D91)</f>
        <v>-0.51800000000000068</v>
      </c>
      <c r="G91" s="396"/>
      <c r="H91" s="396"/>
      <c r="I91" s="396"/>
      <c r="J91" s="396"/>
      <c r="K91" s="396"/>
      <c r="L91" s="396"/>
      <c r="M91" s="396"/>
      <c r="N91" s="396"/>
      <c r="O91" s="396"/>
      <c r="P91" s="396"/>
      <c r="Q91" s="396"/>
      <c r="R91" s="396"/>
      <c r="S91" s="396"/>
      <c r="T91" s="396"/>
      <c r="U91" s="396"/>
      <c r="V91" s="396"/>
      <c r="W91" s="396"/>
      <c r="X91" s="396"/>
      <c r="Y91" s="396"/>
      <c r="Z91" s="396"/>
      <c r="AA91" s="396"/>
      <c r="AB91" s="396"/>
      <c r="AC91" s="396"/>
      <c r="AD91" s="396"/>
      <c r="AE91" s="396"/>
      <c r="AF91" s="396"/>
      <c r="AG91" s="396"/>
      <c r="AH91" s="396"/>
      <c r="AI91" s="396"/>
      <c r="AJ91" s="396"/>
      <c r="AK91" s="396"/>
      <c r="AL91" s="396"/>
      <c r="AM91" s="396"/>
      <c r="AN91" s="396"/>
      <c r="AO91" s="396"/>
      <c r="AP91" s="396"/>
      <c r="AQ91" s="396"/>
      <c r="AR91" s="396"/>
      <c r="AS91" s="396"/>
      <c r="AT91" s="396"/>
      <c r="AU91" s="396"/>
      <c r="AV91" s="396"/>
      <c r="AW91" s="396"/>
      <c r="AX91" s="396"/>
      <c r="AY91" s="396"/>
      <c r="AZ91" s="396"/>
      <c r="BA91" s="396"/>
      <c r="BB91" s="396"/>
      <c r="BC91" s="396"/>
      <c r="BD91" s="396"/>
      <c r="BE91" s="396"/>
      <c r="BF91" s="396"/>
      <c r="BG91" s="396"/>
      <c r="BH91" s="396"/>
      <c r="BI91" s="396"/>
      <c r="BJ91" s="396"/>
      <c r="BK91" s="396"/>
      <c r="BL91" s="396"/>
      <c r="BM91" s="396"/>
      <c r="BN91" s="396"/>
      <c r="BO91" s="396"/>
      <c r="BP91" s="396"/>
      <c r="BQ91" s="396"/>
      <c r="BR91" s="396"/>
      <c r="BS91" s="396"/>
      <c r="BT91" s="396"/>
      <c r="BU91" s="396"/>
      <c r="BV91" s="396"/>
      <c r="BW91" s="396"/>
      <c r="BX91" s="396"/>
      <c r="BY91" s="396"/>
      <c r="BZ91" s="396"/>
      <c r="CA91" s="396"/>
      <c r="CB91" s="396"/>
      <c r="CC91" s="396"/>
      <c r="CD91" s="396"/>
      <c r="CE91" s="396"/>
      <c r="CF91" s="396"/>
      <c r="CG91" s="396"/>
      <c r="CH91" s="396"/>
      <c r="CI91" s="396"/>
      <c r="CJ91" s="396"/>
      <c r="CK91" s="396"/>
      <c r="CL91" s="396"/>
      <c r="CM91" s="396"/>
      <c r="CN91" s="396"/>
      <c r="CO91" s="396"/>
      <c r="CP91" s="396"/>
      <c r="CQ91" s="396"/>
      <c r="CR91" s="396"/>
      <c r="CS91" s="396"/>
      <c r="CT91" s="396"/>
      <c r="CU91" s="396"/>
      <c r="CV91" s="396"/>
      <c r="CW91" s="396"/>
      <c r="CX91" s="396"/>
      <c r="CY91" s="396"/>
      <c r="CZ91" s="538"/>
    </row>
    <row r="92" spans="1:104" ht="13.5" customHeight="1">
      <c r="A92" s="535">
        <f>B測定!A95</f>
        <v>674</v>
      </c>
      <c r="B92" s="536" t="str">
        <f>B測定!B95</f>
        <v>674.OP面端面 Z=</v>
      </c>
      <c r="C92" s="484">
        <f>B測定!Q95</f>
        <v>674</v>
      </c>
      <c r="D92" s="398">
        <f>B測定!R95</f>
        <v>-56</v>
      </c>
      <c r="E92" s="537">
        <f>IF(B測定!S95="","",B測定!S95-$D92)</f>
        <v>-0.24900000000000233</v>
      </c>
      <c r="F92" s="537">
        <f>IF(B測定!T95="","",B測定!T95-$D92)</f>
        <v>-0.27199999999999847</v>
      </c>
      <c r="G92" s="396"/>
      <c r="H92" s="396"/>
      <c r="I92" s="396"/>
      <c r="J92" s="396"/>
      <c r="K92" s="396"/>
      <c r="L92" s="396"/>
      <c r="M92" s="396"/>
      <c r="N92" s="396"/>
      <c r="O92" s="396"/>
      <c r="P92" s="396"/>
      <c r="Q92" s="396"/>
      <c r="R92" s="396"/>
      <c r="S92" s="396"/>
      <c r="T92" s="396"/>
      <c r="U92" s="396"/>
      <c r="V92" s="396"/>
      <c r="W92" s="396"/>
      <c r="X92" s="396"/>
      <c r="Y92" s="396"/>
      <c r="Z92" s="396"/>
      <c r="AA92" s="396"/>
      <c r="AB92" s="396"/>
      <c r="AC92" s="396"/>
      <c r="AD92" s="396"/>
      <c r="AE92" s="396"/>
      <c r="AF92" s="396"/>
      <c r="AG92" s="396"/>
      <c r="AH92" s="396"/>
      <c r="AI92" s="396"/>
      <c r="AJ92" s="396"/>
      <c r="AK92" s="396"/>
      <c r="AL92" s="396"/>
      <c r="AM92" s="396"/>
      <c r="AN92" s="396"/>
      <c r="AO92" s="396"/>
      <c r="AP92" s="396"/>
      <c r="AQ92" s="396"/>
      <c r="AR92" s="396"/>
      <c r="AS92" s="396"/>
      <c r="AT92" s="396"/>
      <c r="AU92" s="396"/>
      <c r="AV92" s="396"/>
      <c r="AW92" s="396"/>
      <c r="AX92" s="396"/>
      <c r="AY92" s="396"/>
      <c r="AZ92" s="396"/>
      <c r="BA92" s="396"/>
      <c r="BB92" s="396"/>
      <c r="BC92" s="396"/>
      <c r="BD92" s="396"/>
      <c r="BE92" s="396"/>
      <c r="BF92" s="396"/>
      <c r="BG92" s="396"/>
      <c r="BH92" s="396"/>
      <c r="BI92" s="396"/>
      <c r="BJ92" s="396"/>
      <c r="BK92" s="396"/>
      <c r="BL92" s="396"/>
      <c r="BM92" s="396"/>
      <c r="BN92" s="396"/>
      <c r="BO92" s="396"/>
      <c r="BP92" s="396"/>
      <c r="BQ92" s="396"/>
      <c r="BR92" s="396"/>
      <c r="BS92" s="396"/>
      <c r="BT92" s="396"/>
      <c r="BU92" s="396"/>
      <c r="BV92" s="396"/>
      <c r="BW92" s="396"/>
      <c r="BX92" s="396"/>
      <c r="BY92" s="396"/>
      <c r="BZ92" s="396"/>
      <c r="CA92" s="396"/>
      <c r="CB92" s="396"/>
      <c r="CC92" s="396"/>
      <c r="CD92" s="396"/>
      <c r="CE92" s="396"/>
      <c r="CF92" s="396"/>
      <c r="CG92" s="396"/>
      <c r="CH92" s="396"/>
      <c r="CI92" s="396"/>
      <c r="CJ92" s="396"/>
      <c r="CK92" s="396"/>
      <c r="CL92" s="396"/>
      <c r="CM92" s="396"/>
      <c r="CN92" s="396"/>
      <c r="CO92" s="396"/>
      <c r="CP92" s="396"/>
      <c r="CQ92" s="396"/>
      <c r="CR92" s="396"/>
      <c r="CS92" s="396"/>
      <c r="CT92" s="396"/>
      <c r="CU92" s="396"/>
      <c r="CV92" s="396"/>
      <c r="CW92" s="396"/>
      <c r="CX92" s="396"/>
      <c r="CY92" s="396"/>
      <c r="CZ92" s="538"/>
    </row>
    <row r="93" spans="1:104">
      <c r="A93" s="535">
        <f>B測定!A96</f>
        <v>675</v>
      </c>
      <c r="B93" s="536" t="str">
        <f>B測定!B96</f>
        <v>675.OP面端面 Z=</v>
      </c>
      <c r="C93" s="484">
        <f>B測定!Q96</f>
        <v>675</v>
      </c>
      <c r="D93" s="398">
        <f>B測定!R96</f>
        <v>-56</v>
      </c>
      <c r="E93" s="537">
        <f>IF(B測定!S96="","",B測定!S96-$D93)</f>
        <v>-0.23799999999999955</v>
      </c>
      <c r="F93" s="537">
        <f>IF(B測定!T96="","",B測定!T96-$D93)</f>
        <v>-0.25999999999999801</v>
      </c>
      <c r="G93" s="396"/>
      <c r="H93" s="396"/>
      <c r="I93" s="396"/>
      <c r="J93" s="396"/>
      <c r="K93" s="396"/>
      <c r="L93" s="396"/>
      <c r="M93" s="396"/>
      <c r="N93" s="396"/>
      <c r="O93" s="396"/>
      <c r="P93" s="396"/>
      <c r="Q93" s="396"/>
      <c r="R93" s="396"/>
      <c r="S93" s="396"/>
      <c r="T93" s="396"/>
      <c r="U93" s="396"/>
      <c r="V93" s="396"/>
      <c r="W93" s="396"/>
      <c r="X93" s="396"/>
      <c r="Y93" s="396"/>
      <c r="Z93" s="396"/>
      <c r="AA93" s="396"/>
      <c r="AB93" s="396"/>
      <c r="AC93" s="396"/>
      <c r="AD93" s="396"/>
      <c r="AE93" s="396"/>
      <c r="AF93" s="396"/>
      <c r="AG93" s="396"/>
      <c r="AH93" s="396"/>
      <c r="AI93" s="396"/>
      <c r="AJ93" s="396"/>
      <c r="AK93" s="396"/>
      <c r="AL93" s="396"/>
      <c r="AM93" s="396"/>
      <c r="AN93" s="396"/>
      <c r="AO93" s="396"/>
      <c r="AP93" s="396"/>
      <c r="AQ93" s="396"/>
      <c r="AR93" s="396"/>
      <c r="AS93" s="396"/>
      <c r="AT93" s="396"/>
      <c r="AU93" s="396"/>
      <c r="AV93" s="396"/>
      <c r="AW93" s="396"/>
      <c r="AX93" s="396"/>
      <c r="AY93" s="396"/>
      <c r="AZ93" s="396"/>
      <c r="BA93" s="396"/>
      <c r="BB93" s="396"/>
      <c r="BC93" s="396"/>
      <c r="BD93" s="396"/>
      <c r="BE93" s="396"/>
      <c r="BF93" s="396"/>
      <c r="BG93" s="396"/>
      <c r="BH93" s="396"/>
      <c r="BI93" s="396"/>
      <c r="BJ93" s="396"/>
      <c r="BK93" s="396"/>
      <c r="BL93" s="396"/>
      <c r="BM93" s="396"/>
      <c r="BN93" s="396"/>
      <c r="BO93" s="396"/>
      <c r="BP93" s="396"/>
      <c r="BQ93" s="396"/>
      <c r="BR93" s="396"/>
      <c r="BS93" s="396"/>
      <c r="BT93" s="396"/>
      <c r="BU93" s="396"/>
      <c r="BV93" s="396"/>
      <c r="BW93" s="396"/>
      <c r="BX93" s="396"/>
      <c r="BY93" s="396"/>
      <c r="BZ93" s="396"/>
      <c r="CA93" s="396"/>
      <c r="CB93" s="396"/>
      <c r="CC93" s="396"/>
      <c r="CD93" s="396"/>
      <c r="CE93" s="396"/>
      <c r="CF93" s="396"/>
      <c r="CG93" s="396"/>
      <c r="CH93" s="396"/>
      <c r="CI93" s="396"/>
      <c r="CJ93" s="396"/>
      <c r="CK93" s="396"/>
      <c r="CL93" s="396"/>
      <c r="CM93" s="396"/>
      <c r="CN93" s="396"/>
      <c r="CO93" s="396"/>
      <c r="CP93" s="396"/>
      <c r="CQ93" s="396"/>
      <c r="CR93" s="396"/>
      <c r="CS93" s="396"/>
      <c r="CT93" s="396"/>
      <c r="CU93" s="396"/>
      <c r="CV93" s="396"/>
      <c r="CW93" s="396"/>
      <c r="CX93" s="396"/>
      <c r="CY93" s="396"/>
      <c r="CZ93" s="538"/>
    </row>
    <row r="94" spans="1:104">
      <c r="A94" s="535">
        <f>B測定!A97</f>
        <v>676</v>
      </c>
      <c r="B94" s="536" t="str">
        <f>B測定!B97</f>
        <v>676.OP面端面 Z=</v>
      </c>
      <c r="C94" s="484">
        <f>B測定!Q97</f>
        <v>676</v>
      </c>
      <c r="D94" s="398">
        <f>B測定!R97</f>
        <v>-56</v>
      </c>
      <c r="E94" s="537">
        <f>IF(B測定!S97="","",B測定!S97-$D94)</f>
        <v>-0.49399999999999977</v>
      </c>
      <c r="F94" s="537">
        <f>IF(B測定!T97="","",B測定!T97-$D94)</f>
        <v>-0.5</v>
      </c>
      <c r="G94" s="396"/>
      <c r="H94" s="396"/>
      <c r="I94" s="396"/>
      <c r="J94" s="396"/>
      <c r="K94" s="396"/>
      <c r="L94" s="396"/>
      <c r="M94" s="396"/>
      <c r="N94" s="396"/>
      <c r="O94" s="396"/>
      <c r="P94" s="396"/>
      <c r="Q94" s="396"/>
      <c r="R94" s="396"/>
      <c r="S94" s="396"/>
      <c r="T94" s="396"/>
      <c r="U94" s="396"/>
      <c r="V94" s="396"/>
      <c r="W94" s="396"/>
      <c r="X94" s="396"/>
      <c r="Y94" s="396"/>
      <c r="Z94" s="396"/>
      <c r="AA94" s="396"/>
      <c r="AB94" s="396"/>
      <c r="AC94" s="396"/>
      <c r="AD94" s="396"/>
      <c r="AE94" s="396"/>
      <c r="AF94" s="396"/>
      <c r="AG94" s="396"/>
      <c r="AH94" s="396"/>
      <c r="AI94" s="396"/>
      <c r="AJ94" s="396"/>
      <c r="AK94" s="396"/>
      <c r="AL94" s="396"/>
      <c r="AM94" s="396"/>
      <c r="AN94" s="396"/>
      <c r="AO94" s="396"/>
      <c r="AP94" s="396"/>
      <c r="AQ94" s="396"/>
      <c r="AR94" s="396"/>
      <c r="AS94" s="396"/>
      <c r="AT94" s="396"/>
      <c r="AU94" s="396"/>
      <c r="AV94" s="396"/>
      <c r="AW94" s="396"/>
      <c r="AX94" s="396"/>
      <c r="AY94" s="396"/>
      <c r="AZ94" s="396"/>
      <c r="BA94" s="396"/>
      <c r="BB94" s="396"/>
      <c r="BC94" s="396"/>
      <c r="BD94" s="396"/>
      <c r="BE94" s="396"/>
      <c r="BF94" s="396"/>
      <c r="BG94" s="396"/>
      <c r="BH94" s="396"/>
      <c r="BI94" s="396"/>
      <c r="BJ94" s="396"/>
      <c r="BK94" s="396"/>
      <c r="BL94" s="396"/>
      <c r="BM94" s="396"/>
      <c r="BN94" s="396"/>
      <c r="BO94" s="396"/>
      <c r="BP94" s="396"/>
      <c r="BQ94" s="396"/>
      <c r="BR94" s="396"/>
      <c r="BS94" s="396"/>
      <c r="BT94" s="396"/>
      <c r="BU94" s="396"/>
      <c r="BV94" s="396"/>
      <c r="BW94" s="396"/>
      <c r="BX94" s="396"/>
      <c r="BY94" s="396"/>
      <c r="BZ94" s="396"/>
      <c r="CA94" s="396"/>
      <c r="CB94" s="396"/>
      <c r="CC94" s="396"/>
      <c r="CD94" s="396"/>
      <c r="CE94" s="396"/>
      <c r="CF94" s="396"/>
      <c r="CG94" s="396"/>
      <c r="CH94" s="396"/>
      <c r="CI94" s="396"/>
      <c r="CJ94" s="396"/>
      <c r="CK94" s="396"/>
      <c r="CL94" s="396"/>
      <c r="CM94" s="396"/>
      <c r="CN94" s="396"/>
      <c r="CO94" s="396"/>
      <c r="CP94" s="396"/>
      <c r="CQ94" s="396"/>
      <c r="CR94" s="396"/>
      <c r="CS94" s="396"/>
      <c r="CT94" s="396"/>
      <c r="CU94" s="396"/>
      <c r="CV94" s="396"/>
      <c r="CW94" s="396"/>
      <c r="CX94" s="396"/>
      <c r="CY94" s="396"/>
      <c r="CZ94" s="538"/>
    </row>
    <row r="95" spans="1:104">
      <c r="A95" s="535">
        <f>B測定!A98</f>
        <v>677</v>
      </c>
      <c r="B95" s="536" t="str">
        <f>B測定!B98</f>
        <v>677.OP面端面 Z=</v>
      </c>
      <c r="C95" s="484">
        <f>B測定!Q98</f>
        <v>677</v>
      </c>
      <c r="D95" s="398">
        <f>B測定!R98</f>
        <v>-56</v>
      </c>
      <c r="E95" s="537">
        <f>IF(B測定!S98="","",B測定!S98-$D95)</f>
        <v>-0.48299999999999699</v>
      </c>
      <c r="F95" s="537">
        <f>IF(B測定!T98="","",B測定!T98-$D95)</f>
        <v>-0.49000000000000199</v>
      </c>
      <c r="G95" s="396"/>
      <c r="H95" s="396"/>
      <c r="I95" s="396"/>
      <c r="J95" s="396"/>
      <c r="K95" s="396"/>
      <c r="L95" s="396"/>
      <c r="M95" s="396"/>
      <c r="N95" s="396"/>
      <c r="O95" s="396"/>
      <c r="P95" s="396"/>
      <c r="Q95" s="396"/>
      <c r="R95" s="396"/>
      <c r="S95" s="396"/>
      <c r="T95" s="396"/>
      <c r="U95" s="396"/>
      <c r="V95" s="396"/>
      <c r="W95" s="396"/>
      <c r="X95" s="396"/>
      <c r="Y95" s="396"/>
      <c r="Z95" s="396"/>
      <c r="AA95" s="396"/>
      <c r="AB95" s="396"/>
      <c r="AC95" s="396"/>
      <c r="AD95" s="396"/>
      <c r="AE95" s="396"/>
      <c r="AF95" s="396"/>
      <c r="AG95" s="396"/>
      <c r="AH95" s="396"/>
      <c r="AI95" s="396"/>
      <c r="AJ95" s="396"/>
      <c r="AK95" s="396"/>
      <c r="AL95" s="396"/>
      <c r="AM95" s="396"/>
      <c r="AN95" s="396"/>
      <c r="AO95" s="396"/>
      <c r="AP95" s="396"/>
      <c r="AQ95" s="396"/>
      <c r="AR95" s="396"/>
      <c r="AS95" s="396"/>
      <c r="AT95" s="396"/>
      <c r="AU95" s="396"/>
      <c r="AV95" s="396"/>
      <c r="AW95" s="396"/>
      <c r="AX95" s="396"/>
      <c r="AY95" s="396"/>
      <c r="AZ95" s="396"/>
      <c r="BA95" s="396"/>
      <c r="BB95" s="396"/>
      <c r="BC95" s="396"/>
      <c r="BD95" s="396"/>
      <c r="BE95" s="396"/>
      <c r="BF95" s="396"/>
      <c r="BG95" s="396"/>
      <c r="BH95" s="396"/>
      <c r="BI95" s="396"/>
      <c r="BJ95" s="396"/>
      <c r="BK95" s="396"/>
      <c r="BL95" s="396"/>
      <c r="BM95" s="396"/>
      <c r="BN95" s="396"/>
      <c r="BO95" s="396"/>
      <c r="BP95" s="396"/>
      <c r="BQ95" s="396"/>
      <c r="BR95" s="396"/>
      <c r="BS95" s="396"/>
      <c r="BT95" s="396"/>
      <c r="BU95" s="396"/>
      <c r="BV95" s="396"/>
      <c r="BW95" s="396"/>
      <c r="BX95" s="396"/>
      <c r="BY95" s="396"/>
      <c r="BZ95" s="396"/>
      <c r="CA95" s="396"/>
      <c r="CB95" s="396"/>
      <c r="CC95" s="396"/>
      <c r="CD95" s="396"/>
      <c r="CE95" s="396"/>
      <c r="CF95" s="396"/>
      <c r="CG95" s="396"/>
      <c r="CH95" s="396"/>
      <c r="CI95" s="396"/>
      <c r="CJ95" s="396"/>
      <c r="CK95" s="396"/>
      <c r="CL95" s="396"/>
      <c r="CM95" s="396"/>
      <c r="CN95" s="396"/>
      <c r="CO95" s="396"/>
      <c r="CP95" s="396"/>
      <c r="CQ95" s="396"/>
      <c r="CR95" s="396"/>
      <c r="CS95" s="396"/>
      <c r="CT95" s="396"/>
      <c r="CU95" s="396"/>
      <c r="CV95" s="396"/>
      <c r="CW95" s="396"/>
      <c r="CX95" s="396"/>
      <c r="CY95" s="396"/>
      <c r="CZ95" s="538"/>
    </row>
    <row r="96" spans="1:104">
      <c r="A96" s="535">
        <f>B測定!A99</f>
        <v>678</v>
      </c>
      <c r="B96" s="536" t="str">
        <f>B測定!B99</f>
        <v>678.OP面端面 Z=</v>
      </c>
      <c r="C96" s="484">
        <f>B測定!Q99</f>
        <v>678</v>
      </c>
      <c r="D96" s="398">
        <f>B測定!R99</f>
        <v>-56</v>
      </c>
      <c r="E96" s="537">
        <f>IF(B測定!S99="","",B測定!S99-$D96)</f>
        <v>-0.43500000000000227</v>
      </c>
      <c r="F96" s="537">
        <f>IF(B測定!T99="","",B測定!T99-$D96)</f>
        <v>-0.43800000000000239</v>
      </c>
      <c r="G96" s="396"/>
      <c r="H96" s="396"/>
      <c r="I96" s="396"/>
      <c r="J96" s="396"/>
      <c r="K96" s="396"/>
      <c r="L96" s="396"/>
      <c r="M96" s="396"/>
      <c r="N96" s="396"/>
      <c r="O96" s="396"/>
      <c r="P96" s="396"/>
      <c r="Q96" s="396"/>
      <c r="R96" s="396"/>
      <c r="S96" s="396"/>
      <c r="T96" s="396"/>
      <c r="U96" s="396"/>
      <c r="V96" s="396"/>
      <c r="W96" s="396"/>
      <c r="X96" s="396"/>
      <c r="Y96" s="396"/>
      <c r="Z96" s="396"/>
      <c r="AA96" s="396"/>
      <c r="AB96" s="396"/>
      <c r="AC96" s="396"/>
      <c r="AD96" s="396"/>
      <c r="AE96" s="396"/>
      <c r="AF96" s="396"/>
      <c r="AG96" s="396"/>
      <c r="AH96" s="396"/>
      <c r="AI96" s="396"/>
      <c r="AJ96" s="396"/>
      <c r="AK96" s="396"/>
      <c r="AL96" s="396"/>
      <c r="AM96" s="396"/>
      <c r="AN96" s="396"/>
      <c r="AO96" s="396"/>
      <c r="AP96" s="396"/>
      <c r="AQ96" s="396"/>
      <c r="AR96" s="396"/>
      <c r="AS96" s="396"/>
      <c r="AT96" s="396"/>
      <c r="AU96" s="396"/>
      <c r="AV96" s="396"/>
      <c r="AW96" s="396"/>
      <c r="AX96" s="396"/>
      <c r="AY96" s="396"/>
      <c r="AZ96" s="396"/>
      <c r="BA96" s="396"/>
      <c r="BB96" s="396"/>
      <c r="BC96" s="396"/>
      <c r="BD96" s="396"/>
      <c r="BE96" s="396"/>
      <c r="BF96" s="396"/>
      <c r="BG96" s="396"/>
      <c r="BH96" s="396"/>
      <c r="BI96" s="396"/>
      <c r="BJ96" s="396"/>
      <c r="BK96" s="396"/>
      <c r="BL96" s="396"/>
      <c r="BM96" s="396"/>
      <c r="BN96" s="396"/>
      <c r="BO96" s="396"/>
      <c r="BP96" s="396"/>
      <c r="BQ96" s="396"/>
      <c r="BR96" s="396"/>
      <c r="BS96" s="396"/>
      <c r="BT96" s="396"/>
      <c r="BU96" s="396"/>
      <c r="BV96" s="396"/>
      <c r="BW96" s="396"/>
      <c r="BX96" s="396"/>
      <c r="BY96" s="396"/>
      <c r="BZ96" s="396"/>
      <c r="CA96" s="396"/>
      <c r="CB96" s="396"/>
      <c r="CC96" s="396"/>
      <c r="CD96" s="396"/>
      <c r="CE96" s="396"/>
      <c r="CF96" s="396"/>
      <c r="CG96" s="396"/>
      <c r="CH96" s="396"/>
      <c r="CI96" s="396"/>
      <c r="CJ96" s="396"/>
      <c r="CK96" s="396"/>
      <c r="CL96" s="396"/>
      <c r="CM96" s="396"/>
      <c r="CN96" s="396"/>
      <c r="CO96" s="396"/>
      <c r="CP96" s="396"/>
      <c r="CQ96" s="396"/>
      <c r="CR96" s="396"/>
      <c r="CS96" s="396"/>
      <c r="CT96" s="396"/>
      <c r="CU96" s="396"/>
      <c r="CV96" s="396"/>
      <c r="CW96" s="396"/>
      <c r="CX96" s="396"/>
      <c r="CY96" s="396"/>
      <c r="CZ96" s="538"/>
    </row>
    <row r="97" spans="1:104">
      <c r="A97" s="535">
        <f>B測定!A100</f>
        <v>679</v>
      </c>
      <c r="B97" s="536" t="str">
        <f>B測定!B100</f>
        <v>679.OP面端面 Z=</v>
      </c>
      <c r="C97" s="484">
        <f>B測定!Q100</f>
        <v>679</v>
      </c>
      <c r="D97" s="398">
        <f>B測定!R100</f>
        <v>-56</v>
      </c>
      <c r="E97" s="537">
        <f>IF(B測定!S100="","",B測定!S100-$D97)</f>
        <v>-0.27900000000000347</v>
      </c>
      <c r="F97" s="537">
        <f>IF(B測定!T100="","",B測定!T100-$D97)</f>
        <v>-0.29599999999999937</v>
      </c>
      <c r="G97" s="396"/>
      <c r="H97" s="396"/>
      <c r="I97" s="396"/>
      <c r="J97" s="396"/>
      <c r="K97" s="396"/>
      <c r="L97" s="396"/>
      <c r="M97" s="396"/>
      <c r="N97" s="396"/>
      <c r="O97" s="396"/>
      <c r="P97" s="396"/>
      <c r="Q97" s="396"/>
      <c r="R97" s="396"/>
      <c r="S97" s="396"/>
      <c r="T97" s="396"/>
      <c r="U97" s="396"/>
      <c r="V97" s="396"/>
      <c r="W97" s="396"/>
      <c r="X97" s="396"/>
      <c r="Y97" s="396"/>
      <c r="Z97" s="396"/>
      <c r="AA97" s="396"/>
      <c r="AB97" s="396"/>
      <c r="AC97" s="396"/>
      <c r="AD97" s="396"/>
      <c r="AE97" s="396"/>
      <c r="AF97" s="396"/>
      <c r="AG97" s="396"/>
      <c r="AH97" s="396"/>
      <c r="AI97" s="396"/>
      <c r="AJ97" s="396"/>
      <c r="AK97" s="396"/>
      <c r="AL97" s="396"/>
      <c r="AM97" s="396"/>
      <c r="AN97" s="396"/>
      <c r="AO97" s="396"/>
      <c r="AP97" s="396"/>
      <c r="AQ97" s="396"/>
      <c r="AR97" s="396"/>
      <c r="AS97" s="396"/>
      <c r="AT97" s="396"/>
      <c r="AU97" s="396"/>
      <c r="AV97" s="396"/>
      <c r="AW97" s="396"/>
      <c r="AX97" s="396"/>
      <c r="AY97" s="396"/>
      <c r="AZ97" s="396"/>
      <c r="BA97" s="396"/>
      <c r="BB97" s="396"/>
      <c r="BC97" s="396"/>
      <c r="BD97" s="396"/>
      <c r="BE97" s="396"/>
      <c r="BF97" s="396"/>
      <c r="BG97" s="396"/>
      <c r="BH97" s="396"/>
      <c r="BI97" s="396"/>
      <c r="BJ97" s="396"/>
      <c r="BK97" s="396"/>
      <c r="BL97" s="396"/>
      <c r="BM97" s="396"/>
      <c r="BN97" s="396"/>
      <c r="BO97" s="396"/>
      <c r="BP97" s="396"/>
      <c r="BQ97" s="396"/>
      <c r="BR97" s="396"/>
      <c r="BS97" s="396"/>
      <c r="BT97" s="396"/>
      <c r="BU97" s="396"/>
      <c r="BV97" s="396"/>
      <c r="BW97" s="396"/>
      <c r="BX97" s="396"/>
      <c r="BY97" s="396"/>
      <c r="BZ97" s="396"/>
      <c r="CA97" s="396"/>
      <c r="CB97" s="396"/>
      <c r="CC97" s="396"/>
      <c r="CD97" s="396"/>
      <c r="CE97" s="396"/>
      <c r="CF97" s="396"/>
      <c r="CG97" s="396"/>
      <c r="CH97" s="396"/>
      <c r="CI97" s="396"/>
      <c r="CJ97" s="396"/>
      <c r="CK97" s="396"/>
      <c r="CL97" s="396"/>
      <c r="CM97" s="396"/>
      <c r="CN97" s="396"/>
      <c r="CO97" s="396"/>
      <c r="CP97" s="396"/>
      <c r="CQ97" s="396"/>
      <c r="CR97" s="396"/>
      <c r="CS97" s="396"/>
      <c r="CT97" s="396"/>
      <c r="CU97" s="396"/>
      <c r="CV97" s="396"/>
      <c r="CW97" s="396"/>
      <c r="CX97" s="396"/>
      <c r="CY97" s="396"/>
      <c r="CZ97" s="538"/>
    </row>
    <row r="98" spans="1:104">
      <c r="A98" s="535">
        <f>B測定!A101</f>
        <v>680</v>
      </c>
      <c r="B98" s="536" t="str">
        <f>B測定!B101</f>
        <v>680.OP面端面 Z=</v>
      </c>
      <c r="C98" s="484">
        <f>B測定!Q101</f>
        <v>680</v>
      </c>
      <c r="D98" s="398">
        <f>B測定!R101</f>
        <v>-56</v>
      </c>
      <c r="E98" s="537">
        <f>IF(B測定!S101="","",B測定!S101-$D98)</f>
        <v>-0.32399999999999807</v>
      </c>
      <c r="F98" s="537">
        <f>IF(B測定!T101="","",B測定!T101-$D98)</f>
        <v>-0.33200000000000074</v>
      </c>
      <c r="G98" s="396"/>
      <c r="H98" s="396"/>
      <c r="I98" s="396"/>
      <c r="J98" s="396"/>
      <c r="K98" s="396"/>
      <c r="L98" s="396"/>
      <c r="M98" s="396"/>
      <c r="N98" s="396"/>
      <c r="O98" s="396"/>
      <c r="P98" s="396"/>
      <c r="Q98" s="396"/>
      <c r="R98" s="396"/>
      <c r="S98" s="396"/>
      <c r="T98" s="396"/>
      <c r="U98" s="396"/>
      <c r="V98" s="396"/>
      <c r="W98" s="396"/>
      <c r="X98" s="396"/>
      <c r="Y98" s="396"/>
      <c r="Z98" s="396"/>
      <c r="AA98" s="396"/>
      <c r="AB98" s="396"/>
      <c r="AC98" s="396"/>
      <c r="AD98" s="396"/>
      <c r="AE98" s="396"/>
      <c r="AF98" s="396"/>
      <c r="AG98" s="396"/>
      <c r="AH98" s="396"/>
      <c r="AI98" s="396"/>
      <c r="AJ98" s="396"/>
      <c r="AK98" s="396"/>
      <c r="AL98" s="396"/>
      <c r="AM98" s="396"/>
      <c r="AN98" s="396"/>
      <c r="AO98" s="396"/>
      <c r="AP98" s="396"/>
      <c r="AQ98" s="396"/>
      <c r="AR98" s="396"/>
      <c r="AS98" s="396"/>
      <c r="AT98" s="396"/>
      <c r="AU98" s="396"/>
      <c r="AV98" s="396"/>
      <c r="AW98" s="396"/>
      <c r="AX98" s="396"/>
      <c r="AY98" s="396"/>
      <c r="AZ98" s="396"/>
      <c r="BA98" s="396"/>
      <c r="BB98" s="396"/>
      <c r="BC98" s="396"/>
      <c r="BD98" s="396"/>
      <c r="BE98" s="396"/>
      <c r="BF98" s="396"/>
      <c r="BG98" s="396"/>
      <c r="BH98" s="396"/>
      <c r="BI98" s="396"/>
      <c r="BJ98" s="396"/>
      <c r="BK98" s="396"/>
      <c r="BL98" s="396"/>
      <c r="BM98" s="396"/>
      <c r="BN98" s="396"/>
      <c r="BO98" s="396"/>
      <c r="BP98" s="396"/>
      <c r="BQ98" s="396"/>
      <c r="BR98" s="396"/>
      <c r="BS98" s="396"/>
      <c r="BT98" s="396"/>
      <c r="BU98" s="396"/>
      <c r="BV98" s="396"/>
      <c r="BW98" s="396"/>
      <c r="BX98" s="396"/>
      <c r="BY98" s="396"/>
      <c r="BZ98" s="396"/>
      <c r="CA98" s="396"/>
      <c r="CB98" s="396"/>
      <c r="CC98" s="396"/>
      <c r="CD98" s="396"/>
      <c r="CE98" s="396"/>
      <c r="CF98" s="396"/>
      <c r="CG98" s="396"/>
      <c r="CH98" s="396"/>
      <c r="CI98" s="396"/>
      <c r="CJ98" s="396"/>
      <c r="CK98" s="396"/>
      <c r="CL98" s="396"/>
      <c r="CM98" s="396"/>
      <c r="CN98" s="396"/>
      <c r="CO98" s="396"/>
      <c r="CP98" s="396"/>
      <c r="CQ98" s="396"/>
      <c r="CR98" s="396"/>
      <c r="CS98" s="396"/>
      <c r="CT98" s="396"/>
      <c r="CU98" s="396"/>
      <c r="CV98" s="396"/>
      <c r="CW98" s="396"/>
      <c r="CX98" s="396"/>
      <c r="CY98" s="396"/>
      <c r="CZ98" s="538"/>
    </row>
    <row r="99" spans="1:104">
      <c r="A99" s="535">
        <f>B測定!A102</f>
        <v>686</v>
      </c>
      <c r="B99" s="536" t="str">
        <f>B測定!B102</f>
        <v>686.#5J端面地側 X=</v>
      </c>
      <c r="C99" s="484">
        <f>B測定!Q102</f>
        <v>686</v>
      </c>
      <c r="D99" s="398">
        <f>B測定!R102</f>
        <v>24</v>
      </c>
      <c r="E99" s="537">
        <f>IF(B測定!S102="","",B測定!S102-$D99)</f>
        <v>-6.7000000000000171E-2</v>
      </c>
      <c r="F99" s="537">
        <f>IF(B測定!T102="","",B測定!T102-$D99)</f>
        <v>-7.9000000000000625E-2</v>
      </c>
      <c r="G99" s="396"/>
      <c r="H99" s="396"/>
      <c r="I99" s="396"/>
      <c r="J99" s="396"/>
      <c r="K99" s="396"/>
      <c r="L99" s="396"/>
      <c r="M99" s="396"/>
      <c r="N99" s="396"/>
      <c r="O99" s="396"/>
      <c r="P99" s="396"/>
      <c r="Q99" s="396"/>
      <c r="R99" s="396"/>
      <c r="S99" s="396"/>
      <c r="T99" s="396"/>
      <c r="U99" s="396"/>
      <c r="V99" s="396"/>
      <c r="W99" s="396"/>
      <c r="X99" s="396"/>
      <c r="Y99" s="396"/>
      <c r="Z99" s="396"/>
      <c r="AA99" s="396"/>
      <c r="AB99" s="396"/>
      <c r="AC99" s="396"/>
      <c r="AD99" s="396"/>
      <c r="AE99" s="396"/>
      <c r="AF99" s="396"/>
      <c r="AG99" s="396"/>
      <c r="AH99" s="396"/>
      <c r="AI99" s="396"/>
      <c r="AJ99" s="396"/>
      <c r="AK99" s="396"/>
      <c r="AL99" s="396"/>
      <c r="AM99" s="396"/>
      <c r="AN99" s="396"/>
      <c r="AO99" s="396"/>
      <c r="AP99" s="396"/>
      <c r="AQ99" s="396"/>
      <c r="AR99" s="396"/>
      <c r="AS99" s="396"/>
      <c r="AT99" s="396"/>
      <c r="AU99" s="396"/>
      <c r="AV99" s="396"/>
      <c r="AW99" s="396"/>
      <c r="AX99" s="396"/>
      <c r="AY99" s="396"/>
      <c r="AZ99" s="396"/>
      <c r="BA99" s="396"/>
      <c r="BB99" s="396"/>
      <c r="BC99" s="396"/>
      <c r="BD99" s="396"/>
      <c r="BE99" s="396"/>
      <c r="BF99" s="396"/>
      <c r="BG99" s="396"/>
      <c r="BH99" s="396"/>
      <c r="BI99" s="396"/>
      <c r="BJ99" s="396"/>
      <c r="BK99" s="396"/>
      <c r="BL99" s="396"/>
      <c r="BM99" s="396"/>
      <c r="BN99" s="396"/>
      <c r="BO99" s="396"/>
      <c r="BP99" s="396"/>
      <c r="BQ99" s="396"/>
      <c r="BR99" s="396"/>
      <c r="BS99" s="396"/>
      <c r="BT99" s="396"/>
      <c r="BU99" s="396"/>
      <c r="BV99" s="396"/>
      <c r="BW99" s="396"/>
      <c r="BX99" s="396"/>
      <c r="BY99" s="396"/>
      <c r="BZ99" s="396"/>
      <c r="CA99" s="396"/>
      <c r="CB99" s="396"/>
      <c r="CC99" s="396"/>
      <c r="CD99" s="396"/>
      <c r="CE99" s="396"/>
      <c r="CF99" s="396"/>
      <c r="CG99" s="396"/>
      <c r="CH99" s="396"/>
      <c r="CI99" s="396"/>
      <c r="CJ99" s="396"/>
      <c r="CK99" s="396"/>
      <c r="CL99" s="396"/>
      <c r="CM99" s="396"/>
      <c r="CN99" s="396"/>
      <c r="CO99" s="396"/>
      <c r="CP99" s="396"/>
      <c r="CQ99" s="396"/>
      <c r="CR99" s="396"/>
      <c r="CS99" s="396"/>
      <c r="CT99" s="396"/>
      <c r="CU99" s="396"/>
      <c r="CV99" s="396"/>
      <c r="CW99" s="396"/>
      <c r="CX99" s="396"/>
      <c r="CY99" s="396"/>
      <c r="CZ99" s="538"/>
    </row>
    <row r="100" spans="1:104">
      <c r="A100" s="535">
        <f>B測定!A103</f>
        <v>687</v>
      </c>
      <c r="B100" s="536" t="str">
        <f>B測定!B103</f>
        <v>687.#4J端面地側 X=</v>
      </c>
      <c r="C100" s="484">
        <f>B測定!Q103</f>
        <v>687</v>
      </c>
      <c r="D100" s="398">
        <f>B測定!R103</f>
        <v>24</v>
      </c>
      <c r="E100" s="537">
        <f>IF(B測定!S103="","",B測定!S103-$D100)</f>
        <v>-0.25499999999999901</v>
      </c>
      <c r="F100" s="537">
        <f>IF(B測定!T103="","",B測定!T103-$D100)</f>
        <v>-0.26300000000000168</v>
      </c>
      <c r="G100" s="396"/>
      <c r="H100" s="396"/>
      <c r="I100" s="396"/>
      <c r="J100" s="396"/>
      <c r="K100" s="396"/>
      <c r="L100" s="396"/>
      <c r="M100" s="396"/>
      <c r="N100" s="396"/>
      <c r="O100" s="396"/>
      <c r="P100" s="396"/>
      <c r="Q100" s="396"/>
      <c r="R100" s="396"/>
      <c r="S100" s="396"/>
      <c r="T100" s="396"/>
      <c r="U100" s="396"/>
      <c r="V100" s="396"/>
      <c r="W100" s="396"/>
      <c r="X100" s="396"/>
      <c r="Y100" s="396"/>
      <c r="Z100" s="396"/>
      <c r="AA100" s="396"/>
      <c r="AB100" s="396"/>
      <c r="AC100" s="396"/>
      <c r="AD100" s="396"/>
      <c r="AE100" s="396"/>
      <c r="AF100" s="396"/>
      <c r="AG100" s="396"/>
      <c r="AH100" s="396"/>
      <c r="AI100" s="396"/>
      <c r="AJ100" s="396"/>
      <c r="AK100" s="396"/>
      <c r="AL100" s="396"/>
      <c r="AM100" s="396"/>
      <c r="AN100" s="396"/>
      <c r="AO100" s="396"/>
      <c r="AP100" s="396"/>
      <c r="AQ100" s="396"/>
      <c r="AR100" s="396"/>
      <c r="AS100" s="396"/>
      <c r="AT100" s="396"/>
      <c r="AU100" s="396"/>
      <c r="AV100" s="396"/>
      <c r="AW100" s="396"/>
      <c r="AX100" s="396"/>
      <c r="AY100" s="396"/>
      <c r="AZ100" s="396"/>
      <c r="BA100" s="396"/>
      <c r="BB100" s="396"/>
      <c r="BC100" s="396"/>
      <c r="BD100" s="396"/>
      <c r="BE100" s="396"/>
      <c r="BF100" s="396"/>
      <c r="BG100" s="396"/>
      <c r="BH100" s="396"/>
      <c r="BI100" s="396"/>
      <c r="BJ100" s="396"/>
      <c r="BK100" s="396"/>
      <c r="BL100" s="396"/>
      <c r="BM100" s="396"/>
      <c r="BN100" s="396"/>
      <c r="BO100" s="396"/>
      <c r="BP100" s="396"/>
      <c r="BQ100" s="396"/>
      <c r="BR100" s="396"/>
      <c r="BS100" s="396"/>
      <c r="BT100" s="396"/>
      <c r="BU100" s="396"/>
      <c r="BV100" s="396"/>
      <c r="BW100" s="396"/>
      <c r="BX100" s="396"/>
      <c r="BY100" s="396"/>
      <c r="BZ100" s="396"/>
      <c r="CA100" s="396"/>
      <c r="CB100" s="396"/>
      <c r="CC100" s="396"/>
      <c r="CD100" s="396"/>
      <c r="CE100" s="396"/>
      <c r="CF100" s="396"/>
      <c r="CG100" s="396"/>
      <c r="CH100" s="396"/>
      <c r="CI100" s="396"/>
      <c r="CJ100" s="396"/>
      <c r="CK100" s="396"/>
      <c r="CL100" s="396"/>
      <c r="CM100" s="396"/>
      <c r="CN100" s="396"/>
      <c r="CO100" s="396"/>
      <c r="CP100" s="396"/>
      <c r="CQ100" s="396"/>
      <c r="CR100" s="396"/>
      <c r="CS100" s="396"/>
      <c r="CT100" s="396"/>
      <c r="CU100" s="396"/>
      <c r="CV100" s="396"/>
      <c r="CW100" s="396"/>
      <c r="CX100" s="396"/>
      <c r="CY100" s="396"/>
      <c r="CZ100" s="538"/>
    </row>
    <row r="101" spans="1:104">
      <c r="A101" s="535">
        <f>B測定!A104</f>
        <v>688</v>
      </c>
      <c r="B101" s="536" t="str">
        <f>B測定!B104</f>
        <v>688.#3J端面地側 X=</v>
      </c>
      <c r="C101" s="484">
        <f>B測定!Q104</f>
        <v>688</v>
      </c>
      <c r="D101" s="398">
        <f>B測定!R104</f>
        <v>24</v>
      </c>
      <c r="E101" s="537">
        <f>IF(B測定!S104="","",B測定!S104-$D101)</f>
        <v>-0.14399999999999835</v>
      </c>
      <c r="F101" s="537">
        <f>IF(B測定!T104="","",B測定!T104-$D101)</f>
        <v>-0.14199999999999946</v>
      </c>
      <c r="G101" s="396"/>
      <c r="H101" s="396"/>
      <c r="I101" s="396"/>
      <c r="J101" s="396"/>
      <c r="K101" s="396"/>
      <c r="L101" s="396"/>
      <c r="M101" s="396"/>
      <c r="N101" s="396"/>
      <c r="O101" s="396"/>
      <c r="P101" s="396"/>
      <c r="Q101" s="396"/>
      <c r="R101" s="396"/>
      <c r="S101" s="396"/>
      <c r="T101" s="396"/>
      <c r="U101" s="396"/>
      <c r="V101" s="396"/>
      <c r="W101" s="396"/>
      <c r="X101" s="396"/>
      <c r="Y101" s="396"/>
      <c r="Z101" s="396"/>
      <c r="AA101" s="396"/>
      <c r="AB101" s="396"/>
      <c r="AC101" s="396"/>
      <c r="AD101" s="396"/>
      <c r="AE101" s="396"/>
      <c r="AF101" s="396"/>
      <c r="AG101" s="396"/>
      <c r="AH101" s="396"/>
      <c r="AI101" s="396"/>
      <c r="AJ101" s="396"/>
      <c r="AK101" s="396"/>
      <c r="AL101" s="396"/>
      <c r="AM101" s="396"/>
      <c r="AN101" s="396"/>
      <c r="AO101" s="396"/>
      <c r="AP101" s="396"/>
      <c r="AQ101" s="396"/>
      <c r="AR101" s="396"/>
      <c r="AS101" s="396"/>
      <c r="AT101" s="396"/>
      <c r="AU101" s="396"/>
      <c r="AV101" s="396"/>
      <c r="AW101" s="396"/>
      <c r="AX101" s="396"/>
      <c r="AY101" s="396"/>
      <c r="AZ101" s="396"/>
      <c r="BA101" s="396"/>
      <c r="BB101" s="396"/>
      <c r="BC101" s="396"/>
      <c r="BD101" s="396"/>
      <c r="BE101" s="396"/>
      <c r="BF101" s="396"/>
      <c r="BG101" s="396"/>
      <c r="BH101" s="396"/>
      <c r="BI101" s="396"/>
      <c r="BJ101" s="396"/>
      <c r="BK101" s="396"/>
      <c r="BL101" s="396"/>
      <c r="BM101" s="396"/>
      <c r="BN101" s="396"/>
      <c r="BO101" s="396"/>
      <c r="BP101" s="396"/>
      <c r="BQ101" s="396"/>
      <c r="BR101" s="396"/>
      <c r="BS101" s="396"/>
      <c r="BT101" s="396"/>
      <c r="BU101" s="396"/>
      <c r="BV101" s="396"/>
      <c r="BW101" s="396"/>
      <c r="BX101" s="396"/>
      <c r="BY101" s="396"/>
      <c r="BZ101" s="396"/>
      <c r="CA101" s="396"/>
      <c r="CB101" s="396"/>
      <c r="CC101" s="396"/>
      <c r="CD101" s="396"/>
      <c r="CE101" s="396"/>
      <c r="CF101" s="396"/>
      <c r="CG101" s="396"/>
      <c r="CH101" s="396"/>
      <c r="CI101" s="396"/>
      <c r="CJ101" s="396"/>
      <c r="CK101" s="396"/>
      <c r="CL101" s="396"/>
      <c r="CM101" s="396"/>
      <c r="CN101" s="396"/>
      <c r="CO101" s="396"/>
      <c r="CP101" s="396"/>
      <c r="CQ101" s="396"/>
      <c r="CR101" s="396"/>
      <c r="CS101" s="396"/>
      <c r="CT101" s="396"/>
      <c r="CU101" s="396"/>
      <c r="CV101" s="396"/>
      <c r="CW101" s="396"/>
      <c r="CX101" s="396"/>
      <c r="CY101" s="396"/>
      <c r="CZ101" s="538"/>
    </row>
    <row r="102" spans="1:104">
      <c r="A102" s="535">
        <f>B測定!A105</f>
        <v>689</v>
      </c>
      <c r="B102" s="536" t="str">
        <f>B測定!B105</f>
        <v>689.#2J端面地側 X=</v>
      </c>
      <c r="C102" s="484">
        <f>B測定!Q105</f>
        <v>689</v>
      </c>
      <c r="D102" s="398">
        <f>B測定!R105</f>
        <v>24</v>
      </c>
      <c r="E102" s="537">
        <f>IF(B測定!S105="","",B測定!S105-$D102)</f>
        <v>-0.12699999999999889</v>
      </c>
      <c r="F102" s="537">
        <f>IF(B測定!T105="","",B測定!T105-$D102)</f>
        <v>-0.13599999999999923</v>
      </c>
      <c r="G102" s="396"/>
      <c r="H102" s="396"/>
      <c r="I102" s="396"/>
      <c r="J102" s="396"/>
      <c r="K102" s="396"/>
      <c r="L102" s="396"/>
      <c r="M102" s="396"/>
      <c r="N102" s="396"/>
      <c r="O102" s="396"/>
      <c r="P102" s="396"/>
      <c r="Q102" s="396"/>
      <c r="R102" s="396"/>
      <c r="S102" s="396"/>
      <c r="T102" s="396"/>
      <c r="U102" s="396"/>
      <c r="V102" s="396"/>
      <c r="W102" s="396"/>
      <c r="X102" s="396"/>
      <c r="Y102" s="396"/>
      <c r="Z102" s="396"/>
      <c r="AA102" s="396"/>
      <c r="AB102" s="396"/>
      <c r="AC102" s="396"/>
      <c r="AD102" s="396"/>
      <c r="AE102" s="396"/>
      <c r="AF102" s="396"/>
      <c r="AG102" s="396"/>
      <c r="AH102" s="396"/>
      <c r="AI102" s="396"/>
      <c r="AJ102" s="396"/>
      <c r="AK102" s="396"/>
      <c r="AL102" s="396"/>
      <c r="AM102" s="396"/>
      <c r="AN102" s="396"/>
      <c r="AO102" s="396"/>
      <c r="AP102" s="396"/>
      <c r="AQ102" s="396"/>
      <c r="AR102" s="396"/>
      <c r="AS102" s="396"/>
      <c r="AT102" s="396"/>
      <c r="AU102" s="396"/>
      <c r="AV102" s="396"/>
      <c r="AW102" s="396"/>
      <c r="AX102" s="396"/>
      <c r="AY102" s="396"/>
      <c r="AZ102" s="396"/>
      <c r="BA102" s="396"/>
      <c r="BB102" s="396"/>
      <c r="BC102" s="396"/>
      <c r="BD102" s="396"/>
      <c r="BE102" s="396"/>
      <c r="BF102" s="396"/>
      <c r="BG102" s="396"/>
      <c r="BH102" s="396"/>
      <c r="BI102" s="396"/>
      <c r="BJ102" s="396"/>
      <c r="BK102" s="396"/>
      <c r="BL102" s="396"/>
      <c r="BM102" s="396"/>
      <c r="BN102" s="396"/>
      <c r="BO102" s="396"/>
      <c r="BP102" s="396"/>
      <c r="BQ102" s="396"/>
      <c r="BR102" s="396"/>
      <c r="BS102" s="396"/>
      <c r="BT102" s="396"/>
      <c r="BU102" s="396"/>
      <c r="BV102" s="396"/>
      <c r="BW102" s="396"/>
      <c r="BX102" s="396"/>
      <c r="BY102" s="396"/>
      <c r="BZ102" s="396"/>
      <c r="CA102" s="396"/>
      <c r="CB102" s="396"/>
      <c r="CC102" s="396"/>
      <c r="CD102" s="396"/>
      <c r="CE102" s="396"/>
      <c r="CF102" s="396"/>
      <c r="CG102" s="396"/>
      <c r="CH102" s="396"/>
      <c r="CI102" s="396"/>
      <c r="CJ102" s="396"/>
      <c r="CK102" s="396"/>
      <c r="CL102" s="396"/>
      <c r="CM102" s="396"/>
      <c r="CN102" s="396"/>
      <c r="CO102" s="396"/>
      <c r="CP102" s="396"/>
      <c r="CQ102" s="396"/>
      <c r="CR102" s="396"/>
      <c r="CS102" s="396"/>
      <c r="CT102" s="396"/>
      <c r="CU102" s="396"/>
      <c r="CV102" s="396"/>
      <c r="CW102" s="396"/>
      <c r="CX102" s="396"/>
      <c r="CY102" s="396"/>
      <c r="CZ102" s="538"/>
    </row>
    <row r="103" spans="1:104">
      <c r="A103" s="535">
        <f>B測定!A106</f>
        <v>690</v>
      </c>
      <c r="B103" s="536" t="str">
        <f>B測定!B106</f>
        <v>690.#1J端面地側 X=</v>
      </c>
      <c r="C103" s="484">
        <f>B測定!Q106</f>
        <v>690</v>
      </c>
      <c r="D103" s="398">
        <f>B測定!R106</f>
        <v>24</v>
      </c>
      <c r="E103" s="537">
        <f>IF(B測定!S106="","",B測定!S106-$D103)</f>
        <v>-0.11899999999999977</v>
      </c>
      <c r="F103" s="537">
        <f>IF(B測定!T106="","",B測定!T106-$D103)</f>
        <v>-0.13599999999999923</v>
      </c>
      <c r="G103" s="396"/>
      <c r="H103" s="396"/>
      <c r="I103" s="396"/>
      <c r="J103" s="396"/>
      <c r="K103" s="396"/>
      <c r="L103" s="396"/>
      <c r="M103" s="396"/>
      <c r="N103" s="396"/>
      <c r="O103" s="396"/>
      <c r="P103" s="396"/>
      <c r="Q103" s="396"/>
      <c r="R103" s="396"/>
      <c r="S103" s="396"/>
      <c r="T103" s="396"/>
      <c r="U103" s="396"/>
      <c r="V103" s="396"/>
      <c r="W103" s="396"/>
      <c r="X103" s="396"/>
      <c r="Y103" s="396"/>
      <c r="Z103" s="396"/>
      <c r="AA103" s="396"/>
      <c r="AB103" s="396"/>
      <c r="AC103" s="396"/>
      <c r="AD103" s="396"/>
      <c r="AE103" s="396"/>
      <c r="AF103" s="396"/>
      <c r="AG103" s="396"/>
      <c r="AH103" s="396"/>
      <c r="AI103" s="396"/>
      <c r="AJ103" s="396"/>
      <c r="AK103" s="396"/>
      <c r="AL103" s="396"/>
      <c r="AM103" s="396"/>
      <c r="AN103" s="396"/>
      <c r="AO103" s="396"/>
      <c r="AP103" s="396"/>
      <c r="AQ103" s="396"/>
      <c r="AR103" s="396"/>
      <c r="AS103" s="396"/>
      <c r="AT103" s="396"/>
      <c r="AU103" s="396"/>
      <c r="AV103" s="396"/>
      <c r="AW103" s="396"/>
      <c r="AX103" s="396"/>
      <c r="AY103" s="396"/>
      <c r="AZ103" s="396"/>
      <c r="BA103" s="396"/>
      <c r="BB103" s="396"/>
      <c r="BC103" s="396"/>
      <c r="BD103" s="396"/>
      <c r="BE103" s="396"/>
      <c r="BF103" s="396"/>
      <c r="BG103" s="396"/>
      <c r="BH103" s="396"/>
      <c r="BI103" s="396"/>
      <c r="BJ103" s="396"/>
      <c r="BK103" s="396"/>
      <c r="BL103" s="396"/>
      <c r="BM103" s="396"/>
      <c r="BN103" s="396"/>
      <c r="BO103" s="396"/>
      <c r="BP103" s="396"/>
      <c r="BQ103" s="396"/>
      <c r="BR103" s="396"/>
      <c r="BS103" s="396"/>
      <c r="BT103" s="396"/>
      <c r="BU103" s="396"/>
      <c r="BV103" s="396"/>
      <c r="BW103" s="396"/>
      <c r="BX103" s="396"/>
      <c r="BY103" s="396"/>
      <c r="BZ103" s="396"/>
      <c r="CA103" s="396"/>
      <c r="CB103" s="396"/>
      <c r="CC103" s="396"/>
      <c r="CD103" s="396"/>
      <c r="CE103" s="396"/>
      <c r="CF103" s="396"/>
      <c r="CG103" s="396"/>
      <c r="CH103" s="396"/>
      <c r="CI103" s="396"/>
      <c r="CJ103" s="396"/>
      <c r="CK103" s="396"/>
      <c r="CL103" s="396"/>
      <c r="CM103" s="396"/>
      <c r="CN103" s="396"/>
      <c r="CO103" s="396"/>
      <c r="CP103" s="396"/>
      <c r="CQ103" s="396"/>
      <c r="CR103" s="396"/>
      <c r="CS103" s="396"/>
      <c r="CT103" s="396"/>
      <c r="CU103" s="396"/>
      <c r="CV103" s="396"/>
      <c r="CW103" s="396"/>
      <c r="CX103" s="396"/>
      <c r="CY103" s="396"/>
      <c r="CZ103" s="538"/>
    </row>
    <row r="104" spans="1:104">
      <c r="A104" s="535">
        <f>B測定!A107</f>
        <v>695</v>
      </c>
      <c r="B104" s="536" t="str">
        <f>B測定!B107</f>
        <v>695.#1J端面中央 Ｚ=</v>
      </c>
      <c r="C104" s="484">
        <f>B測定!Q107</f>
        <v>695</v>
      </c>
      <c r="D104" s="398">
        <f>B測定!R107</f>
        <v>24</v>
      </c>
      <c r="E104" s="537">
        <f>IF(B測定!S107="","",B測定!S107-$D104)</f>
        <v>-0.14399999999999835</v>
      </c>
      <c r="F104" s="537">
        <f>IF(B測定!T107="","",B測定!T107-$D104)</f>
        <v>-0.15299999999999869</v>
      </c>
      <c r="G104" s="396"/>
      <c r="H104" s="396"/>
      <c r="I104" s="396"/>
      <c r="J104" s="396"/>
      <c r="K104" s="396"/>
      <c r="L104" s="396"/>
      <c r="M104" s="396"/>
      <c r="N104" s="396"/>
      <c r="O104" s="396"/>
      <c r="P104" s="396"/>
      <c r="Q104" s="396"/>
      <c r="R104" s="396"/>
      <c r="S104" s="396"/>
      <c r="T104" s="396"/>
      <c r="U104" s="396"/>
      <c r="V104" s="396"/>
      <c r="W104" s="396"/>
      <c r="X104" s="396"/>
      <c r="Y104" s="396"/>
      <c r="Z104" s="396"/>
      <c r="AA104" s="396"/>
      <c r="AB104" s="396"/>
      <c r="AC104" s="396"/>
      <c r="AD104" s="396"/>
      <c r="AE104" s="396"/>
      <c r="AF104" s="396"/>
      <c r="AG104" s="396"/>
      <c r="AH104" s="396"/>
      <c r="AI104" s="396"/>
      <c r="AJ104" s="396"/>
      <c r="AK104" s="396"/>
      <c r="AL104" s="396"/>
      <c r="AM104" s="396"/>
      <c r="AN104" s="396"/>
      <c r="AO104" s="396"/>
      <c r="AP104" s="396"/>
      <c r="AQ104" s="396"/>
      <c r="AR104" s="396"/>
      <c r="AS104" s="396"/>
      <c r="AT104" s="396"/>
      <c r="AU104" s="396"/>
      <c r="AV104" s="396"/>
      <c r="AW104" s="396"/>
      <c r="AX104" s="396"/>
      <c r="AY104" s="396"/>
      <c r="AZ104" s="396"/>
      <c r="BA104" s="396"/>
      <c r="BB104" s="396"/>
      <c r="BC104" s="396"/>
      <c r="BD104" s="396"/>
      <c r="BE104" s="396"/>
      <c r="BF104" s="396"/>
      <c r="BG104" s="396"/>
      <c r="BH104" s="396"/>
      <c r="BI104" s="396"/>
      <c r="BJ104" s="396"/>
      <c r="BK104" s="396"/>
      <c r="BL104" s="396"/>
      <c r="BM104" s="396"/>
      <c r="BN104" s="396"/>
      <c r="BO104" s="396"/>
      <c r="BP104" s="396"/>
      <c r="BQ104" s="396"/>
      <c r="BR104" s="396"/>
      <c r="BS104" s="396"/>
      <c r="BT104" s="396"/>
      <c r="BU104" s="396"/>
      <c r="BV104" s="396"/>
      <c r="BW104" s="396"/>
      <c r="BX104" s="396"/>
      <c r="BY104" s="396"/>
      <c r="BZ104" s="396"/>
      <c r="CA104" s="396"/>
      <c r="CB104" s="396"/>
      <c r="CC104" s="396"/>
      <c r="CD104" s="396"/>
      <c r="CE104" s="396"/>
      <c r="CF104" s="396"/>
      <c r="CG104" s="396"/>
      <c r="CH104" s="396"/>
      <c r="CI104" s="396"/>
      <c r="CJ104" s="396"/>
      <c r="CK104" s="396"/>
      <c r="CL104" s="396"/>
      <c r="CM104" s="396"/>
      <c r="CN104" s="396"/>
      <c r="CO104" s="396"/>
      <c r="CP104" s="396"/>
      <c r="CQ104" s="396"/>
      <c r="CR104" s="396"/>
      <c r="CS104" s="396"/>
      <c r="CT104" s="396"/>
      <c r="CU104" s="396"/>
      <c r="CV104" s="396"/>
      <c r="CW104" s="396"/>
      <c r="CX104" s="396"/>
      <c r="CY104" s="396"/>
      <c r="CZ104" s="538"/>
    </row>
    <row r="105" spans="1:104">
      <c r="A105" s="535">
        <f>B測定!A108</f>
        <v>694</v>
      </c>
      <c r="B105" s="536" t="str">
        <f>B測定!B108</f>
        <v>694.#2J端面中央 Ｚ=</v>
      </c>
      <c r="C105" s="484">
        <f>B測定!Q108</f>
        <v>694</v>
      </c>
      <c r="D105" s="398">
        <f>B測定!R108</f>
        <v>24</v>
      </c>
      <c r="E105" s="537">
        <f>IF(B測定!S108="","",B測定!S108-$D105)</f>
        <v>0.11299999999999955</v>
      </c>
      <c r="F105" s="537">
        <f>IF(B測定!T108="","",B測定!T108-$D105)</f>
        <v>7.6000000000000512E-2</v>
      </c>
      <c r="G105" s="396"/>
      <c r="H105" s="396"/>
      <c r="I105" s="396"/>
      <c r="J105" s="396"/>
      <c r="K105" s="396"/>
      <c r="L105" s="396"/>
      <c r="M105" s="396"/>
      <c r="N105" s="396"/>
      <c r="O105" s="396"/>
      <c r="P105" s="396"/>
      <c r="Q105" s="396"/>
      <c r="R105" s="396"/>
      <c r="S105" s="396"/>
      <c r="T105" s="396"/>
      <c r="U105" s="396"/>
      <c r="V105" s="396"/>
      <c r="W105" s="396"/>
      <c r="X105" s="396"/>
      <c r="Y105" s="396"/>
      <c r="Z105" s="396"/>
      <c r="AA105" s="396"/>
      <c r="AB105" s="396"/>
      <c r="AC105" s="396"/>
      <c r="AD105" s="396"/>
      <c r="AE105" s="396"/>
      <c r="AF105" s="396"/>
      <c r="AG105" s="396"/>
      <c r="AH105" s="396"/>
      <c r="AI105" s="396"/>
      <c r="AJ105" s="396"/>
      <c r="AK105" s="396"/>
      <c r="AL105" s="396"/>
      <c r="AM105" s="396"/>
      <c r="AN105" s="396"/>
      <c r="AO105" s="396"/>
      <c r="AP105" s="396"/>
      <c r="AQ105" s="396"/>
      <c r="AR105" s="396"/>
      <c r="AS105" s="396"/>
      <c r="AT105" s="396"/>
      <c r="AU105" s="396"/>
      <c r="AV105" s="396"/>
      <c r="AW105" s="396"/>
      <c r="AX105" s="396"/>
      <c r="AY105" s="396"/>
      <c r="AZ105" s="396"/>
      <c r="BA105" s="396"/>
      <c r="BB105" s="396"/>
      <c r="BC105" s="396"/>
      <c r="BD105" s="396"/>
      <c r="BE105" s="396"/>
      <c r="BF105" s="396"/>
      <c r="BG105" s="396"/>
      <c r="BH105" s="396"/>
      <c r="BI105" s="396"/>
      <c r="BJ105" s="396"/>
      <c r="BK105" s="396"/>
      <c r="BL105" s="396"/>
      <c r="BM105" s="396"/>
      <c r="BN105" s="396"/>
      <c r="BO105" s="396"/>
      <c r="BP105" s="396"/>
      <c r="BQ105" s="396"/>
      <c r="BR105" s="396"/>
      <c r="BS105" s="396"/>
      <c r="BT105" s="396"/>
      <c r="BU105" s="396"/>
      <c r="BV105" s="396"/>
      <c r="BW105" s="396"/>
      <c r="BX105" s="396"/>
      <c r="BY105" s="396"/>
      <c r="BZ105" s="396"/>
      <c r="CA105" s="396"/>
      <c r="CB105" s="396"/>
      <c r="CC105" s="396"/>
      <c r="CD105" s="396"/>
      <c r="CE105" s="396"/>
      <c r="CF105" s="396"/>
      <c r="CG105" s="396"/>
      <c r="CH105" s="396"/>
      <c r="CI105" s="396"/>
      <c r="CJ105" s="396"/>
      <c r="CK105" s="396"/>
      <c r="CL105" s="396"/>
      <c r="CM105" s="396"/>
      <c r="CN105" s="396"/>
      <c r="CO105" s="396"/>
      <c r="CP105" s="396"/>
      <c r="CQ105" s="396"/>
      <c r="CR105" s="396"/>
      <c r="CS105" s="396"/>
      <c r="CT105" s="396"/>
      <c r="CU105" s="396"/>
      <c r="CV105" s="396"/>
      <c r="CW105" s="396"/>
      <c r="CX105" s="396"/>
      <c r="CY105" s="396"/>
      <c r="CZ105" s="538"/>
    </row>
    <row r="106" spans="1:104">
      <c r="A106" s="535">
        <f>B測定!A109</f>
        <v>693</v>
      </c>
      <c r="B106" s="536" t="str">
        <f>B測定!B109</f>
        <v>693.#3J端面中央 Ｚ=</v>
      </c>
      <c r="C106" s="484">
        <f>B測定!Q109</f>
        <v>693</v>
      </c>
      <c r="D106" s="398">
        <f>B測定!R109</f>
        <v>24</v>
      </c>
      <c r="E106" s="537">
        <f>IF(B測定!S109="","",B測定!S109-$D106)</f>
        <v>-4.7999999999998266E-2</v>
      </c>
      <c r="F106" s="537">
        <f>IF(B測定!T109="","",B測定!T109-$D106)</f>
        <v>-7.0000000000000284E-2</v>
      </c>
      <c r="G106" s="396"/>
      <c r="H106" s="396"/>
      <c r="I106" s="396"/>
      <c r="J106" s="396"/>
      <c r="K106" s="396"/>
      <c r="L106" s="396"/>
      <c r="M106" s="396"/>
      <c r="N106" s="396"/>
      <c r="O106" s="396"/>
      <c r="P106" s="396"/>
      <c r="Q106" s="396"/>
      <c r="R106" s="396"/>
      <c r="S106" s="396"/>
      <c r="T106" s="396"/>
      <c r="U106" s="396"/>
      <c r="V106" s="396"/>
      <c r="W106" s="396"/>
      <c r="X106" s="396"/>
      <c r="Y106" s="396"/>
      <c r="Z106" s="396"/>
      <c r="AA106" s="396"/>
      <c r="AB106" s="396"/>
      <c r="AC106" s="396"/>
      <c r="AD106" s="396"/>
      <c r="AE106" s="396"/>
      <c r="AF106" s="396"/>
      <c r="AG106" s="396"/>
      <c r="AH106" s="396"/>
      <c r="AI106" s="396"/>
      <c r="AJ106" s="396"/>
      <c r="AK106" s="396"/>
      <c r="AL106" s="396"/>
      <c r="AM106" s="396"/>
      <c r="AN106" s="396"/>
      <c r="AO106" s="396"/>
      <c r="AP106" s="396"/>
      <c r="AQ106" s="396"/>
      <c r="AR106" s="396"/>
      <c r="AS106" s="396"/>
      <c r="AT106" s="396"/>
      <c r="AU106" s="396"/>
      <c r="AV106" s="396"/>
      <c r="AW106" s="396"/>
      <c r="AX106" s="396"/>
      <c r="AY106" s="396"/>
      <c r="AZ106" s="396"/>
      <c r="BA106" s="396"/>
      <c r="BB106" s="396"/>
      <c r="BC106" s="396"/>
      <c r="BD106" s="396"/>
      <c r="BE106" s="396"/>
      <c r="BF106" s="396"/>
      <c r="BG106" s="396"/>
      <c r="BH106" s="396"/>
      <c r="BI106" s="396"/>
      <c r="BJ106" s="396"/>
      <c r="BK106" s="396"/>
      <c r="BL106" s="396"/>
      <c r="BM106" s="396"/>
      <c r="BN106" s="396"/>
      <c r="BO106" s="396"/>
      <c r="BP106" s="396"/>
      <c r="BQ106" s="396"/>
      <c r="BR106" s="396"/>
      <c r="BS106" s="396"/>
      <c r="BT106" s="396"/>
      <c r="BU106" s="396"/>
      <c r="BV106" s="396"/>
      <c r="BW106" s="396"/>
      <c r="BX106" s="396"/>
      <c r="BY106" s="396"/>
      <c r="BZ106" s="396"/>
      <c r="CA106" s="396"/>
      <c r="CB106" s="396"/>
      <c r="CC106" s="396"/>
      <c r="CD106" s="396"/>
      <c r="CE106" s="396"/>
      <c r="CF106" s="396"/>
      <c r="CG106" s="396"/>
      <c r="CH106" s="396"/>
      <c r="CI106" s="396"/>
      <c r="CJ106" s="396"/>
      <c r="CK106" s="396"/>
      <c r="CL106" s="396"/>
      <c r="CM106" s="396"/>
      <c r="CN106" s="396"/>
      <c r="CO106" s="396"/>
      <c r="CP106" s="396"/>
      <c r="CQ106" s="396"/>
      <c r="CR106" s="396"/>
      <c r="CS106" s="396"/>
      <c r="CT106" s="396"/>
      <c r="CU106" s="396"/>
      <c r="CV106" s="396"/>
      <c r="CW106" s="396"/>
      <c r="CX106" s="396"/>
      <c r="CY106" s="396"/>
      <c r="CZ106" s="538"/>
    </row>
    <row r="107" spans="1:104">
      <c r="A107" s="535">
        <f>B測定!A110</f>
        <v>692</v>
      </c>
      <c r="B107" s="536" t="str">
        <f>B測定!B110</f>
        <v>692.#4J端面中央 Ｚ=</v>
      </c>
      <c r="C107" s="484">
        <f>B測定!Q110</f>
        <v>692</v>
      </c>
      <c r="D107" s="398">
        <f>B測定!R110</f>
        <v>24</v>
      </c>
      <c r="E107" s="537">
        <f>IF(B測定!S110="","",B測定!S110-$D107)</f>
        <v>9.9000000000000199E-2</v>
      </c>
      <c r="F107" s="537">
        <f>IF(B測定!T110="","",B測定!T110-$D107)</f>
        <v>8.8000000000000966E-2</v>
      </c>
      <c r="G107" s="396"/>
      <c r="H107" s="396"/>
      <c r="I107" s="396"/>
      <c r="J107" s="396"/>
      <c r="K107" s="396"/>
      <c r="L107" s="396"/>
      <c r="M107" s="396"/>
      <c r="N107" s="396"/>
      <c r="O107" s="396"/>
      <c r="P107" s="396"/>
      <c r="Q107" s="396"/>
      <c r="R107" s="396"/>
      <c r="S107" s="396"/>
      <c r="T107" s="396"/>
      <c r="U107" s="396"/>
      <c r="V107" s="396"/>
      <c r="W107" s="396"/>
      <c r="X107" s="396"/>
      <c r="Y107" s="396"/>
      <c r="Z107" s="396"/>
      <c r="AA107" s="396"/>
      <c r="AB107" s="396"/>
      <c r="AC107" s="396"/>
      <c r="AD107" s="396"/>
      <c r="AE107" s="396"/>
      <c r="AF107" s="396"/>
      <c r="AG107" s="396"/>
      <c r="AH107" s="396"/>
      <c r="AI107" s="396"/>
      <c r="AJ107" s="396"/>
      <c r="AK107" s="396"/>
      <c r="AL107" s="396"/>
      <c r="AM107" s="396"/>
      <c r="AN107" s="396"/>
      <c r="AO107" s="396"/>
      <c r="AP107" s="396"/>
      <c r="AQ107" s="396"/>
      <c r="AR107" s="396"/>
      <c r="AS107" s="396"/>
      <c r="AT107" s="396"/>
      <c r="AU107" s="396"/>
      <c r="AV107" s="396"/>
      <c r="AW107" s="396"/>
      <c r="AX107" s="396"/>
      <c r="AY107" s="396"/>
      <c r="AZ107" s="396"/>
      <c r="BA107" s="396"/>
      <c r="BB107" s="396"/>
      <c r="BC107" s="396"/>
      <c r="BD107" s="396"/>
      <c r="BE107" s="396"/>
      <c r="BF107" s="396"/>
      <c r="BG107" s="396"/>
      <c r="BH107" s="396"/>
      <c r="BI107" s="396"/>
      <c r="BJ107" s="396"/>
      <c r="BK107" s="396"/>
      <c r="BL107" s="396"/>
      <c r="BM107" s="396"/>
      <c r="BN107" s="396"/>
      <c r="BO107" s="396"/>
      <c r="BP107" s="396"/>
      <c r="BQ107" s="396"/>
      <c r="BR107" s="396"/>
      <c r="BS107" s="396"/>
      <c r="BT107" s="396"/>
      <c r="BU107" s="396"/>
      <c r="BV107" s="396"/>
      <c r="BW107" s="396"/>
      <c r="BX107" s="396"/>
      <c r="BY107" s="396"/>
      <c r="BZ107" s="396"/>
      <c r="CA107" s="396"/>
      <c r="CB107" s="396"/>
      <c r="CC107" s="396"/>
      <c r="CD107" s="396"/>
      <c r="CE107" s="396"/>
      <c r="CF107" s="396"/>
      <c r="CG107" s="396"/>
      <c r="CH107" s="396"/>
      <c r="CI107" s="396"/>
      <c r="CJ107" s="396"/>
      <c r="CK107" s="396"/>
      <c r="CL107" s="396"/>
      <c r="CM107" s="396"/>
      <c r="CN107" s="396"/>
      <c r="CO107" s="396"/>
      <c r="CP107" s="396"/>
      <c r="CQ107" s="396"/>
      <c r="CR107" s="396"/>
      <c r="CS107" s="396"/>
      <c r="CT107" s="396"/>
      <c r="CU107" s="396"/>
      <c r="CV107" s="396"/>
      <c r="CW107" s="396"/>
      <c r="CX107" s="396"/>
      <c r="CY107" s="396"/>
      <c r="CZ107" s="538"/>
    </row>
    <row r="108" spans="1:104">
      <c r="A108" s="535">
        <f>B測定!A111</f>
        <v>691</v>
      </c>
      <c r="B108" s="536" t="str">
        <f>B測定!B111</f>
        <v>691.#5J端面中央 Ｚ=</v>
      </c>
      <c r="C108" s="484">
        <f>B測定!Q111</f>
        <v>691</v>
      </c>
      <c r="D108" s="398">
        <f>B測定!R111</f>
        <v>24</v>
      </c>
      <c r="E108" s="537">
        <f>IF(B測定!S111="","",B測定!S111-$D108)</f>
        <v>-8.8999999999998636E-2</v>
      </c>
      <c r="F108" s="537">
        <f>IF(B測定!T111="","",B測定!T111-$D108)</f>
        <v>-0.10699999999999932</v>
      </c>
      <c r="G108" s="396"/>
      <c r="H108" s="396"/>
      <c r="I108" s="396"/>
      <c r="J108" s="396"/>
      <c r="K108" s="396"/>
      <c r="L108" s="396"/>
      <c r="M108" s="396"/>
      <c r="N108" s="396"/>
      <c r="O108" s="396"/>
      <c r="P108" s="396"/>
      <c r="Q108" s="396"/>
      <c r="R108" s="396"/>
      <c r="S108" s="396"/>
      <c r="T108" s="396"/>
      <c r="U108" s="396"/>
      <c r="V108" s="396"/>
      <c r="W108" s="396"/>
      <c r="X108" s="396"/>
      <c r="Y108" s="396"/>
      <c r="Z108" s="396"/>
      <c r="AA108" s="396"/>
      <c r="AB108" s="396"/>
      <c r="AC108" s="396"/>
      <c r="AD108" s="396"/>
      <c r="AE108" s="396"/>
      <c r="AF108" s="396"/>
      <c r="AG108" s="396"/>
      <c r="AH108" s="396"/>
      <c r="AI108" s="396"/>
      <c r="AJ108" s="396"/>
      <c r="AK108" s="396"/>
      <c r="AL108" s="396"/>
      <c r="AM108" s="396"/>
      <c r="AN108" s="396"/>
      <c r="AO108" s="396"/>
      <c r="AP108" s="396"/>
      <c r="AQ108" s="396"/>
      <c r="AR108" s="396"/>
      <c r="AS108" s="396"/>
      <c r="AT108" s="396"/>
      <c r="AU108" s="396"/>
      <c r="AV108" s="396"/>
      <c r="AW108" s="396"/>
      <c r="AX108" s="396"/>
      <c r="AY108" s="396"/>
      <c r="AZ108" s="396"/>
      <c r="BA108" s="396"/>
      <c r="BB108" s="396"/>
      <c r="BC108" s="396"/>
      <c r="BD108" s="396"/>
      <c r="BE108" s="396"/>
      <c r="BF108" s="396"/>
      <c r="BG108" s="396"/>
      <c r="BH108" s="396"/>
      <c r="BI108" s="396"/>
      <c r="BJ108" s="396"/>
      <c r="BK108" s="396"/>
      <c r="BL108" s="396"/>
      <c r="BM108" s="396"/>
      <c r="BN108" s="396"/>
      <c r="BO108" s="396"/>
      <c r="BP108" s="396"/>
      <c r="BQ108" s="396"/>
      <c r="BR108" s="396"/>
      <c r="BS108" s="396"/>
      <c r="BT108" s="396"/>
      <c r="BU108" s="396"/>
      <c r="BV108" s="396"/>
      <c r="BW108" s="396"/>
      <c r="BX108" s="396"/>
      <c r="BY108" s="396"/>
      <c r="BZ108" s="396"/>
      <c r="CA108" s="396"/>
      <c r="CB108" s="396"/>
      <c r="CC108" s="396"/>
      <c r="CD108" s="396"/>
      <c r="CE108" s="396"/>
      <c r="CF108" s="396"/>
      <c r="CG108" s="396"/>
      <c r="CH108" s="396"/>
      <c r="CI108" s="396"/>
      <c r="CJ108" s="396"/>
      <c r="CK108" s="396"/>
      <c r="CL108" s="396"/>
      <c r="CM108" s="396"/>
      <c r="CN108" s="396"/>
      <c r="CO108" s="396"/>
      <c r="CP108" s="396"/>
      <c r="CQ108" s="396"/>
      <c r="CR108" s="396"/>
      <c r="CS108" s="396"/>
      <c r="CT108" s="396"/>
      <c r="CU108" s="396"/>
      <c r="CV108" s="396"/>
      <c r="CW108" s="396"/>
      <c r="CX108" s="396"/>
      <c r="CY108" s="396"/>
      <c r="CZ108" s="538"/>
    </row>
    <row r="109" spans="1:104">
      <c r="A109" s="535">
        <f>B測定!A112</f>
        <v>696</v>
      </c>
      <c r="B109" s="536" t="str">
        <f>B測定!B112</f>
        <v>696.#5J端面天側 Ｘ=</v>
      </c>
      <c r="C109" s="484">
        <f>B測定!Q112</f>
        <v>696</v>
      </c>
      <c r="D109" s="398">
        <f>B測定!R112</f>
        <v>-24</v>
      </c>
      <c r="E109" s="537">
        <f>IF(B測定!S112="","",B測定!S112-$D109)</f>
        <v>-7.6000000000000512E-2</v>
      </c>
      <c r="F109" s="537">
        <f>IF(B測定!T112="","",B測定!T112-$D109)</f>
        <v>-8.5999999999998522E-2</v>
      </c>
      <c r="G109" s="396"/>
      <c r="H109" s="396"/>
      <c r="I109" s="396"/>
      <c r="J109" s="396"/>
      <c r="K109" s="396"/>
      <c r="L109" s="396"/>
      <c r="M109" s="396"/>
      <c r="N109" s="396"/>
      <c r="O109" s="396"/>
      <c r="P109" s="396"/>
      <c r="Q109" s="396"/>
      <c r="R109" s="396"/>
      <c r="S109" s="396"/>
      <c r="T109" s="396"/>
      <c r="U109" s="396"/>
      <c r="V109" s="396"/>
      <c r="W109" s="396"/>
      <c r="X109" s="396"/>
      <c r="Y109" s="396"/>
      <c r="Z109" s="396"/>
      <c r="AA109" s="396"/>
      <c r="AB109" s="396"/>
      <c r="AC109" s="396"/>
      <c r="AD109" s="396"/>
      <c r="AE109" s="396"/>
      <c r="AF109" s="396"/>
      <c r="AG109" s="396"/>
      <c r="AH109" s="396"/>
      <c r="AI109" s="396"/>
      <c r="AJ109" s="396"/>
      <c r="AK109" s="396"/>
      <c r="AL109" s="396"/>
      <c r="AM109" s="396"/>
      <c r="AN109" s="396"/>
      <c r="AO109" s="396"/>
      <c r="AP109" s="396"/>
      <c r="AQ109" s="396"/>
      <c r="AR109" s="396"/>
      <c r="AS109" s="396"/>
      <c r="AT109" s="396"/>
      <c r="AU109" s="396"/>
      <c r="AV109" s="396"/>
      <c r="AW109" s="396"/>
      <c r="AX109" s="396"/>
      <c r="AY109" s="396"/>
      <c r="AZ109" s="396"/>
      <c r="BA109" s="396"/>
      <c r="BB109" s="396"/>
      <c r="BC109" s="396"/>
      <c r="BD109" s="396"/>
      <c r="BE109" s="396"/>
      <c r="BF109" s="396"/>
      <c r="BG109" s="396"/>
      <c r="BH109" s="396"/>
      <c r="BI109" s="396"/>
      <c r="BJ109" s="396"/>
      <c r="BK109" s="396"/>
      <c r="BL109" s="396"/>
      <c r="BM109" s="396"/>
      <c r="BN109" s="396"/>
      <c r="BO109" s="396"/>
      <c r="BP109" s="396"/>
      <c r="BQ109" s="396"/>
      <c r="BR109" s="396"/>
      <c r="BS109" s="396"/>
      <c r="BT109" s="396"/>
      <c r="BU109" s="396"/>
      <c r="BV109" s="396"/>
      <c r="BW109" s="396"/>
      <c r="BX109" s="396"/>
      <c r="BY109" s="396"/>
      <c r="BZ109" s="396"/>
      <c r="CA109" s="396"/>
      <c r="CB109" s="396"/>
      <c r="CC109" s="396"/>
      <c r="CD109" s="396"/>
      <c r="CE109" s="396"/>
      <c r="CF109" s="396"/>
      <c r="CG109" s="396"/>
      <c r="CH109" s="396"/>
      <c r="CI109" s="396"/>
      <c r="CJ109" s="396"/>
      <c r="CK109" s="396"/>
      <c r="CL109" s="396"/>
      <c r="CM109" s="396"/>
      <c r="CN109" s="396"/>
      <c r="CO109" s="396"/>
      <c r="CP109" s="396"/>
      <c r="CQ109" s="396"/>
      <c r="CR109" s="396"/>
      <c r="CS109" s="396"/>
      <c r="CT109" s="396"/>
      <c r="CU109" s="396"/>
      <c r="CV109" s="396"/>
      <c r="CW109" s="396"/>
      <c r="CX109" s="396"/>
      <c r="CY109" s="396"/>
      <c r="CZ109" s="538"/>
    </row>
    <row r="110" spans="1:104">
      <c r="A110" s="535">
        <f>B測定!A113</f>
        <v>697</v>
      </c>
      <c r="B110" s="536" t="str">
        <f>B測定!B113</f>
        <v>697.#4J端面天側 Ｘ=</v>
      </c>
      <c r="C110" s="484">
        <f>B測定!Q113</f>
        <v>697</v>
      </c>
      <c r="D110" s="398">
        <f>B測定!R113</f>
        <v>-24</v>
      </c>
      <c r="E110" s="537">
        <f>IF(B測定!S113="","",B測定!S113-$D110)</f>
        <v>3.0000000000001137E-2</v>
      </c>
      <c r="F110" s="537">
        <f>IF(B測定!T113="","",B測定!T113-$D110)</f>
        <v>2.1999999999998465E-2</v>
      </c>
      <c r="G110" s="396"/>
      <c r="H110" s="396"/>
      <c r="I110" s="396"/>
      <c r="J110" s="396"/>
      <c r="K110" s="396"/>
      <c r="L110" s="396"/>
      <c r="M110" s="396"/>
      <c r="N110" s="396"/>
      <c r="O110" s="396"/>
      <c r="P110" s="396"/>
      <c r="Q110" s="396"/>
      <c r="R110" s="396"/>
      <c r="S110" s="396"/>
      <c r="T110" s="396"/>
      <c r="U110" s="396"/>
      <c r="V110" s="396"/>
      <c r="W110" s="396"/>
      <c r="X110" s="396"/>
      <c r="Y110" s="396"/>
      <c r="Z110" s="396"/>
      <c r="AA110" s="396"/>
      <c r="AB110" s="396"/>
      <c r="AC110" s="396"/>
      <c r="AD110" s="396"/>
      <c r="AE110" s="396"/>
      <c r="AF110" s="396"/>
      <c r="AG110" s="396"/>
      <c r="AH110" s="396"/>
      <c r="AI110" s="396"/>
      <c r="AJ110" s="396"/>
      <c r="AK110" s="396"/>
      <c r="AL110" s="396"/>
      <c r="AM110" s="396"/>
      <c r="AN110" s="396"/>
      <c r="AO110" s="396"/>
      <c r="AP110" s="396"/>
      <c r="AQ110" s="396"/>
      <c r="AR110" s="396"/>
      <c r="AS110" s="396"/>
      <c r="AT110" s="396"/>
      <c r="AU110" s="396"/>
      <c r="AV110" s="396"/>
      <c r="AW110" s="396"/>
      <c r="AX110" s="396"/>
      <c r="AY110" s="396"/>
      <c r="AZ110" s="396"/>
      <c r="BA110" s="396"/>
      <c r="BB110" s="396"/>
      <c r="BC110" s="396"/>
      <c r="BD110" s="396"/>
      <c r="BE110" s="396"/>
      <c r="BF110" s="396"/>
      <c r="BG110" s="396"/>
      <c r="BH110" s="396"/>
      <c r="BI110" s="396"/>
      <c r="BJ110" s="396"/>
      <c r="BK110" s="396"/>
      <c r="BL110" s="396"/>
      <c r="BM110" s="396"/>
      <c r="BN110" s="396"/>
      <c r="BO110" s="396"/>
      <c r="BP110" s="396"/>
      <c r="BQ110" s="396"/>
      <c r="BR110" s="396"/>
      <c r="BS110" s="396"/>
      <c r="BT110" s="396"/>
      <c r="BU110" s="396"/>
      <c r="BV110" s="396"/>
      <c r="BW110" s="396"/>
      <c r="BX110" s="396"/>
      <c r="BY110" s="396"/>
      <c r="BZ110" s="396"/>
      <c r="CA110" s="396"/>
      <c r="CB110" s="396"/>
      <c r="CC110" s="396"/>
      <c r="CD110" s="396"/>
      <c r="CE110" s="396"/>
      <c r="CF110" s="396"/>
      <c r="CG110" s="396"/>
      <c r="CH110" s="396"/>
      <c r="CI110" s="396"/>
      <c r="CJ110" s="396"/>
      <c r="CK110" s="396"/>
      <c r="CL110" s="396"/>
      <c r="CM110" s="396"/>
      <c r="CN110" s="396"/>
      <c r="CO110" s="396"/>
      <c r="CP110" s="396"/>
      <c r="CQ110" s="396"/>
      <c r="CR110" s="396"/>
      <c r="CS110" s="396"/>
      <c r="CT110" s="396"/>
      <c r="CU110" s="396"/>
      <c r="CV110" s="396"/>
      <c r="CW110" s="396"/>
      <c r="CX110" s="396"/>
      <c r="CY110" s="396"/>
      <c r="CZ110" s="538"/>
    </row>
    <row r="111" spans="1:104">
      <c r="A111" s="535">
        <f>B測定!A114</f>
        <v>698</v>
      </c>
      <c r="B111" s="536" t="str">
        <f>B測定!B114</f>
        <v>698.#3J端面天側 Ｘ=</v>
      </c>
      <c r="C111" s="484">
        <f>B測定!Q114</f>
        <v>698</v>
      </c>
      <c r="D111" s="398">
        <f>B測定!R114</f>
        <v>-24</v>
      </c>
      <c r="E111" s="537">
        <f>IF(B測定!S114="","",B測定!S114-$D111)</f>
        <v>7.1000000000001506E-2</v>
      </c>
      <c r="F111" s="537">
        <f>IF(B測定!T114="","",B測定!T114-$D111)</f>
        <v>6.2000000000001165E-2</v>
      </c>
      <c r="G111" s="396"/>
      <c r="H111" s="396"/>
      <c r="I111" s="396"/>
      <c r="J111" s="396"/>
      <c r="K111" s="396"/>
      <c r="L111" s="396"/>
      <c r="M111" s="396"/>
      <c r="N111" s="396"/>
      <c r="O111" s="396"/>
      <c r="P111" s="396"/>
      <c r="Q111" s="396"/>
      <c r="R111" s="396"/>
      <c r="S111" s="396"/>
      <c r="T111" s="396"/>
      <c r="U111" s="396"/>
      <c r="V111" s="396"/>
      <c r="W111" s="396"/>
      <c r="X111" s="396"/>
      <c r="Y111" s="396"/>
      <c r="Z111" s="396"/>
      <c r="AA111" s="396"/>
      <c r="AB111" s="396"/>
      <c r="AC111" s="396"/>
      <c r="AD111" s="396"/>
      <c r="AE111" s="396"/>
      <c r="AF111" s="396"/>
      <c r="AG111" s="396"/>
      <c r="AH111" s="396"/>
      <c r="AI111" s="396"/>
      <c r="AJ111" s="396"/>
      <c r="AK111" s="396"/>
      <c r="AL111" s="396"/>
      <c r="AM111" s="396"/>
      <c r="AN111" s="396"/>
      <c r="AO111" s="396"/>
      <c r="AP111" s="396"/>
      <c r="AQ111" s="396"/>
      <c r="AR111" s="396"/>
      <c r="AS111" s="396"/>
      <c r="AT111" s="396"/>
      <c r="AU111" s="396"/>
      <c r="AV111" s="396"/>
      <c r="AW111" s="396"/>
      <c r="AX111" s="396"/>
      <c r="AY111" s="396"/>
      <c r="AZ111" s="396"/>
      <c r="BA111" s="396"/>
      <c r="BB111" s="396"/>
      <c r="BC111" s="396"/>
      <c r="BD111" s="396"/>
      <c r="BE111" s="396"/>
      <c r="BF111" s="396"/>
      <c r="BG111" s="396"/>
      <c r="BH111" s="396"/>
      <c r="BI111" s="396"/>
      <c r="BJ111" s="396"/>
      <c r="BK111" s="396"/>
      <c r="BL111" s="396"/>
      <c r="BM111" s="396"/>
      <c r="BN111" s="396"/>
      <c r="BO111" s="396"/>
      <c r="BP111" s="396"/>
      <c r="BQ111" s="396"/>
      <c r="BR111" s="396"/>
      <c r="BS111" s="396"/>
      <c r="BT111" s="396"/>
      <c r="BU111" s="396"/>
      <c r="BV111" s="396"/>
      <c r="BW111" s="396"/>
      <c r="BX111" s="396"/>
      <c r="BY111" s="396"/>
      <c r="BZ111" s="396"/>
      <c r="CA111" s="396"/>
      <c r="CB111" s="396"/>
      <c r="CC111" s="396"/>
      <c r="CD111" s="396"/>
      <c r="CE111" s="396"/>
      <c r="CF111" s="396"/>
      <c r="CG111" s="396"/>
      <c r="CH111" s="396"/>
      <c r="CI111" s="396"/>
      <c r="CJ111" s="396"/>
      <c r="CK111" s="396"/>
      <c r="CL111" s="396"/>
      <c r="CM111" s="396"/>
      <c r="CN111" s="396"/>
      <c r="CO111" s="396"/>
      <c r="CP111" s="396"/>
      <c r="CQ111" s="396"/>
      <c r="CR111" s="396"/>
      <c r="CS111" s="396"/>
      <c r="CT111" s="396"/>
      <c r="CU111" s="396"/>
      <c r="CV111" s="396"/>
      <c r="CW111" s="396"/>
      <c r="CX111" s="396"/>
      <c r="CY111" s="396"/>
      <c r="CZ111" s="538"/>
    </row>
    <row r="112" spans="1:104">
      <c r="A112" s="535">
        <f>B測定!A115</f>
        <v>699</v>
      </c>
      <c r="B112" s="536" t="str">
        <f>B測定!B115</f>
        <v>699.#2J端面天側 Ｘ=</v>
      </c>
      <c r="C112" s="484">
        <f>B測定!Q115</f>
        <v>699</v>
      </c>
      <c r="D112" s="398">
        <f>B測定!R115</f>
        <v>-24</v>
      </c>
      <c r="E112" s="537">
        <f>IF(B測定!S115="","",B測定!S115-$D112)</f>
        <v>0.12099999999999866</v>
      </c>
      <c r="F112" s="537">
        <f>IF(B測定!T115="","",B測定!T115-$D112)</f>
        <v>0.10200000000000031</v>
      </c>
      <c r="G112" s="396"/>
      <c r="H112" s="396"/>
      <c r="I112" s="396"/>
      <c r="J112" s="396"/>
      <c r="K112" s="396"/>
      <c r="L112" s="396"/>
      <c r="M112" s="396"/>
      <c r="N112" s="396"/>
      <c r="O112" s="396"/>
      <c r="P112" s="396"/>
      <c r="Q112" s="396"/>
      <c r="R112" s="396"/>
      <c r="S112" s="396"/>
      <c r="T112" s="396"/>
      <c r="U112" s="396"/>
      <c r="V112" s="396"/>
      <c r="W112" s="396"/>
      <c r="X112" s="396"/>
      <c r="Y112" s="396"/>
      <c r="Z112" s="396"/>
      <c r="AA112" s="396"/>
      <c r="AB112" s="396"/>
      <c r="AC112" s="396"/>
      <c r="AD112" s="396"/>
      <c r="AE112" s="396"/>
      <c r="AF112" s="396"/>
      <c r="AG112" s="396"/>
      <c r="AH112" s="396"/>
      <c r="AI112" s="396"/>
      <c r="AJ112" s="396"/>
      <c r="AK112" s="396"/>
      <c r="AL112" s="396"/>
      <c r="AM112" s="396"/>
      <c r="AN112" s="396"/>
      <c r="AO112" s="396"/>
      <c r="AP112" s="396"/>
      <c r="AQ112" s="396"/>
      <c r="AR112" s="396"/>
      <c r="AS112" s="396"/>
      <c r="AT112" s="396"/>
      <c r="AU112" s="396"/>
      <c r="AV112" s="396"/>
      <c r="AW112" s="396"/>
      <c r="AX112" s="396"/>
      <c r="AY112" s="396"/>
      <c r="AZ112" s="396"/>
      <c r="BA112" s="396"/>
      <c r="BB112" s="396"/>
      <c r="BC112" s="396"/>
      <c r="BD112" s="396"/>
      <c r="BE112" s="396"/>
      <c r="BF112" s="396"/>
      <c r="BG112" s="396"/>
      <c r="BH112" s="396"/>
      <c r="BI112" s="396"/>
      <c r="BJ112" s="396"/>
      <c r="BK112" s="396"/>
      <c r="BL112" s="396"/>
      <c r="BM112" s="396"/>
      <c r="BN112" s="396"/>
      <c r="BO112" s="396"/>
      <c r="BP112" s="396"/>
      <c r="BQ112" s="396"/>
      <c r="BR112" s="396"/>
      <c r="BS112" s="396"/>
      <c r="BT112" s="396"/>
      <c r="BU112" s="396"/>
      <c r="BV112" s="396"/>
      <c r="BW112" s="396"/>
      <c r="BX112" s="396"/>
      <c r="BY112" s="396"/>
      <c r="BZ112" s="396"/>
      <c r="CA112" s="396"/>
      <c r="CB112" s="396"/>
      <c r="CC112" s="396"/>
      <c r="CD112" s="396"/>
      <c r="CE112" s="396"/>
      <c r="CF112" s="396"/>
      <c r="CG112" s="396"/>
      <c r="CH112" s="396"/>
      <c r="CI112" s="396"/>
      <c r="CJ112" s="396"/>
      <c r="CK112" s="396"/>
      <c r="CL112" s="396"/>
      <c r="CM112" s="396"/>
      <c r="CN112" s="396"/>
      <c r="CO112" s="396"/>
      <c r="CP112" s="396"/>
      <c r="CQ112" s="396"/>
      <c r="CR112" s="396"/>
      <c r="CS112" s="396"/>
      <c r="CT112" s="396"/>
      <c r="CU112" s="396"/>
      <c r="CV112" s="396"/>
      <c r="CW112" s="396"/>
      <c r="CX112" s="396"/>
      <c r="CY112" s="396"/>
      <c r="CZ112" s="538"/>
    </row>
    <row r="113" spans="1:104">
      <c r="A113" s="535">
        <f>B測定!A116</f>
        <v>700</v>
      </c>
      <c r="B113" s="536" t="str">
        <f>B測定!B116</f>
        <v>700.#1J端面天側 Ｘ=</v>
      </c>
      <c r="C113" s="484">
        <f>B測定!Q116</f>
        <v>700</v>
      </c>
      <c r="D113" s="398">
        <f>B測定!R116</f>
        <v>-24</v>
      </c>
      <c r="E113" s="537">
        <f>IF(B測定!S116="","",B測定!S116-$D113)</f>
        <v>-4.5999999999999375E-2</v>
      </c>
      <c r="F113" s="537">
        <f>IF(B測定!T116="","",B測定!T116-$D113)</f>
        <v>-6.2999999999998835E-2</v>
      </c>
      <c r="G113" s="396"/>
      <c r="H113" s="396"/>
      <c r="I113" s="396"/>
      <c r="J113" s="396"/>
      <c r="K113" s="396"/>
      <c r="L113" s="396"/>
      <c r="M113" s="396"/>
      <c r="N113" s="396"/>
      <c r="O113" s="396"/>
      <c r="P113" s="396"/>
      <c r="Q113" s="396"/>
      <c r="R113" s="396"/>
      <c r="S113" s="396"/>
      <c r="T113" s="396"/>
      <c r="U113" s="396"/>
      <c r="V113" s="396"/>
      <c r="W113" s="396"/>
      <c r="X113" s="396"/>
      <c r="Y113" s="396"/>
      <c r="Z113" s="396"/>
      <c r="AA113" s="396"/>
      <c r="AB113" s="396"/>
      <c r="AC113" s="396"/>
      <c r="AD113" s="396"/>
      <c r="AE113" s="396"/>
      <c r="AF113" s="396"/>
      <c r="AG113" s="396"/>
      <c r="AH113" s="396"/>
      <c r="AI113" s="396"/>
      <c r="AJ113" s="396"/>
      <c r="AK113" s="396"/>
      <c r="AL113" s="396"/>
      <c r="AM113" s="396"/>
      <c r="AN113" s="396"/>
      <c r="AO113" s="396"/>
      <c r="AP113" s="396"/>
      <c r="AQ113" s="396"/>
      <c r="AR113" s="396"/>
      <c r="AS113" s="396"/>
      <c r="AT113" s="396"/>
      <c r="AU113" s="396"/>
      <c r="AV113" s="396"/>
      <c r="AW113" s="396"/>
      <c r="AX113" s="396"/>
      <c r="AY113" s="396"/>
      <c r="AZ113" s="396"/>
      <c r="BA113" s="396"/>
      <c r="BB113" s="396"/>
      <c r="BC113" s="396"/>
      <c r="BD113" s="396"/>
      <c r="BE113" s="396"/>
      <c r="BF113" s="396"/>
      <c r="BG113" s="396"/>
      <c r="BH113" s="396"/>
      <c r="BI113" s="396"/>
      <c r="BJ113" s="396"/>
      <c r="BK113" s="396"/>
      <c r="BL113" s="396"/>
      <c r="BM113" s="396"/>
      <c r="BN113" s="396"/>
      <c r="BO113" s="396"/>
      <c r="BP113" s="396"/>
      <c r="BQ113" s="396"/>
      <c r="BR113" s="396"/>
      <c r="BS113" s="396"/>
      <c r="BT113" s="396"/>
      <c r="BU113" s="396"/>
      <c r="BV113" s="396"/>
      <c r="BW113" s="396"/>
      <c r="BX113" s="396"/>
      <c r="BY113" s="396"/>
      <c r="BZ113" s="396"/>
      <c r="CA113" s="396"/>
      <c r="CB113" s="396"/>
      <c r="CC113" s="396"/>
      <c r="CD113" s="396"/>
      <c r="CE113" s="396"/>
      <c r="CF113" s="396"/>
      <c r="CG113" s="396"/>
      <c r="CH113" s="396"/>
      <c r="CI113" s="396"/>
      <c r="CJ113" s="396"/>
      <c r="CK113" s="396"/>
      <c r="CL113" s="396"/>
      <c r="CM113" s="396"/>
      <c r="CN113" s="396"/>
      <c r="CO113" s="396"/>
      <c r="CP113" s="396"/>
      <c r="CQ113" s="396"/>
      <c r="CR113" s="396"/>
      <c r="CS113" s="396"/>
      <c r="CT113" s="396"/>
      <c r="CU113" s="396"/>
      <c r="CV113" s="396"/>
      <c r="CW113" s="396"/>
      <c r="CX113" s="396"/>
      <c r="CY113" s="396"/>
      <c r="CZ113" s="538"/>
    </row>
    <row r="114" spans="1:104">
      <c r="A114" s="535">
        <f>B測定!A117</f>
        <v>701</v>
      </c>
      <c r="B114" s="536" t="str">
        <f>B測定!B117</f>
        <v>701.#4CRスラスト Y=</v>
      </c>
      <c r="C114" s="484">
        <f>B測定!Q117</f>
        <v>701</v>
      </c>
      <c r="D114" s="398">
        <f>B測定!R117</f>
        <v>91</v>
      </c>
      <c r="E114" s="537">
        <f>IF(B測定!S117="","",B測定!S117-$D114)</f>
        <v>1.3999999999995794E-2</v>
      </c>
      <c r="F114" s="537">
        <f>IF(B測定!T117="","",B測定!T117-$D114)</f>
        <v>4.0000000000048885E-3</v>
      </c>
      <c r="G114" s="396"/>
      <c r="H114" s="396"/>
      <c r="I114" s="396"/>
      <c r="J114" s="396"/>
      <c r="K114" s="396"/>
      <c r="L114" s="396"/>
      <c r="M114" s="396"/>
      <c r="N114" s="396"/>
      <c r="O114" s="396"/>
      <c r="P114" s="396"/>
      <c r="Q114" s="396"/>
      <c r="R114" s="396"/>
      <c r="S114" s="396"/>
      <c r="T114" s="396"/>
      <c r="U114" s="396"/>
      <c r="V114" s="396"/>
      <c r="W114" s="396"/>
      <c r="X114" s="396"/>
      <c r="Y114" s="396"/>
      <c r="Z114" s="396"/>
      <c r="AA114" s="396"/>
      <c r="AB114" s="396"/>
      <c r="AC114" s="396"/>
      <c r="AD114" s="396"/>
      <c r="AE114" s="396"/>
      <c r="AF114" s="396"/>
      <c r="AG114" s="396"/>
      <c r="AH114" s="396"/>
      <c r="AI114" s="396"/>
      <c r="AJ114" s="396"/>
      <c r="AK114" s="396"/>
      <c r="AL114" s="396"/>
      <c r="AM114" s="396"/>
      <c r="AN114" s="396"/>
      <c r="AO114" s="396"/>
      <c r="AP114" s="396"/>
      <c r="AQ114" s="396"/>
      <c r="AR114" s="396"/>
      <c r="AS114" s="396"/>
      <c r="AT114" s="396"/>
      <c r="AU114" s="396"/>
      <c r="AV114" s="396"/>
      <c r="AW114" s="396"/>
      <c r="AX114" s="396"/>
      <c r="AY114" s="396"/>
      <c r="AZ114" s="396"/>
      <c r="BA114" s="396"/>
      <c r="BB114" s="396"/>
      <c r="BC114" s="396"/>
      <c r="BD114" s="396"/>
      <c r="BE114" s="396"/>
      <c r="BF114" s="396"/>
      <c r="BG114" s="396"/>
      <c r="BH114" s="396"/>
      <c r="BI114" s="396"/>
      <c r="BJ114" s="396"/>
      <c r="BK114" s="396"/>
      <c r="BL114" s="396"/>
      <c r="BM114" s="396"/>
      <c r="BN114" s="396"/>
      <c r="BO114" s="396"/>
      <c r="BP114" s="396"/>
      <c r="BQ114" s="396"/>
      <c r="BR114" s="396"/>
      <c r="BS114" s="396"/>
      <c r="BT114" s="396"/>
      <c r="BU114" s="396"/>
      <c r="BV114" s="396"/>
      <c r="BW114" s="396"/>
      <c r="BX114" s="396"/>
      <c r="BY114" s="396"/>
      <c r="BZ114" s="396"/>
      <c r="CA114" s="396"/>
      <c r="CB114" s="396"/>
      <c r="CC114" s="396"/>
      <c r="CD114" s="396"/>
      <c r="CE114" s="396"/>
      <c r="CF114" s="396"/>
      <c r="CG114" s="396"/>
      <c r="CH114" s="396"/>
      <c r="CI114" s="396"/>
      <c r="CJ114" s="396"/>
      <c r="CK114" s="396"/>
      <c r="CL114" s="396"/>
      <c r="CM114" s="396"/>
      <c r="CN114" s="396"/>
      <c r="CO114" s="396"/>
      <c r="CP114" s="396"/>
      <c r="CQ114" s="396"/>
      <c r="CR114" s="396"/>
      <c r="CS114" s="396"/>
      <c r="CT114" s="396"/>
      <c r="CU114" s="396"/>
      <c r="CV114" s="396"/>
      <c r="CW114" s="396"/>
      <c r="CX114" s="396"/>
      <c r="CY114" s="396"/>
      <c r="CZ114" s="538"/>
    </row>
    <row r="115" spans="1:104">
      <c r="A115" s="535">
        <f>B測定!A118</f>
        <v>703</v>
      </c>
      <c r="B115" s="536" t="str">
        <f>B測定!B118</f>
        <v>703.#4CRスラスト天側 Y=</v>
      </c>
      <c r="C115" s="484">
        <f>B測定!Q118</f>
        <v>703</v>
      </c>
      <c r="D115" s="398">
        <f>B測定!R118</f>
        <v>91</v>
      </c>
      <c r="E115" s="537">
        <f>IF(B測定!S118="","",B測定!S118-$D115)</f>
        <v>-1.9999999999996021E-2</v>
      </c>
      <c r="F115" s="537">
        <f>IF(B測定!T118="","",B測定!T118-$D115)</f>
        <v>-2.4000000000000909E-2</v>
      </c>
      <c r="G115" s="396"/>
      <c r="H115" s="396"/>
      <c r="I115" s="396"/>
      <c r="J115" s="396"/>
      <c r="K115" s="396"/>
      <c r="L115" s="396"/>
      <c r="M115" s="396"/>
      <c r="N115" s="396"/>
      <c r="O115" s="396"/>
      <c r="P115" s="396"/>
      <c r="Q115" s="396"/>
      <c r="R115" s="396"/>
      <c r="S115" s="396"/>
      <c r="T115" s="396"/>
      <c r="U115" s="396"/>
      <c r="V115" s="396"/>
      <c r="W115" s="396"/>
      <c r="X115" s="396"/>
      <c r="Y115" s="396"/>
      <c r="Z115" s="396"/>
      <c r="AA115" s="396"/>
      <c r="AB115" s="396"/>
      <c r="AC115" s="396"/>
      <c r="AD115" s="396"/>
      <c r="AE115" s="396"/>
      <c r="AF115" s="396"/>
      <c r="AG115" s="396"/>
      <c r="AH115" s="396"/>
      <c r="AI115" s="396"/>
      <c r="AJ115" s="396"/>
      <c r="AK115" s="396"/>
      <c r="AL115" s="396"/>
      <c r="AM115" s="396"/>
      <c r="AN115" s="396"/>
      <c r="AO115" s="396"/>
      <c r="AP115" s="396"/>
      <c r="AQ115" s="396"/>
      <c r="AR115" s="396"/>
      <c r="AS115" s="396"/>
      <c r="AT115" s="396"/>
      <c r="AU115" s="396"/>
      <c r="AV115" s="396"/>
      <c r="AW115" s="396"/>
      <c r="AX115" s="396"/>
      <c r="AY115" s="396"/>
      <c r="AZ115" s="396"/>
      <c r="BA115" s="396"/>
      <c r="BB115" s="396"/>
      <c r="BC115" s="396"/>
      <c r="BD115" s="396"/>
      <c r="BE115" s="396"/>
      <c r="BF115" s="396"/>
      <c r="BG115" s="396"/>
      <c r="BH115" s="396"/>
      <c r="BI115" s="396"/>
      <c r="BJ115" s="396"/>
      <c r="BK115" s="396"/>
      <c r="BL115" s="396"/>
      <c r="BM115" s="396"/>
      <c r="BN115" s="396"/>
      <c r="BO115" s="396"/>
      <c r="BP115" s="396"/>
      <c r="BQ115" s="396"/>
      <c r="BR115" s="396"/>
      <c r="BS115" s="396"/>
      <c r="BT115" s="396"/>
      <c r="BU115" s="396"/>
      <c r="BV115" s="396"/>
      <c r="BW115" s="396"/>
      <c r="BX115" s="396"/>
      <c r="BY115" s="396"/>
      <c r="BZ115" s="396"/>
      <c r="CA115" s="396"/>
      <c r="CB115" s="396"/>
      <c r="CC115" s="396"/>
      <c r="CD115" s="396"/>
      <c r="CE115" s="396"/>
      <c r="CF115" s="396"/>
      <c r="CG115" s="396"/>
      <c r="CH115" s="396"/>
      <c r="CI115" s="396"/>
      <c r="CJ115" s="396"/>
      <c r="CK115" s="396"/>
      <c r="CL115" s="396"/>
      <c r="CM115" s="396"/>
      <c r="CN115" s="396"/>
      <c r="CO115" s="396"/>
      <c r="CP115" s="396"/>
      <c r="CQ115" s="396"/>
      <c r="CR115" s="396"/>
      <c r="CS115" s="396"/>
      <c r="CT115" s="396"/>
      <c r="CU115" s="396"/>
      <c r="CV115" s="396"/>
      <c r="CW115" s="396"/>
      <c r="CX115" s="396"/>
      <c r="CY115" s="396"/>
      <c r="CZ115" s="538"/>
    </row>
    <row r="116" spans="1:104" ht="15" thickBot="1">
      <c r="A116" s="541">
        <f>B測定!A119</f>
        <v>704</v>
      </c>
      <c r="B116" s="542" t="str">
        <f>B測定!B119</f>
        <v>704.#3CRスラスト天側 Y=</v>
      </c>
      <c r="C116" s="504">
        <f>B測定!Q119</f>
        <v>704</v>
      </c>
      <c r="D116" s="402">
        <f>B測定!R119</f>
        <v>69</v>
      </c>
      <c r="E116" s="539">
        <f>IF(B測定!S119="","",B測定!S119-$D116)</f>
        <v>5.700000000000216E-2</v>
      </c>
      <c r="F116" s="539">
        <f>IF(B測定!T119="","",B測定!T119-$D116)</f>
        <v>5.8999999999997499E-2</v>
      </c>
      <c r="G116" s="400"/>
      <c r="H116" s="400"/>
      <c r="I116" s="400"/>
      <c r="J116" s="400"/>
      <c r="K116" s="400"/>
      <c r="L116" s="400"/>
      <c r="M116" s="400"/>
      <c r="N116" s="400"/>
      <c r="O116" s="400"/>
      <c r="P116" s="400"/>
      <c r="Q116" s="400"/>
      <c r="R116" s="400"/>
      <c r="S116" s="400"/>
      <c r="T116" s="400"/>
      <c r="U116" s="400"/>
      <c r="V116" s="400"/>
      <c r="W116" s="400"/>
      <c r="X116" s="400"/>
      <c r="Y116" s="400"/>
      <c r="Z116" s="400"/>
      <c r="AA116" s="400"/>
      <c r="AB116" s="400"/>
      <c r="AC116" s="400"/>
      <c r="AD116" s="400"/>
      <c r="AE116" s="400"/>
      <c r="AF116" s="400"/>
      <c r="AG116" s="400"/>
      <c r="AH116" s="400"/>
      <c r="AI116" s="400"/>
      <c r="AJ116" s="400"/>
      <c r="AK116" s="400"/>
      <c r="AL116" s="400"/>
      <c r="AM116" s="400"/>
      <c r="AN116" s="400"/>
      <c r="AO116" s="400"/>
      <c r="AP116" s="400"/>
      <c r="AQ116" s="400"/>
      <c r="AR116" s="400"/>
      <c r="AS116" s="400"/>
      <c r="AT116" s="400"/>
      <c r="AU116" s="400"/>
      <c r="AV116" s="400"/>
      <c r="AW116" s="400"/>
      <c r="AX116" s="400"/>
      <c r="AY116" s="400"/>
      <c r="AZ116" s="400"/>
      <c r="BA116" s="400"/>
      <c r="BB116" s="400"/>
      <c r="BC116" s="400"/>
      <c r="BD116" s="400"/>
      <c r="BE116" s="400"/>
      <c r="BF116" s="400"/>
      <c r="BG116" s="400"/>
      <c r="BH116" s="400"/>
      <c r="BI116" s="400"/>
      <c r="BJ116" s="400"/>
      <c r="BK116" s="400"/>
      <c r="BL116" s="400"/>
      <c r="BM116" s="400"/>
      <c r="BN116" s="400"/>
      <c r="BO116" s="400"/>
      <c r="BP116" s="400"/>
      <c r="BQ116" s="400"/>
      <c r="BR116" s="400"/>
      <c r="BS116" s="400"/>
      <c r="BT116" s="400"/>
      <c r="BU116" s="400"/>
      <c r="BV116" s="400"/>
      <c r="BW116" s="400"/>
      <c r="BX116" s="400"/>
      <c r="BY116" s="400"/>
      <c r="BZ116" s="400"/>
      <c r="CA116" s="400"/>
      <c r="CB116" s="400"/>
      <c r="CC116" s="400"/>
      <c r="CD116" s="400"/>
      <c r="CE116" s="400"/>
      <c r="CF116" s="400"/>
      <c r="CG116" s="400"/>
      <c r="CH116" s="400"/>
      <c r="CI116" s="400"/>
      <c r="CJ116" s="400"/>
      <c r="CK116" s="400"/>
      <c r="CL116" s="400"/>
      <c r="CM116" s="400"/>
      <c r="CN116" s="400"/>
      <c r="CO116" s="400"/>
      <c r="CP116" s="400"/>
      <c r="CQ116" s="400"/>
      <c r="CR116" s="400"/>
      <c r="CS116" s="400"/>
      <c r="CT116" s="400"/>
      <c r="CU116" s="400"/>
      <c r="CV116" s="400"/>
      <c r="CW116" s="400"/>
      <c r="CX116" s="400"/>
      <c r="CY116" s="400"/>
      <c r="CZ116" s="540"/>
    </row>
  </sheetData>
  <mergeCells count="3">
    <mergeCell ref="A2:B5"/>
    <mergeCell ref="A6:B7"/>
    <mergeCell ref="C2:F2"/>
  </mergeCells>
  <phoneticPr fontId="2"/>
  <printOptions horizontalCentered="1"/>
  <pageMargins left="0.39370078740157483" right="0.39370078740157483" top="0.39370078740157483" bottom="0.39370078740157483" header="0.51181102362204722" footer="0.51181102362204722"/>
  <pageSetup paperSize="9" scale="75" orientation="portrait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transitionEvaluation="1">
    <tabColor theme="4"/>
  </sheetPr>
  <dimension ref="A1:CZ31"/>
  <sheetViews>
    <sheetView zoomScale="75" zoomScaleNormal="75" workbookViewId="0">
      <selection activeCell="D21" sqref="D21"/>
    </sheetView>
  </sheetViews>
  <sheetFormatPr baseColWidth="10" defaultColWidth="8.6640625" defaultRowHeight="14"/>
  <cols>
    <col min="1" max="1" width="5.6640625" style="118" customWidth="1"/>
    <col min="2" max="2" width="34.83203125" style="118" customWidth="1"/>
    <col min="3" max="104" width="10.1640625" style="118" customWidth="1"/>
    <col min="105" max="16384" width="8.6640625" style="118"/>
  </cols>
  <sheetData>
    <row r="1" spans="1:104" ht="15" thickBot="1">
      <c r="A1" s="118" t="str">
        <f>A測定_変化量!A1</f>
        <v>図面値からの変化量推移</v>
      </c>
      <c r="D1" s="2"/>
    </row>
    <row r="2" spans="1:104">
      <c r="A2" s="768" t="str">
        <f>AL被せ測定!A5</f>
        <v>GHAC  R0J尺寸检查表</v>
      </c>
      <c r="B2" s="769"/>
      <c r="C2" s="732" t="str">
        <f>AL被せ測定!Q5</f>
        <v>3次元寸法検査ﾃﾞｰﾀ</v>
      </c>
      <c r="D2" s="733"/>
      <c r="E2" s="733"/>
      <c r="F2" s="734"/>
    </row>
    <row r="3" spans="1:104" ht="13.5" customHeight="1" thickBot="1">
      <c r="A3" s="770"/>
      <c r="B3" s="771"/>
      <c r="C3" s="197" t="str">
        <f>AL被せ測定!Q6</f>
        <v>機種</v>
      </c>
      <c r="D3" s="198" t="str">
        <f>AL被せ測定!R6</f>
        <v>5R0</v>
      </c>
      <c r="E3" s="198" t="str">
        <f>AL被せ測定!S6</f>
        <v>型番</v>
      </c>
      <c r="F3" s="225">
        <f>AL被せ測定!T6</f>
        <v>1</v>
      </c>
    </row>
    <row r="4" spans="1:104" ht="13.5" customHeight="1">
      <c r="A4" s="770"/>
      <c r="B4" s="771"/>
      <c r="C4" s="193" t="str">
        <f>AL被せ測定!Q7</f>
        <v>NO</v>
      </c>
      <c r="D4" s="190">
        <f>AL被せ測定!R7</f>
        <v>0</v>
      </c>
      <c r="E4" s="268">
        <f>AL被せ測定!S7</f>
        <v>4</v>
      </c>
      <c r="F4" s="196">
        <f>AL被せ測定!T7</f>
        <v>2</v>
      </c>
      <c r="G4" s="191">
        <f>AL被せ測定!U7</f>
        <v>3</v>
      </c>
      <c r="H4" s="191">
        <f>AL被せ測定!V7</f>
        <v>4</v>
      </c>
      <c r="I4" s="191">
        <f>AL被せ測定!W7</f>
        <v>5</v>
      </c>
      <c r="J4" s="191">
        <f>AL被せ測定!X7</f>
        <v>6</v>
      </c>
      <c r="K4" s="191">
        <f>AL被せ測定!Y7</f>
        <v>7</v>
      </c>
      <c r="L4" s="191">
        <f>AL被せ測定!Z7</f>
        <v>8</v>
      </c>
      <c r="M4" s="191">
        <f>AL被せ測定!AA7</f>
        <v>9</v>
      </c>
      <c r="N4" s="191">
        <f>AL被せ測定!AB7</f>
        <v>10</v>
      </c>
      <c r="O4" s="191">
        <f>AL被せ測定!AC7</f>
        <v>11</v>
      </c>
      <c r="P4" s="191">
        <f>AL被せ測定!AD7</f>
        <v>12</v>
      </c>
      <c r="Q4" s="191">
        <f>AL被せ測定!AE7</f>
        <v>13</v>
      </c>
      <c r="R4" s="191">
        <f>AL被せ測定!AF7</f>
        <v>14</v>
      </c>
      <c r="S4" s="191">
        <f>AL被せ測定!AG7</f>
        <v>15</v>
      </c>
      <c r="T4" s="191">
        <f>AL被せ測定!AH7</f>
        <v>16</v>
      </c>
      <c r="U4" s="191">
        <f>AL被せ測定!AI7</f>
        <v>17</v>
      </c>
      <c r="V4" s="191">
        <f>AL被せ測定!AJ7</f>
        <v>18</v>
      </c>
      <c r="W4" s="191">
        <f>AL被せ測定!AK7</f>
        <v>19</v>
      </c>
      <c r="X4" s="191">
        <f>AL被せ測定!AL7</f>
        <v>20</v>
      </c>
      <c r="Y4" s="191">
        <f>AL被せ測定!AM7</f>
        <v>21</v>
      </c>
      <c r="Z4" s="191">
        <f>AL被せ測定!AN7</f>
        <v>22</v>
      </c>
      <c r="AA4" s="191">
        <f>AL被せ測定!AO7</f>
        <v>23</v>
      </c>
      <c r="AB4" s="191">
        <f>AL被せ測定!AP7</f>
        <v>24</v>
      </c>
      <c r="AC4" s="191">
        <f>AL被せ測定!AQ7</f>
        <v>25</v>
      </c>
      <c r="AD4" s="191">
        <f>AL被せ測定!AR7</f>
        <v>26</v>
      </c>
      <c r="AE4" s="191">
        <f>AL被せ測定!AS7</f>
        <v>27</v>
      </c>
      <c r="AF4" s="191">
        <f>AL被せ測定!AT7</f>
        <v>28</v>
      </c>
      <c r="AG4" s="191">
        <f>AL被せ測定!AU7</f>
        <v>29</v>
      </c>
      <c r="AH4" s="191">
        <f>AL被せ測定!AV7</f>
        <v>30</v>
      </c>
      <c r="AI4" s="191">
        <f>AL被せ測定!AW7</f>
        <v>31</v>
      </c>
      <c r="AJ4" s="191">
        <f>AL被せ測定!AX7</f>
        <v>32</v>
      </c>
      <c r="AK4" s="191">
        <f>AL被せ測定!AY7</f>
        <v>33</v>
      </c>
      <c r="AL4" s="191">
        <f>AL被せ測定!AZ7</f>
        <v>34</v>
      </c>
      <c r="AM4" s="191">
        <f>AL被せ測定!BA7</f>
        <v>35</v>
      </c>
      <c r="AN4" s="191">
        <f>AL被せ測定!BB7</f>
        <v>36</v>
      </c>
      <c r="AO4" s="191">
        <f>AL被せ測定!BC7</f>
        <v>37</v>
      </c>
      <c r="AP4" s="191">
        <f>AL被せ測定!BD7</f>
        <v>38</v>
      </c>
      <c r="AQ4" s="191">
        <f>AL被せ測定!BE7</f>
        <v>39</v>
      </c>
      <c r="AR4" s="191">
        <f>AL被せ測定!BF7</f>
        <v>40</v>
      </c>
      <c r="AS4" s="191">
        <f>AL被せ測定!BG7</f>
        <v>41</v>
      </c>
      <c r="AT4" s="191">
        <f>AL被せ測定!BH7</f>
        <v>42</v>
      </c>
      <c r="AU4" s="191">
        <f>AL被せ測定!BI7</f>
        <v>43</v>
      </c>
      <c r="AV4" s="191">
        <f>AL被せ測定!BJ7</f>
        <v>44</v>
      </c>
      <c r="AW4" s="191">
        <f>AL被せ測定!BK7</f>
        <v>45</v>
      </c>
      <c r="AX4" s="191">
        <f>AL被せ測定!BL7</f>
        <v>46</v>
      </c>
      <c r="AY4" s="191">
        <f>AL被せ測定!BM7</f>
        <v>47</v>
      </c>
      <c r="AZ4" s="191">
        <f>AL被せ測定!BN7</f>
        <v>48</v>
      </c>
      <c r="BA4" s="191">
        <f>AL被せ測定!BO7</f>
        <v>49</v>
      </c>
      <c r="BB4" s="191">
        <f>AL被せ測定!BP7</f>
        <v>50</v>
      </c>
      <c r="BC4" s="191">
        <f>AL被せ測定!BQ7</f>
        <v>51</v>
      </c>
      <c r="BD4" s="191">
        <f>AL被せ測定!BR7</f>
        <v>52</v>
      </c>
      <c r="BE4" s="191">
        <f>AL被せ測定!BS7</f>
        <v>53</v>
      </c>
      <c r="BF4" s="191">
        <f>AL被せ測定!BT7</f>
        <v>54</v>
      </c>
      <c r="BG4" s="191">
        <f>AL被せ測定!BU7</f>
        <v>55</v>
      </c>
      <c r="BH4" s="191">
        <f>AL被せ測定!BV7</f>
        <v>56</v>
      </c>
      <c r="BI4" s="191">
        <f>AL被せ測定!BW7</f>
        <v>57</v>
      </c>
      <c r="BJ4" s="191">
        <f>AL被せ測定!BX7</f>
        <v>58</v>
      </c>
      <c r="BK4" s="191">
        <f>AL被せ測定!BY7</f>
        <v>59</v>
      </c>
      <c r="BL4" s="191">
        <f>AL被せ測定!BZ7</f>
        <v>60</v>
      </c>
      <c r="BM4" s="191">
        <f>AL被せ測定!CA7</f>
        <v>61</v>
      </c>
      <c r="BN4" s="191">
        <f>AL被せ測定!CB7</f>
        <v>62</v>
      </c>
      <c r="BO4" s="191">
        <f>AL被せ測定!CC7</f>
        <v>63</v>
      </c>
      <c r="BP4" s="191">
        <f>AL被せ測定!CD7</f>
        <v>64</v>
      </c>
      <c r="BQ4" s="191">
        <f>AL被せ測定!CE7</f>
        <v>65</v>
      </c>
      <c r="BR4" s="191">
        <f>AL被せ測定!CF7</f>
        <v>66</v>
      </c>
      <c r="BS4" s="191">
        <f>AL被せ測定!CG7</f>
        <v>67</v>
      </c>
      <c r="BT4" s="191">
        <f>AL被せ測定!CH7</f>
        <v>68</v>
      </c>
      <c r="BU4" s="191">
        <f>AL被せ測定!CI7</f>
        <v>69</v>
      </c>
      <c r="BV4" s="191">
        <f>AL被せ測定!CJ7</f>
        <v>70</v>
      </c>
      <c r="BW4" s="191">
        <f>AL被せ測定!CK7</f>
        <v>71</v>
      </c>
      <c r="BX4" s="191">
        <f>AL被せ測定!CL7</f>
        <v>72</v>
      </c>
      <c r="BY4" s="191">
        <f>AL被せ測定!CM7</f>
        <v>73</v>
      </c>
      <c r="BZ4" s="191">
        <f>AL被せ測定!CN7</f>
        <v>74</v>
      </c>
      <c r="CA4" s="191">
        <f>AL被せ測定!CO7</f>
        <v>75</v>
      </c>
      <c r="CB4" s="191">
        <f>AL被せ測定!CP7</f>
        <v>76</v>
      </c>
      <c r="CC4" s="191">
        <f>AL被せ測定!CQ7</f>
        <v>77</v>
      </c>
      <c r="CD4" s="191">
        <f>AL被せ測定!CR7</f>
        <v>78</v>
      </c>
      <c r="CE4" s="191">
        <f>AL被せ測定!CS7</f>
        <v>79</v>
      </c>
      <c r="CF4" s="191">
        <f>AL被せ測定!CT7</f>
        <v>80</v>
      </c>
      <c r="CG4" s="191">
        <f>AL被せ測定!CU7</f>
        <v>81</v>
      </c>
      <c r="CH4" s="191">
        <f>AL被せ測定!CV7</f>
        <v>82</v>
      </c>
      <c r="CI4" s="191">
        <f>AL被せ測定!CW7</f>
        <v>83</v>
      </c>
      <c r="CJ4" s="191">
        <f>AL被せ測定!CX7</f>
        <v>84</v>
      </c>
      <c r="CK4" s="191">
        <f>AL被せ測定!CY7</f>
        <v>85</v>
      </c>
      <c r="CL4" s="191">
        <f>AL被せ測定!CZ7</f>
        <v>86</v>
      </c>
      <c r="CM4" s="191">
        <f>AL被せ測定!DA7</f>
        <v>87</v>
      </c>
      <c r="CN4" s="191">
        <f>AL被せ測定!DB7</f>
        <v>88</v>
      </c>
      <c r="CO4" s="191">
        <f>AL被せ測定!DC7</f>
        <v>89</v>
      </c>
      <c r="CP4" s="191">
        <f>AL被せ測定!DD7</f>
        <v>90</v>
      </c>
      <c r="CQ4" s="191">
        <f>AL被せ測定!DE7</f>
        <v>91</v>
      </c>
      <c r="CR4" s="191">
        <f>AL被せ測定!DF7</f>
        <v>92</v>
      </c>
      <c r="CS4" s="191">
        <f>AL被せ測定!DG7</f>
        <v>93</v>
      </c>
      <c r="CT4" s="191">
        <f>AL被せ測定!DH7</f>
        <v>94</v>
      </c>
      <c r="CU4" s="191">
        <f>AL被せ測定!DI7</f>
        <v>95</v>
      </c>
      <c r="CV4" s="191">
        <f>AL被せ測定!DJ7</f>
        <v>96</v>
      </c>
      <c r="CW4" s="191">
        <f>AL被せ測定!DK7</f>
        <v>97</v>
      </c>
      <c r="CX4" s="191">
        <f>AL被せ測定!DL7</f>
        <v>98</v>
      </c>
      <c r="CY4" s="191">
        <f>AL被せ測定!DM7</f>
        <v>99</v>
      </c>
      <c r="CZ4" s="192">
        <f>AL被せ測定!DN7</f>
        <v>100</v>
      </c>
    </row>
    <row r="5" spans="1:104" ht="13.5" customHeight="1" thickBot="1">
      <c r="A5" s="772"/>
      <c r="B5" s="773"/>
      <c r="C5" s="185" t="str">
        <f>AL被せ測定!Q8</f>
        <v>日付</v>
      </c>
      <c r="D5" s="185" t="str">
        <f>AL被せ測定!R8</f>
        <v>基準値</v>
      </c>
      <c r="E5" s="269">
        <f>AL被せ測定!S8</f>
        <v>44611</v>
      </c>
      <c r="F5" s="227">
        <f>AL被せ測定!T8</f>
        <v>44609</v>
      </c>
      <c r="G5" s="227">
        <f>AL被せ測定!U8</f>
        <v>0</v>
      </c>
      <c r="H5" s="227">
        <f>AL被せ測定!V8</f>
        <v>0</v>
      </c>
      <c r="I5" s="227">
        <f>AL被せ測定!W8</f>
        <v>0</v>
      </c>
      <c r="J5" s="227">
        <f>AL被せ測定!X8</f>
        <v>0</v>
      </c>
      <c r="K5" s="227">
        <f>AL被せ測定!Y8</f>
        <v>0</v>
      </c>
      <c r="L5" s="227">
        <f>AL被せ測定!Z8</f>
        <v>0</v>
      </c>
      <c r="M5" s="227">
        <f>AL被せ測定!AA8</f>
        <v>0</v>
      </c>
      <c r="N5" s="227">
        <f>AL被せ測定!AB8</f>
        <v>0</v>
      </c>
      <c r="O5" s="227">
        <f>AL被せ測定!AC8</f>
        <v>0</v>
      </c>
      <c r="P5" s="227">
        <f>AL被せ測定!AD8</f>
        <v>0</v>
      </c>
      <c r="Q5" s="227">
        <f>AL被せ測定!AE8</f>
        <v>0</v>
      </c>
      <c r="R5" s="227">
        <f>AL被せ測定!AF8</f>
        <v>0</v>
      </c>
      <c r="S5" s="227">
        <f>AL被せ測定!AG8</f>
        <v>0</v>
      </c>
      <c r="T5" s="227">
        <f>AL被せ測定!AH8</f>
        <v>0</v>
      </c>
      <c r="U5" s="227">
        <f>AL被せ測定!AI8</f>
        <v>0</v>
      </c>
      <c r="V5" s="227">
        <f>AL被せ測定!AJ8</f>
        <v>0</v>
      </c>
      <c r="W5" s="227">
        <f>AL被せ測定!AK8</f>
        <v>0</v>
      </c>
      <c r="X5" s="227">
        <f>AL被せ測定!AL8</f>
        <v>0</v>
      </c>
      <c r="Y5" s="227">
        <f>AL被せ測定!AM8</f>
        <v>0</v>
      </c>
      <c r="Z5" s="227">
        <f>AL被せ測定!AN8</f>
        <v>0</v>
      </c>
      <c r="AA5" s="227">
        <f>AL被せ測定!AO8</f>
        <v>0</v>
      </c>
      <c r="AB5" s="227">
        <f>AL被せ測定!AP8</f>
        <v>0</v>
      </c>
      <c r="AC5" s="227">
        <f>AL被せ測定!AQ8</f>
        <v>0</v>
      </c>
      <c r="AD5" s="227">
        <f>AL被せ測定!AR8</f>
        <v>0</v>
      </c>
      <c r="AE5" s="227">
        <f>AL被せ測定!AS8</f>
        <v>0</v>
      </c>
      <c r="AF5" s="227">
        <f>AL被せ測定!AT8</f>
        <v>0</v>
      </c>
      <c r="AG5" s="227">
        <f>AL被せ測定!AU8</f>
        <v>0</v>
      </c>
      <c r="AH5" s="227">
        <f>AL被せ測定!AV8</f>
        <v>0</v>
      </c>
      <c r="AI5" s="227">
        <f>AL被せ測定!AW8</f>
        <v>0</v>
      </c>
      <c r="AJ5" s="227">
        <f>AL被せ測定!AX8</f>
        <v>0</v>
      </c>
      <c r="AK5" s="227">
        <f>AL被せ測定!AY8</f>
        <v>0</v>
      </c>
      <c r="AL5" s="227">
        <f>AL被せ測定!AZ8</f>
        <v>0</v>
      </c>
      <c r="AM5" s="227">
        <f>AL被せ測定!BA8</f>
        <v>0</v>
      </c>
      <c r="AN5" s="227">
        <f>AL被せ測定!BB8</f>
        <v>0</v>
      </c>
      <c r="AO5" s="227">
        <f>AL被せ測定!BC8</f>
        <v>0</v>
      </c>
      <c r="AP5" s="227">
        <f>AL被せ測定!BD8</f>
        <v>0</v>
      </c>
      <c r="AQ5" s="227">
        <f>AL被せ測定!BE8</f>
        <v>0</v>
      </c>
      <c r="AR5" s="227">
        <f>AL被せ測定!BF8</f>
        <v>0</v>
      </c>
      <c r="AS5" s="227">
        <f>AL被せ測定!BG8</f>
        <v>0</v>
      </c>
      <c r="AT5" s="227">
        <f>AL被せ測定!BH8</f>
        <v>0</v>
      </c>
      <c r="AU5" s="227">
        <f>AL被せ測定!BI8</f>
        <v>0</v>
      </c>
      <c r="AV5" s="227">
        <f>AL被せ測定!BJ8</f>
        <v>0</v>
      </c>
      <c r="AW5" s="227">
        <f>AL被せ測定!BK8</f>
        <v>0</v>
      </c>
      <c r="AX5" s="227">
        <f>AL被せ測定!BL8</f>
        <v>0</v>
      </c>
      <c r="AY5" s="227">
        <f>AL被せ測定!BM8</f>
        <v>0</v>
      </c>
      <c r="AZ5" s="227">
        <f>AL被せ測定!BN8</f>
        <v>0</v>
      </c>
      <c r="BA5" s="227">
        <f>AL被せ測定!BO8</f>
        <v>0</v>
      </c>
      <c r="BB5" s="227">
        <f>AL被せ測定!BP8</f>
        <v>0</v>
      </c>
      <c r="BC5" s="227">
        <f>AL被せ測定!BQ8</f>
        <v>0</v>
      </c>
      <c r="BD5" s="227">
        <f>AL被せ測定!BR8</f>
        <v>0</v>
      </c>
      <c r="BE5" s="227">
        <f>AL被せ測定!BS8</f>
        <v>0</v>
      </c>
      <c r="BF5" s="227">
        <f>AL被せ測定!BT8</f>
        <v>0</v>
      </c>
      <c r="BG5" s="227">
        <f>AL被せ測定!BU8</f>
        <v>0</v>
      </c>
      <c r="BH5" s="227">
        <f>AL被せ測定!BV8</f>
        <v>0</v>
      </c>
      <c r="BI5" s="227">
        <f>AL被せ測定!BW8</f>
        <v>0</v>
      </c>
      <c r="BJ5" s="227">
        <f>AL被せ測定!BX8</f>
        <v>0</v>
      </c>
      <c r="BK5" s="227">
        <f>AL被せ測定!BY8</f>
        <v>0</v>
      </c>
      <c r="BL5" s="227">
        <f>AL被せ測定!BZ8</f>
        <v>0</v>
      </c>
      <c r="BM5" s="227">
        <f>AL被せ測定!CA8</f>
        <v>0</v>
      </c>
      <c r="BN5" s="227">
        <f>AL被せ測定!CB8</f>
        <v>0</v>
      </c>
      <c r="BO5" s="227">
        <f>AL被せ測定!CC8</f>
        <v>0</v>
      </c>
      <c r="BP5" s="227">
        <f>AL被せ測定!CD8</f>
        <v>0</v>
      </c>
      <c r="BQ5" s="227">
        <f>AL被せ測定!CE8</f>
        <v>0</v>
      </c>
      <c r="BR5" s="227">
        <f>AL被せ測定!CF8</f>
        <v>0</v>
      </c>
      <c r="BS5" s="227">
        <f>AL被せ測定!CG8</f>
        <v>0</v>
      </c>
      <c r="BT5" s="227">
        <f>AL被せ測定!CH8</f>
        <v>0</v>
      </c>
      <c r="BU5" s="227">
        <f>AL被せ測定!CI8</f>
        <v>0</v>
      </c>
      <c r="BV5" s="227">
        <f>AL被せ測定!CJ8</f>
        <v>0</v>
      </c>
      <c r="BW5" s="227">
        <f>AL被せ測定!CK8</f>
        <v>0</v>
      </c>
      <c r="BX5" s="227">
        <f>AL被せ測定!CL8</f>
        <v>0</v>
      </c>
      <c r="BY5" s="227">
        <f>AL被せ測定!CM8</f>
        <v>0</v>
      </c>
      <c r="BZ5" s="227">
        <f>AL被せ測定!CN8</f>
        <v>0</v>
      </c>
      <c r="CA5" s="227">
        <f>AL被せ測定!CO8</f>
        <v>0</v>
      </c>
      <c r="CB5" s="227">
        <f>AL被せ測定!CP8</f>
        <v>0</v>
      </c>
      <c r="CC5" s="227">
        <f>AL被せ測定!CQ8</f>
        <v>0</v>
      </c>
      <c r="CD5" s="227">
        <f>AL被せ測定!CR8</f>
        <v>0</v>
      </c>
      <c r="CE5" s="227">
        <f>AL被せ測定!CS8</f>
        <v>0</v>
      </c>
      <c r="CF5" s="227">
        <f>AL被せ測定!CT8</f>
        <v>0</v>
      </c>
      <c r="CG5" s="227">
        <f>AL被せ測定!CU8</f>
        <v>0</v>
      </c>
      <c r="CH5" s="227">
        <f>AL被せ測定!CV8</f>
        <v>0</v>
      </c>
      <c r="CI5" s="227">
        <f>AL被せ測定!CW8</f>
        <v>0</v>
      </c>
      <c r="CJ5" s="227">
        <f>AL被せ測定!CX8</f>
        <v>0</v>
      </c>
      <c r="CK5" s="227">
        <f>AL被せ測定!CY8</f>
        <v>0</v>
      </c>
      <c r="CL5" s="227">
        <f>AL被せ測定!CZ8</f>
        <v>0</v>
      </c>
      <c r="CM5" s="227">
        <f>AL被せ測定!DA8</f>
        <v>0</v>
      </c>
      <c r="CN5" s="227">
        <f>AL被せ測定!DB8</f>
        <v>0</v>
      </c>
      <c r="CO5" s="227">
        <f>AL被せ測定!DC8</f>
        <v>0</v>
      </c>
      <c r="CP5" s="227">
        <f>AL被せ測定!DD8</f>
        <v>0</v>
      </c>
      <c r="CQ5" s="227">
        <f>AL被せ測定!DE8</f>
        <v>0</v>
      </c>
      <c r="CR5" s="227">
        <f>AL被せ測定!DF8</f>
        <v>0</v>
      </c>
      <c r="CS5" s="227">
        <f>AL被せ測定!DG8</f>
        <v>0</v>
      </c>
      <c r="CT5" s="227">
        <f>AL被せ測定!DH8</f>
        <v>0</v>
      </c>
      <c r="CU5" s="227">
        <f>AL被せ測定!DI8</f>
        <v>0</v>
      </c>
      <c r="CV5" s="227">
        <f>AL被せ測定!DJ8</f>
        <v>0</v>
      </c>
      <c r="CW5" s="227">
        <f>AL被せ測定!DK8</f>
        <v>0</v>
      </c>
      <c r="CX5" s="227">
        <f>AL被せ測定!DL8</f>
        <v>0</v>
      </c>
      <c r="CY5" s="227">
        <f>AL被せ測定!DM8</f>
        <v>0</v>
      </c>
      <c r="CZ5" s="228">
        <f>AL被せ測定!DN8</f>
        <v>0</v>
      </c>
    </row>
    <row r="6" spans="1:104" ht="13.5" customHeight="1">
      <c r="A6" s="776" t="str">
        <f>AL被せ測定!A9</f>
        <v>AL被せ測定</v>
      </c>
      <c r="B6" s="769"/>
      <c r="C6" s="7" t="str">
        <f>AL被せ測定!Q9</f>
        <v>M/C</v>
      </c>
      <c r="D6" s="7" t="str">
        <f>AL被せ測定!R9</f>
        <v>図面値</v>
      </c>
      <c r="E6" s="31" t="str">
        <f>AL被せ測定!S9</f>
        <v>DC1</v>
      </c>
      <c r="F6" s="27" t="str">
        <f>AL被せ測定!T9</f>
        <v>DC2</v>
      </c>
      <c r="G6" s="27">
        <f>AL被せ測定!U9</f>
        <v>0</v>
      </c>
      <c r="H6" s="27">
        <f>AL被せ測定!V9</f>
        <v>0</v>
      </c>
      <c r="I6" s="27">
        <f>AL被せ測定!W9</f>
        <v>0</v>
      </c>
      <c r="J6" s="27">
        <f>AL被せ測定!X9</f>
        <v>0</v>
      </c>
      <c r="K6" s="27">
        <f>AL被せ測定!Y9</f>
        <v>0</v>
      </c>
      <c r="L6" s="27">
        <f>AL被せ測定!Z9</f>
        <v>0</v>
      </c>
      <c r="M6" s="27">
        <f>AL被せ測定!AA9</f>
        <v>0</v>
      </c>
      <c r="N6" s="27">
        <f>AL被せ測定!AB9</f>
        <v>0</v>
      </c>
      <c r="O6" s="27">
        <f>AL被せ測定!AC9</f>
        <v>0</v>
      </c>
      <c r="P6" s="27">
        <f>AL被せ測定!AD9</f>
        <v>0</v>
      </c>
      <c r="Q6" s="27">
        <f>AL被せ測定!AE9</f>
        <v>0</v>
      </c>
      <c r="R6" s="27">
        <f>AL被せ測定!AF9</f>
        <v>0</v>
      </c>
      <c r="S6" s="27">
        <f>AL被せ測定!AG9</f>
        <v>0</v>
      </c>
      <c r="T6" s="27">
        <f>AL被せ測定!AH9</f>
        <v>0</v>
      </c>
      <c r="U6" s="27">
        <f>AL被せ測定!AI9</f>
        <v>0</v>
      </c>
      <c r="V6" s="27">
        <f>AL被せ測定!AJ9</f>
        <v>0</v>
      </c>
      <c r="W6" s="27">
        <f>AL被せ測定!AK9</f>
        <v>0</v>
      </c>
      <c r="X6" s="27">
        <f>AL被せ測定!AL9</f>
        <v>0</v>
      </c>
      <c r="Y6" s="27">
        <f>AL被せ測定!AM9</f>
        <v>0</v>
      </c>
      <c r="Z6" s="27">
        <f>AL被せ測定!AN9</f>
        <v>0</v>
      </c>
      <c r="AA6" s="27">
        <f>AL被せ測定!AO9</f>
        <v>0</v>
      </c>
      <c r="AB6" s="27">
        <f>AL被せ測定!AP9</f>
        <v>0</v>
      </c>
      <c r="AC6" s="27">
        <f>AL被せ測定!AQ9</f>
        <v>0</v>
      </c>
      <c r="AD6" s="27">
        <f>AL被せ測定!AR9</f>
        <v>0</v>
      </c>
      <c r="AE6" s="27">
        <f>AL被せ測定!AS9</f>
        <v>0</v>
      </c>
      <c r="AF6" s="27">
        <f>AL被せ測定!AT9</f>
        <v>0</v>
      </c>
      <c r="AG6" s="27">
        <f>AL被せ測定!AU9</f>
        <v>0</v>
      </c>
      <c r="AH6" s="27">
        <f>AL被せ測定!AV9</f>
        <v>0</v>
      </c>
      <c r="AI6" s="27">
        <f>AL被せ測定!AW9</f>
        <v>0</v>
      </c>
      <c r="AJ6" s="27">
        <f>AL被せ測定!AX9</f>
        <v>0</v>
      </c>
      <c r="AK6" s="27">
        <f>AL被せ測定!AY9</f>
        <v>0</v>
      </c>
      <c r="AL6" s="27">
        <f>AL被せ測定!AZ9</f>
        <v>0</v>
      </c>
      <c r="AM6" s="27">
        <f>AL被せ測定!BA9</f>
        <v>0</v>
      </c>
      <c r="AN6" s="27">
        <f>AL被せ測定!BB9</f>
        <v>0</v>
      </c>
      <c r="AO6" s="27">
        <f>AL被せ測定!BC9</f>
        <v>0</v>
      </c>
      <c r="AP6" s="27">
        <f>AL被せ測定!BD9</f>
        <v>0</v>
      </c>
      <c r="AQ6" s="27">
        <f>AL被せ測定!BE9</f>
        <v>0</v>
      </c>
      <c r="AR6" s="27">
        <f>AL被せ測定!BF9</f>
        <v>0</v>
      </c>
      <c r="AS6" s="27">
        <f>AL被せ測定!BG9</f>
        <v>0</v>
      </c>
      <c r="AT6" s="27">
        <f>AL被せ測定!BH9</f>
        <v>0</v>
      </c>
      <c r="AU6" s="27">
        <f>AL被せ測定!BI9</f>
        <v>0</v>
      </c>
      <c r="AV6" s="27">
        <f>AL被せ測定!BJ9</f>
        <v>0</v>
      </c>
      <c r="AW6" s="27">
        <f>AL被せ測定!BK9</f>
        <v>0</v>
      </c>
      <c r="AX6" s="27">
        <f>AL被せ測定!BL9</f>
        <v>0</v>
      </c>
      <c r="AY6" s="27">
        <f>AL被せ測定!BM9</f>
        <v>0</v>
      </c>
      <c r="AZ6" s="27">
        <f>AL被せ測定!BN9</f>
        <v>0</v>
      </c>
      <c r="BA6" s="27">
        <f>AL被せ測定!BO9</f>
        <v>0</v>
      </c>
      <c r="BB6" s="27">
        <f>AL被せ測定!BP9</f>
        <v>0</v>
      </c>
      <c r="BC6" s="27">
        <f>AL被せ測定!BQ9</f>
        <v>0</v>
      </c>
      <c r="BD6" s="27">
        <f>AL被せ測定!BR9</f>
        <v>0</v>
      </c>
      <c r="BE6" s="27">
        <f>AL被せ測定!BS9</f>
        <v>0</v>
      </c>
      <c r="BF6" s="27">
        <f>AL被せ測定!BT9</f>
        <v>0</v>
      </c>
      <c r="BG6" s="27">
        <f>AL被せ測定!BU9</f>
        <v>0</v>
      </c>
      <c r="BH6" s="27">
        <f>AL被せ測定!BV9</f>
        <v>0</v>
      </c>
      <c r="BI6" s="27">
        <f>AL被せ測定!BW9</f>
        <v>0</v>
      </c>
      <c r="BJ6" s="27">
        <f>AL被せ測定!BX9</f>
        <v>0</v>
      </c>
      <c r="BK6" s="27">
        <f>AL被せ測定!BY9</f>
        <v>0</v>
      </c>
      <c r="BL6" s="27">
        <f>AL被せ測定!BZ9</f>
        <v>0</v>
      </c>
      <c r="BM6" s="27">
        <f>AL被せ測定!CA9</f>
        <v>0</v>
      </c>
      <c r="BN6" s="27">
        <f>AL被せ測定!CB9</f>
        <v>0</v>
      </c>
      <c r="BO6" s="27">
        <f>AL被せ測定!CC9</f>
        <v>0</v>
      </c>
      <c r="BP6" s="27">
        <f>AL被せ測定!CD9</f>
        <v>0</v>
      </c>
      <c r="BQ6" s="27">
        <f>AL被せ測定!CE9</f>
        <v>0</v>
      </c>
      <c r="BR6" s="27">
        <f>AL被せ測定!CF9</f>
        <v>0</v>
      </c>
      <c r="BS6" s="27">
        <f>AL被せ測定!CG9</f>
        <v>0</v>
      </c>
      <c r="BT6" s="27">
        <f>AL被せ測定!CH9</f>
        <v>0</v>
      </c>
      <c r="BU6" s="27">
        <f>AL被せ測定!CI9</f>
        <v>0</v>
      </c>
      <c r="BV6" s="27">
        <f>AL被せ測定!CJ9</f>
        <v>0</v>
      </c>
      <c r="BW6" s="27">
        <f>AL被せ測定!CK9</f>
        <v>0</v>
      </c>
      <c r="BX6" s="27">
        <f>AL被せ測定!CL9</f>
        <v>0</v>
      </c>
      <c r="BY6" s="27">
        <f>AL被せ測定!CM9</f>
        <v>0</v>
      </c>
      <c r="BZ6" s="27">
        <f>AL被せ測定!CN9</f>
        <v>0</v>
      </c>
      <c r="CA6" s="27">
        <f>AL被せ測定!CO9</f>
        <v>0</v>
      </c>
      <c r="CB6" s="27">
        <f>AL被せ測定!CP9</f>
        <v>0</v>
      </c>
      <c r="CC6" s="27">
        <f>AL被せ測定!CQ9</f>
        <v>0</v>
      </c>
      <c r="CD6" s="27">
        <f>AL被せ測定!CR9</f>
        <v>0</v>
      </c>
      <c r="CE6" s="27">
        <f>AL被せ測定!CS9</f>
        <v>0</v>
      </c>
      <c r="CF6" s="27">
        <f>AL被せ測定!CT9</f>
        <v>0</v>
      </c>
      <c r="CG6" s="27">
        <f>AL被せ測定!CU9</f>
        <v>0</v>
      </c>
      <c r="CH6" s="27">
        <f>AL被せ測定!CV9</f>
        <v>0</v>
      </c>
      <c r="CI6" s="27">
        <f>AL被せ測定!CW9</f>
        <v>0</v>
      </c>
      <c r="CJ6" s="27">
        <f>AL被せ測定!CX9</f>
        <v>0</v>
      </c>
      <c r="CK6" s="27">
        <f>AL被せ測定!CY9</f>
        <v>0</v>
      </c>
      <c r="CL6" s="27">
        <f>AL被せ測定!CZ9</f>
        <v>0</v>
      </c>
      <c r="CM6" s="27">
        <f>AL被せ測定!DA9</f>
        <v>0</v>
      </c>
      <c r="CN6" s="27">
        <f>AL被せ測定!DB9</f>
        <v>0</v>
      </c>
      <c r="CO6" s="27">
        <f>AL被せ測定!DC9</f>
        <v>0</v>
      </c>
      <c r="CP6" s="27">
        <f>AL被せ測定!DD9</f>
        <v>0</v>
      </c>
      <c r="CQ6" s="27">
        <f>AL被せ測定!DE9</f>
        <v>0</v>
      </c>
      <c r="CR6" s="27">
        <f>AL被せ測定!DF9</f>
        <v>0</v>
      </c>
      <c r="CS6" s="27">
        <f>AL被せ測定!DG9</f>
        <v>0</v>
      </c>
      <c r="CT6" s="27">
        <f>AL被せ測定!DH9</f>
        <v>0</v>
      </c>
      <c r="CU6" s="27">
        <f>AL被せ測定!DI9</f>
        <v>0</v>
      </c>
      <c r="CV6" s="27">
        <f>AL被せ測定!DJ9</f>
        <v>0</v>
      </c>
      <c r="CW6" s="27">
        <f>AL被せ測定!DK9</f>
        <v>0</v>
      </c>
      <c r="CX6" s="27">
        <f>AL被せ測定!DL9</f>
        <v>0</v>
      </c>
      <c r="CY6" s="27">
        <f>AL被せ測定!DM9</f>
        <v>0</v>
      </c>
      <c r="CZ6" s="222">
        <f>AL被せ測定!DN9</f>
        <v>0</v>
      </c>
    </row>
    <row r="7" spans="1:104" ht="13.5" customHeight="1" thickBot="1">
      <c r="A7" s="772"/>
      <c r="B7" s="773"/>
      <c r="C7" s="10" t="str">
        <f>AL被せ測定!Q10</f>
        <v>SHOT.NO</v>
      </c>
      <c r="D7" s="10" t="str">
        <f>AL被せ測定!R10</f>
        <v>素材寸法</v>
      </c>
      <c r="E7" s="32">
        <f>AL被せ測定!S10</f>
        <v>191</v>
      </c>
      <c r="F7" s="29">
        <f>AL被せ測定!T10</f>
        <v>53</v>
      </c>
      <c r="G7" s="29">
        <f>AL被せ測定!U10</f>
        <v>0</v>
      </c>
      <c r="H7" s="29">
        <f>AL被せ測定!V10</f>
        <v>0</v>
      </c>
      <c r="I7" s="29">
        <f>AL被せ測定!W10</f>
        <v>0</v>
      </c>
      <c r="J7" s="29">
        <f>AL被せ測定!X10</f>
        <v>0</v>
      </c>
      <c r="K7" s="29">
        <f>AL被せ測定!Y10</f>
        <v>0</v>
      </c>
      <c r="L7" s="29">
        <f>AL被せ測定!Z10</f>
        <v>0</v>
      </c>
      <c r="M7" s="29">
        <f>AL被せ測定!AA10</f>
        <v>0</v>
      </c>
      <c r="N7" s="29">
        <f>AL被せ測定!AB10</f>
        <v>0</v>
      </c>
      <c r="O7" s="29">
        <f>AL被せ測定!AC10</f>
        <v>0</v>
      </c>
      <c r="P7" s="29">
        <f>AL被せ測定!AD10</f>
        <v>0</v>
      </c>
      <c r="Q7" s="29">
        <f>AL被せ測定!AE10</f>
        <v>0</v>
      </c>
      <c r="R7" s="29">
        <f>AL被せ測定!AF10</f>
        <v>0</v>
      </c>
      <c r="S7" s="29">
        <f>AL被せ測定!AG10</f>
        <v>0</v>
      </c>
      <c r="T7" s="29">
        <f>AL被せ測定!AH10</f>
        <v>0</v>
      </c>
      <c r="U7" s="29">
        <f>AL被せ測定!AI10</f>
        <v>0</v>
      </c>
      <c r="V7" s="29">
        <f>AL被せ測定!AJ10</f>
        <v>0</v>
      </c>
      <c r="W7" s="29">
        <f>AL被せ測定!AK10</f>
        <v>0</v>
      </c>
      <c r="X7" s="29">
        <f>AL被せ測定!AL10</f>
        <v>0</v>
      </c>
      <c r="Y7" s="29">
        <f>AL被せ測定!AM10</f>
        <v>0</v>
      </c>
      <c r="Z7" s="29">
        <f>AL被せ測定!AN10</f>
        <v>0</v>
      </c>
      <c r="AA7" s="29">
        <f>AL被せ測定!AO10</f>
        <v>0</v>
      </c>
      <c r="AB7" s="29">
        <f>AL被せ測定!AP10</f>
        <v>0</v>
      </c>
      <c r="AC7" s="29">
        <f>AL被せ測定!AQ10</f>
        <v>0</v>
      </c>
      <c r="AD7" s="29">
        <f>AL被せ測定!AR10</f>
        <v>0</v>
      </c>
      <c r="AE7" s="29">
        <f>AL被せ測定!AS10</f>
        <v>0</v>
      </c>
      <c r="AF7" s="29">
        <f>AL被せ測定!AT10</f>
        <v>0</v>
      </c>
      <c r="AG7" s="29">
        <f>AL被せ測定!AU10</f>
        <v>0</v>
      </c>
      <c r="AH7" s="29">
        <f>AL被せ測定!AV10</f>
        <v>0</v>
      </c>
      <c r="AI7" s="29">
        <f>AL被せ測定!AW10</f>
        <v>0</v>
      </c>
      <c r="AJ7" s="29">
        <f>AL被せ測定!AX10</f>
        <v>0</v>
      </c>
      <c r="AK7" s="29">
        <f>AL被せ測定!AY10</f>
        <v>0</v>
      </c>
      <c r="AL7" s="29">
        <f>AL被せ測定!AZ10</f>
        <v>0</v>
      </c>
      <c r="AM7" s="29">
        <f>AL被せ測定!BA10</f>
        <v>0</v>
      </c>
      <c r="AN7" s="29">
        <f>AL被せ測定!BB10</f>
        <v>0</v>
      </c>
      <c r="AO7" s="29">
        <f>AL被せ測定!BC10</f>
        <v>0</v>
      </c>
      <c r="AP7" s="29">
        <f>AL被せ測定!BD10</f>
        <v>0</v>
      </c>
      <c r="AQ7" s="29">
        <f>AL被せ測定!BE10</f>
        <v>0</v>
      </c>
      <c r="AR7" s="29">
        <f>AL被せ測定!BF10</f>
        <v>0</v>
      </c>
      <c r="AS7" s="29">
        <f>AL被せ測定!BG10</f>
        <v>0</v>
      </c>
      <c r="AT7" s="29">
        <f>AL被せ測定!BH10</f>
        <v>0</v>
      </c>
      <c r="AU7" s="29">
        <f>AL被せ測定!BI10</f>
        <v>0</v>
      </c>
      <c r="AV7" s="29">
        <f>AL被せ測定!BJ10</f>
        <v>0</v>
      </c>
      <c r="AW7" s="29">
        <f>AL被せ測定!BK10</f>
        <v>0</v>
      </c>
      <c r="AX7" s="29">
        <f>AL被せ測定!BL10</f>
        <v>0</v>
      </c>
      <c r="AY7" s="29">
        <f>AL被せ測定!BM10</f>
        <v>0</v>
      </c>
      <c r="AZ7" s="29">
        <f>AL被せ測定!BN10</f>
        <v>0</v>
      </c>
      <c r="BA7" s="29">
        <f>AL被せ測定!BO10</f>
        <v>0</v>
      </c>
      <c r="BB7" s="29">
        <f>AL被せ測定!BP10</f>
        <v>0</v>
      </c>
      <c r="BC7" s="29">
        <f>AL被せ測定!BQ10</f>
        <v>0</v>
      </c>
      <c r="BD7" s="29">
        <f>AL被せ測定!BR10</f>
        <v>0</v>
      </c>
      <c r="BE7" s="29">
        <f>AL被せ測定!BS10</f>
        <v>0</v>
      </c>
      <c r="BF7" s="29">
        <f>AL被せ測定!BT10</f>
        <v>0</v>
      </c>
      <c r="BG7" s="29">
        <f>AL被せ測定!BU10</f>
        <v>0</v>
      </c>
      <c r="BH7" s="29">
        <f>AL被せ測定!BV10</f>
        <v>0</v>
      </c>
      <c r="BI7" s="29">
        <f>AL被せ測定!BW10</f>
        <v>0</v>
      </c>
      <c r="BJ7" s="29">
        <f>AL被せ測定!BX10</f>
        <v>0</v>
      </c>
      <c r="BK7" s="29">
        <f>AL被せ測定!BY10</f>
        <v>0</v>
      </c>
      <c r="BL7" s="29">
        <f>AL被せ測定!BZ10</f>
        <v>0</v>
      </c>
      <c r="BM7" s="29">
        <f>AL被せ測定!CA10</f>
        <v>0</v>
      </c>
      <c r="BN7" s="29">
        <f>AL被せ測定!CB10</f>
        <v>0</v>
      </c>
      <c r="BO7" s="29">
        <f>AL被せ測定!CC10</f>
        <v>0</v>
      </c>
      <c r="BP7" s="29">
        <f>AL被せ測定!CD10</f>
        <v>0</v>
      </c>
      <c r="BQ7" s="29">
        <f>AL被せ測定!CE10</f>
        <v>0</v>
      </c>
      <c r="BR7" s="29">
        <f>AL被せ測定!CF10</f>
        <v>0</v>
      </c>
      <c r="BS7" s="29">
        <f>AL被せ測定!CG10</f>
        <v>0</v>
      </c>
      <c r="BT7" s="29">
        <f>AL被せ測定!CH10</f>
        <v>0</v>
      </c>
      <c r="BU7" s="29">
        <f>AL被せ測定!CI10</f>
        <v>0</v>
      </c>
      <c r="BV7" s="29">
        <f>AL被せ測定!CJ10</f>
        <v>0</v>
      </c>
      <c r="BW7" s="29">
        <f>AL被せ測定!CK10</f>
        <v>0</v>
      </c>
      <c r="BX7" s="29">
        <f>AL被せ測定!CL10</f>
        <v>0</v>
      </c>
      <c r="BY7" s="29">
        <f>AL被せ測定!CM10</f>
        <v>0</v>
      </c>
      <c r="BZ7" s="29">
        <f>AL被せ測定!CN10</f>
        <v>0</v>
      </c>
      <c r="CA7" s="29">
        <f>AL被せ測定!CO10</f>
        <v>0</v>
      </c>
      <c r="CB7" s="29">
        <f>AL被せ測定!CP10</f>
        <v>0</v>
      </c>
      <c r="CC7" s="29">
        <f>AL被せ測定!CQ10</f>
        <v>0</v>
      </c>
      <c r="CD7" s="29">
        <f>AL被せ測定!CR10</f>
        <v>0</v>
      </c>
      <c r="CE7" s="29">
        <f>AL被せ測定!CS10</f>
        <v>0</v>
      </c>
      <c r="CF7" s="29">
        <f>AL被せ測定!CT10</f>
        <v>0</v>
      </c>
      <c r="CG7" s="29">
        <f>AL被せ測定!CU10</f>
        <v>0</v>
      </c>
      <c r="CH7" s="29">
        <f>AL被せ測定!CV10</f>
        <v>0</v>
      </c>
      <c r="CI7" s="29">
        <f>AL被せ測定!CW10</f>
        <v>0</v>
      </c>
      <c r="CJ7" s="29">
        <f>AL被せ測定!CX10</f>
        <v>0</v>
      </c>
      <c r="CK7" s="29">
        <f>AL被せ測定!CY10</f>
        <v>0</v>
      </c>
      <c r="CL7" s="29">
        <f>AL被せ測定!CZ10</f>
        <v>0</v>
      </c>
      <c r="CM7" s="29">
        <f>AL被せ測定!DA10</f>
        <v>0</v>
      </c>
      <c r="CN7" s="29">
        <f>AL被せ測定!DB10</f>
        <v>0</v>
      </c>
      <c r="CO7" s="29">
        <f>AL被せ測定!DC10</f>
        <v>0</v>
      </c>
      <c r="CP7" s="29">
        <f>AL被せ測定!DD10</f>
        <v>0</v>
      </c>
      <c r="CQ7" s="29">
        <f>AL被せ測定!DE10</f>
        <v>0</v>
      </c>
      <c r="CR7" s="29">
        <f>AL被せ測定!DF10</f>
        <v>0</v>
      </c>
      <c r="CS7" s="29">
        <f>AL被せ測定!DG10</f>
        <v>0</v>
      </c>
      <c r="CT7" s="29">
        <f>AL被せ測定!DH10</f>
        <v>0</v>
      </c>
      <c r="CU7" s="29">
        <f>AL被せ測定!DI10</f>
        <v>0</v>
      </c>
      <c r="CV7" s="29">
        <f>AL被せ測定!DJ10</f>
        <v>0</v>
      </c>
      <c r="CW7" s="29">
        <f>AL被せ測定!DK10</f>
        <v>0</v>
      </c>
      <c r="CX7" s="29">
        <f>AL被せ測定!DL10</f>
        <v>0</v>
      </c>
      <c r="CY7" s="29">
        <f>AL被せ測定!DM10</f>
        <v>0</v>
      </c>
      <c r="CZ7" s="223">
        <f>AL被せ測定!DN10</f>
        <v>0</v>
      </c>
    </row>
    <row r="8" spans="1:104" ht="13.5" customHeight="1" thickBot="1">
      <c r="A8" s="220" t="str">
        <f>AL被せ測定!A11</f>
        <v>NO</v>
      </c>
      <c r="B8" s="170" t="str">
        <f>AL被せ測定!B11</f>
        <v>部位</v>
      </c>
      <c r="C8" s="15" t="str">
        <f>AL被せ測定!Q11</f>
        <v>NO</v>
      </c>
      <c r="D8" s="33" t="str">
        <f>AL被せ測定!R11</f>
        <v>素材寸法</v>
      </c>
      <c r="E8" s="34" t="str">
        <f>AL被せ測定!S11</f>
        <v>測定値</v>
      </c>
      <c r="F8" s="17" t="str">
        <f>AL被せ測定!T11</f>
        <v>測定値</v>
      </c>
      <c r="G8" s="17" t="str">
        <f>AL被せ測定!U11</f>
        <v>測定値</v>
      </c>
      <c r="H8" s="17" t="str">
        <f>AL被せ測定!V11</f>
        <v>測定値</v>
      </c>
      <c r="I8" s="17" t="str">
        <f>AL被せ測定!W11</f>
        <v>測定値</v>
      </c>
      <c r="J8" s="17" t="str">
        <f>AL被せ測定!X11</f>
        <v>測定値</v>
      </c>
      <c r="K8" s="17" t="str">
        <f>AL被せ測定!Y11</f>
        <v>測定値</v>
      </c>
      <c r="L8" s="17" t="str">
        <f>AL被せ測定!Z11</f>
        <v>測定値</v>
      </c>
      <c r="M8" s="17" t="str">
        <f>AL被せ測定!AA11</f>
        <v>測定値</v>
      </c>
      <c r="N8" s="17" t="str">
        <f>AL被せ測定!AB11</f>
        <v>測定値</v>
      </c>
      <c r="O8" s="17" t="str">
        <f>AL被せ測定!AC11</f>
        <v>測定値</v>
      </c>
      <c r="P8" s="17" t="str">
        <f>AL被せ測定!AD11</f>
        <v>測定値</v>
      </c>
      <c r="Q8" s="17" t="str">
        <f>AL被せ測定!AE11</f>
        <v>測定値</v>
      </c>
      <c r="R8" s="17" t="str">
        <f>AL被せ測定!AF11</f>
        <v>測定値</v>
      </c>
      <c r="S8" s="17" t="str">
        <f>AL被せ測定!AG11</f>
        <v>測定値</v>
      </c>
      <c r="T8" s="17" t="str">
        <f>AL被せ測定!AH11</f>
        <v>測定値</v>
      </c>
      <c r="U8" s="17" t="str">
        <f>AL被せ測定!AI11</f>
        <v>測定値</v>
      </c>
      <c r="V8" s="17" t="str">
        <f>AL被せ測定!AJ11</f>
        <v>測定値</v>
      </c>
      <c r="W8" s="17" t="str">
        <f>AL被せ測定!AK11</f>
        <v>測定値</v>
      </c>
      <c r="X8" s="17" t="str">
        <f>AL被せ測定!AL11</f>
        <v>測定値</v>
      </c>
      <c r="Y8" s="17" t="str">
        <f>AL被せ測定!AM11</f>
        <v>測定値</v>
      </c>
      <c r="Z8" s="17" t="str">
        <f>AL被せ測定!AN11</f>
        <v>測定値</v>
      </c>
      <c r="AA8" s="17" t="str">
        <f>AL被せ測定!AO11</f>
        <v>測定値</v>
      </c>
      <c r="AB8" s="17" t="str">
        <f>AL被せ測定!AP11</f>
        <v>測定値</v>
      </c>
      <c r="AC8" s="17" t="str">
        <f>AL被せ測定!AQ11</f>
        <v>測定値</v>
      </c>
      <c r="AD8" s="17" t="str">
        <f>AL被せ測定!AR11</f>
        <v>測定値</v>
      </c>
      <c r="AE8" s="17" t="str">
        <f>AL被せ測定!AS11</f>
        <v>測定値</v>
      </c>
      <c r="AF8" s="17" t="str">
        <f>AL被せ測定!AT11</f>
        <v>測定値</v>
      </c>
      <c r="AG8" s="17" t="str">
        <f>AL被せ測定!AU11</f>
        <v>測定値</v>
      </c>
      <c r="AH8" s="17" t="str">
        <f>AL被せ測定!AV11</f>
        <v>測定値</v>
      </c>
      <c r="AI8" s="17" t="str">
        <f>AL被せ測定!AW11</f>
        <v>測定値</v>
      </c>
      <c r="AJ8" s="17" t="str">
        <f>AL被せ測定!AX11</f>
        <v>測定値</v>
      </c>
      <c r="AK8" s="17" t="str">
        <f>AL被せ測定!AY11</f>
        <v>測定値</v>
      </c>
      <c r="AL8" s="17" t="str">
        <f>AL被せ測定!AZ11</f>
        <v>測定値</v>
      </c>
      <c r="AM8" s="17" t="str">
        <f>AL被せ測定!BA11</f>
        <v>測定値</v>
      </c>
      <c r="AN8" s="17" t="str">
        <f>AL被せ測定!BB11</f>
        <v>測定値</v>
      </c>
      <c r="AO8" s="17" t="str">
        <f>AL被せ測定!BC11</f>
        <v>測定値</v>
      </c>
      <c r="AP8" s="17" t="str">
        <f>AL被せ測定!BD11</f>
        <v>測定値</v>
      </c>
      <c r="AQ8" s="17" t="str">
        <f>AL被せ測定!BE11</f>
        <v>測定値</v>
      </c>
      <c r="AR8" s="17" t="str">
        <f>AL被せ測定!BF11</f>
        <v>測定値</v>
      </c>
      <c r="AS8" s="17" t="str">
        <f>AL被せ測定!BG11</f>
        <v>測定値</v>
      </c>
      <c r="AT8" s="17" t="str">
        <f>AL被せ測定!BH11</f>
        <v>測定値</v>
      </c>
      <c r="AU8" s="17" t="str">
        <f>AL被せ測定!BI11</f>
        <v>測定値</v>
      </c>
      <c r="AV8" s="17" t="str">
        <f>AL被せ測定!BJ11</f>
        <v>測定値</v>
      </c>
      <c r="AW8" s="17" t="str">
        <f>AL被せ測定!BK11</f>
        <v>測定値</v>
      </c>
      <c r="AX8" s="17" t="str">
        <f>AL被せ測定!BL11</f>
        <v>測定値</v>
      </c>
      <c r="AY8" s="17" t="str">
        <f>AL被せ測定!BM11</f>
        <v>測定値</v>
      </c>
      <c r="AZ8" s="17" t="str">
        <f>AL被せ測定!BN11</f>
        <v>測定値</v>
      </c>
      <c r="BA8" s="17" t="str">
        <f>AL被せ測定!BO11</f>
        <v>測定値</v>
      </c>
      <c r="BB8" s="17" t="str">
        <f>AL被せ測定!BP11</f>
        <v>測定値</v>
      </c>
      <c r="BC8" s="17" t="str">
        <f>AL被せ測定!BQ11</f>
        <v>測定値</v>
      </c>
      <c r="BD8" s="17" t="str">
        <f>AL被せ測定!BR11</f>
        <v>測定値</v>
      </c>
      <c r="BE8" s="17" t="str">
        <f>AL被せ測定!BS11</f>
        <v>測定値</v>
      </c>
      <c r="BF8" s="17" t="str">
        <f>AL被せ測定!BT11</f>
        <v>測定値</v>
      </c>
      <c r="BG8" s="17" t="str">
        <f>AL被せ測定!BU11</f>
        <v>測定値</v>
      </c>
      <c r="BH8" s="17" t="str">
        <f>AL被せ測定!BV11</f>
        <v>測定値</v>
      </c>
      <c r="BI8" s="17" t="str">
        <f>AL被せ測定!BW11</f>
        <v>測定値</v>
      </c>
      <c r="BJ8" s="17" t="str">
        <f>AL被せ測定!BX11</f>
        <v>測定値</v>
      </c>
      <c r="BK8" s="17" t="str">
        <f>AL被せ測定!BY11</f>
        <v>測定値</v>
      </c>
      <c r="BL8" s="17" t="str">
        <f>AL被せ測定!BZ11</f>
        <v>測定値</v>
      </c>
      <c r="BM8" s="17" t="str">
        <f>AL被せ測定!CA11</f>
        <v>測定値</v>
      </c>
      <c r="BN8" s="17" t="str">
        <f>AL被せ測定!CB11</f>
        <v>測定値</v>
      </c>
      <c r="BO8" s="17" t="str">
        <f>AL被せ測定!CC11</f>
        <v>測定値</v>
      </c>
      <c r="BP8" s="17" t="str">
        <f>AL被せ測定!CD11</f>
        <v>測定値</v>
      </c>
      <c r="BQ8" s="17" t="str">
        <f>AL被せ測定!CE11</f>
        <v>測定値</v>
      </c>
      <c r="BR8" s="17" t="str">
        <f>AL被せ測定!CF11</f>
        <v>測定値</v>
      </c>
      <c r="BS8" s="17" t="str">
        <f>AL被せ測定!CG11</f>
        <v>測定値</v>
      </c>
      <c r="BT8" s="17" t="str">
        <f>AL被せ測定!CH11</f>
        <v>測定値</v>
      </c>
      <c r="BU8" s="17" t="str">
        <f>AL被せ測定!CI11</f>
        <v>測定値</v>
      </c>
      <c r="BV8" s="17" t="str">
        <f>AL被せ測定!CJ11</f>
        <v>測定値</v>
      </c>
      <c r="BW8" s="17" t="str">
        <f>AL被せ測定!CK11</f>
        <v>測定値</v>
      </c>
      <c r="BX8" s="17" t="str">
        <f>AL被せ測定!CL11</f>
        <v>測定値</v>
      </c>
      <c r="BY8" s="17" t="str">
        <f>AL被せ測定!CM11</f>
        <v>測定値</v>
      </c>
      <c r="BZ8" s="17" t="str">
        <f>AL被せ測定!CN11</f>
        <v>測定値</v>
      </c>
      <c r="CA8" s="17" t="str">
        <f>AL被せ測定!CO11</f>
        <v>測定値</v>
      </c>
      <c r="CB8" s="17" t="str">
        <f>AL被せ測定!CP11</f>
        <v>測定値</v>
      </c>
      <c r="CC8" s="17" t="str">
        <f>AL被せ測定!CQ11</f>
        <v>測定値</v>
      </c>
      <c r="CD8" s="17" t="str">
        <f>AL被せ測定!CR11</f>
        <v>測定値</v>
      </c>
      <c r="CE8" s="17" t="str">
        <f>AL被せ測定!CS11</f>
        <v>測定値</v>
      </c>
      <c r="CF8" s="17" t="str">
        <f>AL被せ測定!CT11</f>
        <v>測定値</v>
      </c>
      <c r="CG8" s="17" t="str">
        <f>AL被せ測定!CU11</f>
        <v>測定値</v>
      </c>
      <c r="CH8" s="17" t="str">
        <f>AL被せ測定!CV11</f>
        <v>測定値</v>
      </c>
      <c r="CI8" s="17" t="str">
        <f>AL被せ測定!CW11</f>
        <v>測定値</v>
      </c>
      <c r="CJ8" s="17" t="str">
        <f>AL被せ測定!CX11</f>
        <v>測定値</v>
      </c>
      <c r="CK8" s="17" t="str">
        <f>AL被せ測定!CY11</f>
        <v>測定値</v>
      </c>
      <c r="CL8" s="17" t="str">
        <f>AL被せ測定!CZ11</f>
        <v>測定値</v>
      </c>
      <c r="CM8" s="17" t="str">
        <f>AL被せ測定!DA11</f>
        <v>測定値</v>
      </c>
      <c r="CN8" s="17" t="str">
        <f>AL被せ測定!DB11</f>
        <v>測定値</v>
      </c>
      <c r="CO8" s="17" t="str">
        <f>AL被せ測定!DC11</f>
        <v>測定値</v>
      </c>
      <c r="CP8" s="17" t="str">
        <f>AL被せ測定!DD11</f>
        <v>測定値</v>
      </c>
      <c r="CQ8" s="17" t="str">
        <f>AL被せ測定!DE11</f>
        <v>測定値</v>
      </c>
      <c r="CR8" s="17" t="str">
        <f>AL被せ測定!DF11</f>
        <v>測定値</v>
      </c>
      <c r="CS8" s="17" t="str">
        <f>AL被せ測定!DG11</f>
        <v>測定値</v>
      </c>
      <c r="CT8" s="17" t="str">
        <f>AL被せ測定!DH11</f>
        <v>測定値</v>
      </c>
      <c r="CU8" s="17" t="str">
        <f>AL被せ測定!DI11</f>
        <v>測定値</v>
      </c>
      <c r="CV8" s="17" t="str">
        <f>AL被せ測定!DJ11</f>
        <v>測定値</v>
      </c>
      <c r="CW8" s="17" t="str">
        <f>AL被せ測定!DK11</f>
        <v>測定値</v>
      </c>
      <c r="CX8" s="17" t="str">
        <f>AL被せ測定!DL11</f>
        <v>測定値</v>
      </c>
      <c r="CY8" s="17" t="str">
        <f>AL被せ測定!DM11</f>
        <v>測定値</v>
      </c>
      <c r="CZ8" s="224" t="str">
        <f>AL被せ測定!DN11</f>
        <v>測定値</v>
      </c>
    </row>
    <row r="9" spans="1:104" ht="13.5" customHeight="1">
      <c r="A9" s="122">
        <f>AL被せ測定!A12</f>
        <v>1003</v>
      </c>
      <c r="B9" s="123" t="str">
        <f>AL被せ測定!B12</f>
        <v>1003.三点基準TC Z=</v>
      </c>
      <c r="C9" s="128">
        <f>AL被せ測定!Q12</f>
        <v>1003</v>
      </c>
      <c r="D9" s="35">
        <f>AL被せ測定!R12</f>
        <v>212.7</v>
      </c>
      <c r="E9" s="261">
        <f>IF(AL被せ測定!S12="","",AL被せ測定!S12-$D9)</f>
        <v>0</v>
      </c>
      <c r="F9" s="261">
        <f>IF(AL被せ測定!T12="","",AL被せ測定!T12-$D9)</f>
        <v>0</v>
      </c>
      <c r="G9" s="262" t="str">
        <f>IF(AL被せ測定!U12="","",AL被せ測定!U12-$D9)</f>
        <v/>
      </c>
      <c r="H9" s="262" t="str">
        <f>IF(AL被せ測定!V12="","",AL被せ測定!V12-$D9)</f>
        <v/>
      </c>
      <c r="I9" s="262" t="str">
        <f>IF(AL被せ測定!W12="","",AL被せ測定!W12-$D9)</f>
        <v/>
      </c>
      <c r="J9" s="262" t="str">
        <f>IF(AL被せ測定!X12="","",AL被せ測定!X12-$D9)</f>
        <v/>
      </c>
      <c r="K9" s="262" t="str">
        <f>IF(AL被せ測定!Y12="","",AL被せ測定!Y12-$D9)</f>
        <v/>
      </c>
      <c r="L9" s="262" t="str">
        <f>IF(AL被せ測定!Z12="","",AL被せ測定!Z12-$D9)</f>
        <v/>
      </c>
      <c r="M9" s="262" t="str">
        <f>IF(AL被せ測定!AA12="","",AL被せ測定!AA12-$D9)</f>
        <v/>
      </c>
      <c r="N9" s="262" t="str">
        <f>IF(AL被せ測定!AB12="","",AL被せ測定!AB12-$D9)</f>
        <v/>
      </c>
      <c r="O9" s="262" t="str">
        <f>IF(AL被せ測定!AC12="","",AL被せ測定!AC12-$D9)</f>
        <v/>
      </c>
      <c r="P9" s="262" t="str">
        <f>IF(AL被せ測定!AD12="","",AL被せ測定!AD12-$D9)</f>
        <v/>
      </c>
      <c r="Q9" s="262" t="str">
        <f>IF(AL被せ測定!AE12="","",AL被せ測定!AE12-$D9)</f>
        <v/>
      </c>
      <c r="R9" s="262" t="str">
        <f>IF(AL被せ測定!AF12="","",AL被せ測定!AF12-$D9)</f>
        <v/>
      </c>
      <c r="S9" s="262" t="str">
        <f>IF(AL被せ測定!AG12="","",AL被せ測定!AG12-$D9)</f>
        <v/>
      </c>
      <c r="T9" s="262" t="str">
        <f>IF(AL被せ測定!AH12="","",AL被せ測定!AH12-$D9)</f>
        <v/>
      </c>
      <c r="U9" s="262" t="str">
        <f>IF(AL被せ測定!AI12="","",AL被せ測定!AI12-$D9)</f>
        <v/>
      </c>
      <c r="V9" s="262" t="str">
        <f>IF(AL被せ測定!AJ12="","",AL被せ測定!AJ12-$D9)</f>
        <v/>
      </c>
      <c r="W9" s="262" t="str">
        <f>IF(AL被せ測定!AK12="","",AL被せ測定!AK12-$D9)</f>
        <v/>
      </c>
      <c r="X9" s="262" t="str">
        <f>IF(AL被せ測定!AL12="","",AL被せ測定!AL12-$D9)</f>
        <v/>
      </c>
      <c r="Y9" s="262" t="str">
        <f>IF(AL被せ測定!AM12="","",AL被せ測定!AM12-$D9)</f>
        <v/>
      </c>
      <c r="Z9" s="262" t="str">
        <f>IF(AL被せ測定!AN12="","",AL被せ測定!AN12-$D9)</f>
        <v/>
      </c>
      <c r="AA9" s="262" t="str">
        <f>IF(AL被せ測定!AO12="","",AL被せ測定!AO12-$D9)</f>
        <v/>
      </c>
      <c r="AB9" s="262" t="str">
        <f>IF(AL被せ測定!AP12="","",AL被せ測定!AP12-$D9)</f>
        <v/>
      </c>
      <c r="AC9" s="262" t="str">
        <f>IF(AL被せ測定!AQ12="","",AL被せ測定!AQ12-$D9)</f>
        <v/>
      </c>
      <c r="AD9" s="262" t="str">
        <f>IF(AL被せ測定!AR12="","",AL被せ測定!AR12-$D9)</f>
        <v/>
      </c>
      <c r="AE9" s="262" t="str">
        <f>IF(AL被せ測定!AS12="","",AL被せ測定!AS12-$D9)</f>
        <v/>
      </c>
      <c r="AF9" s="262" t="str">
        <f>IF(AL被せ測定!AT12="","",AL被せ測定!AT12-$D9)</f>
        <v/>
      </c>
      <c r="AG9" s="262" t="str">
        <f>IF(AL被せ測定!AU12="","",AL被せ測定!AU12-$D9)</f>
        <v/>
      </c>
      <c r="AH9" s="262" t="str">
        <f>IF(AL被せ測定!AV12="","",AL被せ測定!AV12-$D9)</f>
        <v/>
      </c>
      <c r="AI9" s="262" t="str">
        <f>IF(AL被せ測定!AW12="","",AL被せ測定!AW12-$D9)</f>
        <v/>
      </c>
      <c r="AJ9" s="262" t="str">
        <f>IF(AL被せ測定!AX12="","",AL被せ測定!AX12-$D9)</f>
        <v/>
      </c>
      <c r="AK9" s="262" t="str">
        <f>IF(AL被せ測定!AY12="","",AL被せ測定!AY12-$D9)</f>
        <v/>
      </c>
      <c r="AL9" s="262" t="str">
        <f>IF(AL被せ測定!AZ12="","",AL被せ測定!AZ12-$D9)</f>
        <v/>
      </c>
      <c r="AM9" s="262" t="str">
        <f>IF(AL被せ測定!BA12="","",AL被せ測定!BA12-$D9)</f>
        <v/>
      </c>
      <c r="AN9" s="262" t="str">
        <f>IF(AL被せ測定!BB12="","",AL被せ測定!BB12-$D9)</f>
        <v/>
      </c>
      <c r="AO9" s="262" t="str">
        <f>IF(AL被せ測定!BC12="","",AL被せ測定!BC12-$D9)</f>
        <v/>
      </c>
      <c r="AP9" s="262" t="str">
        <f>IF(AL被せ測定!BD12="","",AL被せ測定!BD12-$D9)</f>
        <v/>
      </c>
      <c r="AQ9" s="262" t="str">
        <f>IF(AL被せ測定!BE12="","",AL被せ測定!BE12-$D9)</f>
        <v/>
      </c>
      <c r="AR9" s="262" t="str">
        <f>IF(AL被せ測定!BF12="","",AL被せ測定!BF12-$D9)</f>
        <v/>
      </c>
      <c r="AS9" s="262" t="str">
        <f>IF(AL被せ測定!BG12="","",AL被せ測定!BG12-$D9)</f>
        <v/>
      </c>
      <c r="AT9" s="262" t="str">
        <f>IF(AL被せ測定!BH12="","",AL被せ測定!BH12-$D9)</f>
        <v/>
      </c>
      <c r="AU9" s="262" t="str">
        <f>IF(AL被せ測定!BI12="","",AL被せ測定!BI12-$D9)</f>
        <v/>
      </c>
      <c r="AV9" s="262" t="str">
        <f>IF(AL被せ測定!BJ12="","",AL被せ測定!BJ12-$D9)</f>
        <v/>
      </c>
      <c r="AW9" s="262" t="str">
        <f>IF(AL被せ測定!BK12="","",AL被せ測定!BK12-$D9)</f>
        <v/>
      </c>
      <c r="AX9" s="262" t="str">
        <f>IF(AL被せ測定!BL12="","",AL被せ測定!BL12-$D9)</f>
        <v/>
      </c>
      <c r="AY9" s="262" t="str">
        <f>IF(AL被せ測定!BM12="","",AL被せ測定!BM12-$D9)</f>
        <v/>
      </c>
      <c r="AZ9" s="262" t="str">
        <f>IF(AL被せ測定!BN12="","",AL被せ測定!BN12-$D9)</f>
        <v/>
      </c>
      <c r="BA9" s="262" t="str">
        <f>IF(AL被せ測定!BO12="","",AL被せ測定!BO12-$D9)</f>
        <v/>
      </c>
      <c r="BB9" s="262" t="str">
        <f>IF(AL被せ測定!BP12="","",AL被せ測定!BP12-$D9)</f>
        <v/>
      </c>
      <c r="BC9" s="262" t="str">
        <f>IF(AL被せ測定!BQ12="","",AL被せ測定!BQ12-$D9)</f>
        <v/>
      </c>
      <c r="BD9" s="262" t="str">
        <f>IF(AL被せ測定!BR12="","",AL被せ測定!BR12-$D9)</f>
        <v/>
      </c>
      <c r="BE9" s="262" t="str">
        <f>IF(AL被せ測定!BS12="","",AL被せ測定!BS12-$D9)</f>
        <v/>
      </c>
      <c r="BF9" s="262" t="str">
        <f>IF(AL被せ測定!BT12="","",AL被せ測定!BT12-$D9)</f>
        <v/>
      </c>
      <c r="BG9" s="262" t="str">
        <f>IF(AL被せ測定!BU12="","",AL被せ測定!BU12-$D9)</f>
        <v/>
      </c>
      <c r="BH9" s="262" t="str">
        <f>IF(AL被せ測定!BV12="","",AL被せ測定!BV12-$D9)</f>
        <v/>
      </c>
      <c r="BI9" s="262" t="str">
        <f>IF(AL被せ測定!BW12="","",AL被せ測定!BW12-$D9)</f>
        <v/>
      </c>
      <c r="BJ9" s="262" t="str">
        <f>IF(AL被せ測定!BX12="","",AL被せ測定!BX12-$D9)</f>
        <v/>
      </c>
      <c r="BK9" s="262" t="str">
        <f>IF(AL被せ測定!BY12="","",AL被せ測定!BY12-$D9)</f>
        <v/>
      </c>
      <c r="BL9" s="262" t="str">
        <f>IF(AL被せ測定!BZ12="","",AL被せ測定!BZ12-$D9)</f>
        <v/>
      </c>
      <c r="BM9" s="262" t="str">
        <f>IF(AL被せ測定!CA12="","",AL被せ測定!CA12-$D9)</f>
        <v/>
      </c>
      <c r="BN9" s="262" t="str">
        <f>IF(AL被せ測定!CB12="","",AL被せ測定!CB12-$D9)</f>
        <v/>
      </c>
      <c r="BO9" s="262" t="str">
        <f>IF(AL被せ測定!CC12="","",AL被せ測定!CC12-$D9)</f>
        <v/>
      </c>
      <c r="BP9" s="262" t="str">
        <f>IF(AL被せ測定!CD12="","",AL被せ測定!CD12-$D9)</f>
        <v/>
      </c>
      <c r="BQ9" s="262" t="str">
        <f>IF(AL被せ測定!CE12="","",AL被せ測定!CE12-$D9)</f>
        <v/>
      </c>
      <c r="BR9" s="262" t="str">
        <f>IF(AL被せ測定!CF12="","",AL被せ測定!CF12-$D9)</f>
        <v/>
      </c>
      <c r="BS9" s="262" t="str">
        <f>IF(AL被せ測定!CG12="","",AL被せ測定!CG12-$D9)</f>
        <v/>
      </c>
      <c r="BT9" s="262" t="str">
        <f>IF(AL被せ測定!CH12="","",AL被せ測定!CH12-$D9)</f>
        <v/>
      </c>
      <c r="BU9" s="262" t="str">
        <f>IF(AL被せ測定!CI12="","",AL被せ測定!CI12-$D9)</f>
        <v/>
      </c>
      <c r="BV9" s="262" t="str">
        <f>IF(AL被せ測定!CJ12="","",AL被せ測定!CJ12-$D9)</f>
        <v/>
      </c>
      <c r="BW9" s="262" t="str">
        <f>IF(AL被せ測定!CK12="","",AL被せ測定!CK12-$D9)</f>
        <v/>
      </c>
      <c r="BX9" s="262" t="str">
        <f>IF(AL被せ測定!CL12="","",AL被せ測定!CL12-$D9)</f>
        <v/>
      </c>
      <c r="BY9" s="262" t="str">
        <f>IF(AL被せ測定!CM12="","",AL被せ測定!CM12-$D9)</f>
        <v/>
      </c>
      <c r="BZ9" s="262" t="str">
        <f>IF(AL被せ測定!CN12="","",AL被せ測定!CN12-$D9)</f>
        <v/>
      </c>
      <c r="CA9" s="262" t="str">
        <f>IF(AL被せ測定!CO12="","",AL被せ測定!CO12-$D9)</f>
        <v/>
      </c>
      <c r="CB9" s="262" t="str">
        <f>IF(AL被せ測定!CP12="","",AL被せ測定!CP12-$D9)</f>
        <v/>
      </c>
      <c r="CC9" s="262" t="str">
        <f>IF(AL被せ測定!CQ12="","",AL被せ測定!CQ12-$D9)</f>
        <v/>
      </c>
      <c r="CD9" s="262" t="str">
        <f>IF(AL被せ測定!CR12="","",AL被せ測定!CR12-$D9)</f>
        <v/>
      </c>
      <c r="CE9" s="262" t="str">
        <f>IF(AL被せ測定!CS12="","",AL被せ測定!CS12-$D9)</f>
        <v/>
      </c>
      <c r="CF9" s="262" t="str">
        <f>IF(AL被せ測定!CT12="","",AL被せ測定!CT12-$D9)</f>
        <v/>
      </c>
      <c r="CG9" s="262" t="str">
        <f>IF(AL被せ測定!CU12="","",AL被せ測定!CU12-$D9)</f>
        <v/>
      </c>
      <c r="CH9" s="262" t="str">
        <f>IF(AL被せ測定!CV12="","",AL被せ測定!CV12-$D9)</f>
        <v/>
      </c>
      <c r="CI9" s="262" t="str">
        <f>IF(AL被せ測定!CW12="","",AL被せ測定!CW12-$D9)</f>
        <v/>
      </c>
      <c r="CJ9" s="262" t="str">
        <f>IF(AL被せ測定!CX12="","",AL被せ測定!CX12-$D9)</f>
        <v/>
      </c>
      <c r="CK9" s="262" t="str">
        <f>IF(AL被せ測定!CY12="","",AL被せ測定!CY12-$D9)</f>
        <v/>
      </c>
      <c r="CL9" s="262" t="str">
        <f>IF(AL被せ測定!CZ12="","",AL被せ測定!CZ12-$D9)</f>
        <v/>
      </c>
      <c r="CM9" s="262" t="str">
        <f>IF(AL被せ測定!DA12="","",AL被せ測定!DA12-$D9)</f>
        <v/>
      </c>
      <c r="CN9" s="262" t="str">
        <f>IF(AL被せ測定!DB12="","",AL被せ測定!DB12-$D9)</f>
        <v/>
      </c>
      <c r="CO9" s="262" t="str">
        <f>IF(AL被せ測定!DC12="","",AL被せ測定!DC12-$D9)</f>
        <v/>
      </c>
      <c r="CP9" s="262" t="str">
        <f>IF(AL被せ測定!DD12="","",AL被せ測定!DD12-$D9)</f>
        <v/>
      </c>
      <c r="CQ9" s="262" t="str">
        <f>IF(AL被せ測定!DE12="","",AL被せ測定!DE12-$D9)</f>
        <v/>
      </c>
      <c r="CR9" s="262" t="str">
        <f>IF(AL被せ測定!DF12="","",AL被せ測定!DF12-$D9)</f>
        <v/>
      </c>
      <c r="CS9" s="262" t="str">
        <f>IF(AL被せ測定!DG12="","",AL被せ測定!DG12-$D9)</f>
        <v/>
      </c>
      <c r="CT9" s="262" t="str">
        <f>IF(AL被せ測定!DH12="","",AL被せ測定!DH12-$D9)</f>
        <v/>
      </c>
      <c r="CU9" s="262" t="str">
        <f>IF(AL被せ測定!DI12="","",AL被せ測定!DI12-$D9)</f>
        <v/>
      </c>
      <c r="CV9" s="262" t="str">
        <f>IF(AL被せ測定!DJ12="","",AL被せ測定!DJ12-$D9)</f>
        <v/>
      </c>
      <c r="CW9" s="262" t="str">
        <f>IF(AL被せ測定!DK12="","",AL被せ測定!DK12-$D9)</f>
        <v/>
      </c>
      <c r="CX9" s="262" t="str">
        <f>IF(AL被せ測定!DL12="","",AL被せ測定!DL12-$D9)</f>
        <v/>
      </c>
      <c r="CY9" s="262" t="str">
        <f>IF(AL被せ測定!DM12="","",AL被せ測定!DM12-$D9)</f>
        <v/>
      </c>
      <c r="CZ9" s="263" t="str">
        <f>IF(AL被せ測定!DN12="","",AL被せ測定!DN12-$D9)</f>
        <v/>
      </c>
    </row>
    <row r="10" spans="1:104" ht="13.5" customHeight="1">
      <c r="A10" s="120">
        <f>AL被せ測定!A13</f>
        <v>1002</v>
      </c>
      <c r="B10" s="125" t="str">
        <f>AL被せ測定!B13</f>
        <v>1002.三点基準C地 Z=</v>
      </c>
      <c r="C10" s="133">
        <f>AL被せ測定!Q13</f>
        <v>1002</v>
      </c>
      <c r="D10" s="36">
        <f>AL被せ測定!R13</f>
        <v>212.7</v>
      </c>
      <c r="E10" s="264">
        <f>IF(AL被せ測定!S13="","",AL被せ測定!S13-$D10)</f>
        <v>0</v>
      </c>
      <c r="F10" s="264">
        <f>IF(AL被せ測定!T13="","",AL被せ測定!T13-$D10)</f>
        <v>0</v>
      </c>
      <c r="G10" s="136" t="str">
        <f>IF(AL被せ測定!U13="","",AL被せ測定!U13-$D10)</f>
        <v/>
      </c>
      <c r="H10" s="136" t="str">
        <f>IF(AL被せ測定!V13="","",AL被せ測定!V13-$D10)</f>
        <v/>
      </c>
      <c r="I10" s="136" t="str">
        <f>IF(AL被せ測定!W13="","",AL被せ測定!W13-$D10)</f>
        <v/>
      </c>
      <c r="J10" s="136" t="str">
        <f>IF(AL被せ測定!X13="","",AL被せ測定!X13-$D10)</f>
        <v/>
      </c>
      <c r="K10" s="136" t="str">
        <f>IF(AL被せ測定!Y13="","",AL被せ測定!Y13-$D10)</f>
        <v/>
      </c>
      <c r="L10" s="136" t="str">
        <f>IF(AL被せ測定!Z13="","",AL被せ測定!Z13-$D10)</f>
        <v/>
      </c>
      <c r="M10" s="136" t="str">
        <f>IF(AL被せ測定!AA13="","",AL被せ測定!AA13-$D10)</f>
        <v/>
      </c>
      <c r="N10" s="136" t="str">
        <f>IF(AL被せ測定!AB13="","",AL被せ測定!AB13-$D10)</f>
        <v/>
      </c>
      <c r="O10" s="136" t="str">
        <f>IF(AL被せ測定!AC13="","",AL被せ測定!AC13-$D10)</f>
        <v/>
      </c>
      <c r="P10" s="136" t="str">
        <f>IF(AL被せ測定!AD13="","",AL被せ測定!AD13-$D10)</f>
        <v/>
      </c>
      <c r="Q10" s="136" t="str">
        <f>IF(AL被せ測定!AE13="","",AL被せ測定!AE13-$D10)</f>
        <v/>
      </c>
      <c r="R10" s="136" t="str">
        <f>IF(AL被せ測定!AF13="","",AL被せ測定!AF13-$D10)</f>
        <v/>
      </c>
      <c r="S10" s="136" t="str">
        <f>IF(AL被せ測定!AG13="","",AL被せ測定!AG13-$D10)</f>
        <v/>
      </c>
      <c r="T10" s="136" t="str">
        <f>IF(AL被せ測定!AH13="","",AL被せ測定!AH13-$D10)</f>
        <v/>
      </c>
      <c r="U10" s="136" t="str">
        <f>IF(AL被せ測定!AI13="","",AL被せ測定!AI13-$D10)</f>
        <v/>
      </c>
      <c r="V10" s="136" t="str">
        <f>IF(AL被せ測定!AJ13="","",AL被せ測定!AJ13-$D10)</f>
        <v/>
      </c>
      <c r="W10" s="136" t="str">
        <f>IF(AL被せ測定!AK13="","",AL被せ測定!AK13-$D10)</f>
        <v/>
      </c>
      <c r="X10" s="136" t="str">
        <f>IF(AL被せ測定!AL13="","",AL被せ測定!AL13-$D10)</f>
        <v/>
      </c>
      <c r="Y10" s="136" t="str">
        <f>IF(AL被せ測定!AM13="","",AL被せ測定!AM13-$D10)</f>
        <v/>
      </c>
      <c r="Z10" s="136" t="str">
        <f>IF(AL被せ測定!AN13="","",AL被せ測定!AN13-$D10)</f>
        <v/>
      </c>
      <c r="AA10" s="136" t="str">
        <f>IF(AL被せ測定!AO13="","",AL被せ測定!AO13-$D10)</f>
        <v/>
      </c>
      <c r="AB10" s="136" t="str">
        <f>IF(AL被せ測定!AP13="","",AL被せ測定!AP13-$D10)</f>
        <v/>
      </c>
      <c r="AC10" s="136" t="str">
        <f>IF(AL被せ測定!AQ13="","",AL被せ測定!AQ13-$D10)</f>
        <v/>
      </c>
      <c r="AD10" s="136" t="str">
        <f>IF(AL被せ測定!AR13="","",AL被せ測定!AR13-$D10)</f>
        <v/>
      </c>
      <c r="AE10" s="136" t="str">
        <f>IF(AL被せ測定!AS13="","",AL被せ測定!AS13-$D10)</f>
        <v/>
      </c>
      <c r="AF10" s="136" t="str">
        <f>IF(AL被せ測定!AT13="","",AL被せ測定!AT13-$D10)</f>
        <v/>
      </c>
      <c r="AG10" s="136" t="str">
        <f>IF(AL被せ測定!AU13="","",AL被せ測定!AU13-$D10)</f>
        <v/>
      </c>
      <c r="AH10" s="136" t="str">
        <f>IF(AL被せ測定!AV13="","",AL被せ測定!AV13-$D10)</f>
        <v/>
      </c>
      <c r="AI10" s="136" t="str">
        <f>IF(AL被せ測定!AW13="","",AL被せ測定!AW13-$D10)</f>
        <v/>
      </c>
      <c r="AJ10" s="136" t="str">
        <f>IF(AL被せ測定!AX13="","",AL被せ測定!AX13-$D10)</f>
        <v/>
      </c>
      <c r="AK10" s="136" t="str">
        <f>IF(AL被せ測定!AY13="","",AL被せ測定!AY13-$D10)</f>
        <v/>
      </c>
      <c r="AL10" s="136" t="str">
        <f>IF(AL被せ測定!AZ13="","",AL被せ測定!AZ13-$D10)</f>
        <v/>
      </c>
      <c r="AM10" s="136" t="str">
        <f>IF(AL被せ測定!BA13="","",AL被せ測定!BA13-$D10)</f>
        <v/>
      </c>
      <c r="AN10" s="136" t="str">
        <f>IF(AL被せ測定!BB13="","",AL被せ測定!BB13-$D10)</f>
        <v/>
      </c>
      <c r="AO10" s="136" t="str">
        <f>IF(AL被せ測定!BC13="","",AL被せ測定!BC13-$D10)</f>
        <v/>
      </c>
      <c r="AP10" s="136" t="str">
        <f>IF(AL被せ測定!BD13="","",AL被せ測定!BD13-$D10)</f>
        <v/>
      </c>
      <c r="AQ10" s="136" t="str">
        <f>IF(AL被せ測定!BE13="","",AL被せ測定!BE13-$D10)</f>
        <v/>
      </c>
      <c r="AR10" s="136" t="str">
        <f>IF(AL被せ測定!BF13="","",AL被せ測定!BF13-$D10)</f>
        <v/>
      </c>
      <c r="AS10" s="136" t="str">
        <f>IF(AL被せ測定!BG13="","",AL被せ測定!BG13-$D10)</f>
        <v/>
      </c>
      <c r="AT10" s="136" t="str">
        <f>IF(AL被せ測定!BH13="","",AL被せ測定!BH13-$D10)</f>
        <v/>
      </c>
      <c r="AU10" s="136" t="str">
        <f>IF(AL被せ測定!BI13="","",AL被せ測定!BI13-$D10)</f>
        <v/>
      </c>
      <c r="AV10" s="136" t="str">
        <f>IF(AL被せ測定!BJ13="","",AL被せ測定!BJ13-$D10)</f>
        <v/>
      </c>
      <c r="AW10" s="136" t="str">
        <f>IF(AL被せ測定!BK13="","",AL被せ測定!BK13-$D10)</f>
        <v/>
      </c>
      <c r="AX10" s="136" t="str">
        <f>IF(AL被せ測定!BL13="","",AL被せ測定!BL13-$D10)</f>
        <v/>
      </c>
      <c r="AY10" s="136" t="str">
        <f>IF(AL被せ測定!BM13="","",AL被せ測定!BM13-$D10)</f>
        <v/>
      </c>
      <c r="AZ10" s="136" t="str">
        <f>IF(AL被せ測定!BN13="","",AL被せ測定!BN13-$D10)</f>
        <v/>
      </c>
      <c r="BA10" s="136" t="str">
        <f>IF(AL被せ測定!BO13="","",AL被せ測定!BO13-$D10)</f>
        <v/>
      </c>
      <c r="BB10" s="136" t="str">
        <f>IF(AL被せ測定!BP13="","",AL被せ測定!BP13-$D10)</f>
        <v/>
      </c>
      <c r="BC10" s="136" t="str">
        <f>IF(AL被せ測定!BQ13="","",AL被せ測定!BQ13-$D10)</f>
        <v/>
      </c>
      <c r="BD10" s="136" t="str">
        <f>IF(AL被せ測定!BR13="","",AL被せ測定!BR13-$D10)</f>
        <v/>
      </c>
      <c r="BE10" s="136" t="str">
        <f>IF(AL被せ測定!BS13="","",AL被せ測定!BS13-$D10)</f>
        <v/>
      </c>
      <c r="BF10" s="136" t="str">
        <f>IF(AL被せ測定!BT13="","",AL被せ測定!BT13-$D10)</f>
        <v/>
      </c>
      <c r="BG10" s="136" t="str">
        <f>IF(AL被せ測定!BU13="","",AL被せ測定!BU13-$D10)</f>
        <v/>
      </c>
      <c r="BH10" s="136" t="str">
        <f>IF(AL被せ測定!BV13="","",AL被せ測定!BV13-$D10)</f>
        <v/>
      </c>
      <c r="BI10" s="136" t="str">
        <f>IF(AL被せ測定!BW13="","",AL被せ測定!BW13-$D10)</f>
        <v/>
      </c>
      <c r="BJ10" s="136" t="str">
        <f>IF(AL被せ測定!BX13="","",AL被せ測定!BX13-$D10)</f>
        <v/>
      </c>
      <c r="BK10" s="136" t="str">
        <f>IF(AL被せ測定!BY13="","",AL被せ測定!BY13-$D10)</f>
        <v/>
      </c>
      <c r="BL10" s="136" t="str">
        <f>IF(AL被せ測定!BZ13="","",AL被せ測定!BZ13-$D10)</f>
        <v/>
      </c>
      <c r="BM10" s="136" t="str">
        <f>IF(AL被せ測定!CA13="","",AL被せ測定!CA13-$D10)</f>
        <v/>
      </c>
      <c r="BN10" s="136" t="str">
        <f>IF(AL被せ測定!CB13="","",AL被せ測定!CB13-$D10)</f>
        <v/>
      </c>
      <c r="BO10" s="136" t="str">
        <f>IF(AL被せ測定!CC13="","",AL被せ測定!CC13-$D10)</f>
        <v/>
      </c>
      <c r="BP10" s="136" t="str">
        <f>IF(AL被せ測定!CD13="","",AL被せ測定!CD13-$D10)</f>
        <v/>
      </c>
      <c r="BQ10" s="136" t="str">
        <f>IF(AL被せ測定!CE13="","",AL被せ測定!CE13-$D10)</f>
        <v/>
      </c>
      <c r="BR10" s="136" t="str">
        <f>IF(AL被せ測定!CF13="","",AL被せ測定!CF13-$D10)</f>
        <v/>
      </c>
      <c r="BS10" s="136" t="str">
        <f>IF(AL被せ測定!CG13="","",AL被せ測定!CG13-$D10)</f>
        <v/>
      </c>
      <c r="BT10" s="136" t="str">
        <f>IF(AL被せ測定!CH13="","",AL被せ測定!CH13-$D10)</f>
        <v/>
      </c>
      <c r="BU10" s="136" t="str">
        <f>IF(AL被せ測定!CI13="","",AL被せ測定!CI13-$D10)</f>
        <v/>
      </c>
      <c r="BV10" s="136" t="str">
        <f>IF(AL被せ測定!CJ13="","",AL被せ測定!CJ13-$D10)</f>
        <v/>
      </c>
      <c r="BW10" s="136" t="str">
        <f>IF(AL被せ測定!CK13="","",AL被せ測定!CK13-$D10)</f>
        <v/>
      </c>
      <c r="BX10" s="136" t="str">
        <f>IF(AL被せ測定!CL13="","",AL被せ測定!CL13-$D10)</f>
        <v/>
      </c>
      <c r="BY10" s="136" t="str">
        <f>IF(AL被せ測定!CM13="","",AL被せ測定!CM13-$D10)</f>
        <v/>
      </c>
      <c r="BZ10" s="136" t="str">
        <f>IF(AL被せ測定!CN13="","",AL被せ測定!CN13-$D10)</f>
        <v/>
      </c>
      <c r="CA10" s="136" t="str">
        <f>IF(AL被せ測定!CO13="","",AL被せ測定!CO13-$D10)</f>
        <v/>
      </c>
      <c r="CB10" s="136" t="str">
        <f>IF(AL被せ測定!CP13="","",AL被せ測定!CP13-$D10)</f>
        <v/>
      </c>
      <c r="CC10" s="136" t="str">
        <f>IF(AL被せ測定!CQ13="","",AL被せ測定!CQ13-$D10)</f>
        <v/>
      </c>
      <c r="CD10" s="136" t="str">
        <f>IF(AL被せ測定!CR13="","",AL被せ測定!CR13-$D10)</f>
        <v/>
      </c>
      <c r="CE10" s="136" t="str">
        <f>IF(AL被せ測定!CS13="","",AL被せ測定!CS13-$D10)</f>
        <v/>
      </c>
      <c r="CF10" s="136" t="str">
        <f>IF(AL被せ測定!CT13="","",AL被せ測定!CT13-$D10)</f>
        <v/>
      </c>
      <c r="CG10" s="136" t="str">
        <f>IF(AL被せ測定!CU13="","",AL被せ測定!CU13-$D10)</f>
        <v/>
      </c>
      <c r="CH10" s="136" t="str">
        <f>IF(AL被せ測定!CV13="","",AL被せ測定!CV13-$D10)</f>
        <v/>
      </c>
      <c r="CI10" s="136" t="str">
        <f>IF(AL被せ測定!CW13="","",AL被せ測定!CW13-$D10)</f>
        <v/>
      </c>
      <c r="CJ10" s="136" t="str">
        <f>IF(AL被せ測定!CX13="","",AL被せ測定!CX13-$D10)</f>
        <v/>
      </c>
      <c r="CK10" s="136" t="str">
        <f>IF(AL被せ測定!CY13="","",AL被せ測定!CY13-$D10)</f>
        <v/>
      </c>
      <c r="CL10" s="136" t="str">
        <f>IF(AL被せ測定!CZ13="","",AL被せ測定!CZ13-$D10)</f>
        <v/>
      </c>
      <c r="CM10" s="136" t="str">
        <f>IF(AL被せ測定!DA13="","",AL被せ測定!DA13-$D10)</f>
        <v/>
      </c>
      <c r="CN10" s="136" t="str">
        <f>IF(AL被せ測定!DB13="","",AL被せ測定!DB13-$D10)</f>
        <v/>
      </c>
      <c r="CO10" s="136" t="str">
        <f>IF(AL被せ測定!DC13="","",AL被せ測定!DC13-$D10)</f>
        <v/>
      </c>
      <c r="CP10" s="136" t="str">
        <f>IF(AL被せ測定!DD13="","",AL被せ測定!DD13-$D10)</f>
        <v/>
      </c>
      <c r="CQ10" s="136" t="str">
        <f>IF(AL被せ測定!DE13="","",AL被せ測定!DE13-$D10)</f>
        <v/>
      </c>
      <c r="CR10" s="136" t="str">
        <f>IF(AL被せ測定!DF13="","",AL被せ測定!DF13-$D10)</f>
        <v/>
      </c>
      <c r="CS10" s="136" t="str">
        <f>IF(AL被せ測定!DG13="","",AL被せ測定!DG13-$D10)</f>
        <v/>
      </c>
      <c r="CT10" s="136" t="str">
        <f>IF(AL被せ測定!DH13="","",AL被せ測定!DH13-$D10)</f>
        <v/>
      </c>
      <c r="CU10" s="136" t="str">
        <f>IF(AL被せ測定!DI13="","",AL被せ測定!DI13-$D10)</f>
        <v/>
      </c>
      <c r="CV10" s="136" t="str">
        <f>IF(AL被せ測定!DJ13="","",AL被せ測定!DJ13-$D10)</f>
        <v/>
      </c>
      <c r="CW10" s="136" t="str">
        <f>IF(AL被せ測定!DK13="","",AL被せ測定!DK13-$D10)</f>
        <v/>
      </c>
      <c r="CX10" s="136" t="str">
        <f>IF(AL被せ測定!DL13="","",AL被せ測定!DL13-$D10)</f>
        <v/>
      </c>
      <c r="CY10" s="136" t="str">
        <f>IF(AL被せ測定!DM13="","",AL被せ測定!DM13-$D10)</f>
        <v/>
      </c>
      <c r="CZ10" s="265" t="str">
        <f>IF(AL被せ測定!DN13="","",AL被せ測定!DN13-$D10)</f>
        <v/>
      </c>
    </row>
    <row r="11" spans="1:104" ht="13.5" customHeight="1">
      <c r="A11" s="120">
        <f>AL被せ測定!A14</f>
        <v>1001</v>
      </c>
      <c r="B11" s="125" t="str">
        <f>AL被せ測定!B14</f>
        <v>1001.三点基準C天 Z=</v>
      </c>
      <c r="C11" s="133">
        <f>AL被せ測定!Q14</f>
        <v>1001</v>
      </c>
      <c r="D11" s="36">
        <f>AL被せ測定!R14</f>
        <v>212.7</v>
      </c>
      <c r="E11" s="264">
        <f>IF(AL被せ測定!S14="","",AL被せ測定!S14-$D11)</f>
        <v>0</v>
      </c>
      <c r="F11" s="264">
        <f>IF(AL被せ測定!T14="","",AL被せ測定!T14-$D11)</f>
        <v>0</v>
      </c>
      <c r="G11" s="136" t="str">
        <f>IF(AL被せ測定!U14="","",AL被せ測定!U14-$D11)</f>
        <v/>
      </c>
      <c r="H11" s="136" t="str">
        <f>IF(AL被せ測定!V14="","",AL被せ測定!V14-$D11)</f>
        <v/>
      </c>
      <c r="I11" s="136" t="str">
        <f>IF(AL被せ測定!W14="","",AL被せ測定!W14-$D11)</f>
        <v/>
      </c>
      <c r="J11" s="136" t="str">
        <f>IF(AL被せ測定!X14="","",AL被せ測定!X14-$D11)</f>
        <v/>
      </c>
      <c r="K11" s="136" t="str">
        <f>IF(AL被せ測定!Y14="","",AL被せ測定!Y14-$D11)</f>
        <v/>
      </c>
      <c r="L11" s="136" t="str">
        <f>IF(AL被せ測定!Z14="","",AL被せ測定!Z14-$D11)</f>
        <v/>
      </c>
      <c r="M11" s="136" t="str">
        <f>IF(AL被せ測定!AA14="","",AL被せ測定!AA14-$D11)</f>
        <v/>
      </c>
      <c r="N11" s="136" t="str">
        <f>IF(AL被せ測定!AB14="","",AL被せ測定!AB14-$D11)</f>
        <v/>
      </c>
      <c r="O11" s="136" t="str">
        <f>IF(AL被せ測定!AC14="","",AL被せ測定!AC14-$D11)</f>
        <v/>
      </c>
      <c r="P11" s="136" t="str">
        <f>IF(AL被せ測定!AD14="","",AL被せ測定!AD14-$D11)</f>
        <v/>
      </c>
      <c r="Q11" s="136" t="str">
        <f>IF(AL被せ測定!AE14="","",AL被せ測定!AE14-$D11)</f>
        <v/>
      </c>
      <c r="R11" s="136" t="str">
        <f>IF(AL被せ測定!AF14="","",AL被せ測定!AF14-$D11)</f>
        <v/>
      </c>
      <c r="S11" s="136" t="str">
        <f>IF(AL被せ測定!AG14="","",AL被せ測定!AG14-$D11)</f>
        <v/>
      </c>
      <c r="T11" s="136" t="str">
        <f>IF(AL被せ測定!AH14="","",AL被せ測定!AH14-$D11)</f>
        <v/>
      </c>
      <c r="U11" s="136" t="str">
        <f>IF(AL被せ測定!AI14="","",AL被せ測定!AI14-$D11)</f>
        <v/>
      </c>
      <c r="V11" s="136" t="str">
        <f>IF(AL被せ測定!AJ14="","",AL被せ測定!AJ14-$D11)</f>
        <v/>
      </c>
      <c r="W11" s="136" t="str">
        <f>IF(AL被せ測定!AK14="","",AL被せ測定!AK14-$D11)</f>
        <v/>
      </c>
      <c r="X11" s="136" t="str">
        <f>IF(AL被せ測定!AL14="","",AL被せ測定!AL14-$D11)</f>
        <v/>
      </c>
      <c r="Y11" s="136" t="str">
        <f>IF(AL被せ測定!AM14="","",AL被せ測定!AM14-$D11)</f>
        <v/>
      </c>
      <c r="Z11" s="136" t="str">
        <f>IF(AL被せ測定!AN14="","",AL被せ測定!AN14-$D11)</f>
        <v/>
      </c>
      <c r="AA11" s="136" t="str">
        <f>IF(AL被せ測定!AO14="","",AL被せ測定!AO14-$D11)</f>
        <v/>
      </c>
      <c r="AB11" s="136" t="str">
        <f>IF(AL被せ測定!AP14="","",AL被せ測定!AP14-$D11)</f>
        <v/>
      </c>
      <c r="AC11" s="136" t="str">
        <f>IF(AL被せ測定!AQ14="","",AL被せ測定!AQ14-$D11)</f>
        <v/>
      </c>
      <c r="AD11" s="136" t="str">
        <f>IF(AL被せ測定!AR14="","",AL被せ測定!AR14-$D11)</f>
        <v/>
      </c>
      <c r="AE11" s="136" t="str">
        <f>IF(AL被せ測定!AS14="","",AL被せ測定!AS14-$D11)</f>
        <v/>
      </c>
      <c r="AF11" s="136" t="str">
        <f>IF(AL被せ測定!AT14="","",AL被せ測定!AT14-$D11)</f>
        <v/>
      </c>
      <c r="AG11" s="136" t="str">
        <f>IF(AL被せ測定!AU14="","",AL被せ測定!AU14-$D11)</f>
        <v/>
      </c>
      <c r="AH11" s="136" t="str">
        <f>IF(AL被せ測定!AV14="","",AL被せ測定!AV14-$D11)</f>
        <v/>
      </c>
      <c r="AI11" s="136" t="str">
        <f>IF(AL被せ測定!AW14="","",AL被せ測定!AW14-$D11)</f>
        <v/>
      </c>
      <c r="AJ11" s="136" t="str">
        <f>IF(AL被せ測定!AX14="","",AL被せ測定!AX14-$D11)</f>
        <v/>
      </c>
      <c r="AK11" s="136" t="str">
        <f>IF(AL被せ測定!AY14="","",AL被せ測定!AY14-$D11)</f>
        <v/>
      </c>
      <c r="AL11" s="136" t="str">
        <f>IF(AL被せ測定!AZ14="","",AL被せ測定!AZ14-$D11)</f>
        <v/>
      </c>
      <c r="AM11" s="136" t="str">
        <f>IF(AL被せ測定!BA14="","",AL被せ測定!BA14-$D11)</f>
        <v/>
      </c>
      <c r="AN11" s="136" t="str">
        <f>IF(AL被せ測定!BB14="","",AL被せ測定!BB14-$D11)</f>
        <v/>
      </c>
      <c r="AO11" s="136" t="str">
        <f>IF(AL被せ測定!BC14="","",AL被せ測定!BC14-$D11)</f>
        <v/>
      </c>
      <c r="AP11" s="136" t="str">
        <f>IF(AL被せ測定!BD14="","",AL被せ測定!BD14-$D11)</f>
        <v/>
      </c>
      <c r="AQ11" s="136" t="str">
        <f>IF(AL被せ測定!BE14="","",AL被せ測定!BE14-$D11)</f>
        <v/>
      </c>
      <c r="AR11" s="136" t="str">
        <f>IF(AL被せ測定!BF14="","",AL被せ測定!BF14-$D11)</f>
        <v/>
      </c>
      <c r="AS11" s="136" t="str">
        <f>IF(AL被せ測定!BG14="","",AL被せ測定!BG14-$D11)</f>
        <v/>
      </c>
      <c r="AT11" s="136" t="str">
        <f>IF(AL被せ測定!BH14="","",AL被せ測定!BH14-$D11)</f>
        <v/>
      </c>
      <c r="AU11" s="136" t="str">
        <f>IF(AL被せ測定!BI14="","",AL被せ測定!BI14-$D11)</f>
        <v/>
      </c>
      <c r="AV11" s="136" t="str">
        <f>IF(AL被せ測定!BJ14="","",AL被せ測定!BJ14-$D11)</f>
        <v/>
      </c>
      <c r="AW11" s="136" t="str">
        <f>IF(AL被せ測定!BK14="","",AL被せ測定!BK14-$D11)</f>
        <v/>
      </c>
      <c r="AX11" s="136" t="str">
        <f>IF(AL被せ測定!BL14="","",AL被せ測定!BL14-$D11)</f>
        <v/>
      </c>
      <c r="AY11" s="136" t="str">
        <f>IF(AL被せ測定!BM14="","",AL被せ測定!BM14-$D11)</f>
        <v/>
      </c>
      <c r="AZ11" s="136" t="str">
        <f>IF(AL被せ測定!BN14="","",AL被せ測定!BN14-$D11)</f>
        <v/>
      </c>
      <c r="BA11" s="136" t="str">
        <f>IF(AL被せ測定!BO14="","",AL被せ測定!BO14-$D11)</f>
        <v/>
      </c>
      <c r="BB11" s="136" t="str">
        <f>IF(AL被せ測定!BP14="","",AL被せ測定!BP14-$D11)</f>
        <v/>
      </c>
      <c r="BC11" s="136" t="str">
        <f>IF(AL被せ測定!BQ14="","",AL被せ測定!BQ14-$D11)</f>
        <v/>
      </c>
      <c r="BD11" s="136" t="str">
        <f>IF(AL被せ測定!BR14="","",AL被せ測定!BR14-$D11)</f>
        <v/>
      </c>
      <c r="BE11" s="136" t="str">
        <f>IF(AL被せ測定!BS14="","",AL被せ測定!BS14-$D11)</f>
        <v/>
      </c>
      <c r="BF11" s="136" t="str">
        <f>IF(AL被せ測定!BT14="","",AL被せ測定!BT14-$D11)</f>
        <v/>
      </c>
      <c r="BG11" s="136" t="str">
        <f>IF(AL被せ測定!BU14="","",AL被せ測定!BU14-$D11)</f>
        <v/>
      </c>
      <c r="BH11" s="136" t="str">
        <f>IF(AL被せ測定!BV14="","",AL被せ測定!BV14-$D11)</f>
        <v/>
      </c>
      <c r="BI11" s="136" t="str">
        <f>IF(AL被せ測定!BW14="","",AL被せ測定!BW14-$D11)</f>
        <v/>
      </c>
      <c r="BJ11" s="136" t="str">
        <f>IF(AL被せ測定!BX14="","",AL被せ測定!BX14-$D11)</f>
        <v/>
      </c>
      <c r="BK11" s="136" t="str">
        <f>IF(AL被せ測定!BY14="","",AL被せ測定!BY14-$D11)</f>
        <v/>
      </c>
      <c r="BL11" s="136" t="str">
        <f>IF(AL被せ測定!BZ14="","",AL被せ測定!BZ14-$D11)</f>
        <v/>
      </c>
      <c r="BM11" s="136" t="str">
        <f>IF(AL被せ測定!CA14="","",AL被せ測定!CA14-$D11)</f>
        <v/>
      </c>
      <c r="BN11" s="136" t="str">
        <f>IF(AL被せ測定!CB14="","",AL被せ測定!CB14-$D11)</f>
        <v/>
      </c>
      <c r="BO11" s="136" t="str">
        <f>IF(AL被せ測定!CC14="","",AL被せ測定!CC14-$D11)</f>
        <v/>
      </c>
      <c r="BP11" s="136" t="str">
        <f>IF(AL被せ測定!CD14="","",AL被せ測定!CD14-$D11)</f>
        <v/>
      </c>
      <c r="BQ11" s="136" t="str">
        <f>IF(AL被せ測定!CE14="","",AL被せ測定!CE14-$D11)</f>
        <v/>
      </c>
      <c r="BR11" s="136" t="str">
        <f>IF(AL被せ測定!CF14="","",AL被せ測定!CF14-$D11)</f>
        <v/>
      </c>
      <c r="BS11" s="136" t="str">
        <f>IF(AL被せ測定!CG14="","",AL被せ測定!CG14-$D11)</f>
        <v/>
      </c>
      <c r="BT11" s="136" t="str">
        <f>IF(AL被せ測定!CH14="","",AL被せ測定!CH14-$D11)</f>
        <v/>
      </c>
      <c r="BU11" s="136" t="str">
        <f>IF(AL被せ測定!CI14="","",AL被せ測定!CI14-$D11)</f>
        <v/>
      </c>
      <c r="BV11" s="136" t="str">
        <f>IF(AL被せ測定!CJ14="","",AL被せ測定!CJ14-$D11)</f>
        <v/>
      </c>
      <c r="BW11" s="136" t="str">
        <f>IF(AL被せ測定!CK14="","",AL被せ測定!CK14-$D11)</f>
        <v/>
      </c>
      <c r="BX11" s="136" t="str">
        <f>IF(AL被せ測定!CL14="","",AL被せ測定!CL14-$D11)</f>
        <v/>
      </c>
      <c r="BY11" s="136" t="str">
        <f>IF(AL被せ測定!CM14="","",AL被せ測定!CM14-$D11)</f>
        <v/>
      </c>
      <c r="BZ11" s="136" t="str">
        <f>IF(AL被せ測定!CN14="","",AL被せ測定!CN14-$D11)</f>
        <v/>
      </c>
      <c r="CA11" s="136" t="str">
        <f>IF(AL被せ測定!CO14="","",AL被せ測定!CO14-$D11)</f>
        <v/>
      </c>
      <c r="CB11" s="136" t="str">
        <f>IF(AL被せ測定!CP14="","",AL被せ測定!CP14-$D11)</f>
        <v/>
      </c>
      <c r="CC11" s="136" t="str">
        <f>IF(AL被せ測定!CQ14="","",AL被せ測定!CQ14-$D11)</f>
        <v/>
      </c>
      <c r="CD11" s="136" t="str">
        <f>IF(AL被せ測定!CR14="","",AL被せ測定!CR14-$D11)</f>
        <v/>
      </c>
      <c r="CE11" s="136" t="str">
        <f>IF(AL被せ測定!CS14="","",AL被せ測定!CS14-$D11)</f>
        <v/>
      </c>
      <c r="CF11" s="136" t="str">
        <f>IF(AL被せ測定!CT14="","",AL被せ測定!CT14-$D11)</f>
        <v/>
      </c>
      <c r="CG11" s="136" t="str">
        <f>IF(AL被せ測定!CU14="","",AL被せ測定!CU14-$D11)</f>
        <v/>
      </c>
      <c r="CH11" s="136" t="str">
        <f>IF(AL被せ測定!CV14="","",AL被せ測定!CV14-$D11)</f>
        <v/>
      </c>
      <c r="CI11" s="136" t="str">
        <f>IF(AL被せ測定!CW14="","",AL被せ測定!CW14-$D11)</f>
        <v/>
      </c>
      <c r="CJ11" s="136" t="str">
        <f>IF(AL被せ測定!CX14="","",AL被せ測定!CX14-$D11)</f>
        <v/>
      </c>
      <c r="CK11" s="136" t="str">
        <f>IF(AL被せ測定!CY14="","",AL被せ測定!CY14-$D11)</f>
        <v/>
      </c>
      <c r="CL11" s="136" t="str">
        <f>IF(AL被せ測定!CZ14="","",AL被せ測定!CZ14-$D11)</f>
        <v/>
      </c>
      <c r="CM11" s="136" t="str">
        <f>IF(AL被せ測定!DA14="","",AL被せ測定!DA14-$D11)</f>
        <v/>
      </c>
      <c r="CN11" s="136" t="str">
        <f>IF(AL被せ測定!DB14="","",AL被せ測定!DB14-$D11)</f>
        <v/>
      </c>
      <c r="CO11" s="136" t="str">
        <f>IF(AL被せ測定!DC14="","",AL被せ測定!DC14-$D11)</f>
        <v/>
      </c>
      <c r="CP11" s="136" t="str">
        <f>IF(AL被せ測定!DD14="","",AL被せ測定!DD14-$D11)</f>
        <v/>
      </c>
      <c r="CQ11" s="136" t="str">
        <f>IF(AL被せ測定!DE14="","",AL被せ測定!DE14-$D11)</f>
        <v/>
      </c>
      <c r="CR11" s="136" t="str">
        <f>IF(AL被せ測定!DF14="","",AL被せ測定!DF14-$D11)</f>
        <v/>
      </c>
      <c r="CS11" s="136" t="str">
        <f>IF(AL被せ測定!DG14="","",AL被せ測定!DG14-$D11)</f>
        <v/>
      </c>
      <c r="CT11" s="136" t="str">
        <f>IF(AL被せ測定!DH14="","",AL被せ測定!DH14-$D11)</f>
        <v/>
      </c>
      <c r="CU11" s="136" t="str">
        <f>IF(AL被せ測定!DI14="","",AL被せ測定!DI14-$D11)</f>
        <v/>
      </c>
      <c r="CV11" s="136" t="str">
        <f>IF(AL被せ測定!DJ14="","",AL被せ測定!DJ14-$D11)</f>
        <v/>
      </c>
      <c r="CW11" s="136" t="str">
        <f>IF(AL被せ測定!DK14="","",AL被せ測定!DK14-$D11)</f>
        <v/>
      </c>
      <c r="CX11" s="136" t="str">
        <f>IF(AL被せ測定!DL14="","",AL被せ測定!DL14-$D11)</f>
        <v/>
      </c>
      <c r="CY11" s="136" t="str">
        <f>IF(AL被せ測定!DM14="","",AL被せ測定!DM14-$D11)</f>
        <v/>
      </c>
      <c r="CZ11" s="265" t="str">
        <f>IF(AL被せ測定!DN14="","",AL被せ測定!DN14-$D11)</f>
        <v/>
      </c>
    </row>
    <row r="12" spans="1:104" ht="13.5" customHeight="1">
      <c r="A12" s="120">
        <f>AL被せ測定!A15</f>
        <v>311</v>
      </c>
      <c r="B12" s="125" t="str">
        <f>AL被せ測定!B15</f>
        <v>311.加工基準ノック（副） X=</v>
      </c>
      <c r="C12" s="133">
        <f>AL被せ測定!Q15</f>
        <v>311</v>
      </c>
      <c r="D12" s="36">
        <f>AL被せ測定!R15</f>
        <v>-61</v>
      </c>
      <c r="E12" s="264">
        <f>IF(AL被せ測定!S15="","",AL被せ測定!S15-$D12)</f>
        <v>0</v>
      </c>
      <c r="F12" s="264">
        <f>IF(AL被せ測定!T15="","",AL被せ測定!T15-$D12)</f>
        <v>0</v>
      </c>
      <c r="G12" s="136" t="str">
        <f>IF(AL被せ測定!U15="","",AL被せ測定!U15-$D12)</f>
        <v/>
      </c>
      <c r="H12" s="136" t="str">
        <f>IF(AL被せ測定!V15="","",AL被せ測定!V15-$D12)</f>
        <v/>
      </c>
      <c r="I12" s="136" t="str">
        <f>IF(AL被せ測定!W15="","",AL被せ測定!W15-$D12)</f>
        <v/>
      </c>
      <c r="J12" s="136" t="str">
        <f>IF(AL被せ測定!X15="","",AL被せ測定!X15-$D12)</f>
        <v/>
      </c>
      <c r="K12" s="136" t="str">
        <f>IF(AL被せ測定!Y15="","",AL被せ測定!Y15-$D12)</f>
        <v/>
      </c>
      <c r="L12" s="136" t="str">
        <f>IF(AL被せ測定!Z15="","",AL被せ測定!Z15-$D12)</f>
        <v/>
      </c>
      <c r="M12" s="136" t="str">
        <f>IF(AL被せ測定!AA15="","",AL被せ測定!AA15-$D12)</f>
        <v/>
      </c>
      <c r="N12" s="136" t="str">
        <f>IF(AL被せ測定!AB15="","",AL被せ測定!AB15-$D12)</f>
        <v/>
      </c>
      <c r="O12" s="136" t="str">
        <f>IF(AL被せ測定!AC15="","",AL被せ測定!AC15-$D12)</f>
        <v/>
      </c>
      <c r="P12" s="136" t="str">
        <f>IF(AL被せ測定!AD15="","",AL被せ測定!AD15-$D12)</f>
        <v/>
      </c>
      <c r="Q12" s="136" t="str">
        <f>IF(AL被せ測定!AE15="","",AL被せ測定!AE15-$D12)</f>
        <v/>
      </c>
      <c r="R12" s="136" t="str">
        <f>IF(AL被せ測定!AF15="","",AL被せ測定!AF15-$D12)</f>
        <v/>
      </c>
      <c r="S12" s="136" t="str">
        <f>IF(AL被せ測定!AG15="","",AL被せ測定!AG15-$D12)</f>
        <v/>
      </c>
      <c r="T12" s="136" t="str">
        <f>IF(AL被せ測定!AH15="","",AL被せ測定!AH15-$D12)</f>
        <v/>
      </c>
      <c r="U12" s="136" t="str">
        <f>IF(AL被せ測定!AI15="","",AL被せ測定!AI15-$D12)</f>
        <v/>
      </c>
      <c r="V12" s="136" t="str">
        <f>IF(AL被せ測定!AJ15="","",AL被せ測定!AJ15-$D12)</f>
        <v/>
      </c>
      <c r="W12" s="136" t="str">
        <f>IF(AL被せ測定!AK15="","",AL被せ測定!AK15-$D12)</f>
        <v/>
      </c>
      <c r="X12" s="136" t="str">
        <f>IF(AL被せ測定!AL15="","",AL被せ測定!AL15-$D12)</f>
        <v/>
      </c>
      <c r="Y12" s="136" t="str">
        <f>IF(AL被せ測定!AM15="","",AL被せ測定!AM15-$D12)</f>
        <v/>
      </c>
      <c r="Z12" s="136" t="str">
        <f>IF(AL被せ測定!AN15="","",AL被せ測定!AN15-$D12)</f>
        <v/>
      </c>
      <c r="AA12" s="136" t="str">
        <f>IF(AL被せ測定!AO15="","",AL被せ測定!AO15-$D12)</f>
        <v/>
      </c>
      <c r="AB12" s="136" t="str">
        <f>IF(AL被せ測定!AP15="","",AL被せ測定!AP15-$D12)</f>
        <v/>
      </c>
      <c r="AC12" s="136" t="str">
        <f>IF(AL被せ測定!AQ15="","",AL被せ測定!AQ15-$D12)</f>
        <v/>
      </c>
      <c r="AD12" s="136" t="str">
        <f>IF(AL被せ測定!AR15="","",AL被せ測定!AR15-$D12)</f>
        <v/>
      </c>
      <c r="AE12" s="136" t="str">
        <f>IF(AL被せ測定!AS15="","",AL被せ測定!AS15-$D12)</f>
        <v/>
      </c>
      <c r="AF12" s="136" t="str">
        <f>IF(AL被せ測定!AT15="","",AL被せ測定!AT15-$D12)</f>
        <v/>
      </c>
      <c r="AG12" s="136" t="str">
        <f>IF(AL被せ測定!AU15="","",AL被せ測定!AU15-$D12)</f>
        <v/>
      </c>
      <c r="AH12" s="136" t="str">
        <f>IF(AL被せ測定!AV15="","",AL被せ測定!AV15-$D12)</f>
        <v/>
      </c>
      <c r="AI12" s="136" t="str">
        <f>IF(AL被せ測定!AW15="","",AL被せ測定!AW15-$D12)</f>
        <v/>
      </c>
      <c r="AJ12" s="136" t="str">
        <f>IF(AL被せ測定!AX15="","",AL被せ測定!AX15-$D12)</f>
        <v/>
      </c>
      <c r="AK12" s="136" t="str">
        <f>IF(AL被せ測定!AY15="","",AL被せ測定!AY15-$D12)</f>
        <v/>
      </c>
      <c r="AL12" s="136" t="str">
        <f>IF(AL被せ測定!AZ15="","",AL被せ測定!AZ15-$D12)</f>
        <v/>
      </c>
      <c r="AM12" s="136" t="str">
        <f>IF(AL被せ測定!BA15="","",AL被せ測定!BA15-$D12)</f>
        <v/>
      </c>
      <c r="AN12" s="136" t="str">
        <f>IF(AL被せ測定!BB15="","",AL被せ測定!BB15-$D12)</f>
        <v/>
      </c>
      <c r="AO12" s="136" t="str">
        <f>IF(AL被せ測定!BC15="","",AL被せ測定!BC15-$D12)</f>
        <v/>
      </c>
      <c r="AP12" s="136" t="str">
        <f>IF(AL被せ測定!BD15="","",AL被せ測定!BD15-$D12)</f>
        <v/>
      </c>
      <c r="AQ12" s="136" t="str">
        <f>IF(AL被せ測定!BE15="","",AL被せ測定!BE15-$D12)</f>
        <v/>
      </c>
      <c r="AR12" s="136" t="str">
        <f>IF(AL被せ測定!BF15="","",AL被せ測定!BF15-$D12)</f>
        <v/>
      </c>
      <c r="AS12" s="136" t="str">
        <f>IF(AL被せ測定!BG15="","",AL被せ測定!BG15-$D12)</f>
        <v/>
      </c>
      <c r="AT12" s="136" t="str">
        <f>IF(AL被せ測定!BH15="","",AL被せ測定!BH15-$D12)</f>
        <v/>
      </c>
      <c r="AU12" s="136" t="str">
        <f>IF(AL被せ測定!BI15="","",AL被せ測定!BI15-$D12)</f>
        <v/>
      </c>
      <c r="AV12" s="136" t="str">
        <f>IF(AL被せ測定!BJ15="","",AL被せ測定!BJ15-$D12)</f>
        <v/>
      </c>
      <c r="AW12" s="136" t="str">
        <f>IF(AL被せ測定!BK15="","",AL被せ測定!BK15-$D12)</f>
        <v/>
      </c>
      <c r="AX12" s="136" t="str">
        <f>IF(AL被せ測定!BL15="","",AL被せ測定!BL15-$D12)</f>
        <v/>
      </c>
      <c r="AY12" s="136" t="str">
        <f>IF(AL被せ測定!BM15="","",AL被せ測定!BM15-$D12)</f>
        <v/>
      </c>
      <c r="AZ12" s="136" t="str">
        <f>IF(AL被せ測定!BN15="","",AL被せ測定!BN15-$D12)</f>
        <v/>
      </c>
      <c r="BA12" s="136" t="str">
        <f>IF(AL被せ測定!BO15="","",AL被せ測定!BO15-$D12)</f>
        <v/>
      </c>
      <c r="BB12" s="136" t="str">
        <f>IF(AL被せ測定!BP15="","",AL被せ測定!BP15-$D12)</f>
        <v/>
      </c>
      <c r="BC12" s="136" t="str">
        <f>IF(AL被せ測定!BQ15="","",AL被せ測定!BQ15-$D12)</f>
        <v/>
      </c>
      <c r="BD12" s="136" t="str">
        <f>IF(AL被せ測定!BR15="","",AL被せ測定!BR15-$D12)</f>
        <v/>
      </c>
      <c r="BE12" s="136" t="str">
        <f>IF(AL被せ測定!BS15="","",AL被せ測定!BS15-$D12)</f>
        <v/>
      </c>
      <c r="BF12" s="136" t="str">
        <f>IF(AL被せ測定!BT15="","",AL被せ測定!BT15-$D12)</f>
        <v/>
      </c>
      <c r="BG12" s="136" t="str">
        <f>IF(AL被せ測定!BU15="","",AL被せ測定!BU15-$D12)</f>
        <v/>
      </c>
      <c r="BH12" s="136" t="str">
        <f>IF(AL被せ測定!BV15="","",AL被せ測定!BV15-$D12)</f>
        <v/>
      </c>
      <c r="BI12" s="136" t="str">
        <f>IF(AL被せ測定!BW15="","",AL被せ測定!BW15-$D12)</f>
        <v/>
      </c>
      <c r="BJ12" s="136" t="str">
        <f>IF(AL被せ測定!BX15="","",AL被せ測定!BX15-$D12)</f>
        <v/>
      </c>
      <c r="BK12" s="136" t="str">
        <f>IF(AL被せ測定!BY15="","",AL被せ測定!BY15-$D12)</f>
        <v/>
      </c>
      <c r="BL12" s="136" t="str">
        <f>IF(AL被せ測定!BZ15="","",AL被せ測定!BZ15-$D12)</f>
        <v/>
      </c>
      <c r="BM12" s="136" t="str">
        <f>IF(AL被せ測定!CA15="","",AL被せ測定!CA15-$D12)</f>
        <v/>
      </c>
      <c r="BN12" s="136" t="str">
        <f>IF(AL被せ測定!CB15="","",AL被せ測定!CB15-$D12)</f>
        <v/>
      </c>
      <c r="BO12" s="136" t="str">
        <f>IF(AL被せ測定!CC15="","",AL被せ測定!CC15-$D12)</f>
        <v/>
      </c>
      <c r="BP12" s="136" t="str">
        <f>IF(AL被せ測定!CD15="","",AL被せ測定!CD15-$D12)</f>
        <v/>
      </c>
      <c r="BQ12" s="136" t="str">
        <f>IF(AL被せ測定!CE15="","",AL被せ測定!CE15-$D12)</f>
        <v/>
      </c>
      <c r="BR12" s="136" t="str">
        <f>IF(AL被せ測定!CF15="","",AL被せ測定!CF15-$D12)</f>
        <v/>
      </c>
      <c r="BS12" s="136" t="str">
        <f>IF(AL被せ測定!CG15="","",AL被せ測定!CG15-$D12)</f>
        <v/>
      </c>
      <c r="BT12" s="136" t="str">
        <f>IF(AL被せ測定!CH15="","",AL被せ測定!CH15-$D12)</f>
        <v/>
      </c>
      <c r="BU12" s="136" t="str">
        <f>IF(AL被せ測定!CI15="","",AL被せ測定!CI15-$D12)</f>
        <v/>
      </c>
      <c r="BV12" s="136" t="str">
        <f>IF(AL被せ測定!CJ15="","",AL被せ測定!CJ15-$D12)</f>
        <v/>
      </c>
      <c r="BW12" s="136" t="str">
        <f>IF(AL被せ測定!CK15="","",AL被せ測定!CK15-$D12)</f>
        <v/>
      </c>
      <c r="BX12" s="136" t="str">
        <f>IF(AL被せ測定!CL15="","",AL被せ測定!CL15-$D12)</f>
        <v/>
      </c>
      <c r="BY12" s="136" t="str">
        <f>IF(AL被せ測定!CM15="","",AL被せ測定!CM15-$D12)</f>
        <v/>
      </c>
      <c r="BZ12" s="136" t="str">
        <f>IF(AL被せ測定!CN15="","",AL被せ測定!CN15-$D12)</f>
        <v/>
      </c>
      <c r="CA12" s="136" t="str">
        <f>IF(AL被せ測定!CO15="","",AL被せ測定!CO15-$D12)</f>
        <v/>
      </c>
      <c r="CB12" s="136" t="str">
        <f>IF(AL被せ測定!CP15="","",AL被せ測定!CP15-$D12)</f>
        <v/>
      </c>
      <c r="CC12" s="136" t="str">
        <f>IF(AL被せ測定!CQ15="","",AL被せ測定!CQ15-$D12)</f>
        <v/>
      </c>
      <c r="CD12" s="136" t="str">
        <f>IF(AL被せ測定!CR15="","",AL被せ測定!CR15-$D12)</f>
        <v/>
      </c>
      <c r="CE12" s="136" t="str">
        <f>IF(AL被せ測定!CS15="","",AL被せ測定!CS15-$D12)</f>
        <v/>
      </c>
      <c r="CF12" s="136" t="str">
        <f>IF(AL被せ測定!CT15="","",AL被せ測定!CT15-$D12)</f>
        <v/>
      </c>
      <c r="CG12" s="136" t="str">
        <f>IF(AL被せ測定!CU15="","",AL被せ測定!CU15-$D12)</f>
        <v/>
      </c>
      <c r="CH12" s="136" t="str">
        <f>IF(AL被せ測定!CV15="","",AL被せ測定!CV15-$D12)</f>
        <v/>
      </c>
      <c r="CI12" s="136" t="str">
        <f>IF(AL被せ測定!CW15="","",AL被せ測定!CW15-$D12)</f>
        <v/>
      </c>
      <c r="CJ12" s="136" t="str">
        <f>IF(AL被せ測定!CX15="","",AL被せ測定!CX15-$D12)</f>
        <v/>
      </c>
      <c r="CK12" s="136" t="str">
        <f>IF(AL被せ測定!CY15="","",AL被せ測定!CY15-$D12)</f>
        <v/>
      </c>
      <c r="CL12" s="136" t="str">
        <f>IF(AL被せ測定!CZ15="","",AL被せ測定!CZ15-$D12)</f>
        <v/>
      </c>
      <c r="CM12" s="136" t="str">
        <f>IF(AL被せ測定!DA15="","",AL被せ測定!DA15-$D12)</f>
        <v/>
      </c>
      <c r="CN12" s="136" t="str">
        <f>IF(AL被せ測定!DB15="","",AL被せ測定!DB15-$D12)</f>
        <v/>
      </c>
      <c r="CO12" s="136" t="str">
        <f>IF(AL被せ測定!DC15="","",AL被せ測定!DC15-$D12)</f>
        <v/>
      </c>
      <c r="CP12" s="136" t="str">
        <f>IF(AL被せ測定!DD15="","",AL被せ測定!DD15-$D12)</f>
        <v/>
      </c>
      <c r="CQ12" s="136" t="str">
        <f>IF(AL被せ測定!DE15="","",AL被せ測定!DE15-$D12)</f>
        <v/>
      </c>
      <c r="CR12" s="136" t="str">
        <f>IF(AL被せ測定!DF15="","",AL被せ測定!DF15-$D12)</f>
        <v/>
      </c>
      <c r="CS12" s="136" t="str">
        <f>IF(AL被せ測定!DG15="","",AL被せ測定!DG15-$D12)</f>
        <v/>
      </c>
      <c r="CT12" s="136" t="str">
        <f>IF(AL被せ測定!DH15="","",AL被せ測定!DH15-$D12)</f>
        <v/>
      </c>
      <c r="CU12" s="136" t="str">
        <f>IF(AL被せ測定!DI15="","",AL被せ測定!DI15-$D12)</f>
        <v/>
      </c>
      <c r="CV12" s="136" t="str">
        <f>IF(AL被せ測定!DJ15="","",AL被せ測定!DJ15-$D12)</f>
        <v/>
      </c>
      <c r="CW12" s="136" t="str">
        <f>IF(AL被せ測定!DK15="","",AL被せ測定!DK15-$D12)</f>
        <v/>
      </c>
      <c r="CX12" s="136" t="str">
        <f>IF(AL被せ測定!DL15="","",AL被せ測定!DL15-$D12)</f>
        <v/>
      </c>
      <c r="CY12" s="136" t="str">
        <f>IF(AL被せ測定!DM15="","",AL被せ測定!DM15-$D12)</f>
        <v/>
      </c>
      <c r="CZ12" s="265" t="str">
        <f>IF(AL被せ測定!DN15="","",AL被せ測定!DN15-$D12)</f>
        <v/>
      </c>
    </row>
    <row r="13" spans="1:104" ht="13.5" customHeight="1">
      <c r="A13" s="120">
        <f>AL被せ測定!A16</f>
        <v>311</v>
      </c>
      <c r="B13" s="125" t="str">
        <f>AL被せ測定!B16</f>
        <v>311.加工基準ノック（副） Y=</v>
      </c>
      <c r="C13" s="133">
        <f>AL被せ測定!Q16</f>
        <v>311</v>
      </c>
      <c r="D13" s="36">
        <f>AL被せ測定!R16</f>
        <v>-120.5</v>
      </c>
      <c r="E13" s="264">
        <f>IF(AL被せ測定!S16="","",AL被せ測定!S16-$D13)</f>
        <v>-0.17700000000000671</v>
      </c>
      <c r="F13" s="264">
        <f>IF(AL被せ測定!T16="","",AL被せ測定!T16-$D13)</f>
        <v>-0.17700000000000671</v>
      </c>
      <c r="G13" s="136" t="str">
        <f>IF(AL被せ測定!U16="","",AL被せ測定!U16-$D13)</f>
        <v/>
      </c>
      <c r="H13" s="136" t="str">
        <f>IF(AL被せ測定!V16="","",AL被せ測定!V16-$D13)</f>
        <v/>
      </c>
      <c r="I13" s="136" t="str">
        <f>IF(AL被せ測定!W16="","",AL被せ測定!W16-$D13)</f>
        <v/>
      </c>
      <c r="J13" s="136" t="str">
        <f>IF(AL被せ測定!X16="","",AL被せ測定!X16-$D13)</f>
        <v/>
      </c>
      <c r="K13" s="136" t="str">
        <f>IF(AL被せ測定!Y16="","",AL被せ測定!Y16-$D13)</f>
        <v/>
      </c>
      <c r="L13" s="136" t="str">
        <f>IF(AL被せ測定!Z16="","",AL被せ測定!Z16-$D13)</f>
        <v/>
      </c>
      <c r="M13" s="136" t="str">
        <f>IF(AL被せ測定!AA16="","",AL被せ測定!AA16-$D13)</f>
        <v/>
      </c>
      <c r="N13" s="136" t="str">
        <f>IF(AL被せ測定!AB16="","",AL被せ測定!AB16-$D13)</f>
        <v/>
      </c>
      <c r="O13" s="136" t="str">
        <f>IF(AL被せ測定!AC16="","",AL被せ測定!AC16-$D13)</f>
        <v/>
      </c>
      <c r="P13" s="136" t="str">
        <f>IF(AL被せ測定!AD16="","",AL被せ測定!AD16-$D13)</f>
        <v/>
      </c>
      <c r="Q13" s="136" t="str">
        <f>IF(AL被せ測定!AE16="","",AL被せ測定!AE16-$D13)</f>
        <v/>
      </c>
      <c r="R13" s="136" t="str">
        <f>IF(AL被せ測定!AF16="","",AL被せ測定!AF16-$D13)</f>
        <v/>
      </c>
      <c r="S13" s="136" t="str">
        <f>IF(AL被せ測定!AG16="","",AL被せ測定!AG16-$D13)</f>
        <v/>
      </c>
      <c r="T13" s="136" t="str">
        <f>IF(AL被せ測定!AH16="","",AL被せ測定!AH16-$D13)</f>
        <v/>
      </c>
      <c r="U13" s="136" t="str">
        <f>IF(AL被せ測定!AI16="","",AL被せ測定!AI16-$D13)</f>
        <v/>
      </c>
      <c r="V13" s="136" t="str">
        <f>IF(AL被せ測定!AJ16="","",AL被せ測定!AJ16-$D13)</f>
        <v/>
      </c>
      <c r="W13" s="136" t="str">
        <f>IF(AL被せ測定!AK16="","",AL被せ測定!AK16-$D13)</f>
        <v/>
      </c>
      <c r="X13" s="136" t="str">
        <f>IF(AL被せ測定!AL16="","",AL被せ測定!AL16-$D13)</f>
        <v/>
      </c>
      <c r="Y13" s="136" t="str">
        <f>IF(AL被せ測定!AM16="","",AL被せ測定!AM16-$D13)</f>
        <v/>
      </c>
      <c r="Z13" s="136" t="str">
        <f>IF(AL被せ測定!AN16="","",AL被せ測定!AN16-$D13)</f>
        <v/>
      </c>
      <c r="AA13" s="136" t="str">
        <f>IF(AL被せ測定!AO16="","",AL被せ測定!AO16-$D13)</f>
        <v/>
      </c>
      <c r="AB13" s="136" t="str">
        <f>IF(AL被せ測定!AP16="","",AL被せ測定!AP16-$D13)</f>
        <v/>
      </c>
      <c r="AC13" s="136" t="str">
        <f>IF(AL被せ測定!AQ16="","",AL被せ測定!AQ16-$D13)</f>
        <v/>
      </c>
      <c r="AD13" s="136" t="str">
        <f>IF(AL被せ測定!AR16="","",AL被せ測定!AR16-$D13)</f>
        <v/>
      </c>
      <c r="AE13" s="136" t="str">
        <f>IF(AL被せ測定!AS16="","",AL被せ測定!AS16-$D13)</f>
        <v/>
      </c>
      <c r="AF13" s="136" t="str">
        <f>IF(AL被せ測定!AT16="","",AL被せ測定!AT16-$D13)</f>
        <v/>
      </c>
      <c r="AG13" s="136" t="str">
        <f>IF(AL被せ測定!AU16="","",AL被せ測定!AU16-$D13)</f>
        <v/>
      </c>
      <c r="AH13" s="136" t="str">
        <f>IF(AL被せ測定!AV16="","",AL被せ測定!AV16-$D13)</f>
        <v/>
      </c>
      <c r="AI13" s="136" t="str">
        <f>IF(AL被せ測定!AW16="","",AL被せ測定!AW16-$D13)</f>
        <v/>
      </c>
      <c r="AJ13" s="136" t="str">
        <f>IF(AL被せ測定!AX16="","",AL被せ測定!AX16-$D13)</f>
        <v/>
      </c>
      <c r="AK13" s="136" t="str">
        <f>IF(AL被せ測定!AY16="","",AL被せ測定!AY16-$D13)</f>
        <v/>
      </c>
      <c r="AL13" s="136" t="str">
        <f>IF(AL被せ測定!AZ16="","",AL被せ測定!AZ16-$D13)</f>
        <v/>
      </c>
      <c r="AM13" s="136" t="str">
        <f>IF(AL被せ測定!BA16="","",AL被せ測定!BA16-$D13)</f>
        <v/>
      </c>
      <c r="AN13" s="136" t="str">
        <f>IF(AL被せ測定!BB16="","",AL被せ測定!BB16-$D13)</f>
        <v/>
      </c>
      <c r="AO13" s="136" t="str">
        <f>IF(AL被せ測定!BC16="","",AL被せ測定!BC16-$D13)</f>
        <v/>
      </c>
      <c r="AP13" s="136" t="str">
        <f>IF(AL被せ測定!BD16="","",AL被せ測定!BD16-$D13)</f>
        <v/>
      </c>
      <c r="AQ13" s="136" t="str">
        <f>IF(AL被せ測定!BE16="","",AL被せ測定!BE16-$D13)</f>
        <v/>
      </c>
      <c r="AR13" s="136" t="str">
        <f>IF(AL被せ測定!BF16="","",AL被せ測定!BF16-$D13)</f>
        <v/>
      </c>
      <c r="AS13" s="136" t="str">
        <f>IF(AL被せ測定!BG16="","",AL被せ測定!BG16-$D13)</f>
        <v/>
      </c>
      <c r="AT13" s="136" t="str">
        <f>IF(AL被せ測定!BH16="","",AL被せ測定!BH16-$D13)</f>
        <v/>
      </c>
      <c r="AU13" s="136" t="str">
        <f>IF(AL被せ測定!BI16="","",AL被せ測定!BI16-$D13)</f>
        <v/>
      </c>
      <c r="AV13" s="136" t="str">
        <f>IF(AL被せ測定!BJ16="","",AL被せ測定!BJ16-$D13)</f>
        <v/>
      </c>
      <c r="AW13" s="136" t="str">
        <f>IF(AL被せ測定!BK16="","",AL被せ測定!BK16-$D13)</f>
        <v/>
      </c>
      <c r="AX13" s="136" t="str">
        <f>IF(AL被せ測定!BL16="","",AL被せ測定!BL16-$D13)</f>
        <v/>
      </c>
      <c r="AY13" s="136" t="str">
        <f>IF(AL被せ測定!BM16="","",AL被せ測定!BM16-$D13)</f>
        <v/>
      </c>
      <c r="AZ13" s="136" t="str">
        <f>IF(AL被せ測定!BN16="","",AL被せ測定!BN16-$D13)</f>
        <v/>
      </c>
      <c r="BA13" s="136" t="str">
        <f>IF(AL被せ測定!BO16="","",AL被せ測定!BO16-$D13)</f>
        <v/>
      </c>
      <c r="BB13" s="136" t="str">
        <f>IF(AL被せ測定!BP16="","",AL被せ測定!BP16-$D13)</f>
        <v/>
      </c>
      <c r="BC13" s="136" t="str">
        <f>IF(AL被せ測定!BQ16="","",AL被せ測定!BQ16-$D13)</f>
        <v/>
      </c>
      <c r="BD13" s="136" t="str">
        <f>IF(AL被せ測定!BR16="","",AL被せ測定!BR16-$D13)</f>
        <v/>
      </c>
      <c r="BE13" s="136" t="str">
        <f>IF(AL被せ測定!BS16="","",AL被せ測定!BS16-$D13)</f>
        <v/>
      </c>
      <c r="BF13" s="136" t="str">
        <f>IF(AL被せ測定!BT16="","",AL被せ測定!BT16-$D13)</f>
        <v/>
      </c>
      <c r="BG13" s="136" t="str">
        <f>IF(AL被せ測定!BU16="","",AL被せ測定!BU16-$D13)</f>
        <v/>
      </c>
      <c r="BH13" s="136" t="str">
        <f>IF(AL被せ測定!BV16="","",AL被せ測定!BV16-$D13)</f>
        <v/>
      </c>
      <c r="BI13" s="136" t="str">
        <f>IF(AL被せ測定!BW16="","",AL被せ測定!BW16-$D13)</f>
        <v/>
      </c>
      <c r="BJ13" s="136" t="str">
        <f>IF(AL被せ測定!BX16="","",AL被せ測定!BX16-$D13)</f>
        <v/>
      </c>
      <c r="BK13" s="136" t="str">
        <f>IF(AL被せ測定!BY16="","",AL被せ測定!BY16-$D13)</f>
        <v/>
      </c>
      <c r="BL13" s="136" t="str">
        <f>IF(AL被せ測定!BZ16="","",AL被せ測定!BZ16-$D13)</f>
        <v/>
      </c>
      <c r="BM13" s="136" t="str">
        <f>IF(AL被せ測定!CA16="","",AL被せ測定!CA16-$D13)</f>
        <v/>
      </c>
      <c r="BN13" s="136" t="str">
        <f>IF(AL被せ測定!CB16="","",AL被せ測定!CB16-$D13)</f>
        <v/>
      </c>
      <c r="BO13" s="136" t="str">
        <f>IF(AL被せ測定!CC16="","",AL被せ測定!CC16-$D13)</f>
        <v/>
      </c>
      <c r="BP13" s="136" t="str">
        <f>IF(AL被せ測定!CD16="","",AL被せ測定!CD16-$D13)</f>
        <v/>
      </c>
      <c r="BQ13" s="136" t="str">
        <f>IF(AL被せ測定!CE16="","",AL被せ測定!CE16-$D13)</f>
        <v/>
      </c>
      <c r="BR13" s="136" t="str">
        <f>IF(AL被せ測定!CF16="","",AL被せ測定!CF16-$D13)</f>
        <v/>
      </c>
      <c r="BS13" s="136" t="str">
        <f>IF(AL被せ測定!CG16="","",AL被せ測定!CG16-$D13)</f>
        <v/>
      </c>
      <c r="BT13" s="136" t="str">
        <f>IF(AL被せ測定!CH16="","",AL被せ測定!CH16-$D13)</f>
        <v/>
      </c>
      <c r="BU13" s="136" t="str">
        <f>IF(AL被せ測定!CI16="","",AL被せ測定!CI16-$D13)</f>
        <v/>
      </c>
      <c r="BV13" s="136" t="str">
        <f>IF(AL被せ測定!CJ16="","",AL被せ測定!CJ16-$D13)</f>
        <v/>
      </c>
      <c r="BW13" s="136" t="str">
        <f>IF(AL被せ測定!CK16="","",AL被せ測定!CK16-$D13)</f>
        <v/>
      </c>
      <c r="BX13" s="136" t="str">
        <f>IF(AL被せ測定!CL16="","",AL被せ測定!CL16-$D13)</f>
        <v/>
      </c>
      <c r="BY13" s="136" t="str">
        <f>IF(AL被せ測定!CM16="","",AL被せ測定!CM16-$D13)</f>
        <v/>
      </c>
      <c r="BZ13" s="136" t="str">
        <f>IF(AL被せ測定!CN16="","",AL被せ測定!CN16-$D13)</f>
        <v/>
      </c>
      <c r="CA13" s="136" t="str">
        <f>IF(AL被せ測定!CO16="","",AL被せ測定!CO16-$D13)</f>
        <v/>
      </c>
      <c r="CB13" s="136" t="str">
        <f>IF(AL被せ測定!CP16="","",AL被せ測定!CP16-$D13)</f>
        <v/>
      </c>
      <c r="CC13" s="136" t="str">
        <f>IF(AL被せ測定!CQ16="","",AL被せ測定!CQ16-$D13)</f>
        <v/>
      </c>
      <c r="CD13" s="136" t="str">
        <f>IF(AL被せ測定!CR16="","",AL被せ測定!CR16-$D13)</f>
        <v/>
      </c>
      <c r="CE13" s="136" t="str">
        <f>IF(AL被せ測定!CS16="","",AL被せ測定!CS16-$D13)</f>
        <v/>
      </c>
      <c r="CF13" s="136" t="str">
        <f>IF(AL被せ測定!CT16="","",AL被せ測定!CT16-$D13)</f>
        <v/>
      </c>
      <c r="CG13" s="136" t="str">
        <f>IF(AL被せ測定!CU16="","",AL被せ測定!CU16-$D13)</f>
        <v/>
      </c>
      <c r="CH13" s="136" t="str">
        <f>IF(AL被せ測定!CV16="","",AL被せ測定!CV16-$D13)</f>
        <v/>
      </c>
      <c r="CI13" s="136" t="str">
        <f>IF(AL被せ測定!CW16="","",AL被せ測定!CW16-$D13)</f>
        <v/>
      </c>
      <c r="CJ13" s="136" t="str">
        <f>IF(AL被せ測定!CX16="","",AL被せ測定!CX16-$D13)</f>
        <v/>
      </c>
      <c r="CK13" s="136" t="str">
        <f>IF(AL被せ測定!CY16="","",AL被せ測定!CY16-$D13)</f>
        <v/>
      </c>
      <c r="CL13" s="136" t="str">
        <f>IF(AL被せ測定!CZ16="","",AL被せ測定!CZ16-$D13)</f>
        <v/>
      </c>
      <c r="CM13" s="136" t="str">
        <f>IF(AL被せ測定!DA16="","",AL被せ測定!DA16-$D13)</f>
        <v/>
      </c>
      <c r="CN13" s="136" t="str">
        <f>IF(AL被せ測定!DB16="","",AL被せ測定!DB16-$D13)</f>
        <v/>
      </c>
      <c r="CO13" s="136" t="str">
        <f>IF(AL被せ測定!DC16="","",AL被せ測定!DC16-$D13)</f>
        <v/>
      </c>
      <c r="CP13" s="136" t="str">
        <f>IF(AL被せ測定!DD16="","",AL被せ測定!DD16-$D13)</f>
        <v/>
      </c>
      <c r="CQ13" s="136" t="str">
        <f>IF(AL被せ測定!DE16="","",AL被せ測定!DE16-$D13)</f>
        <v/>
      </c>
      <c r="CR13" s="136" t="str">
        <f>IF(AL被せ測定!DF16="","",AL被せ測定!DF16-$D13)</f>
        <v/>
      </c>
      <c r="CS13" s="136" t="str">
        <f>IF(AL被せ測定!DG16="","",AL被せ測定!DG16-$D13)</f>
        <v/>
      </c>
      <c r="CT13" s="136" t="str">
        <f>IF(AL被せ測定!DH16="","",AL被せ測定!DH16-$D13)</f>
        <v/>
      </c>
      <c r="CU13" s="136" t="str">
        <f>IF(AL被せ測定!DI16="","",AL被せ測定!DI16-$D13)</f>
        <v/>
      </c>
      <c r="CV13" s="136" t="str">
        <f>IF(AL被せ測定!DJ16="","",AL被せ測定!DJ16-$D13)</f>
        <v/>
      </c>
      <c r="CW13" s="136" t="str">
        <f>IF(AL被せ測定!DK16="","",AL被せ測定!DK16-$D13)</f>
        <v/>
      </c>
      <c r="CX13" s="136" t="str">
        <f>IF(AL被せ測定!DL16="","",AL被せ測定!DL16-$D13)</f>
        <v/>
      </c>
      <c r="CY13" s="136" t="str">
        <f>IF(AL被せ測定!DM16="","",AL被せ測定!DM16-$D13)</f>
        <v/>
      </c>
      <c r="CZ13" s="265" t="str">
        <f>IF(AL被せ測定!DN16="","",AL被せ測定!DN16-$D13)</f>
        <v/>
      </c>
    </row>
    <row r="14" spans="1:104" ht="13.5" customHeight="1">
      <c r="A14" s="120">
        <f>AL被せ測定!A17</f>
        <v>314</v>
      </c>
      <c r="B14" s="125" t="str">
        <f>AL被せ測定!B17</f>
        <v>314.加工基準ノック（正） X=</v>
      </c>
      <c r="C14" s="133">
        <f>AL被せ測定!Q17</f>
        <v>314</v>
      </c>
      <c r="D14" s="36">
        <f>AL被せ測定!R17</f>
        <v>82</v>
      </c>
      <c r="E14" s="264">
        <f>IF(AL被せ測定!S17="","",AL被せ測定!S17-$D14)</f>
        <v>0</v>
      </c>
      <c r="F14" s="264">
        <f>IF(AL被せ測定!T17="","",AL被せ測定!T17-$D14)</f>
        <v>0</v>
      </c>
      <c r="G14" s="136"/>
      <c r="H14" s="136"/>
      <c r="I14" s="136"/>
      <c r="J14" s="136"/>
      <c r="K14" s="136"/>
      <c r="L14" s="136"/>
      <c r="M14" s="136"/>
      <c r="N14" s="136"/>
      <c r="O14" s="136"/>
      <c r="P14" s="136"/>
      <c r="Q14" s="136"/>
      <c r="R14" s="136"/>
      <c r="S14" s="136"/>
      <c r="T14" s="136"/>
      <c r="U14" s="136"/>
      <c r="V14" s="136"/>
      <c r="W14" s="136"/>
      <c r="X14" s="136"/>
      <c r="Y14" s="136"/>
      <c r="Z14" s="136"/>
      <c r="AA14" s="136"/>
      <c r="AB14" s="136"/>
      <c r="AC14" s="136"/>
      <c r="AD14" s="136"/>
      <c r="AE14" s="136"/>
      <c r="AF14" s="136"/>
      <c r="AG14" s="136"/>
      <c r="AH14" s="136"/>
      <c r="AI14" s="136"/>
      <c r="AJ14" s="136"/>
      <c r="AK14" s="136"/>
      <c r="AL14" s="136"/>
      <c r="AM14" s="136"/>
      <c r="AN14" s="136"/>
      <c r="AO14" s="136"/>
      <c r="AP14" s="136"/>
      <c r="AQ14" s="136"/>
      <c r="AR14" s="136"/>
      <c r="AS14" s="136"/>
      <c r="AT14" s="136"/>
      <c r="AU14" s="136"/>
      <c r="AV14" s="136"/>
      <c r="AW14" s="136"/>
      <c r="AX14" s="136"/>
      <c r="AY14" s="136"/>
      <c r="AZ14" s="136"/>
      <c r="BA14" s="136"/>
      <c r="BB14" s="136"/>
      <c r="BC14" s="136"/>
      <c r="BD14" s="136"/>
      <c r="BE14" s="136"/>
      <c r="BF14" s="136"/>
      <c r="BG14" s="136"/>
      <c r="BH14" s="136"/>
      <c r="BI14" s="136"/>
      <c r="BJ14" s="136"/>
      <c r="BK14" s="136"/>
      <c r="BL14" s="136"/>
      <c r="BM14" s="136"/>
      <c r="BN14" s="136"/>
      <c r="BO14" s="136"/>
      <c r="BP14" s="136"/>
      <c r="BQ14" s="136"/>
      <c r="BR14" s="136"/>
      <c r="BS14" s="136"/>
      <c r="BT14" s="136"/>
      <c r="BU14" s="136"/>
      <c r="BV14" s="136"/>
      <c r="BW14" s="136"/>
      <c r="BX14" s="136"/>
      <c r="BY14" s="136"/>
      <c r="BZ14" s="136"/>
      <c r="CA14" s="136"/>
      <c r="CB14" s="136"/>
      <c r="CC14" s="136"/>
      <c r="CD14" s="136"/>
      <c r="CE14" s="136"/>
      <c r="CF14" s="136"/>
      <c r="CG14" s="136"/>
      <c r="CH14" s="136"/>
      <c r="CI14" s="136"/>
      <c r="CJ14" s="136"/>
      <c r="CK14" s="136"/>
      <c r="CL14" s="136"/>
      <c r="CM14" s="136"/>
      <c r="CN14" s="136"/>
      <c r="CO14" s="136"/>
      <c r="CP14" s="136"/>
      <c r="CQ14" s="136"/>
      <c r="CR14" s="136"/>
      <c r="CS14" s="136"/>
      <c r="CT14" s="136"/>
      <c r="CU14" s="136"/>
      <c r="CV14" s="136"/>
      <c r="CW14" s="136"/>
      <c r="CX14" s="136"/>
      <c r="CY14" s="136"/>
      <c r="CZ14" s="265"/>
    </row>
    <row r="15" spans="1:104" ht="13.5" customHeight="1">
      <c r="A15" s="120">
        <f>AL被せ測定!A18</f>
        <v>314</v>
      </c>
      <c r="B15" s="125" t="str">
        <f>AL被せ測定!B18</f>
        <v>314.加工基準ノック（正） Y=</v>
      </c>
      <c r="C15" s="133">
        <f>AL被せ測定!Q18</f>
        <v>314</v>
      </c>
      <c r="D15" s="36">
        <f>AL被せ測定!R18</f>
        <v>135</v>
      </c>
      <c r="E15" s="264">
        <f>IF(AL被せ測定!S18="","",AL被せ測定!S18-$D15)</f>
        <v>0</v>
      </c>
      <c r="F15" s="264">
        <f>IF(AL被せ測定!T18="","",AL被せ測定!T18-$D15)</f>
        <v>0</v>
      </c>
      <c r="G15" s="136"/>
      <c r="H15" s="136"/>
      <c r="I15" s="136"/>
      <c r="J15" s="136"/>
      <c r="K15" s="136"/>
      <c r="L15" s="136"/>
      <c r="M15" s="136"/>
      <c r="N15" s="136"/>
      <c r="O15" s="136"/>
      <c r="P15" s="136"/>
      <c r="Q15" s="136"/>
      <c r="R15" s="136"/>
      <c r="S15" s="136"/>
      <c r="T15" s="136"/>
      <c r="U15" s="136"/>
      <c r="V15" s="136"/>
      <c r="W15" s="136"/>
      <c r="X15" s="136"/>
      <c r="Y15" s="136"/>
      <c r="Z15" s="136"/>
      <c r="AA15" s="136"/>
      <c r="AB15" s="136"/>
      <c r="AC15" s="136"/>
      <c r="AD15" s="136"/>
      <c r="AE15" s="136"/>
      <c r="AF15" s="136"/>
      <c r="AG15" s="136"/>
      <c r="AH15" s="136"/>
      <c r="AI15" s="136"/>
      <c r="AJ15" s="136"/>
      <c r="AK15" s="136"/>
      <c r="AL15" s="136"/>
      <c r="AM15" s="136"/>
      <c r="AN15" s="136"/>
      <c r="AO15" s="136"/>
      <c r="AP15" s="136"/>
      <c r="AQ15" s="136"/>
      <c r="AR15" s="136"/>
      <c r="AS15" s="136"/>
      <c r="AT15" s="136"/>
      <c r="AU15" s="136"/>
      <c r="AV15" s="136"/>
      <c r="AW15" s="136"/>
      <c r="AX15" s="136"/>
      <c r="AY15" s="136"/>
      <c r="AZ15" s="136"/>
      <c r="BA15" s="136"/>
      <c r="BB15" s="136"/>
      <c r="BC15" s="136"/>
      <c r="BD15" s="136"/>
      <c r="BE15" s="136"/>
      <c r="BF15" s="136"/>
      <c r="BG15" s="136"/>
      <c r="BH15" s="136"/>
      <c r="BI15" s="136"/>
      <c r="BJ15" s="136"/>
      <c r="BK15" s="136"/>
      <c r="BL15" s="136"/>
      <c r="BM15" s="136"/>
      <c r="BN15" s="136"/>
      <c r="BO15" s="136"/>
      <c r="BP15" s="136"/>
      <c r="BQ15" s="136"/>
      <c r="BR15" s="136"/>
      <c r="BS15" s="136"/>
      <c r="BT15" s="136"/>
      <c r="BU15" s="136"/>
      <c r="BV15" s="136"/>
      <c r="BW15" s="136"/>
      <c r="BX15" s="136"/>
      <c r="BY15" s="136"/>
      <c r="BZ15" s="136"/>
      <c r="CA15" s="136"/>
      <c r="CB15" s="136"/>
      <c r="CC15" s="136"/>
      <c r="CD15" s="136"/>
      <c r="CE15" s="136"/>
      <c r="CF15" s="136"/>
      <c r="CG15" s="136"/>
      <c r="CH15" s="136"/>
      <c r="CI15" s="136"/>
      <c r="CJ15" s="136"/>
      <c r="CK15" s="136"/>
      <c r="CL15" s="136"/>
      <c r="CM15" s="136"/>
      <c r="CN15" s="136"/>
      <c r="CO15" s="136"/>
      <c r="CP15" s="136"/>
      <c r="CQ15" s="136"/>
      <c r="CR15" s="136"/>
      <c r="CS15" s="136"/>
      <c r="CT15" s="136"/>
      <c r="CU15" s="136"/>
      <c r="CV15" s="136"/>
      <c r="CW15" s="136"/>
      <c r="CX15" s="136"/>
      <c r="CY15" s="136"/>
      <c r="CZ15" s="265"/>
    </row>
    <row r="16" spans="1:104" ht="13.5" customHeight="1">
      <c r="A16" s="120">
        <f>AL被せ測定!A19</f>
        <v>1</v>
      </c>
      <c r="B16" s="125" t="str">
        <f>AL被せ測定!B19</f>
        <v>1.#1B TC側 Z=</v>
      </c>
      <c r="C16" s="133">
        <f>AL被せ測定!Q19</f>
        <v>1</v>
      </c>
      <c r="D16" s="36">
        <f>AL被せ測定!R19</f>
        <v>214.7</v>
      </c>
      <c r="E16" s="264">
        <f>IF(AL被せ測定!S19="","",AL被せ測定!S19-$D16)</f>
        <v>-3.1999999999982265E-2</v>
      </c>
      <c r="F16" s="264">
        <f>IF(AL被せ測定!T19="","",AL被せ測定!T19-$D16)</f>
        <v>0.11600000000001387</v>
      </c>
      <c r="G16" s="136"/>
      <c r="H16" s="136"/>
      <c r="I16" s="136"/>
      <c r="J16" s="136"/>
      <c r="K16" s="136"/>
      <c r="L16" s="136"/>
      <c r="M16" s="136"/>
      <c r="N16" s="136"/>
      <c r="O16" s="136"/>
      <c r="P16" s="136"/>
      <c r="Q16" s="136"/>
      <c r="R16" s="136"/>
      <c r="S16" s="136"/>
      <c r="T16" s="136"/>
      <c r="U16" s="136"/>
      <c r="V16" s="136"/>
      <c r="W16" s="136"/>
      <c r="X16" s="136"/>
      <c r="Y16" s="136"/>
      <c r="Z16" s="136"/>
      <c r="AA16" s="136"/>
      <c r="AB16" s="136"/>
      <c r="AC16" s="136"/>
      <c r="AD16" s="136"/>
      <c r="AE16" s="136"/>
      <c r="AF16" s="136"/>
      <c r="AG16" s="136"/>
      <c r="AH16" s="136"/>
      <c r="AI16" s="136"/>
      <c r="AJ16" s="136"/>
      <c r="AK16" s="136"/>
      <c r="AL16" s="136"/>
      <c r="AM16" s="136"/>
      <c r="AN16" s="136"/>
      <c r="AO16" s="136"/>
      <c r="AP16" s="136"/>
      <c r="AQ16" s="136"/>
      <c r="AR16" s="136"/>
      <c r="AS16" s="136"/>
      <c r="AT16" s="136"/>
      <c r="AU16" s="136"/>
      <c r="AV16" s="136"/>
      <c r="AW16" s="136"/>
      <c r="AX16" s="136"/>
      <c r="AY16" s="136"/>
      <c r="AZ16" s="136"/>
      <c r="BA16" s="136"/>
      <c r="BB16" s="136"/>
      <c r="BC16" s="136"/>
      <c r="BD16" s="136"/>
      <c r="BE16" s="136"/>
      <c r="BF16" s="136"/>
      <c r="BG16" s="136"/>
      <c r="BH16" s="136"/>
      <c r="BI16" s="136"/>
      <c r="BJ16" s="136"/>
      <c r="BK16" s="136"/>
      <c r="BL16" s="136"/>
      <c r="BM16" s="136"/>
      <c r="BN16" s="136"/>
      <c r="BO16" s="136"/>
      <c r="BP16" s="136"/>
      <c r="BQ16" s="136"/>
      <c r="BR16" s="136"/>
      <c r="BS16" s="136"/>
      <c r="BT16" s="136"/>
      <c r="BU16" s="136"/>
      <c r="BV16" s="136"/>
      <c r="BW16" s="136"/>
      <c r="BX16" s="136"/>
      <c r="BY16" s="136"/>
      <c r="BZ16" s="136"/>
      <c r="CA16" s="136"/>
      <c r="CB16" s="136"/>
      <c r="CC16" s="136"/>
      <c r="CD16" s="136"/>
      <c r="CE16" s="136"/>
      <c r="CF16" s="136"/>
      <c r="CG16" s="136"/>
      <c r="CH16" s="136"/>
      <c r="CI16" s="136"/>
      <c r="CJ16" s="136"/>
      <c r="CK16" s="136"/>
      <c r="CL16" s="136"/>
      <c r="CM16" s="136"/>
      <c r="CN16" s="136"/>
      <c r="CO16" s="136"/>
      <c r="CP16" s="136"/>
      <c r="CQ16" s="136"/>
      <c r="CR16" s="136"/>
      <c r="CS16" s="136"/>
      <c r="CT16" s="136"/>
      <c r="CU16" s="136"/>
      <c r="CV16" s="136"/>
      <c r="CW16" s="136"/>
      <c r="CX16" s="136"/>
      <c r="CY16" s="136"/>
      <c r="CZ16" s="265"/>
    </row>
    <row r="17" spans="1:104" ht="13.5" customHeight="1" thickBot="1">
      <c r="A17" s="121">
        <f>AL被せ測定!A20</f>
        <v>2</v>
      </c>
      <c r="B17" s="127" t="str">
        <f>AL被せ測定!B20</f>
        <v>2.#1B 天側 Z=</v>
      </c>
      <c r="C17" s="149">
        <f>AL被せ測定!Q20</f>
        <v>2</v>
      </c>
      <c r="D17" s="37">
        <f>AL被せ測定!R20</f>
        <v>214.7</v>
      </c>
      <c r="E17" s="266">
        <f>IF(AL被せ測定!S20="","",AL被せ測定!S20-$D17)</f>
        <v>6.7000000000007276E-2</v>
      </c>
      <c r="F17" s="266">
        <f>IF(AL被せ測定!T20="","",AL被せ測定!T20-$D17)</f>
        <v>9.8000000000013188E-2</v>
      </c>
      <c r="G17" s="277"/>
      <c r="H17" s="277"/>
      <c r="I17" s="277"/>
      <c r="J17" s="277"/>
      <c r="K17" s="277"/>
      <c r="L17" s="277"/>
      <c r="M17" s="277"/>
      <c r="N17" s="277"/>
      <c r="O17" s="277"/>
      <c r="P17" s="277"/>
      <c r="Q17" s="277"/>
      <c r="R17" s="277"/>
      <c r="S17" s="277"/>
      <c r="T17" s="277"/>
      <c r="U17" s="277"/>
      <c r="V17" s="277"/>
      <c r="W17" s="277"/>
      <c r="X17" s="277"/>
      <c r="Y17" s="277"/>
      <c r="Z17" s="277"/>
      <c r="AA17" s="277"/>
      <c r="AB17" s="277"/>
      <c r="AC17" s="277"/>
      <c r="AD17" s="277"/>
      <c r="AE17" s="277"/>
      <c r="AF17" s="277"/>
      <c r="AG17" s="277"/>
      <c r="AH17" s="277"/>
      <c r="AI17" s="277"/>
      <c r="AJ17" s="277"/>
      <c r="AK17" s="277"/>
      <c r="AL17" s="277"/>
      <c r="AM17" s="277"/>
      <c r="AN17" s="277"/>
      <c r="AO17" s="277"/>
      <c r="AP17" s="277"/>
      <c r="AQ17" s="277"/>
      <c r="AR17" s="277"/>
      <c r="AS17" s="277"/>
      <c r="AT17" s="277"/>
      <c r="AU17" s="277"/>
      <c r="AV17" s="277"/>
      <c r="AW17" s="277"/>
      <c r="AX17" s="277"/>
      <c r="AY17" s="277"/>
      <c r="AZ17" s="277"/>
      <c r="BA17" s="277"/>
      <c r="BB17" s="277"/>
      <c r="BC17" s="277"/>
      <c r="BD17" s="277"/>
      <c r="BE17" s="277"/>
      <c r="BF17" s="277"/>
      <c r="BG17" s="277"/>
      <c r="BH17" s="277"/>
      <c r="BI17" s="277"/>
      <c r="BJ17" s="277"/>
      <c r="BK17" s="277"/>
      <c r="BL17" s="277"/>
      <c r="BM17" s="277"/>
      <c r="BN17" s="277"/>
      <c r="BO17" s="277"/>
      <c r="BP17" s="277"/>
      <c r="BQ17" s="277"/>
      <c r="BR17" s="277"/>
      <c r="BS17" s="277"/>
      <c r="BT17" s="277"/>
      <c r="BU17" s="277"/>
      <c r="BV17" s="277"/>
      <c r="BW17" s="277"/>
      <c r="BX17" s="277"/>
      <c r="BY17" s="277"/>
      <c r="BZ17" s="277"/>
      <c r="CA17" s="277"/>
      <c r="CB17" s="277"/>
      <c r="CC17" s="277"/>
      <c r="CD17" s="277"/>
      <c r="CE17" s="277"/>
      <c r="CF17" s="277"/>
      <c r="CG17" s="277"/>
      <c r="CH17" s="277"/>
      <c r="CI17" s="277"/>
      <c r="CJ17" s="277"/>
      <c r="CK17" s="277"/>
      <c r="CL17" s="277"/>
      <c r="CM17" s="277"/>
      <c r="CN17" s="277"/>
      <c r="CO17" s="277"/>
      <c r="CP17" s="277"/>
      <c r="CQ17" s="277"/>
      <c r="CR17" s="277"/>
      <c r="CS17" s="277"/>
      <c r="CT17" s="277"/>
      <c r="CU17" s="277"/>
      <c r="CV17" s="277"/>
      <c r="CW17" s="277"/>
      <c r="CX17" s="277"/>
      <c r="CY17" s="277"/>
      <c r="CZ17" s="297"/>
    </row>
    <row r="18" spans="1:104" ht="13.5" customHeight="1">
      <c r="A18" s="119">
        <f>AL被せ測定!A21</f>
        <v>3</v>
      </c>
      <c r="B18" s="543" t="str">
        <f>AL被せ測定!B21</f>
        <v>3.#1B C側 Z=</v>
      </c>
      <c r="C18" s="544">
        <f>AL被せ測定!Q21</f>
        <v>3</v>
      </c>
      <c r="D18" s="510">
        <f>AL被せ測定!R21</f>
        <v>214.7</v>
      </c>
      <c r="E18" s="294">
        <f>IF(AL被せ測定!S21="","",AL被せ測定!S21-$D18)</f>
        <v>0.11600000000001387</v>
      </c>
      <c r="F18" s="294">
        <f>IF(AL被せ測定!T21="","",AL被せ測定!T21-$D18)</f>
        <v>0.11299999999999955</v>
      </c>
      <c r="G18" s="262" t="str">
        <f>IF(AL被せ測定!U19="","",AL被せ測定!U19-$D18)</f>
        <v/>
      </c>
      <c r="H18" s="262" t="str">
        <f>IF(AL被せ測定!V19="","",AL被せ測定!V19-$D18)</f>
        <v/>
      </c>
      <c r="I18" s="262" t="str">
        <f>IF(AL被せ測定!W19="","",AL被せ測定!W19-$D18)</f>
        <v/>
      </c>
      <c r="J18" s="262" t="str">
        <f>IF(AL被せ測定!X19="","",AL被せ測定!X19-$D18)</f>
        <v/>
      </c>
      <c r="K18" s="262" t="str">
        <f>IF(AL被せ測定!Y19="","",AL被せ測定!Y19-$D18)</f>
        <v/>
      </c>
      <c r="L18" s="262" t="str">
        <f>IF(AL被せ測定!Z19="","",AL被せ測定!Z19-$D18)</f>
        <v/>
      </c>
      <c r="M18" s="262" t="str">
        <f>IF(AL被せ測定!AA19="","",AL被せ測定!AA19-$D18)</f>
        <v/>
      </c>
      <c r="N18" s="262" t="str">
        <f>IF(AL被せ測定!AB19="","",AL被せ測定!AB19-$D18)</f>
        <v/>
      </c>
      <c r="O18" s="262" t="str">
        <f>IF(AL被せ測定!AC19="","",AL被せ測定!AC19-$D18)</f>
        <v/>
      </c>
      <c r="P18" s="262" t="str">
        <f>IF(AL被せ測定!AD19="","",AL被せ測定!AD19-$D18)</f>
        <v/>
      </c>
      <c r="Q18" s="262" t="str">
        <f>IF(AL被せ測定!AE19="","",AL被せ測定!AE19-$D18)</f>
        <v/>
      </c>
      <c r="R18" s="262" t="str">
        <f>IF(AL被せ測定!AF19="","",AL被せ測定!AF19-$D18)</f>
        <v/>
      </c>
      <c r="S18" s="262" t="str">
        <f>IF(AL被せ測定!AG19="","",AL被せ測定!AG19-$D18)</f>
        <v/>
      </c>
      <c r="T18" s="262" t="str">
        <f>IF(AL被せ測定!AH19="","",AL被せ測定!AH19-$D18)</f>
        <v/>
      </c>
      <c r="U18" s="262" t="str">
        <f>IF(AL被せ測定!AI19="","",AL被せ測定!AI19-$D18)</f>
        <v/>
      </c>
      <c r="V18" s="262" t="str">
        <f>IF(AL被せ測定!AJ19="","",AL被せ測定!AJ19-$D18)</f>
        <v/>
      </c>
      <c r="W18" s="262" t="str">
        <f>IF(AL被せ測定!AK19="","",AL被せ測定!AK19-$D18)</f>
        <v/>
      </c>
      <c r="X18" s="262" t="str">
        <f>IF(AL被せ測定!AL19="","",AL被せ測定!AL19-$D18)</f>
        <v/>
      </c>
      <c r="Y18" s="262" t="str">
        <f>IF(AL被せ測定!AM19="","",AL被せ測定!AM19-$D18)</f>
        <v/>
      </c>
      <c r="Z18" s="262" t="str">
        <f>IF(AL被せ測定!AN19="","",AL被せ測定!AN19-$D18)</f>
        <v/>
      </c>
      <c r="AA18" s="262" t="str">
        <f>IF(AL被せ測定!AO19="","",AL被せ測定!AO19-$D18)</f>
        <v/>
      </c>
      <c r="AB18" s="262" t="str">
        <f>IF(AL被せ測定!AP19="","",AL被せ測定!AP19-$D18)</f>
        <v/>
      </c>
      <c r="AC18" s="262" t="str">
        <f>IF(AL被せ測定!AQ19="","",AL被せ測定!AQ19-$D18)</f>
        <v/>
      </c>
      <c r="AD18" s="262" t="str">
        <f>IF(AL被せ測定!AR19="","",AL被せ測定!AR19-$D18)</f>
        <v/>
      </c>
      <c r="AE18" s="262" t="str">
        <f>IF(AL被せ測定!AS19="","",AL被せ測定!AS19-$D18)</f>
        <v/>
      </c>
      <c r="AF18" s="262" t="str">
        <f>IF(AL被せ測定!AT19="","",AL被せ測定!AT19-$D18)</f>
        <v/>
      </c>
      <c r="AG18" s="262" t="str">
        <f>IF(AL被せ測定!AU19="","",AL被せ測定!AU19-$D18)</f>
        <v/>
      </c>
      <c r="AH18" s="262" t="str">
        <f>IF(AL被せ測定!AV19="","",AL被せ測定!AV19-$D18)</f>
        <v/>
      </c>
      <c r="AI18" s="262" t="str">
        <f>IF(AL被せ測定!AW19="","",AL被せ測定!AW19-$D18)</f>
        <v/>
      </c>
      <c r="AJ18" s="262" t="str">
        <f>IF(AL被せ測定!AX19="","",AL被せ測定!AX19-$D18)</f>
        <v/>
      </c>
      <c r="AK18" s="262" t="str">
        <f>IF(AL被せ測定!AY19="","",AL被せ測定!AY19-$D18)</f>
        <v/>
      </c>
      <c r="AL18" s="262" t="str">
        <f>IF(AL被せ測定!AZ19="","",AL被せ測定!AZ19-$D18)</f>
        <v/>
      </c>
      <c r="AM18" s="262" t="str">
        <f>IF(AL被せ測定!BA19="","",AL被せ測定!BA19-$D18)</f>
        <v/>
      </c>
      <c r="AN18" s="262" t="str">
        <f>IF(AL被せ測定!BB19="","",AL被せ測定!BB19-$D18)</f>
        <v/>
      </c>
      <c r="AO18" s="262" t="str">
        <f>IF(AL被せ測定!BC19="","",AL被せ測定!BC19-$D18)</f>
        <v/>
      </c>
      <c r="AP18" s="262" t="str">
        <f>IF(AL被せ測定!BD19="","",AL被せ測定!BD19-$D18)</f>
        <v/>
      </c>
      <c r="AQ18" s="262" t="str">
        <f>IF(AL被せ測定!BE19="","",AL被せ測定!BE19-$D18)</f>
        <v/>
      </c>
      <c r="AR18" s="262" t="str">
        <f>IF(AL被せ測定!BF19="","",AL被せ測定!BF19-$D18)</f>
        <v/>
      </c>
      <c r="AS18" s="262" t="str">
        <f>IF(AL被せ測定!BG19="","",AL被せ測定!BG19-$D18)</f>
        <v/>
      </c>
      <c r="AT18" s="262" t="str">
        <f>IF(AL被せ測定!BH19="","",AL被せ測定!BH19-$D18)</f>
        <v/>
      </c>
      <c r="AU18" s="262" t="str">
        <f>IF(AL被せ測定!BI19="","",AL被せ測定!BI19-$D18)</f>
        <v/>
      </c>
      <c r="AV18" s="262" t="str">
        <f>IF(AL被せ測定!BJ19="","",AL被せ測定!BJ19-$D18)</f>
        <v/>
      </c>
      <c r="AW18" s="262" t="str">
        <f>IF(AL被せ測定!BK19="","",AL被せ測定!BK19-$D18)</f>
        <v/>
      </c>
      <c r="AX18" s="262" t="str">
        <f>IF(AL被せ測定!BL19="","",AL被せ測定!BL19-$D18)</f>
        <v/>
      </c>
      <c r="AY18" s="262" t="str">
        <f>IF(AL被せ測定!BM19="","",AL被せ測定!BM19-$D18)</f>
        <v/>
      </c>
      <c r="AZ18" s="262" t="str">
        <f>IF(AL被せ測定!BN19="","",AL被せ測定!BN19-$D18)</f>
        <v/>
      </c>
      <c r="BA18" s="262" t="str">
        <f>IF(AL被せ測定!BO19="","",AL被せ測定!BO19-$D18)</f>
        <v/>
      </c>
      <c r="BB18" s="262" t="str">
        <f>IF(AL被せ測定!BP19="","",AL被せ測定!BP19-$D18)</f>
        <v/>
      </c>
      <c r="BC18" s="262" t="str">
        <f>IF(AL被せ測定!BQ19="","",AL被せ測定!BQ19-$D18)</f>
        <v/>
      </c>
      <c r="BD18" s="262" t="str">
        <f>IF(AL被せ測定!BR19="","",AL被せ測定!BR19-$D18)</f>
        <v/>
      </c>
      <c r="BE18" s="262" t="str">
        <f>IF(AL被せ測定!BS19="","",AL被せ測定!BS19-$D18)</f>
        <v/>
      </c>
      <c r="BF18" s="262" t="str">
        <f>IF(AL被せ測定!BT19="","",AL被せ測定!BT19-$D18)</f>
        <v/>
      </c>
      <c r="BG18" s="262" t="str">
        <f>IF(AL被せ測定!BU19="","",AL被せ測定!BU19-$D18)</f>
        <v/>
      </c>
      <c r="BH18" s="262" t="str">
        <f>IF(AL被せ測定!BV19="","",AL被せ測定!BV19-$D18)</f>
        <v/>
      </c>
      <c r="BI18" s="262" t="str">
        <f>IF(AL被せ測定!BW19="","",AL被せ測定!BW19-$D18)</f>
        <v/>
      </c>
      <c r="BJ18" s="262" t="str">
        <f>IF(AL被せ測定!BX19="","",AL被せ測定!BX19-$D18)</f>
        <v/>
      </c>
      <c r="BK18" s="262" t="str">
        <f>IF(AL被せ測定!BY19="","",AL被せ測定!BY19-$D18)</f>
        <v/>
      </c>
      <c r="BL18" s="262" t="str">
        <f>IF(AL被せ測定!BZ19="","",AL被せ測定!BZ19-$D18)</f>
        <v/>
      </c>
      <c r="BM18" s="262" t="str">
        <f>IF(AL被せ測定!CA19="","",AL被せ測定!CA19-$D18)</f>
        <v/>
      </c>
      <c r="BN18" s="262" t="str">
        <f>IF(AL被せ測定!CB19="","",AL被せ測定!CB19-$D18)</f>
        <v/>
      </c>
      <c r="BO18" s="262" t="str">
        <f>IF(AL被せ測定!CC19="","",AL被せ測定!CC19-$D18)</f>
        <v/>
      </c>
      <c r="BP18" s="262" t="str">
        <f>IF(AL被せ測定!CD19="","",AL被せ測定!CD19-$D18)</f>
        <v/>
      </c>
      <c r="BQ18" s="262" t="str">
        <f>IF(AL被せ測定!CE19="","",AL被せ測定!CE19-$D18)</f>
        <v/>
      </c>
      <c r="BR18" s="262" t="str">
        <f>IF(AL被せ測定!CF19="","",AL被せ測定!CF19-$D18)</f>
        <v/>
      </c>
      <c r="BS18" s="262" t="str">
        <f>IF(AL被せ測定!CG19="","",AL被せ測定!CG19-$D18)</f>
        <v/>
      </c>
      <c r="BT18" s="262" t="str">
        <f>IF(AL被せ測定!CH19="","",AL被せ測定!CH19-$D18)</f>
        <v/>
      </c>
      <c r="BU18" s="262" t="str">
        <f>IF(AL被せ測定!CI19="","",AL被せ測定!CI19-$D18)</f>
        <v/>
      </c>
      <c r="BV18" s="262" t="str">
        <f>IF(AL被せ測定!CJ19="","",AL被せ測定!CJ19-$D18)</f>
        <v/>
      </c>
      <c r="BW18" s="262" t="str">
        <f>IF(AL被せ測定!CK19="","",AL被せ測定!CK19-$D18)</f>
        <v/>
      </c>
      <c r="BX18" s="262" t="str">
        <f>IF(AL被せ測定!CL19="","",AL被せ測定!CL19-$D18)</f>
        <v/>
      </c>
      <c r="BY18" s="262" t="str">
        <f>IF(AL被せ測定!CM19="","",AL被せ測定!CM19-$D18)</f>
        <v/>
      </c>
      <c r="BZ18" s="262" t="str">
        <f>IF(AL被せ測定!CN19="","",AL被せ測定!CN19-$D18)</f>
        <v/>
      </c>
      <c r="CA18" s="262" t="str">
        <f>IF(AL被せ測定!CO19="","",AL被せ測定!CO19-$D18)</f>
        <v/>
      </c>
      <c r="CB18" s="262" t="str">
        <f>IF(AL被せ測定!CP19="","",AL被せ測定!CP19-$D18)</f>
        <v/>
      </c>
      <c r="CC18" s="262" t="str">
        <f>IF(AL被せ測定!CQ19="","",AL被せ測定!CQ19-$D18)</f>
        <v/>
      </c>
      <c r="CD18" s="262" t="str">
        <f>IF(AL被せ測定!CR19="","",AL被せ測定!CR19-$D18)</f>
        <v/>
      </c>
      <c r="CE18" s="262" t="str">
        <f>IF(AL被せ測定!CS19="","",AL被せ測定!CS19-$D18)</f>
        <v/>
      </c>
      <c r="CF18" s="262" t="str">
        <f>IF(AL被せ測定!CT19="","",AL被せ測定!CT19-$D18)</f>
        <v/>
      </c>
      <c r="CG18" s="262" t="str">
        <f>IF(AL被せ測定!CU19="","",AL被せ測定!CU19-$D18)</f>
        <v/>
      </c>
      <c r="CH18" s="262" t="str">
        <f>IF(AL被せ測定!CV19="","",AL被せ測定!CV19-$D18)</f>
        <v/>
      </c>
      <c r="CI18" s="262" t="str">
        <f>IF(AL被せ測定!CW19="","",AL被せ測定!CW19-$D18)</f>
        <v/>
      </c>
      <c r="CJ18" s="262" t="str">
        <f>IF(AL被せ測定!CX19="","",AL被せ測定!CX19-$D18)</f>
        <v/>
      </c>
      <c r="CK18" s="262" t="str">
        <f>IF(AL被せ測定!CY19="","",AL被せ測定!CY19-$D18)</f>
        <v/>
      </c>
      <c r="CL18" s="262" t="str">
        <f>IF(AL被せ測定!CZ19="","",AL被せ測定!CZ19-$D18)</f>
        <v/>
      </c>
      <c r="CM18" s="262" t="str">
        <f>IF(AL被せ測定!DA19="","",AL被せ測定!DA19-$D18)</f>
        <v/>
      </c>
      <c r="CN18" s="262" t="str">
        <f>IF(AL被せ測定!DB19="","",AL被せ測定!DB19-$D18)</f>
        <v/>
      </c>
      <c r="CO18" s="262" t="str">
        <f>IF(AL被せ測定!DC19="","",AL被せ測定!DC19-$D18)</f>
        <v/>
      </c>
      <c r="CP18" s="262" t="str">
        <f>IF(AL被せ測定!DD19="","",AL被せ測定!DD19-$D18)</f>
        <v/>
      </c>
      <c r="CQ18" s="262" t="str">
        <f>IF(AL被せ測定!DE19="","",AL被せ測定!DE19-$D18)</f>
        <v/>
      </c>
      <c r="CR18" s="262" t="str">
        <f>IF(AL被せ測定!DF19="","",AL被せ測定!DF19-$D18)</f>
        <v/>
      </c>
      <c r="CS18" s="262" t="str">
        <f>IF(AL被せ測定!DG19="","",AL被せ測定!DG19-$D18)</f>
        <v/>
      </c>
      <c r="CT18" s="262" t="str">
        <f>IF(AL被せ測定!DH19="","",AL被せ測定!DH19-$D18)</f>
        <v/>
      </c>
      <c r="CU18" s="262" t="str">
        <f>IF(AL被せ測定!DI19="","",AL被せ測定!DI19-$D18)</f>
        <v/>
      </c>
      <c r="CV18" s="262" t="str">
        <f>IF(AL被せ測定!DJ19="","",AL被せ測定!DJ19-$D18)</f>
        <v/>
      </c>
      <c r="CW18" s="262" t="str">
        <f>IF(AL被せ測定!DK19="","",AL被せ測定!DK19-$D18)</f>
        <v/>
      </c>
      <c r="CX18" s="262" t="str">
        <f>IF(AL被せ測定!DL19="","",AL被せ測定!DL19-$D18)</f>
        <v/>
      </c>
      <c r="CY18" s="262" t="str">
        <f>IF(AL被せ測定!DM19="","",AL被せ測定!DM19-$D18)</f>
        <v/>
      </c>
      <c r="CZ18" s="263" t="str">
        <f>IF(AL被せ測定!DN19="","",AL被せ測定!DN19-$D18)</f>
        <v/>
      </c>
    </row>
    <row r="19" spans="1:104" ht="13.5" customHeight="1">
      <c r="A19" s="120">
        <f>AL被せ測定!A22</f>
        <v>4</v>
      </c>
      <c r="B19" s="125" t="str">
        <f>AL被せ測定!B22</f>
        <v>4.#1B 地側 Z=</v>
      </c>
      <c r="C19" s="133">
        <f>AL被せ測定!Q22</f>
        <v>4</v>
      </c>
      <c r="D19" s="36">
        <f>AL被せ測定!R22</f>
        <v>214.7</v>
      </c>
      <c r="E19" s="264">
        <f>IF(AL被せ測定!S22="","",AL被せ測定!S22-$D19)</f>
        <v>0.17200000000002547</v>
      </c>
      <c r="F19" s="264">
        <f>IF(AL被せ測定!T22="","",AL被せ測定!T22-$D19)</f>
        <v>3.8000000000010914E-2</v>
      </c>
      <c r="G19" s="136" t="str">
        <f>IF(AL被せ測定!U20="","",AL被せ測定!U20-$D19)</f>
        <v/>
      </c>
      <c r="H19" s="136" t="str">
        <f>IF(AL被せ測定!V20="","",AL被せ測定!V20-$D19)</f>
        <v/>
      </c>
      <c r="I19" s="136" t="str">
        <f>IF(AL被せ測定!W20="","",AL被せ測定!W20-$D19)</f>
        <v/>
      </c>
      <c r="J19" s="136" t="str">
        <f>IF(AL被せ測定!X20="","",AL被せ測定!X20-$D19)</f>
        <v/>
      </c>
      <c r="K19" s="136" t="str">
        <f>IF(AL被せ測定!Y20="","",AL被せ測定!Y20-$D19)</f>
        <v/>
      </c>
      <c r="L19" s="136" t="str">
        <f>IF(AL被せ測定!Z20="","",AL被せ測定!Z20-$D19)</f>
        <v/>
      </c>
      <c r="M19" s="136" t="str">
        <f>IF(AL被せ測定!AA20="","",AL被せ測定!AA20-$D19)</f>
        <v/>
      </c>
      <c r="N19" s="136" t="str">
        <f>IF(AL被せ測定!AB20="","",AL被せ測定!AB20-$D19)</f>
        <v/>
      </c>
      <c r="O19" s="136" t="str">
        <f>IF(AL被せ測定!AC20="","",AL被せ測定!AC20-$D19)</f>
        <v/>
      </c>
      <c r="P19" s="136" t="str">
        <f>IF(AL被せ測定!AD20="","",AL被せ測定!AD20-$D19)</f>
        <v/>
      </c>
      <c r="Q19" s="136" t="str">
        <f>IF(AL被せ測定!AE20="","",AL被せ測定!AE20-$D19)</f>
        <v/>
      </c>
      <c r="R19" s="136" t="str">
        <f>IF(AL被せ測定!AF20="","",AL被せ測定!AF20-$D19)</f>
        <v/>
      </c>
      <c r="S19" s="136" t="str">
        <f>IF(AL被せ測定!AG20="","",AL被せ測定!AG20-$D19)</f>
        <v/>
      </c>
      <c r="T19" s="136" t="str">
        <f>IF(AL被せ測定!AH20="","",AL被せ測定!AH20-$D19)</f>
        <v/>
      </c>
      <c r="U19" s="136" t="str">
        <f>IF(AL被せ測定!AI20="","",AL被せ測定!AI20-$D19)</f>
        <v/>
      </c>
      <c r="V19" s="136" t="str">
        <f>IF(AL被せ測定!AJ20="","",AL被せ測定!AJ20-$D19)</f>
        <v/>
      </c>
      <c r="W19" s="136" t="str">
        <f>IF(AL被せ測定!AK20="","",AL被せ測定!AK20-$D19)</f>
        <v/>
      </c>
      <c r="X19" s="136" t="str">
        <f>IF(AL被せ測定!AL20="","",AL被せ測定!AL20-$D19)</f>
        <v/>
      </c>
      <c r="Y19" s="136" t="str">
        <f>IF(AL被せ測定!AM20="","",AL被せ測定!AM20-$D19)</f>
        <v/>
      </c>
      <c r="Z19" s="136" t="str">
        <f>IF(AL被せ測定!AN20="","",AL被せ測定!AN20-$D19)</f>
        <v/>
      </c>
      <c r="AA19" s="136" t="str">
        <f>IF(AL被せ測定!AO20="","",AL被せ測定!AO20-$D19)</f>
        <v/>
      </c>
      <c r="AB19" s="136" t="str">
        <f>IF(AL被せ測定!AP20="","",AL被せ測定!AP20-$D19)</f>
        <v/>
      </c>
      <c r="AC19" s="136" t="str">
        <f>IF(AL被せ測定!AQ20="","",AL被せ測定!AQ20-$D19)</f>
        <v/>
      </c>
      <c r="AD19" s="136" t="str">
        <f>IF(AL被せ測定!AR20="","",AL被せ測定!AR20-$D19)</f>
        <v/>
      </c>
      <c r="AE19" s="136" t="str">
        <f>IF(AL被せ測定!AS20="","",AL被せ測定!AS20-$D19)</f>
        <v/>
      </c>
      <c r="AF19" s="136" t="str">
        <f>IF(AL被せ測定!AT20="","",AL被せ測定!AT20-$D19)</f>
        <v/>
      </c>
      <c r="AG19" s="136" t="str">
        <f>IF(AL被せ測定!AU20="","",AL被せ測定!AU20-$D19)</f>
        <v/>
      </c>
      <c r="AH19" s="136" t="str">
        <f>IF(AL被せ測定!AV20="","",AL被せ測定!AV20-$D19)</f>
        <v/>
      </c>
      <c r="AI19" s="136" t="str">
        <f>IF(AL被せ測定!AW20="","",AL被せ測定!AW20-$D19)</f>
        <v/>
      </c>
      <c r="AJ19" s="136" t="str">
        <f>IF(AL被せ測定!AX20="","",AL被せ測定!AX20-$D19)</f>
        <v/>
      </c>
      <c r="AK19" s="136" t="str">
        <f>IF(AL被せ測定!AY20="","",AL被せ測定!AY20-$D19)</f>
        <v/>
      </c>
      <c r="AL19" s="136" t="str">
        <f>IF(AL被せ測定!AZ20="","",AL被せ測定!AZ20-$D19)</f>
        <v/>
      </c>
      <c r="AM19" s="136" t="str">
        <f>IF(AL被せ測定!BA20="","",AL被せ測定!BA20-$D19)</f>
        <v/>
      </c>
      <c r="AN19" s="136" t="str">
        <f>IF(AL被せ測定!BB20="","",AL被せ測定!BB20-$D19)</f>
        <v/>
      </c>
      <c r="AO19" s="136" t="str">
        <f>IF(AL被せ測定!BC20="","",AL被せ測定!BC20-$D19)</f>
        <v/>
      </c>
      <c r="AP19" s="136" t="str">
        <f>IF(AL被せ測定!BD20="","",AL被せ測定!BD20-$D19)</f>
        <v/>
      </c>
      <c r="AQ19" s="136" t="str">
        <f>IF(AL被せ測定!BE20="","",AL被せ測定!BE20-$D19)</f>
        <v/>
      </c>
      <c r="AR19" s="136" t="str">
        <f>IF(AL被せ測定!BF20="","",AL被せ測定!BF20-$D19)</f>
        <v/>
      </c>
      <c r="AS19" s="136" t="str">
        <f>IF(AL被せ測定!BG20="","",AL被せ測定!BG20-$D19)</f>
        <v/>
      </c>
      <c r="AT19" s="136" t="str">
        <f>IF(AL被せ測定!BH20="","",AL被せ測定!BH20-$D19)</f>
        <v/>
      </c>
      <c r="AU19" s="136" t="str">
        <f>IF(AL被せ測定!BI20="","",AL被せ測定!BI20-$D19)</f>
        <v/>
      </c>
      <c r="AV19" s="136" t="str">
        <f>IF(AL被せ測定!BJ20="","",AL被せ測定!BJ20-$D19)</f>
        <v/>
      </c>
      <c r="AW19" s="136" t="str">
        <f>IF(AL被せ測定!BK20="","",AL被せ測定!BK20-$D19)</f>
        <v/>
      </c>
      <c r="AX19" s="136" t="str">
        <f>IF(AL被せ測定!BL20="","",AL被せ測定!BL20-$D19)</f>
        <v/>
      </c>
      <c r="AY19" s="136" t="str">
        <f>IF(AL被せ測定!BM20="","",AL被せ測定!BM20-$D19)</f>
        <v/>
      </c>
      <c r="AZ19" s="136" t="str">
        <f>IF(AL被せ測定!BN20="","",AL被せ測定!BN20-$D19)</f>
        <v/>
      </c>
      <c r="BA19" s="136" t="str">
        <f>IF(AL被せ測定!BO20="","",AL被せ測定!BO20-$D19)</f>
        <v/>
      </c>
      <c r="BB19" s="136" t="str">
        <f>IF(AL被せ測定!BP20="","",AL被せ測定!BP20-$D19)</f>
        <v/>
      </c>
      <c r="BC19" s="136" t="str">
        <f>IF(AL被せ測定!BQ20="","",AL被せ測定!BQ20-$D19)</f>
        <v/>
      </c>
      <c r="BD19" s="136" t="str">
        <f>IF(AL被せ測定!BR20="","",AL被せ測定!BR20-$D19)</f>
        <v/>
      </c>
      <c r="BE19" s="136" t="str">
        <f>IF(AL被せ測定!BS20="","",AL被せ測定!BS20-$D19)</f>
        <v/>
      </c>
      <c r="BF19" s="136" t="str">
        <f>IF(AL被せ測定!BT20="","",AL被せ測定!BT20-$D19)</f>
        <v/>
      </c>
      <c r="BG19" s="136" t="str">
        <f>IF(AL被せ測定!BU20="","",AL被せ測定!BU20-$D19)</f>
        <v/>
      </c>
      <c r="BH19" s="136" t="str">
        <f>IF(AL被せ測定!BV20="","",AL被せ測定!BV20-$D19)</f>
        <v/>
      </c>
      <c r="BI19" s="136" t="str">
        <f>IF(AL被せ測定!BW20="","",AL被せ測定!BW20-$D19)</f>
        <v/>
      </c>
      <c r="BJ19" s="136" t="str">
        <f>IF(AL被せ測定!BX20="","",AL被せ測定!BX20-$D19)</f>
        <v/>
      </c>
      <c r="BK19" s="136" t="str">
        <f>IF(AL被せ測定!BY20="","",AL被せ測定!BY20-$D19)</f>
        <v/>
      </c>
      <c r="BL19" s="136" t="str">
        <f>IF(AL被せ測定!BZ20="","",AL被せ測定!BZ20-$D19)</f>
        <v/>
      </c>
      <c r="BM19" s="136" t="str">
        <f>IF(AL被せ測定!CA20="","",AL被せ測定!CA20-$D19)</f>
        <v/>
      </c>
      <c r="BN19" s="136" t="str">
        <f>IF(AL被せ測定!CB20="","",AL被せ測定!CB20-$D19)</f>
        <v/>
      </c>
      <c r="BO19" s="136" t="str">
        <f>IF(AL被せ測定!CC20="","",AL被せ測定!CC20-$D19)</f>
        <v/>
      </c>
      <c r="BP19" s="136" t="str">
        <f>IF(AL被せ測定!CD20="","",AL被せ測定!CD20-$D19)</f>
        <v/>
      </c>
      <c r="BQ19" s="136" t="str">
        <f>IF(AL被せ測定!CE20="","",AL被せ測定!CE20-$D19)</f>
        <v/>
      </c>
      <c r="BR19" s="136" t="str">
        <f>IF(AL被せ測定!CF20="","",AL被せ測定!CF20-$D19)</f>
        <v/>
      </c>
      <c r="BS19" s="136" t="str">
        <f>IF(AL被せ測定!CG20="","",AL被せ測定!CG20-$D19)</f>
        <v/>
      </c>
      <c r="BT19" s="136" t="str">
        <f>IF(AL被せ測定!CH20="","",AL被せ測定!CH20-$D19)</f>
        <v/>
      </c>
      <c r="BU19" s="136" t="str">
        <f>IF(AL被せ測定!CI20="","",AL被せ測定!CI20-$D19)</f>
        <v/>
      </c>
      <c r="BV19" s="136" t="str">
        <f>IF(AL被せ測定!CJ20="","",AL被せ測定!CJ20-$D19)</f>
        <v/>
      </c>
      <c r="BW19" s="136" t="str">
        <f>IF(AL被せ測定!CK20="","",AL被せ測定!CK20-$D19)</f>
        <v/>
      </c>
      <c r="BX19" s="136" t="str">
        <f>IF(AL被せ測定!CL20="","",AL被せ測定!CL20-$D19)</f>
        <v/>
      </c>
      <c r="BY19" s="136" t="str">
        <f>IF(AL被せ測定!CM20="","",AL被せ測定!CM20-$D19)</f>
        <v/>
      </c>
      <c r="BZ19" s="136" t="str">
        <f>IF(AL被せ測定!CN20="","",AL被せ測定!CN20-$D19)</f>
        <v/>
      </c>
      <c r="CA19" s="136" t="str">
        <f>IF(AL被せ測定!CO20="","",AL被せ測定!CO20-$D19)</f>
        <v/>
      </c>
      <c r="CB19" s="136" t="str">
        <f>IF(AL被せ測定!CP20="","",AL被せ測定!CP20-$D19)</f>
        <v/>
      </c>
      <c r="CC19" s="136" t="str">
        <f>IF(AL被せ測定!CQ20="","",AL被せ測定!CQ20-$D19)</f>
        <v/>
      </c>
      <c r="CD19" s="136" t="str">
        <f>IF(AL被せ測定!CR20="","",AL被せ測定!CR20-$D19)</f>
        <v/>
      </c>
      <c r="CE19" s="136" t="str">
        <f>IF(AL被せ測定!CS20="","",AL被せ測定!CS20-$D19)</f>
        <v/>
      </c>
      <c r="CF19" s="136" t="str">
        <f>IF(AL被せ測定!CT20="","",AL被せ測定!CT20-$D19)</f>
        <v/>
      </c>
      <c r="CG19" s="136" t="str">
        <f>IF(AL被せ測定!CU20="","",AL被せ測定!CU20-$D19)</f>
        <v/>
      </c>
      <c r="CH19" s="136" t="str">
        <f>IF(AL被せ測定!CV20="","",AL被せ測定!CV20-$D19)</f>
        <v/>
      </c>
      <c r="CI19" s="136" t="str">
        <f>IF(AL被せ測定!CW20="","",AL被せ測定!CW20-$D19)</f>
        <v/>
      </c>
      <c r="CJ19" s="136" t="str">
        <f>IF(AL被せ測定!CX20="","",AL被せ測定!CX20-$D19)</f>
        <v/>
      </c>
      <c r="CK19" s="136" t="str">
        <f>IF(AL被せ測定!CY20="","",AL被せ測定!CY20-$D19)</f>
        <v/>
      </c>
      <c r="CL19" s="136" t="str">
        <f>IF(AL被せ測定!CZ20="","",AL被せ測定!CZ20-$D19)</f>
        <v/>
      </c>
      <c r="CM19" s="136" t="str">
        <f>IF(AL被せ測定!DA20="","",AL被せ測定!DA20-$D19)</f>
        <v/>
      </c>
      <c r="CN19" s="136" t="str">
        <f>IF(AL被せ測定!DB20="","",AL被せ測定!DB20-$D19)</f>
        <v/>
      </c>
      <c r="CO19" s="136" t="str">
        <f>IF(AL被せ測定!DC20="","",AL被せ測定!DC20-$D19)</f>
        <v/>
      </c>
      <c r="CP19" s="136" t="str">
        <f>IF(AL被せ測定!DD20="","",AL被せ測定!DD20-$D19)</f>
        <v/>
      </c>
      <c r="CQ19" s="136" t="str">
        <f>IF(AL被せ測定!DE20="","",AL被せ測定!DE20-$D19)</f>
        <v/>
      </c>
      <c r="CR19" s="136" t="str">
        <f>IF(AL被せ測定!DF20="","",AL被せ測定!DF20-$D19)</f>
        <v/>
      </c>
      <c r="CS19" s="136" t="str">
        <f>IF(AL被せ測定!DG20="","",AL被せ測定!DG20-$D19)</f>
        <v/>
      </c>
      <c r="CT19" s="136" t="str">
        <f>IF(AL被せ測定!DH20="","",AL被せ測定!DH20-$D19)</f>
        <v/>
      </c>
      <c r="CU19" s="136" t="str">
        <f>IF(AL被せ測定!DI20="","",AL被せ測定!DI20-$D19)</f>
        <v/>
      </c>
      <c r="CV19" s="136" t="str">
        <f>IF(AL被せ測定!DJ20="","",AL被せ測定!DJ20-$D19)</f>
        <v/>
      </c>
      <c r="CW19" s="136" t="str">
        <f>IF(AL被せ測定!DK20="","",AL被せ測定!DK20-$D19)</f>
        <v/>
      </c>
      <c r="CX19" s="136" t="str">
        <f>IF(AL被せ測定!DL20="","",AL被せ測定!DL20-$D19)</f>
        <v/>
      </c>
      <c r="CY19" s="136" t="str">
        <f>IF(AL被せ測定!DM20="","",AL被せ測定!DM20-$D19)</f>
        <v/>
      </c>
      <c r="CZ19" s="265" t="str">
        <f>IF(AL被せ測定!DN20="","",AL被せ測定!DN20-$D19)</f>
        <v/>
      </c>
    </row>
    <row r="20" spans="1:104" ht="13.5" customHeight="1">
      <c r="A20" s="120">
        <f>AL被せ測定!A23</f>
        <v>5</v>
      </c>
      <c r="B20" s="125" t="str">
        <f>AL被せ測定!B23</f>
        <v>5.#2B TC側 Z=</v>
      </c>
      <c r="C20" s="133">
        <f>AL被せ測定!Q23</f>
        <v>5</v>
      </c>
      <c r="D20" s="36">
        <f>AL被せ測定!R23</f>
        <v>214.7</v>
      </c>
      <c r="E20" s="264">
        <f>IF(AL被せ測定!S23="","",AL被せ測定!S23-$D20)</f>
        <v>0.18300000000002115</v>
      </c>
      <c r="F20" s="264">
        <f>IF(AL被せ測定!T23="","",AL被せ測定!T23-$D20)</f>
        <v>9.6000000000003638E-2</v>
      </c>
      <c r="G20" s="136" t="str">
        <f>IF(AL被せ測定!U21="","",AL被せ測定!U21-$D20)</f>
        <v/>
      </c>
      <c r="H20" s="136" t="str">
        <f>IF(AL被せ測定!V21="","",AL被せ測定!V21-$D20)</f>
        <v/>
      </c>
      <c r="I20" s="136" t="str">
        <f>IF(AL被せ測定!W21="","",AL被せ測定!W21-$D20)</f>
        <v/>
      </c>
      <c r="J20" s="136" t="str">
        <f>IF(AL被せ測定!X21="","",AL被せ測定!X21-$D20)</f>
        <v/>
      </c>
      <c r="K20" s="136" t="str">
        <f>IF(AL被せ測定!Y21="","",AL被せ測定!Y21-$D20)</f>
        <v/>
      </c>
      <c r="L20" s="136" t="str">
        <f>IF(AL被せ測定!Z21="","",AL被せ測定!Z21-$D20)</f>
        <v/>
      </c>
      <c r="M20" s="136" t="str">
        <f>IF(AL被せ測定!AA21="","",AL被せ測定!AA21-$D20)</f>
        <v/>
      </c>
      <c r="N20" s="136" t="str">
        <f>IF(AL被せ測定!AB21="","",AL被せ測定!AB21-$D20)</f>
        <v/>
      </c>
      <c r="O20" s="136" t="str">
        <f>IF(AL被せ測定!AC21="","",AL被せ測定!AC21-$D20)</f>
        <v/>
      </c>
      <c r="P20" s="136" t="str">
        <f>IF(AL被せ測定!AD21="","",AL被せ測定!AD21-$D20)</f>
        <v/>
      </c>
      <c r="Q20" s="136" t="str">
        <f>IF(AL被せ測定!AE21="","",AL被せ測定!AE21-$D20)</f>
        <v/>
      </c>
      <c r="R20" s="136" t="str">
        <f>IF(AL被せ測定!AF21="","",AL被せ測定!AF21-$D20)</f>
        <v/>
      </c>
      <c r="S20" s="136" t="str">
        <f>IF(AL被せ測定!AG21="","",AL被せ測定!AG21-$D20)</f>
        <v/>
      </c>
      <c r="T20" s="136" t="str">
        <f>IF(AL被せ測定!AH21="","",AL被せ測定!AH21-$D20)</f>
        <v/>
      </c>
      <c r="U20" s="136" t="str">
        <f>IF(AL被せ測定!AI21="","",AL被せ測定!AI21-$D20)</f>
        <v/>
      </c>
      <c r="V20" s="136" t="str">
        <f>IF(AL被せ測定!AJ21="","",AL被せ測定!AJ21-$D20)</f>
        <v/>
      </c>
      <c r="W20" s="136" t="str">
        <f>IF(AL被せ測定!AK21="","",AL被せ測定!AK21-$D20)</f>
        <v/>
      </c>
      <c r="X20" s="136" t="str">
        <f>IF(AL被せ測定!AL21="","",AL被せ測定!AL21-$D20)</f>
        <v/>
      </c>
      <c r="Y20" s="136" t="str">
        <f>IF(AL被せ測定!AM21="","",AL被せ測定!AM21-$D20)</f>
        <v/>
      </c>
      <c r="Z20" s="136" t="str">
        <f>IF(AL被せ測定!AN21="","",AL被せ測定!AN21-$D20)</f>
        <v/>
      </c>
      <c r="AA20" s="136" t="str">
        <f>IF(AL被せ測定!AO21="","",AL被せ測定!AO21-$D20)</f>
        <v/>
      </c>
      <c r="AB20" s="136" t="str">
        <f>IF(AL被せ測定!AP21="","",AL被せ測定!AP21-$D20)</f>
        <v/>
      </c>
      <c r="AC20" s="136" t="str">
        <f>IF(AL被せ測定!AQ21="","",AL被せ測定!AQ21-$D20)</f>
        <v/>
      </c>
      <c r="AD20" s="136" t="str">
        <f>IF(AL被せ測定!AR21="","",AL被せ測定!AR21-$D20)</f>
        <v/>
      </c>
      <c r="AE20" s="136" t="str">
        <f>IF(AL被せ測定!AS21="","",AL被せ測定!AS21-$D20)</f>
        <v/>
      </c>
      <c r="AF20" s="136" t="str">
        <f>IF(AL被せ測定!AT21="","",AL被せ測定!AT21-$D20)</f>
        <v/>
      </c>
      <c r="AG20" s="136" t="str">
        <f>IF(AL被せ測定!AU21="","",AL被せ測定!AU21-$D20)</f>
        <v/>
      </c>
      <c r="AH20" s="136" t="str">
        <f>IF(AL被せ測定!AV21="","",AL被せ測定!AV21-$D20)</f>
        <v/>
      </c>
      <c r="AI20" s="136" t="str">
        <f>IF(AL被せ測定!AW21="","",AL被せ測定!AW21-$D20)</f>
        <v/>
      </c>
      <c r="AJ20" s="136" t="str">
        <f>IF(AL被せ測定!AX21="","",AL被せ測定!AX21-$D20)</f>
        <v/>
      </c>
      <c r="AK20" s="136" t="str">
        <f>IF(AL被せ測定!AY21="","",AL被せ測定!AY21-$D20)</f>
        <v/>
      </c>
      <c r="AL20" s="136" t="str">
        <f>IF(AL被せ測定!AZ21="","",AL被せ測定!AZ21-$D20)</f>
        <v/>
      </c>
      <c r="AM20" s="136" t="str">
        <f>IF(AL被せ測定!BA21="","",AL被せ測定!BA21-$D20)</f>
        <v/>
      </c>
      <c r="AN20" s="136" t="str">
        <f>IF(AL被せ測定!BB21="","",AL被せ測定!BB21-$D20)</f>
        <v/>
      </c>
      <c r="AO20" s="136" t="str">
        <f>IF(AL被せ測定!BC21="","",AL被せ測定!BC21-$D20)</f>
        <v/>
      </c>
      <c r="AP20" s="136" t="str">
        <f>IF(AL被せ測定!BD21="","",AL被せ測定!BD21-$D20)</f>
        <v/>
      </c>
      <c r="AQ20" s="136" t="str">
        <f>IF(AL被せ測定!BE21="","",AL被せ測定!BE21-$D20)</f>
        <v/>
      </c>
      <c r="AR20" s="136" t="str">
        <f>IF(AL被せ測定!BF21="","",AL被せ測定!BF21-$D20)</f>
        <v/>
      </c>
      <c r="AS20" s="136" t="str">
        <f>IF(AL被せ測定!BG21="","",AL被せ測定!BG21-$D20)</f>
        <v/>
      </c>
      <c r="AT20" s="136" t="str">
        <f>IF(AL被せ測定!BH21="","",AL被せ測定!BH21-$D20)</f>
        <v/>
      </c>
      <c r="AU20" s="136" t="str">
        <f>IF(AL被せ測定!BI21="","",AL被せ測定!BI21-$D20)</f>
        <v/>
      </c>
      <c r="AV20" s="136" t="str">
        <f>IF(AL被せ測定!BJ21="","",AL被せ測定!BJ21-$D20)</f>
        <v/>
      </c>
      <c r="AW20" s="136" t="str">
        <f>IF(AL被せ測定!BK21="","",AL被せ測定!BK21-$D20)</f>
        <v/>
      </c>
      <c r="AX20" s="136" t="str">
        <f>IF(AL被せ測定!BL21="","",AL被せ測定!BL21-$D20)</f>
        <v/>
      </c>
      <c r="AY20" s="136" t="str">
        <f>IF(AL被せ測定!BM21="","",AL被せ測定!BM21-$D20)</f>
        <v/>
      </c>
      <c r="AZ20" s="136" t="str">
        <f>IF(AL被せ測定!BN21="","",AL被せ測定!BN21-$D20)</f>
        <v/>
      </c>
      <c r="BA20" s="136" t="str">
        <f>IF(AL被せ測定!BO21="","",AL被せ測定!BO21-$D20)</f>
        <v/>
      </c>
      <c r="BB20" s="136" t="str">
        <f>IF(AL被せ測定!BP21="","",AL被せ測定!BP21-$D20)</f>
        <v/>
      </c>
      <c r="BC20" s="136" t="str">
        <f>IF(AL被せ測定!BQ21="","",AL被せ測定!BQ21-$D20)</f>
        <v/>
      </c>
      <c r="BD20" s="136" t="str">
        <f>IF(AL被せ測定!BR21="","",AL被せ測定!BR21-$D20)</f>
        <v/>
      </c>
      <c r="BE20" s="136" t="str">
        <f>IF(AL被せ測定!BS21="","",AL被せ測定!BS21-$D20)</f>
        <v/>
      </c>
      <c r="BF20" s="136" t="str">
        <f>IF(AL被せ測定!BT21="","",AL被せ測定!BT21-$D20)</f>
        <v/>
      </c>
      <c r="BG20" s="136" t="str">
        <f>IF(AL被せ測定!BU21="","",AL被せ測定!BU21-$D20)</f>
        <v/>
      </c>
      <c r="BH20" s="136" t="str">
        <f>IF(AL被せ測定!BV21="","",AL被せ測定!BV21-$D20)</f>
        <v/>
      </c>
      <c r="BI20" s="136" t="str">
        <f>IF(AL被せ測定!BW21="","",AL被せ測定!BW21-$D20)</f>
        <v/>
      </c>
      <c r="BJ20" s="136" t="str">
        <f>IF(AL被せ測定!BX21="","",AL被せ測定!BX21-$D20)</f>
        <v/>
      </c>
      <c r="BK20" s="136" t="str">
        <f>IF(AL被せ測定!BY21="","",AL被せ測定!BY21-$D20)</f>
        <v/>
      </c>
      <c r="BL20" s="136" t="str">
        <f>IF(AL被せ測定!BZ21="","",AL被せ測定!BZ21-$D20)</f>
        <v/>
      </c>
      <c r="BM20" s="136" t="str">
        <f>IF(AL被せ測定!CA21="","",AL被せ測定!CA21-$D20)</f>
        <v/>
      </c>
      <c r="BN20" s="136" t="str">
        <f>IF(AL被せ測定!CB21="","",AL被せ測定!CB21-$D20)</f>
        <v/>
      </c>
      <c r="BO20" s="136" t="str">
        <f>IF(AL被せ測定!CC21="","",AL被せ測定!CC21-$D20)</f>
        <v/>
      </c>
      <c r="BP20" s="136" t="str">
        <f>IF(AL被せ測定!CD21="","",AL被せ測定!CD21-$D20)</f>
        <v/>
      </c>
      <c r="BQ20" s="136" t="str">
        <f>IF(AL被せ測定!CE21="","",AL被せ測定!CE21-$D20)</f>
        <v/>
      </c>
      <c r="BR20" s="136" t="str">
        <f>IF(AL被せ測定!CF21="","",AL被せ測定!CF21-$D20)</f>
        <v/>
      </c>
      <c r="BS20" s="136" t="str">
        <f>IF(AL被せ測定!CG21="","",AL被せ測定!CG21-$D20)</f>
        <v/>
      </c>
      <c r="BT20" s="136" t="str">
        <f>IF(AL被せ測定!CH21="","",AL被せ測定!CH21-$D20)</f>
        <v/>
      </c>
      <c r="BU20" s="136" t="str">
        <f>IF(AL被せ測定!CI21="","",AL被せ測定!CI21-$D20)</f>
        <v/>
      </c>
      <c r="BV20" s="136" t="str">
        <f>IF(AL被せ測定!CJ21="","",AL被せ測定!CJ21-$D20)</f>
        <v/>
      </c>
      <c r="BW20" s="136" t="str">
        <f>IF(AL被せ測定!CK21="","",AL被せ測定!CK21-$D20)</f>
        <v/>
      </c>
      <c r="BX20" s="136" t="str">
        <f>IF(AL被せ測定!CL21="","",AL被せ測定!CL21-$D20)</f>
        <v/>
      </c>
      <c r="BY20" s="136" t="str">
        <f>IF(AL被せ測定!CM21="","",AL被せ測定!CM21-$D20)</f>
        <v/>
      </c>
      <c r="BZ20" s="136" t="str">
        <f>IF(AL被せ測定!CN21="","",AL被せ測定!CN21-$D20)</f>
        <v/>
      </c>
      <c r="CA20" s="136" t="str">
        <f>IF(AL被せ測定!CO21="","",AL被せ測定!CO21-$D20)</f>
        <v/>
      </c>
      <c r="CB20" s="136" t="str">
        <f>IF(AL被せ測定!CP21="","",AL被せ測定!CP21-$D20)</f>
        <v/>
      </c>
      <c r="CC20" s="136" t="str">
        <f>IF(AL被せ測定!CQ21="","",AL被せ測定!CQ21-$D20)</f>
        <v/>
      </c>
      <c r="CD20" s="136" t="str">
        <f>IF(AL被せ測定!CR21="","",AL被せ測定!CR21-$D20)</f>
        <v/>
      </c>
      <c r="CE20" s="136" t="str">
        <f>IF(AL被せ測定!CS21="","",AL被せ測定!CS21-$D20)</f>
        <v/>
      </c>
      <c r="CF20" s="136" t="str">
        <f>IF(AL被せ測定!CT21="","",AL被せ測定!CT21-$D20)</f>
        <v/>
      </c>
      <c r="CG20" s="136" t="str">
        <f>IF(AL被せ測定!CU21="","",AL被せ測定!CU21-$D20)</f>
        <v/>
      </c>
      <c r="CH20" s="136" t="str">
        <f>IF(AL被せ測定!CV21="","",AL被せ測定!CV21-$D20)</f>
        <v/>
      </c>
      <c r="CI20" s="136" t="str">
        <f>IF(AL被せ測定!CW21="","",AL被せ測定!CW21-$D20)</f>
        <v/>
      </c>
      <c r="CJ20" s="136" t="str">
        <f>IF(AL被せ測定!CX21="","",AL被せ測定!CX21-$D20)</f>
        <v/>
      </c>
      <c r="CK20" s="136" t="str">
        <f>IF(AL被せ測定!CY21="","",AL被せ測定!CY21-$D20)</f>
        <v/>
      </c>
      <c r="CL20" s="136" t="str">
        <f>IF(AL被せ測定!CZ21="","",AL被せ測定!CZ21-$D20)</f>
        <v/>
      </c>
      <c r="CM20" s="136" t="str">
        <f>IF(AL被せ測定!DA21="","",AL被せ測定!DA21-$D20)</f>
        <v/>
      </c>
      <c r="CN20" s="136" t="str">
        <f>IF(AL被せ測定!DB21="","",AL被せ測定!DB21-$D20)</f>
        <v/>
      </c>
      <c r="CO20" s="136" t="str">
        <f>IF(AL被せ測定!DC21="","",AL被せ測定!DC21-$D20)</f>
        <v/>
      </c>
      <c r="CP20" s="136" t="str">
        <f>IF(AL被せ測定!DD21="","",AL被せ測定!DD21-$D20)</f>
        <v/>
      </c>
      <c r="CQ20" s="136" t="str">
        <f>IF(AL被せ測定!DE21="","",AL被せ測定!DE21-$D20)</f>
        <v/>
      </c>
      <c r="CR20" s="136" t="str">
        <f>IF(AL被せ測定!DF21="","",AL被せ測定!DF21-$D20)</f>
        <v/>
      </c>
      <c r="CS20" s="136" t="str">
        <f>IF(AL被せ測定!DG21="","",AL被せ測定!DG21-$D20)</f>
        <v/>
      </c>
      <c r="CT20" s="136" t="str">
        <f>IF(AL被せ測定!DH21="","",AL被せ測定!DH21-$D20)</f>
        <v/>
      </c>
      <c r="CU20" s="136" t="str">
        <f>IF(AL被せ測定!DI21="","",AL被せ測定!DI21-$D20)</f>
        <v/>
      </c>
      <c r="CV20" s="136" t="str">
        <f>IF(AL被せ測定!DJ21="","",AL被せ測定!DJ21-$D20)</f>
        <v/>
      </c>
      <c r="CW20" s="136" t="str">
        <f>IF(AL被せ測定!DK21="","",AL被せ測定!DK21-$D20)</f>
        <v/>
      </c>
      <c r="CX20" s="136" t="str">
        <f>IF(AL被せ測定!DL21="","",AL被せ測定!DL21-$D20)</f>
        <v/>
      </c>
      <c r="CY20" s="136" t="str">
        <f>IF(AL被せ測定!DM21="","",AL被せ測定!DM21-$D20)</f>
        <v/>
      </c>
      <c r="CZ20" s="265" t="str">
        <f>IF(AL被せ測定!DN21="","",AL被せ測定!DN21-$D20)</f>
        <v/>
      </c>
    </row>
    <row r="21" spans="1:104" ht="13.5" customHeight="1">
      <c r="A21" s="120">
        <f>AL被せ測定!A24</f>
        <v>6</v>
      </c>
      <c r="B21" s="125" t="str">
        <f>AL被せ測定!B24</f>
        <v>6.#2B 天側 Z=</v>
      </c>
      <c r="C21" s="133">
        <f>AL被せ測定!Q24</f>
        <v>6</v>
      </c>
      <c r="D21" s="36">
        <f>AL被せ測定!R24</f>
        <v>214.7</v>
      </c>
      <c r="E21" s="264">
        <f>IF(AL被せ測定!S24="","",AL被せ測定!S24-$D21)</f>
        <v>0.36899999999999977</v>
      </c>
      <c r="F21" s="264">
        <f>IF(AL被せ測定!T24="","",AL被せ測定!T24-$D21)</f>
        <v>0.13800000000000523</v>
      </c>
      <c r="G21" s="136" t="str">
        <f>IF(AL被せ測定!U22="","",AL被せ測定!U22-$D21)</f>
        <v/>
      </c>
      <c r="H21" s="136" t="str">
        <f>IF(AL被せ測定!V22="","",AL被せ測定!V22-$D21)</f>
        <v/>
      </c>
      <c r="I21" s="136" t="str">
        <f>IF(AL被せ測定!W22="","",AL被せ測定!W22-$D21)</f>
        <v/>
      </c>
      <c r="J21" s="136" t="str">
        <f>IF(AL被せ測定!X22="","",AL被せ測定!X22-$D21)</f>
        <v/>
      </c>
      <c r="K21" s="136" t="str">
        <f>IF(AL被せ測定!Y22="","",AL被せ測定!Y22-$D21)</f>
        <v/>
      </c>
      <c r="L21" s="136" t="str">
        <f>IF(AL被せ測定!Z22="","",AL被せ測定!Z22-$D21)</f>
        <v/>
      </c>
      <c r="M21" s="136" t="str">
        <f>IF(AL被せ測定!AA22="","",AL被せ測定!AA22-$D21)</f>
        <v/>
      </c>
      <c r="N21" s="136" t="str">
        <f>IF(AL被せ測定!AB22="","",AL被せ測定!AB22-$D21)</f>
        <v/>
      </c>
      <c r="O21" s="136" t="str">
        <f>IF(AL被せ測定!AC22="","",AL被せ測定!AC22-$D21)</f>
        <v/>
      </c>
      <c r="P21" s="136" t="str">
        <f>IF(AL被せ測定!AD22="","",AL被せ測定!AD22-$D21)</f>
        <v/>
      </c>
      <c r="Q21" s="136" t="str">
        <f>IF(AL被せ測定!AE22="","",AL被せ測定!AE22-$D21)</f>
        <v/>
      </c>
      <c r="R21" s="136" t="str">
        <f>IF(AL被せ測定!AF22="","",AL被せ測定!AF22-$D21)</f>
        <v/>
      </c>
      <c r="S21" s="136" t="str">
        <f>IF(AL被せ測定!AG22="","",AL被せ測定!AG22-$D21)</f>
        <v/>
      </c>
      <c r="T21" s="136" t="str">
        <f>IF(AL被せ測定!AH22="","",AL被せ測定!AH22-$D21)</f>
        <v/>
      </c>
      <c r="U21" s="136" t="str">
        <f>IF(AL被せ測定!AI22="","",AL被せ測定!AI22-$D21)</f>
        <v/>
      </c>
      <c r="V21" s="136" t="str">
        <f>IF(AL被せ測定!AJ22="","",AL被せ測定!AJ22-$D21)</f>
        <v/>
      </c>
      <c r="W21" s="136" t="str">
        <f>IF(AL被せ測定!AK22="","",AL被せ測定!AK22-$D21)</f>
        <v/>
      </c>
      <c r="X21" s="136" t="str">
        <f>IF(AL被せ測定!AL22="","",AL被せ測定!AL22-$D21)</f>
        <v/>
      </c>
      <c r="Y21" s="136" t="str">
        <f>IF(AL被せ測定!AM22="","",AL被せ測定!AM22-$D21)</f>
        <v/>
      </c>
      <c r="Z21" s="136" t="str">
        <f>IF(AL被せ測定!AN22="","",AL被せ測定!AN22-$D21)</f>
        <v/>
      </c>
      <c r="AA21" s="136" t="str">
        <f>IF(AL被せ測定!AO22="","",AL被せ測定!AO22-$D21)</f>
        <v/>
      </c>
      <c r="AB21" s="136" t="str">
        <f>IF(AL被せ測定!AP22="","",AL被せ測定!AP22-$D21)</f>
        <v/>
      </c>
      <c r="AC21" s="136" t="str">
        <f>IF(AL被せ測定!AQ22="","",AL被せ測定!AQ22-$D21)</f>
        <v/>
      </c>
      <c r="AD21" s="136" t="str">
        <f>IF(AL被せ測定!AR22="","",AL被せ測定!AR22-$D21)</f>
        <v/>
      </c>
      <c r="AE21" s="136" t="str">
        <f>IF(AL被せ測定!AS22="","",AL被せ測定!AS22-$D21)</f>
        <v/>
      </c>
      <c r="AF21" s="136" t="str">
        <f>IF(AL被せ測定!AT22="","",AL被せ測定!AT22-$D21)</f>
        <v/>
      </c>
      <c r="AG21" s="136" t="str">
        <f>IF(AL被せ測定!AU22="","",AL被せ測定!AU22-$D21)</f>
        <v/>
      </c>
      <c r="AH21" s="136" t="str">
        <f>IF(AL被せ測定!AV22="","",AL被せ測定!AV22-$D21)</f>
        <v/>
      </c>
      <c r="AI21" s="136" t="str">
        <f>IF(AL被せ測定!AW22="","",AL被せ測定!AW22-$D21)</f>
        <v/>
      </c>
      <c r="AJ21" s="136" t="str">
        <f>IF(AL被せ測定!AX22="","",AL被せ測定!AX22-$D21)</f>
        <v/>
      </c>
      <c r="AK21" s="136" t="str">
        <f>IF(AL被せ測定!AY22="","",AL被せ測定!AY22-$D21)</f>
        <v/>
      </c>
      <c r="AL21" s="136" t="str">
        <f>IF(AL被せ測定!AZ22="","",AL被せ測定!AZ22-$D21)</f>
        <v/>
      </c>
      <c r="AM21" s="136" t="str">
        <f>IF(AL被せ測定!BA22="","",AL被せ測定!BA22-$D21)</f>
        <v/>
      </c>
      <c r="AN21" s="136" t="str">
        <f>IF(AL被せ測定!BB22="","",AL被せ測定!BB22-$D21)</f>
        <v/>
      </c>
      <c r="AO21" s="136" t="str">
        <f>IF(AL被せ測定!BC22="","",AL被せ測定!BC22-$D21)</f>
        <v/>
      </c>
      <c r="AP21" s="136" t="str">
        <f>IF(AL被せ測定!BD22="","",AL被せ測定!BD22-$D21)</f>
        <v/>
      </c>
      <c r="AQ21" s="136" t="str">
        <f>IF(AL被せ測定!BE22="","",AL被せ測定!BE22-$D21)</f>
        <v/>
      </c>
      <c r="AR21" s="136" t="str">
        <f>IF(AL被せ測定!BF22="","",AL被せ測定!BF22-$D21)</f>
        <v/>
      </c>
      <c r="AS21" s="136" t="str">
        <f>IF(AL被せ測定!BG22="","",AL被せ測定!BG22-$D21)</f>
        <v/>
      </c>
      <c r="AT21" s="136" t="str">
        <f>IF(AL被せ測定!BH22="","",AL被せ測定!BH22-$D21)</f>
        <v/>
      </c>
      <c r="AU21" s="136" t="str">
        <f>IF(AL被せ測定!BI22="","",AL被せ測定!BI22-$D21)</f>
        <v/>
      </c>
      <c r="AV21" s="136" t="str">
        <f>IF(AL被せ測定!BJ22="","",AL被せ測定!BJ22-$D21)</f>
        <v/>
      </c>
      <c r="AW21" s="136" t="str">
        <f>IF(AL被せ測定!BK22="","",AL被せ測定!BK22-$D21)</f>
        <v/>
      </c>
      <c r="AX21" s="136" t="str">
        <f>IF(AL被せ測定!BL22="","",AL被せ測定!BL22-$D21)</f>
        <v/>
      </c>
      <c r="AY21" s="136" t="str">
        <f>IF(AL被せ測定!BM22="","",AL被せ測定!BM22-$D21)</f>
        <v/>
      </c>
      <c r="AZ21" s="136" t="str">
        <f>IF(AL被せ測定!BN22="","",AL被せ測定!BN22-$D21)</f>
        <v/>
      </c>
      <c r="BA21" s="136" t="str">
        <f>IF(AL被せ測定!BO22="","",AL被せ測定!BO22-$D21)</f>
        <v/>
      </c>
      <c r="BB21" s="136" t="str">
        <f>IF(AL被せ測定!BP22="","",AL被せ測定!BP22-$D21)</f>
        <v/>
      </c>
      <c r="BC21" s="136" t="str">
        <f>IF(AL被せ測定!BQ22="","",AL被せ測定!BQ22-$D21)</f>
        <v/>
      </c>
      <c r="BD21" s="136" t="str">
        <f>IF(AL被せ測定!BR22="","",AL被せ測定!BR22-$D21)</f>
        <v/>
      </c>
      <c r="BE21" s="136" t="str">
        <f>IF(AL被せ測定!BS22="","",AL被せ測定!BS22-$D21)</f>
        <v/>
      </c>
      <c r="BF21" s="136" t="str">
        <f>IF(AL被せ測定!BT22="","",AL被せ測定!BT22-$D21)</f>
        <v/>
      </c>
      <c r="BG21" s="136" t="str">
        <f>IF(AL被せ測定!BU22="","",AL被せ測定!BU22-$D21)</f>
        <v/>
      </c>
      <c r="BH21" s="136" t="str">
        <f>IF(AL被せ測定!BV22="","",AL被せ測定!BV22-$D21)</f>
        <v/>
      </c>
      <c r="BI21" s="136" t="str">
        <f>IF(AL被せ測定!BW22="","",AL被せ測定!BW22-$D21)</f>
        <v/>
      </c>
      <c r="BJ21" s="136" t="str">
        <f>IF(AL被せ測定!BX22="","",AL被せ測定!BX22-$D21)</f>
        <v/>
      </c>
      <c r="BK21" s="136" t="str">
        <f>IF(AL被せ測定!BY22="","",AL被せ測定!BY22-$D21)</f>
        <v/>
      </c>
      <c r="BL21" s="136" t="str">
        <f>IF(AL被せ測定!BZ22="","",AL被せ測定!BZ22-$D21)</f>
        <v/>
      </c>
      <c r="BM21" s="136" t="str">
        <f>IF(AL被せ測定!CA22="","",AL被せ測定!CA22-$D21)</f>
        <v/>
      </c>
      <c r="BN21" s="136" t="str">
        <f>IF(AL被せ測定!CB22="","",AL被せ測定!CB22-$D21)</f>
        <v/>
      </c>
      <c r="BO21" s="136" t="str">
        <f>IF(AL被せ測定!CC22="","",AL被せ測定!CC22-$D21)</f>
        <v/>
      </c>
      <c r="BP21" s="136" t="str">
        <f>IF(AL被せ測定!CD22="","",AL被せ測定!CD22-$D21)</f>
        <v/>
      </c>
      <c r="BQ21" s="136" t="str">
        <f>IF(AL被せ測定!CE22="","",AL被せ測定!CE22-$D21)</f>
        <v/>
      </c>
      <c r="BR21" s="136" t="str">
        <f>IF(AL被せ測定!CF22="","",AL被せ測定!CF22-$D21)</f>
        <v/>
      </c>
      <c r="BS21" s="136" t="str">
        <f>IF(AL被せ測定!CG22="","",AL被せ測定!CG22-$D21)</f>
        <v/>
      </c>
      <c r="BT21" s="136" t="str">
        <f>IF(AL被せ測定!CH22="","",AL被せ測定!CH22-$D21)</f>
        <v/>
      </c>
      <c r="BU21" s="136" t="str">
        <f>IF(AL被せ測定!CI22="","",AL被せ測定!CI22-$D21)</f>
        <v/>
      </c>
      <c r="BV21" s="136" t="str">
        <f>IF(AL被せ測定!CJ22="","",AL被せ測定!CJ22-$D21)</f>
        <v/>
      </c>
      <c r="BW21" s="136" t="str">
        <f>IF(AL被せ測定!CK22="","",AL被せ測定!CK22-$D21)</f>
        <v/>
      </c>
      <c r="BX21" s="136" t="str">
        <f>IF(AL被せ測定!CL22="","",AL被せ測定!CL22-$D21)</f>
        <v/>
      </c>
      <c r="BY21" s="136" t="str">
        <f>IF(AL被せ測定!CM22="","",AL被せ測定!CM22-$D21)</f>
        <v/>
      </c>
      <c r="BZ21" s="136" t="str">
        <f>IF(AL被せ測定!CN22="","",AL被せ測定!CN22-$D21)</f>
        <v/>
      </c>
      <c r="CA21" s="136" t="str">
        <f>IF(AL被せ測定!CO22="","",AL被せ測定!CO22-$D21)</f>
        <v/>
      </c>
      <c r="CB21" s="136" t="str">
        <f>IF(AL被せ測定!CP22="","",AL被せ測定!CP22-$D21)</f>
        <v/>
      </c>
      <c r="CC21" s="136" t="str">
        <f>IF(AL被せ測定!CQ22="","",AL被せ測定!CQ22-$D21)</f>
        <v/>
      </c>
      <c r="CD21" s="136" t="str">
        <f>IF(AL被せ測定!CR22="","",AL被せ測定!CR22-$D21)</f>
        <v/>
      </c>
      <c r="CE21" s="136" t="str">
        <f>IF(AL被せ測定!CS22="","",AL被せ測定!CS22-$D21)</f>
        <v/>
      </c>
      <c r="CF21" s="136" t="str">
        <f>IF(AL被せ測定!CT22="","",AL被せ測定!CT22-$D21)</f>
        <v/>
      </c>
      <c r="CG21" s="136" t="str">
        <f>IF(AL被せ測定!CU22="","",AL被せ測定!CU22-$D21)</f>
        <v/>
      </c>
      <c r="CH21" s="136" t="str">
        <f>IF(AL被せ測定!CV22="","",AL被せ測定!CV22-$D21)</f>
        <v/>
      </c>
      <c r="CI21" s="136" t="str">
        <f>IF(AL被せ測定!CW22="","",AL被せ測定!CW22-$D21)</f>
        <v/>
      </c>
      <c r="CJ21" s="136" t="str">
        <f>IF(AL被せ測定!CX22="","",AL被せ測定!CX22-$D21)</f>
        <v/>
      </c>
      <c r="CK21" s="136" t="str">
        <f>IF(AL被せ測定!CY22="","",AL被せ測定!CY22-$D21)</f>
        <v/>
      </c>
      <c r="CL21" s="136" t="str">
        <f>IF(AL被せ測定!CZ22="","",AL被せ測定!CZ22-$D21)</f>
        <v/>
      </c>
      <c r="CM21" s="136" t="str">
        <f>IF(AL被せ測定!DA22="","",AL被せ測定!DA22-$D21)</f>
        <v/>
      </c>
      <c r="CN21" s="136" t="str">
        <f>IF(AL被せ測定!DB22="","",AL被せ測定!DB22-$D21)</f>
        <v/>
      </c>
      <c r="CO21" s="136" t="str">
        <f>IF(AL被せ測定!DC22="","",AL被せ測定!DC22-$D21)</f>
        <v/>
      </c>
      <c r="CP21" s="136" t="str">
        <f>IF(AL被せ測定!DD22="","",AL被せ測定!DD22-$D21)</f>
        <v/>
      </c>
      <c r="CQ21" s="136" t="str">
        <f>IF(AL被せ測定!DE22="","",AL被せ測定!DE22-$D21)</f>
        <v/>
      </c>
      <c r="CR21" s="136" t="str">
        <f>IF(AL被せ測定!DF22="","",AL被せ測定!DF22-$D21)</f>
        <v/>
      </c>
      <c r="CS21" s="136" t="str">
        <f>IF(AL被せ測定!DG22="","",AL被せ測定!DG22-$D21)</f>
        <v/>
      </c>
      <c r="CT21" s="136" t="str">
        <f>IF(AL被せ測定!DH22="","",AL被せ測定!DH22-$D21)</f>
        <v/>
      </c>
      <c r="CU21" s="136" t="str">
        <f>IF(AL被せ測定!DI22="","",AL被せ測定!DI22-$D21)</f>
        <v/>
      </c>
      <c r="CV21" s="136" t="str">
        <f>IF(AL被せ測定!DJ22="","",AL被せ測定!DJ22-$D21)</f>
        <v/>
      </c>
      <c r="CW21" s="136" t="str">
        <f>IF(AL被せ測定!DK22="","",AL被せ測定!DK22-$D21)</f>
        <v/>
      </c>
      <c r="CX21" s="136" t="str">
        <f>IF(AL被せ測定!DL22="","",AL被せ測定!DL22-$D21)</f>
        <v/>
      </c>
      <c r="CY21" s="136" t="str">
        <f>IF(AL被せ測定!DM22="","",AL被せ測定!DM22-$D21)</f>
        <v/>
      </c>
      <c r="CZ21" s="265" t="str">
        <f>IF(AL被せ測定!DN22="","",AL被せ測定!DN22-$D21)</f>
        <v/>
      </c>
    </row>
    <row r="22" spans="1:104" ht="13.5" customHeight="1">
      <c r="A22" s="120">
        <f>AL被せ測定!A25</f>
        <v>7</v>
      </c>
      <c r="B22" s="125" t="str">
        <f>AL被せ測定!B25</f>
        <v>7.#2B C側 Z=</v>
      </c>
      <c r="C22" s="133">
        <f>AL被せ測定!Q25</f>
        <v>7</v>
      </c>
      <c r="D22" s="36">
        <f>AL被せ測定!R25</f>
        <v>214.7</v>
      </c>
      <c r="E22" s="264">
        <f>IF(AL被せ測定!S25="","",AL被せ測定!S25-$D22)</f>
        <v>0.11500000000000909</v>
      </c>
      <c r="F22" s="264">
        <f>IF(AL被せ測定!T25="","",AL被せ測定!T25-$D22)</f>
        <v>4.8000000000001819E-2</v>
      </c>
      <c r="G22" s="136" t="str">
        <f>IF(AL被せ測定!U23="","",AL被せ測定!U23-$D22)</f>
        <v/>
      </c>
      <c r="H22" s="136" t="str">
        <f>IF(AL被せ測定!V23="","",AL被せ測定!V23-$D22)</f>
        <v/>
      </c>
      <c r="I22" s="136" t="str">
        <f>IF(AL被せ測定!W23="","",AL被せ測定!W23-$D22)</f>
        <v/>
      </c>
      <c r="J22" s="136" t="str">
        <f>IF(AL被せ測定!X23="","",AL被せ測定!X23-$D22)</f>
        <v/>
      </c>
      <c r="K22" s="136" t="str">
        <f>IF(AL被せ測定!Y23="","",AL被せ測定!Y23-$D22)</f>
        <v/>
      </c>
      <c r="L22" s="136" t="str">
        <f>IF(AL被せ測定!Z23="","",AL被せ測定!Z23-$D22)</f>
        <v/>
      </c>
      <c r="M22" s="136" t="str">
        <f>IF(AL被せ測定!AA23="","",AL被せ測定!AA23-$D22)</f>
        <v/>
      </c>
      <c r="N22" s="136" t="str">
        <f>IF(AL被せ測定!AB23="","",AL被せ測定!AB23-$D22)</f>
        <v/>
      </c>
      <c r="O22" s="136" t="str">
        <f>IF(AL被せ測定!AC23="","",AL被せ測定!AC23-$D22)</f>
        <v/>
      </c>
      <c r="P22" s="136" t="str">
        <f>IF(AL被せ測定!AD23="","",AL被せ測定!AD23-$D22)</f>
        <v/>
      </c>
      <c r="Q22" s="136" t="str">
        <f>IF(AL被せ測定!AE23="","",AL被せ測定!AE23-$D22)</f>
        <v/>
      </c>
      <c r="R22" s="136" t="str">
        <f>IF(AL被せ測定!AF23="","",AL被せ測定!AF23-$D22)</f>
        <v/>
      </c>
      <c r="S22" s="136" t="str">
        <f>IF(AL被せ測定!AG23="","",AL被せ測定!AG23-$D22)</f>
        <v/>
      </c>
      <c r="T22" s="136" t="str">
        <f>IF(AL被せ測定!AH23="","",AL被せ測定!AH23-$D22)</f>
        <v/>
      </c>
      <c r="U22" s="136" t="str">
        <f>IF(AL被せ測定!AI23="","",AL被せ測定!AI23-$D22)</f>
        <v/>
      </c>
      <c r="V22" s="136" t="str">
        <f>IF(AL被せ測定!AJ23="","",AL被せ測定!AJ23-$D22)</f>
        <v/>
      </c>
      <c r="W22" s="136" t="str">
        <f>IF(AL被せ測定!AK23="","",AL被せ測定!AK23-$D22)</f>
        <v/>
      </c>
      <c r="X22" s="136" t="str">
        <f>IF(AL被せ測定!AL23="","",AL被せ測定!AL23-$D22)</f>
        <v/>
      </c>
      <c r="Y22" s="136" t="str">
        <f>IF(AL被せ測定!AM23="","",AL被せ測定!AM23-$D22)</f>
        <v/>
      </c>
      <c r="Z22" s="136" t="str">
        <f>IF(AL被せ測定!AN23="","",AL被せ測定!AN23-$D22)</f>
        <v/>
      </c>
      <c r="AA22" s="136" t="str">
        <f>IF(AL被せ測定!AO23="","",AL被せ測定!AO23-$D22)</f>
        <v/>
      </c>
      <c r="AB22" s="136" t="str">
        <f>IF(AL被せ測定!AP23="","",AL被せ測定!AP23-$D22)</f>
        <v/>
      </c>
      <c r="AC22" s="136" t="str">
        <f>IF(AL被せ測定!AQ23="","",AL被せ測定!AQ23-$D22)</f>
        <v/>
      </c>
      <c r="AD22" s="136" t="str">
        <f>IF(AL被せ測定!AR23="","",AL被せ測定!AR23-$D22)</f>
        <v/>
      </c>
      <c r="AE22" s="136" t="str">
        <f>IF(AL被せ測定!AS23="","",AL被せ測定!AS23-$D22)</f>
        <v/>
      </c>
      <c r="AF22" s="136" t="str">
        <f>IF(AL被せ測定!AT23="","",AL被せ測定!AT23-$D22)</f>
        <v/>
      </c>
      <c r="AG22" s="136" t="str">
        <f>IF(AL被せ測定!AU23="","",AL被せ測定!AU23-$D22)</f>
        <v/>
      </c>
      <c r="AH22" s="136" t="str">
        <f>IF(AL被せ測定!AV23="","",AL被せ測定!AV23-$D22)</f>
        <v/>
      </c>
      <c r="AI22" s="136" t="str">
        <f>IF(AL被せ測定!AW23="","",AL被せ測定!AW23-$D22)</f>
        <v/>
      </c>
      <c r="AJ22" s="136" t="str">
        <f>IF(AL被せ測定!AX23="","",AL被せ測定!AX23-$D22)</f>
        <v/>
      </c>
      <c r="AK22" s="136" t="str">
        <f>IF(AL被せ測定!AY23="","",AL被せ測定!AY23-$D22)</f>
        <v/>
      </c>
      <c r="AL22" s="136" t="str">
        <f>IF(AL被せ測定!AZ23="","",AL被せ測定!AZ23-$D22)</f>
        <v/>
      </c>
      <c r="AM22" s="136" t="str">
        <f>IF(AL被せ測定!BA23="","",AL被せ測定!BA23-$D22)</f>
        <v/>
      </c>
      <c r="AN22" s="136" t="str">
        <f>IF(AL被せ測定!BB23="","",AL被せ測定!BB23-$D22)</f>
        <v/>
      </c>
      <c r="AO22" s="136" t="str">
        <f>IF(AL被せ測定!BC23="","",AL被せ測定!BC23-$D22)</f>
        <v/>
      </c>
      <c r="AP22" s="136" t="str">
        <f>IF(AL被せ測定!BD23="","",AL被せ測定!BD23-$D22)</f>
        <v/>
      </c>
      <c r="AQ22" s="136" t="str">
        <f>IF(AL被せ測定!BE23="","",AL被せ測定!BE23-$D22)</f>
        <v/>
      </c>
      <c r="AR22" s="136" t="str">
        <f>IF(AL被せ測定!BF23="","",AL被せ測定!BF23-$D22)</f>
        <v/>
      </c>
      <c r="AS22" s="136" t="str">
        <f>IF(AL被せ測定!BG23="","",AL被せ測定!BG23-$D22)</f>
        <v/>
      </c>
      <c r="AT22" s="136" t="str">
        <f>IF(AL被せ測定!BH23="","",AL被せ測定!BH23-$D22)</f>
        <v/>
      </c>
      <c r="AU22" s="136" t="str">
        <f>IF(AL被せ測定!BI23="","",AL被せ測定!BI23-$D22)</f>
        <v/>
      </c>
      <c r="AV22" s="136" t="str">
        <f>IF(AL被せ測定!BJ23="","",AL被せ測定!BJ23-$D22)</f>
        <v/>
      </c>
      <c r="AW22" s="136" t="str">
        <f>IF(AL被せ測定!BK23="","",AL被せ測定!BK23-$D22)</f>
        <v/>
      </c>
      <c r="AX22" s="136" t="str">
        <f>IF(AL被せ測定!BL23="","",AL被せ測定!BL23-$D22)</f>
        <v/>
      </c>
      <c r="AY22" s="136" t="str">
        <f>IF(AL被せ測定!BM23="","",AL被せ測定!BM23-$D22)</f>
        <v/>
      </c>
      <c r="AZ22" s="136" t="str">
        <f>IF(AL被せ測定!BN23="","",AL被せ測定!BN23-$D22)</f>
        <v/>
      </c>
      <c r="BA22" s="136" t="str">
        <f>IF(AL被せ測定!BO23="","",AL被せ測定!BO23-$D22)</f>
        <v/>
      </c>
      <c r="BB22" s="136" t="str">
        <f>IF(AL被せ測定!BP23="","",AL被せ測定!BP23-$D22)</f>
        <v/>
      </c>
      <c r="BC22" s="136" t="str">
        <f>IF(AL被せ測定!BQ23="","",AL被せ測定!BQ23-$D22)</f>
        <v/>
      </c>
      <c r="BD22" s="136" t="str">
        <f>IF(AL被せ測定!BR23="","",AL被せ測定!BR23-$D22)</f>
        <v/>
      </c>
      <c r="BE22" s="136" t="str">
        <f>IF(AL被せ測定!BS23="","",AL被せ測定!BS23-$D22)</f>
        <v/>
      </c>
      <c r="BF22" s="136" t="str">
        <f>IF(AL被せ測定!BT23="","",AL被せ測定!BT23-$D22)</f>
        <v/>
      </c>
      <c r="BG22" s="136" t="str">
        <f>IF(AL被せ測定!BU23="","",AL被せ測定!BU23-$D22)</f>
        <v/>
      </c>
      <c r="BH22" s="136" t="str">
        <f>IF(AL被せ測定!BV23="","",AL被せ測定!BV23-$D22)</f>
        <v/>
      </c>
      <c r="BI22" s="136" t="str">
        <f>IF(AL被せ測定!BW23="","",AL被せ測定!BW23-$D22)</f>
        <v/>
      </c>
      <c r="BJ22" s="136" t="str">
        <f>IF(AL被せ測定!BX23="","",AL被せ測定!BX23-$D22)</f>
        <v/>
      </c>
      <c r="BK22" s="136" t="str">
        <f>IF(AL被せ測定!BY23="","",AL被せ測定!BY23-$D22)</f>
        <v/>
      </c>
      <c r="BL22" s="136" t="str">
        <f>IF(AL被せ測定!BZ23="","",AL被せ測定!BZ23-$D22)</f>
        <v/>
      </c>
      <c r="BM22" s="136" t="str">
        <f>IF(AL被せ測定!CA23="","",AL被せ測定!CA23-$D22)</f>
        <v/>
      </c>
      <c r="BN22" s="136" t="str">
        <f>IF(AL被せ測定!CB23="","",AL被せ測定!CB23-$D22)</f>
        <v/>
      </c>
      <c r="BO22" s="136" t="str">
        <f>IF(AL被せ測定!CC23="","",AL被せ測定!CC23-$D22)</f>
        <v/>
      </c>
      <c r="BP22" s="136" t="str">
        <f>IF(AL被せ測定!CD23="","",AL被せ測定!CD23-$D22)</f>
        <v/>
      </c>
      <c r="BQ22" s="136" t="str">
        <f>IF(AL被せ測定!CE23="","",AL被せ測定!CE23-$D22)</f>
        <v/>
      </c>
      <c r="BR22" s="136" t="str">
        <f>IF(AL被せ測定!CF23="","",AL被せ測定!CF23-$D22)</f>
        <v/>
      </c>
      <c r="BS22" s="136" t="str">
        <f>IF(AL被せ測定!CG23="","",AL被せ測定!CG23-$D22)</f>
        <v/>
      </c>
      <c r="BT22" s="136" t="str">
        <f>IF(AL被せ測定!CH23="","",AL被せ測定!CH23-$D22)</f>
        <v/>
      </c>
      <c r="BU22" s="136" t="str">
        <f>IF(AL被せ測定!CI23="","",AL被せ測定!CI23-$D22)</f>
        <v/>
      </c>
      <c r="BV22" s="136" t="str">
        <f>IF(AL被せ測定!CJ23="","",AL被せ測定!CJ23-$D22)</f>
        <v/>
      </c>
      <c r="BW22" s="136" t="str">
        <f>IF(AL被せ測定!CK23="","",AL被せ測定!CK23-$D22)</f>
        <v/>
      </c>
      <c r="BX22" s="136" t="str">
        <f>IF(AL被せ測定!CL23="","",AL被せ測定!CL23-$D22)</f>
        <v/>
      </c>
      <c r="BY22" s="136" t="str">
        <f>IF(AL被せ測定!CM23="","",AL被せ測定!CM23-$D22)</f>
        <v/>
      </c>
      <c r="BZ22" s="136" t="str">
        <f>IF(AL被せ測定!CN23="","",AL被せ測定!CN23-$D22)</f>
        <v/>
      </c>
      <c r="CA22" s="136" t="str">
        <f>IF(AL被せ測定!CO23="","",AL被せ測定!CO23-$D22)</f>
        <v/>
      </c>
      <c r="CB22" s="136" t="str">
        <f>IF(AL被せ測定!CP23="","",AL被せ測定!CP23-$D22)</f>
        <v/>
      </c>
      <c r="CC22" s="136" t="str">
        <f>IF(AL被せ測定!CQ23="","",AL被せ測定!CQ23-$D22)</f>
        <v/>
      </c>
      <c r="CD22" s="136" t="str">
        <f>IF(AL被せ測定!CR23="","",AL被せ測定!CR23-$D22)</f>
        <v/>
      </c>
      <c r="CE22" s="136" t="str">
        <f>IF(AL被せ測定!CS23="","",AL被せ測定!CS23-$D22)</f>
        <v/>
      </c>
      <c r="CF22" s="136" t="str">
        <f>IF(AL被せ測定!CT23="","",AL被せ測定!CT23-$D22)</f>
        <v/>
      </c>
      <c r="CG22" s="136" t="str">
        <f>IF(AL被せ測定!CU23="","",AL被せ測定!CU23-$D22)</f>
        <v/>
      </c>
      <c r="CH22" s="136" t="str">
        <f>IF(AL被せ測定!CV23="","",AL被せ測定!CV23-$D22)</f>
        <v/>
      </c>
      <c r="CI22" s="136" t="str">
        <f>IF(AL被せ測定!CW23="","",AL被せ測定!CW23-$D22)</f>
        <v/>
      </c>
      <c r="CJ22" s="136" t="str">
        <f>IF(AL被せ測定!CX23="","",AL被せ測定!CX23-$D22)</f>
        <v/>
      </c>
      <c r="CK22" s="136" t="str">
        <f>IF(AL被せ測定!CY23="","",AL被せ測定!CY23-$D22)</f>
        <v/>
      </c>
      <c r="CL22" s="136" t="str">
        <f>IF(AL被せ測定!CZ23="","",AL被せ測定!CZ23-$D22)</f>
        <v/>
      </c>
      <c r="CM22" s="136" t="str">
        <f>IF(AL被せ測定!DA23="","",AL被せ測定!DA23-$D22)</f>
        <v/>
      </c>
      <c r="CN22" s="136" t="str">
        <f>IF(AL被せ測定!DB23="","",AL被せ測定!DB23-$D22)</f>
        <v/>
      </c>
      <c r="CO22" s="136" t="str">
        <f>IF(AL被せ測定!DC23="","",AL被せ測定!DC23-$D22)</f>
        <v/>
      </c>
      <c r="CP22" s="136" t="str">
        <f>IF(AL被せ測定!DD23="","",AL被せ測定!DD23-$D22)</f>
        <v/>
      </c>
      <c r="CQ22" s="136" t="str">
        <f>IF(AL被せ測定!DE23="","",AL被せ測定!DE23-$D22)</f>
        <v/>
      </c>
      <c r="CR22" s="136" t="str">
        <f>IF(AL被せ測定!DF23="","",AL被せ測定!DF23-$D22)</f>
        <v/>
      </c>
      <c r="CS22" s="136" t="str">
        <f>IF(AL被せ測定!DG23="","",AL被せ測定!DG23-$D22)</f>
        <v/>
      </c>
      <c r="CT22" s="136" t="str">
        <f>IF(AL被せ測定!DH23="","",AL被せ測定!DH23-$D22)</f>
        <v/>
      </c>
      <c r="CU22" s="136" t="str">
        <f>IF(AL被せ測定!DI23="","",AL被せ測定!DI23-$D22)</f>
        <v/>
      </c>
      <c r="CV22" s="136" t="str">
        <f>IF(AL被せ測定!DJ23="","",AL被せ測定!DJ23-$D22)</f>
        <v/>
      </c>
      <c r="CW22" s="136" t="str">
        <f>IF(AL被せ測定!DK23="","",AL被せ測定!DK23-$D22)</f>
        <v/>
      </c>
      <c r="CX22" s="136" t="str">
        <f>IF(AL被せ測定!DL23="","",AL被せ測定!DL23-$D22)</f>
        <v/>
      </c>
      <c r="CY22" s="136" t="str">
        <f>IF(AL被せ測定!DM23="","",AL被せ測定!DM23-$D22)</f>
        <v/>
      </c>
      <c r="CZ22" s="265" t="str">
        <f>IF(AL被せ測定!DN23="","",AL被せ測定!DN23-$D22)</f>
        <v/>
      </c>
    </row>
    <row r="23" spans="1:104" ht="13.5" customHeight="1">
      <c r="A23" s="120">
        <f>AL被せ測定!A26</f>
        <v>8</v>
      </c>
      <c r="B23" s="125" t="str">
        <f>AL被せ測定!B26</f>
        <v>8.#2B 地側 Z=</v>
      </c>
      <c r="C23" s="133">
        <f>AL被せ測定!Q26</f>
        <v>8</v>
      </c>
      <c r="D23" s="36">
        <f>AL被せ測定!R26</f>
        <v>214.7</v>
      </c>
      <c r="E23" s="264">
        <f>IF(AL被せ測定!S26="","",AL被せ測定!S26-$D23)</f>
        <v>0.13800000000000523</v>
      </c>
      <c r="F23" s="264">
        <f>IF(AL被せ測定!T26="","",AL被せ測定!T26-$D23)</f>
        <v>7.00000000000216E-2</v>
      </c>
      <c r="G23" s="136" t="str">
        <f>IF(AL被せ測定!U24="","",AL被せ測定!U24-$D23)</f>
        <v/>
      </c>
      <c r="H23" s="136" t="str">
        <f>IF(AL被せ測定!V24="","",AL被せ測定!V24-$D23)</f>
        <v/>
      </c>
      <c r="I23" s="136" t="str">
        <f>IF(AL被せ測定!W24="","",AL被せ測定!W24-$D23)</f>
        <v/>
      </c>
      <c r="J23" s="136" t="str">
        <f>IF(AL被せ測定!X24="","",AL被せ測定!X24-$D23)</f>
        <v/>
      </c>
      <c r="K23" s="136" t="str">
        <f>IF(AL被せ測定!Y24="","",AL被せ測定!Y24-$D23)</f>
        <v/>
      </c>
      <c r="L23" s="136" t="str">
        <f>IF(AL被せ測定!Z24="","",AL被せ測定!Z24-$D23)</f>
        <v/>
      </c>
      <c r="M23" s="136" t="str">
        <f>IF(AL被せ測定!AA24="","",AL被せ測定!AA24-$D23)</f>
        <v/>
      </c>
      <c r="N23" s="136" t="str">
        <f>IF(AL被せ測定!AB24="","",AL被せ測定!AB24-$D23)</f>
        <v/>
      </c>
      <c r="O23" s="136" t="str">
        <f>IF(AL被せ測定!AC24="","",AL被せ測定!AC24-$D23)</f>
        <v/>
      </c>
      <c r="P23" s="136" t="str">
        <f>IF(AL被せ測定!AD24="","",AL被せ測定!AD24-$D23)</f>
        <v/>
      </c>
      <c r="Q23" s="136" t="str">
        <f>IF(AL被せ測定!AE24="","",AL被せ測定!AE24-$D23)</f>
        <v/>
      </c>
      <c r="R23" s="136" t="str">
        <f>IF(AL被せ測定!AF24="","",AL被せ測定!AF24-$D23)</f>
        <v/>
      </c>
      <c r="S23" s="136" t="str">
        <f>IF(AL被せ測定!AG24="","",AL被せ測定!AG24-$D23)</f>
        <v/>
      </c>
      <c r="T23" s="136" t="str">
        <f>IF(AL被せ測定!AH24="","",AL被せ測定!AH24-$D23)</f>
        <v/>
      </c>
      <c r="U23" s="136" t="str">
        <f>IF(AL被せ測定!AI24="","",AL被せ測定!AI24-$D23)</f>
        <v/>
      </c>
      <c r="V23" s="136" t="str">
        <f>IF(AL被せ測定!AJ24="","",AL被せ測定!AJ24-$D23)</f>
        <v/>
      </c>
      <c r="W23" s="136" t="str">
        <f>IF(AL被せ測定!AK24="","",AL被せ測定!AK24-$D23)</f>
        <v/>
      </c>
      <c r="X23" s="136" t="str">
        <f>IF(AL被せ測定!AL24="","",AL被せ測定!AL24-$D23)</f>
        <v/>
      </c>
      <c r="Y23" s="136" t="str">
        <f>IF(AL被せ測定!AM24="","",AL被せ測定!AM24-$D23)</f>
        <v/>
      </c>
      <c r="Z23" s="136" t="str">
        <f>IF(AL被せ測定!AN24="","",AL被せ測定!AN24-$D23)</f>
        <v/>
      </c>
      <c r="AA23" s="136" t="str">
        <f>IF(AL被せ測定!AO24="","",AL被せ測定!AO24-$D23)</f>
        <v/>
      </c>
      <c r="AB23" s="136" t="str">
        <f>IF(AL被せ測定!AP24="","",AL被せ測定!AP24-$D23)</f>
        <v/>
      </c>
      <c r="AC23" s="136" t="str">
        <f>IF(AL被せ測定!AQ24="","",AL被せ測定!AQ24-$D23)</f>
        <v/>
      </c>
      <c r="AD23" s="136" t="str">
        <f>IF(AL被せ測定!AR24="","",AL被せ測定!AR24-$D23)</f>
        <v/>
      </c>
      <c r="AE23" s="136" t="str">
        <f>IF(AL被せ測定!AS24="","",AL被せ測定!AS24-$D23)</f>
        <v/>
      </c>
      <c r="AF23" s="136" t="str">
        <f>IF(AL被せ測定!AT24="","",AL被せ測定!AT24-$D23)</f>
        <v/>
      </c>
      <c r="AG23" s="136" t="str">
        <f>IF(AL被せ測定!AU24="","",AL被せ測定!AU24-$D23)</f>
        <v/>
      </c>
      <c r="AH23" s="136" t="str">
        <f>IF(AL被せ測定!AV24="","",AL被せ測定!AV24-$D23)</f>
        <v/>
      </c>
      <c r="AI23" s="136" t="str">
        <f>IF(AL被せ測定!AW24="","",AL被せ測定!AW24-$D23)</f>
        <v/>
      </c>
      <c r="AJ23" s="136" t="str">
        <f>IF(AL被せ測定!AX24="","",AL被せ測定!AX24-$D23)</f>
        <v/>
      </c>
      <c r="AK23" s="136" t="str">
        <f>IF(AL被せ測定!AY24="","",AL被せ測定!AY24-$D23)</f>
        <v/>
      </c>
      <c r="AL23" s="136" t="str">
        <f>IF(AL被せ測定!AZ24="","",AL被せ測定!AZ24-$D23)</f>
        <v/>
      </c>
      <c r="AM23" s="136" t="str">
        <f>IF(AL被せ測定!BA24="","",AL被せ測定!BA24-$D23)</f>
        <v/>
      </c>
      <c r="AN23" s="136" t="str">
        <f>IF(AL被せ測定!BB24="","",AL被せ測定!BB24-$D23)</f>
        <v/>
      </c>
      <c r="AO23" s="136" t="str">
        <f>IF(AL被せ測定!BC24="","",AL被せ測定!BC24-$D23)</f>
        <v/>
      </c>
      <c r="AP23" s="136" t="str">
        <f>IF(AL被せ測定!BD24="","",AL被せ測定!BD24-$D23)</f>
        <v/>
      </c>
      <c r="AQ23" s="136" t="str">
        <f>IF(AL被せ測定!BE24="","",AL被せ測定!BE24-$D23)</f>
        <v/>
      </c>
      <c r="AR23" s="136" t="str">
        <f>IF(AL被せ測定!BF24="","",AL被せ測定!BF24-$D23)</f>
        <v/>
      </c>
      <c r="AS23" s="136" t="str">
        <f>IF(AL被せ測定!BG24="","",AL被せ測定!BG24-$D23)</f>
        <v/>
      </c>
      <c r="AT23" s="136" t="str">
        <f>IF(AL被せ測定!BH24="","",AL被せ測定!BH24-$D23)</f>
        <v/>
      </c>
      <c r="AU23" s="136" t="str">
        <f>IF(AL被せ測定!BI24="","",AL被せ測定!BI24-$D23)</f>
        <v/>
      </c>
      <c r="AV23" s="136" t="str">
        <f>IF(AL被せ測定!BJ24="","",AL被せ測定!BJ24-$D23)</f>
        <v/>
      </c>
      <c r="AW23" s="136" t="str">
        <f>IF(AL被せ測定!BK24="","",AL被せ測定!BK24-$D23)</f>
        <v/>
      </c>
      <c r="AX23" s="136" t="str">
        <f>IF(AL被せ測定!BL24="","",AL被せ測定!BL24-$D23)</f>
        <v/>
      </c>
      <c r="AY23" s="136" t="str">
        <f>IF(AL被せ測定!BM24="","",AL被せ測定!BM24-$D23)</f>
        <v/>
      </c>
      <c r="AZ23" s="136" t="str">
        <f>IF(AL被せ測定!BN24="","",AL被せ測定!BN24-$D23)</f>
        <v/>
      </c>
      <c r="BA23" s="136" t="str">
        <f>IF(AL被せ測定!BO24="","",AL被せ測定!BO24-$D23)</f>
        <v/>
      </c>
      <c r="BB23" s="136" t="str">
        <f>IF(AL被せ測定!BP24="","",AL被せ測定!BP24-$D23)</f>
        <v/>
      </c>
      <c r="BC23" s="136" t="str">
        <f>IF(AL被せ測定!BQ24="","",AL被せ測定!BQ24-$D23)</f>
        <v/>
      </c>
      <c r="BD23" s="136" t="str">
        <f>IF(AL被せ測定!BR24="","",AL被せ測定!BR24-$D23)</f>
        <v/>
      </c>
      <c r="BE23" s="136" t="str">
        <f>IF(AL被せ測定!BS24="","",AL被せ測定!BS24-$D23)</f>
        <v/>
      </c>
      <c r="BF23" s="136" t="str">
        <f>IF(AL被せ測定!BT24="","",AL被せ測定!BT24-$D23)</f>
        <v/>
      </c>
      <c r="BG23" s="136" t="str">
        <f>IF(AL被せ測定!BU24="","",AL被せ測定!BU24-$D23)</f>
        <v/>
      </c>
      <c r="BH23" s="136" t="str">
        <f>IF(AL被せ測定!BV24="","",AL被せ測定!BV24-$D23)</f>
        <v/>
      </c>
      <c r="BI23" s="136" t="str">
        <f>IF(AL被せ測定!BW24="","",AL被せ測定!BW24-$D23)</f>
        <v/>
      </c>
      <c r="BJ23" s="136" t="str">
        <f>IF(AL被せ測定!BX24="","",AL被せ測定!BX24-$D23)</f>
        <v/>
      </c>
      <c r="BK23" s="136" t="str">
        <f>IF(AL被せ測定!BY24="","",AL被せ測定!BY24-$D23)</f>
        <v/>
      </c>
      <c r="BL23" s="136" t="str">
        <f>IF(AL被せ測定!BZ24="","",AL被せ測定!BZ24-$D23)</f>
        <v/>
      </c>
      <c r="BM23" s="136" t="str">
        <f>IF(AL被せ測定!CA24="","",AL被せ測定!CA24-$D23)</f>
        <v/>
      </c>
      <c r="BN23" s="136" t="str">
        <f>IF(AL被せ測定!CB24="","",AL被せ測定!CB24-$D23)</f>
        <v/>
      </c>
      <c r="BO23" s="136" t="str">
        <f>IF(AL被せ測定!CC24="","",AL被せ測定!CC24-$D23)</f>
        <v/>
      </c>
      <c r="BP23" s="136" t="str">
        <f>IF(AL被せ測定!CD24="","",AL被せ測定!CD24-$D23)</f>
        <v/>
      </c>
      <c r="BQ23" s="136" t="str">
        <f>IF(AL被せ測定!CE24="","",AL被せ測定!CE24-$D23)</f>
        <v/>
      </c>
      <c r="BR23" s="136" t="str">
        <f>IF(AL被せ測定!CF24="","",AL被せ測定!CF24-$D23)</f>
        <v/>
      </c>
      <c r="BS23" s="136" t="str">
        <f>IF(AL被せ測定!CG24="","",AL被せ測定!CG24-$D23)</f>
        <v/>
      </c>
      <c r="BT23" s="136" t="str">
        <f>IF(AL被せ測定!CH24="","",AL被せ測定!CH24-$D23)</f>
        <v/>
      </c>
      <c r="BU23" s="136" t="str">
        <f>IF(AL被せ測定!CI24="","",AL被せ測定!CI24-$D23)</f>
        <v/>
      </c>
      <c r="BV23" s="136" t="str">
        <f>IF(AL被せ測定!CJ24="","",AL被せ測定!CJ24-$D23)</f>
        <v/>
      </c>
      <c r="BW23" s="136" t="str">
        <f>IF(AL被せ測定!CK24="","",AL被せ測定!CK24-$D23)</f>
        <v/>
      </c>
      <c r="BX23" s="136" t="str">
        <f>IF(AL被せ測定!CL24="","",AL被せ測定!CL24-$D23)</f>
        <v/>
      </c>
      <c r="BY23" s="136" t="str">
        <f>IF(AL被せ測定!CM24="","",AL被せ測定!CM24-$D23)</f>
        <v/>
      </c>
      <c r="BZ23" s="136" t="str">
        <f>IF(AL被せ測定!CN24="","",AL被せ測定!CN24-$D23)</f>
        <v/>
      </c>
      <c r="CA23" s="136" t="str">
        <f>IF(AL被せ測定!CO24="","",AL被せ測定!CO24-$D23)</f>
        <v/>
      </c>
      <c r="CB23" s="136" t="str">
        <f>IF(AL被せ測定!CP24="","",AL被せ測定!CP24-$D23)</f>
        <v/>
      </c>
      <c r="CC23" s="136" t="str">
        <f>IF(AL被せ測定!CQ24="","",AL被せ測定!CQ24-$D23)</f>
        <v/>
      </c>
      <c r="CD23" s="136" t="str">
        <f>IF(AL被せ測定!CR24="","",AL被せ測定!CR24-$D23)</f>
        <v/>
      </c>
      <c r="CE23" s="136" t="str">
        <f>IF(AL被せ測定!CS24="","",AL被せ測定!CS24-$D23)</f>
        <v/>
      </c>
      <c r="CF23" s="136" t="str">
        <f>IF(AL被せ測定!CT24="","",AL被せ測定!CT24-$D23)</f>
        <v/>
      </c>
      <c r="CG23" s="136" t="str">
        <f>IF(AL被せ測定!CU24="","",AL被せ測定!CU24-$D23)</f>
        <v/>
      </c>
      <c r="CH23" s="136" t="str">
        <f>IF(AL被せ測定!CV24="","",AL被せ測定!CV24-$D23)</f>
        <v/>
      </c>
      <c r="CI23" s="136" t="str">
        <f>IF(AL被せ測定!CW24="","",AL被せ測定!CW24-$D23)</f>
        <v/>
      </c>
      <c r="CJ23" s="136" t="str">
        <f>IF(AL被せ測定!CX24="","",AL被せ測定!CX24-$D23)</f>
        <v/>
      </c>
      <c r="CK23" s="136" t="str">
        <f>IF(AL被せ測定!CY24="","",AL被せ測定!CY24-$D23)</f>
        <v/>
      </c>
      <c r="CL23" s="136" t="str">
        <f>IF(AL被せ測定!CZ24="","",AL被せ測定!CZ24-$D23)</f>
        <v/>
      </c>
      <c r="CM23" s="136" t="str">
        <f>IF(AL被せ測定!DA24="","",AL被せ測定!DA24-$D23)</f>
        <v/>
      </c>
      <c r="CN23" s="136" t="str">
        <f>IF(AL被せ測定!DB24="","",AL被せ測定!DB24-$D23)</f>
        <v/>
      </c>
      <c r="CO23" s="136" t="str">
        <f>IF(AL被せ測定!DC24="","",AL被せ測定!DC24-$D23)</f>
        <v/>
      </c>
      <c r="CP23" s="136" t="str">
        <f>IF(AL被せ測定!DD24="","",AL被せ測定!DD24-$D23)</f>
        <v/>
      </c>
      <c r="CQ23" s="136" t="str">
        <f>IF(AL被せ測定!DE24="","",AL被せ測定!DE24-$D23)</f>
        <v/>
      </c>
      <c r="CR23" s="136" t="str">
        <f>IF(AL被せ測定!DF24="","",AL被せ測定!DF24-$D23)</f>
        <v/>
      </c>
      <c r="CS23" s="136" t="str">
        <f>IF(AL被せ測定!DG24="","",AL被せ測定!DG24-$D23)</f>
        <v/>
      </c>
      <c r="CT23" s="136" t="str">
        <f>IF(AL被せ測定!DH24="","",AL被せ測定!DH24-$D23)</f>
        <v/>
      </c>
      <c r="CU23" s="136" t="str">
        <f>IF(AL被せ測定!DI24="","",AL被せ測定!DI24-$D23)</f>
        <v/>
      </c>
      <c r="CV23" s="136" t="str">
        <f>IF(AL被せ測定!DJ24="","",AL被せ測定!DJ24-$D23)</f>
        <v/>
      </c>
      <c r="CW23" s="136" t="str">
        <f>IF(AL被せ測定!DK24="","",AL被せ測定!DK24-$D23)</f>
        <v/>
      </c>
      <c r="CX23" s="136" t="str">
        <f>IF(AL被せ測定!DL24="","",AL被せ測定!DL24-$D23)</f>
        <v/>
      </c>
      <c r="CY23" s="136" t="str">
        <f>IF(AL被せ測定!DM24="","",AL被せ測定!DM24-$D23)</f>
        <v/>
      </c>
      <c r="CZ23" s="265" t="str">
        <f>IF(AL被せ測定!DN24="","",AL被せ測定!DN24-$D23)</f>
        <v/>
      </c>
    </row>
    <row r="24" spans="1:104" ht="13.5" customHeight="1">
      <c r="A24" s="120">
        <f>AL被せ測定!A27</f>
        <v>9</v>
      </c>
      <c r="B24" s="125" t="str">
        <f>AL被せ測定!B27</f>
        <v>9.#3B TC側 Z=</v>
      </c>
      <c r="C24" s="133">
        <f>AL被せ測定!Q27</f>
        <v>9</v>
      </c>
      <c r="D24" s="36">
        <f>AL被せ測定!R27</f>
        <v>214.7</v>
      </c>
      <c r="E24" s="264">
        <f>IF(AL被せ測定!S27="","",AL被せ測定!S27-$D24)</f>
        <v>0.16100000000000136</v>
      </c>
      <c r="F24" s="264">
        <f>IF(AL被せ測定!T27="","",AL被せ測定!T27-$D24)</f>
        <v>5.0000000000011369E-2</v>
      </c>
      <c r="G24" s="136" t="str">
        <f>IF(AL被せ測定!U25="","",AL被せ測定!U25-$D24)</f>
        <v/>
      </c>
      <c r="H24" s="136" t="str">
        <f>IF(AL被せ測定!V25="","",AL被せ測定!V25-$D24)</f>
        <v/>
      </c>
      <c r="I24" s="136" t="str">
        <f>IF(AL被せ測定!W25="","",AL被せ測定!W25-$D24)</f>
        <v/>
      </c>
      <c r="J24" s="136" t="str">
        <f>IF(AL被せ測定!X25="","",AL被せ測定!X25-$D24)</f>
        <v/>
      </c>
      <c r="K24" s="136" t="str">
        <f>IF(AL被せ測定!Y25="","",AL被せ測定!Y25-$D24)</f>
        <v/>
      </c>
      <c r="L24" s="136" t="str">
        <f>IF(AL被せ測定!Z25="","",AL被せ測定!Z25-$D24)</f>
        <v/>
      </c>
      <c r="M24" s="136" t="str">
        <f>IF(AL被せ測定!AA25="","",AL被せ測定!AA25-$D24)</f>
        <v/>
      </c>
      <c r="N24" s="136" t="str">
        <f>IF(AL被せ測定!AB25="","",AL被せ測定!AB25-$D24)</f>
        <v/>
      </c>
      <c r="O24" s="136" t="str">
        <f>IF(AL被せ測定!AC25="","",AL被せ測定!AC25-$D24)</f>
        <v/>
      </c>
      <c r="P24" s="136" t="str">
        <f>IF(AL被せ測定!AD25="","",AL被せ測定!AD25-$D24)</f>
        <v/>
      </c>
      <c r="Q24" s="136" t="str">
        <f>IF(AL被せ測定!AE25="","",AL被せ測定!AE25-$D24)</f>
        <v/>
      </c>
      <c r="R24" s="136" t="str">
        <f>IF(AL被せ測定!AF25="","",AL被せ測定!AF25-$D24)</f>
        <v/>
      </c>
      <c r="S24" s="136" t="str">
        <f>IF(AL被せ測定!AG25="","",AL被せ測定!AG25-$D24)</f>
        <v/>
      </c>
      <c r="T24" s="136" t="str">
        <f>IF(AL被せ測定!AH25="","",AL被せ測定!AH25-$D24)</f>
        <v/>
      </c>
      <c r="U24" s="136" t="str">
        <f>IF(AL被せ測定!AI25="","",AL被せ測定!AI25-$D24)</f>
        <v/>
      </c>
      <c r="V24" s="136" t="str">
        <f>IF(AL被せ測定!AJ25="","",AL被せ測定!AJ25-$D24)</f>
        <v/>
      </c>
      <c r="W24" s="136" t="str">
        <f>IF(AL被せ測定!AK25="","",AL被せ測定!AK25-$D24)</f>
        <v/>
      </c>
      <c r="X24" s="136" t="str">
        <f>IF(AL被せ測定!AL25="","",AL被せ測定!AL25-$D24)</f>
        <v/>
      </c>
      <c r="Y24" s="136" t="str">
        <f>IF(AL被せ測定!AM25="","",AL被せ測定!AM25-$D24)</f>
        <v/>
      </c>
      <c r="Z24" s="136" t="str">
        <f>IF(AL被せ測定!AN25="","",AL被せ測定!AN25-$D24)</f>
        <v/>
      </c>
      <c r="AA24" s="136" t="str">
        <f>IF(AL被せ測定!AO25="","",AL被せ測定!AO25-$D24)</f>
        <v/>
      </c>
      <c r="AB24" s="136" t="str">
        <f>IF(AL被せ測定!AP25="","",AL被せ測定!AP25-$D24)</f>
        <v/>
      </c>
      <c r="AC24" s="136" t="str">
        <f>IF(AL被せ測定!AQ25="","",AL被せ測定!AQ25-$D24)</f>
        <v/>
      </c>
      <c r="AD24" s="136" t="str">
        <f>IF(AL被せ測定!AR25="","",AL被せ測定!AR25-$D24)</f>
        <v/>
      </c>
      <c r="AE24" s="136" t="str">
        <f>IF(AL被せ測定!AS25="","",AL被せ測定!AS25-$D24)</f>
        <v/>
      </c>
      <c r="AF24" s="136" t="str">
        <f>IF(AL被せ測定!AT25="","",AL被せ測定!AT25-$D24)</f>
        <v/>
      </c>
      <c r="AG24" s="136" t="str">
        <f>IF(AL被せ測定!AU25="","",AL被せ測定!AU25-$D24)</f>
        <v/>
      </c>
      <c r="AH24" s="136" t="str">
        <f>IF(AL被せ測定!AV25="","",AL被せ測定!AV25-$D24)</f>
        <v/>
      </c>
      <c r="AI24" s="136" t="str">
        <f>IF(AL被せ測定!AW25="","",AL被せ測定!AW25-$D24)</f>
        <v/>
      </c>
      <c r="AJ24" s="136" t="str">
        <f>IF(AL被せ測定!AX25="","",AL被せ測定!AX25-$D24)</f>
        <v/>
      </c>
      <c r="AK24" s="136" t="str">
        <f>IF(AL被せ測定!AY25="","",AL被せ測定!AY25-$D24)</f>
        <v/>
      </c>
      <c r="AL24" s="136" t="str">
        <f>IF(AL被せ測定!AZ25="","",AL被せ測定!AZ25-$D24)</f>
        <v/>
      </c>
      <c r="AM24" s="136" t="str">
        <f>IF(AL被せ測定!BA25="","",AL被せ測定!BA25-$D24)</f>
        <v/>
      </c>
      <c r="AN24" s="136" t="str">
        <f>IF(AL被せ測定!BB25="","",AL被せ測定!BB25-$D24)</f>
        <v/>
      </c>
      <c r="AO24" s="136" t="str">
        <f>IF(AL被せ測定!BC25="","",AL被せ測定!BC25-$D24)</f>
        <v/>
      </c>
      <c r="AP24" s="136" t="str">
        <f>IF(AL被せ測定!BD25="","",AL被せ測定!BD25-$D24)</f>
        <v/>
      </c>
      <c r="AQ24" s="136" t="str">
        <f>IF(AL被せ測定!BE25="","",AL被せ測定!BE25-$D24)</f>
        <v/>
      </c>
      <c r="AR24" s="136" t="str">
        <f>IF(AL被せ測定!BF25="","",AL被せ測定!BF25-$D24)</f>
        <v/>
      </c>
      <c r="AS24" s="136" t="str">
        <f>IF(AL被せ測定!BG25="","",AL被せ測定!BG25-$D24)</f>
        <v/>
      </c>
      <c r="AT24" s="136" t="str">
        <f>IF(AL被せ測定!BH25="","",AL被せ測定!BH25-$D24)</f>
        <v/>
      </c>
      <c r="AU24" s="136" t="str">
        <f>IF(AL被せ測定!BI25="","",AL被せ測定!BI25-$D24)</f>
        <v/>
      </c>
      <c r="AV24" s="136" t="str">
        <f>IF(AL被せ測定!BJ25="","",AL被せ測定!BJ25-$D24)</f>
        <v/>
      </c>
      <c r="AW24" s="136" t="str">
        <f>IF(AL被せ測定!BK25="","",AL被せ測定!BK25-$D24)</f>
        <v/>
      </c>
      <c r="AX24" s="136" t="str">
        <f>IF(AL被せ測定!BL25="","",AL被せ測定!BL25-$D24)</f>
        <v/>
      </c>
      <c r="AY24" s="136" t="str">
        <f>IF(AL被せ測定!BM25="","",AL被せ測定!BM25-$D24)</f>
        <v/>
      </c>
      <c r="AZ24" s="136" t="str">
        <f>IF(AL被せ測定!BN25="","",AL被せ測定!BN25-$D24)</f>
        <v/>
      </c>
      <c r="BA24" s="136" t="str">
        <f>IF(AL被せ測定!BO25="","",AL被せ測定!BO25-$D24)</f>
        <v/>
      </c>
      <c r="BB24" s="136" t="str">
        <f>IF(AL被せ測定!BP25="","",AL被せ測定!BP25-$D24)</f>
        <v/>
      </c>
      <c r="BC24" s="136" t="str">
        <f>IF(AL被せ測定!BQ25="","",AL被せ測定!BQ25-$D24)</f>
        <v/>
      </c>
      <c r="BD24" s="136" t="str">
        <f>IF(AL被せ測定!BR25="","",AL被せ測定!BR25-$D24)</f>
        <v/>
      </c>
      <c r="BE24" s="136" t="str">
        <f>IF(AL被せ測定!BS25="","",AL被せ測定!BS25-$D24)</f>
        <v/>
      </c>
      <c r="BF24" s="136" t="str">
        <f>IF(AL被せ測定!BT25="","",AL被せ測定!BT25-$D24)</f>
        <v/>
      </c>
      <c r="BG24" s="136" t="str">
        <f>IF(AL被せ測定!BU25="","",AL被せ測定!BU25-$D24)</f>
        <v/>
      </c>
      <c r="BH24" s="136" t="str">
        <f>IF(AL被せ測定!BV25="","",AL被せ測定!BV25-$D24)</f>
        <v/>
      </c>
      <c r="BI24" s="136" t="str">
        <f>IF(AL被せ測定!BW25="","",AL被せ測定!BW25-$D24)</f>
        <v/>
      </c>
      <c r="BJ24" s="136" t="str">
        <f>IF(AL被せ測定!BX25="","",AL被せ測定!BX25-$D24)</f>
        <v/>
      </c>
      <c r="BK24" s="136" t="str">
        <f>IF(AL被せ測定!BY25="","",AL被せ測定!BY25-$D24)</f>
        <v/>
      </c>
      <c r="BL24" s="136" t="str">
        <f>IF(AL被せ測定!BZ25="","",AL被せ測定!BZ25-$D24)</f>
        <v/>
      </c>
      <c r="BM24" s="136" t="str">
        <f>IF(AL被せ測定!CA25="","",AL被せ測定!CA25-$D24)</f>
        <v/>
      </c>
      <c r="BN24" s="136" t="str">
        <f>IF(AL被せ測定!CB25="","",AL被せ測定!CB25-$D24)</f>
        <v/>
      </c>
      <c r="BO24" s="136" t="str">
        <f>IF(AL被せ測定!CC25="","",AL被せ測定!CC25-$D24)</f>
        <v/>
      </c>
      <c r="BP24" s="136" t="str">
        <f>IF(AL被せ測定!CD25="","",AL被せ測定!CD25-$D24)</f>
        <v/>
      </c>
      <c r="BQ24" s="136" t="str">
        <f>IF(AL被せ測定!CE25="","",AL被せ測定!CE25-$D24)</f>
        <v/>
      </c>
      <c r="BR24" s="136" t="str">
        <f>IF(AL被せ測定!CF25="","",AL被せ測定!CF25-$D24)</f>
        <v/>
      </c>
      <c r="BS24" s="136" t="str">
        <f>IF(AL被せ測定!CG25="","",AL被せ測定!CG25-$D24)</f>
        <v/>
      </c>
      <c r="BT24" s="136" t="str">
        <f>IF(AL被せ測定!CH25="","",AL被せ測定!CH25-$D24)</f>
        <v/>
      </c>
      <c r="BU24" s="136" t="str">
        <f>IF(AL被せ測定!CI25="","",AL被せ測定!CI25-$D24)</f>
        <v/>
      </c>
      <c r="BV24" s="136" t="str">
        <f>IF(AL被せ測定!CJ25="","",AL被せ測定!CJ25-$D24)</f>
        <v/>
      </c>
      <c r="BW24" s="136" t="str">
        <f>IF(AL被せ測定!CK25="","",AL被せ測定!CK25-$D24)</f>
        <v/>
      </c>
      <c r="BX24" s="136" t="str">
        <f>IF(AL被せ測定!CL25="","",AL被せ測定!CL25-$D24)</f>
        <v/>
      </c>
      <c r="BY24" s="136" t="str">
        <f>IF(AL被せ測定!CM25="","",AL被せ測定!CM25-$D24)</f>
        <v/>
      </c>
      <c r="BZ24" s="136" t="str">
        <f>IF(AL被せ測定!CN25="","",AL被せ測定!CN25-$D24)</f>
        <v/>
      </c>
      <c r="CA24" s="136" t="str">
        <f>IF(AL被せ測定!CO25="","",AL被せ測定!CO25-$D24)</f>
        <v/>
      </c>
      <c r="CB24" s="136" t="str">
        <f>IF(AL被せ測定!CP25="","",AL被せ測定!CP25-$D24)</f>
        <v/>
      </c>
      <c r="CC24" s="136" t="str">
        <f>IF(AL被せ測定!CQ25="","",AL被せ測定!CQ25-$D24)</f>
        <v/>
      </c>
      <c r="CD24" s="136" t="str">
        <f>IF(AL被せ測定!CR25="","",AL被せ測定!CR25-$D24)</f>
        <v/>
      </c>
      <c r="CE24" s="136" t="str">
        <f>IF(AL被せ測定!CS25="","",AL被せ測定!CS25-$D24)</f>
        <v/>
      </c>
      <c r="CF24" s="136" t="str">
        <f>IF(AL被せ測定!CT25="","",AL被せ測定!CT25-$D24)</f>
        <v/>
      </c>
      <c r="CG24" s="136" t="str">
        <f>IF(AL被せ測定!CU25="","",AL被せ測定!CU25-$D24)</f>
        <v/>
      </c>
      <c r="CH24" s="136" t="str">
        <f>IF(AL被せ測定!CV25="","",AL被せ測定!CV25-$D24)</f>
        <v/>
      </c>
      <c r="CI24" s="136" t="str">
        <f>IF(AL被せ測定!CW25="","",AL被せ測定!CW25-$D24)</f>
        <v/>
      </c>
      <c r="CJ24" s="136" t="str">
        <f>IF(AL被せ測定!CX25="","",AL被せ測定!CX25-$D24)</f>
        <v/>
      </c>
      <c r="CK24" s="136" t="str">
        <f>IF(AL被せ測定!CY25="","",AL被せ測定!CY25-$D24)</f>
        <v/>
      </c>
      <c r="CL24" s="136" t="str">
        <f>IF(AL被せ測定!CZ25="","",AL被せ測定!CZ25-$D24)</f>
        <v/>
      </c>
      <c r="CM24" s="136" t="str">
        <f>IF(AL被せ測定!DA25="","",AL被せ測定!DA25-$D24)</f>
        <v/>
      </c>
      <c r="CN24" s="136" t="str">
        <f>IF(AL被せ測定!DB25="","",AL被せ測定!DB25-$D24)</f>
        <v/>
      </c>
      <c r="CO24" s="136" t="str">
        <f>IF(AL被せ測定!DC25="","",AL被せ測定!DC25-$D24)</f>
        <v/>
      </c>
      <c r="CP24" s="136" t="str">
        <f>IF(AL被せ測定!DD25="","",AL被せ測定!DD25-$D24)</f>
        <v/>
      </c>
      <c r="CQ24" s="136" t="str">
        <f>IF(AL被せ測定!DE25="","",AL被せ測定!DE25-$D24)</f>
        <v/>
      </c>
      <c r="CR24" s="136" t="str">
        <f>IF(AL被せ測定!DF25="","",AL被せ測定!DF25-$D24)</f>
        <v/>
      </c>
      <c r="CS24" s="136" t="str">
        <f>IF(AL被せ測定!DG25="","",AL被せ測定!DG25-$D24)</f>
        <v/>
      </c>
      <c r="CT24" s="136" t="str">
        <f>IF(AL被せ測定!DH25="","",AL被せ測定!DH25-$D24)</f>
        <v/>
      </c>
      <c r="CU24" s="136" t="str">
        <f>IF(AL被せ測定!DI25="","",AL被せ測定!DI25-$D24)</f>
        <v/>
      </c>
      <c r="CV24" s="136" t="str">
        <f>IF(AL被せ測定!DJ25="","",AL被せ測定!DJ25-$D24)</f>
        <v/>
      </c>
      <c r="CW24" s="136" t="str">
        <f>IF(AL被せ測定!DK25="","",AL被せ測定!DK25-$D24)</f>
        <v/>
      </c>
      <c r="CX24" s="136" t="str">
        <f>IF(AL被せ測定!DL25="","",AL被せ測定!DL25-$D24)</f>
        <v/>
      </c>
      <c r="CY24" s="136" t="str">
        <f>IF(AL被せ測定!DM25="","",AL被せ測定!DM25-$D24)</f>
        <v/>
      </c>
      <c r="CZ24" s="265" t="str">
        <f>IF(AL被せ測定!DN25="","",AL被せ測定!DN25-$D24)</f>
        <v/>
      </c>
    </row>
    <row r="25" spans="1:104" ht="13.5" customHeight="1">
      <c r="A25" s="120">
        <f>AL被せ測定!A28</f>
        <v>10</v>
      </c>
      <c r="B25" s="125" t="str">
        <f>AL被せ測定!B28</f>
        <v>10.#3B 天側 Z=</v>
      </c>
      <c r="C25" s="133">
        <f>AL被せ測定!Q28</f>
        <v>10</v>
      </c>
      <c r="D25" s="36">
        <f>AL被せ測定!R28</f>
        <v>214.7</v>
      </c>
      <c r="E25" s="264">
        <f>IF(AL被せ測定!S28="","",AL被せ測定!S28-$D25)</f>
        <v>8.8999999999998636E-2</v>
      </c>
      <c r="F25" s="264">
        <f>IF(AL被せ測定!T28="","",AL被せ測定!T28-$D25)</f>
        <v>4.1000000000025238E-2</v>
      </c>
      <c r="G25" s="136" t="str">
        <f>IF(AL被せ測定!U26="","",AL被せ測定!U26-$D25)</f>
        <v/>
      </c>
      <c r="H25" s="136" t="str">
        <f>IF(AL被せ測定!V26="","",AL被せ測定!V26-$D25)</f>
        <v/>
      </c>
      <c r="I25" s="136" t="str">
        <f>IF(AL被せ測定!W26="","",AL被せ測定!W26-$D25)</f>
        <v/>
      </c>
      <c r="J25" s="136" t="str">
        <f>IF(AL被せ測定!X26="","",AL被せ測定!X26-$D25)</f>
        <v/>
      </c>
      <c r="K25" s="136" t="str">
        <f>IF(AL被せ測定!Y26="","",AL被せ測定!Y26-$D25)</f>
        <v/>
      </c>
      <c r="L25" s="136" t="str">
        <f>IF(AL被せ測定!Z26="","",AL被せ測定!Z26-$D25)</f>
        <v/>
      </c>
      <c r="M25" s="136" t="str">
        <f>IF(AL被せ測定!AA26="","",AL被せ測定!AA26-$D25)</f>
        <v/>
      </c>
      <c r="N25" s="136" t="str">
        <f>IF(AL被せ測定!AB26="","",AL被せ測定!AB26-$D25)</f>
        <v/>
      </c>
      <c r="O25" s="136" t="str">
        <f>IF(AL被せ測定!AC26="","",AL被せ測定!AC26-$D25)</f>
        <v/>
      </c>
      <c r="P25" s="136" t="str">
        <f>IF(AL被せ測定!AD26="","",AL被せ測定!AD26-$D25)</f>
        <v/>
      </c>
      <c r="Q25" s="136" t="str">
        <f>IF(AL被せ測定!AE26="","",AL被せ測定!AE26-$D25)</f>
        <v/>
      </c>
      <c r="R25" s="136" t="str">
        <f>IF(AL被せ測定!AF26="","",AL被せ測定!AF26-$D25)</f>
        <v/>
      </c>
      <c r="S25" s="136" t="str">
        <f>IF(AL被せ測定!AG26="","",AL被せ測定!AG26-$D25)</f>
        <v/>
      </c>
      <c r="T25" s="136" t="str">
        <f>IF(AL被せ測定!AH26="","",AL被せ測定!AH26-$D25)</f>
        <v/>
      </c>
      <c r="U25" s="136" t="str">
        <f>IF(AL被せ測定!AI26="","",AL被せ測定!AI26-$D25)</f>
        <v/>
      </c>
      <c r="V25" s="136" t="str">
        <f>IF(AL被せ測定!AJ26="","",AL被せ測定!AJ26-$D25)</f>
        <v/>
      </c>
      <c r="W25" s="136" t="str">
        <f>IF(AL被せ測定!AK26="","",AL被せ測定!AK26-$D25)</f>
        <v/>
      </c>
      <c r="X25" s="136" t="str">
        <f>IF(AL被せ測定!AL26="","",AL被せ測定!AL26-$D25)</f>
        <v/>
      </c>
      <c r="Y25" s="136" t="str">
        <f>IF(AL被せ測定!AM26="","",AL被せ測定!AM26-$D25)</f>
        <v/>
      </c>
      <c r="Z25" s="136" t="str">
        <f>IF(AL被せ測定!AN26="","",AL被せ測定!AN26-$D25)</f>
        <v/>
      </c>
      <c r="AA25" s="136" t="str">
        <f>IF(AL被せ測定!AO26="","",AL被せ測定!AO26-$D25)</f>
        <v/>
      </c>
      <c r="AB25" s="136" t="str">
        <f>IF(AL被せ測定!AP26="","",AL被せ測定!AP26-$D25)</f>
        <v/>
      </c>
      <c r="AC25" s="136" t="str">
        <f>IF(AL被せ測定!AQ26="","",AL被せ測定!AQ26-$D25)</f>
        <v/>
      </c>
      <c r="AD25" s="136" t="str">
        <f>IF(AL被せ測定!AR26="","",AL被せ測定!AR26-$D25)</f>
        <v/>
      </c>
      <c r="AE25" s="136" t="str">
        <f>IF(AL被せ測定!AS26="","",AL被せ測定!AS26-$D25)</f>
        <v/>
      </c>
      <c r="AF25" s="136" t="str">
        <f>IF(AL被せ測定!AT26="","",AL被せ測定!AT26-$D25)</f>
        <v/>
      </c>
      <c r="AG25" s="136" t="str">
        <f>IF(AL被せ測定!AU26="","",AL被せ測定!AU26-$D25)</f>
        <v/>
      </c>
      <c r="AH25" s="136" t="str">
        <f>IF(AL被せ測定!AV26="","",AL被せ測定!AV26-$D25)</f>
        <v/>
      </c>
      <c r="AI25" s="136" t="str">
        <f>IF(AL被せ測定!AW26="","",AL被せ測定!AW26-$D25)</f>
        <v/>
      </c>
      <c r="AJ25" s="136" t="str">
        <f>IF(AL被せ測定!AX26="","",AL被せ測定!AX26-$D25)</f>
        <v/>
      </c>
      <c r="AK25" s="136" t="str">
        <f>IF(AL被せ測定!AY26="","",AL被せ測定!AY26-$D25)</f>
        <v/>
      </c>
      <c r="AL25" s="136" t="str">
        <f>IF(AL被せ測定!AZ26="","",AL被せ測定!AZ26-$D25)</f>
        <v/>
      </c>
      <c r="AM25" s="136" t="str">
        <f>IF(AL被せ測定!BA26="","",AL被せ測定!BA26-$D25)</f>
        <v/>
      </c>
      <c r="AN25" s="136" t="str">
        <f>IF(AL被せ測定!BB26="","",AL被せ測定!BB26-$D25)</f>
        <v/>
      </c>
      <c r="AO25" s="136" t="str">
        <f>IF(AL被せ測定!BC26="","",AL被せ測定!BC26-$D25)</f>
        <v/>
      </c>
      <c r="AP25" s="136" t="str">
        <f>IF(AL被せ測定!BD26="","",AL被せ測定!BD26-$D25)</f>
        <v/>
      </c>
      <c r="AQ25" s="136" t="str">
        <f>IF(AL被せ測定!BE26="","",AL被せ測定!BE26-$D25)</f>
        <v/>
      </c>
      <c r="AR25" s="136" t="str">
        <f>IF(AL被せ測定!BF26="","",AL被せ測定!BF26-$D25)</f>
        <v/>
      </c>
      <c r="AS25" s="136" t="str">
        <f>IF(AL被せ測定!BG26="","",AL被せ測定!BG26-$D25)</f>
        <v/>
      </c>
      <c r="AT25" s="136" t="str">
        <f>IF(AL被せ測定!BH26="","",AL被せ測定!BH26-$D25)</f>
        <v/>
      </c>
      <c r="AU25" s="136" t="str">
        <f>IF(AL被せ測定!BI26="","",AL被せ測定!BI26-$D25)</f>
        <v/>
      </c>
      <c r="AV25" s="136" t="str">
        <f>IF(AL被せ測定!BJ26="","",AL被せ測定!BJ26-$D25)</f>
        <v/>
      </c>
      <c r="AW25" s="136" t="str">
        <f>IF(AL被せ測定!BK26="","",AL被せ測定!BK26-$D25)</f>
        <v/>
      </c>
      <c r="AX25" s="136" t="str">
        <f>IF(AL被せ測定!BL26="","",AL被せ測定!BL26-$D25)</f>
        <v/>
      </c>
      <c r="AY25" s="136" t="str">
        <f>IF(AL被せ測定!BM26="","",AL被せ測定!BM26-$D25)</f>
        <v/>
      </c>
      <c r="AZ25" s="136" t="str">
        <f>IF(AL被せ測定!BN26="","",AL被せ測定!BN26-$D25)</f>
        <v/>
      </c>
      <c r="BA25" s="136" t="str">
        <f>IF(AL被せ測定!BO26="","",AL被せ測定!BO26-$D25)</f>
        <v/>
      </c>
      <c r="BB25" s="136" t="str">
        <f>IF(AL被せ測定!BP26="","",AL被せ測定!BP26-$D25)</f>
        <v/>
      </c>
      <c r="BC25" s="136" t="str">
        <f>IF(AL被せ測定!BQ26="","",AL被せ測定!BQ26-$D25)</f>
        <v/>
      </c>
      <c r="BD25" s="136" t="str">
        <f>IF(AL被せ測定!BR26="","",AL被せ測定!BR26-$D25)</f>
        <v/>
      </c>
      <c r="BE25" s="136" t="str">
        <f>IF(AL被せ測定!BS26="","",AL被せ測定!BS26-$D25)</f>
        <v/>
      </c>
      <c r="BF25" s="136" t="str">
        <f>IF(AL被せ測定!BT26="","",AL被せ測定!BT26-$D25)</f>
        <v/>
      </c>
      <c r="BG25" s="136" t="str">
        <f>IF(AL被せ測定!BU26="","",AL被せ測定!BU26-$D25)</f>
        <v/>
      </c>
      <c r="BH25" s="136" t="str">
        <f>IF(AL被せ測定!BV26="","",AL被せ測定!BV26-$D25)</f>
        <v/>
      </c>
      <c r="BI25" s="136" t="str">
        <f>IF(AL被せ測定!BW26="","",AL被せ測定!BW26-$D25)</f>
        <v/>
      </c>
      <c r="BJ25" s="136" t="str">
        <f>IF(AL被せ測定!BX26="","",AL被せ測定!BX26-$D25)</f>
        <v/>
      </c>
      <c r="BK25" s="136" t="str">
        <f>IF(AL被せ測定!BY26="","",AL被せ測定!BY26-$D25)</f>
        <v/>
      </c>
      <c r="BL25" s="136" t="str">
        <f>IF(AL被せ測定!BZ26="","",AL被せ測定!BZ26-$D25)</f>
        <v/>
      </c>
      <c r="BM25" s="136" t="str">
        <f>IF(AL被せ測定!CA26="","",AL被せ測定!CA26-$D25)</f>
        <v/>
      </c>
      <c r="BN25" s="136" t="str">
        <f>IF(AL被せ測定!CB26="","",AL被せ測定!CB26-$D25)</f>
        <v/>
      </c>
      <c r="BO25" s="136" t="str">
        <f>IF(AL被せ測定!CC26="","",AL被せ測定!CC26-$D25)</f>
        <v/>
      </c>
      <c r="BP25" s="136" t="str">
        <f>IF(AL被せ測定!CD26="","",AL被せ測定!CD26-$D25)</f>
        <v/>
      </c>
      <c r="BQ25" s="136" t="str">
        <f>IF(AL被せ測定!CE26="","",AL被せ測定!CE26-$D25)</f>
        <v/>
      </c>
      <c r="BR25" s="136" t="str">
        <f>IF(AL被せ測定!CF26="","",AL被せ測定!CF26-$D25)</f>
        <v/>
      </c>
      <c r="BS25" s="136" t="str">
        <f>IF(AL被せ測定!CG26="","",AL被せ測定!CG26-$D25)</f>
        <v/>
      </c>
      <c r="BT25" s="136" t="str">
        <f>IF(AL被せ測定!CH26="","",AL被せ測定!CH26-$D25)</f>
        <v/>
      </c>
      <c r="BU25" s="136" t="str">
        <f>IF(AL被せ測定!CI26="","",AL被せ測定!CI26-$D25)</f>
        <v/>
      </c>
      <c r="BV25" s="136" t="str">
        <f>IF(AL被せ測定!CJ26="","",AL被せ測定!CJ26-$D25)</f>
        <v/>
      </c>
      <c r="BW25" s="136" t="str">
        <f>IF(AL被せ測定!CK26="","",AL被せ測定!CK26-$D25)</f>
        <v/>
      </c>
      <c r="BX25" s="136" t="str">
        <f>IF(AL被せ測定!CL26="","",AL被せ測定!CL26-$D25)</f>
        <v/>
      </c>
      <c r="BY25" s="136" t="str">
        <f>IF(AL被せ測定!CM26="","",AL被せ測定!CM26-$D25)</f>
        <v/>
      </c>
      <c r="BZ25" s="136" t="str">
        <f>IF(AL被せ測定!CN26="","",AL被せ測定!CN26-$D25)</f>
        <v/>
      </c>
      <c r="CA25" s="136" t="str">
        <f>IF(AL被せ測定!CO26="","",AL被せ測定!CO26-$D25)</f>
        <v/>
      </c>
      <c r="CB25" s="136" t="str">
        <f>IF(AL被せ測定!CP26="","",AL被せ測定!CP26-$D25)</f>
        <v/>
      </c>
      <c r="CC25" s="136" t="str">
        <f>IF(AL被せ測定!CQ26="","",AL被せ測定!CQ26-$D25)</f>
        <v/>
      </c>
      <c r="CD25" s="136" t="str">
        <f>IF(AL被せ測定!CR26="","",AL被せ測定!CR26-$D25)</f>
        <v/>
      </c>
      <c r="CE25" s="136" t="str">
        <f>IF(AL被せ測定!CS26="","",AL被せ測定!CS26-$D25)</f>
        <v/>
      </c>
      <c r="CF25" s="136" t="str">
        <f>IF(AL被せ測定!CT26="","",AL被せ測定!CT26-$D25)</f>
        <v/>
      </c>
      <c r="CG25" s="136" t="str">
        <f>IF(AL被せ測定!CU26="","",AL被せ測定!CU26-$D25)</f>
        <v/>
      </c>
      <c r="CH25" s="136" t="str">
        <f>IF(AL被せ測定!CV26="","",AL被せ測定!CV26-$D25)</f>
        <v/>
      </c>
      <c r="CI25" s="136" t="str">
        <f>IF(AL被せ測定!CW26="","",AL被せ測定!CW26-$D25)</f>
        <v/>
      </c>
      <c r="CJ25" s="136" t="str">
        <f>IF(AL被せ測定!CX26="","",AL被せ測定!CX26-$D25)</f>
        <v/>
      </c>
      <c r="CK25" s="136" t="str">
        <f>IF(AL被せ測定!CY26="","",AL被せ測定!CY26-$D25)</f>
        <v/>
      </c>
      <c r="CL25" s="136" t="str">
        <f>IF(AL被せ測定!CZ26="","",AL被せ測定!CZ26-$D25)</f>
        <v/>
      </c>
      <c r="CM25" s="136" t="str">
        <f>IF(AL被せ測定!DA26="","",AL被せ測定!DA26-$D25)</f>
        <v/>
      </c>
      <c r="CN25" s="136" t="str">
        <f>IF(AL被せ測定!DB26="","",AL被せ測定!DB26-$D25)</f>
        <v/>
      </c>
      <c r="CO25" s="136" t="str">
        <f>IF(AL被せ測定!DC26="","",AL被せ測定!DC26-$D25)</f>
        <v/>
      </c>
      <c r="CP25" s="136" t="str">
        <f>IF(AL被せ測定!DD26="","",AL被せ測定!DD26-$D25)</f>
        <v/>
      </c>
      <c r="CQ25" s="136" t="str">
        <f>IF(AL被せ測定!DE26="","",AL被せ測定!DE26-$D25)</f>
        <v/>
      </c>
      <c r="CR25" s="136" t="str">
        <f>IF(AL被せ測定!DF26="","",AL被せ測定!DF26-$D25)</f>
        <v/>
      </c>
      <c r="CS25" s="136" t="str">
        <f>IF(AL被せ測定!DG26="","",AL被せ測定!DG26-$D25)</f>
        <v/>
      </c>
      <c r="CT25" s="136" t="str">
        <f>IF(AL被せ測定!DH26="","",AL被せ測定!DH26-$D25)</f>
        <v/>
      </c>
      <c r="CU25" s="136" t="str">
        <f>IF(AL被せ測定!DI26="","",AL被せ測定!DI26-$D25)</f>
        <v/>
      </c>
      <c r="CV25" s="136" t="str">
        <f>IF(AL被せ測定!DJ26="","",AL被せ測定!DJ26-$D25)</f>
        <v/>
      </c>
      <c r="CW25" s="136" t="str">
        <f>IF(AL被せ測定!DK26="","",AL被せ測定!DK26-$D25)</f>
        <v/>
      </c>
      <c r="CX25" s="136" t="str">
        <f>IF(AL被せ測定!DL26="","",AL被せ測定!DL26-$D25)</f>
        <v/>
      </c>
      <c r="CY25" s="136" t="str">
        <f>IF(AL被せ測定!DM26="","",AL被せ測定!DM26-$D25)</f>
        <v/>
      </c>
      <c r="CZ25" s="265" t="str">
        <f>IF(AL被せ測定!DN26="","",AL被せ測定!DN26-$D25)</f>
        <v/>
      </c>
    </row>
    <row r="26" spans="1:104" ht="13.5" customHeight="1">
      <c r="A26" s="120">
        <f>AL被せ測定!A29</f>
        <v>11</v>
      </c>
      <c r="B26" s="125" t="str">
        <f>AL被せ測定!B29</f>
        <v>11.#3B C側 Z=</v>
      </c>
      <c r="C26" s="133">
        <f>AL被せ測定!Q29</f>
        <v>11</v>
      </c>
      <c r="D26" s="36">
        <f>AL被せ測定!R29</f>
        <v>214.7</v>
      </c>
      <c r="E26" s="264">
        <f>IF(AL被せ測定!S29="","",AL被せ測定!S29-$D26)</f>
        <v>0.10900000000000887</v>
      </c>
      <c r="F26" s="264">
        <f>IF(AL被せ測定!T29="","",AL被せ測定!T29-$D26)</f>
        <v>4.0000000000190994E-3</v>
      </c>
      <c r="G26" s="136" t="str">
        <f>IF(AL被せ測定!U27="","",AL被せ測定!U27-$D26)</f>
        <v/>
      </c>
      <c r="H26" s="136" t="str">
        <f>IF(AL被せ測定!V27="","",AL被せ測定!V27-$D26)</f>
        <v/>
      </c>
      <c r="I26" s="136" t="str">
        <f>IF(AL被せ測定!W27="","",AL被せ測定!W27-$D26)</f>
        <v/>
      </c>
      <c r="J26" s="136" t="str">
        <f>IF(AL被せ測定!X27="","",AL被せ測定!X27-$D26)</f>
        <v/>
      </c>
      <c r="K26" s="136" t="str">
        <f>IF(AL被せ測定!Y27="","",AL被せ測定!Y27-$D26)</f>
        <v/>
      </c>
      <c r="L26" s="136" t="str">
        <f>IF(AL被せ測定!Z27="","",AL被せ測定!Z27-$D26)</f>
        <v/>
      </c>
      <c r="M26" s="136" t="str">
        <f>IF(AL被せ測定!AA27="","",AL被せ測定!AA27-$D26)</f>
        <v/>
      </c>
      <c r="N26" s="136" t="str">
        <f>IF(AL被せ測定!AB27="","",AL被せ測定!AB27-$D26)</f>
        <v/>
      </c>
      <c r="O26" s="136" t="str">
        <f>IF(AL被せ測定!AC27="","",AL被せ測定!AC27-$D26)</f>
        <v/>
      </c>
      <c r="P26" s="136" t="str">
        <f>IF(AL被せ測定!AD27="","",AL被せ測定!AD27-$D26)</f>
        <v/>
      </c>
      <c r="Q26" s="136" t="str">
        <f>IF(AL被せ測定!AE27="","",AL被せ測定!AE27-$D26)</f>
        <v/>
      </c>
      <c r="R26" s="136" t="str">
        <f>IF(AL被せ測定!AF27="","",AL被せ測定!AF27-$D26)</f>
        <v/>
      </c>
      <c r="S26" s="136" t="str">
        <f>IF(AL被せ測定!AG27="","",AL被せ測定!AG27-$D26)</f>
        <v/>
      </c>
      <c r="T26" s="136" t="str">
        <f>IF(AL被せ測定!AH27="","",AL被せ測定!AH27-$D26)</f>
        <v/>
      </c>
      <c r="U26" s="136" t="str">
        <f>IF(AL被せ測定!AI27="","",AL被せ測定!AI27-$D26)</f>
        <v/>
      </c>
      <c r="V26" s="136" t="str">
        <f>IF(AL被せ測定!AJ27="","",AL被せ測定!AJ27-$D26)</f>
        <v/>
      </c>
      <c r="W26" s="136" t="str">
        <f>IF(AL被せ測定!AK27="","",AL被せ測定!AK27-$D26)</f>
        <v/>
      </c>
      <c r="X26" s="136" t="str">
        <f>IF(AL被せ測定!AL27="","",AL被せ測定!AL27-$D26)</f>
        <v/>
      </c>
      <c r="Y26" s="136" t="str">
        <f>IF(AL被せ測定!AM27="","",AL被せ測定!AM27-$D26)</f>
        <v/>
      </c>
      <c r="Z26" s="136" t="str">
        <f>IF(AL被せ測定!AN27="","",AL被せ測定!AN27-$D26)</f>
        <v/>
      </c>
      <c r="AA26" s="136" t="str">
        <f>IF(AL被せ測定!AO27="","",AL被せ測定!AO27-$D26)</f>
        <v/>
      </c>
      <c r="AB26" s="136" t="str">
        <f>IF(AL被せ測定!AP27="","",AL被せ測定!AP27-$D26)</f>
        <v/>
      </c>
      <c r="AC26" s="136" t="str">
        <f>IF(AL被せ測定!AQ27="","",AL被せ測定!AQ27-$D26)</f>
        <v/>
      </c>
      <c r="AD26" s="136" t="str">
        <f>IF(AL被せ測定!AR27="","",AL被せ測定!AR27-$D26)</f>
        <v/>
      </c>
      <c r="AE26" s="136" t="str">
        <f>IF(AL被せ測定!AS27="","",AL被せ測定!AS27-$D26)</f>
        <v/>
      </c>
      <c r="AF26" s="136" t="str">
        <f>IF(AL被せ測定!AT27="","",AL被せ測定!AT27-$D26)</f>
        <v/>
      </c>
      <c r="AG26" s="136" t="str">
        <f>IF(AL被せ測定!AU27="","",AL被せ測定!AU27-$D26)</f>
        <v/>
      </c>
      <c r="AH26" s="136" t="str">
        <f>IF(AL被せ測定!AV27="","",AL被せ測定!AV27-$D26)</f>
        <v/>
      </c>
      <c r="AI26" s="136" t="str">
        <f>IF(AL被せ測定!AW27="","",AL被せ測定!AW27-$D26)</f>
        <v/>
      </c>
      <c r="AJ26" s="136" t="str">
        <f>IF(AL被せ測定!AX27="","",AL被せ測定!AX27-$D26)</f>
        <v/>
      </c>
      <c r="AK26" s="136" t="str">
        <f>IF(AL被せ測定!AY27="","",AL被せ測定!AY27-$D26)</f>
        <v/>
      </c>
      <c r="AL26" s="136" t="str">
        <f>IF(AL被せ測定!AZ27="","",AL被せ測定!AZ27-$D26)</f>
        <v/>
      </c>
      <c r="AM26" s="136" t="str">
        <f>IF(AL被せ測定!BA27="","",AL被せ測定!BA27-$D26)</f>
        <v/>
      </c>
      <c r="AN26" s="136" t="str">
        <f>IF(AL被せ測定!BB27="","",AL被せ測定!BB27-$D26)</f>
        <v/>
      </c>
      <c r="AO26" s="136" t="str">
        <f>IF(AL被せ測定!BC27="","",AL被せ測定!BC27-$D26)</f>
        <v/>
      </c>
      <c r="AP26" s="136" t="str">
        <f>IF(AL被せ測定!BD27="","",AL被せ測定!BD27-$D26)</f>
        <v/>
      </c>
      <c r="AQ26" s="136" t="str">
        <f>IF(AL被せ測定!BE27="","",AL被せ測定!BE27-$D26)</f>
        <v/>
      </c>
      <c r="AR26" s="136" t="str">
        <f>IF(AL被せ測定!BF27="","",AL被せ測定!BF27-$D26)</f>
        <v/>
      </c>
      <c r="AS26" s="136" t="str">
        <f>IF(AL被せ測定!BG27="","",AL被せ測定!BG27-$D26)</f>
        <v/>
      </c>
      <c r="AT26" s="136" t="str">
        <f>IF(AL被せ測定!BH27="","",AL被せ測定!BH27-$D26)</f>
        <v/>
      </c>
      <c r="AU26" s="136" t="str">
        <f>IF(AL被せ測定!BI27="","",AL被せ測定!BI27-$D26)</f>
        <v/>
      </c>
      <c r="AV26" s="136" t="str">
        <f>IF(AL被せ測定!BJ27="","",AL被せ測定!BJ27-$D26)</f>
        <v/>
      </c>
      <c r="AW26" s="136" t="str">
        <f>IF(AL被せ測定!BK27="","",AL被せ測定!BK27-$D26)</f>
        <v/>
      </c>
      <c r="AX26" s="136" t="str">
        <f>IF(AL被せ測定!BL27="","",AL被せ測定!BL27-$D26)</f>
        <v/>
      </c>
      <c r="AY26" s="136" t="str">
        <f>IF(AL被せ測定!BM27="","",AL被せ測定!BM27-$D26)</f>
        <v/>
      </c>
      <c r="AZ26" s="136" t="str">
        <f>IF(AL被せ測定!BN27="","",AL被せ測定!BN27-$D26)</f>
        <v/>
      </c>
      <c r="BA26" s="136" t="str">
        <f>IF(AL被せ測定!BO27="","",AL被せ測定!BO27-$D26)</f>
        <v/>
      </c>
      <c r="BB26" s="136" t="str">
        <f>IF(AL被せ測定!BP27="","",AL被せ測定!BP27-$D26)</f>
        <v/>
      </c>
      <c r="BC26" s="136" t="str">
        <f>IF(AL被せ測定!BQ27="","",AL被せ測定!BQ27-$D26)</f>
        <v/>
      </c>
      <c r="BD26" s="136" t="str">
        <f>IF(AL被せ測定!BR27="","",AL被せ測定!BR27-$D26)</f>
        <v/>
      </c>
      <c r="BE26" s="136" t="str">
        <f>IF(AL被せ測定!BS27="","",AL被せ測定!BS27-$D26)</f>
        <v/>
      </c>
      <c r="BF26" s="136" t="str">
        <f>IF(AL被せ測定!BT27="","",AL被せ測定!BT27-$D26)</f>
        <v/>
      </c>
      <c r="BG26" s="136" t="str">
        <f>IF(AL被せ測定!BU27="","",AL被せ測定!BU27-$D26)</f>
        <v/>
      </c>
      <c r="BH26" s="136" t="str">
        <f>IF(AL被せ測定!BV27="","",AL被せ測定!BV27-$D26)</f>
        <v/>
      </c>
      <c r="BI26" s="136" t="str">
        <f>IF(AL被せ測定!BW27="","",AL被せ測定!BW27-$D26)</f>
        <v/>
      </c>
      <c r="BJ26" s="136" t="str">
        <f>IF(AL被せ測定!BX27="","",AL被せ測定!BX27-$D26)</f>
        <v/>
      </c>
      <c r="BK26" s="136" t="str">
        <f>IF(AL被せ測定!BY27="","",AL被せ測定!BY27-$D26)</f>
        <v/>
      </c>
      <c r="BL26" s="136" t="str">
        <f>IF(AL被せ測定!BZ27="","",AL被せ測定!BZ27-$D26)</f>
        <v/>
      </c>
      <c r="BM26" s="136" t="str">
        <f>IF(AL被せ測定!CA27="","",AL被せ測定!CA27-$D26)</f>
        <v/>
      </c>
      <c r="BN26" s="136" t="str">
        <f>IF(AL被せ測定!CB27="","",AL被せ測定!CB27-$D26)</f>
        <v/>
      </c>
      <c r="BO26" s="136" t="str">
        <f>IF(AL被せ測定!CC27="","",AL被せ測定!CC27-$D26)</f>
        <v/>
      </c>
      <c r="BP26" s="136" t="str">
        <f>IF(AL被せ測定!CD27="","",AL被せ測定!CD27-$D26)</f>
        <v/>
      </c>
      <c r="BQ26" s="136" t="str">
        <f>IF(AL被せ測定!CE27="","",AL被せ測定!CE27-$D26)</f>
        <v/>
      </c>
      <c r="BR26" s="136" t="str">
        <f>IF(AL被せ測定!CF27="","",AL被せ測定!CF27-$D26)</f>
        <v/>
      </c>
      <c r="BS26" s="136" t="str">
        <f>IF(AL被せ測定!CG27="","",AL被せ測定!CG27-$D26)</f>
        <v/>
      </c>
      <c r="BT26" s="136" t="str">
        <f>IF(AL被せ測定!CH27="","",AL被せ測定!CH27-$D26)</f>
        <v/>
      </c>
      <c r="BU26" s="136" t="str">
        <f>IF(AL被せ測定!CI27="","",AL被せ測定!CI27-$D26)</f>
        <v/>
      </c>
      <c r="BV26" s="136" t="str">
        <f>IF(AL被せ測定!CJ27="","",AL被せ測定!CJ27-$D26)</f>
        <v/>
      </c>
      <c r="BW26" s="136" t="str">
        <f>IF(AL被せ測定!CK27="","",AL被せ測定!CK27-$D26)</f>
        <v/>
      </c>
      <c r="BX26" s="136" t="str">
        <f>IF(AL被せ測定!CL27="","",AL被せ測定!CL27-$D26)</f>
        <v/>
      </c>
      <c r="BY26" s="136" t="str">
        <f>IF(AL被せ測定!CM27="","",AL被せ測定!CM27-$D26)</f>
        <v/>
      </c>
      <c r="BZ26" s="136" t="str">
        <f>IF(AL被せ測定!CN27="","",AL被せ測定!CN27-$D26)</f>
        <v/>
      </c>
      <c r="CA26" s="136" t="str">
        <f>IF(AL被せ測定!CO27="","",AL被せ測定!CO27-$D26)</f>
        <v/>
      </c>
      <c r="CB26" s="136" t="str">
        <f>IF(AL被せ測定!CP27="","",AL被せ測定!CP27-$D26)</f>
        <v/>
      </c>
      <c r="CC26" s="136" t="str">
        <f>IF(AL被せ測定!CQ27="","",AL被せ測定!CQ27-$D26)</f>
        <v/>
      </c>
      <c r="CD26" s="136" t="str">
        <f>IF(AL被せ測定!CR27="","",AL被せ測定!CR27-$D26)</f>
        <v/>
      </c>
      <c r="CE26" s="136" t="str">
        <f>IF(AL被せ測定!CS27="","",AL被せ測定!CS27-$D26)</f>
        <v/>
      </c>
      <c r="CF26" s="136" t="str">
        <f>IF(AL被せ測定!CT27="","",AL被せ測定!CT27-$D26)</f>
        <v/>
      </c>
      <c r="CG26" s="136" t="str">
        <f>IF(AL被せ測定!CU27="","",AL被せ測定!CU27-$D26)</f>
        <v/>
      </c>
      <c r="CH26" s="136" t="str">
        <f>IF(AL被せ測定!CV27="","",AL被せ測定!CV27-$D26)</f>
        <v/>
      </c>
      <c r="CI26" s="136" t="str">
        <f>IF(AL被せ測定!CW27="","",AL被せ測定!CW27-$D26)</f>
        <v/>
      </c>
      <c r="CJ26" s="136" t="str">
        <f>IF(AL被せ測定!CX27="","",AL被せ測定!CX27-$D26)</f>
        <v/>
      </c>
      <c r="CK26" s="136" t="str">
        <f>IF(AL被せ測定!CY27="","",AL被せ測定!CY27-$D26)</f>
        <v/>
      </c>
      <c r="CL26" s="136" t="str">
        <f>IF(AL被せ測定!CZ27="","",AL被せ測定!CZ27-$D26)</f>
        <v/>
      </c>
      <c r="CM26" s="136" t="str">
        <f>IF(AL被せ測定!DA27="","",AL被せ測定!DA27-$D26)</f>
        <v/>
      </c>
      <c r="CN26" s="136" t="str">
        <f>IF(AL被せ測定!DB27="","",AL被せ測定!DB27-$D26)</f>
        <v/>
      </c>
      <c r="CO26" s="136" t="str">
        <f>IF(AL被せ測定!DC27="","",AL被せ測定!DC27-$D26)</f>
        <v/>
      </c>
      <c r="CP26" s="136" t="str">
        <f>IF(AL被せ測定!DD27="","",AL被せ測定!DD27-$D26)</f>
        <v/>
      </c>
      <c r="CQ26" s="136" t="str">
        <f>IF(AL被せ測定!DE27="","",AL被せ測定!DE27-$D26)</f>
        <v/>
      </c>
      <c r="CR26" s="136" t="str">
        <f>IF(AL被せ測定!DF27="","",AL被せ測定!DF27-$D26)</f>
        <v/>
      </c>
      <c r="CS26" s="136" t="str">
        <f>IF(AL被せ測定!DG27="","",AL被せ測定!DG27-$D26)</f>
        <v/>
      </c>
      <c r="CT26" s="136" t="str">
        <f>IF(AL被せ測定!DH27="","",AL被せ測定!DH27-$D26)</f>
        <v/>
      </c>
      <c r="CU26" s="136" t="str">
        <f>IF(AL被せ測定!DI27="","",AL被せ測定!DI27-$D26)</f>
        <v/>
      </c>
      <c r="CV26" s="136" t="str">
        <f>IF(AL被せ測定!DJ27="","",AL被せ測定!DJ27-$D26)</f>
        <v/>
      </c>
      <c r="CW26" s="136" t="str">
        <f>IF(AL被せ測定!DK27="","",AL被せ測定!DK27-$D26)</f>
        <v/>
      </c>
      <c r="CX26" s="136" t="str">
        <f>IF(AL被せ測定!DL27="","",AL被せ測定!DL27-$D26)</f>
        <v/>
      </c>
      <c r="CY26" s="136" t="str">
        <f>IF(AL被せ測定!DM27="","",AL被せ測定!DM27-$D26)</f>
        <v/>
      </c>
      <c r="CZ26" s="265" t="str">
        <f>IF(AL被せ測定!DN27="","",AL被せ測定!DN27-$D26)</f>
        <v/>
      </c>
    </row>
    <row r="27" spans="1:104" ht="13.5" customHeight="1">
      <c r="A27" s="120">
        <f>AL被せ測定!A30</f>
        <v>12</v>
      </c>
      <c r="B27" s="125" t="str">
        <f>AL被せ測定!B30</f>
        <v>12.#3B 地側 Z=</v>
      </c>
      <c r="C27" s="133">
        <f>AL被せ測定!Q30</f>
        <v>12</v>
      </c>
      <c r="D27" s="36">
        <f>AL被せ測定!R30</f>
        <v>214.7</v>
      </c>
      <c r="E27" s="264">
        <f>IF(AL被せ測定!S30="","",AL被せ測定!S30-$D27)</f>
        <v>-1.3999999999981583E-2</v>
      </c>
      <c r="F27" s="264">
        <f>IF(AL被せ測定!T30="","",AL被せ測定!T30-$D27)</f>
        <v>6.8000000000012051E-2</v>
      </c>
      <c r="G27" s="136" t="str">
        <f>IF(AL被せ測定!U28="","",AL被せ測定!U28-$D27)</f>
        <v/>
      </c>
      <c r="H27" s="136" t="str">
        <f>IF(AL被せ測定!V28="","",AL被せ測定!V28-$D27)</f>
        <v/>
      </c>
      <c r="I27" s="136" t="str">
        <f>IF(AL被せ測定!W28="","",AL被せ測定!W28-$D27)</f>
        <v/>
      </c>
      <c r="J27" s="136" t="str">
        <f>IF(AL被せ測定!X28="","",AL被せ測定!X28-$D27)</f>
        <v/>
      </c>
      <c r="K27" s="136" t="str">
        <f>IF(AL被せ測定!Y28="","",AL被せ測定!Y28-$D27)</f>
        <v/>
      </c>
      <c r="L27" s="136" t="str">
        <f>IF(AL被せ測定!Z28="","",AL被せ測定!Z28-$D27)</f>
        <v/>
      </c>
      <c r="M27" s="136" t="str">
        <f>IF(AL被せ測定!AA28="","",AL被せ測定!AA28-$D27)</f>
        <v/>
      </c>
      <c r="N27" s="136" t="str">
        <f>IF(AL被せ測定!AB28="","",AL被せ測定!AB28-$D27)</f>
        <v/>
      </c>
      <c r="O27" s="136" t="str">
        <f>IF(AL被せ測定!AC28="","",AL被せ測定!AC28-$D27)</f>
        <v/>
      </c>
      <c r="P27" s="136" t="str">
        <f>IF(AL被せ測定!AD28="","",AL被せ測定!AD28-$D27)</f>
        <v/>
      </c>
      <c r="Q27" s="136" t="str">
        <f>IF(AL被せ測定!AE28="","",AL被せ測定!AE28-$D27)</f>
        <v/>
      </c>
      <c r="R27" s="136" t="str">
        <f>IF(AL被せ測定!AF28="","",AL被せ測定!AF28-$D27)</f>
        <v/>
      </c>
      <c r="S27" s="136" t="str">
        <f>IF(AL被せ測定!AG28="","",AL被せ測定!AG28-$D27)</f>
        <v/>
      </c>
      <c r="T27" s="136" t="str">
        <f>IF(AL被せ測定!AH28="","",AL被せ測定!AH28-$D27)</f>
        <v/>
      </c>
      <c r="U27" s="136" t="str">
        <f>IF(AL被せ測定!AI28="","",AL被せ測定!AI28-$D27)</f>
        <v/>
      </c>
      <c r="V27" s="136" t="str">
        <f>IF(AL被せ測定!AJ28="","",AL被せ測定!AJ28-$D27)</f>
        <v/>
      </c>
      <c r="W27" s="136" t="str">
        <f>IF(AL被せ測定!AK28="","",AL被せ測定!AK28-$D27)</f>
        <v/>
      </c>
      <c r="X27" s="136" t="str">
        <f>IF(AL被せ測定!AL28="","",AL被せ測定!AL28-$D27)</f>
        <v/>
      </c>
      <c r="Y27" s="136" t="str">
        <f>IF(AL被せ測定!AM28="","",AL被せ測定!AM28-$D27)</f>
        <v/>
      </c>
      <c r="Z27" s="136" t="str">
        <f>IF(AL被せ測定!AN28="","",AL被せ測定!AN28-$D27)</f>
        <v/>
      </c>
      <c r="AA27" s="136" t="str">
        <f>IF(AL被せ測定!AO28="","",AL被せ測定!AO28-$D27)</f>
        <v/>
      </c>
      <c r="AB27" s="136" t="str">
        <f>IF(AL被せ測定!AP28="","",AL被せ測定!AP28-$D27)</f>
        <v/>
      </c>
      <c r="AC27" s="136" t="str">
        <f>IF(AL被せ測定!AQ28="","",AL被せ測定!AQ28-$D27)</f>
        <v/>
      </c>
      <c r="AD27" s="136" t="str">
        <f>IF(AL被せ測定!AR28="","",AL被せ測定!AR28-$D27)</f>
        <v/>
      </c>
      <c r="AE27" s="136" t="str">
        <f>IF(AL被せ測定!AS28="","",AL被せ測定!AS28-$D27)</f>
        <v/>
      </c>
      <c r="AF27" s="136" t="str">
        <f>IF(AL被せ測定!AT28="","",AL被せ測定!AT28-$D27)</f>
        <v/>
      </c>
      <c r="AG27" s="136" t="str">
        <f>IF(AL被せ測定!AU28="","",AL被せ測定!AU28-$D27)</f>
        <v/>
      </c>
      <c r="AH27" s="136" t="str">
        <f>IF(AL被せ測定!AV28="","",AL被せ測定!AV28-$D27)</f>
        <v/>
      </c>
      <c r="AI27" s="136" t="str">
        <f>IF(AL被せ測定!AW28="","",AL被せ測定!AW28-$D27)</f>
        <v/>
      </c>
      <c r="AJ27" s="136" t="str">
        <f>IF(AL被せ測定!AX28="","",AL被せ測定!AX28-$D27)</f>
        <v/>
      </c>
      <c r="AK27" s="136" t="str">
        <f>IF(AL被せ測定!AY28="","",AL被せ測定!AY28-$D27)</f>
        <v/>
      </c>
      <c r="AL27" s="136" t="str">
        <f>IF(AL被せ測定!AZ28="","",AL被せ測定!AZ28-$D27)</f>
        <v/>
      </c>
      <c r="AM27" s="136" t="str">
        <f>IF(AL被せ測定!BA28="","",AL被せ測定!BA28-$D27)</f>
        <v/>
      </c>
      <c r="AN27" s="136" t="str">
        <f>IF(AL被せ測定!BB28="","",AL被せ測定!BB28-$D27)</f>
        <v/>
      </c>
      <c r="AO27" s="136" t="str">
        <f>IF(AL被せ測定!BC28="","",AL被せ測定!BC28-$D27)</f>
        <v/>
      </c>
      <c r="AP27" s="136" t="str">
        <f>IF(AL被せ測定!BD28="","",AL被せ測定!BD28-$D27)</f>
        <v/>
      </c>
      <c r="AQ27" s="136" t="str">
        <f>IF(AL被せ測定!BE28="","",AL被せ測定!BE28-$D27)</f>
        <v/>
      </c>
      <c r="AR27" s="136" t="str">
        <f>IF(AL被せ測定!BF28="","",AL被せ測定!BF28-$D27)</f>
        <v/>
      </c>
      <c r="AS27" s="136" t="str">
        <f>IF(AL被せ測定!BG28="","",AL被せ測定!BG28-$D27)</f>
        <v/>
      </c>
      <c r="AT27" s="136" t="str">
        <f>IF(AL被せ測定!BH28="","",AL被せ測定!BH28-$D27)</f>
        <v/>
      </c>
      <c r="AU27" s="136" t="str">
        <f>IF(AL被せ測定!BI28="","",AL被せ測定!BI28-$D27)</f>
        <v/>
      </c>
      <c r="AV27" s="136" t="str">
        <f>IF(AL被せ測定!BJ28="","",AL被せ測定!BJ28-$D27)</f>
        <v/>
      </c>
      <c r="AW27" s="136" t="str">
        <f>IF(AL被せ測定!BK28="","",AL被せ測定!BK28-$D27)</f>
        <v/>
      </c>
      <c r="AX27" s="136" t="str">
        <f>IF(AL被せ測定!BL28="","",AL被せ測定!BL28-$D27)</f>
        <v/>
      </c>
      <c r="AY27" s="136" t="str">
        <f>IF(AL被せ測定!BM28="","",AL被せ測定!BM28-$D27)</f>
        <v/>
      </c>
      <c r="AZ27" s="136" t="str">
        <f>IF(AL被せ測定!BN28="","",AL被せ測定!BN28-$D27)</f>
        <v/>
      </c>
      <c r="BA27" s="136" t="str">
        <f>IF(AL被せ測定!BO28="","",AL被せ測定!BO28-$D27)</f>
        <v/>
      </c>
      <c r="BB27" s="136" t="str">
        <f>IF(AL被せ測定!BP28="","",AL被せ測定!BP28-$D27)</f>
        <v/>
      </c>
      <c r="BC27" s="136" t="str">
        <f>IF(AL被せ測定!BQ28="","",AL被せ測定!BQ28-$D27)</f>
        <v/>
      </c>
      <c r="BD27" s="136" t="str">
        <f>IF(AL被せ測定!BR28="","",AL被せ測定!BR28-$D27)</f>
        <v/>
      </c>
      <c r="BE27" s="136" t="str">
        <f>IF(AL被せ測定!BS28="","",AL被せ測定!BS28-$D27)</f>
        <v/>
      </c>
      <c r="BF27" s="136" t="str">
        <f>IF(AL被せ測定!BT28="","",AL被せ測定!BT28-$D27)</f>
        <v/>
      </c>
      <c r="BG27" s="136" t="str">
        <f>IF(AL被せ測定!BU28="","",AL被せ測定!BU28-$D27)</f>
        <v/>
      </c>
      <c r="BH27" s="136" t="str">
        <f>IF(AL被せ測定!BV28="","",AL被せ測定!BV28-$D27)</f>
        <v/>
      </c>
      <c r="BI27" s="136" t="str">
        <f>IF(AL被せ測定!BW28="","",AL被せ測定!BW28-$D27)</f>
        <v/>
      </c>
      <c r="BJ27" s="136" t="str">
        <f>IF(AL被せ測定!BX28="","",AL被せ測定!BX28-$D27)</f>
        <v/>
      </c>
      <c r="BK27" s="136" t="str">
        <f>IF(AL被せ測定!BY28="","",AL被せ測定!BY28-$D27)</f>
        <v/>
      </c>
      <c r="BL27" s="136" t="str">
        <f>IF(AL被せ測定!BZ28="","",AL被せ測定!BZ28-$D27)</f>
        <v/>
      </c>
      <c r="BM27" s="136" t="str">
        <f>IF(AL被せ測定!CA28="","",AL被せ測定!CA28-$D27)</f>
        <v/>
      </c>
      <c r="BN27" s="136" t="str">
        <f>IF(AL被せ測定!CB28="","",AL被せ測定!CB28-$D27)</f>
        <v/>
      </c>
      <c r="BO27" s="136" t="str">
        <f>IF(AL被せ測定!CC28="","",AL被せ測定!CC28-$D27)</f>
        <v/>
      </c>
      <c r="BP27" s="136" t="str">
        <f>IF(AL被せ測定!CD28="","",AL被せ測定!CD28-$D27)</f>
        <v/>
      </c>
      <c r="BQ27" s="136" t="str">
        <f>IF(AL被せ測定!CE28="","",AL被せ測定!CE28-$D27)</f>
        <v/>
      </c>
      <c r="BR27" s="136" t="str">
        <f>IF(AL被せ測定!CF28="","",AL被せ測定!CF28-$D27)</f>
        <v/>
      </c>
      <c r="BS27" s="136" t="str">
        <f>IF(AL被せ測定!CG28="","",AL被せ測定!CG28-$D27)</f>
        <v/>
      </c>
      <c r="BT27" s="136" t="str">
        <f>IF(AL被せ測定!CH28="","",AL被せ測定!CH28-$D27)</f>
        <v/>
      </c>
      <c r="BU27" s="136" t="str">
        <f>IF(AL被せ測定!CI28="","",AL被せ測定!CI28-$D27)</f>
        <v/>
      </c>
      <c r="BV27" s="136" t="str">
        <f>IF(AL被せ測定!CJ28="","",AL被せ測定!CJ28-$D27)</f>
        <v/>
      </c>
      <c r="BW27" s="136" t="str">
        <f>IF(AL被せ測定!CK28="","",AL被せ測定!CK28-$D27)</f>
        <v/>
      </c>
      <c r="BX27" s="136" t="str">
        <f>IF(AL被せ測定!CL28="","",AL被せ測定!CL28-$D27)</f>
        <v/>
      </c>
      <c r="BY27" s="136" t="str">
        <f>IF(AL被せ測定!CM28="","",AL被せ測定!CM28-$D27)</f>
        <v/>
      </c>
      <c r="BZ27" s="136" t="str">
        <f>IF(AL被せ測定!CN28="","",AL被せ測定!CN28-$D27)</f>
        <v/>
      </c>
      <c r="CA27" s="136" t="str">
        <f>IF(AL被せ測定!CO28="","",AL被せ測定!CO28-$D27)</f>
        <v/>
      </c>
      <c r="CB27" s="136" t="str">
        <f>IF(AL被せ測定!CP28="","",AL被せ測定!CP28-$D27)</f>
        <v/>
      </c>
      <c r="CC27" s="136" t="str">
        <f>IF(AL被せ測定!CQ28="","",AL被せ測定!CQ28-$D27)</f>
        <v/>
      </c>
      <c r="CD27" s="136" t="str">
        <f>IF(AL被せ測定!CR28="","",AL被せ測定!CR28-$D27)</f>
        <v/>
      </c>
      <c r="CE27" s="136" t="str">
        <f>IF(AL被せ測定!CS28="","",AL被せ測定!CS28-$D27)</f>
        <v/>
      </c>
      <c r="CF27" s="136" t="str">
        <f>IF(AL被せ測定!CT28="","",AL被せ測定!CT28-$D27)</f>
        <v/>
      </c>
      <c r="CG27" s="136" t="str">
        <f>IF(AL被せ測定!CU28="","",AL被せ測定!CU28-$D27)</f>
        <v/>
      </c>
      <c r="CH27" s="136" t="str">
        <f>IF(AL被せ測定!CV28="","",AL被せ測定!CV28-$D27)</f>
        <v/>
      </c>
      <c r="CI27" s="136" t="str">
        <f>IF(AL被せ測定!CW28="","",AL被せ測定!CW28-$D27)</f>
        <v/>
      </c>
      <c r="CJ27" s="136" t="str">
        <f>IF(AL被せ測定!CX28="","",AL被せ測定!CX28-$D27)</f>
        <v/>
      </c>
      <c r="CK27" s="136" t="str">
        <f>IF(AL被せ測定!CY28="","",AL被せ測定!CY28-$D27)</f>
        <v/>
      </c>
      <c r="CL27" s="136" t="str">
        <f>IF(AL被せ測定!CZ28="","",AL被せ測定!CZ28-$D27)</f>
        <v/>
      </c>
      <c r="CM27" s="136" t="str">
        <f>IF(AL被せ測定!DA28="","",AL被せ測定!DA28-$D27)</f>
        <v/>
      </c>
      <c r="CN27" s="136" t="str">
        <f>IF(AL被せ測定!DB28="","",AL被せ測定!DB28-$D27)</f>
        <v/>
      </c>
      <c r="CO27" s="136" t="str">
        <f>IF(AL被せ測定!DC28="","",AL被せ測定!DC28-$D27)</f>
        <v/>
      </c>
      <c r="CP27" s="136" t="str">
        <f>IF(AL被せ測定!DD28="","",AL被せ測定!DD28-$D27)</f>
        <v/>
      </c>
      <c r="CQ27" s="136" t="str">
        <f>IF(AL被せ測定!DE28="","",AL被せ測定!DE28-$D27)</f>
        <v/>
      </c>
      <c r="CR27" s="136" t="str">
        <f>IF(AL被せ測定!DF28="","",AL被せ測定!DF28-$D27)</f>
        <v/>
      </c>
      <c r="CS27" s="136" t="str">
        <f>IF(AL被せ測定!DG28="","",AL被せ測定!DG28-$D27)</f>
        <v/>
      </c>
      <c r="CT27" s="136" t="str">
        <f>IF(AL被せ測定!DH28="","",AL被せ測定!DH28-$D27)</f>
        <v/>
      </c>
      <c r="CU27" s="136" t="str">
        <f>IF(AL被せ測定!DI28="","",AL被せ測定!DI28-$D27)</f>
        <v/>
      </c>
      <c r="CV27" s="136" t="str">
        <f>IF(AL被せ測定!DJ28="","",AL被せ測定!DJ28-$D27)</f>
        <v/>
      </c>
      <c r="CW27" s="136" t="str">
        <f>IF(AL被せ測定!DK28="","",AL被せ測定!DK28-$D27)</f>
        <v/>
      </c>
      <c r="CX27" s="136" t="str">
        <f>IF(AL被せ測定!DL28="","",AL被せ測定!DL28-$D27)</f>
        <v/>
      </c>
      <c r="CY27" s="136" t="str">
        <f>IF(AL被せ測定!DM28="","",AL被せ測定!DM28-$D27)</f>
        <v/>
      </c>
      <c r="CZ27" s="265" t="str">
        <f>IF(AL被せ測定!DN28="","",AL被せ測定!DN28-$D27)</f>
        <v/>
      </c>
    </row>
    <row r="28" spans="1:104" ht="13.5" customHeight="1">
      <c r="A28" s="120">
        <f>AL被せ測定!A31</f>
        <v>13</v>
      </c>
      <c r="B28" s="125" t="str">
        <f>AL被せ測定!B31</f>
        <v>13.#4B TC側 Z=</v>
      </c>
      <c r="C28" s="133">
        <f>AL被せ測定!Q31</f>
        <v>13</v>
      </c>
      <c r="D28" s="36">
        <f>AL被せ測定!R31</f>
        <v>214.7</v>
      </c>
      <c r="E28" s="264">
        <f>IF(AL被せ測定!S31="","",AL被せ測定!S31-$D28)</f>
        <v>9.9000000000017963E-2</v>
      </c>
      <c r="F28" s="264">
        <f>IF(AL被せ測定!T31="","",AL被せ測定!T31-$D28)</f>
        <v>8.100000000001728E-2</v>
      </c>
      <c r="G28" s="136" t="str">
        <f>IF(AL被せ測定!U29="","",AL被せ測定!U29-$D28)</f>
        <v/>
      </c>
      <c r="H28" s="136" t="str">
        <f>IF(AL被せ測定!V29="","",AL被せ測定!V29-$D28)</f>
        <v/>
      </c>
      <c r="I28" s="136" t="str">
        <f>IF(AL被せ測定!W29="","",AL被せ測定!W29-$D28)</f>
        <v/>
      </c>
      <c r="J28" s="136" t="str">
        <f>IF(AL被せ測定!X29="","",AL被せ測定!X29-$D28)</f>
        <v/>
      </c>
      <c r="K28" s="136" t="str">
        <f>IF(AL被せ測定!Y29="","",AL被せ測定!Y29-$D28)</f>
        <v/>
      </c>
      <c r="L28" s="136" t="str">
        <f>IF(AL被せ測定!Z29="","",AL被せ測定!Z29-$D28)</f>
        <v/>
      </c>
      <c r="M28" s="136" t="str">
        <f>IF(AL被せ測定!AA29="","",AL被せ測定!AA29-$D28)</f>
        <v/>
      </c>
      <c r="N28" s="136" t="str">
        <f>IF(AL被せ測定!AB29="","",AL被せ測定!AB29-$D28)</f>
        <v/>
      </c>
      <c r="O28" s="136" t="str">
        <f>IF(AL被せ測定!AC29="","",AL被せ測定!AC29-$D28)</f>
        <v/>
      </c>
      <c r="P28" s="136" t="str">
        <f>IF(AL被せ測定!AD29="","",AL被せ測定!AD29-$D28)</f>
        <v/>
      </c>
      <c r="Q28" s="136" t="str">
        <f>IF(AL被せ測定!AE29="","",AL被せ測定!AE29-$D28)</f>
        <v/>
      </c>
      <c r="R28" s="136" t="str">
        <f>IF(AL被せ測定!AF29="","",AL被せ測定!AF29-$D28)</f>
        <v/>
      </c>
      <c r="S28" s="136" t="str">
        <f>IF(AL被せ測定!AG29="","",AL被せ測定!AG29-$D28)</f>
        <v/>
      </c>
      <c r="T28" s="136" t="str">
        <f>IF(AL被せ測定!AH29="","",AL被せ測定!AH29-$D28)</f>
        <v/>
      </c>
      <c r="U28" s="136" t="str">
        <f>IF(AL被せ測定!AI29="","",AL被せ測定!AI29-$D28)</f>
        <v/>
      </c>
      <c r="V28" s="136" t="str">
        <f>IF(AL被せ測定!AJ29="","",AL被せ測定!AJ29-$D28)</f>
        <v/>
      </c>
      <c r="W28" s="136" t="str">
        <f>IF(AL被せ測定!AK29="","",AL被せ測定!AK29-$D28)</f>
        <v/>
      </c>
      <c r="X28" s="136" t="str">
        <f>IF(AL被せ測定!AL29="","",AL被せ測定!AL29-$D28)</f>
        <v/>
      </c>
      <c r="Y28" s="136" t="str">
        <f>IF(AL被せ測定!AM29="","",AL被せ測定!AM29-$D28)</f>
        <v/>
      </c>
      <c r="Z28" s="136" t="str">
        <f>IF(AL被せ測定!AN29="","",AL被せ測定!AN29-$D28)</f>
        <v/>
      </c>
      <c r="AA28" s="136" t="str">
        <f>IF(AL被せ測定!AO29="","",AL被せ測定!AO29-$D28)</f>
        <v/>
      </c>
      <c r="AB28" s="136" t="str">
        <f>IF(AL被せ測定!AP29="","",AL被せ測定!AP29-$D28)</f>
        <v/>
      </c>
      <c r="AC28" s="136" t="str">
        <f>IF(AL被せ測定!AQ29="","",AL被せ測定!AQ29-$D28)</f>
        <v/>
      </c>
      <c r="AD28" s="136" t="str">
        <f>IF(AL被せ測定!AR29="","",AL被せ測定!AR29-$D28)</f>
        <v/>
      </c>
      <c r="AE28" s="136" t="str">
        <f>IF(AL被せ測定!AS29="","",AL被せ測定!AS29-$D28)</f>
        <v/>
      </c>
      <c r="AF28" s="136" t="str">
        <f>IF(AL被せ測定!AT29="","",AL被せ測定!AT29-$D28)</f>
        <v/>
      </c>
      <c r="AG28" s="136" t="str">
        <f>IF(AL被せ測定!AU29="","",AL被せ測定!AU29-$D28)</f>
        <v/>
      </c>
      <c r="AH28" s="136" t="str">
        <f>IF(AL被せ測定!AV29="","",AL被せ測定!AV29-$D28)</f>
        <v/>
      </c>
      <c r="AI28" s="136" t="str">
        <f>IF(AL被せ測定!AW29="","",AL被せ測定!AW29-$D28)</f>
        <v/>
      </c>
      <c r="AJ28" s="136" t="str">
        <f>IF(AL被せ測定!AX29="","",AL被せ測定!AX29-$D28)</f>
        <v/>
      </c>
      <c r="AK28" s="136" t="str">
        <f>IF(AL被せ測定!AY29="","",AL被せ測定!AY29-$D28)</f>
        <v/>
      </c>
      <c r="AL28" s="136" t="str">
        <f>IF(AL被せ測定!AZ29="","",AL被せ測定!AZ29-$D28)</f>
        <v/>
      </c>
      <c r="AM28" s="136" t="str">
        <f>IF(AL被せ測定!BA29="","",AL被せ測定!BA29-$D28)</f>
        <v/>
      </c>
      <c r="AN28" s="136" t="str">
        <f>IF(AL被せ測定!BB29="","",AL被せ測定!BB29-$D28)</f>
        <v/>
      </c>
      <c r="AO28" s="136" t="str">
        <f>IF(AL被せ測定!BC29="","",AL被せ測定!BC29-$D28)</f>
        <v/>
      </c>
      <c r="AP28" s="136" t="str">
        <f>IF(AL被せ測定!BD29="","",AL被せ測定!BD29-$D28)</f>
        <v/>
      </c>
      <c r="AQ28" s="136" t="str">
        <f>IF(AL被せ測定!BE29="","",AL被せ測定!BE29-$D28)</f>
        <v/>
      </c>
      <c r="AR28" s="136" t="str">
        <f>IF(AL被せ測定!BF29="","",AL被せ測定!BF29-$D28)</f>
        <v/>
      </c>
      <c r="AS28" s="136" t="str">
        <f>IF(AL被せ測定!BG29="","",AL被せ測定!BG29-$D28)</f>
        <v/>
      </c>
      <c r="AT28" s="136" t="str">
        <f>IF(AL被せ測定!BH29="","",AL被せ測定!BH29-$D28)</f>
        <v/>
      </c>
      <c r="AU28" s="136" t="str">
        <f>IF(AL被せ測定!BI29="","",AL被せ測定!BI29-$D28)</f>
        <v/>
      </c>
      <c r="AV28" s="136" t="str">
        <f>IF(AL被せ測定!BJ29="","",AL被せ測定!BJ29-$D28)</f>
        <v/>
      </c>
      <c r="AW28" s="136" t="str">
        <f>IF(AL被せ測定!BK29="","",AL被せ測定!BK29-$D28)</f>
        <v/>
      </c>
      <c r="AX28" s="136" t="str">
        <f>IF(AL被せ測定!BL29="","",AL被せ測定!BL29-$D28)</f>
        <v/>
      </c>
      <c r="AY28" s="136" t="str">
        <f>IF(AL被せ測定!BM29="","",AL被せ測定!BM29-$D28)</f>
        <v/>
      </c>
      <c r="AZ28" s="136" t="str">
        <f>IF(AL被せ測定!BN29="","",AL被せ測定!BN29-$D28)</f>
        <v/>
      </c>
      <c r="BA28" s="136" t="str">
        <f>IF(AL被せ測定!BO29="","",AL被せ測定!BO29-$D28)</f>
        <v/>
      </c>
      <c r="BB28" s="136" t="str">
        <f>IF(AL被せ測定!BP29="","",AL被せ測定!BP29-$D28)</f>
        <v/>
      </c>
      <c r="BC28" s="136" t="str">
        <f>IF(AL被せ測定!BQ29="","",AL被せ測定!BQ29-$D28)</f>
        <v/>
      </c>
      <c r="BD28" s="136" t="str">
        <f>IF(AL被せ測定!BR29="","",AL被せ測定!BR29-$D28)</f>
        <v/>
      </c>
      <c r="BE28" s="136" t="str">
        <f>IF(AL被せ測定!BS29="","",AL被せ測定!BS29-$D28)</f>
        <v/>
      </c>
      <c r="BF28" s="136" t="str">
        <f>IF(AL被せ測定!BT29="","",AL被せ測定!BT29-$D28)</f>
        <v/>
      </c>
      <c r="BG28" s="136" t="str">
        <f>IF(AL被せ測定!BU29="","",AL被せ測定!BU29-$D28)</f>
        <v/>
      </c>
      <c r="BH28" s="136" t="str">
        <f>IF(AL被せ測定!BV29="","",AL被せ測定!BV29-$D28)</f>
        <v/>
      </c>
      <c r="BI28" s="136" t="str">
        <f>IF(AL被せ測定!BW29="","",AL被せ測定!BW29-$D28)</f>
        <v/>
      </c>
      <c r="BJ28" s="136" t="str">
        <f>IF(AL被せ測定!BX29="","",AL被せ測定!BX29-$D28)</f>
        <v/>
      </c>
      <c r="BK28" s="136" t="str">
        <f>IF(AL被せ測定!BY29="","",AL被せ測定!BY29-$D28)</f>
        <v/>
      </c>
      <c r="BL28" s="136" t="str">
        <f>IF(AL被せ測定!BZ29="","",AL被せ測定!BZ29-$D28)</f>
        <v/>
      </c>
      <c r="BM28" s="136" t="str">
        <f>IF(AL被せ測定!CA29="","",AL被せ測定!CA29-$D28)</f>
        <v/>
      </c>
      <c r="BN28" s="136" t="str">
        <f>IF(AL被せ測定!CB29="","",AL被せ測定!CB29-$D28)</f>
        <v/>
      </c>
      <c r="BO28" s="136" t="str">
        <f>IF(AL被せ測定!CC29="","",AL被せ測定!CC29-$D28)</f>
        <v/>
      </c>
      <c r="BP28" s="136" t="str">
        <f>IF(AL被せ測定!CD29="","",AL被せ測定!CD29-$D28)</f>
        <v/>
      </c>
      <c r="BQ28" s="136" t="str">
        <f>IF(AL被せ測定!CE29="","",AL被せ測定!CE29-$D28)</f>
        <v/>
      </c>
      <c r="BR28" s="136" t="str">
        <f>IF(AL被せ測定!CF29="","",AL被せ測定!CF29-$D28)</f>
        <v/>
      </c>
      <c r="BS28" s="136" t="str">
        <f>IF(AL被せ測定!CG29="","",AL被せ測定!CG29-$D28)</f>
        <v/>
      </c>
      <c r="BT28" s="136" t="str">
        <f>IF(AL被せ測定!CH29="","",AL被せ測定!CH29-$D28)</f>
        <v/>
      </c>
      <c r="BU28" s="136" t="str">
        <f>IF(AL被せ測定!CI29="","",AL被せ測定!CI29-$D28)</f>
        <v/>
      </c>
      <c r="BV28" s="136" t="str">
        <f>IF(AL被せ測定!CJ29="","",AL被せ測定!CJ29-$D28)</f>
        <v/>
      </c>
      <c r="BW28" s="136" t="str">
        <f>IF(AL被せ測定!CK29="","",AL被せ測定!CK29-$D28)</f>
        <v/>
      </c>
      <c r="BX28" s="136" t="str">
        <f>IF(AL被せ測定!CL29="","",AL被せ測定!CL29-$D28)</f>
        <v/>
      </c>
      <c r="BY28" s="136" t="str">
        <f>IF(AL被せ測定!CM29="","",AL被せ測定!CM29-$D28)</f>
        <v/>
      </c>
      <c r="BZ28" s="136" t="str">
        <f>IF(AL被せ測定!CN29="","",AL被せ測定!CN29-$D28)</f>
        <v/>
      </c>
      <c r="CA28" s="136" t="str">
        <f>IF(AL被せ測定!CO29="","",AL被せ測定!CO29-$D28)</f>
        <v/>
      </c>
      <c r="CB28" s="136" t="str">
        <f>IF(AL被せ測定!CP29="","",AL被せ測定!CP29-$D28)</f>
        <v/>
      </c>
      <c r="CC28" s="136" t="str">
        <f>IF(AL被せ測定!CQ29="","",AL被せ測定!CQ29-$D28)</f>
        <v/>
      </c>
      <c r="CD28" s="136" t="str">
        <f>IF(AL被せ測定!CR29="","",AL被せ測定!CR29-$D28)</f>
        <v/>
      </c>
      <c r="CE28" s="136" t="str">
        <f>IF(AL被せ測定!CS29="","",AL被せ測定!CS29-$D28)</f>
        <v/>
      </c>
      <c r="CF28" s="136" t="str">
        <f>IF(AL被せ測定!CT29="","",AL被せ測定!CT29-$D28)</f>
        <v/>
      </c>
      <c r="CG28" s="136" t="str">
        <f>IF(AL被せ測定!CU29="","",AL被せ測定!CU29-$D28)</f>
        <v/>
      </c>
      <c r="CH28" s="136" t="str">
        <f>IF(AL被せ測定!CV29="","",AL被せ測定!CV29-$D28)</f>
        <v/>
      </c>
      <c r="CI28" s="136" t="str">
        <f>IF(AL被せ測定!CW29="","",AL被せ測定!CW29-$D28)</f>
        <v/>
      </c>
      <c r="CJ28" s="136" t="str">
        <f>IF(AL被せ測定!CX29="","",AL被せ測定!CX29-$D28)</f>
        <v/>
      </c>
      <c r="CK28" s="136" t="str">
        <f>IF(AL被せ測定!CY29="","",AL被せ測定!CY29-$D28)</f>
        <v/>
      </c>
      <c r="CL28" s="136" t="str">
        <f>IF(AL被せ測定!CZ29="","",AL被せ測定!CZ29-$D28)</f>
        <v/>
      </c>
      <c r="CM28" s="136" t="str">
        <f>IF(AL被せ測定!DA29="","",AL被せ測定!DA29-$D28)</f>
        <v/>
      </c>
      <c r="CN28" s="136" t="str">
        <f>IF(AL被せ測定!DB29="","",AL被せ測定!DB29-$D28)</f>
        <v/>
      </c>
      <c r="CO28" s="136" t="str">
        <f>IF(AL被せ測定!DC29="","",AL被せ測定!DC29-$D28)</f>
        <v/>
      </c>
      <c r="CP28" s="136" t="str">
        <f>IF(AL被せ測定!DD29="","",AL被せ測定!DD29-$D28)</f>
        <v/>
      </c>
      <c r="CQ28" s="136" t="str">
        <f>IF(AL被せ測定!DE29="","",AL被せ測定!DE29-$D28)</f>
        <v/>
      </c>
      <c r="CR28" s="136" t="str">
        <f>IF(AL被せ測定!DF29="","",AL被せ測定!DF29-$D28)</f>
        <v/>
      </c>
      <c r="CS28" s="136" t="str">
        <f>IF(AL被せ測定!DG29="","",AL被せ測定!DG29-$D28)</f>
        <v/>
      </c>
      <c r="CT28" s="136" t="str">
        <f>IF(AL被せ測定!DH29="","",AL被せ測定!DH29-$D28)</f>
        <v/>
      </c>
      <c r="CU28" s="136" t="str">
        <f>IF(AL被せ測定!DI29="","",AL被せ測定!DI29-$D28)</f>
        <v/>
      </c>
      <c r="CV28" s="136" t="str">
        <f>IF(AL被せ測定!DJ29="","",AL被せ測定!DJ29-$D28)</f>
        <v/>
      </c>
      <c r="CW28" s="136" t="str">
        <f>IF(AL被せ測定!DK29="","",AL被せ測定!DK29-$D28)</f>
        <v/>
      </c>
      <c r="CX28" s="136" t="str">
        <f>IF(AL被せ測定!DL29="","",AL被せ測定!DL29-$D28)</f>
        <v/>
      </c>
      <c r="CY28" s="136" t="str">
        <f>IF(AL被せ測定!DM29="","",AL被せ測定!DM29-$D28)</f>
        <v/>
      </c>
      <c r="CZ28" s="265" t="str">
        <f>IF(AL被せ測定!DN29="","",AL被せ測定!DN29-$D28)</f>
        <v/>
      </c>
    </row>
    <row r="29" spans="1:104" ht="13.5" customHeight="1">
      <c r="A29" s="120">
        <f>AL被せ測定!A32</f>
        <v>14</v>
      </c>
      <c r="B29" s="125" t="str">
        <f>AL被せ測定!B32</f>
        <v>14.#4B 天側 Z=</v>
      </c>
      <c r="C29" s="133">
        <f>AL被せ測定!Q32</f>
        <v>14</v>
      </c>
      <c r="D29" s="36">
        <f>AL被せ測定!R32</f>
        <v>214.7</v>
      </c>
      <c r="E29" s="264">
        <f>IF(AL被せ測定!S32="","",AL被せ測定!S32-$D29)</f>
        <v>0.17900000000000205</v>
      </c>
      <c r="F29" s="264">
        <f>IF(AL被せ測定!T32="","",AL被せ測定!T32-$D29)</f>
        <v>7.2000000000002728E-2</v>
      </c>
      <c r="G29" s="136" t="str">
        <f>IF(AL被せ測定!U30="","",AL被せ測定!U30-$D29)</f>
        <v/>
      </c>
      <c r="H29" s="136" t="str">
        <f>IF(AL被せ測定!V30="","",AL被せ測定!V30-$D29)</f>
        <v/>
      </c>
      <c r="I29" s="136" t="str">
        <f>IF(AL被せ測定!W30="","",AL被せ測定!W30-$D29)</f>
        <v/>
      </c>
      <c r="J29" s="136" t="str">
        <f>IF(AL被せ測定!X30="","",AL被せ測定!X30-$D29)</f>
        <v/>
      </c>
      <c r="K29" s="136" t="str">
        <f>IF(AL被せ測定!Y30="","",AL被せ測定!Y30-$D29)</f>
        <v/>
      </c>
      <c r="L29" s="136" t="str">
        <f>IF(AL被せ測定!Z30="","",AL被せ測定!Z30-$D29)</f>
        <v/>
      </c>
      <c r="M29" s="136" t="str">
        <f>IF(AL被せ測定!AA30="","",AL被せ測定!AA30-$D29)</f>
        <v/>
      </c>
      <c r="N29" s="136" t="str">
        <f>IF(AL被せ測定!AB30="","",AL被せ測定!AB30-$D29)</f>
        <v/>
      </c>
      <c r="O29" s="136" t="str">
        <f>IF(AL被せ測定!AC30="","",AL被せ測定!AC30-$D29)</f>
        <v/>
      </c>
      <c r="P29" s="136" t="str">
        <f>IF(AL被せ測定!AD30="","",AL被せ測定!AD30-$D29)</f>
        <v/>
      </c>
      <c r="Q29" s="136" t="str">
        <f>IF(AL被せ測定!AE30="","",AL被せ測定!AE30-$D29)</f>
        <v/>
      </c>
      <c r="R29" s="136" t="str">
        <f>IF(AL被せ測定!AF30="","",AL被せ測定!AF30-$D29)</f>
        <v/>
      </c>
      <c r="S29" s="136" t="str">
        <f>IF(AL被せ測定!AG30="","",AL被せ測定!AG30-$D29)</f>
        <v/>
      </c>
      <c r="T29" s="136" t="str">
        <f>IF(AL被せ測定!AH30="","",AL被せ測定!AH30-$D29)</f>
        <v/>
      </c>
      <c r="U29" s="136" t="str">
        <f>IF(AL被せ測定!AI30="","",AL被せ測定!AI30-$D29)</f>
        <v/>
      </c>
      <c r="V29" s="136" t="str">
        <f>IF(AL被せ測定!AJ30="","",AL被せ測定!AJ30-$D29)</f>
        <v/>
      </c>
      <c r="W29" s="136" t="str">
        <f>IF(AL被せ測定!AK30="","",AL被せ測定!AK30-$D29)</f>
        <v/>
      </c>
      <c r="X29" s="136" t="str">
        <f>IF(AL被せ測定!AL30="","",AL被せ測定!AL30-$D29)</f>
        <v/>
      </c>
      <c r="Y29" s="136" t="str">
        <f>IF(AL被せ測定!AM30="","",AL被せ測定!AM30-$D29)</f>
        <v/>
      </c>
      <c r="Z29" s="136" t="str">
        <f>IF(AL被せ測定!AN30="","",AL被せ測定!AN30-$D29)</f>
        <v/>
      </c>
      <c r="AA29" s="136" t="str">
        <f>IF(AL被せ測定!AO30="","",AL被せ測定!AO30-$D29)</f>
        <v/>
      </c>
      <c r="AB29" s="136" t="str">
        <f>IF(AL被せ測定!AP30="","",AL被せ測定!AP30-$D29)</f>
        <v/>
      </c>
      <c r="AC29" s="136" t="str">
        <f>IF(AL被せ測定!AQ30="","",AL被せ測定!AQ30-$D29)</f>
        <v/>
      </c>
      <c r="AD29" s="136" t="str">
        <f>IF(AL被せ測定!AR30="","",AL被せ測定!AR30-$D29)</f>
        <v/>
      </c>
      <c r="AE29" s="136" t="str">
        <f>IF(AL被せ測定!AS30="","",AL被せ測定!AS30-$D29)</f>
        <v/>
      </c>
      <c r="AF29" s="136" t="str">
        <f>IF(AL被せ測定!AT30="","",AL被せ測定!AT30-$D29)</f>
        <v/>
      </c>
      <c r="AG29" s="136" t="str">
        <f>IF(AL被せ測定!AU30="","",AL被せ測定!AU30-$D29)</f>
        <v/>
      </c>
      <c r="AH29" s="136" t="str">
        <f>IF(AL被せ測定!AV30="","",AL被せ測定!AV30-$D29)</f>
        <v/>
      </c>
      <c r="AI29" s="136" t="str">
        <f>IF(AL被せ測定!AW30="","",AL被せ測定!AW30-$D29)</f>
        <v/>
      </c>
      <c r="AJ29" s="136" t="str">
        <f>IF(AL被せ測定!AX30="","",AL被せ測定!AX30-$D29)</f>
        <v/>
      </c>
      <c r="AK29" s="136" t="str">
        <f>IF(AL被せ測定!AY30="","",AL被せ測定!AY30-$D29)</f>
        <v/>
      </c>
      <c r="AL29" s="136" t="str">
        <f>IF(AL被せ測定!AZ30="","",AL被せ測定!AZ30-$D29)</f>
        <v/>
      </c>
      <c r="AM29" s="136" t="str">
        <f>IF(AL被せ測定!BA30="","",AL被せ測定!BA30-$D29)</f>
        <v/>
      </c>
      <c r="AN29" s="136" t="str">
        <f>IF(AL被せ測定!BB30="","",AL被せ測定!BB30-$D29)</f>
        <v/>
      </c>
      <c r="AO29" s="136" t="str">
        <f>IF(AL被せ測定!BC30="","",AL被せ測定!BC30-$D29)</f>
        <v/>
      </c>
      <c r="AP29" s="136" t="str">
        <f>IF(AL被せ測定!BD30="","",AL被せ測定!BD30-$D29)</f>
        <v/>
      </c>
      <c r="AQ29" s="136" t="str">
        <f>IF(AL被せ測定!BE30="","",AL被せ測定!BE30-$D29)</f>
        <v/>
      </c>
      <c r="AR29" s="136" t="str">
        <f>IF(AL被せ測定!BF30="","",AL被せ測定!BF30-$D29)</f>
        <v/>
      </c>
      <c r="AS29" s="136" t="str">
        <f>IF(AL被せ測定!BG30="","",AL被せ測定!BG30-$D29)</f>
        <v/>
      </c>
      <c r="AT29" s="136" t="str">
        <f>IF(AL被せ測定!BH30="","",AL被せ測定!BH30-$D29)</f>
        <v/>
      </c>
      <c r="AU29" s="136" t="str">
        <f>IF(AL被せ測定!BI30="","",AL被せ測定!BI30-$D29)</f>
        <v/>
      </c>
      <c r="AV29" s="136" t="str">
        <f>IF(AL被せ測定!BJ30="","",AL被せ測定!BJ30-$D29)</f>
        <v/>
      </c>
      <c r="AW29" s="136" t="str">
        <f>IF(AL被せ測定!BK30="","",AL被せ測定!BK30-$D29)</f>
        <v/>
      </c>
      <c r="AX29" s="136" t="str">
        <f>IF(AL被せ測定!BL30="","",AL被せ測定!BL30-$D29)</f>
        <v/>
      </c>
      <c r="AY29" s="136" t="str">
        <f>IF(AL被せ測定!BM30="","",AL被せ測定!BM30-$D29)</f>
        <v/>
      </c>
      <c r="AZ29" s="136" t="str">
        <f>IF(AL被せ測定!BN30="","",AL被せ測定!BN30-$D29)</f>
        <v/>
      </c>
      <c r="BA29" s="136" t="str">
        <f>IF(AL被せ測定!BO30="","",AL被せ測定!BO30-$D29)</f>
        <v/>
      </c>
      <c r="BB29" s="136" t="str">
        <f>IF(AL被せ測定!BP30="","",AL被せ測定!BP30-$D29)</f>
        <v/>
      </c>
      <c r="BC29" s="136" t="str">
        <f>IF(AL被せ測定!BQ30="","",AL被せ測定!BQ30-$D29)</f>
        <v/>
      </c>
      <c r="BD29" s="136" t="str">
        <f>IF(AL被せ測定!BR30="","",AL被せ測定!BR30-$D29)</f>
        <v/>
      </c>
      <c r="BE29" s="136" t="str">
        <f>IF(AL被せ測定!BS30="","",AL被せ測定!BS30-$D29)</f>
        <v/>
      </c>
      <c r="BF29" s="136" t="str">
        <f>IF(AL被せ測定!BT30="","",AL被せ測定!BT30-$D29)</f>
        <v/>
      </c>
      <c r="BG29" s="136" t="str">
        <f>IF(AL被せ測定!BU30="","",AL被せ測定!BU30-$D29)</f>
        <v/>
      </c>
      <c r="BH29" s="136" t="str">
        <f>IF(AL被せ測定!BV30="","",AL被せ測定!BV30-$D29)</f>
        <v/>
      </c>
      <c r="BI29" s="136" t="str">
        <f>IF(AL被せ測定!BW30="","",AL被せ測定!BW30-$D29)</f>
        <v/>
      </c>
      <c r="BJ29" s="136" t="str">
        <f>IF(AL被せ測定!BX30="","",AL被せ測定!BX30-$D29)</f>
        <v/>
      </c>
      <c r="BK29" s="136" t="str">
        <f>IF(AL被せ測定!BY30="","",AL被せ測定!BY30-$D29)</f>
        <v/>
      </c>
      <c r="BL29" s="136" t="str">
        <f>IF(AL被せ測定!BZ30="","",AL被せ測定!BZ30-$D29)</f>
        <v/>
      </c>
      <c r="BM29" s="136" t="str">
        <f>IF(AL被せ測定!CA30="","",AL被せ測定!CA30-$D29)</f>
        <v/>
      </c>
      <c r="BN29" s="136" t="str">
        <f>IF(AL被せ測定!CB30="","",AL被せ測定!CB30-$D29)</f>
        <v/>
      </c>
      <c r="BO29" s="136" t="str">
        <f>IF(AL被せ測定!CC30="","",AL被せ測定!CC30-$D29)</f>
        <v/>
      </c>
      <c r="BP29" s="136" t="str">
        <f>IF(AL被せ測定!CD30="","",AL被せ測定!CD30-$D29)</f>
        <v/>
      </c>
      <c r="BQ29" s="136" t="str">
        <f>IF(AL被せ測定!CE30="","",AL被せ測定!CE30-$D29)</f>
        <v/>
      </c>
      <c r="BR29" s="136" t="str">
        <f>IF(AL被せ測定!CF30="","",AL被せ測定!CF30-$D29)</f>
        <v/>
      </c>
      <c r="BS29" s="136" t="str">
        <f>IF(AL被せ測定!CG30="","",AL被せ測定!CG30-$D29)</f>
        <v/>
      </c>
      <c r="BT29" s="136" t="str">
        <f>IF(AL被せ測定!CH30="","",AL被せ測定!CH30-$D29)</f>
        <v/>
      </c>
      <c r="BU29" s="136" t="str">
        <f>IF(AL被せ測定!CI30="","",AL被せ測定!CI30-$D29)</f>
        <v/>
      </c>
      <c r="BV29" s="136" t="str">
        <f>IF(AL被せ測定!CJ30="","",AL被せ測定!CJ30-$D29)</f>
        <v/>
      </c>
      <c r="BW29" s="136" t="str">
        <f>IF(AL被せ測定!CK30="","",AL被せ測定!CK30-$D29)</f>
        <v/>
      </c>
      <c r="BX29" s="136" t="str">
        <f>IF(AL被せ測定!CL30="","",AL被せ測定!CL30-$D29)</f>
        <v/>
      </c>
      <c r="BY29" s="136" t="str">
        <f>IF(AL被せ測定!CM30="","",AL被せ測定!CM30-$D29)</f>
        <v/>
      </c>
      <c r="BZ29" s="136" t="str">
        <f>IF(AL被せ測定!CN30="","",AL被せ測定!CN30-$D29)</f>
        <v/>
      </c>
      <c r="CA29" s="136" t="str">
        <f>IF(AL被せ測定!CO30="","",AL被せ測定!CO30-$D29)</f>
        <v/>
      </c>
      <c r="CB29" s="136" t="str">
        <f>IF(AL被せ測定!CP30="","",AL被せ測定!CP30-$D29)</f>
        <v/>
      </c>
      <c r="CC29" s="136" t="str">
        <f>IF(AL被せ測定!CQ30="","",AL被せ測定!CQ30-$D29)</f>
        <v/>
      </c>
      <c r="CD29" s="136" t="str">
        <f>IF(AL被せ測定!CR30="","",AL被せ測定!CR30-$D29)</f>
        <v/>
      </c>
      <c r="CE29" s="136" t="str">
        <f>IF(AL被せ測定!CS30="","",AL被せ測定!CS30-$D29)</f>
        <v/>
      </c>
      <c r="CF29" s="136" t="str">
        <f>IF(AL被せ測定!CT30="","",AL被せ測定!CT30-$D29)</f>
        <v/>
      </c>
      <c r="CG29" s="136" t="str">
        <f>IF(AL被せ測定!CU30="","",AL被せ測定!CU30-$D29)</f>
        <v/>
      </c>
      <c r="CH29" s="136" t="str">
        <f>IF(AL被せ測定!CV30="","",AL被せ測定!CV30-$D29)</f>
        <v/>
      </c>
      <c r="CI29" s="136" t="str">
        <f>IF(AL被せ測定!CW30="","",AL被せ測定!CW30-$D29)</f>
        <v/>
      </c>
      <c r="CJ29" s="136" t="str">
        <f>IF(AL被せ測定!CX30="","",AL被せ測定!CX30-$D29)</f>
        <v/>
      </c>
      <c r="CK29" s="136" t="str">
        <f>IF(AL被せ測定!CY30="","",AL被せ測定!CY30-$D29)</f>
        <v/>
      </c>
      <c r="CL29" s="136" t="str">
        <f>IF(AL被せ測定!CZ30="","",AL被せ測定!CZ30-$D29)</f>
        <v/>
      </c>
      <c r="CM29" s="136" t="str">
        <f>IF(AL被せ測定!DA30="","",AL被せ測定!DA30-$D29)</f>
        <v/>
      </c>
      <c r="CN29" s="136" t="str">
        <f>IF(AL被せ測定!DB30="","",AL被せ測定!DB30-$D29)</f>
        <v/>
      </c>
      <c r="CO29" s="136" t="str">
        <f>IF(AL被せ測定!DC30="","",AL被せ測定!DC30-$D29)</f>
        <v/>
      </c>
      <c r="CP29" s="136" t="str">
        <f>IF(AL被せ測定!DD30="","",AL被せ測定!DD30-$D29)</f>
        <v/>
      </c>
      <c r="CQ29" s="136" t="str">
        <f>IF(AL被せ測定!DE30="","",AL被せ測定!DE30-$D29)</f>
        <v/>
      </c>
      <c r="CR29" s="136" t="str">
        <f>IF(AL被せ測定!DF30="","",AL被せ測定!DF30-$D29)</f>
        <v/>
      </c>
      <c r="CS29" s="136" t="str">
        <f>IF(AL被せ測定!DG30="","",AL被せ測定!DG30-$D29)</f>
        <v/>
      </c>
      <c r="CT29" s="136" t="str">
        <f>IF(AL被せ測定!DH30="","",AL被せ測定!DH30-$D29)</f>
        <v/>
      </c>
      <c r="CU29" s="136" t="str">
        <f>IF(AL被せ測定!DI30="","",AL被せ測定!DI30-$D29)</f>
        <v/>
      </c>
      <c r="CV29" s="136" t="str">
        <f>IF(AL被せ測定!DJ30="","",AL被せ測定!DJ30-$D29)</f>
        <v/>
      </c>
      <c r="CW29" s="136" t="str">
        <f>IF(AL被せ測定!DK30="","",AL被せ測定!DK30-$D29)</f>
        <v/>
      </c>
      <c r="CX29" s="136" t="str">
        <f>IF(AL被せ測定!DL30="","",AL被せ測定!DL30-$D29)</f>
        <v/>
      </c>
      <c r="CY29" s="136" t="str">
        <f>IF(AL被せ測定!DM30="","",AL被せ測定!DM30-$D29)</f>
        <v/>
      </c>
      <c r="CZ29" s="265" t="str">
        <f>IF(AL被せ測定!DN30="","",AL被せ測定!DN30-$D29)</f>
        <v/>
      </c>
    </row>
    <row r="30" spans="1:104" ht="13.5" customHeight="1">
      <c r="A30" s="120">
        <f>AL被せ測定!A33</f>
        <v>15</v>
      </c>
      <c r="B30" s="125" t="str">
        <f>AL被せ測定!B33</f>
        <v>15.#4B C側 Z=</v>
      </c>
      <c r="C30" s="133">
        <f>AL被せ測定!Q33</f>
        <v>15</v>
      </c>
      <c r="D30" s="36">
        <f>AL被せ測定!R33</f>
        <v>214.7</v>
      </c>
      <c r="E30" s="264">
        <f>IF(AL被せ測定!S33="","",AL被せ測定!S33-$D30)</f>
        <v>0.22100000000000364</v>
      </c>
      <c r="F30" s="264">
        <f>IF(AL被せ測定!T33="","",AL被せ測定!T33-$D30)</f>
        <v>4.3000000000006366E-2</v>
      </c>
      <c r="G30" s="136" t="str">
        <f>IF(AL被せ測定!U31="","",AL被せ測定!U31-$D30)</f>
        <v/>
      </c>
      <c r="H30" s="136" t="str">
        <f>IF(AL被せ測定!V31="","",AL被せ測定!V31-$D30)</f>
        <v/>
      </c>
      <c r="I30" s="136" t="str">
        <f>IF(AL被せ測定!W31="","",AL被せ測定!W31-$D30)</f>
        <v/>
      </c>
      <c r="J30" s="136" t="str">
        <f>IF(AL被せ測定!X31="","",AL被せ測定!X31-$D30)</f>
        <v/>
      </c>
      <c r="K30" s="136" t="str">
        <f>IF(AL被せ測定!Y31="","",AL被せ測定!Y31-$D30)</f>
        <v/>
      </c>
      <c r="L30" s="136" t="str">
        <f>IF(AL被せ測定!Z31="","",AL被せ測定!Z31-$D30)</f>
        <v/>
      </c>
      <c r="M30" s="136" t="str">
        <f>IF(AL被せ測定!AA31="","",AL被せ測定!AA31-$D30)</f>
        <v/>
      </c>
      <c r="N30" s="136" t="str">
        <f>IF(AL被せ測定!AB31="","",AL被せ測定!AB31-$D30)</f>
        <v/>
      </c>
      <c r="O30" s="136" t="str">
        <f>IF(AL被せ測定!AC31="","",AL被せ測定!AC31-$D30)</f>
        <v/>
      </c>
      <c r="P30" s="136" t="str">
        <f>IF(AL被せ測定!AD31="","",AL被せ測定!AD31-$D30)</f>
        <v/>
      </c>
      <c r="Q30" s="136" t="str">
        <f>IF(AL被せ測定!AE31="","",AL被せ測定!AE31-$D30)</f>
        <v/>
      </c>
      <c r="R30" s="136" t="str">
        <f>IF(AL被せ測定!AF31="","",AL被せ測定!AF31-$D30)</f>
        <v/>
      </c>
      <c r="S30" s="136" t="str">
        <f>IF(AL被せ測定!AG31="","",AL被せ測定!AG31-$D30)</f>
        <v/>
      </c>
      <c r="T30" s="136" t="str">
        <f>IF(AL被せ測定!AH31="","",AL被せ測定!AH31-$D30)</f>
        <v/>
      </c>
      <c r="U30" s="136" t="str">
        <f>IF(AL被せ測定!AI31="","",AL被せ測定!AI31-$D30)</f>
        <v/>
      </c>
      <c r="V30" s="136" t="str">
        <f>IF(AL被せ測定!AJ31="","",AL被せ測定!AJ31-$D30)</f>
        <v/>
      </c>
      <c r="W30" s="136" t="str">
        <f>IF(AL被せ測定!AK31="","",AL被せ測定!AK31-$D30)</f>
        <v/>
      </c>
      <c r="X30" s="136" t="str">
        <f>IF(AL被せ測定!AL31="","",AL被せ測定!AL31-$D30)</f>
        <v/>
      </c>
      <c r="Y30" s="136" t="str">
        <f>IF(AL被せ測定!AM31="","",AL被せ測定!AM31-$D30)</f>
        <v/>
      </c>
      <c r="Z30" s="136" t="str">
        <f>IF(AL被せ測定!AN31="","",AL被せ測定!AN31-$D30)</f>
        <v/>
      </c>
      <c r="AA30" s="136" t="str">
        <f>IF(AL被せ測定!AO31="","",AL被せ測定!AO31-$D30)</f>
        <v/>
      </c>
      <c r="AB30" s="136" t="str">
        <f>IF(AL被せ測定!AP31="","",AL被せ測定!AP31-$D30)</f>
        <v/>
      </c>
      <c r="AC30" s="136" t="str">
        <f>IF(AL被せ測定!AQ31="","",AL被せ測定!AQ31-$D30)</f>
        <v/>
      </c>
      <c r="AD30" s="136" t="str">
        <f>IF(AL被せ測定!AR31="","",AL被せ測定!AR31-$D30)</f>
        <v/>
      </c>
      <c r="AE30" s="136" t="str">
        <f>IF(AL被せ測定!AS31="","",AL被せ測定!AS31-$D30)</f>
        <v/>
      </c>
      <c r="AF30" s="136" t="str">
        <f>IF(AL被せ測定!AT31="","",AL被せ測定!AT31-$D30)</f>
        <v/>
      </c>
      <c r="AG30" s="136" t="str">
        <f>IF(AL被せ測定!AU31="","",AL被せ測定!AU31-$D30)</f>
        <v/>
      </c>
      <c r="AH30" s="136" t="str">
        <f>IF(AL被せ測定!AV31="","",AL被せ測定!AV31-$D30)</f>
        <v/>
      </c>
      <c r="AI30" s="136" t="str">
        <f>IF(AL被せ測定!AW31="","",AL被せ測定!AW31-$D30)</f>
        <v/>
      </c>
      <c r="AJ30" s="136" t="str">
        <f>IF(AL被せ測定!AX31="","",AL被せ測定!AX31-$D30)</f>
        <v/>
      </c>
      <c r="AK30" s="136" t="str">
        <f>IF(AL被せ測定!AY31="","",AL被せ測定!AY31-$D30)</f>
        <v/>
      </c>
      <c r="AL30" s="136" t="str">
        <f>IF(AL被せ測定!AZ31="","",AL被せ測定!AZ31-$D30)</f>
        <v/>
      </c>
      <c r="AM30" s="136" t="str">
        <f>IF(AL被せ測定!BA31="","",AL被せ測定!BA31-$D30)</f>
        <v/>
      </c>
      <c r="AN30" s="136" t="str">
        <f>IF(AL被せ測定!BB31="","",AL被せ測定!BB31-$D30)</f>
        <v/>
      </c>
      <c r="AO30" s="136" t="str">
        <f>IF(AL被せ測定!BC31="","",AL被せ測定!BC31-$D30)</f>
        <v/>
      </c>
      <c r="AP30" s="136" t="str">
        <f>IF(AL被せ測定!BD31="","",AL被せ測定!BD31-$D30)</f>
        <v/>
      </c>
      <c r="AQ30" s="136" t="str">
        <f>IF(AL被せ測定!BE31="","",AL被せ測定!BE31-$D30)</f>
        <v/>
      </c>
      <c r="AR30" s="136" t="str">
        <f>IF(AL被せ測定!BF31="","",AL被せ測定!BF31-$D30)</f>
        <v/>
      </c>
      <c r="AS30" s="136" t="str">
        <f>IF(AL被せ測定!BG31="","",AL被せ測定!BG31-$D30)</f>
        <v/>
      </c>
      <c r="AT30" s="136" t="str">
        <f>IF(AL被せ測定!BH31="","",AL被せ測定!BH31-$D30)</f>
        <v/>
      </c>
      <c r="AU30" s="136" t="str">
        <f>IF(AL被せ測定!BI31="","",AL被せ測定!BI31-$D30)</f>
        <v/>
      </c>
      <c r="AV30" s="136" t="str">
        <f>IF(AL被せ測定!BJ31="","",AL被せ測定!BJ31-$D30)</f>
        <v/>
      </c>
      <c r="AW30" s="136" t="str">
        <f>IF(AL被せ測定!BK31="","",AL被せ測定!BK31-$D30)</f>
        <v/>
      </c>
      <c r="AX30" s="136" t="str">
        <f>IF(AL被せ測定!BL31="","",AL被せ測定!BL31-$D30)</f>
        <v/>
      </c>
      <c r="AY30" s="136" t="str">
        <f>IF(AL被せ測定!BM31="","",AL被せ測定!BM31-$D30)</f>
        <v/>
      </c>
      <c r="AZ30" s="136" t="str">
        <f>IF(AL被せ測定!BN31="","",AL被せ測定!BN31-$D30)</f>
        <v/>
      </c>
      <c r="BA30" s="136" t="str">
        <f>IF(AL被せ測定!BO31="","",AL被せ測定!BO31-$D30)</f>
        <v/>
      </c>
      <c r="BB30" s="136" t="str">
        <f>IF(AL被せ測定!BP31="","",AL被せ測定!BP31-$D30)</f>
        <v/>
      </c>
      <c r="BC30" s="136" t="str">
        <f>IF(AL被せ測定!BQ31="","",AL被せ測定!BQ31-$D30)</f>
        <v/>
      </c>
      <c r="BD30" s="136" t="str">
        <f>IF(AL被せ測定!BR31="","",AL被せ測定!BR31-$D30)</f>
        <v/>
      </c>
      <c r="BE30" s="136" t="str">
        <f>IF(AL被せ測定!BS31="","",AL被せ測定!BS31-$D30)</f>
        <v/>
      </c>
      <c r="BF30" s="136" t="str">
        <f>IF(AL被せ測定!BT31="","",AL被せ測定!BT31-$D30)</f>
        <v/>
      </c>
      <c r="BG30" s="136" t="str">
        <f>IF(AL被せ測定!BU31="","",AL被せ測定!BU31-$D30)</f>
        <v/>
      </c>
      <c r="BH30" s="136" t="str">
        <f>IF(AL被せ測定!BV31="","",AL被せ測定!BV31-$D30)</f>
        <v/>
      </c>
      <c r="BI30" s="136" t="str">
        <f>IF(AL被せ測定!BW31="","",AL被せ測定!BW31-$D30)</f>
        <v/>
      </c>
      <c r="BJ30" s="136" t="str">
        <f>IF(AL被せ測定!BX31="","",AL被せ測定!BX31-$D30)</f>
        <v/>
      </c>
      <c r="BK30" s="136" t="str">
        <f>IF(AL被せ測定!BY31="","",AL被せ測定!BY31-$D30)</f>
        <v/>
      </c>
      <c r="BL30" s="136" t="str">
        <f>IF(AL被せ測定!BZ31="","",AL被せ測定!BZ31-$D30)</f>
        <v/>
      </c>
      <c r="BM30" s="136" t="str">
        <f>IF(AL被せ測定!CA31="","",AL被せ測定!CA31-$D30)</f>
        <v/>
      </c>
      <c r="BN30" s="136" t="str">
        <f>IF(AL被せ測定!CB31="","",AL被せ測定!CB31-$D30)</f>
        <v/>
      </c>
      <c r="BO30" s="136" t="str">
        <f>IF(AL被せ測定!CC31="","",AL被せ測定!CC31-$D30)</f>
        <v/>
      </c>
      <c r="BP30" s="136" t="str">
        <f>IF(AL被せ測定!CD31="","",AL被せ測定!CD31-$D30)</f>
        <v/>
      </c>
      <c r="BQ30" s="136" t="str">
        <f>IF(AL被せ測定!CE31="","",AL被せ測定!CE31-$D30)</f>
        <v/>
      </c>
      <c r="BR30" s="136" t="str">
        <f>IF(AL被せ測定!CF31="","",AL被せ測定!CF31-$D30)</f>
        <v/>
      </c>
      <c r="BS30" s="136" t="str">
        <f>IF(AL被せ測定!CG31="","",AL被せ測定!CG31-$D30)</f>
        <v/>
      </c>
      <c r="BT30" s="136" t="str">
        <f>IF(AL被せ測定!CH31="","",AL被せ測定!CH31-$D30)</f>
        <v/>
      </c>
      <c r="BU30" s="136" t="str">
        <f>IF(AL被せ測定!CI31="","",AL被せ測定!CI31-$D30)</f>
        <v/>
      </c>
      <c r="BV30" s="136" t="str">
        <f>IF(AL被せ測定!CJ31="","",AL被せ測定!CJ31-$D30)</f>
        <v/>
      </c>
      <c r="BW30" s="136" t="str">
        <f>IF(AL被せ測定!CK31="","",AL被せ測定!CK31-$D30)</f>
        <v/>
      </c>
      <c r="BX30" s="136" t="str">
        <f>IF(AL被せ測定!CL31="","",AL被せ測定!CL31-$D30)</f>
        <v/>
      </c>
      <c r="BY30" s="136" t="str">
        <f>IF(AL被せ測定!CM31="","",AL被せ測定!CM31-$D30)</f>
        <v/>
      </c>
      <c r="BZ30" s="136" t="str">
        <f>IF(AL被せ測定!CN31="","",AL被せ測定!CN31-$D30)</f>
        <v/>
      </c>
      <c r="CA30" s="136" t="str">
        <f>IF(AL被せ測定!CO31="","",AL被せ測定!CO31-$D30)</f>
        <v/>
      </c>
      <c r="CB30" s="136" t="str">
        <f>IF(AL被せ測定!CP31="","",AL被せ測定!CP31-$D30)</f>
        <v/>
      </c>
      <c r="CC30" s="136" t="str">
        <f>IF(AL被せ測定!CQ31="","",AL被せ測定!CQ31-$D30)</f>
        <v/>
      </c>
      <c r="CD30" s="136" t="str">
        <f>IF(AL被せ測定!CR31="","",AL被せ測定!CR31-$D30)</f>
        <v/>
      </c>
      <c r="CE30" s="136" t="str">
        <f>IF(AL被せ測定!CS31="","",AL被せ測定!CS31-$D30)</f>
        <v/>
      </c>
      <c r="CF30" s="136" t="str">
        <f>IF(AL被せ測定!CT31="","",AL被せ測定!CT31-$D30)</f>
        <v/>
      </c>
      <c r="CG30" s="136" t="str">
        <f>IF(AL被せ測定!CU31="","",AL被せ測定!CU31-$D30)</f>
        <v/>
      </c>
      <c r="CH30" s="136" t="str">
        <f>IF(AL被せ測定!CV31="","",AL被せ測定!CV31-$D30)</f>
        <v/>
      </c>
      <c r="CI30" s="136" t="str">
        <f>IF(AL被せ測定!CW31="","",AL被せ測定!CW31-$D30)</f>
        <v/>
      </c>
      <c r="CJ30" s="136" t="str">
        <f>IF(AL被せ測定!CX31="","",AL被せ測定!CX31-$D30)</f>
        <v/>
      </c>
      <c r="CK30" s="136" t="str">
        <f>IF(AL被せ測定!CY31="","",AL被せ測定!CY31-$D30)</f>
        <v/>
      </c>
      <c r="CL30" s="136" t="str">
        <f>IF(AL被せ測定!CZ31="","",AL被せ測定!CZ31-$D30)</f>
        <v/>
      </c>
      <c r="CM30" s="136" t="str">
        <f>IF(AL被せ測定!DA31="","",AL被せ測定!DA31-$D30)</f>
        <v/>
      </c>
      <c r="CN30" s="136" t="str">
        <f>IF(AL被せ測定!DB31="","",AL被せ測定!DB31-$D30)</f>
        <v/>
      </c>
      <c r="CO30" s="136" t="str">
        <f>IF(AL被せ測定!DC31="","",AL被せ測定!DC31-$D30)</f>
        <v/>
      </c>
      <c r="CP30" s="136" t="str">
        <f>IF(AL被せ測定!DD31="","",AL被せ測定!DD31-$D30)</f>
        <v/>
      </c>
      <c r="CQ30" s="136" t="str">
        <f>IF(AL被せ測定!DE31="","",AL被せ測定!DE31-$D30)</f>
        <v/>
      </c>
      <c r="CR30" s="136" t="str">
        <f>IF(AL被せ測定!DF31="","",AL被せ測定!DF31-$D30)</f>
        <v/>
      </c>
      <c r="CS30" s="136" t="str">
        <f>IF(AL被せ測定!DG31="","",AL被せ測定!DG31-$D30)</f>
        <v/>
      </c>
      <c r="CT30" s="136" t="str">
        <f>IF(AL被せ測定!DH31="","",AL被せ測定!DH31-$D30)</f>
        <v/>
      </c>
      <c r="CU30" s="136" t="str">
        <f>IF(AL被せ測定!DI31="","",AL被せ測定!DI31-$D30)</f>
        <v/>
      </c>
      <c r="CV30" s="136" t="str">
        <f>IF(AL被せ測定!DJ31="","",AL被せ測定!DJ31-$D30)</f>
        <v/>
      </c>
      <c r="CW30" s="136" t="str">
        <f>IF(AL被せ測定!DK31="","",AL被せ測定!DK31-$D30)</f>
        <v/>
      </c>
      <c r="CX30" s="136" t="str">
        <f>IF(AL被せ測定!DL31="","",AL被せ測定!DL31-$D30)</f>
        <v/>
      </c>
      <c r="CY30" s="136" t="str">
        <f>IF(AL被せ測定!DM31="","",AL被せ測定!DM31-$D30)</f>
        <v/>
      </c>
      <c r="CZ30" s="265" t="str">
        <f>IF(AL被せ測定!DN31="","",AL被せ測定!DN31-$D30)</f>
        <v/>
      </c>
    </row>
    <row r="31" spans="1:104" ht="13.5" customHeight="1" thickBot="1">
      <c r="A31" s="121">
        <f>AL被せ測定!A34</f>
        <v>16</v>
      </c>
      <c r="B31" s="127" t="str">
        <f>AL被せ測定!B34</f>
        <v>16.#4B 地側 Z=</v>
      </c>
      <c r="C31" s="149">
        <f>AL被せ測定!Q34</f>
        <v>16</v>
      </c>
      <c r="D31" s="37">
        <f>AL被せ測定!R34</f>
        <v>214.7</v>
      </c>
      <c r="E31" s="266">
        <f>IF(AL被せ測定!S34="","",AL被せ測定!S34-$D31)</f>
        <v>4.5000000000015916E-2</v>
      </c>
      <c r="F31" s="266">
        <f>IF(AL被せ測定!T34="","",AL被せ測定!T34-$D31)</f>
        <v>0.12700000000000955</v>
      </c>
      <c r="G31" s="140" t="str">
        <f>IF(AL被せ測定!U32="","",AL被せ測定!U32-$D31)</f>
        <v/>
      </c>
      <c r="H31" s="140" t="str">
        <f>IF(AL被せ測定!V32="","",AL被せ測定!V32-$D31)</f>
        <v/>
      </c>
      <c r="I31" s="140" t="str">
        <f>IF(AL被せ測定!W32="","",AL被せ測定!W32-$D31)</f>
        <v/>
      </c>
      <c r="J31" s="140" t="str">
        <f>IF(AL被せ測定!X32="","",AL被せ測定!X32-$D31)</f>
        <v/>
      </c>
      <c r="K31" s="140" t="str">
        <f>IF(AL被せ測定!Y32="","",AL被せ測定!Y32-$D31)</f>
        <v/>
      </c>
      <c r="L31" s="140" t="str">
        <f>IF(AL被せ測定!Z32="","",AL被せ測定!Z32-$D31)</f>
        <v/>
      </c>
      <c r="M31" s="140" t="str">
        <f>IF(AL被せ測定!AA32="","",AL被せ測定!AA32-$D31)</f>
        <v/>
      </c>
      <c r="N31" s="140" t="str">
        <f>IF(AL被せ測定!AB32="","",AL被せ測定!AB32-$D31)</f>
        <v/>
      </c>
      <c r="O31" s="140" t="str">
        <f>IF(AL被せ測定!AC32="","",AL被せ測定!AC32-$D31)</f>
        <v/>
      </c>
      <c r="P31" s="140" t="str">
        <f>IF(AL被せ測定!AD32="","",AL被せ測定!AD32-$D31)</f>
        <v/>
      </c>
      <c r="Q31" s="140" t="str">
        <f>IF(AL被せ測定!AE32="","",AL被せ測定!AE32-$D31)</f>
        <v/>
      </c>
      <c r="R31" s="140" t="str">
        <f>IF(AL被せ測定!AF32="","",AL被せ測定!AF32-$D31)</f>
        <v/>
      </c>
      <c r="S31" s="140" t="str">
        <f>IF(AL被せ測定!AG32="","",AL被せ測定!AG32-$D31)</f>
        <v/>
      </c>
      <c r="T31" s="140" t="str">
        <f>IF(AL被せ測定!AH32="","",AL被せ測定!AH32-$D31)</f>
        <v/>
      </c>
      <c r="U31" s="140" t="str">
        <f>IF(AL被せ測定!AI32="","",AL被せ測定!AI32-$D31)</f>
        <v/>
      </c>
      <c r="V31" s="140" t="str">
        <f>IF(AL被せ測定!AJ32="","",AL被せ測定!AJ32-$D31)</f>
        <v/>
      </c>
      <c r="W31" s="140" t="str">
        <f>IF(AL被せ測定!AK32="","",AL被せ測定!AK32-$D31)</f>
        <v/>
      </c>
      <c r="X31" s="140" t="str">
        <f>IF(AL被せ測定!AL32="","",AL被せ測定!AL32-$D31)</f>
        <v/>
      </c>
      <c r="Y31" s="140" t="str">
        <f>IF(AL被せ測定!AM32="","",AL被せ測定!AM32-$D31)</f>
        <v/>
      </c>
      <c r="Z31" s="140" t="str">
        <f>IF(AL被せ測定!AN32="","",AL被せ測定!AN32-$D31)</f>
        <v/>
      </c>
      <c r="AA31" s="140" t="str">
        <f>IF(AL被せ測定!AO32="","",AL被せ測定!AO32-$D31)</f>
        <v/>
      </c>
      <c r="AB31" s="140" t="str">
        <f>IF(AL被せ測定!AP32="","",AL被せ測定!AP32-$D31)</f>
        <v/>
      </c>
      <c r="AC31" s="140" t="str">
        <f>IF(AL被せ測定!AQ32="","",AL被せ測定!AQ32-$D31)</f>
        <v/>
      </c>
      <c r="AD31" s="140" t="str">
        <f>IF(AL被せ測定!AR32="","",AL被せ測定!AR32-$D31)</f>
        <v/>
      </c>
      <c r="AE31" s="140" t="str">
        <f>IF(AL被せ測定!AS32="","",AL被せ測定!AS32-$D31)</f>
        <v/>
      </c>
      <c r="AF31" s="140" t="str">
        <f>IF(AL被せ測定!AT32="","",AL被せ測定!AT32-$D31)</f>
        <v/>
      </c>
      <c r="AG31" s="140" t="str">
        <f>IF(AL被せ測定!AU32="","",AL被せ測定!AU32-$D31)</f>
        <v/>
      </c>
      <c r="AH31" s="140" t="str">
        <f>IF(AL被せ測定!AV32="","",AL被せ測定!AV32-$D31)</f>
        <v/>
      </c>
      <c r="AI31" s="140" t="str">
        <f>IF(AL被せ測定!AW32="","",AL被せ測定!AW32-$D31)</f>
        <v/>
      </c>
      <c r="AJ31" s="140" t="str">
        <f>IF(AL被せ測定!AX32="","",AL被せ測定!AX32-$D31)</f>
        <v/>
      </c>
      <c r="AK31" s="140" t="str">
        <f>IF(AL被せ測定!AY32="","",AL被せ測定!AY32-$D31)</f>
        <v/>
      </c>
      <c r="AL31" s="140" t="str">
        <f>IF(AL被せ測定!AZ32="","",AL被せ測定!AZ32-$D31)</f>
        <v/>
      </c>
      <c r="AM31" s="140" t="str">
        <f>IF(AL被せ測定!BA32="","",AL被せ測定!BA32-$D31)</f>
        <v/>
      </c>
      <c r="AN31" s="140" t="str">
        <f>IF(AL被せ測定!BB32="","",AL被せ測定!BB32-$D31)</f>
        <v/>
      </c>
      <c r="AO31" s="140" t="str">
        <f>IF(AL被せ測定!BC32="","",AL被せ測定!BC32-$D31)</f>
        <v/>
      </c>
      <c r="AP31" s="140" t="str">
        <f>IF(AL被せ測定!BD32="","",AL被せ測定!BD32-$D31)</f>
        <v/>
      </c>
      <c r="AQ31" s="140" t="str">
        <f>IF(AL被せ測定!BE32="","",AL被せ測定!BE32-$D31)</f>
        <v/>
      </c>
      <c r="AR31" s="140" t="str">
        <f>IF(AL被せ測定!BF32="","",AL被せ測定!BF32-$D31)</f>
        <v/>
      </c>
      <c r="AS31" s="140" t="str">
        <f>IF(AL被せ測定!BG32="","",AL被せ測定!BG32-$D31)</f>
        <v/>
      </c>
      <c r="AT31" s="140" t="str">
        <f>IF(AL被せ測定!BH32="","",AL被せ測定!BH32-$D31)</f>
        <v/>
      </c>
      <c r="AU31" s="140" t="str">
        <f>IF(AL被せ測定!BI32="","",AL被せ測定!BI32-$D31)</f>
        <v/>
      </c>
      <c r="AV31" s="140" t="str">
        <f>IF(AL被せ測定!BJ32="","",AL被せ測定!BJ32-$D31)</f>
        <v/>
      </c>
      <c r="AW31" s="140" t="str">
        <f>IF(AL被せ測定!BK32="","",AL被せ測定!BK32-$D31)</f>
        <v/>
      </c>
      <c r="AX31" s="140" t="str">
        <f>IF(AL被せ測定!BL32="","",AL被せ測定!BL32-$D31)</f>
        <v/>
      </c>
      <c r="AY31" s="140" t="str">
        <f>IF(AL被せ測定!BM32="","",AL被せ測定!BM32-$D31)</f>
        <v/>
      </c>
      <c r="AZ31" s="140" t="str">
        <f>IF(AL被せ測定!BN32="","",AL被せ測定!BN32-$D31)</f>
        <v/>
      </c>
      <c r="BA31" s="140" t="str">
        <f>IF(AL被せ測定!BO32="","",AL被せ測定!BO32-$D31)</f>
        <v/>
      </c>
      <c r="BB31" s="140" t="str">
        <f>IF(AL被せ測定!BP32="","",AL被せ測定!BP32-$D31)</f>
        <v/>
      </c>
      <c r="BC31" s="140" t="str">
        <f>IF(AL被せ測定!BQ32="","",AL被せ測定!BQ32-$D31)</f>
        <v/>
      </c>
      <c r="BD31" s="140" t="str">
        <f>IF(AL被せ測定!BR32="","",AL被せ測定!BR32-$D31)</f>
        <v/>
      </c>
      <c r="BE31" s="140" t="str">
        <f>IF(AL被せ測定!BS32="","",AL被せ測定!BS32-$D31)</f>
        <v/>
      </c>
      <c r="BF31" s="140" t="str">
        <f>IF(AL被せ測定!BT32="","",AL被せ測定!BT32-$D31)</f>
        <v/>
      </c>
      <c r="BG31" s="140" t="str">
        <f>IF(AL被せ測定!BU32="","",AL被せ測定!BU32-$D31)</f>
        <v/>
      </c>
      <c r="BH31" s="140" t="str">
        <f>IF(AL被せ測定!BV32="","",AL被せ測定!BV32-$D31)</f>
        <v/>
      </c>
      <c r="BI31" s="140" t="str">
        <f>IF(AL被せ測定!BW32="","",AL被せ測定!BW32-$D31)</f>
        <v/>
      </c>
      <c r="BJ31" s="140" t="str">
        <f>IF(AL被せ測定!BX32="","",AL被せ測定!BX32-$D31)</f>
        <v/>
      </c>
      <c r="BK31" s="140" t="str">
        <f>IF(AL被せ測定!BY32="","",AL被せ測定!BY32-$D31)</f>
        <v/>
      </c>
      <c r="BL31" s="140" t="str">
        <f>IF(AL被せ測定!BZ32="","",AL被せ測定!BZ32-$D31)</f>
        <v/>
      </c>
      <c r="BM31" s="140" t="str">
        <f>IF(AL被せ測定!CA32="","",AL被せ測定!CA32-$D31)</f>
        <v/>
      </c>
      <c r="BN31" s="140" t="str">
        <f>IF(AL被せ測定!CB32="","",AL被せ測定!CB32-$D31)</f>
        <v/>
      </c>
      <c r="BO31" s="140" t="str">
        <f>IF(AL被せ測定!CC32="","",AL被せ測定!CC32-$D31)</f>
        <v/>
      </c>
      <c r="BP31" s="140" t="str">
        <f>IF(AL被せ測定!CD32="","",AL被せ測定!CD32-$D31)</f>
        <v/>
      </c>
      <c r="BQ31" s="140" t="str">
        <f>IF(AL被せ測定!CE32="","",AL被せ測定!CE32-$D31)</f>
        <v/>
      </c>
      <c r="BR31" s="140" t="str">
        <f>IF(AL被せ測定!CF32="","",AL被せ測定!CF32-$D31)</f>
        <v/>
      </c>
      <c r="BS31" s="140" t="str">
        <f>IF(AL被せ測定!CG32="","",AL被せ測定!CG32-$D31)</f>
        <v/>
      </c>
      <c r="BT31" s="140" t="str">
        <f>IF(AL被せ測定!CH32="","",AL被せ測定!CH32-$D31)</f>
        <v/>
      </c>
      <c r="BU31" s="140" t="str">
        <f>IF(AL被せ測定!CI32="","",AL被せ測定!CI32-$D31)</f>
        <v/>
      </c>
      <c r="BV31" s="140" t="str">
        <f>IF(AL被せ測定!CJ32="","",AL被せ測定!CJ32-$D31)</f>
        <v/>
      </c>
      <c r="BW31" s="140" t="str">
        <f>IF(AL被せ測定!CK32="","",AL被せ測定!CK32-$D31)</f>
        <v/>
      </c>
      <c r="BX31" s="140" t="str">
        <f>IF(AL被せ測定!CL32="","",AL被せ測定!CL32-$D31)</f>
        <v/>
      </c>
      <c r="BY31" s="140" t="str">
        <f>IF(AL被せ測定!CM32="","",AL被せ測定!CM32-$D31)</f>
        <v/>
      </c>
      <c r="BZ31" s="140" t="str">
        <f>IF(AL被せ測定!CN32="","",AL被せ測定!CN32-$D31)</f>
        <v/>
      </c>
      <c r="CA31" s="140" t="str">
        <f>IF(AL被せ測定!CO32="","",AL被せ測定!CO32-$D31)</f>
        <v/>
      </c>
      <c r="CB31" s="140" t="str">
        <f>IF(AL被せ測定!CP32="","",AL被せ測定!CP32-$D31)</f>
        <v/>
      </c>
      <c r="CC31" s="140" t="str">
        <f>IF(AL被せ測定!CQ32="","",AL被せ測定!CQ32-$D31)</f>
        <v/>
      </c>
      <c r="CD31" s="140" t="str">
        <f>IF(AL被せ測定!CR32="","",AL被せ測定!CR32-$D31)</f>
        <v/>
      </c>
      <c r="CE31" s="140" t="str">
        <f>IF(AL被せ測定!CS32="","",AL被せ測定!CS32-$D31)</f>
        <v/>
      </c>
      <c r="CF31" s="140" t="str">
        <f>IF(AL被せ測定!CT32="","",AL被せ測定!CT32-$D31)</f>
        <v/>
      </c>
      <c r="CG31" s="140" t="str">
        <f>IF(AL被せ測定!CU32="","",AL被せ測定!CU32-$D31)</f>
        <v/>
      </c>
      <c r="CH31" s="140" t="str">
        <f>IF(AL被せ測定!CV32="","",AL被せ測定!CV32-$D31)</f>
        <v/>
      </c>
      <c r="CI31" s="140" t="str">
        <f>IF(AL被せ測定!CW32="","",AL被せ測定!CW32-$D31)</f>
        <v/>
      </c>
      <c r="CJ31" s="140" t="str">
        <f>IF(AL被せ測定!CX32="","",AL被せ測定!CX32-$D31)</f>
        <v/>
      </c>
      <c r="CK31" s="140" t="str">
        <f>IF(AL被せ測定!CY32="","",AL被せ測定!CY32-$D31)</f>
        <v/>
      </c>
      <c r="CL31" s="140" t="str">
        <f>IF(AL被せ測定!CZ32="","",AL被せ測定!CZ32-$D31)</f>
        <v/>
      </c>
      <c r="CM31" s="140" t="str">
        <f>IF(AL被せ測定!DA32="","",AL被せ測定!DA32-$D31)</f>
        <v/>
      </c>
      <c r="CN31" s="140" t="str">
        <f>IF(AL被せ測定!DB32="","",AL被せ測定!DB32-$D31)</f>
        <v/>
      </c>
      <c r="CO31" s="140" t="str">
        <f>IF(AL被せ測定!DC32="","",AL被せ測定!DC32-$D31)</f>
        <v/>
      </c>
      <c r="CP31" s="140" t="str">
        <f>IF(AL被せ測定!DD32="","",AL被せ測定!DD32-$D31)</f>
        <v/>
      </c>
      <c r="CQ31" s="140" t="str">
        <f>IF(AL被せ測定!DE32="","",AL被せ測定!DE32-$D31)</f>
        <v/>
      </c>
      <c r="CR31" s="140" t="str">
        <f>IF(AL被せ測定!DF32="","",AL被せ測定!DF32-$D31)</f>
        <v/>
      </c>
      <c r="CS31" s="140" t="str">
        <f>IF(AL被せ測定!DG32="","",AL被せ測定!DG32-$D31)</f>
        <v/>
      </c>
      <c r="CT31" s="140" t="str">
        <f>IF(AL被せ測定!DH32="","",AL被せ測定!DH32-$D31)</f>
        <v/>
      </c>
      <c r="CU31" s="140" t="str">
        <f>IF(AL被せ測定!DI32="","",AL被せ測定!DI32-$D31)</f>
        <v/>
      </c>
      <c r="CV31" s="140" t="str">
        <f>IF(AL被せ測定!DJ32="","",AL被せ測定!DJ32-$D31)</f>
        <v/>
      </c>
      <c r="CW31" s="140" t="str">
        <f>IF(AL被せ測定!DK32="","",AL被せ測定!DK32-$D31)</f>
        <v/>
      </c>
      <c r="CX31" s="140" t="str">
        <f>IF(AL被せ測定!DL32="","",AL被せ測定!DL32-$D31)</f>
        <v/>
      </c>
      <c r="CY31" s="140" t="str">
        <f>IF(AL被せ測定!DM32="","",AL被せ測定!DM32-$D31)</f>
        <v/>
      </c>
      <c r="CZ31" s="267" t="str">
        <f>IF(AL被せ測定!DN32="","",AL被せ測定!DN32-$D31)</f>
        <v/>
      </c>
    </row>
  </sheetData>
  <mergeCells count="3">
    <mergeCell ref="A2:B5"/>
    <mergeCell ref="A6:B7"/>
    <mergeCell ref="C2:F2"/>
  </mergeCells>
  <phoneticPr fontId="3"/>
  <printOptions horizontalCentered="1"/>
  <pageMargins left="0.39370078740157483" right="0.39370078740157483" top="0.39370078740157483" bottom="0.39370078740157483" header="0.51181102362204722" footer="0.51181102362204722"/>
  <pageSetup paperSize="9" scale="75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/>
    <pageSetUpPr fitToPage="1"/>
  </sheetPr>
  <dimension ref="A1:AV51"/>
  <sheetViews>
    <sheetView zoomScale="48" zoomScaleNormal="48" workbookViewId="0">
      <selection activeCell="B5" sqref="B5:AU58"/>
    </sheetView>
  </sheetViews>
  <sheetFormatPr baseColWidth="10" defaultColWidth="9" defaultRowHeight="17"/>
  <cols>
    <col min="1" max="1" width="6.1640625" style="38" customWidth="1"/>
    <col min="2" max="5" width="7.6640625" style="38" customWidth="1"/>
    <col min="6" max="6" width="5.6640625" style="38" customWidth="1"/>
    <col min="7" max="8" width="12.1640625" style="38" customWidth="1"/>
    <col min="9" max="9" width="10.6640625" style="38" customWidth="1"/>
    <col min="10" max="11" width="5.6640625" style="38" customWidth="1"/>
    <col min="12" max="12" width="10.6640625" style="38" customWidth="1"/>
    <col min="13" max="13" width="6.6640625" style="38" customWidth="1"/>
    <col min="14" max="14" width="10.6640625" style="38" customWidth="1"/>
    <col min="15" max="15" width="5.6640625" style="38" customWidth="1"/>
    <col min="16" max="16" width="7.1640625" style="38" customWidth="1"/>
    <col min="17" max="32" width="5.6640625" style="38" customWidth="1"/>
    <col min="33" max="33" width="7.1640625" style="38" customWidth="1"/>
    <col min="34" max="34" width="5.6640625" style="38" customWidth="1"/>
    <col min="35" max="35" width="10.6640625" style="38" customWidth="1"/>
    <col min="36" max="36" width="6.6640625" style="38" customWidth="1"/>
    <col min="37" max="37" width="10.6640625" style="38" customWidth="1"/>
    <col min="38" max="39" width="5.6640625" style="38" customWidth="1"/>
    <col min="40" max="40" width="10.6640625" style="38" customWidth="1"/>
    <col min="41" max="42" width="12.1640625" style="38" customWidth="1"/>
    <col min="43" max="43" width="5.6640625" style="38" customWidth="1"/>
    <col min="44" max="47" width="7.6640625" style="38" customWidth="1"/>
    <col min="48" max="48" width="6.1640625" style="38" customWidth="1"/>
    <col min="49" max="16384" width="9" style="38"/>
  </cols>
  <sheetData>
    <row r="1" spans="1:48" ht="17.25" customHeight="1">
      <c r="F1" s="784" t="str">
        <f>A測定!A5</f>
        <v>GHAC  R0J尺寸检查表</v>
      </c>
      <c r="G1" s="784"/>
      <c r="H1" s="784"/>
      <c r="I1" s="784"/>
      <c r="J1" s="784"/>
      <c r="K1" s="784" t="str">
        <f>CONCATENATE(MID(A測定!A5,6,3),"#",A測定!D5,"_",A測定!L5,"(",TEXT(A測定!G5,"yy/mm/dd"),")","_","SHOT.NO",A測定!J5)</f>
        <v xml:space="preserve"> R0#3_DC1(AVE)_SHOT.NO191</v>
      </c>
      <c r="L1" s="784"/>
      <c r="M1" s="784"/>
      <c r="N1" s="784"/>
      <c r="O1" s="784"/>
      <c r="P1" s="784"/>
      <c r="Q1" s="784"/>
      <c r="R1" s="784"/>
      <c r="AG1" s="785" t="str">
        <f>A測定!$J$7</f>
        <v>基准值</v>
      </c>
      <c r="AH1" s="786"/>
      <c r="AI1" s="784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AJ1" s="784"/>
      <c r="AK1" s="784"/>
      <c r="AL1" s="784"/>
      <c r="AM1" s="784"/>
      <c r="AN1" s="784"/>
      <c r="AO1" s="784"/>
      <c r="AP1" s="784"/>
    </row>
    <row r="2" spans="1:48" ht="17.25" customHeight="1">
      <c r="F2" s="784"/>
      <c r="G2" s="784"/>
      <c r="H2" s="784"/>
      <c r="I2" s="784"/>
      <c r="J2" s="784"/>
      <c r="K2" s="784"/>
      <c r="L2" s="784"/>
      <c r="M2" s="784"/>
      <c r="N2" s="784"/>
      <c r="O2" s="784"/>
      <c r="P2" s="784"/>
      <c r="Q2" s="784"/>
      <c r="R2" s="784"/>
      <c r="AG2" s="787"/>
      <c r="AH2" s="788"/>
      <c r="AI2" s="784"/>
      <c r="AJ2" s="784"/>
      <c r="AK2" s="784"/>
      <c r="AL2" s="784"/>
      <c r="AM2" s="784"/>
      <c r="AN2" s="784"/>
      <c r="AO2" s="784"/>
      <c r="AP2" s="784"/>
    </row>
    <row r="3" spans="1:48" ht="17.25" customHeight="1">
      <c r="F3" s="784" t="str">
        <f>B測定!$S$1</f>
        <v>OP　端面</v>
      </c>
      <c r="G3" s="784"/>
      <c r="H3" s="784"/>
      <c r="I3" s="784"/>
      <c r="J3" s="784"/>
      <c r="K3" s="39" t="s">
        <v>23</v>
      </c>
      <c r="L3" s="40">
        <f>MAX(D8:D21,D37:D51,AR8:AR29,AR47:AR50)</f>
        <v>0.23</v>
      </c>
    </row>
    <row r="4" spans="1:48" ht="17.25" customHeight="1">
      <c r="F4" s="784"/>
      <c r="G4" s="784"/>
      <c r="H4" s="784"/>
      <c r="I4" s="784"/>
      <c r="J4" s="784"/>
      <c r="K4" s="39" t="s">
        <v>24</v>
      </c>
      <c r="L4" s="40">
        <f>MIN(D8:D21,D37:D51,AR8:AR29,AR47:AR50)</f>
        <v>-0.36</v>
      </c>
    </row>
    <row r="6" spans="1:48" ht="17.25" customHeight="1">
      <c r="B6" s="778" t="str">
        <f>RIGHT(A測定!$H$11,2)</f>
        <v>公差</v>
      </c>
      <c r="C6" s="778"/>
      <c r="D6" s="779" t="s">
        <v>696</v>
      </c>
      <c r="E6" s="782" t="s">
        <v>694</v>
      </c>
      <c r="F6" s="778" t="str">
        <f>A測定!$O$11</f>
        <v>判定</v>
      </c>
      <c r="G6" s="778" t="str">
        <f>A測定!$J$11</f>
        <v>素材寸法</v>
      </c>
      <c r="H6" s="778" t="str">
        <f>A測定!$K$11</f>
        <v>測定値</v>
      </c>
      <c r="I6" s="49"/>
      <c r="J6" s="50"/>
      <c r="K6" s="50"/>
      <c r="L6" s="50"/>
      <c r="M6" s="50"/>
      <c r="N6" s="51"/>
      <c r="O6" s="778" t="str">
        <f>A測定!$D$11</f>
        <v>测量</v>
      </c>
      <c r="P6" s="778" t="str">
        <f>A測定!$A$11</f>
        <v>NO</v>
      </c>
      <c r="AG6" s="778" t="str">
        <f>P6</f>
        <v>NO</v>
      </c>
      <c r="AH6" s="778" t="str">
        <f>O6</f>
        <v>测量</v>
      </c>
      <c r="AI6" s="49"/>
      <c r="AJ6" s="50"/>
      <c r="AK6" s="50"/>
      <c r="AL6" s="50"/>
      <c r="AM6" s="50"/>
      <c r="AN6" s="51"/>
      <c r="AO6" s="778" t="str">
        <f>H6</f>
        <v>測定値</v>
      </c>
      <c r="AP6" s="781" t="str">
        <f>G6</f>
        <v>素材寸法</v>
      </c>
      <c r="AQ6" s="778" t="str">
        <f>F6</f>
        <v>判定</v>
      </c>
      <c r="AR6" s="779" t="s">
        <v>696</v>
      </c>
      <c r="AS6" s="782" t="s">
        <v>694</v>
      </c>
      <c r="AT6" s="778" t="str">
        <f>B6</f>
        <v>公差</v>
      </c>
      <c r="AU6" s="778"/>
    </row>
    <row r="7" spans="1:48">
      <c r="B7" s="173" t="str">
        <f>LEFT(A測定!$I$11,1)</f>
        <v>下</v>
      </c>
      <c r="C7" s="173" t="str">
        <f>LEFT(A測定!$H$11,1)</f>
        <v>上</v>
      </c>
      <c r="D7" s="780"/>
      <c r="E7" s="778"/>
      <c r="F7" s="778"/>
      <c r="G7" s="778"/>
      <c r="H7" s="778"/>
      <c r="I7" s="52"/>
      <c r="J7" s="53"/>
      <c r="K7" s="53"/>
      <c r="L7" s="53"/>
      <c r="M7" s="53"/>
      <c r="N7" s="54"/>
      <c r="O7" s="778"/>
      <c r="P7" s="778"/>
      <c r="AG7" s="778"/>
      <c r="AH7" s="778"/>
      <c r="AI7" s="52"/>
      <c r="AJ7" s="53"/>
      <c r="AK7" s="53"/>
      <c r="AL7" s="53"/>
      <c r="AM7" s="53"/>
      <c r="AN7" s="54"/>
      <c r="AO7" s="778"/>
      <c r="AP7" s="778"/>
      <c r="AQ7" s="778"/>
      <c r="AR7" s="780"/>
      <c r="AS7" s="778"/>
      <c r="AT7" s="154" t="str">
        <f>C7</f>
        <v>上</v>
      </c>
      <c r="AU7" s="154" t="str">
        <f>B7</f>
        <v>下</v>
      </c>
    </row>
    <row r="8" spans="1:48">
      <c r="A8" s="38">
        <v>1</v>
      </c>
      <c r="B8" s="42">
        <f>B測定!I101</f>
        <v>-0.7</v>
      </c>
      <c r="C8" s="42">
        <f>B測定!H101</f>
        <v>0.3</v>
      </c>
      <c r="D8" s="42">
        <v>-0.08</v>
      </c>
      <c r="E8" s="86">
        <v>-0.09</v>
      </c>
      <c r="F8" s="154" t="str">
        <f t="shared" ref="F8:F21" si="0">IF(AND(C8&gt;=D8,D8&gt;=B8),"OK","NG")</f>
        <v>OK</v>
      </c>
      <c r="G8" s="43">
        <f>B測定!J101</f>
        <v>-56</v>
      </c>
      <c r="H8" s="43">
        <f>B測定!K101</f>
        <v>-56.323999999999998</v>
      </c>
      <c r="I8" s="55"/>
      <c r="J8" s="56"/>
      <c r="K8" s="56"/>
      <c r="L8" s="56"/>
      <c r="M8" s="56"/>
      <c r="N8" s="57"/>
      <c r="O8" s="154" t="str">
        <f>B測定!D101</f>
        <v>Z</v>
      </c>
      <c r="P8" s="154">
        <f>B測定!A101</f>
        <v>680</v>
      </c>
      <c r="AG8" s="154">
        <f>B測定!A90</f>
        <v>669</v>
      </c>
      <c r="AH8" s="154" t="str">
        <f>B測定!D90</f>
        <v>Z</v>
      </c>
      <c r="AI8" s="55"/>
      <c r="AJ8" s="56"/>
      <c r="AK8" s="56"/>
      <c r="AL8" s="56"/>
      <c r="AM8" s="56"/>
      <c r="AN8" s="57"/>
      <c r="AO8" s="45">
        <f>B測定!K90</f>
        <v>-56.146000000000001</v>
      </c>
      <c r="AP8" s="45">
        <f>B測定!J90</f>
        <v>-56</v>
      </c>
      <c r="AQ8" s="154" t="str">
        <f t="shared" ref="AQ8:AQ29" si="1">IF(AND(AT8&gt;=AR8,AR8&gt;=AU8),"OK","NG")</f>
        <v>OK</v>
      </c>
      <c r="AR8" s="47">
        <v>0.01</v>
      </c>
      <c r="AS8" s="47">
        <v>-0.01</v>
      </c>
      <c r="AT8" s="47">
        <f>B測定!H90</f>
        <v>0.3</v>
      </c>
      <c r="AU8" s="47">
        <f>B測定!I90</f>
        <v>-0.7</v>
      </c>
      <c r="AV8" s="38">
        <v>1</v>
      </c>
    </row>
    <row r="9" spans="1:48">
      <c r="A9" s="38">
        <v>2</v>
      </c>
      <c r="B9" s="42">
        <f>B測定!I100</f>
        <v>-0.7</v>
      </c>
      <c r="C9" s="42">
        <f>B測定!H100</f>
        <v>0.3</v>
      </c>
      <c r="D9" s="42">
        <v>-0.08</v>
      </c>
      <c r="E9" s="86">
        <v>-0.11</v>
      </c>
      <c r="F9" s="154" t="str">
        <f t="shared" si="0"/>
        <v>OK</v>
      </c>
      <c r="G9" s="43">
        <f>B測定!J100</f>
        <v>-56</v>
      </c>
      <c r="H9" s="43">
        <f>B測定!K100</f>
        <v>-56.279000000000003</v>
      </c>
      <c r="I9" s="55"/>
      <c r="J9" s="56"/>
      <c r="K9" s="56"/>
      <c r="L9" s="56"/>
      <c r="M9" s="56"/>
      <c r="N9" s="57"/>
      <c r="O9" s="154" t="str">
        <f>B測定!D100</f>
        <v>Z</v>
      </c>
      <c r="P9" s="154">
        <f>B測定!A100</f>
        <v>679</v>
      </c>
      <c r="AG9" s="154">
        <f>B測定!A78</f>
        <v>655</v>
      </c>
      <c r="AH9" s="154" t="str">
        <f>B測定!D78</f>
        <v>Z</v>
      </c>
      <c r="AI9" s="55"/>
      <c r="AJ9" s="56"/>
      <c r="AK9" s="56"/>
      <c r="AL9" s="56"/>
      <c r="AM9" s="56"/>
      <c r="AN9" s="57"/>
      <c r="AO9" s="45">
        <f>B測定!K78</f>
        <v>-1.0509999999999999</v>
      </c>
      <c r="AP9" s="45">
        <f>B測定!J78</f>
        <v>-1</v>
      </c>
      <c r="AQ9" s="154" t="str">
        <f t="shared" si="1"/>
        <v>OK</v>
      </c>
      <c r="AR9" s="47">
        <v>0.02</v>
      </c>
      <c r="AS9" s="47">
        <v>0.01</v>
      </c>
      <c r="AT9" s="47">
        <f>B測定!H78</f>
        <v>0.3</v>
      </c>
      <c r="AU9" s="47">
        <f>B測定!I78</f>
        <v>-0.5</v>
      </c>
      <c r="AV9" s="38">
        <v>2</v>
      </c>
    </row>
    <row r="10" spans="1:48">
      <c r="A10" s="38">
        <v>3</v>
      </c>
      <c r="B10" s="42">
        <f>B測定!I83</f>
        <v>-0.5</v>
      </c>
      <c r="C10" s="42">
        <f>B測定!H83</f>
        <v>0.3</v>
      </c>
      <c r="D10" s="42">
        <v>-0.18</v>
      </c>
      <c r="E10" s="86">
        <v>-0.21</v>
      </c>
      <c r="F10" s="154" t="str">
        <f t="shared" si="0"/>
        <v>OK</v>
      </c>
      <c r="G10" s="43">
        <f>B測定!J83</f>
        <v>-1</v>
      </c>
      <c r="H10" s="43">
        <f>B測定!K83</f>
        <v>-1.244</v>
      </c>
      <c r="I10" s="55"/>
      <c r="J10" s="56"/>
      <c r="K10" s="56"/>
      <c r="L10" s="56"/>
      <c r="M10" s="56"/>
      <c r="N10" s="57"/>
      <c r="O10" s="154" t="str">
        <f>B測定!D83</f>
        <v>Z</v>
      </c>
      <c r="P10" s="154">
        <f>B測定!A83</f>
        <v>660</v>
      </c>
      <c r="AG10" s="154">
        <f>B測定!A152</f>
        <v>685</v>
      </c>
      <c r="AH10" s="154" t="str">
        <f>B測定!D152</f>
        <v>Z</v>
      </c>
      <c r="AI10" s="55"/>
      <c r="AJ10" s="56"/>
      <c r="AK10" s="56"/>
      <c r="AL10" s="56"/>
      <c r="AM10" s="56"/>
      <c r="AN10" s="57"/>
      <c r="AO10" s="45">
        <f>B測定!K152</f>
        <v>66.503</v>
      </c>
      <c r="AP10" s="45">
        <f>B測定!J152</f>
        <v>66.5</v>
      </c>
      <c r="AQ10" s="154" t="str">
        <f t="shared" si="1"/>
        <v>OK</v>
      </c>
      <c r="AR10" s="47">
        <v>-0.05</v>
      </c>
      <c r="AS10" s="47">
        <v>-0.05</v>
      </c>
      <c r="AT10" s="47">
        <f>B測定!H152</f>
        <v>0.3</v>
      </c>
      <c r="AU10" s="47">
        <f>B測定!I152</f>
        <v>-0.5</v>
      </c>
      <c r="AV10" s="38">
        <v>3</v>
      </c>
    </row>
    <row r="11" spans="1:48">
      <c r="A11" s="38">
        <v>4</v>
      </c>
      <c r="B11" s="42">
        <f>B測定!I99</f>
        <v>-0.7</v>
      </c>
      <c r="C11" s="42">
        <f>B測定!H99</f>
        <v>0.3</v>
      </c>
      <c r="D11" s="42">
        <v>-0.25</v>
      </c>
      <c r="E11" s="86">
        <v>-0.25</v>
      </c>
      <c r="F11" s="154" t="str">
        <f t="shared" si="0"/>
        <v>OK</v>
      </c>
      <c r="G11" s="43">
        <f>B測定!J99</f>
        <v>-56</v>
      </c>
      <c r="H11" s="43">
        <f>B測定!K99</f>
        <v>-56.435000000000002</v>
      </c>
      <c r="I11" s="55"/>
      <c r="J11" s="56"/>
      <c r="K11" s="56"/>
      <c r="L11" s="56"/>
      <c r="M11" s="56"/>
      <c r="N11" s="57"/>
      <c r="O11" s="154" t="str">
        <f>B測定!D99</f>
        <v>Z</v>
      </c>
      <c r="P11" s="154">
        <f>B測定!A99</f>
        <v>678</v>
      </c>
      <c r="AG11" s="154">
        <f>B測定!A77</f>
        <v>654</v>
      </c>
      <c r="AH11" s="154" t="str">
        <f>B測定!D77</f>
        <v>Z</v>
      </c>
      <c r="AI11" s="55"/>
      <c r="AJ11" s="56"/>
      <c r="AK11" s="56"/>
      <c r="AL11" s="56"/>
      <c r="AM11" s="56"/>
      <c r="AN11" s="57"/>
      <c r="AO11" s="45">
        <f>B測定!K77</f>
        <v>-0.94599999999999995</v>
      </c>
      <c r="AP11" s="45">
        <f>B測定!J77</f>
        <v>-1</v>
      </c>
      <c r="AQ11" s="154" t="str">
        <f t="shared" si="1"/>
        <v>OK</v>
      </c>
      <c r="AR11" s="47">
        <v>0.2</v>
      </c>
      <c r="AS11" s="47">
        <v>0.19</v>
      </c>
      <c r="AT11" s="47">
        <f>B測定!H77</f>
        <v>0.3</v>
      </c>
      <c r="AU11" s="47">
        <f>B測定!I77</f>
        <v>-0.5</v>
      </c>
      <c r="AV11" s="38">
        <v>4</v>
      </c>
    </row>
    <row r="12" spans="1:48">
      <c r="A12" s="38">
        <v>5</v>
      </c>
      <c r="B12" s="42">
        <f>B測定!I82</f>
        <v>-0.5</v>
      </c>
      <c r="C12" s="42">
        <f>B測定!H82</f>
        <v>0.3</v>
      </c>
      <c r="D12" s="42">
        <v>7.0000000000000007E-2</v>
      </c>
      <c r="E12" s="86">
        <v>7.0000000000000007E-2</v>
      </c>
      <c r="F12" s="154" t="str">
        <f t="shared" si="0"/>
        <v>OK</v>
      </c>
      <c r="G12" s="43">
        <f>B測定!J82</f>
        <v>-1</v>
      </c>
      <c r="H12" s="43">
        <f>B測定!K82</f>
        <v>-1.034</v>
      </c>
      <c r="I12" s="55"/>
      <c r="J12" s="56"/>
      <c r="K12" s="56"/>
      <c r="L12" s="56"/>
      <c r="M12" s="56"/>
      <c r="N12" s="57"/>
      <c r="O12" s="154" t="str">
        <f>B測定!D82</f>
        <v>Z</v>
      </c>
      <c r="P12" s="154">
        <f>B測定!A82</f>
        <v>659</v>
      </c>
      <c r="AG12" s="154">
        <f>B測定!A124</f>
        <v>708</v>
      </c>
      <c r="AH12" s="154" t="str">
        <f>B測定!D124</f>
        <v>Z</v>
      </c>
      <c r="AI12" s="55"/>
      <c r="AJ12" s="56"/>
      <c r="AK12" s="56"/>
      <c r="AL12" s="56"/>
      <c r="AM12" s="56"/>
      <c r="AN12" s="57"/>
      <c r="AO12" s="45">
        <f>B測定!K124</f>
        <v>-55.985999999999997</v>
      </c>
      <c r="AP12" s="45">
        <f>B測定!J124</f>
        <v>-56</v>
      </c>
      <c r="AQ12" s="154" t="str">
        <f t="shared" si="1"/>
        <v>OK</v>
      </c>
      <c r="AR12" s="47">
        <v>0.23</v>
      </c>
      <c r="AS12" s="47">
        <v>0.23</v>
      </c>
      <c r="AT12" s="47">
        <f>B測定!H124</f>
        <v>0.3</v>
      </c>
      <c r="AU12" s="47">
        <f>B測定!I124</f>
        <v>-0.7</v>
      </c>
      <c r="AV12" s="38">
        <v>5</v>
      </c>
    </row>
    <row r="13" spans="1:48">
      <c r="A13" s="38">
        <v>6</v>
      </c>
      <c r="B13" s="42">
        <f>B測定!I98</f>
        <v>-0.7</v>
      </c>
      <c r="C13" s="42">
        <f>B測定!H98</f>
        <v>0.3</v>
      </c>
      <c r="D13" s="42">
        <v>-0.35</v>
      </c>
      <c r="E13" s="86">
        <v>-0.35</v>
      </c>
      <c r="F13" s="154" t="str">
        <f t="shared" si="0"/>
        <v>OK</v>
      </c>
      <c r="G13" s="43">
        <f>B測定!J98</f>
        <v>-56</v>
      </c>
      <c r="H13" s="43">
        <f>B測定!K98</f>
        <v>-56.482999999999997</v>
      </c>
      <c r="I13" s="55"/>
      <c r="J13" s="56"/>
      <c r="K13" s="56"/>
      <c r="L13" s="56"/>
      <c r="M13" s="56"/>
      <c r="N13" s="57"/>
      <c r="O13" s="154" t="str">
        <f>B測定!D98</f>
        <v>Z</v>
      </c>
      <c r="P13" s="154">
        <f>B測定!A98</f>
        <v>677</v>
      </c>
      <c r="AG13" s="154">
        <f>B測定!A150</f>
        <v>684</v>
      </c>
      <c r="AH13" s="154" t="str">
        <f>B測定!D150</f>
        <v>Z</v>
      </c>
      <c r="AI13" s="55"/>
      <c r="AJ13" s="56"/>
      <c r="AK13" s="56"/>
      <c r="AL13" s="56"/>
      <c r="AM13" s="56"/>
      <c r="AN13" s="57"/>
      <c r="AO13" s="45">
        <f>B測定!K150</f>
        <v>66.48</v>
      </c>
      <c r="AP13" s="45">
        <f>B測定!J150</f>
        <v>66.5</v>
      </c>
      <c r="AQ13" s="154" t="str">
        <f t="shared" si="1"/>
        <v>OK</v>
      </c>
      <c r="AR13" s="47">
        <v>-0.02</v>
      </c>
      <c r="AS13" s="47">
        <v>-0.03</v>
      </c>
      <c r="AT13" s="47">
        <f>B測定!H150</f>
        <v>0.3</v>
      </c>
      <c r="AU13" s="47">
        <f>B測定!I150</f>
        <v>-0.5</v>
      </c>
      <c r="AV13" s="38">
        <v>6</v>
      </c>
    </row>
    <row r="14" spans="1:48">
      <c r="A14" s="38">
        <v>7</v>
      </c>
      <c r="B14" s="42">
        <f>B測定!I81</f>
        <v>-0.5</v>
      </c>
      <c r="C14" s="42">
        <f>B測定!H81</f>
        <v>0.3</v>
      </c>
      <c r="D14" s="42">
        <v>-0.08</v>
      </c>
      <c r="E14" s="86">
        <v>-0.09</v>
      </c>
      <c r="F14" s="154" t="str">
        <f t="shared" si="0"/>
        <v>OK</v>
      </c>
      <c r="G14" s="43">
        <f>B測定!J81</f>
        <v>-1</v>
      </c>
      <c r="H14" s="43">
        <f>B測定!K81</f>
        <v>-1.081</v>
      </c>
      <c r="I14" s="55"/>
      <c r="J14" s="56"/>
      <c r="K14" s="56"/>
      <c r="L14" s="56"/>
      <c r="M14" s="56"/>
      <c r="N14" s="57"/>
      <c r="O14" s="154" t="str">
        <f>B測定!D81</f>
        <v>Z</v>
      </c>
      <c r="P14" s="154">
        <f>B測定!A81</f>
        <v>658</v>
      </c>
      <c r="AG14" s="154">
        <f>B測定!A87</f>
        <v>664</v>
      </c>
      <c r="AH14" s="154" t="str">
        <f>B測定!D87</f>
        <v>Z</v>
      </c>
      <c r="AI14" s="55"/>
      <c r="AJ14" s="56"/>
      <c r="AK14" s="56"/>
      <c r="AL14" s="56"/>
      <c r="AM14" s="56"/>
      <c r="AN14" s="57"/>
      <c r="AO14" s="45">
        <f>B測定!K87</f>
        <v>-56.216999999999999</v>
      </c>
      <c r="AP14" s="45">
        <f>B測定!J87</f>
        <v>-56</v>
      </c>
      <c r="AQ14" s="154" t="str">
        <f t="shared" si="1"/>
        <v>OK</v>
      </c>
      <c r="AR14" s="47">
        <v>-0.04</v>
      </c>
      <c r="AS14" s="47">
        <v>-0.06</v>
      </c>
      <c r="AT14" s="47">
        <f>B測定!H87</f>
        <v>0.3</v>
      </c>
      <c r="AU14" s="47">
        <f>B測定!I87</f>
        <v>-0.7</v>
      </c>
      <c r="AV14" s="38">
        <v>7</v>
      </c>
    </row>
    <row r="15" spans="1:48">
      <c r="A15" s="38">
        <v>8</v>
      </c>
      <c r="B15" s="42">
        <f>B測定!I97</f>
        <v>-0.7</v>
      </c>
      <c r="C15" s="42">
        <f>B測定!H97</f>
        <v>0.3</v>
      </c>
      <c r="D15" s="42">
        <v>-0.33</v>
      </c>
      <c r="E15" s="86">
        <v>-0.33</v>
      </c>
      <c r="F15" s="154" t="str">
        <f t="shared" si="0"/>
        <v>OK</v>
      </c>
      <c r="G15" s="43">
        <f>B測定!J97</f>
        <v>-56</v>
      </c>
      <c r="H15" s="43">
        <f>B測定!K97</f>
        <v>-56.494</v>
      </c>
      <c r="I15" s="55"/>
      <c r="J15" s="56"/>
      <c r="K15" s="56"/>
      <c r="L15" s="56"/>
      <c r="M15" s="56"/>
      <c r="N15" s="57"/>
      <c r="O15" s="154" t="str">
        <f>B測定!D97</f>
        <v>Z</v>
      </c>
      <c r="P15" s="154">
        <f>B測定!A97</f>
        <v>676</v>
      </c>
      <c r="AG15" s="154">
        <f>B測定!A76</f>
        <v>653</v>
      </c>
      <c r="AH15" s="154" t="str">
        <f>B測定!D76</f>
        <v>Z</v>
      </c>
      <c r="AI15" s="55"/>
      <c r="AJ15" s="56"/>
      <c r="AK15" s="56"/>
      <c r="AL15" s="56"/>
      <c r="AM15" s="56"/>
      <c r="AN15" s="57"/>
      <c r="AO15" s="45">
        <f>B測定!K76</f>
        <v>-1.044</v>
      </c>
      <c r="AP15" s="45">
        <f>B測定!J76</f>
        <v>-1</v>
      </c>
      <c r="AQ15" s="154" t="str">
        <f t="shared" si="1"/>
        <v>OK</v>
      </c>
      <c r="AR15" s="47">
        <v>0.04</v>
      </c>
      <c r="AS15" s="47">
        <v>0.05</v>
      </c>
      <c r="AT15" s="47">
        <f>B測定!H76</f>
        <v>0.3</v>
      </c>
      <c r="AU15" s="47">
        <f>B測定!I76</f>
        <v>-0.5</v>
      </c>
      <c r="AV15" s="38">
        <v>8</v>
      </c>
    </row>
    <row r="16" spans="1:48">
      <c r="A16" s="38">
        <v>9</v>
      </c>
      <c r="B16" s="42">
        <f>B測定!I80</f>
        <v>-0.5</v>
      </c>
      <c r="C16" s="42">
        <f>B測定!H80</f>
        <v>0.3</v>
      </c>
      <c r="D16" s="42">
        <v>0.19</v>
      </c>
      <c r="E16" s="546">
        <v>0.18</v>
      </c>
      <c r="F16" s="154" t="str">
        <f t="shared" si="0"/>
        <v>OK</v>
      </c>
      <c r="G16" s="43">
        <f>B測定!J80</f>
        <v>-1</v>
      </c>
      <c r="H16" s="43">
        <f>B測定!K80</f>
        <v>-0.99</v>
      </c>
      <c r="I16" s="55"/>
      <c r="J16" s="56"/>
      <c r="K16" s="56"/>
      <c r="L16" s="56"/>
      <c r="M16" s="56"/>
      <c r="N16" s="57"/>
      <c r="O16" s="154" t="str">
        <f>B測定!D80</f>
        <v>Z</v>
      </c>
      <c r="P16" s="154">
        <f>B測定!A80</f>
        <v>657</v>
      </c>
      <c r="AG16" s="154">
        <f>B測定!A92</f>
        <v>671</v>
      </c>
      <c r="AH16" s="154" t="str">
        <f>B測定!D92</f>
        <v>Z</v>
      </c>
      <c r="AI16" s="55"/>
      <c r="AJ16" s="56"/>
      <c r="AK16" s="56"/>
      <c r="AL16" s="56"/>
      <c r="AM16" s="56"/>
      <c r="AN16" s="57"/>
      <c r="AO16" s="45">
        <f>B測定!K92</f>
        <v>-56.158999999999999</v>
      </c>
      <c r="AP16" s="45">
        <f>B測定!J92</f>
        <v>-56</v>
      </c>
      <c r="AQ16" s="154" t="str">
        <f t="shared" si="1"/>
        <v>OK</v>
      </c>
      <c r="AR16" s="47">
        <v>-0.05</v>
      </c>
      <c r="AS16" s="47">
        <v>-0.03</v>
      </c>
      <c r="AT16" s="47">
        <f>B測定!H92</f>
        <v>0.3</v>
      </c>
      <c r="AU16" s="47">
        <f>B測定!I92</f>
        <v>-0.7</v>
      </c>
      <c r="AV16" s="38">
        <v>9</v>
      </c>
    </row>
    <row r="17" spans="1:48">
      <c r="A17" s="38">
        <v>10</v>
      </c>
      <c r="B17" s="42">
        <f>B測定!I96</f>
        <v>-0.7</v>
      </c>
      <c r="C17" s="42">
        <f>B測定!H96</f>
        <v>0.3</v>
      </c>
      <c r="D17" s="42">
        <v>-0.08</v>
      </c>
      <c r="E17" s="86">
        <v>-0.08</v>
      </c>
      <c r="F17" s="154" t="str">
        <f t="shared" si="0"/>
        <v>OK</v>
      </c>
      <c r="G17" s="43">
        <f>B測定!J96</f>
        <v>-56</v>
      </c>
      <c r="H17" s="43">
        <f>B測定!K96</f>
        <v>-56.238</v>
      </c>
      <c r="I17" s="55"/>
      <c r="J17" s="56"/>
      <c r="K17" s="56"/>
      <c r="L17" s="56"/>
      <c r="M17" s="56"/>
      <c r="N17" s="57"/>
      <c r="O17" s="154" t="str">
        <f>B測定!D96</f>
        <v>Z</v>
      </c>
      <c r="P17" s="154">
        <f>B測定!A96</f>
        <v>675</v>
      </c>
      <c r="AG17" s="154">
        <f>B測定!A91</f>
        <v>670</v>
      </c>
      <c r="AH17" s="154" t="str">
        <f>B測定!D91</f>
        <v>Z</v>
      </c>
      <c r="AI17" s="55"/>
      <c r="AJ17" s="56"/>
      <c r="AK17" s="56"/>
      <c r="AL17" s="56"/>
      <c r="AM17" s="56"/>
      <c r="AN17" s="57"/>
      <c r="AO17" s="45">
        <f>B測定!K91</f>
        <v>-56.052</v>
      </c>
      <c r="AP17" s="45">
        <f>B測定!J91</f>
        <v>-56</v>
      </c>
      <c r="AQ17" s="154" t="str">
        <f t="shared" si="1"/>
        <v>OK</v>
      </c>
      <c r="AR17" s="47">
        <v>0.1</v>
      </c>
      <c r="AS17" s="47">
        <v>0.11</v>
      </c>
      <c r="AT17" s="47">
        <f>B測定!H91</f>
        <v>0.3</v>
      </c>
      <c r="AU17" s="47">
        <f>B測定!I91</f>
        <v>-0.7</v>
      </c>
      <c r="AV17" s="38">
        <v>10</v>
      </c>
    </row>
    <row r="18" spans="1:48">
      <c r="A18" s="38">
        <v>11</v>
      </c>
      <c r="B18" s="42">
        <f>B測定!I79</f>
        <v>-0.5</v>
      </c>
      <c r="C18" s="42">
        <f>B測定!H79</f>
        <v>0.3</v>
      </c>
      <c r="D18" s="42">
        <v>0.03</v>
      </c>
      <c r="E18" s="86">
        <v>0.02</v>
      </c>
      <c r="F18" s="154" t="str">
        <f t="shared" si="0"/>
        <v>OK</v>
      </c>
      <c r="G18" s="43">
        <f>B測定!J79</f>
        <v>-1</v>
      </c>
      <c r="H18" s="43">
        <f>B測定!K79</f>
        <v>-1.2030000000000001</v>
      </c>
      <c r="I18" s="55"/>
      <c r="J18" s="56"/>
      <c r="K18" s="56"/>
      <c r="L18" s="56"/>
      <c r="M18" s="56"/>
      <c r="N18" s="57"/>
      <c r="O18" s="154" t="str">
        <f>B測定!D79</f>
        <v>Z</v>
      </c>
      <c r="P18" s="154">
        <f>B測定!A79</f>
        <v>656</v>
      </c>
      <c r="AG18" s="154">
        <f>B測定!A148</f>
        <v>683</v>
      </c>
      <c r="AH18" s="154" t="str">
        <f>B測定!D148</f>
        <v>Z</v>
      </c>
      <c r="AI18" s="55"/>
      <c r="AJ18" s="56"/>
      <c r="AK18" s="56"/>
      <c r="AL18" s="56"/>
      <c r="AM18" s="56"/>
      <c r="AN18" s="57"/>
      <c r="AO18" s="45">
        <f>B測定!K148</f>
        <v>66.491</v>
      </c>
      <c r="AP18" s="45">
        <f>B測定!J148</f>
        <v>66.5</v>
      </c>
      <c r="AQ18" s="154" t="str">
        <f t="shared" si="1"/>
        <v>OK</v>
      </c>
      <c r="AR18" s="47">
        <v>-0.05</v>
      </c>
      <c r="AS18" s="47">
        <v>-0.05</v>
      </c>
      <c r="AT18" s="47">
        <f>B測定!H148</f>
        <v>0.3</v>
      </c>
      <c r="AU18" s="47">
        <f>B測定!I148</f>
        <v>-0.5</v>
      </c>
      <c r="AV18" s="38">
        <v>11</v>
      </c>
    </row>
    <row r="19" spans="1:48">
      <c r="A19" s="38">
        <v>12</v>
      </c>
      <c r="B19" s="42">
        <f>B測定!I94</f>
        <v>-0.7</v>
      </c>
      <c r="C19" s="42">
        <f>B測定!H94</f>
        <v>0.3</v>
      </c>
      <c r="D19" s="42">
        <v>-0.36</v>
      </c>
      <c r="E19" s="86">
        <v>-0.37</v>
      </c>
      <c r="F19" s="154" t="str">
        <f t="shared" si="0"/>
        <v>OK</v>
      </c>
      <c r="G19" s="43">
        <f>B測定!J94</f>
        <v>-56</v>
      </c>
      <c r="H19" s="43">
        <f>B測定!K94</f>
        <v>-56.515999999999998</v>
      </c>
      <c r="I19" s="55"/>
      <c r="J19" s="56"/>
      <c r="K19" s="56"/>
      <c r="L19" s="56"/>
      <c r="M19" s="56"/>
      <c r="N19" s="57"/>
      <c r="O19" s="154" t="str">
        <f>B測定!D94</f>
        <v>Z</v>
      </c>
      <c r="P19" s="154">
        <f>B測定!A94</f>
        <v>673</v>
      </c>
      <c r="AG19" s="154">
        <f>B測定!A123</f>
        <v>707</v>
      </c>
      <c r="AH19" s="154" t="str">
        <f>B測定!D123</f>
        <v>Z</v>
      </c>
      <c r="AI19" s="55"/>
      <c r="AJ19" s="56"/>
      <c r="AK19" s="56"/>
      <c r="AL19" s="56"/>
      <c r="AM19" s="56"/>
      <c r="AN19" s="57"/>
      <c r="AO19" s="45">
        <f>B測定!K123</f>
        <v>-56.127000000000002</v>
      </c>
      <c r="AP19" s="45">
        <f>B測定!J123</f>
        <v>-56</v>
      </c>
      <c r="AQ19" s="154" t="str">
        <f t="shared" si="1"/>
        <v>OK</v>
      </c>
      <c r="AR19" s="47">
        <v>-0.27</v>
      </c>
      <c r="AS19" s="47">
        <v>-0.27</v>
      </c>
      <c r="AT19" s="47">
        <f>B測定!H123</f>
        <v>0.3</v>
      </c>
      <c r="AU19" s="47">
        <f>B測定!I123</f>
        <v>-0.7</v>
      </c>
      <c r="AV19" s="38">
        <v>12</v>
      </c>
    </row>
    <row r="20" spans="1:48">
      <c r="A20" s="38">
        <v>13</v>
      </c>
      <c r="B20" s="42">
        <f>B測定!I95</f>
        <v>-0.7</v>
      </c>
      <c r="C20" s="42">
        <f>B測定!H95</f>
        <v>0.3</v>
      </c>
      <c r="D20" s="42">
        <v>-0.1</v>
      </c>
      <c r="E20" s="86">
        <v>-0.11</v>
      </c>
      <c r="F20" s="154" t="str">
        <f t="shared" si="0"/>
        <v>OK</v>
      </c>
      <c r="G20" s="43">
        <f>B測定!J95</f>
        <v>-56</v>
      </c>
      <c r="H20" s="43">
        <f>B測定!K95</f>
        <v>-56.249000000000002</v>
      </c>
      <c r="I20" s="55"/>
      <c r="J20" s="56"/>
      <c r="K20" s="56"/>
      <c r="L20" s="56"/>
      <c r="M20" s="56"/>
      <c r="N20" s="57"/>
      <c r="O20" s="154" t="str">
        <f>B測定!D95</f>
        <v>Z</v>
      </c>
      <c r="P20" s="154">
        <f>B測定!A95</f>
        <v>674</v>
      </c>
      <c r="AG20" s="154">
        <f>B測定!A86</f>
        <v>663</v>
      </c>
      <c r="AH20" s="154" t="str">
        <f>B測定!D86</f>
        <v>Z</v>
      </c>
      <c r="AI20" s="55"/>
      <c r="AJ20" s="56"/>
      <c r="AK20" s="56"/>
      <c r="AL20" s="56"/>
      <c r="AM20" s="56"/>
      <c r="AN20" s="57"/>
      <c r="AO20" s="45">
        <f>B測定!K86</f>
        <v>-55.851999999999997</v>
      </c>
      <c r="AP20" s="45">
        <f>B測定!J86</f>
        <v>-56</v>
      </c>
      <c r="AQ20" s="154" t="str">
        <f t="shared" si="1"/>
        <v>OK</v>
      </c>
      <c r="AR20" s="47">
        <v>-0.08</v>
      </c>
      <c r="AS20" s="47">
        <v>-7.0000000000000007E-2</v>
      </c>
      <c r="AT20" s="47">
        <f>B測定!H86</f>
        <v>0.3</v>
      </c>
      <c r="AU20" s="47">
        <f>B測定!I86</f>
        <v>-0.7</v>
      </c>
      <c r="AV20" s="38">
        <v>13</v>
      </c>
    </row>
    <row r="21" spans="1:48">
      <c r="A21" s="38">
        <v>14</v>
      </c>
      <c r="B21" s="42">
        <f>B測定!I93</f>
        <v>-0.7</v>
      </c>
      <c r="C21" s="42">
        <f>B測定!H93</f>
        <v>0.3</v>
      </c>
      <c r="D21" s="42">
        <v>-0.28000000000000003</v>
      </c>
      <c r="E21" s="86">
        <v>-0.31</v>
      </c>
      <c r="F21" s="154" t="str">
        <f t="shared" si="0"/>
        <v>OK</v>
      </c>
      <c r="G21" s="43">
        <f>B測定!J93</f>
        <v>-56</v>
      </c>
      <c r="H21" s="43">
        <f>B測定!K93</f>
        <v>-56.436999999999998</v>
      </c>
      <c r="I21" s="55"/>
      <c r="J21" s="56"/>
      <c r="K21" s="56"/>
      <c r="L21" s="56"/>
      <c r="M21" s="56"/>
      <c r="N21" s="57"/>
      <c r="O21" s="154" t="str">
        <f>B測定!D93</f>
        <v>Z</v>
      </c>
      <c r="P21" s="154">
        <f>B測定!A93</f>
        <v>672</v>
      </c>
      <c r="AG21" s="154">
        <f>B測定!A75</f>
        <v>652</v>
      </c>
      <c r="AH21" s="154" t="str">
        <f>B測定!D75</f>
        <v>Z</v>
      </c>
      <c r="AI21" s="55"/>
      <c r="AJ21" s="56"/>
      <c r="AK21" s="56"/>
      <c r="AL21" s="56"/>
      <c r="AM21" s="56"/>
      <c r="AN21" s="57"/>
      <c r="AO21" s="45">
        <f>B測定!K75</f>
        <v>-0.94899999999999995</v>
      </c>
      <c r="AP21" s="45">
        <f>B測定!J75</f>
        <v>-1</v>
      </c>
      <c r="AQ21" s="154" t="str">
        <f t="shared" si="1"/>
        <v>OK</v>
      </c>
      <c r="AR21" s="47">
        <v>0.2</v>
      </c>
      <c r="AS21" s="47">
        <v>0.2</v>
      </c>
      <c r="AT21" s="47">
        <f>B測定!H75</f>
        <v>0.3</v>
      </c>
      <c r="AU21" s="47">
        <f>B測定!I75</f>
        <v>-0.5</v>
      </c>
      <c r="AV21" s="38">
        <v>14</v>
      </c>
    </row>
    <row r="22" spans="1:48">
      <c r="AG22" s="154">
        <f>B測定!A146</f>
        <v>682</v>
      </c>
      <c r="AH22" s="154" t="str">
        <f>B測定!D146</f>
        <v>Z</v>
      </c>
      <c r="AI22" s="55"/>
      <c r="AJ22" s="56"/>
      <c r="AK22" s="56"/>
      <c r="AL22" s="56"/>
      <c r="AM22" s="56"/>
      <c r="AN22" s="57"/>
      <c r="AO22" s="45">
        <f>B測定!K146</f>
        <v>66.582999999999998</v>
      </c>
      <c r="AP22" s="45">
        <f>B測定!J146</f>
        <v>66.5</v>
      </c>
      <c r="AQ22" s="154" t="str">
        <f>IF(AND(AT22&gt;=AR22,AR22&gt;=AU22),"OK","NG")</f>
        <v>OK</v>
      </c>
      <c r="AR22" s="47">
        <v>-0.08</v>
      </c>
      <c r="AS22" s="47">
        <v>-0.11</v>
      </c>
      <c r="AT22" s="47">
        <f>B測定!H146</f>
        <v>0.3</v>
      </c>
      <c r="AU22" s="47">
        <f>B測定!I146</f>
        <v>-0.5</v>
      </c>
      <c r="AV22" s="38">
        <v>15</v>
      </c>
    </row>
    <row r="23" spans="1:48">
      <c r="AG23" s="154">
        <f>B測定!A85</f>
        <v>662</v>
      </c>
      <c r="AH23" s="154" t="str">
        <f>B測定!D85</f>
        <v>Z</v>
      </c>
      <c r="AI23" s="55"/>
      <c r="AJ23" s="56"/>
      <c r="AK23" s="56"/>
      <c r="AL23" s="56"/>
      <c r="AM23" s="56"/>
      <c r="AN23" s="57"/>
      <c r="AO23" s="45">
        <f>B測定!K85</f>
        <v>-56.064</v>
      </c>
      <c r="AP23" s="45">
        <f>B測定!J85</f>
        <v>-56</v>
      </c>
      <c r="AQ23" s="154" t="str">
        <f>IF(AND(AT23&gt;=AR23,AR23&gt;=AU23),"OK","NG")</f>
        <v>OK</v>
      </c>
      <c r="AR23" s="47">
        <v>-0.24</v>
      </c>
      <c r="AS23" s="47">
        <v>-0.23</v>
      </c>
      <c r="AT23" s="47">
        <f>B測定!H85</f>
        <v>0.3</v>
      </c>
      <c r="AU23" s="47">
        <f>B測定!I85</f>
        <v>-0.7</v>
      </c>
      <c r="AV23" s="38">
        <v>16</v>
      </c>
    </row>
    <row r="24" spans="1:48">
      <c r="AG24" s="154">
        <f>B測定!A74</f>
        <v>651</v>
      </c>
      <c r="AH24" s="154" t="str">
        <f>B測定!D74</f>
        <v>Z</v>
      </c>
      <c r="AI24" s="55"/>
      <c r="AJ24" s="56"/>
      <c r="AK24" s="56"/>
      <c r="AL24" s="56"/>
      <c r="AM24" s="56"/>
      <c r="AN24" s="57"/>
      <c r="AO24" s="45">
        <f>B測定!K74</f>
        <v>-0.95</v>
      </c>
      <c r="AP24" s="45">
        <f>B測定!J74</f>
        <v>-1</v>
      </c>
      <c r="AQ24" s="154" t="str">
        <f t="shared" si="1"/>
        <v>OK</v>
      </c>
      <c r="AR24" s="47">
        <v>0.18</v>
      </c>
      <c r="AS24" s="47">
        <v>0.17</v>
      </c>
      <c r="AT24" s="47">
        <f>B測定!H74</f>
        <v>0.3</v>
      </c>
      <c r="AU24" s="47">
        <f>B測定!I74</f>
        <v>-0.5</v>
      </c>
      <c r="AV24" s="38">
        <v>17</v>
      </c>
    </row>
    <row r="25" spans="1:48">
      <c r="AG25" s="154">
        <f>B測定!A121</f>
        <v>705</v>
      </c>
      <c r="AH25" s="154" t="str">
        <f>B測定!D121</f>
        <v>Z</v>
      </c>
      <c r="AI25" s="55"/>
      <c r="AJ25" s="56"/>
      <c r="AK25" s="56"/>
      <c r="AL25" s="56"/>
      <c r="AM25" s="56"/>
      <c r="AN25" s="57"/>
      <c r="AO25" s="45">
        <f>B測定!K121</f>
        <v>-56.012999999999998</v>
      </c>
      <c r="AP25" s="45">
        <f>B測定!J121</f>
        <v>-56</v>
      </c>
      <c r="AQ25" s="154" t="str">
        <f t="shared" si="1"/>
        <v>OK</v>
      </c>
      <c r="AR25" s="47">
        <v>-0.16</v>
      </c>
      <c r="AS25" s="47">
        <v>-0.13</v>
      </c>
      <c r="AT25" s="47">
        <f>B測定!H121</f>
        <v>0.3</v>
      </c>
      <c r="AU25" s="47">
        <f>B測定!I121</f>
        <v>-0.7</v>
      </c>
      <c r="AV25" s="38">
        <v>18</v>
      </c>
    </row>
    <row r="26" spans="1:48">
      <c r="AG26" s="154">
        <f>B測定!A122</f>
        <v>706</v>
      </c>
      <c r="AH26" s="154" t="str">
        <f>B測定!D122</f>
        <v>Z</v>
      </c>
      <c r="AI26" s="55"/>
      <c r="AJ26" s="56"/>
      <c r="AK26" s="56"/>
      <c r="AL26" s="56"/>
      <c r="AM26" s="56"/>
      <c r="AN26" s="57"/>
      <c r="AO26" s="45">
        <f>B測定!K122</f>
        <v>-55.746000000000002</v>
      </c>
      <c r="AP26" s="45">
        <f>B測定!J122</f>
        <v>-56</v>
      </c>
      <c r="AQ26" s="154" t="str">
        <f>IF(AND(AT26&gt;=AR26,AR26&gt;=AU26),"OK","NG")</f>
        <v>OK</v>
      </c>
      <c r="AR26" s="47">
        <v>0.2</v>
      </c>
      <c r="AS26" s="47">
        <v>0.21</v>
      </c>
      <c r="AT26" s="47">
        <f>B測定!H122</f>
        <v>0.3</v>
      </c>
      <c r="AU26" s="47">
        <f>B測定!I122</f>
        <v>-0.7</v>
      </c>
      <c r="AV26" s="38">
        <v>19</v>
      </c>
    </row>
    <row r="27" spans="1:48">
      <c r="AG27" s="154">
        <f>B測定!A89</f>
        <v>668</v>
      </c>
      <c r="AH27" s="154" t="str">
        <f>B測定!D89</f>
        <v>Z</v>
      </c>
      <c r="AI27" s="55"/>
      <c r="AJ27" s="56"/>
      <c r="AK27" s="56"/>
      <c r="AL27" s="56"/>
      <c r="AM27" s="56"/>
      <c r="AN27" s="57"/>
      <c r="AO27" s="45">
        <f>B測定!K89</f>
        <v>-56.012999999999998</v>
      </c>
      <c r="AP27" s="45">
        <f>B測定!J89</f>
        <v>-56</v>
      </c>
      <c r="AQ27" s="154" t="str">
        <f>IF(AND(AT27&gt;=AR27,AR27&gt;=AU27),"OK","NG")</f>
        <v>OK</v>
      </c>
      <c r="AR27" s="47">
        <v>0.01</v>
      </c>
      <c r="AS27" s="47">
        <v>0</v>
      </c>
      <c r="AT27" s="47">
        <f>B測定!H89</f>
        <v>0.3</v>
      </c>
      <c r="AU27" s="47">
        <f>B測定!I89</f>
        <v>-0.7</v>
      </c>
      <c r="AV27" s="38">
        <v>20</v>
      </c>
    </row>
    <row r="28" spans="1:48">
      <c r="AG28" s="154">
        <f>B測定!A84</f>
        <v>661</v>
      </c>
      <c r="AH28" s="154" t="str">
        <f>B測定!D84</f>
        <v>Z</v>
      </c>
      <c r="AI28" s="55"/>
      <c r="AJ28" s="56"/>
      <c r="AK28" s="56"/>
      <c r="AL28" s="56"/>
      <c r="AM28" s="56"/>
      <c r="AN28" s="57"/>
      <c r="AO28" s="45">
        <f>B測定!K84</f>
        <v>-55.771999999999998</v>
      </c>
      <c r="AP28" s="45">
        <f>B測定!J84</f>
        <v>-56</v>
      </c>
      <c r="AQ28" s="154" t="str">
        <f t="shared" si="1"/>
        <v>OK</v>
      </c>
      <c r="AR28" s="47">
        <v>0.21</v>
      </c>
      <c r="AS28" s="47">
        <v>0.2</v>
      </c>
      <c r="AT28" s="47">
        <f>B測定!H84</f>
        <v>0.3</v>
      </c>
      <c r="AU28" s="47">
        <f>B測定!I84</f>
        <v>-0.7</v>
      </c>
      <c r="AV28" s="38">
        <v>21</v>
      </c>
    </row>
    <row r="29" spans="1:48">
      <c r="E29"/>
      <c r="AG29" s="154">
        <f>B測定!A88</f>
        <v>667</v>
      </c>
      <c r="AH29" s="154" t="str">
        <f>B測定!D88</f>
        <v>Z</v>
      </c>
      <c r="AI29" s="55"/>
      <c r="AJ29" s="56"/>
      <c r="AK29" s="56"/>
      <c r="AL29" s="56"/>
      <c r="AM29" s="56"/>
      <c r="AN29" s="57"/>
      <c r="AO29" s="45">
        <f>B測定!K88</f>
        <v>-56.018000000000001</v>
      </c>
      <c r="AP29" s="45">
        <f>B測定!J88</f>
        <v>-56</v>
      </c>
      <c r="AQ29" s="154" t="str">
        <f t="shared" si="1"/>
        <v>OK</v>
      </c>
      <c r="AR29" s="47">
        <v>0</v>
      </c>
      <c r="AS29" s="47">
        <v>-0.01</v>
      </c>
      <c r="AT29" s="47">
        <f>B測定!H88</f>
        <v>0.3</v>
      </c>
      <c r="AU29" s="47">
        <f>B測定!I88</f>
        <v>-0.7</v>
      </c>
      <c r="AV29" s="38">
        <v>22</v>
      </c>
    </row>
    <row r="30" spans="1:48" ht="17.25" customHeight="1"/>
    <row r="31" spans="1:48">
      <c r="E31"/>
      <c r="F31"/>
    </row>
    <row r="35" spans="1:48" ht="16.5" customHeight="1">
      <c r="B35" s="778" t="str">
        <f t="shared" ref="B35:H36" si="2">B6</f>
        <v>公差</v>
      </c>
      <c r="C35" s="778"/>
      <c r="D35" s="779" t="s">
        <v>696</v>
      </c>
      <c r="E35" s="783" t="str">
        <f t="shared" ref="E35" si="3">E6</f>
        <v>94S</v>
      </c>
      <c r="F35" s="778" t="str">
        <f t="shared" si="2"/>
        <v>判定</v>
      </c>
      <c r="G35" s="781" t="str">
        <f t="shared" si="2"/>
        <v>素材寸法</v>
      </c>
      <c r="H35" s="778" t="str">
        <f t="shared" si="2"/>
        <v>測定値</v>
      </c>
      <c r="I35" s="49"/>
      <c r="J35" s="50"/>
      <c r="K35" s="50"/>
      <c r="L35" s="50"/>
      <c r="M35" s="50"/>
      <c r="N35" s="51"/>
      <c r="O35" s="778" t="str">
        <f>O6</f>
        <v>测量</v>
      </c>
      <c r="P35" s="778" t="str">
        <f>P6</f>
        <v>NO</v>
      </c>
    </row>
    <row r="36" spans="1:48">
      <c r="B36" s="154" t="str">
        <f t="shared" si="2"/>
        <v>下</v>
      </c>
      <c r="C36" s="154" t="str">
        <f t="shared" si="2"/>
        <v>上</v>
      </c>
      <c r="D36" s="780"/>
      <c r="E36" s="780"/>
      <c r="F36" s="778"/>
      <c r="G36" s="778"/>
      <c r="H36" s="778"/>
      <c r="I36" s="52"/>
      <c r="J36" s="53"/>
      <c r="K36" s="53"/>
      <c r="L36" s="53"/>
      <c r="M36" s="53"/>
      <c r="N36" s="54"/>
      <c r="O36" s="778"/>
      <c r="P36" s="778"/>
    </row>
    <row r="37" spans="1:48" ht="17.25" customHeight="1">
      <c r="A37" s="38">
        <v>1</v>
      </c>
      <c r="B37" s="42">
        <f>B測定!I107</f>
        <v>-0.5</v>
      </c>
      <c r="C37" s="42">
        <f>B測定!H107</f>
        <v>0.3</v>
      </c>
      <c r="D37" s="42">
        <v>0.06</v>
      </c>
      <c r="E37" s="559">
        <v>0.08</v>
      </c>
      <c r="F37" s="154" t="str">
        <f t="shared" ref="F37:F51" si="4">IF(AND(C37&gt;=D37,D37&gt;=B37),"OK","NG")</f>
        <v>OK</v>
      </c>
      <c r="G37" s="43">
        <f>B測定!J107</f>
        <v>24</v>
      </c>
      <c r="H37" s="43">
        <f>B測定!K107</f>
        <v>23.856000000000002</v>
      </c>
      <c r="I37" s="55"/>
      <c r="J37" s="56"/>
      <c r="K37" s="56"/>
      <c r="L37" s="56"/>
      <c r="M37" s="56"/>
      <c r="N37" s="57"/>
      <c r="O37" s="154" t="str">
        <f>B測定!D107</f>
        <v>Z</v>
      </c>
      <c r="P37" s="154">
        <f>B測定!A107</f>
        <v>695</v>
      </c>
    </row>
    <row r="38" spans="1:48">
      <c r="A38" s="38">
        <v>2</v>
      </c>
      <c r="B38" s="42">
        <f>B測定!I116</f>
        <v>-0.3</v>
      </c>
      <c r="C38" s="42">
        <f>B測定!H116</f>
        <v>0.5</v>
      </c>
      <c r="D38" s="42">
        <v>-0.05</v>
      </c>
      <c r="E38" s="559">
        <v>-0.03</v>
      </c>
      <c r="F38" s="154" t="str">
        <f t="shared" si="4"/>
        <v>OK</v>
      </c>
      <c r="G38" s="43">
        <f>B測定!J116</f>
        <v>-24</v>
      </c>
      <c r="H38" s="43">
        <f>B測定!K116</f>
        <v>-24.045999999999999</v>
      </c>
      <c r="I38" s="55"/>
      <c r="J38" s="56"/>
      <c r="K38" s="56"/>
      <c r="L38" s="56"/>
      <c r="M38" s="56"/>
      <c r="N38" s="57"/>
      <c r="O38" s="154" t="str">
        <f>B測定!D116</f>
        <v>X</v>
      </c>
      <c r="P38" s="154">
        <f>B測定!A116</f>
        <v>700</v>
      </c>
    </row>
    <row r="39" spans="1:48">
      <c r="A39" s="38">
        <v>3</v>
      </c>
      <c r="B39" s="42">
        <f>B測定!I106</f>
        <v>-0.5</v>
      </c>
      <c r="C39" s="42">
        <f>B測定!H106</f>
        <v>0.3</v>
      </c>
      <c r="D39" s="42">
        <v>0.11</v>
      </c>
      <c r="E39" s="559">
        <v>0.09</v>
      </c>
      <c r="F39" s="154" t="str">
        <f t="shared" si="4"/>
        <v>OK</v>
      </c>
      <c r="G39" s="43">
        <f>B測定!J106</f>
        <v>24</v>
      </c>
      <c r="H39" s="43">
        <f>B測定!K106</f>
        <v>23.881</v>
      </c>
      <c r="I39" s="55"/>
      <c r="J39" s="56"/>
      <c r="K39" s="56"/>
      <c r="L39" s="56"/>
      <c r="M39" s="56"/>
      <c r="N39" s="57"/>
      <c r="O39" s="154" t="str">
        <f>B測定!D106</f>
        <v>X</v>
      </c>
      <c r="P39" s="154">
        <f>B測定!A106</f>
        <v>690</v>
      </c>
    </row>
    <row r="40" spans="1:48">
      <c r="A40" s="38">
        <v>4</v>
      </c>
      <c r="B40" s="42">
        <f>B測定!I108</f>
        <v>-0.5</v>
      </c>
      <c r="C40" s="42">
        <f>B測定!H108</f>
        <v>0.3</v>
      </c>
      <c r="D40" s="42">
        <v>-0.22</v>
      </c>
      <c r="E40" s="559">
        <v>-0.2</v>
      </c>
      <c r="F40" s="154" t="str">
        <f t="shared" si="4"/>
        <v>OK</v>
      </c>
      <c r="G40" s="43">
        <f>B測定!J108</f>
        <v>24</v>
      </c>
      <c r="H40" s="43">
        <f>B測定!K108</f>
        <v>24.113</v>
      </c>
      <c r="I40" s="55"/>
      <c r="J40" s="56"/>
      <c r="K40" s="56"/>
      <c r="L40" s="56"/>
      <c r="M40" s="56"/>
      <c r="N40" s="57"/>
      <c r="O40" s="154" t="str">
        <f>B測定!D108</f>
        <v>Z</v>
      </c>
      <c r="P40" s="154">
        <f>B測定!A108</f>
        <v>694</v>
      </c>
    </row>
    <row r="41" spans="1:48">
      <c r="A41" s="38">
        <v>5</v>
      </c>
      <c r="B41" s="42">
        <f>B測定!I115</f>
        <v>-0.3</v>
      </c>
      <c r="C41" s="42">
        <f>B測定!H115</f>
        <v>0.5</v>
      </c>
      <c r="D41" s="42">
        <v>0.17</v>
      </c>
      <c r="E41" s="559">
        <v>0.19</v>
      </c>
      <c r="F41" s="154" t="str">
        <f t="shared" si="4"/>
        <v>OK</v>
      </c>
      <c r="G41" s="43">
        <f>B測定!J115</f>
        <v>-24</v>
      </c>
      <c r="H41" s="43">
        <f>B測定!K115</f>
        <v>-23.879000000000001</v>
      </c>
      <c r="I41" s="55"/>
      <c r="J41" s="56"/>
      <c r="K41" s="56"/>
      <c r="L41" s="56"/>
      <c r="M41" s="56"/>
      <c r="N41" s="57"/>
      <c r="O41" s="154" t="str">
        <f>B測定!D115</f>
        <v>X</v>
      </c>
      <c r="P41" s="154">
        <f>B測定!A115</f>
        <v>699</v>
      </c>
    </row>
    <row r="42" spans="1:48">
      <c r="A42" s="38">
        <v>6</v>
      </c>
      <c r="B42" s="42">
        <f>B測定!I105</f>
        <v>-0.5</v>
      </c>
      <c r="C42" s="42">
        <f>B測定!H105</f>
        <v>0.3</v>
      </c>
      <c r="D42" s="42">
        <v>0.1</v>
      </c>
      <c r="E42" s="559">
        <v>7.0000000000000007E-2</v>
      </c>
      <c r="F42" s="154" t="str">
        <f t="shared" si="4"/>
        <v>OK</v>
      </c>
      <c r="G42" s="43">
        <f>B測定!J105</f>
        <v>24</v>
      </c>
      <c r="H42" s="43">
        <f>B測定!K105</f>
        <v>23.873000000000001</v>
      </c>
      <c r="I42" s="55"/>
      <c r="J42" s="56"/>
      <c r="K42" s="56"/>
      <c r="L42" s="56"/>
      <c r="M42" s="56"/>
      <c r="N42" s="57"/>
      <c r="O42" s="154" t="str">
        <f>B測定!D105</f>
        <v>X</v>
      </c>
      <c r="P42" s="154">
        <f>B測定!A105</f>
        <v>689</v>
      </c>
    </row>
    <row r="43" spans="1:48">
      <c r="A43" s="38">
        <v>7</v>
      </c>
      <c r="B43" s="42">
        <f>B測定!I109</f>
        <v>-0.5</v>
      </c>
      <c r="C43" s="42">
        <f>B測定!H109</f>
        <v>0.3</v>
      </c>
      <c r="D43" s="42">
        <v>-0.02</v>
      </c>
      <c r="E43" s="559">
        <v>-0.02</v>
      </c>
      <c r="F43" s="154" t="str">
        <f t="shared" si="4"/>
        <v>OK</v>
      </c>
      <c r="G43" s="43">
        <f>B測定!J109</f>
        <v>24</v>
      </c>
      <c r="H43" s="43">
        <f>B測定!K109</f>
        <v>23.952000000000002</v>
      </c>
      <c r="I43" s="55"/>
      <c r="J43" s="56"/>
      <c r="K43" s="56"/>
      <c r="L43" s="56"/>
      <c r="M43" s="56"/>
      <c r="N43" s="57"/>
      <c r="O43" s="154" t="str">
        <f>B測定!D109</f>
        <v>Z</v>
      </c>
      <c r="P43" s="154">
        <f>B測定!A109</f>
        <v>693</v>
      </c>
    </row>
    <row r="44" spans="1:48">
      <c r="A44" s="38">
        <v>8</v>
      </c>
      <c r="B44" s="42">
        <f>B測定!I114</f>
        <v>-0.3</v>
      </c>
      <c r="C44" s="42">
        <f>B測定!H114</f>
        <v>0.5</v>
      </c>
      <c r="D44" s="42">
        <v>0.18</v>
      </c>
      <c r="E44" s="559">
        <v>0.19</v>
      </c>
      <c r="F44" s="154" t="str">
        <f t="shared" si="4"/>
        <v>OK</v>
      </c>
      <c r="G44" s="43">
        <f>B測定!J114</f>
        <v>-24</v>
      </c>
      <c r="H44" s="43">
        <f>B測定!K114</f>
        <v>-23.928999999999998</v>
      </c>
      <c r="I44" s="55"/>
      <c r="J44" s="56"/>
      <c r="K44" s="56"/>
      <c r="L44" s="56"/>
      <c r="M44" s="56"/>
      <c r="N44" s="57"/>
      <c r="O44" s="154" t="str">
        <f>B測定!D114</f>
        <v>X</v>
      </c>
      <c r="P44" s="154">
        <f>B測定!A114</f>
        <v>698</v>
      </c>
    </row>
    <row r="45" spans="1:48" ht="16.5" customHeight="1">
      <c r="A45" s="38">
        <v>9</v>
      </c>
      <c r="B45" s="42">
        <f>B測定!I104</f>
        <v>-0.5</v>
      </c>
      <c r="C45" s="42">
        <f>B測定!H104</f>
        <v>0.3</v>
      </c>
      <c r="D45" s="42">
        <v>0.16</v>
      </c>
      <c r="E45" s="559">
        <v>0.15</v>
      </c>
      <c r="F45" s="154" t="str">
        <f t="shared" si="4"/>
        <v>OK</v>
      </c>
      <c r="G45" s="43">
        <f>B測定!J104</f>
        <v>24</v>
      </c>
      <c r="H45" s="43">
        <f>B測定!K104</f>
        <v>23.856000000000002</v>
      </c>
      <c r="I45" s="55"/>
      <c r="J45" s="56"/>
      <c r="K45" s="56"/>
      <c r="L45" s="56"/>
      <c r="M45" s="56"/>
      <c r="N45" s="57"/>
      <c r="O45" s="154" t="str">
        <f>B測定!D104</f>
        <v>X</v>
      </c>
      <c r="P45" s="154">
        <f>B測定!A104</f>
        <v>688</v>
      </c>
      <c r="AG45" s="778" t="str">
        <f>AG6</f>
        <v>NO</v>
      </c>
      <c r="AH45" s="778" t="str">
        <f>AH6</f>
        <v>测量</v>
      </c>
      <c r="AI45" s="49"/>
      <c r="AJ45" s="50"/>
      <c r="AK45" s="50"/>
      <c r="AL45" s="50"/>
      <c r="AM45" s="50"/>
      <c r="AN45" s="51"/>
      <c r="AO45" s="778" t="str">
        <f t="shared" ref="AO45:AU46" si="5">AO6</f>
        <v>測定値</v>
      </c>
      <c r="AP45" s="781" t="str">
        <f t="shared" si="5"/>
        <v>素材寸法</v>
      </c>
      <c r="AQ45" s="778" t="str">
        <f t="shared" si="5"/>
        <v>判定</v>
      </c>
      <c r="AR45" s="779" t="s">
        <v>696</v>
      </c>
      <c r="AS45" s="782" t="s">
        <v>694</v>
      </c>
      <c r="AT45" s="778" t="str">
        <f t="shared" si="5"/>
        <v>公差</v>
      </c>
      <c r="AU45" s="778"/>
    </row>
    <row r="46" spans="1:48">
      <c r="A46" s="38">
        <v>10</v>
      </c>
      <c r="B46" s="42">
        <f>B測定!I103</f>
        <v>-0.5</v>
      </c>
      <c r="C46" s="42">
        <f>B測定!H103</f>
        <v>0.3</v>
      </c>
      <c r="D46" s="42">
        <v>0.16</v>
      </c>
      <c r="E46" s="559">
        <v>0.15</v>
      </c>
      <c r="F46" s="154" t="str">
        <f t="shared" si="4"/>
        <v>OK</v>
      </c>
      <c r="G46" s="43">
        <f>B測定!J103</f>
        <v>24</v>
      </c>
      <c r="H46" s="43">
        <f>B測定!K103</f>
        <v>23.745000000000001</v>
      </c>
      <c r="I46" s="55"/>
      <c r="J46" s="56"/>
      <c r="K46" s="56"/>
      <c r="L46" s="56"/>
      <c r="M46" s="56"/>
      <c r="N46" s="57"/>
      <c r="O46" s="154" t="str">
        <f>B測定!D103</f>
        <v>X</v>
      </c>
      <c r="P46" s="154">
        <f>B測定!A103</f>
        <v>687</v>
      </c>
      <c r="AG46" s="778"/>
      <c r="AH46" s="778"/>
      <c r="AI46" s="52"/>
      <c r="AJ46" s="53"/>
      <c r="AK46" s="53"/>
      <c r="AL46" s="53"/>
      <c r="AM46" s="53"/>
      <c r="AN46" s="54"/>
      <c r="AO46" s="778"/>
      <c r="AP46" s="778"/>
      <c r="AQ46" s="778"/>
      <c r="AR46" s="789"/>
      <c r="AS46" s="778"/>
      <c r="AT46" s="154" t="str">
        <f t="shared" si="5"/>
        <v>上</v>
      </c>
      <c r="AU46" s="154" t="str">
        <f t="shared" si="5"/>
        <v>下</v>
      </c>
    </row>
    <row r="47" spans="1:48">
      <c r="A47" s="38">
        <v>11</v>
      </c>
      <c r="B47" s="42">
        <f>B測定!I110</f>
        <v>-0.5</v>
      </c>
      <c r="C47" s="42">
        <f>B測定!H110</f>
        <v>0.3</v>
      </c>
      <c r="D47" s="42">
        <v>-0.24</v>
      </c>
      <c r="E47" s="559">
        <v>-0.25</v>
      </c>
      <c r="F47" s="154" t="str">
        <f t="shared" si="4"/>
        <v>OK</v>
      </c>
      <c r="G47" s="43">
        <f>B測定!J110</f>
        <v>24</v>
      </c>
      <c r="H47" s="43">
        <f>B測定!K110</f>
        <v>24.099</v>
      </c>
      <c r="I47" s="55"/>
      <c r="J47" s="56"/>
      <c r="K47" s="56"/>
      <c r="L47" s="56"/>
      <c r="M47" s="56"/>
      <c r="N47" s="57"/>
      <c r="O47" s="154" t="str">
        <f>B測定!D110</f>
        <v>Z</v>
      </c>
      <c r="P47" s="154">
        <f>B測定!A110</f>
        <v>692</v>
      </c>
      <c r="AG47" s="154">
        <f>B測定!A119</f>
        <v>704</v>
      </c>
      <c r="AH47" s="154" t="str">
        <f>B測定!D119</f>
        <v>Y</v>
      </c>
      <c r="AI47" s="66"/>
      <c r="AJ47" s="56"/>
      <c r="AK47" s="56"/>
      <c r="AL47" s="56"/>
      <c r="AM47" s="56"/>
      <c r="AN47" s="57"/>
      <c r="AO47" s="45">
        <f>B測定!K119</f>
        <v>69.057000000000002</v>
      </c>
      <c r="AP47" s="45">
        <f>B測定!J119</f>
        <v>69</v>
      </c>
      <c r="AQ47" s="154" t="str">
        <f>IF(AND(AT47&gt;=AR47,AR47&gt;=AU47),"OK","NG")</f>
        <v>OK</v>
      </c>
      <c r="AR47" s="47">
        <v>-0.17</v>
      </c>
      <c r="AS47" s="47">
        <v>-0.16</v>
      </c>
      <c r="AT47" s="47">
        <f>B測定!H119</f>
        <v>0.7</v>
      </c>
      <c r="AU47" s="47">
        <f>B測定!I119</f>
        <v>-0.3</v>
      </c>
      <c r="AV47" s="38">
        <v>1</v>
      </c>
    </row>
    <row r="48" spans="1:48">
      <c r="A48" s="38">
        <v>12</v>
      </c>
      <c r="B48" s="42">
        <f>B測定!I113</f>
        <v>-0.3</v>
      </c>
      <c r="C48" s="42">
        <f>B測定!H113</f>
        <v>0.5</v>
      </c>
      <c r="D48" s="42">
        <v>0.18</v>
      </c>
      <c r="E48" s="559">
        <v>0.19</v>
      </c>
      <c r="F48" s="154" t="str">
        <f t="shared" si="4"/>
        <v>OK</v>
      </c>
      <c r="G48" s="43">
        <f>B測定!J113</f>
        <v>-24</v>
      </c>
      <c r="H48" s="43">
        <f>B測定!K113</f>
        <v>-23.97</v>
      </c>
      <c r="I48" s="55"/>
      <c r="J48" s="56"/>
      <c r="K48" s="56"/>
      <c r="L48" s="56"/>
      <c r="M48" s="56"/>
      <c r="N48" s="57"/>
      <c r="O48" s="154" t="str">
        <f>B測定!D113</f>
        <v>X</v>
      </c>
      <c r="P48" s="154">
        <f>B測定!A113</f>
        <v>697</v>
      </c>
      <c r="AG48" s="154">
        <f>B測定!A120</f>
        <v>702</v>
      </c>
      <c r="AH48" s="154" t="str">
        <f>B測定!D120</f>
        <v>Y</v>
      </c>
      <c r="AI48" s="66"/>
      <c r="AJ48" s="56"/>
      <c r="AK48" s="56"/>
      <c r="AL48" s="56"/>
      <c r="AM48" s="56"/>
      <c r="AN48" s="57"/>
      <c r="AO48" s="45">
        <f>B測定!K120</f>
        <v>69.100999999999999</v>
      </c>
      <c r="AP48" s="45">
        <f>B測定!J120</f>
        <v>69</v>
      </c>
      <c r="AQ48" s="154" t="str">
        <f>IF(AND(AT48&gt;=AR48,AR48&gt;=AU48),"OK","NG")</f>
        <v>OK</v>
      </c>
      <c r="AR48" s="47">
        <v>-0.2</v>
      </c>
      <c r="AS48" s="47">
        <v>-0.2</v>
      </c>
      <c r="AT48" s="47">
        <f>B測定!H120</f>
        <v>0.7</v>
      </c>
      <c r="AU48" s="47">
        <f>B測定!I120</f>
        <v>-0.3</v>
      </c>
      <c r="AV48" s="38">
        <v>2</v>
      </c>
    </row>
    <row r="49" spans="1:48">
      <c r="A49" s="38">
        <v>13</v>
      </c>
      <c r="B49" s="42">
        <f>B測定!I102</f>
        <v>-0.5</v>
      </c>
      <c r="C49" s="42">
        <f>B測定!H102</f>
        <v>0.3</v>
      </c>
      <c r="D49" s="42">
        <v>0.04</v>
      </c>
      <c r="E49" s="559">
        <v>0.02</v>
      </c>
      <c r="F49" s="154" t="str">
        <f t="shared" si="4"/>
        <v>OK</v>
      </c>
      <c r="G49" s="43">
        <f>B測定!J102</f>
        <v>24</v>
      </c>
      <c r="H49" s="43">
        <f>B測定!K102</f>
        <v>23.933</v>
      </c>
      <c r="I49" s="55"/>
      <c r="J49" s="56"/>
      <c r="K49" s="56"/>
      <c r="L49" s="56"/>
      <c r="M49" s="56"/>
      <c r="N49" s="57"/>
      <c r="O49" s="154" t="str">
        <f>B測定!D102</f>
        <v>X</v>
      </c>
      <c r="P49" s="154">
        <f>B測定!A102</f>
        <v>686</v>
      </c>
      <c r="AG49" s="154">
        <f>B測定!A118</f>
        <v>703</v>
      </c>
      <c r="AH49" s="154" t="str">
        <f>B測定!D118</f>
        <v>Y</v>
      </c>
      <c r="AI49" s="66"/>
      <c r="AJ49" s="56"/>
      <c r="AK49" s="56"/>
      <c r="AL49" s="56"/>
      <c r="AM49" s="56"/>
      <c r="AN49" s="57"/>
      <c r="AO49" s="45">
        <f>B測定!K118</f>
        <v>90.98</v>
      </c>
      <c r="AP49" s="45">
        <f>B測定!J118</f>
        <v>91</v>
      </c>
      <c r="AQ49" s="154" t="str">
        <f>IF(AND(AT49&gt;=AR49,AR49&gt;=AU49),"OK","NG")</f>
        <v>OK</v>
      </c>
      <c r="AR49" s="47">
        <v>0.09</v>
      </c>
      <c r="AS49" s="47">
        <v>0.08</v>
      </c>
      <c r="AT49" s="47">
        <f>B測定!H118</f>
        <v>0.7</v>
      </c>
      <c r="AU49" s="47">
        <f>B測定!I118</f>
        <v>-0.3</v>
      </c>
      <c r="AV49" s="38">
        <v>3</v>
      </c>
    </row>
    <row r="50" spans="1:48">
      <c r="A50" s="38">
        <v>14</v>
      </c>
      <c r="B50" s="42">
        <f>B測定!I111</f>
        <v>-0.5</v>
      </c>
      <c r="C50" s="42">
        <f>B測定!H111</f>
        <v>0.3</v>
      </c>
      <c r="D50" s="42">
        <v>-0.09</v>
      </c>
      <c r="E50" s="559">
        <v>-0.08</v>
      </c>
      <c r="F50" s="154" t="str">
        <f t="shared" si="4"/>
        <v>OK</v>
      </c>
      <c r="G50" s="43">
        <f>B測定!J111</f>
        <v>24</v>
      </c>
      <c r="H50" s="43">
        <f>B測定!K111</f>
        <v>23.911000000000001</v>
      </c>
      <c r="I50" s="55"/>
      <c r="J50" s="56"/>
      <c r="K50" s="56"/>
      <c r="L50" s="56"/>
      <c r="M50" s="56"/>
      <c r="N50" s="57"/>
      <c r="O50" s="154" t="str">
        <f>B測定!D111</f>
        <v>Z</v>
      </c>
      <c r="P50" s="154">
        <f>B測定!A111</f>
        <v>691</v>
      </c>
      <c r="AG50" s="154">
        <f>B測定!A117</f>
        <v>701</v>
      </c>
      <c r="AH50" s="154" t="str">
        <f>B測定!D117</f>
        <v>Y</v>
      </c>
      <c r="AI50" s="66"/>
      <c r="AJ50" s="56"/>
      <c r="AK50" s="56"/>
      <c r="AL50" s="56"/>
      <c r="AM50" s="56"/>
      <c r="AN50" s="57"/>
      <c r="AO50" s="45">
        <f>B測定!K117</f>
        <v>91.013999999999996</v>
      </c>
      <c r="AP50" s="45">
        <f>B測定!J117</f>
        <v>91</v>
      </c>
      <c r="AQ50" s="154" t="str">
        <f>IF(AND(AT50&gt;=AR50,AR50&gt;=AU50),"OK","NG")</f>
        <v>OK</v>
      </c>
      <c r="AR50" s="47">
        <v>0.11</v>
      </c>
      <c r="AS50" s="47">
        <v>0.1</v>
      </c>
      <c r="AT50" s="47">
        <f>B測定!H117</f>
        <v>0.7</v>
      </c>
      <c r="AU50" s="47">
        <f>B測定!I117</f>
        <v>-0.3</v>
      </c>
      <c r="AV50" s="38">
        <v>4</v>
      </c>
    </row>
    <row r="51" spans="1:48">
      <c r="A51" s="38">
        <v>15</v>
      </c>
      <c r="B51" s="42">
        <f>B測定!I112</f>
        <v>-0.3</v>
      </c>
      <c r="C51" s="42">
        <f>B測定!H112</f>
        <v>0.5</v>
      </c>
      <c r="D51" s="42">
        <v>-0.04</v>
      </c>
      <c r="E51" s="559">
        <v>-0.02</v>
      </c>
      <c r="F51" s="154" t="str">
        <f t="shared" si="4"/>
        <v>OK</v>
      </c>
      <c r="G51" s="43">
        <f>B測定!J112</f>
        <v>-24</v>
      </c>
      <c r="H51" s="43">
        <f>B測定!K112</f>
        <v>-24.076000000000001</v>
      </c>
      <c r="I51" s="55"/>
      <c r="J51" s="56"/>
      <c r="K51" s="56"/>
      <c r="L51" s="56"/>
      <c r="M51" s="56"/>
      <c r="N51" s="57"/>
      <c r="O51" s="154" t="str">
        <f>B測定!D112</f>
        <v>X</v>
      </c>
      <c r="P51" s="154">
        <f>B測定!A112</f>
        <v>696</v>
      </c>
    </row>
  </sheetData>
  <mergeCells count="37">
    <mergeCell ref="AS6:AS7"/>
    <mergeCell ref="AS45:AS46"/>
    <mergeCell ref="O35:O36"/>
    <mergeCell ref="P35:P36"/>
    <mergeCell ref="AP45:AP46"/>
    <mergeCell ref="AQ45:AQ46"/>
    <mergeCell ref="AR45:AR46"/>
    <mergeCell ref="O6:O7"/>
    <mergeCell ref="P6:P7"/>
    <mergeCell ref="B35:C35"/>
    <mergeCell ref="D35:D36"/>
    <mergeCell ref="F35:F36"/>
    <mergeCell ref="G35:G36"/>
    <mergeCell ref="H35:H36"/>
    <mergeCell ref="E6:E7"/>
    <mergeCell ref="E35:E36"/>
    <mergeCell ref="AI1:AP2"/>
    <mergeCell ref="F1:J2"/>
    <mergeCell ref="K1:R2"/>
    <mergeCell ref="F3:J4"/>
    <mergeCell ref="AG1:AH2"/>
    <mergeCell ref="AT45:AU45"/>
    <mergeCell ref="B6:C6"/>
    <mergeCell ref="D6:D7"/>
    <mergeCell ref="F6:F7"/>
    <mergeCell ref="AG6:AG7"/>
    <mergeCell ref="AH6:AH7"/>
    <mergeCell ref="AG45:AG46"/>
    <mergeCell ref="AH45:AH46"/>
    <mergeCell ref="AO45:AO46"/>
    <mergeCell ref="AO6:AO7"/>
    <mergeCell ref="AP6:AP7"/>
    <mergeCell ref="AQ6:AQ7"/>
    <mergeCell ref="AR6:AR7"/>
    <mergeCell ref="AT6:AU6"/>
    <mergeCell ref="G6:G7"/>
    <mergeCell ref="H6:H7"/>
  </mergeCells>
  <phoneticPr fontId="2"/>
  <conditionalFormatting sqref="D8:D21 D37:D51">
    <cfRule type="cellIs" dxfId="918" priority="36" stopIfTrue="1" operator="notBetween">
      <formula>C8</formula>
      <formula>B8</formula>
    </cfRule>
    <cfRule type="cellIs" dxfId="917" priority="37" stopIfTrue="1" operator="notBetween">
      <formula>C8-0.1</formula>
      <formula>B8+0.1</formula>
    </cfRule>
  </conditionalFormatting>
  <conditionalFormatting sqref="AR8:AS29 AR47:AS50">
    <cfRule type="cellIs" dxfId="916" priority="38" stopIfTrue="1" operator="notBetween">
      <formula>AT8</formula>
      <formula>AU8</formula>
    </cfRule>
    <cfRule type="cellIs" dxfId="915" priority="39" stopIfTrue="1" operator="notBetween">
      <formula>AT8-0.1</formula>
      <formula>AU8+0.1</formula>
    </cfRule>
  </conditionalFormatting>
  <conditionalFormatting sqref="AQ8:AQ29">
    <cfRule type="cellIs" dxfId="914" priority="33" stopIfTrue="1" operator="equal">
      <formula>"NG"</formula>
    </cfRule>
    <cfRule type="cellIs" dxfId="913" priority="34" stopIfTrue="1" operator="equal">
      <formula>"OK"</formula>
    </cfRule>
  </conditionalFormatting>
  <conditionalFormatting sqref="AQ47:AQ50">
    <cfRule type="cellIs" dxfId="912" priority="23" stopIfTrue="1" operator="equal">
      <formula>"NG"</formula>
    </cfRule>
    <cfRule type="cellIs" dxfId="911" priority="24" stopIfTrue="1" operator="equal">
      <formula>"OK"</formula>
    </cfRule>
  </conditionalFormatting>
  <conditionalFormatting sqref="F8:F21">
    <cfRule type="cellIs" dxfId="910" priority="18" stopIfTrue="1" operator="equal">
      <formula>"NG"</formula>
    </cfRule>
    <cfRule type="cellIs" dxfId="909" priority="19" stopIfTrue="1" operator="equal">
      <formula>"OK"</formula>
    </cfRule>
  </conditionalFormatting>
  <conditionalFormatting sqref="F37:F51">
    <cfRule type="cellIs" dxfId="908" priority="13" stopIfTrue="1" operator="equal">
      <formula>"NG"</formula>
    </cfRule>
    <cfRule type="cellIs" dxfId="907" priority="14" stopIfTrue="1" operator="equal">
      <formula>"OK"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51" orientation="landscape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/>
    <pageSetUpPr fitToPage="1"/>
  </sheetPr>
  <dimension ref="A1:AV34"/>
  <sheetViews>
    <sheetView zoomScale="50" zoomScaleNormal="50" workbookViewId="0">
      <selection activeCell="B6" sqref="B6:AU32"/>
    </sheetView>
  </sheetViews>
  <sheetFormatPr baseColWidth="10" defaultColWidth="9" defaultRowHeight="17"/>
  <cols>
    <col min="1" max="1" width="6.1640625" style="38" customWidth="1"/>
    <col min="2" max="5" width="7.6640625" style="38" customWidth="1"/>
    <col min="6" max="6" width="5.6640625" style="38" customWidth="1"/>
    <col min="7" max="8" width="12.1640625" style="38" customWidth="1"/>
    <col min="9" max="9" width="10.6640625" style="38" customWidth="1"/>
    <col min="10" max="11" width="5.6640625" style="38" customWidth="1"/>
    <col min="12" max="12" width="10.6640625" style="38" customWidth="1"/>
    <col min="13" max="13" width="6.6640625" style="38" customWidth="1"/>
    <col min="14" max="14" width="10.6640625" style="38" customWidth="1"/>
    <col min="15" max="15" width="5.6640625" style="38" customWidth="1"/>
    <col min="16" max="16" width="7.1640625" style="38" customWidth="1"/>
    <col min="17" max="32" width="5.6640625" style="38" customWidth="1"/>
    <col min="33" max="33" width="7.1640625" style="38" customWidth="1"/>
    <col min="34" max="34" width="5.6640625" style="38" customWidth="1"/>
    <col min="35" max="35" width="10.6640625" style="38" customWidth="1"/>
    <col min="36" max="36" width="6.6640625" style="38" customWidth="1"/>
    <col min="37" max="37" width="10.6640625" style="38" customWidth="1"/>
    <col min="38" max="39" width="5.6640625" style="38" customWidth="1"/>
    <col min="40" max="40" width="10.6640625" style="38" customWidth="1"/>
    <col min="41" max="42" width="12.1640625" style="38" customWidth="1"/>
    <col min="43" max="43" width="5.6640625" style="38" customWidth="1"/>
    <col min="44" max="47" width="7.6640625" style="38" customWidth="1"/>
    <col min="48" max="48" width="6.1640625" style="38" customWidth="1"/>
    <col min="49" max="16384" width="9" style="38"/>
  </cols>
  <sheetData>
    <row r="1" spans="1:48" ht="17.25" customHeight="1">
      <c r="F1" s="784" t="str">
        <f>A測定!A5</f>
        <v>GHAC  R0J尺寸检查表</v>
      </c>
      <c r="G1" s="784"/>
      <c r="H1" s="784"/>
      <c r="I1" s="784"/>
      <c r="J1" s="784"/>
      <c r="K1" s="784" t="str">
        <f>CONCATENATE(MID(A測定!A5,6,3),"#",A測定!D5,"_",A測定!L5,"(",TEXT(A測定!G5,"yy/mm/dd"),")","_","SHOT.NO",A測定!J5)</f>
        <v xml:space="preserve"> R0#3_DC1(AVE)_SHOT.NO191</v>
      </c>
      <c r="L1" s="784"/>
      <c r="M1" s="784"/>
      <c r="N1" s="784"/>
      <c r="O1" s="784"/>
      <c r="P1" s="784"/>
      <c r="Q1" s="784"/>
      <c r="R1" s="784"/>
      <c r="AG1" s="785" t="str">
        <f>A測定!$J$7</f>
        <v>基准值</v>
      </c>
      <c r="AH1" s="786"/>
      <c r="AI1" s="784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AJ1" s="784"/>
      <c r="AK1" s="784"/>
      <c r="AL1" s="784"/>
      <c r="AM1" s="784"/>
      <c r="AN1" s="784"/>
      <c r="AO1" s="784"/>
      <c r="AP1" s="784"/>
    </row>
    <row r="2" spans="1:48" ht="17.25" customHeight="1">
      <c r="F2" s="784"/>
      <c r="G2" s="784"/>
      <c r="H2" s="784"/>
      <c r="I2" s="784"/>
      <c r="J2" s="784"/>
      <c r="K2" s="784"/>
      <c r="L2" s="784"/>
      <c r="M2" s="784"/>
      <c r="N2" s="784"/>
      <c r="O2" s="784"/>
      <c r="P2" s="784"/>
      <c r="Q2" s="784"/>
      <c r="R2" s="784"/>
      <c r="AG2" s="787"/>
      <c r="AH2" s="788"/>
      <c r="AI2" s="784"/>
      <c r="AJ2" s="784"/>
      <c r="AK2" s="784"/>
      <c r="AL2" s="784"/>
      <c r="AM2" s="784"/>
      <c r="AN2" s="784"/>
      <c r="AO2" s="784"/>
      <c r="AP2" s="784"/>
    </row>
    <row r="3" spans="1:48" ht="17.25" customHeight="1">
      <c r="F3" s="790" t="str">
        <f>A測定!$S$1</f>
        <v>GA　端面</v>
      </c>
      <c r="G3" s="791"/>
      <c r="H3" s="791"/>
      <c r="I3" s="791"/>
      <c r="J3" s="792"/>
      <c r="K3" s="39" t="s">
        <v>23</v>
      </c>
      <c r="L3" s="40">
        <f>MAX(D8:D28,AR8:AR27)</f>
        <v>0.37</v>
      </c>
      <c r="T3" s="1"/>
      <c r="U3" s="1"/>
      <c r="V3" s="1"/>
      <c r="W3" s="1"/>
      <c r="X3" s="1"/>
      <c r="Y3" s="1"/>
      <c r="Z3" s="1"/>
      <c r="AA3" s="1"/>
    </row>
    <row r="4" spans="1:48" ht="17.25" customHeight="1">
      <c r="F4" s="793"/>
      <c r="G4" s="794"/>
      <c r="H4" s="794"/>
      <c r="I4" s="794"/>
      <c r="J4" s="795"/>
      <c r="K4" s="39" t="s">
        <v>24</v>
      </c>
      <c r="L4" s="40">
        <f>MIN(G8:G28,AP8:AP27)</f>
        <v>212.7</v>
      </c>
      <c r="T4" s="1"/>
      <c r="U4" s="1"/>
      <c r="V4" s="1"/>
      <c r="W4" s="1"/>
      <c r="X4" s="1"/>
      <c r="Y4" s="1"/>
      <c r="Z4" s="1"/>
      <c r="AA4" s="1"/>
    </row>
    <row r="6" spans="1:48" ht="17.25" customHeight="1">
      <c r="B6" s="778" t="str">
        <f>RIGHT(A測定!$H$11,2)</f>
        <v>公差</v>
      </c>
      <c r="C6" s="778"/>
      <c r="D6" s="783" t="s">
        <v>695</v>
      </c>
      <c r="E6" s="783" t="s">
        <v>693</v>
      </c>
      <c r="F6" s="778" t="str">
        <f>A測定!$O$11</f>
        <v>判定</v>
      </c>
      <c r="G6" s="778" t="str">
        <f>A測定!$J$11</f>
        <v>素材寸法</v>
      </c>
      <c r="H6" s="778" t="str">
        <f>A測定!$K$11</f>
        <v>測定値</v>
      </c>
      <c r="I6" s="49"/>
      <c r="J6" s="50"/>
      <c r="K6" s="50"/>
      <c r="L6" s="50"/>
      <c r="M6" s="50"/>
      <c r="N6" s="51"/>
      <c r="O6" s="778" t="str">
        <f>A測定!$D$11</f>
        <v>测量</v>
      </c>
      <c r="P6" s="778" t="str">
        <f>A測定!$A$11</f>
        <v>NO</v>
      </c>
      <c r="AG6" s="778" t="str">
        <f>P6</f>
        <v>NO</v>
      </c>
      <c r="AH6" s="778" t="str">
        <f>O6</f>
        <v>测量</v>
      </c>
      <c r="AI6" s="49"/>
      <c r="AJ6" s="50"/>
      <c r="AK6" s="50"/>
      <c r="AL6" s="50"/>
      <c r="AM6" s="50"/>
      <c r="AN6" s="51"/>
      <c r="AO6" s="778" t="str">
        <f>H6</f>
        <v>測定値</v>
      </c>
      <c r="AP6" s="781" t="str">
        <f>G6</f>
        <v>素材寸法</v>
      </c>
      <c r="AQ6" s="778" t="str">
        <f>F6</f>
        <v>判定</v>
      </c>
      <c r="AR6" s="783" t="s">
        <v>695</v>
      </c>
      <c r="AS6" s="783" t="s">
        <v>693</v>
      </c>
      <c r="AT6" s="778" t="str">
        <f>B6</f>
        <v>公差</v>
      </c>
      <c r="AU6" s="778"/>
    </row>
    <row r="7" spans="1:48">
      <c r="B7" s="173" t="str">
        <f>LEFT(A測定!$I$11,1)</f>
        <v>下</v>
      </c>
      <c r="C7" s="173" t="str">
        <f>LEFT(A測定!$H$11,1)</f>
        <v>上</v>
      </c>
      <c r="D7" s="780"/>
      <c r="E7" s="780"/>
      <c r="F7" s="778"/>
      <c r="G7" s="778"/>
      <c r="H7" s="778"/>
      <c r="I7" s="52"/>
      <c r="J7" s="53"/>
      <c r="K7" s="53"/>
      <c r="L7" s="53"/>
      <c r="M7" s="53"/>
      <c r="N7" s="54"/>
      <c r="O7" s="778"/>
      <c r="P7" s="778"/>
      <c r="AG7" s="778"/>
      <c r="AH7" s="778"/>
      <c r="AI7" s="52"/>
      <c r="AJ7" s="53"/>
      <c r="AK7" s="53"/>
      <c r="AL7" s="53"/>
      <c r="AM7" s="53"/>
      <c r="AN7" s="54"/>
      <c r="AO7" s="778"/>
      <c r="AP7" s="778"/>
      <c r="AQ7" s="778"/>
      <c r="AR7" s="780"/>
      <c r="AS7" s="780"/>
      <c r="AT7" s="171" t="str">
        <f>C7</f>
        <v>上</v>
      </c>
      <c r="AU7" s="171" t="str">
        <f>B7</f>
        <v>下</v>
      </c>
    </row>
    <row r="8" spans="1:48">
      <c r="A8" s="38">
        <v>1</v>
      </c>
      <c r="B8" s="42">
        <f>A測定!I54</f>
        <v>-0.2</v>
      </c>
      <c r="C8" s="42">
        <f>A測定!H54</f>
        <v>0.5</v>
      </c>
      <c r="D8" s="42">
        <v>0.2</v>
      </c>
      <c r="E8" s="559">
        <v>0.19</v>
      </c>
      <c r="F8" s="154" t="str">
        <f t="shared" ref="F8:F28" si="0">IF(AND(C8&gt;=D8,D8&gt;=B8),"OK","NG")</f>
        <v>OK</v>
      </c>
      <c r="G8" s="43">
        <f>A測定!J54</f>
        <v>214.45</v>
      </c>
      <c r="H8" s="43">
        <f>A測定!K54</f>
        <v>214.846</v>
      </c>
      <c r="I8" s="55"/>
      <c r="J8" s="56"/>
      <c r="K8" s="56"/>
      <c r="L8" s="56"/>
      <c r="M8" s="56"/>
      <c r="N8" s="57"/>
      <c r="O8" s="154" t="str">
        <f>A測定!D54</f>
        <v>Z</v>
      </c>
      <c r="P8" s="154">
        <f>A測定!A54</f>
        <v>379</v>
      </c>
      <c r="AG8" s="154">
        <f>A測定!A13</f>
        <v>1002</v>
      </c>
      <c r="AH8" s="154" t="str">
        <f>A測定!D13</f>
        <v>Z</v>
      </c>
      <c r="AI8" s="55"/>
      <c r="AJ8" s="56"/>
      <c r="AK8" s="56"/>
      <c r="AL8" s="56"/>
      <c r="AM8" s="56"/>
      <c r="AN8" s="57"/>
      <c r="AO8" s="45">
        <f>A測定!K13</f>
        <v>212.7</v>
      </c>
      <c r="AP8" s="45">
        <f>A測定!J13</f>
        <v>212.7</v>
      </c>
      <c r="AQ8" s="154" t="str">
        <f t="shared" ref="AQ8:AQ27" si="1">IF(AND(AT8&gt;=AR8,AR8&gt;=AU8),"OK","NG")</f>
        <v>OK</v>
      </c>
      <c r="AR8" s="47">
        <v>0</v>
      </c>
      <c r="AS8" s="47">
        <v>0</v>
      </c>
      <c r="AT8" s="47">
        <f>A測定!H13</f>
        <v>0.05</v>
      </c>
      <c r="AU8" s="47">
        <f>A測定!I13</f>
        <v>-0.05</v>
      </c>
      <c r="AV8" s="38">
        <v>1</v>
      </c>
    </row>
    <row r="9" spans="1:48">
      <c r="A9" s="38">
        <v>2</v>
      </c>
      <c r="B9" s="42">
        <f>A測定!I43</f>
        <v>-0.2</v>
      </c>
      <c r="C9" s="42">
        <f>A測定!H43</f>
        <v>0.5</v>
      </c>
      <c r="D9" s="42">
        <v>0.11</v>
      </c>
      <c r="E9" s="559">
        <v>0.1</v>
      </c>
      <c r="F9" s="154" t="str">
        <f t="shared" si="0"/>
        <v>OK</v>
      </c>
      <c r="G9" s="43">
        <f>A測定!J43</f>
        <v>214.45</v>
      </c>
      <c r="H9" s="43">
        <f>A測定!K43</f>
        <v>214.70599999999999</v>
      </c>
      <c r="I9" s="55"/>
      <c r="J9" s="56"/>
      <c r="K9" s="56"/>
      <c r="L9" s="56"/>
      <c r="M9" s="56"/>
      <c r="N9" s="57"/>
      <c r="O9" s="154" t="str">
        <f>A測定!D43</f>
        <v>Z</v>
      </c>
      <c r="P9" s="154">
        <f>A測定!A43</f>
        <v>367</v>
      </c>
      <c r="AG9" s="154">
        <f>A測定!A44</f>
        <v>368</v>
      </c>
      <c r="AH9" s="154" t="str">
        <f>A測定!D44</f>
        <v>Z</v>
      </c>
      <c r="AI9" s="55"/>
      <c r="AJ9" s="56"/>
      <c r="AK9" s="56"/>
      <c r="AL9" s="56"/>
      <c r="AM9" s="56"/>
      <c r="AN9" s="57"/>
      <c r="AO9" s="45">
        <f>A測定!K44</f>
        <v>214.76</v>
      </c>
      <c r="AP9" s="45">
        <f>A測定!J44</f>
        <v>214.45</v>
      </c>
      <c r="AQ9" s="154" t="str">
        <f t="shared" si="1"/>
        <v>OK</v>
      </c>
      <c r="AR9" s="47">
        <v>0.16</v>
      </c>
      <c r="AS9" s="47">
        <v>0.15</v>
      </c>
      <c r="AT9" s="47">
        <f>A測定!H44</f>
        <v>0.5</v>
      </c>
      <c r="AU9" s="47">
        <f>A測定!I44</f>
        <v>-0.2</v>
      </c>
      <c r="AV9" s="38">
        <v>2</v>
      </c>
    </row>
    <row r="10" spans="1:48">
      <c r="A10" s="38">
        <v>3</v>
      </c>
      <c r="B10" s="42">
        <f>A測定!I12</f>
        <v>-0.05</v>
      </c>
      <c r="C10" s="42">
        <f>A測定!H12</f>
        <v>0.05</v>
      </c>
      <c r="D10" s="42">
        <v>0</v>
      </c>
      <c r="E10" s="559">
        <v>0</v>
      </c>
      <c r="F10" s="154" t="str">
        <f t="shared" si="0"/>
        <v>OK</v>
      </c>
      <c r="G10" s="43">
        <f>A測定!J12</f>
        <v>212.7</v>
      </c>
      <c r="H10" s="43">
        <f>A測定!K12</f>
        <v>212.7</v>
      </c>
      <c r="I10" s="55"/>
      <c r="J10" s="56"/>
      <c r="K10" s="56"/>
      <c r="L10" s="56"/>
      <c r="M10" s="56"/>
      <c r="N10" s="57"/>
      <c r="O10" s="154" t="str">
        <f>A測定!D12</f>
        <v>Z</v>
      </c>
      <c r="P10" s="154">
        <f>A測定!A12</f>
        <v>1001</v>
      </c>
      <c r="AG10" s="154">
        <f>A測定!A36</f>
        <v>360</v>
      </c>
      <c r="AH10" s="154" t="str">
        <f>A測定!D36</f>
        <v>Z</v>
      </c>
      <c r="AI10" s="55"/>
      <c r="AJ10" s="56"/>
      <c r="AK10" s="56"/>
      <c r="AL10" s="56"/>
      <c r="AM10" s="56"/>
      <c r="AN10" s="57"/>
      <c r="AO10" s="45">
        <f>A測定!K36</f>
        <v>214.71700000000001</v>
      </c>
      <c r="AP10" s="45">
        <f>A測定!J36</f>
        <v>214.45</v>
      </c>
      <c r="AQ10" s="154" t="str">
        <f t="shared" si="1"/>
        <v>OK</v>
      </c>
      <c r="AR10" s="47">
        <v>0.18</v>
      </c>
      <c r="AS10" s="47">
        <v>0.17</v>
      </c>
      <c r="AT10" s="47">
        <f>A測定!H36</f>
        <v>0.5</v>
      </c>
      <c r="AU10" s="47">
        <f>A測定!I36</f>
        <v>-0.2</v>
      </c>
      <c r="AV10" s="38">
        <v>3</v>
      </c>
    </row>
    <row r="11" spans="1:48">
      <c r="A11" s="38">
        <v>4</v>
      </c>
      <c r="B11" s="42">
        <f>A測定!I53</f>
        <v>-0.2</v>
      </c>
      <c r="C11" s="42">
        <f>A測定!H53</f>
        <v>0.5</v>
      </c>
      <c r="D11" s="42">
        <v>-0.01</v>
      </c>
      <c r="E11" s="559">
        <v>0</v>
      </c>
      <c r="F11" s="154" t="str">
        <f t="shared" si="0"/>
        <v>OK</v>
      </c>
      <c r="G11" s="43">
        <f>A測定!J53</f>
        <v>214.45</v>
      </c>
      <c r="H11" s="43">
        <f>A測定!K53</f>
        <v>214.59200000000001</v>
      </c>
      <c r="I11" s="55"/>
      <c r="J11" s="56"/>
      <c r="K11" s="56"/>
      <c r="L11" s="56"/>
      <c r="M11" s="56"/>
      <c r="N11" s="57"/>
      <c r="O11" s="154" t="str">
        <f>A測定!D53</f>
        <v>Z</v>
      </c>
      <c r="P11" s="154">
        <f>A測定!A53</f>
        <v>378</v>
      </c>
      <c r="AG11" s="154">
        <f>A測定!A60</f>
        <v>386</v>
      </c>
      <c r="AH11" s="154" t="str">
        <f>A測定!D60</f>
        <v>Z</v>
      </c>
      <c r="AI11" s="55"/>
      <c r="AJ11" s="56"/>
      <c r="AK11" s="56"/>
      <c r="AL11" s="56"/>
      <c r="AM11" s="56"/>
      <c r="AN11" s="57"/>
      <c r="AO11" s="45">
        <f>A測定!K60</f>
        <v>214.464</v>
      </c>
      <c r="AP11" s="45">
        <f>A測定!J60</f>
        <v>214.45</v>
      </c>
      <c r="AQ11" s="154" t="str">
        <f t="shared" si="1"/>
        <v>OK</v>
      </c>
      <c r="AR11" s="47">
        <v>-0.04</v>
      </c>
      <c r="AS11" s="47">
        <v>-0.04</v>
      </c>
      <c r="AT11" s="47">
        <f>A測定!H60</f>
        <v>0.5</v>
      </c>
      <c r="AU11" s="47">
        <f>A測定!I60</f>
        <v>-0.2</v>
      </c>
      <c r="AV11" s="38">
        <v>4</v>
      </c>
    </row>
    <row r="12" spans="1:48">
      <c r="A12" s="38">
        <v>5</v>
      </c>
      <c r="B12" s="42">
        <f>A測定!I31</f>
        <v>-0.2</v>
      </c>
      <c r="C12" s="42">
        <f>A測定!H31</f>
        <v>0.5</v>
      </c>
      <c r="D12" s="42">
        <v>0.11</v>
      </c>
      <c r="E12" s="559">
        <v>0.09</v>
      </c>
      <c r="F12" s="154" t="str">
        <f t="shared" si="0"/>
        <v>OK</v>
      </c>
      <c r="G12" s="43">
        <f>A測定!J31</f>
        <v>214.45</v>
      </c>
      <c r="H12" s="43">
        <f>A測定!K31</f>
        <v>214.71100000000001</v>
      </c>
      <c r="I12" s="55"/>
      <c r="J12" s="56"/>
      <c r="K12" s="56"/>
      <c r="L12" s="56"/>
      <c r="M12" s="56"/>
      <c r="N12" s="57"/>
      <c r="O12" s="154" t="str">
        <f>A測定!D31</f>
        <v>Z</v>
      </c>
      <c r="P12" s="154">
        <f>A測定!A31</f>
        <v>355</v>
      </c>
      <c r="AG12" s="154">
        <f>A測定!A45</f>
        <v>369</v>
      </c>
      <c r="AH12" s="154" t="str">
        <f>A測定!D45</f>
        <v>Z</v>
      </c>
      <c r="AI12" s="55"/>
      <c r="AJ12" s="56"/>
      <c r="AK12" s="56"/>
      <c r="AL12" s="56"/>
      <c r="AM12" s="56"/>
      <c r="AN12" s="57"/>
      <c r="AO12" s="45">
        <f>A測定!K45</f>
        <v>214.654</v>
      </c>
      <c r="AP12" s="45">
        <f>A測定!J45</f>
        <v>214.45</v>
      </c>
      <c r="AQ12" s="154" t="str">
        <f t="shared" si="1"/>
        <v>OK</v>
      </c>
      <c r="AR12" s="47">
        <v>0.14000000000000001</v>
      </c>
      <c r="AS12" s="47">
        <v>0.12</v>
      </c>
      <c r="AT12" s="47">
        <f>A測定!H45</f>
        <v>0.5</v>
      </c>
      <c r="AU12" s="47">
        <f>A測定!I45</f>
        <v>-0.2</v>
      </c>
      <c r="AV12" s="38">
        <v>5</v>
      </c>
    </row>
    <row r="13" spans="1:48">
      <c r="A13" s="38">
        <v>6</v>
      </c>
      <c r="B13" s="42">
        <f>A測定!I42</f>
        <v>-0.2</v>
      </c>
      <c r="C13" s="42">
        <f>A測定!H42</f>
        <v>0.5</v>
      </c>
      <c r="D13" s="42">
        <v>-0.01</v>
      </c>
      <c r="E13" s="559">
        <v>-0.04</v>
      </c>
      <c r="F13" s="154" t="str">
        <f t="shared" si="0"/>
        <v>OK</v>
      </c>
      <c r="G13" s="43">
        <f>A測定!J42</f>
        <v>214.45</v>
      </c>
      <c r="H13" s="43">
        <f>A測定!K42</f>
        <v>214.547</v>
      </c>
      <c r="I13" s="55"/>
      <c r="J13" s="56"/>
      <c r="K13" s="56"/>
      <c r="L13" s="56"/>
      <c r="M13" s="56"/>
      <c r="N13" s="57"/>
      <c r="O13" s="154" t="str">
        <f>A測定!D42</f>
        <v>Z</v>
      </c>
      <c r="P13" s="154">
        <f>A測定!A42</f>
        <v>366</v>
      </c>
      <c r="AG13" s="154">
        <f>A測定!A46</f>
        <v>371</v>
      </c>
      <c r="AH13" s="154" t="str">
        <f>A測定!D46</f>
        <v>Z</v>
      </c>
      <c r="AI13" s="55"/>
      <c r="AJ13" s="56"/>
      <c r="AK13" s="56"/>
      <c r="AL13" s="56"/>
      <c r="AM13" s="56"/>
      <c r="AN13" s="57"/>
      <c r="AO13" s="45">
        <f>A測定!K46</f>
        <v>214.72800000000001</v>
      </c>
      <c r="AP13" s="45">
        <f>A測定!J46</f>
        <v>214.45</v>
      </c>
      <c r="AQ13" s="154" t="str">
        <f t="shared" si="1"/>
        <v>OK</v>
      </c>
      <c r="AR13" s="47">
        <v>0.19</v>
      </c>
      <c r="AS13" s="47">
        <v>0.17</v>
      </c>
      <c r="AT13" s="47">
        <f>A測定!H46</f>
        <v>0.5</v>
      </c>
      <c r="AU13" s="47">
        <f>A測定!I46</f>
        <v>-0.2</v>
      </c>
      <c r="AV13" s="38">
        <v>6</v>
      </c>
    </row>
    <row r="14" spans="1:48">
      <c r="A14" s="38">
        <v>7</v>
      </c>
      <c r="B14" s="42">
        <f>A測定!I59</f>
        <v>-0.2</v>
      </c>
      <c r="C14" s="42">
        <f>A測定!H59</f>
        <v>0.5</v>
      </c>
      <c r="D14" s="42">
        <v>-0.1</v>
      </c>
      <c r="E14" s="559">
        <v>-0.12</v>
      </c>
      <c r="F14" s="154" t="str">
        <f t="shared" si="0"/>
        <v>OK</v>
      </c>
      <c r="G14" s="43">
        <f>A測定!J59</f>
        <v>214.45</v>
      </c>
      <c r="H14" s="43">
        <f>A測定!K59</f>
        <v>214.42400000000001</v>
      </c>
      <c r="I14" s="55"/>
      <c r="J14" s="56"/>
      <c r="K14" s="56"/>
      <c r="L14" s="56"/>
      <c r="M14" s="56"/>
      <c r="N14" s="57"/>
      <c r="O14" s="154" t="str">
        <f>A測定!D59</f>
        <v>Z</v>
      </c>
      <c r="P14" s="154">
        <f>A測定!A59</f>
        <v>385</v>
      </c>
      <c r="AG14" s="154">
        <f>A測定!A61</f>
        <v>387</v>
      </c>
      <c r="AH14" s="154" t="str">
        <f>A測定!D61</f>
        <v>Z</v>
      </c>
      <c r="AI14" s="55"/>
      <c r="AJ14" s="56"/>
      <c r="AK14" s="56"/>
      <c r="AL14" s="56"/>
      <c r="AM14" s="56"/>
      <c r="AN14" s="57"/>
      <c r="AO14" s="45">
        <f>A測定!K61</f>
        <v>214.523</v>
      </c>
      <c r="AP14" s="45">
        <f>A測定!J61</f>
        <v>214.45</v>
      </c>
      <c r="AQ14" s="154" t="str">
        <f t="shared" si="1"/>
        <v>OK</v>
      </c>
      <c r="AR14" s="47">
        <v>0.06</v>
      </c>
      <c r="AS14" s="47">
        <v>7.0000000000000007E-2</v>
      </c>
      <c r="AT14" s="47">
        <f>A測定!H61</f>
        <v>0.5</v>
      </c>
      <c r="AU14" s="47">
        <f>A測定!I61</f>
        <v>-0.2</v>
      </c>
      <c r="AV14" s="38">
        <v>7</v>
      </c>
    </row>
    <row r="15" spans="1:48">
      <c r="A15" s="38">
        <v>8</v>
      </c>
      <c r="B15" s="42">
        <f>A測定!I30</f>
        <v>-0.2</v>
      </c>
      <c r="C15" s="42">
        <f>A測定!H30</f>
        <v>0.5</v>
      </c>
      <c r="D15" s="42">
        <v>0.06</v>
      </c>
      <c r="E15" s="559">
        <v>0.04</v>
      </c>
      <c r="F15" s="154" t="str">
        <f t="shared" si="0"/>
        <v>OK</v>
      </c>
      <c r="G15" s="43">
        <f>A測定!J30</f>
        <v>214.45</v>
      </c>
      <c r="H15" s="43">
        <f>A測定!K30</f>
        <v>214.64500000000001</v>
      </c>
      <c r="I15" s="55"/>
      <c r="J15" s="56"/>
      <c r="K15" s="56"/>
      <c r="L15" s="56"/>
      <c r="M15" s="56"/>
      <c r="N15" s="57"/>
      <c r="O15" s="154" t="str">
        <f>A測定!D30</f>
        <v>Z</v>
      </c>
      <c r="P15" s="154">
        <f>A測定!A30</f>
        <v>354</v>
      </c>
      <c r="AG15" s="154">
        <f>A測定!A35</f>
        <v>359</v>
      </c>
      <c r="AH15" s="154" t="str">
        <f>A測定!D35</f>
        <v>Z</v>
      </c>
      <c r="AI15" s="55"/>
      <c r="AJ15" s="56"/>
      <c r="AK15" s="56"/>
      <c r="AL15" s="56"/>
      <c r="AM15" s="56"/>
      <c r="AN15" s="57"/>
      <c r="AO15" s="45">
        <f>A測定!K35</f>
        <v>214.71100000000001</v>
      </c>
      <c r="AP15" s="45">
        <f>A測定!J35</f>
        <v>214.45</v>
      </c>
      <c r="AQ15" s="154" t="str">
        <f t="shared" si="1"/>
        <v>OK</v>
      </c>
      <c r="AR15" s="47">
        <v>0.12</v>
      </c>
      <c r="AS15" s="47">
        <v>0.35</v>
      </c>
      <c r="AT15" s="47">
        <f>A測定!H35</f>
        <v>0.5</v>
      </c>
      <c r="AU15" s="47">
        <f>A測定!I35</f>
        <v>-0.2</v>
      </c>
      <c r="AV15" s="38">
        <v>8</v>
      </c>
    </row>
    <row r="16" spans="1:48">
      <c r="A16" s="38">
        <v>9</v>
      </c>
      <c r="B16" s="42">
        <f>A測定!I41</f>
        <v>-0.2</v>
      </c>
      <c r="C16" s="42">
        <f>A測定!H41</f>
        <v>0.5</v>
      </c>
      <c r="D16" s="42">
        <v>7.0000000000000007E-2</v>
      </c>
      <c r="E16" s="559">
        <v>0.06</v>
      </c>
      <c r="F16" s="154" t="str">
        <f t="shared" si="0"/>
        <v>OK</v>
      </c>
      <c r="G16" s="43">
        <f>A測定!J41</f>
        <v>214.45</v>
      </c>
      <c r="H16" s="43">
        <f>A測定!K41</f>
        <v>214.63</v>
      </c>
      <c r="I16" s="55"/>
      <c r="J16" s="56"/>
      <c r="K16" s="56"/>
      <c r="L16" s="56"/>
      <c r="M16" s="56"/>
      <c r="N16" s="57"/>
      <c r="O16" s="154" t="str">
        <f>A測定!D41</f>
        <v>Z</v>
      </c>
      <c r="P16" s="154">
        <f>A測定!A41</f>
        <v>365</v>
      </c>
      <c r="AG16" s="154">
        <f>A測定!A47</f>
        <v>372</v>
      </c>
      <c r="AH16" s="154" t="str">
        <f>A測定!D47</f>
        <v>Z</v>
      </c>
      <c r="AI16" s="55"/>
      <c r="AJ16" s="56"/>
      <c r="AK16" s="56"/>
      <c r="AL16" s="56"/>
      <c r="AM16" s="56"/>
      <c r="AN16" s="57"/>
      <c r="AO16" s="45">
        <f>A測定!K47</f>
        <v>214.506</v>
      </c>
      <c r="AP16" s="45">
        <f>A測定!J47</f>
        <v>214.45</v>
      </c>
      <c r="AQ16" s="154" t="str">
        <f t="shared" si="1"/>
        <v>OK</v>
      </c>
      <c r="AR16" s="47">
        <v>-0.06</v>
      </c>
      <c r="AS16" s="47">
        <v>-7.0000000000000007E-2</v>
      </c>
      <c r="AT16" s="47">
        <f>A測定!H47</f>
        <v>0.5</v>
      </c>
      <c r="AU16" s="47">
        <f>A測定!I47</f>
        <v>-0.2</v>
      </c>
      <c r="AV16" s="38">
        <v>9</v>
      </c>
    </row>
    <row r="17" spans="1:48">
      <c r="A17" s="38">
        <v>10</v>
      </c>
      <c r="B17" s="42">
        <f>A測定!I58</f>
        <v>-0.2</v>
      </c>
      <c r="C17" s="42">
        <f>A測定!H58</f>
        <v>0.5</v>
      </c>
      <c r="D17" s="42">
        <v>-0.06</v>
      </c>
      <c r="E17" s="559">
        <v>-0.09</v>
      </c>
      <c r="F17" s="154" t="str">
        <f t="shared" si="0"/>
        <v>OK</v>
      </c>
      <c r="G17" s="43">
        <f>A測定!J58</f>
        <v>214.45</v>
      </c>
      <c r="H17" s="43">
        <f>A測定!K58</f>
        <v>214.423</v>
      </c>
      <c r="I17" s="55"/>
      <c r="J17" s="56"/>
      <c r="K17" s="56"/>
      <c r="L17" s="56"/>
      <c r="M17" s="56"/>
      <c r="N17" s="57"/>
      <c r="O17" s="154" t="str">
        <f>A測定!D58</f>
        <v>Z</v>
      </c>
      <c r="P17" s="154">
        <f>A測定!A58</f>
        <v>384</v>
      </c>
      <c r="AG17" s="154">
        <f>A測定!A62</f>
        <v>388</v>
      </c>
      <c r="AH17" s="154" t="str">
        <f>A測定!D62</f>
        <v>Z</v>
      </c>
      <c r="AI17" s="55"/>
      <c r="AJ17" s="56"/>
      <c r="AK17" s="56"/>
      <c r="AL17" s="56"/>
      <c r="AM17" s="56"/>
      <c r="AN17" s="57"/>
      <c r="AO17" s="45">
        <f>A測定!K62</f>
        <v>214.602</v>
      </c>
      <c r="AP17" s="45">
        <f>A測定!J62</f>
        <v>214.45</v>
      </c>
      <c r="AQ17" s="154" t="str">
        <f t="shared" si="1"/>
        <v>OK</v>
      </c>
      <c r="AR17" s="47">
        <v>0.15</v>
      </c>
      <c r="AS17" s="47">
        <v>0.14000000000000001</v>
      </c>
      <c r="AT17" s="47">
        <f>A測定!H62</f>
        <v>0.5</v>
      </c>
      <c r="AU17" s="47">
        <f>A測定!I62</f>
        <v>-0.2</v>
      </c>
      <c r="AV17" s="38">
        <v>10</v>
      </c>
    </row>
    <row r="18" spans="1:48">
      <c r="A18" s="38">
        <v>11</v>
      </c>
      <c r="B18" s="42">
        <f>A測定!I29</f>
        <v>-0.2</v>
      </c>
      <c r="C18" s="42">
        <f>A測定!H29</f>
        <v>0.5</v>
      </c>
      <c r="D18" s="42">
        <v>0.12</v>
      </c>
      <c r="E18" s="560">
        <v>0.17</v>
      </c>
      <c r="F18" s="154" t="str">
        <f t="shared" si="0"/>
        <v>OK</v>
      </c>
      <c r="G18" s="43">
        <f>A測定!J29</f>
        <v>214.45</v>
      </c>
      <c r="H18" s="43">
        <f>A測定!K29</f>
        <v>214.672</v>
      </c>
      <c r="I18" s="55"/>
      <c r="J18" s="56"/>
      <c r="K18" s="56"/>
      <c r="L18" s="56"/>
      <c r="M18" s="56"/>
      <c r="N18" s="57"/>
      <c r="O18" s="154" t="str">
        <f>A測定!D29</f>
        <v>Z</v>
      </c>
      <c r="P18" s="154">
        <f>A測定!A29</f>
        <v>353</v>
      </c>
      <c r="AG18" s="154">
        <f>A測定!A34</f>
        <v>358</v>
      </c>
      <c r="AH18" s="154" t="str">
        <f>A測定!D34</f>
        <v>Z</v>
      </c>
      <c r="AI18" s="55"/>
      <c r="AJ18" s="56"/>
      <c r="AK18" s="56"/>
      <c r="AL18" s="56"/>
      <c r="AM18" s="56"/>
      <c r="AN18" s="57"/>
      <c r="AO18" s="45">
        <f>A測定!K34</f>
        <v>214.523</v>
      </c>
      <c r="AP18" s="45">
        <f>A測定!J34</f>
        <v>214.45</v>
      </c>
      <c r="AQ18" s="154" t="str">
        <f t="shared" si="1"/>
        <v>OK</v>
      </c>
      <c r="AR18" s="47">
        <v>-0.03</v>
      </c>
      <c r="AS18" s="47">
        <v>0.22</v>
      </c>
      <c r="AT18" s="47">
        <f>A測定!H34</f>
        <v>0.5</v>
      </c>
      <c r="AU18" s="47">
        <f>A測定!I34</f>
        <v>-0.2</v>
      </c>
      <c r="AV18" s="38">
        <v>11</v>
      </c>
    </row>
    <row r="19" spans="1:48">
      <c r="A19" s="38">
        <v>12</v>
      </c>
      <c r="B19" s="42">
        <f>A測定!I57</f>
        <v>-0.3</v>
      </c>
      <c r="C19" s="42">
        <f>A測定!H57</f>
        <v>0.5</v>
      </c>
      <c r="D19" s="42">
        <v>-0.09</v>
      </c>
      <c r="E19" s="559">
        <v>-0.11</v>
      </c>
      <c r="F19" s="154" t="str">
        <f t="shared" si="0"/>
        <v>OK</v>
      </c>
      <c r="G19" s="43">
        <f>A測定!J57</f>
        <v>214.45</v>
      </c>
      <c r="H19" s="43">
        <f>A測定!K57</f>
        <v>214.404</v>
      </c>
      <c r="I19" s="55"/>
      <c r="J19" s="56"/>
      <c r="K19" s="56"/>
      <c r="L19" s="56"/>
      <c r="M19" s="56"/>
      <c r="N19" s="57"/>
      <c r="O19" s="154" t="str">
        <f>A測定!D57</f>
        <v>Z</v>
      </c>
      <c r="P19" s="154">
        <f>A測定!A57</f>
        <v>383</v>
      </c>
      <c r="AG19" s="154">
        <f>A測定!A63</f>
        <v>389</v>
      </c>
      <c r="AH19" s="154" t="str">
        <f>A測定!D63</f>
        <v>Z</v>
      </c>
      <c r="AI19" s="55"/>
      <c r="AJ19" s="56"/>
      <c r="AK19" s="56"/>
      <c r="AL19" s="56"/>
      <c r="AM19" s="56"/>
      <c r="AN19" s="57"/>
      <c r="AO19" s="45">
        <f>A測定!K63</f>
        <v>214.63</v>
      </c>
      <c r="AP19" s="45">
        <f>A測定!J63</f>
        <v>214.45</v>
      </c>
      <c r="AQ19" s="154" t="str">
        <f t="shared" si="1"/>
        <v>OK</v>
      </c>
      <c r="AR19" s="47">
        <v>0.19</v>
      </c>
      <c r="AS19" s="47">
        <v>0.17</v>
      </c>
      <c r="AT19" s="47">
        <f>A測定!H63</f>
        <v>0.5</v>
      </c>
      <c r="AU19" s="47">
        <f>A測定!I63</f>
        <v>-0.2</v>
      </c>
      <c r="AV19" s="38">
        <v>12</v>
      </c>
    </row>
    <row r="20" spans="1:48">
      <c r="A20" s="38">
        <v>13</v>
      </c>
      <c r="B20" s="42">
        <f>A測定!I40</f>
        <v>-0.2</v>
      </c>
      <c r="C20" s="42">
        <f>A測定!H40</f>
        <v>0.5</v>
      </c>
      <c r="D20" s="42">
        <v>0</v>
      </c>
      <c r="E20" s="559">
        <v>-0.03</v>
      </c>
      <c r="F20" s="154" t="str">
        <f t="shared" si="0"/>
        <v>OK</v>
      </c>
      <c r="G20" s="43">
        <f>A測定!J40</f>
        <v>214.45</v>
      </c>
      <c r="H20" s="43">
        <f>A測定!K40</f>
        <v>214.50299999999999</v>
      </c>
      <c r="I20" s="55"/>
      <c r="J20" s="56"/>
      <c r="K20" s="56"/>
      <c r="L20" s="56"/>
      <c r="M20" s="56"/>
      <c r="N20" s="57"/>
      <c r="O20" s="154" t="str">
        <f>A測定!D40</f>
        <v>Z</v>
      </c>
      <c r="P20" s="154">
        <f>A測定!A40</f>
        <v>364</v>
      </c>
      <c r="AG20" s="154">
        <f>A測定!A48</f>
        <v>373</v>
      </c>
      <c r="AH20" s="154" t="str">
        <f>A測定!D48</f>
        <v>Z</v>
      </c>
      <c r="AI20" s="55"/>
      <c r="AJ20" s="56"/>
      <c r="AK20" s="56"/>
      <c r="AL20" s="56"/>
      <c r="AM20" s="56"/>
      <c r="AN20" s="57"/>
      <c r="AO20" s="45">
        <f>A測定!K48</f>
        <v>214.703</v>
      </c>
      <c r="AP20" s="45">
        <f>A測定!J48</f>
        <v>214.45</v>
      </c>
      <c r="AQ20" s="154" t="str">
        <f t="shared" si="1"/>
        <v>OK</v>
      </c>
      <c r="AR20" s="47">
        <v>0.13</v>
      </c>
      <c r="AS20" s="47">
        <v>0.13</v>
      </c>
      <c r="AT20" s="47">
        <f>A測定!H48</f>
        <v>0.5</v>
      </c>
      <c r="AU20" s="47">
        <f>A測定!I48</f>
        <v>-0.2</v>
      </c>
      <c r="AV20" s="38">
        <v>13</v>
      </c>
    </row>
    <row r="21" spans="1:48">
      <c r="A21" s="38">
        <v>14</v>
      </c>
      <c r="B21" s="42">
        <f>A測定!I28</f>
        <v>-0.2</v>
      </c>
      <c r="C21" s="42">
        <f>A測定!H28</f>
        <v>0.5</v>
      </c>
      <c r="D21" s="42">
        <v>0.12</v>
      </c>
      <c r="E21" s="559">
        <v>0.09</v>
      </c>
      <c r="F21" s="154" t="str">
        <f t="shared" si="0"/>
        <v>OK</v>
      </c>
      <c r="G21" s="43">
        <f>A測定!J28</f>
        <v>214.45</v>
      </c>
      <c r="H21" s="43">
        <f>A測定!K28</f>
        <v>214.649</v>
      </c>
      <c r="I21" s="55"/>
      <c r="J21" s="56"/>
      <c r="K21" s="56"/>
      <c r="L21" s="56"/>
      <c r="M21" s="56"/>
      <c r="N21" s="57"/>
      <c r="O21" s="154" t="str">
        <f>A測定!D28</f>
        <v>Z</v>
      </c>
      <c r="P21" s="154">
        <f>A測定!A28</f>
        <v>352</v>
      </c>
      <c r="AG21" s="154">
        <f>A測定!A33</f>
        <v>357</v>
      </c>
      <c r="AH21" s="154" t="str">
        <f>A測定!D33</f>
        <v>Z</v>
      </c>
      <c r="AI21" s="55"/>
      <c r="AJ21" s="56"/>
      <c r="AK21" s="56"/>
      <c r="AL21" s="56"/>
      <c r="AM21" s="56"/>
      <c r="AN21" s="57"/>
      <c r="AO21" s="45">
        <f>A測定!K33</f>
        <v>214.506</v>
      </c>
      <c r="AP21" s="45">
        <f>A測定!J33</f>
        <v>214.45</v>
      </c>
      <c r="AQ21" s="154" t="str">
        <f t="shared" si="1"/>
        <v>OK</v>
      </c>
      <c r="AR21" s="47">
        <v>-0.02</v>
      </c>
      <c r="AS21" s="47">
        <v>-0.03</v>
      </c>
      <c r="AT21" s="47">
        <f>A測定!H33</f>
        <v>0.5</v>
      </c>
      <c r="AU21" s="47">
        <f>A測定!I33</f>
        <v>-0.2</v>
      </c>
      <c r="AV21" s="38">
        <v>14</v>
      </c>
    </row>
    <row r="22" spans="1:48">
      <c r="A22" s="38">
        <v>15</v>
      </c>
      <c r="B22" s="42">
        <f>A測定!I56</f>
        <v>-0.2</v>
      </c>
      <c r="C22" s="42">
        <f>A測定!H56</f>
        <v>0.5</v>
      </c>
      <c r="D22" s="42">
        <v>-0.02</v>
      </c>
      <c r="E22" s="559">
        <v>-0.05</v>
      </c>
      <c r="F22" s="154" t="str">
        <f t="shared" si="0"/>
        <v>OK</v>
      </c>
      <c r="G22" s="43">
        <f>A測定!J56</f>
        <v>214.45</v>
      </c>
      <c r="H22" s="43">
        <f>A測定!K56</f>
        <v>214.42699999999999</v>
      </c>
      <c r="I22" s="55"/>
      <c r="J22" s="56"/>
      <c r="K22" s="56"/>
      <c r="L22" s="56"/>
      <c r="M22" s="56"/>
      <c r="N22" s="57"/>
      <c r="O22" s="154" t="str">
        <f>A測定!D56</f>
        <v>Z</v>
      </c>
      <c r="P22" s="154">
        <f>A測定!A56</f>
        <v>382</v>
      </c>
      <c r="AG22" s="154">
        <f>A測定!A64</f>
        <v>390</v>
      </c>
      <c r="AH22" s="154" t="str">
        <f>A測定!D64</f>
        <v>Z</v>
      </c>
      <c r="AI22" s="55"/>
      <c r="AJ22" s="56"/>
      <c r="AK22" s="56"/>
      <c r="AL22" s="56"/>
      <c r="AM22" s="56"/>
      <c r="AN22" s="57"/>
      <c r="AO22" s="45">
        <f>A測定!K64</f>
        <v>214.624</v>
      </c>
      <c r="AP22" s="45">
        <f>A測定!J64</f>
        <v>214.45</v>
      </c>
      <c r="AQ22" s="154" t="str">
        <f t="shared" si="1"/>
        <v>OK</v>
      </c>
      <c r="AR22" s="47">
        <v>0.13</v>
      </c>
      <c r="AS22" s="47">
        <v>0.14000000000000001</v>
      </c>
      <c r="AT22" s="47">
        <f>A測定!H64</f>
        <v>0.5</v>
      </c>
      <c r="AU22" s="47">
        <f>A測定!I64</f>
        <v>-0.2</v>
      </c>
      <c r="AV22" s="38">
        <v>15</v>
      </c>
    </row>
    <row r="23" spans="1:48">
      <c r="A23" s="38">
        <v>16</v>
      </c>
      <c r="B23" s="42">
        <f>A測定!I39</f>
        <v>-0.2</v>
      </c>
      <c r="C23" s="42">
        <f>A測定!H39</f>
        <v>0.5</v>
      </c>
      <c r="D23" s="42">
        <v>0.09</v>
      </c>
      <c r="E23" s="559">
        <v>7.0000000000000007E-2</v>
      </c>
      <c r="F23" s="154" t="str">
        <f t="shared" si="0"/>
        <v>OK</v>
      </c>
      <c r="G23" s="43">
        <f>A測定!J39</f>
        <v>214.45</v>
      </c>
      <c r="H23" s="43">
        <f>A測定!K39</f>
        <v>214.61500000000001</v>
      </c>
      <c r="I23" s="55"/>
      <c r="J23" s="56"/>
      <c r="K23" s="56"/>
      <c r="L23" s="56"/>
      <c r="M23" s="56"/>
      <c r="N23" s="57"/>
      <c r="O23" s="154" t="str">
        <f>A測定!D39</f>
        <v>Z</v>
      </c>
      <c r="P23" s="154">
        <f>A測定!A39</f>
        <v>363</v>
      </c>
      <c r="AG23" s="154">
        <f>A測定!A49</f>
        <v>374</v>
      </c>
      <c r="AH23" s="154" t="str">
        <f>A測定!D49</f>
        <v>Z</v>
      </c>
      <c r="AI23" s="55"/>
      <c r="AJ23" s="56"/>
      <c r="AK23" s="56"/>
      <c r="AL23" s="56"/>
      <c r="AM23" s="56"/>
      <c r="AN23" s="57"/>
      <c r="AO23" s="45">
        <f>A測定!K49</f>
        <v>214.57499999999999</v>
      </c>
      <c r="AP23" s="45">
        <f>A測定!J49</f>
        <v>214.45</v>
      </c>
      <c r="AQ23" s="154" t="str">
        <f t="shared" si="1"/>
        <v>OK</v>
      </c>
      <c r="AR23" s="47">
        <v>0.03</v>
      </c>
      <c r="AS23" s="47">
        <v>0.01</v>
      </c>
      <c r="AT23" s="47">
        <f>A測定!H49</f>
        <v>0.5</v>
      </c>
      <c r="AU23" s="47">
        <f>A測定!I49</f>
        <v>-0.2</v>
      </c>
      <c r="AV23" s="38">
        <v>16</v>
      </c>
    </row>
    <row r="24" spans="1:48">
      <c r="A24" s="38">
        <v>17</v>
      </c>
      <c r="B24" s="42">
        <f>A測定!I38</f>
        <v>-0.2</v>
      </c>
      <c r="C24" s="42">
        <f>A測定!H38</f>
        <v>0.5</v>
      </c>
      <c r="D24" s="42">
        <v>0.16</v>
      </c>
      <c r="E24" s="559">
        <v>0.13</v>
      </c>
      <c r="F24" s="154" t="str">
        <f t="shared" si="0"/>
        <v>OK</v>
      </c>
      <c r="G24" s="43">
        <f>A測定!J38</f>
        <v>214.45</v>
      </c>
      <c r="H24" s="43">
        <f>A測定!K38</f>
        <v>214.66399999999999</v>
      </c>
      <c r="I24" s="55"/>
      <c r="J24" s="56"/>
      <c r="K24" s="56"/>
      <c r="L24" s="56"/>
      <c r="M24" s="56"/>
      <c r="N24" s="57"/>
      <c r="O24" s="154" t="str">
        <f>A測定!D38</f>
        <v>Z</v>
      </c>
      <c r="P24" s="154">
        <f>A測定!A38</f>
        <v>362</v>
      </c>
      <c r="AG24" s="154">
        <f>A測定!A51</f>
        <v>376</v>
      </c>
      <c r="AH24" s="154" t="str">
        <f>A測定!D51</f>
        <v>Z</v>
      </c>
      <c r="AI24" s="55"/>
      <c r="AJ24" s="56"/>
      <c r="AK24" s="56"/>
      <c r="AL24" s="56"/>
      <c r="AM24" s="56"/>
      <c r="AN24" s="57"/>
      <c r="AO24" s="45">
        <f>A測定!K51</f>
        <v>214.60599999999999</v>
      </c>
      <c r="AP24" s="45">
        <f>A測定!J51</f>
        <v>214.45</v>
      </c>
      <c r="AQ24" s="154" t="str">
        <f t="shared" si="1"/>
        <v>OK</v>
      </c>
      <c r="AR24" s="47">
        <v>0.09</v>
      </c>
      <c r="AS24" s="47">
        <v>0.09</v>
      </c>
      <c r="AT24" s="47">
        <f>A測定!H51</f>
        <v>0.5</v>
      </c>
      <c r="AU24" s="47">
        <f>A測定!I51</f>
        <v>-0.2</v>
      </c>
      <c r="AV24" s="38">
        <v>17</v>
      </c>
    </row>
    <row r="25" spans="1:48">
      <c r="A25" s="38">
        <v>18</v>
      </c>
      <c r="B25" s="42">
        <f>A測定!I55</f>
        <v>-0.2</v>
      </c>
      <c r="C25" s="42">
        <f>A測定!H55</f>
        <v>0.5</v>
      </c>
      <c r="D25" s="42">
        <v>0.03</v>
      </c>
      <c r="E25" s="559">
        <v>0.05</v>
      </c>
      <c r="F25" s="154" t="str">
        <f t="shared" si="0"/>
        <v>OK</v>
      </c>
      <c r="G25" s="43">
        <f>A測定!J55</f>
        <v>214.45</v>
      </c>
      <c r="H25" s="43">
        <f>A測定!K55</f>
        <v>214.50700000000001</v>
      </c>
      <c r="I25" s="55"/>
      <c r="J25" s="56"/>
      <c r="K25" s="56"/>
      <c r="L25" s="56"/>
      <c r="M25" s="56"/>
      <c r="N25" s="57"/>
      <c r="O25" s="154" t="str">
        <f>A測定!D55</f>
        <v>Z</v>
      </c>
      <c r="P25" s="154">
        <f>A測定!A55</f>
        <v>381</v>
      </c>
      <c r="AG25" s="154">
        <f>A測定!A32</f>
        <v>356</v>
      </c>
      <c r="AH25" s="154" t="str">
        <f>A測定!D32</f>
        <v>Z</v>
      </c>
      <c r="AI25" s="55"/>
      <c r="AJ25" s="56"/>
      <c r="AK25" s="56"/>
      <c r="AL25" s="56"/>
      <c r="AM25" s="56"/>
      <c r="AN25" s="57"/>
      <c r="AO25" s="45">
        <f>A測定!K32</f>
        <v>214.45099999999999</v>
      </c>
      <c r="AP25" s="45">
        <f>A測定!J32</f>
        <v>214.45</v>
      </c>
      <c r="AQ25" s="154" t="str">
        <f t="shared" si="1"/>
        <v>OK</v>
      </c>
      <c r="AR25" s="47">
        <v>-0.05</v>
      </c>
      <c r="AS25" s="47">
        <v>-0.05</v>
      </c>
      <c r="AT25" s="47">
        <f>A測定!H32</f>
        <v>0.5</v>
      </c>
      <c r="AU25" s="47">
        <f>A測定!I32</f>
        <v>-0.2</v>
      </c>
      <c r="AV25" s="38">
        <v>18</v>
      </c>
    </row>
    <row r="26" spans="1:48">
      <c r="A26" s="38">
        <v>19</v>
      </c>
      <c r="B26" s="42">
        <f>A測定!I27</f>
        <v>-0.2</v>
      </c>
      <c r="C26" s="42">
        <f>A測定!H27</f>
        <v>0.5</v>
      </c>
      <c r="D26" s="42">
        <v>0.31</v>
      </c>
      <c r="E26" s="559">
        <v>0.3</v>
      </c>
      <c r="F26" s="154" t="str">
        <f t="shared" si="0"/>
        <v>OK</v>
      </c>
      <c r="G26" s="43">
        <f>A測定!J27</f>
        <v>214.45</v>
      </c>
      <c r="H26" s="43">
        <f>A測定!K27</f>
        <v>214.80799999999999</v>
      </c>
      <c r="I26" s="55"/>
      <c r="J26" s="56"/>
      <c r="K26" s="56"/>
      <c r="L26" s="56"/>
      <c r="M26" s="56"/>
      <c r="N26" s="57"/>
      <c r="O26" s="154" t="str">
        <f>A測定!D27</f>
        <v>Z</v>
      </c>
      <c r="P26" s="154">
        <f>A測定!A27</f>
        <v>351</v>
      </c>
      <c r="AG26" s="154">
        <f>A測定!A14</f>
        <v>1003</v>
      </c>
      <c r="AH26" s="154" t="str">
        <f>A測定!D14</f>
        <v>Z</v>
      </c>
      <c r="AI26" s="55"/>
      <c r="AJ26" s="56"/>
      <c r="AK26" s="56"/>
      <c r="AL26" s="56"/>
      <c r="AM26" s="56"/>
      <c r="AN26" s="57"/>
      <c r="AO26" s="45">
        <f>A測定!K14</f>
        <v>212.7</v>
      </c>
      <c r="AP26" s="45">
        <f>A測定!J14</f>
        <v>212.7</v>
      </c>
      <c r="AQ26" s="154" t="str">
        <f t="shared" si="1"/>
        <v>OK</v>
      </c>
      <c r="AR26" s="47">
        <v>0</v>
      </c>
      <c r="AS26" s="47">
        <v>0</v>
      </c>
      <c r="AT26" s="47">
        <f>A測定!H14</f>
        <v>0.05</v>
      </c>
      <c r="AU26" s="47">
        <f>A測定!I14</f>
        <v>-0.05</v>
      </c>
      <c r="AV26" s="38">
        <v>19</v>
      </c>
    </row>
    <row r="27" spans="1:48">
      <c r="A27" s="38">
        <v>20</v>
      </c>
      <c r="B27" s="42">
        <f>A測定!I52</f>
        <v>-0.2</v>
      </c>
      <c r="C27" s="42">
        <f>A測定!H52</f>
        <v>0.5</v>
      </c>
      <c r="D27" s="42">
        <v>0.32</v>
      </c>
      <c r="E27" s="559">
        <v>0.3</v>
      </c>
      <c r="F27" s="154" t="str">
        <f t="shared" si="0"/>
        <v>OK</v>
      </c>
      <c r="G27" s="43">
        <f>A測定!J52</f>
        <v>214.45</v>
      </c>
      <c r="H27" s="43">
        <f>A測定!K52</f>
        <v>214.833</v>
      </c>
      <c r="I27" s="55"/>
      <c r="J27" s="56"/>
      <c r="K27" s="56"/>
      <c r="L27" s="56"/>
      <c r="M27" s="56"/>
      <c r="N27" s="57"/>
      <c r="O27" s="154" t="str">
        <f>A測定!D52</f>
        <v>Z</v>
      </c>
      <c r="P27" s="154">
        <f>A測定!A52</f>
        <v>377</v>
      </c>
      <c r="AG27" s="154">
        <f>A測定!A50</f>
        <v>375</v>
      </c>
      <c r="AH27" s="154" t="str">
        <f>A測定!D50</f>
        <v>Z</v>
      </c>
      <c r="AI27" s="55"/>
      <c r="AJ27" s="56"/>
      <c r="AK27" s="56"/>
      <c r="AL27" s="56"/>
      <c r="AM27" s="56"/>
      <c r="AN27" s="57"/>
      <c r="AO27" s="45">
        <f>A測定!K50</f>
        <v>214.535</v>
      </c>
      <c r="AP27" s="45">
        <f>A測定!J50</f>
        <v>214.45</v>
      </c>
      <c r="AQ27" s="154" t="str">
        <f t="shared" si="1"/>
        <v>OK</v>
      </c>
      <c r="AR27" s="47">
        <v>0.01</v>
      </c>
      <c r="AS27" s="47">
        <v>0.01</v>
      </c>
      <c r="AT27" s="47">
        <f>A測定!H50</f>
        <v>0.5</v>
      </c>
      <c r="AU27" s="47">
        <f>A測定!I50</f>
        <v>-0.2</v>
      </c>
      <c r="AV27" s="38">
        <v>20</v>
      </c>
    </row>
    <row r="28" spans="1:48">
      <c r="A28" s="38">
        <v>21</v>
      </c>
      <c r="B28" s="42">
        <f>A測定!I37</f>
        <v>-0.2</v>
      </c>
      <c r="C28" s="42">
        <f>A測定!H37</f>
        <v>0.5</v>
      </c>
      <c r="D28" s="42">
        <v>0.37</v>
      </c>
      <c r="E28" s="559">
        <v>0.35</v>
      </c>
      <c r="F28" s="154" t="str">
        <f t="shared" si="0"/>
        <v>OK</v>
      </c>
      <c r="G28" s="43">
        <f>A測定!J37</f>
        <v>214.45</v>
      </c>
      <c r="H28" s="43">
        <f>A測定!K37</f>
        <v>214.86799999999999</v>
      </c>
      <c r="I28" s="55"/>
      <c r="J28" s="56"/>
      <c r="K28" s="56"/>
      <c r="L28" s="56"/>
      <c r="M28" s="56"/>
      <c r="N28" s="57"/>
      <c r="O28" s="154" t="str">
        <f>A測定!D37</f>
        <v>Z</v>
      </c>
      <c r="P28" s="154">
        <f>A測定!A37</f>
        <v>361</v>
      </c>
    </row>
    <row r="33" spans="5:5" ht="17.25" customHeight="1"/>
    <row r="34" spans="5:5">
      <c r="E34" s="559">
        <v>-0.15</v>
      </c>
    </row>
  </sheetData>
  <mergeCells count="21">
    <mergeCell ref="B6:C6"/>
    <mergeCell ref="D6:D7"/>
    <mergeCell ref="F6:F7"/>
    <mergeCell ref="G6:G7"/>
    <mergeCell ref="H6:H7"/>
    <mergeCell ref="E6:E7"/>
    <mergeCell ref="AR6:AR7"/>
    <mergeCell ref="F3:J4"/>
    <mergeCell ref="AT6:AU6"/>
    <mergeCell ref="AI1:AP2"/>
    <mergeCell ref="AH6:AH7"/>
    <mergeCell ref="AO6:AO7"/>
    <mergeCell ref="AP6:AP7"/>
    <mergeCell ref="AQ6:AQ7"/>
    <mergeCell ref="O6:O7"/>
    <mergeCell ref="P6:P7"/>
    <mergeCell ref="AG6:AG7"/>
    <mergeCell ref="F1:J2"/>
    <mergeCell ref="K1:R2"/>
    <mergeCell ref="AG1:AH2"/>
    <mergeCell ref="AS6:AS7"/>
  </mergeCells>
  <phoneticPr fontId="2"/>
  <conditionalFormatting sqref="D8:D28">
    <cfRule type="cellIs" dxfId="906" priority="13" stopIfTrue="1" operator="notBetween">
      <formula>C8</formula>
      <formula>B8</formula>
    </cfRule>
    <cfRule type="cellIs" dxfId="905" priority="14" stopIfTrue="1" operator="notBetween">
      <formula>C8-0.1</formula>
      <formula>B8+0.1</formula>
    </cfRule>
  </conditionalFormatting>
  <conditionalFormatting sqref="F8:F28">
    <cfRule type="cellIs" dxfId="904" priority="10" stopIfTrue="1" operator="equal">
      <formula>"NG"</formula>
    </cfRule>
    <cfRule type="cellIs" dxfId="903" priority="11" stopIfTrue="1" operator="equal">
      <formula>"OK"</formula>
    </cfRule>
  </conditionalFormatting>
  <conditionalFormatting sqref="AQ8:AQ27">
    <cfRule type="cellIs" dxfId="902" priority="5" stopIfTrue="1" operator="equal">
      <formula>"NG"</formula>
    </cfRule>
    <cfRule type="cellIs" dxfId="901" priority="6" stopIfTrue="1" operator="equal">
      <formula>"OK"</formula>
    </cfRule>
  </conditionalFormatting>
  <conditionalFormatting sqref="AR8:AS27">
    <cfRule type="cellIs" dxfId="900" priority="66" stopIfTrue="1" operator="notBetween">
      <formula>AT8</formula>
      <formula>AU8</formula>
    </cfRule>
    <cfRule type="cellIs" dxfId="899" priority="67" stopIfTrue="1" operator="notBetween">
      <formula>AT8-0.1</formula>
      <formula>AU8+0.1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52" orientation="landscape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/>
    <pageSetUpPr fitToPage="1"/>
  </sheetPr>
  <dimension ref="A1:AV26"/>
  <sheetViews>
    <sheetView zoomScale="50" zoomScaleNormal="50" workbookViewId="0">
      <selection activeCell="B5" sqref="B5:AU24"/>
    </sheetView>
  </sheetViews>
  <sheetFormatPr baseColWidth="10" defaultColWidth="9" defaultRowHeight="17"/>
  <cols>
    <col min="1" max="1" width="6.1640625" style="38" customWidth="1"/>
    <col min="2" max="5" width="7.6640625" style="38" customWidth="1"/>
    <col min="6" max="6" width="5.6640625" style="38" customWidth="1"/>
    <col min="7" max="8" width="12.1640625" style="38" customWidth="1"/>
    <col min="9" max="9" width="10.6640625" style="38" customWidth="1"/>
    <col min="10" max="11" width="5.6640625" style="38" customWidth="1"/>
    <col min="12" max="12" width="10.6640625" style="38" customWidth="1"/>
    <col min="13" max="13" width="6.6640625" style="38" customWidth="1"/>
    <col min="14" max="14" width="10.6640625" style="38" customWidth="1"/>
    <col min="15" max="15" width="5.6640625" style="38" customWidth="1"/>
    <col min="16" max="16" width="7.1640625" style="38" customWidth="1"/>
    <col min="17" max="32" width="5.6640625" style="38" customWidth="1"/>
    <col min="33" max="33" width="7.1640625" style="38" customWidth="1"/>
    <col min="34" max="34" width="5.6640625" style="38" customWidth="1"/>
    <col min="35" max="35" width="10.6640625" style="38" customWidth="1"/>
    <col min="36" max="36" width="6.6640625" style="38" customWidth="1"/>
    <col min="37" max="37" width="10.6640625" style="38" customWidth="1"/>
    <col min="38" max="39" width="5.6640625" style="38" customWidth="1"/>
    <col min="40" max="40" width="10.6640625" style="38" customWidth="1"/>
    <col min="41" max="42" width="12.1640625" style="38" customWidth="1"/>
    <col min="43" max="43" width="5.6640625" style="38" customWidth="1"/>
    <col min="44" max="47" width="7.6640625" style="38" customWidth="1"/>
    <col min="48" max="48" width="6.1640625" style="38" customWidth="1"/>
    <col min="49" max="16384" width="9" style="38"/>
  </cols>
  <sheetData>
    <row r="1" spans="1:48" ht="17.25" customHeight="1">
      <c r="F1" s="784" t="str">
        <f>A測定!A5</f>
        <v>GHAC  R0J尺寸检查表</v>
      </c>
      <c r="G1" s="784"/>
      <c r="H1" s="784"/>
      <c r="I1" s="784"/>
      <c r="J1" s="784"/>
      <c r="K1" s="784" t="str">
        <f>CONCATENATE(MID(A測定!A5,6,3),"#",A測定!D5,"_",A測定!L5,"(",TEXT(A測定!G5,"yy/mm/dd"),")","_","SHOT.NO",A測定!J5)</f>
        <v xml:space="preserve"> R0#3_DC1(AVE)_SHOT.NO191</v>
      </c>
      <c r="L1" s="784"/>
      <c r="M1" s="784"/>
      <c r="N1" s="784"/>
      <c r="O1" s="784"/>
      <c r="P1" s="784"/>
      <c r="Q1" s="784"/>
      <c r="R1" s="784"/>
      <c r="AG1" s="785" t="str">
        <f>A測定!$J$7</f>
        <v>基准值</v>
      </c>
      <c r="AH1" s="786"/>
      <c r="AI1" s="784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AJ1" s="784"/>
      <c r="AK1" s="784"/>
      <c r="AL1" s="784"/>
      <c r="AM1" s="784"/>
      <c r="AN1" s="784"/>
      <c r="AO1" s="784"/>
      <c r="AP1" s="784"/>
    </row>
    <row r="2" spans="1:48" ht="17.25" customHeight="1">
      <c r="F2" s="784"/>
      <c r="G2" s="784"/>
      <c r="H2" s="784"/>
      <c r="I2" s="784"/>
      <c r="J2" s="784"/>
      <c r="K2" s="784"/>
      <c r="L2" s="784"/>
      <c r="M2" s="784"/>
      <c r="N2" s="784"/>
      <c r="O2" s="784"/>
      <c r="P2" s="784"/>
      <c r="Q2" s="784"/>
      <c r="R2" s="784"/>
      <c r="AG2" s="787"/>
      <c r="AH2" s="788"/>
      <c r="AI2" s="784"/>
      <c r="AJ2" s="784"/>
      <c r="AK2" s="784"/>
      <c r="AL2" s="784"/>
      <c r="AM2" s="784"/>
      <c r="AN2" s="784"/>
      <c r="AO2" s="784"/>
      <c r="AP2" s="784"/>
    </row>
    <row r="3" spans="1:48" ht="17.25" customHeight="1">
      <c r="F3" s="790" t="str">
        <f>A測定!$T$1</f>
        <v>天　端面</v>
      </c>
      <c r="G3" s="791"/>
      <c r="H3" s="791"/>
      <c r="I3" s="791"/>
      <c r="J3" s="792"/>
      <c r="K3" s="39" t="s">
        <v>25</v>
      </c>
      <c r="L3" s="40">
        <f>MAX(D8:D12,AR8:AR13)</f>
        <v>0.23</v>
      </c>
      <c r="T3" s="1"/>
      <c r="U3" s="1"/>
      <c r="V3" s="1"/>
      <c r="W3" s="1"/>
      <c r="X3" s="1"/>
      <c r="Y3" s="1"/>
      <c r="Z3" s="1"/>
      <c r="AA3" s="1"/>
    </row>
    <row r="4" spans="1:48" ht="17.25" customHeight="1">
      <c r="F4" s="793"/>
      <c r="G4" s="794"/>
      <c r="H4" s="794"/>
      <c r="I4" s="794"/>
      <c r="J4" s="795"/>
      <c r="K4" s="39" t="s">
        <v>21</v>
      </c>
      <c r="L4" s="40">
        <f>MIN(D8:D12,AR8:AR13)</f>
        <v>-0.48</v>
      </c>
      <c r="T4" s="1"/>
      <c r="U4" s="1"/>
      <c r="V4" s="1"/>
      <c r="W4" s="1"/>
      <c r="X4" s="1"/>
      <c r="Y4" s="1"/>
      <c r="Z4" s="1"/>
      <c r="AA4" s="1"/>
    </row>
    <row r="6" spans="1:48" ht="17.25" customHeight="1">
      <c r="B6" s="778" t="str">
        <f>RIGHT(A測定!$H$11,2)</f>
        <v>公差</v>
      </c>
      <c r="C6" s="778"/>
      <c r="D6" s="783" t="s">
        <v>695</v>
      </c>
      <c r="E6" s="783" t="s">
        <v>693</v>
      </c>
      <c r="F6" s="778" t="str">
        <f>A測定!$O$11</f>
        <v>判定</v>
      </c>
      <c r="G6" s="778" t="str">
        <f>A測定!$J$11</f>
        <v>素材寸法</v>
      </c>
      <c r="H6" s="778" t="str">
        <f>A測定!$K$11</f>
        <v>測定値</v>
      </c>
      <c r="I6" s="49"/>
      <c r="J6" s="50"/>
      <c r="K6" s="50"/>
      <c r="L6" s="50"/>
      <c r="M6" s="50"/>
      <c r="N6" s="51"/>
      <c r="O6" s="778" t="str">
        <f>A測定!$D$11</f>
        <v>测量</v>
      </c>
      <c r="P6" s="778" t="str">
        <f>A測定!$A$11</f>
        <v>NO</v>
      </c>
      <c r="AG6" s="778" t="str">
        <f>P6</f>
        <v>NO</v>
      </c>
      <c r="AH6" s="778" t="str">
        <f>O6</f>
        <v>测量</v>
      </c>
      <c r="AI6" s="49"/>
      <c r="AJ6" s="50"/>
      <c r="AK6" s="50"/>
      <c r="AL6" s="50"/>
      <c r="AM6" s="50"/>
      <c r="AN6" s="51"/>
      <c r="AO6" s="778" t="str">
        <f>H6</f>
        <v>測定値</v>
      </c>
      <c r="AP6" s="781" t="str">
        <f>G6</f>
        <v>素材寸法</v>
      </c>
      <c r="AQ6" s="778" t="str">
        <f>F6</f>
        <v>判定</v>
      </c>
      <c r="AR6" s="783" t="s">
        <v>695</v>
      </c>
      <c r="AS6" s="783" t="s">
        <v>693</v>
      </c>
      <c r="AT6" s="778" t="str">
        <f>B6</f>
        <v>公差</v>
      </c>
      <c r="AU6" s="778"/>
    </row>
    <row r="7" spans="1:48">
      <c r="B7" s="173" t="str">
        <f>LEFT(A測定!$I$11,1)</f>
        <v>下</v>
      </c>
      <c r="C7" s="173" t="str">
        <f>LEFT(A測定!$H$11,1)</f>
        <v>上</v>
      </c>
      <c r="D7" s="780"/>
      <c r="E7" s="780"/>
      <c r="F7" s="778"/>
      <c r="G7" s="778"/>
      <c r="H7" s="778"/>
      <c r="I7" s="52"/>
      <c r="J7" s="53"/>
      <c r="K7" s="53"/>
      <c r="L7" s="53"/>
      <c r="M7" s="53"/>
      <c r="N7" s="54"/>
      <c r="O7" s="778"/>
      <c r="P7" s="778"/>
      <c r="AG7" s="778"/>
      <c r="AH7" s="778"/>
      <c r="AI7" s="52"/>
      <c r="AJ7" s="53"/>
      <c r="AK7" s="53"/>
      <c r="AL7" s="53"/>
      <c r="AM7" s="53"/>
      <c r="AN7" s="54"/>
      <c r="AO7" s="778"/>
      <c r="AP7" s="778"/>
      <c r="AQ7" s="778"/>
      <c r="AR7" s="780"/>
      <c r="AS7" s="780"/>
      <c r="AT7" s="171" t="str">
        <f>C7</f>
        <v>上</v>
      </c>
      <c r="AU7" s="171" t="str">
        <f>B7</f>
        <v>下</v>
      </c>
    </row>
    <row r="8" spans="1:48">
      <c r="A8" s="38">
        <v>1</v>
      </c>
      <c r="B8" s="42">
        <f>A測定!I232</f>
        <v>-0.5</v>
      </c>
      <c r="C8" s="42">
        <f>A測定!H232</f>
        <v>0.3</v>
      </c>
      <c r="D8" s="559">
        <v>-0.14000000000000001</v>
      </c>
      <c r="E8" s="559">
        <v>-0.15</v>
      </c>
      <c r="F8" s="154" t="str">
        <f>IF(AND(C8&gt;=D8,D8&gt;=B8),"OK","NG")</f>
        <v>OK</v>
      </c>
      <c r="G8" s="43">
        <f>A測定!J232</f>
        <v>-99</v>
      </c>
      <c r="H8" s="43">
        <f>A測定!K232</f>
        <v>-99.397000000000006</v>
      </c>
      <c r="I8" s="55"/>
      <c r="J8" s="56"/>
      <c r="K8" s="56"/>
      <c r="L8" s="56"/>
      <c r="M8" s="56"/>
      <c r="N8" s="57"/>
      <c r="O8" s="154" t="str">
        <f>A測定!D232</f>
        <v>X</v>
      </c>
      <c r="P8" s="154">
        <f>A測定!A232</f>
        <v>262</v>
      </c>
      <c r="AG8" s="154">
        <f>A測定!A230</f>
        <v>260</v>
      </c>
      <c r="AH8" s="154" t="str">
        <f>A測定!D230</f>
        <v>X</v>
      </c>
      <c r="AI8" s="55"/>
      <c r="AJ8" s="56"/>
      <c r="AK8" s="56"/>
      <c r="AL8" s="56"/>
      <c r="AM8" s="56"/>
      <c r="AN8" s="57"/>
      <c r="AO8" s="45">
        <f>A測定!K230</f>
        <v>-101.74299999999999</v>
      </c>
      <c r="AP8" s="45">
        <f>A測定!J230</f>
        <v>-101</v>
      </c>
      <c r="AQ8" s="154" t="str">
        <f t="shared" ref="AQ8:AQ13" si="0">IF(AND(AT8&gt;=AR8,AR8&gt;=AU8),"OK","NG")</f>
        <v>OK</v>
      </c>
      <c r="AR8" s="559">
        <v>-0.48</v>
      </c>
      <c r="AS8" s="47">
        <v>-0.49</v>
      </c>
      <c r="AT8" s="47">
        <f>A測定!H230</f>
        <v>0.3</v>
      </c>
      <c r="AU8" s="47">
        <v>-0.8</v>
      </c>
      <c r="AV8" s="38">
        <v>1</v>
      </c>
    </row>
    <row r="9" spans="1:48">
      <c r="A9" s="38">
        <v>2</v>
      </c>
      <c r="B9" s="42">
        <f>A測定!I223</f>
        <v>-0.5</v>
      </c>
      <c r="C9" s="42">
        <f>A測定!H223</f>
        <v>0.3</v>
      </c>
      <c r="D9" s="559">
        <v>0.23</v>
      </c>
      <c r="E9" s="559">
        <v>0.25</v>
      </c>
      <c r="F9" s="154" t="str">
        <f>IF(AND(C9&gt;=D9,D9&gt;=B9),"OK","NG")</f>
        <v>OK</v>
      </c>
      <c r="G9" s="43">
        <f>A測定!J223</f>
        <v>-108</v>
      </c>
      <c r="H9" s="43">
        <f>A測定!K223</f>
        <v>-108.099</v>
      </c>
      <c r="I9" s="55"/>
      <c r="J9" s="56"/>
      <c r="K9" s="56"/>
      <c r="L9" s="56"/>
      <c r="M9" s="56"/>
      <c r="N9" s="57"/>
      <c r="O9" s="154" t="str">
        <f>A測定!D223</f>
        <v>X</v>
      </c>
      <c r="P9" s="154">
        <f>A測定!A223</f>
        <v>252</v>
      </c>
      <c r="AG9" s="154">
        <f>A測定!A225</f>
        <v>255</v>
      </c>
      <c r="AH9" s="154" t="str">
        <f>A測定!D225</f>
        <v>X</v>
      </c>
      <c r="AI9" s="55"/>
      <c r="AJ9" s="56"/>
      <c r="AK9" s="56"/>
      <c r="AL9" s="56"/>
      <c r="AM9" s="56"/>
      <c r="AN9" s="57"/>
      <c r="AO9" s="45">
        <f>A測定!K225</f>
        <v>-60.720999999999997</v>
      </c>
      <c r="AP9" s="45">
        <f>A測定!J225</f>
        <v>-60.25</v>
      </c>
      <c r="AQ9" s="154" t="str">
        <f t="shared" si="0"/>
        <v>OK</v>
      </c>
      <c r="AR9" s="559">
        <v>-0.25</v>
      </c>
      <c r="AS9" s="47">
        <v>-0.25</v>
      </c>
      <c r="AT9" s="47">
        <f>A測定!H225</f>
        <v>0.3</v>
      </c>
      <c r="AU9" s="47">
        <f>A測定!I225</f>
        <v>-0.5</v>
      </c>
      <c r="AV9" s="38">
        <v>2</v>
      </c>
    </row>
    <row r="10" spans="1:48">
      <c r="A10" s="38">
        <v>3</v>
      </c>
      <c r="B10" s="42">
        <f>A測定!I231</f>
        <v>-0.5</v>
      </c>
      <c r="C10" s="42">
        <f>A測定!H231</f>
        <v>0.3</v>
      </c>
      <c r="D10" s="559">
        <v>-0.1</v>
      </c>
      <c r="E10" s="559">
        <v>-7.0000000000000007E-2</v>
      </c>
      <c r="F10" s="154" t="str">
        <f>IF(AND(C10&gt;=D10,D10&gt;=B10),"OK","NG")</f>
        <v>OK</v>
      </c>
      <c r="G10" s="43">
        <f>A測定!J231</f>
        <v>-151</v>
      </c>
      <c r="H10" s="43">
        <f>A測定!K231</f>
        <v>-151.44399999999999</v>
      </c>
      <c r="I10" s="55"/>
      <c r="J10" s="56"/>
      <c r="K10" s="56"/>
      <c r="L10" s="56"/>
      <c r="M10" s="56"/>
      <c r="N10" s="57"/>
      <c r="O10" s="154" t="str">
        <f>A測定!D231</f>
        <v>X</v>
      </c>
      <c r="P10" s="154">
        <f>A測定!A231</f>
        <v>261</v>
      </c>
      <c r="AG10" s="154">
        <f>A測定!A229</f>
        <v>259</v>
      </c>
      <c r="AH10" s="154" t="str">
        <f>A測定!D229</f>
        <v>X</v>
      </c>
      <c r="AI10" s="55"/>
      <c r="AJ10" s="56"/>
      <c r="AK10" s="56"/>
      <c r="AL10" s="56"/>
      <c r="AM10" s="56"/>
      <c r="AN10" s="57"/>
      <c r="AO10" s="45">
        <f>A測定!K229</f>
        <v>-101.604</v>
      </c>
      <c r="AP10" s="45">
        <f>A測定!J229</f>
        <v>-101</v>
      </c>
      <c r="AQ10" s="154" t="str">
        <f t="shared" si="0"/>
        <v>OK</v>
      </c>
      <c r="AR10" s="559">
        <v>-0.35</v>
      </c>
      <c r="AS10" s="47">
        <v>-0.35</v>
      </c>
      <c r="AT10" s="47">
        <f>A測定!H229</f>
        <v>0.3</v>
      </c>
      <c r="AU10" s="47">
        <f>A測定!I229</f>
        <v>-0.7</v>
      </c>
      <c r="AV10" s="38">
        <v>3</v>
      </c>
    </row>
    <row r="11" spans="1:48">
      <c r="A11" s="38">
        <v>4</v>
      </c>
      <c r="B11" s="42">
        <f>A測定!I227</f>
        <v>-0.5</v>
      </c>
      <c r="C11" s="42">
        <f>A測定!H227</f>
        <v>0.3</v>
      </c>
      <c r="D11" s="559">
        <v>0.04</v>
      </c>
      <c r="E11" s="559">
        <v>0.06</v>
      </c>
      <c r="F11" s="154" t="str">
        <f>IF(AND(C11&gt;=D11,D11&gt;=B11),"OK","NG")</f>
        <v>OK</v>
      </c>
      <c r="G11" s="43">
        <f>A測定!J227</f>
        <v>-186</v>
      </c>
      <c r="H11" s="43">
        <f>A測定!K227</f>
        <v>-186.30799999999999</v>
      </c>
      <c r="I11" s="55"/>
      <c r="J11" s="56"/>
      <c r="K11" s="56"/>
      <c r="L11" s="56"/>
      <c r="M11" s="56"/>
      <c r="N11" s="57"/>
      <c r="O11" s="154" t="str">
        <f>A測定!D227</f>
        <v>X</v>
      </c>
      <c r="P11" s="154">
        <f>A測定!A227</f>
        <v>257</v>
      </c>
      <c r="AG11" s="154">
        <f>A測定!A226</f>
        <v>256</v>
      </c>
      <c r="AH11" s="154" t="str">
        <f>A測定!D226</f>
        <v>X</v>
      </c>
      <c r="AI11" s="55"/>
      <c r="AJ11" s="56"/>
      <c r="AK11" s="56"/>
      <c r="AL11" s="56"/>
      <c r="AM11" s="56"/>
      <c r="AN11" s="57"/>
      <c r="AO11" s="45">
        <f>A測定!K226</f>
        <v>-108.33</v>
      </c>
      <c r="AP11" s="45">
        <f>A測定!J226</f>
        <v>-108</v>
      </c>
      <c r="AQ11" s="154" t="str">
        <f t="shared" si="0"/>
        <v>OK</v>
      </c>
      <c r="AR11" s="559">
        <v>-0.01</v>
      </c>
      <c r="AS11" s="47">
        <v>0.01</v>
      </c>
      <c r="AT11" s="47">
        <f>A測定!H226</f>
        <v>0.3</v>
      </c>
      <c r="AU11" s="47">
        <f>A測定!I226</f>
        <v>-0.5</v>
      </c>
      <c r="AV11" s="38">
        <v>4</v>
      </c>
    </row>
    <row r="12" spans="1:48">
      <c r="A12" s="38">
        <v>5</v>
      </c>
      <c r="B12" s="42">
        <v>-0.6</v>
      </c>
      <c r="C12" s="42">
        <f>A測定!H222</f>
        <v>0.3</v>
      </c>
      <c r="D12" s="559">
        <v>-0.21</v>
      </c>
      <c r="E12" s="559">
        <v>-0.19</v>
      </c>
      <c r="F12" s="154" t="str">
        <f>IF(AND(C12&gt;=D12,D12&gt;=B12),"OK","NG")</f>
        <v>OK</v>
      </c>
      <c r="G12" s="43">
        <f>A測定!J222</f>
        <v>-132</v>
      </c>
      <c r="H12" s="43">
        <f>A測定!K222</f>
        <v>-132.529</v>
      </c>
      <c r="I12" s="55"/>
      <c r="J12" s="56"/>
      <c r="K12" s="56"/>
      <c r="L12" s="56"/>
      <c r="M12" s="56"/>
      <c r="N12" s="57"/>
      <c r="O12" s="154" t="str">
        <f>A測定!D222</f>
        <v>X</v>
      </c>
      <c r="P12" s="154">
        <f>A測定!A222</f>
        <v>251</v>
      </c>
      <c r="AG12" s="154">
        <f>A測定!A228</f>
        <v>258</v>
      </c>
      <c r="AH12" s="154" t="str">
        <f>A測定!D228</f>
        <v>X</v>
      </c>
      <c r="AI12" s="55"/>
      <c r="AJ12" s="56"/>
      <c r="AK12" s="56"/>
      <c r="AL12" s="56"/>
      <c r="AM12" s="56"/>
      <c r="AN12" s="57"/>
      <c r="AO12" s="45">
        <f>A測定!K228</f>
        <v>-137.54400000000001</v>
      </c>
      <c r="AP12" s="45">
        <f>A測定!J228</f>
        <v>-137</v>
      </c>
      <c r="AQ12" s="154" t="str">
        <f t="shared" si="0"/>
        <v>OK</v>
      </c>
      <c r="AR12" s="559">
        <v>-0.22</v>
      </c>
      <c r="AS12" s="47">
        <v>-0.22</v>
      </c>
      <c r="AT12" s="47">
        <f>A測定!H228</f>
        <v>0.3</v>
      </c>
      <c r="AU12" s="47">
        <v>-0.6</v>
      </c>
      <c r="AV12" s="38">
        <v>5</v>
      </c>
    </row>
    <row r="13" spans="1:48">
      <c r="AG13" s="154">
        <f>A測定!A224</f>
        <v>253</v>
      </c>
      <c r="AH13" s="154" t="str">
        <f>A測定!D224</f>
        <v>X</v>
      </c>
      <c r="AI13" s="55"/>
      <c r="AJ13" s="56"/>
      <c r="AK13" s="56"/>
      <c r="AL13" s="56"/>
      <c r="AM13" s="56"/>
      <c r="AN13" s="57"/>
      <c r="AO13" s="45">
        <f>A測定!K224</f>
        <v>-108.521</v>
      </c>
      <c r="AP13" s="45">
        <f>A測定!J224</f>
        <v>-108</v>
      </c>
      <c r="AQ13" s="154" t="str">
        <f t="shared" si="0"/>
        <v>OK</v>
      </c>
      <c r="AR13" s="559">
        <v>-0.19</v>
      </c>
      <c r="AS13" s="47">
        <v>-0.17</v>
      </c>
      <c r="AT13" s="47">
        <f>A測定!H224</f>
        <v>0.3</v>
      </c>
      <c r="AU13" s="47">
        <v>-0.6</v>
      </c>
      <c r="AV13" s="38">
        <v>6</v>
      </c>
    </row>
    <row r="23" spans="4:4">
      <c r="D23"/>
    </row>
    <row r="25" spans="4:4" ht="17.25" customHeight="1"/>
    <row r="26" spans="4:4" ht="17.25" customHeight="1"/>
  </sheetData>
  <mergeCells count="21">
    <mergeCell ref="AQ6:AQ7"/>
    <mergeCell ref="AR6:AR7"/>
    <mergeCell ref="AT6:AU6"/>
    <mergeCell ref="B6:C6"/>
    <mergeCell ref="D6:D7"/>
    <mergeCell ref="AG6:AG7"/>
    <mergeCell ref="AH6:AH7"/>
    <mergeCell ref="E6:E7"/>
    <mergeCell ref="AS6:AS7"/>
    <mergeCell ref="AI1:AP2"/>
    <mergeCell ref="F1:J2"/>
    <mergeCell ref="K1:R2"/>
    <mergeCell ref="F3:J4"/>
    <mergeCell ref="F6:F7"/>
    <mergeCell ref="G6:G7"/>
    <mergeCell ref="H6:H7"/>
    <mergeCell ref="O6:O7"/>
    <mergeCell ref="P6:P7"/>
    <mergeCell ref="AG1:AH2"/>
    <mergeCell ref="AO6:AO7"/>
    <mergeCell ref="AP6:AP7"/>
  </mergeCells>
  <phoneticPr fontId="2"/>
  <conditionalFormatting sqref="AS8:AS13">
    <cfRule type="cellIs" dxfId="898" priority="13" stopIfTrue="1" operator="notBetween">
      <formula>AU8</formula>
      <formula>AV8</formula>
    </cfRule>
    <cfRule type="cellIs" dxfId="897" priority="14" stopIfTrue="1" operator="notBetween">
      <formula>AU8-0.1</formula>
      <formula>AV8+0.1</formula>
    </cfRule>
  </conditionalFormatting>
  <conditionalFormatting sqref="F8:F12">
    <cfRule type="cellIs" dxfId="896" priority="8" stopIfTrue="1" operator="equal">
      <formula>"NG"</formula>
    </cfRule>
    <cfRule type="cellIs" dxfId="895" priority="9" stopIfTrue="1" operator="equal">
      <formula>"OK"</formula>
    </cfRule>
  </conditionalFormatting>
  <conditionalFormatting sqref="AQ8:AQ13">
    <cfRule type="cellIs" dxfId="894" priority="3" stopIfTrue="1" operator="equal">
      <formula>"NG"</formula>
    </cfRule>
    <cfRule type="cellIs" dxfId="893" priority="4" stopIfTrue="1" operator="equal">
      <formula>"OK"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52" orientation="landscape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/>
    <pageSetUpPr fitToPage="1"/>
  </sheetPr>
  <dimension ref="A1:AV99"/>
  <sheetViews>
    <sheetView zoomScale="50" zoomScaleNormal="50" workbookViewId="0">
      <selection activeCell="B6" sqref="B6:AU52"/>
    </sheetView>
  </sheetViews>
  <sheetFormatPr baseColWidth="10" defaultColWidth="9" defaultRowHeight="17"/>
  <cols>
    <col min="1" max="1" width="6.1640625" style="38" customWidth="1"/>
    <col min="2" max="5" width="7.6640625" style="38" customWidth="1"/>
    <col min="6" max="6" width="5.6640625" style="38" customWidth="1"/>
    <col min="7" max="8" width="12.1640625" style="38" customWidth="1"/>
    <col min="9" max="9" width="10.6640625" style="38" customWidth="1"/>
    <col min="10" max="11" width="5.6640625" style="38" customWidth="1"/>
    <col min="12" max="12" width="10.6640625" style="38" customWidth="1"/>
    <col min="13" max="13" width="6.6640625" style="38" customWidth="1"/>
    <col min="14" max="14" width="10.6640625" style="38" customWidth="1"/>
    <col min="15" max="15" width="5.6640625" style="38" customWidth="1"/>
    <col min="16" max="16" width="7.1640625" style="38" customWidth="1"/>
    <col min="17" max="32" width="5.6640625" style="38" customWidth="1"/>
    <col min="33" max="33" width="7.1640625" style="38" customWidth="1"/>
    <col min="34" max="34" width="5.6640625" style="38" customWidth="1"/>
    <col min="35" max="35" width="10.6640625" style="38" customWidth="1"/>
    <col min="36" max="36" width="6.6640625" style="38" customWidth="1"/>
    <col min="37" max="37" width="10.6640625" style="38" customWidth="1"/>
    <col min="38" max="39" width="5.6640625" style="38" customWidth="1"/>
    <col min="40" max="40" width="10.6640625" style="38" customWidth="1"/>
    <col min="41" max="42" width="12.1640625" style="38" customWidth="1"/>
    <col min="43" max="43" width="5.6640625" style="38" customWidth="1"/>
    <col min="44" max="47" width="7.6640625" style="38" customWidth="1"/>
    <col min="48" max="48" width="6.1640625" style="38" customWidth="1"/>
    <col min="49" max="16384" width="9" style="38"/>
  </cols>
  <sheetData>
    <row r="1" spans="1:48" ht="17.25" customHeight="1">
      <c r="F1" s="784" t="str">
        <f>A測定!A5</f>
        <v>GHAC  R0J尺寸检查表</v>
      </c>
      <c r="G1" s="784"/>
      <c r="H1" s="784"/>
      <c r="I1" s="784"/>
      <c r="J1" s="784"/>
      <c r="K1" s="784" t="str">
        <f>CONCATENATE(MID(A測定!A5,6,3),"#",A測定!D5,"_",A測定!L5,"(",TEXT(A測定!G5,"yy/mm/dd"),")","_","SHOT.NO",A測定!J5)</f>
        <v xml:space="preserve"> R0#3_DC1(AVE)_SHOT.NO191</v>
      </c>
      <c r="L1" s="784"/>
      <c r="M1" s="784"/>
      <c r="N1" s="784"/>
      <c r="O1" s="784"/>
      <c r="P1" s="784"/>
      <c r="Q1" s="784"/>
      <c r="R1" s="784"/>
      <c r="AG1" s="785" t="str">
        <f>A測定!$J$7</f>
        <v>基准值</v>
      </c>
      <c r="AH1" s="786"/>
      <c r="AI1" s="784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AJ1" s="784"/>
      <c r="AK1" s="784"/>
      <c r="AL1" s="784"/>
      <c r="AM1" s="784"/>
      <c r="AN1" s="784"/>
      <c r="AO1" s="784"/>
      <c r="AP1" s="784"/>
    </row>
    <row r="2" spans="1:48" ht="17.25" customHeight="1">
      <c r="F2" s="784"/>
      <c r="G2" s="784"/>
      <c r="H2" s="784"/>
      <c r="I2" s="784"/>
      <c r="J2" s="784"/>
      <c r="K2" s="784"/>
      <c r="L2" s="784"/>
      <c r="M2" s="784"/>
      <c r="N2" s="784"/>
      <c r="O2" s="784"/>
      <c r="P2" s="784"/>
      <c r="Q2" s="784"/>
      <c r="R2" s="784"/>
      <c r="AG2" s="787"/>
      <c r="AH2" s="788"/>
      <c r="AI2" s="784"/>
      <c r="AJ2" s="784"/>
      <c r="AK2" s="784"/>
      <c r="AL2" s="784"/>
      <c r="AM2" s="784"/>
      <c r="AN2" s="784"/>
      <c r="AO2" s="784"/>
      <c r="AP2" s="784"/>
    </row>
    <row r="3" spans="1:48" ht="17.25" customHeight="1">
      <c r="F3" s="790" t="str">
        <f>A測定!$U$1</f>
        <v>地　端面</v>
      </c>
      <c r="G3" s="791"/>
      <c r="H3" s="791"/>
      <c r="I3" s="791"/>
      <c r="J3" s="792"/>
      <c r="K3" s="39" t="s">
        <v>25</v>
      </c>
      <c r="L3" s="40">
        <f>MAX(D8:D19,AR8:AR23,AR39)</f>
        <v>0.67</v>
      </c>
      <c r="T3" s="1"/>
      <c r="U3" s="1"/>
      <c r="V3" s="1"/>
      <c r="W3" s="1"/>
      <c r="X3" s="1"/>
      <c r="Y3" s="1"/>
      <c r="Z3" s="1"/>
      <c r="AA3" s="1"/>
    </row>
    <row r="4" spans="1:48" ht="17.25" customHeight="1">
      <c r="F4" s="793"/>
      <c r="G4" s="794"/>
      <c r="H4" s="794"/>
      <c r="I4" s="794"/>
      <c r="J4" s="795"/>
      <c r="K4" s="39" t="s">
        <v>21</v>
      </c>
      <c r="L4" s="40">
        <f>MIN(D8:D19,AR8:AR23,AR39)</f>
        <v>-0.09</v>
      </c>
      <c r="T4" s="1"/>
      <c r="U4" s="1"/>
      <c r="V4" s="1"/>
      <c r="W4" s="1"/>
      <c r="X4" s="1"/>
      <c r="Y4" s="1"/>
      <c r="Z4" s="1"/>
      <c r="AA4" s="1"/>
    </row>
    <row r="6" spans="1:48" ht="17.25" customHeight="1">
      <c r="B6" s="778" t="str">
        <f>RIGHT(A測定!$H$11,2)</f>
        <v>公差</v>
      </c>
      <c r="C6" s="778"/>
      <c r="D6" s="783" t="s">
        <v>695</v>
      </c>
      <c r="E6" s="783" t="s">
        <v>693</v>
      </c>
      <c r="F6" s="778" t="str">
        <f>A測定!$O$11</f>
        <v>判定</v>
      </c>
      <c r="G6" s="778" t="str">
        <f>A測定!$J$11</f>
        <v>素材寸法</v>
      </c>
      <c r="H6" s="778" t="str">
        <f>A測定!$K$11</f>
        <v>測定値</v>
      </c>
      <c r="I6" s="49"/>
      <c r="J6" s="50"/>
      <c r="K6" s="50"/>
      <c r="L6" s="50"/>
      <c r="M6" s="50"/>
      <c r="N6" s="51"/>
      <c r="O6" s="778" t="str">
        <f>A測定!$D$11</f>
        <v>测量</v>
      </c>
      <c r="P6" s="778" t="str">
        <f>A測定!$A$11</f>
        <v>NO</v>
      </c>
      <c r="AG6" s="778" t="str">
        <f>P6</f>
        <v>NO</v>
      </c>
      <c r="AH6" s="778" t="str">
        <f>O6</f>
        <v>测量</v>
      </c>
      <c r="AI6" s="49"/>
      <c r="AJ6" s="50"/>
      <c r="AK6" s="50"/>
      <c r="AL6" s="50"/>
      <c r="AM6" s="50"/>
      <c r="AN6" s="51"/>
      <c r="AO6" s="778" t="str">
        <f>H6</f>
        <v>測定値</v>
      </c>
      <c r="AP6" s="781" t="str">
        <f>G6</f>
        <v>素材寸法</v>
      </c>
      <c r="AQ6" s="778" t="str">
        <f>F6</f>
        <v>判定</v>
      </c>
      <c r="AR6" s="778" t="str">
        <f>D6</f>
        <v>102.8S</v>
      </c>
      <c r="AS6" s="778" t="str">
        <f>E6</f>
        <v>94S</v>
      </c>
      <c r="AT6" s="778" t="str">
        <f>B6</f>
        <v>公差</v>
      </c>
      <c r="AU6" s="778"/>
    </row>
    <row r="7" spans="1:48">
      <c r="B7" s="173" t="str">
        <f>LEFT(A測定!$I$11,1)</f>
        <v>下</v>
      </c>
      <c r="C7" s="173" t="str">
        <f>LEFT(A測定!$H$11,1)</f>
        <v>上</v>
      </c>
      <c r="D7" s="780"/>
      <c r="E7" s="780"/>
      <c r="F7" s="778"/>
      <c r="G7" s="778"/>
      <c r="H7" s="778"/>
      <c r="I7" s="52"/>
      <c r="J7" s="53"/>
      <c r="K7" s="53"/>
      <c r="L7" s="53"/>
      <c r="M7" s="53"/>
      <c r="N7" s="54"/>
      <c r="O7" s="778"/>
      <c r="P7" s="778"/>
      <c r="AG7" s="778"/>
      <c r="AH7" s="778"/>
      <c r="AI7" s="52"/>
      <c r="AJ7" s="53"/>
      <c r="AK7" s="53"/>
      <c r="AL7" s="53"/>
      <c r="AM7" s="53"/>
      <c r="AN7" s="54"/>
      <c r="AO7" s="778"/>
      <c r="AP7" s="778"/>
      <c r="AQ7" s="778"/>
      <c r="AR7" s="778"/>
      <c r="AS7" s="778"/>
      <c r="AT7" s="171" t="str">
        <f>C7</f>
        <v>上</v>
      </c>
      <c r="AU7" s="171" t="str">
        <f>B7</f>
        <v>下</v>
      </c>
    </row>
    <row r="8" spans="1:48">
      <c r="A8" s="38">
        <v>1</v>
      </c>
      <c r="B8" s="42">
        <f>A測定!I159</f>
        <v>-0.3</v>
      </c>
      <c r="C8" s="42">
        <v>0.9</v>
      </c>
      <c r="D8" s="559">
        <v>0.52</v>
      </c>
      <c r="E8" s="559">
        <v>0.54</v>
      </c>
      <c r="F8" s="154" t="str">
        <f t="shared" ref="F8:F19" si="0">IF(AND(C8&gt;=D8,D8&gt;=B8),"OK","NG")</f>
        <v>OK</v>
      </c>
      <c r="G8" s="43">
        <f>A測定!J159</f>
        <v>86</v>
      </c>
      <c r="H8" s="43">
        <f>A測定!K159</f>
        <v>86.765000000000001</v>
      </c>
      <c r="I8" s="55"/>
      <c r="J8" s="56"/>
      <c r="K8" s="56"/>
      <c r="L8" s="56"/>
      <c r="M8" s="56"/>
      <c r="N8" s="57"/>
      <c r="O8" s="154" t="str">
        <f>A測定!D159</f>
        <v>X</v>
      </c>
      <c r="P8" s="154">
        <f>A測定!A159</f>
        <v>60</v>
      </c>
      <c r="AG8" s="154">
        <f>A測定!A174</f>
        <v>70</v>
      </c>
      <c r="AH8" s="154" t="str">
        <f>A測定!D174</f>
        <v>X</v>
      </c>
      <c r="AI8" s="55"/>
      <c r="AJ8" s="56"/>
      <c r="AK8" s="56"/>
      <c r="AL8" s="56"/>
      <c r="AM8" s="56"/>
      <c r="AN8" s="57"/>
      <c r="AO8" s="45">
        <f>A測定!K174</f>
        <v>92.052000000000007</v>
      </c>
      <c r="AP8" s="45">
        <f>A測定!J174</f>
        <v>91.25</v>
      </c>
      <c r="AQ8" s="154" t="str">
        <f t="shared" ref="AQ8:AQ21" si="1">IF(AND(AT8&gt;=AR8,AR8&gt;=AU8),"OK","NG")</f>
        <v>OK</v>
      </c>
      <c r="AR8" s="47">
        <v>0.59</v>
      </c>
      <c r="AS8" s="47">
        <v>0.59</v>
      </c>
      <c r="AT8" s="42">
        <v>0.9</v>
      </c>
      <c r="AU8" s="47">
        <f>A測定!I174</f>
        <v>-0.2</v>
      </c>
      <c r="AV8" s="38">
        <v>1</v>
      </c>
    </row>
    <row r="9" spans="1:48">
      <c r="A9" s="38">
        <v>2</v>
      </c>
      <c r="B9" s="42">
        <f>A測定!I155</f>
        <v>-0.2</v>
      </c>
      <c r="C9" s="42">
        <v>0.9</v>
      </c>
      <c r="D9" s="559">
        <v>0.67</v>
      </c>
      <c r="E9" s="559">
        <v>0.65</v>
      </c>
      <c r="F9" s="154" t="str">
        <f t="shared" si="0"/>
        <v>OK</v>
      </c>
      <c r="G9" s="43">
        <f>A測定!J155</f>
        <v>91.75</v>
      </c>
      <c r="H9" s="43">
        <f>A測定!K155</f>
        <v>92.61</v>
      </c>
      <c r="I9" s="55"/>
      <c r="J9" s="56"/>
      <c r="K9" s="56"/>
      <c r="L9" s="56"/>
      <c r="M9" s="56"/>
      <c r="N9" s="57"/>
      <c r="O9" s="154" t="str">
        <f>A測定!D155</f>
        <v>X</v>
      </c>
      <c r="P9" s="154">
        <f>A測定!A155</f>
        <v>56</v>
      </c>
      <c r="AG9" s="154">
        <f>A測定!A172</f>
        <v>79</v>
      </c>
      <c r="AH9" s="154" t="str">
        <f>A測定!D172</f>
        <v>X</v>
      </c>
      <c r="AI9" s="55"/>
      <c r="AJ9" s="56"/>
      <c r="AK9" s="56"/>
      <c r="AL9" s="56"/>
      <c r="AM9" s="56"/>
      <c r="AN9" s="57"/>
      <c r="AO9" s="45">
        <f>A測定!K172</f>
        <v>92.007000000000005</v>
      </c>
      <c r="AP9" s="45">
        <f>A測定!J172</f>
        <v>91.25</v>
      </c>
      <c r="AQ9" s="154" t="str">
        <f t="shared" si="1"/>
        <v>OK</v>
      </c>
      <c r="AR9" s="47">
        <v>0.54</v>
      </c>
      <c r="AS9" s="47">
        <v>0.55000000000000004</v>
      </c>
      <c r="AT9" s="42">
        <v>0.9</v>
      </c>
      <c r="AU9" s="47">
        <f>A測定!I172</f>
        <v>-0.2</v>
      </c>
      <c r="AV9" s="38">
        <v>2</v>
      </c>
    </row>
    <row r="10" spans="1:48">
      <c r="A10" s="38">
        <v>3</v>
      </c>
      <c r="B10" s="42">
        <f>A測定!I157</f>
        <v>-0.2</v>
      </c>
      <c r="C10" s="42">
        <v>0.9</v>
      </c>
      <c r="D10" s="559">
        <v>0.62</v>
      </c>
      <c r="E10" s="559">
        <v>0.61</v>
      </c>
      <c r="F10" s="154" t="str">
        <f t="shared" si="0"/>
        <v>OK</v>
      </c>
      <c r="G10" s="43">
        <f>A測定!J157</f>
        <v>91.75</v>
      </c>
      <c r="H10" s="43">
        <f>A測定!K157</f>
        <v>92.561999999999998</v>
      </c>
      <c r="I10" s="55"/>
      <c r="J10" s="56"/>
      <c r="K10" s="56"/>
      <c r="L10" s="56"/>
      <c r="M10" s="56"/>
      <c r="N10" s="57"/>
      <c r="O10" s="154" t="str">
        <f>A測定!D157</f>
        <v>X</v>
      </c>
      <c r="P10" s="154">
        <f>A測定!A157</f>
        <v>58</v>
      </c>
      <c r="AG10" s="154">
        <f>A測定!A171</f>
        <v>78</v>
      </c>
      <c r="AH10" s="154" t="str">
        <f>A測定!D171</f>
        <v>X</v>
      </c>
      <c r="AI10" s="55"/>
      <c r="AJ10" s="56"/>
      <c r="AK10" s="56"/>
      <c r="AL10" s="56"/>
      <c r="AM10" s="56"/>
      <c r="AN10" s="57"/>
      <c r="AO10" s="45">
        <f>A測定!K171</f>
        <v>91.875</v>
      </c>
      <c r="AP10" s="45">
        <f>A測定!J171</f>
        <v>91.25</v>
      </c>
      <c r="AQ10" s="154" t="str">
        <f t="shared" si="1"/>
        <v>OK</v>
      </c>
      <c r="AR10" s="47">
        <v>0.43</v>
      </c>
      <c r="AS10" s="47">
        <v>0.45</v>
      </c>
      <c r="AT10" s="42">
        <v>0.9</v>
      </c>
      <c r="AU10" s="47">
        <f>A測定!I171</f>
        <v>-0.2</v>
      </c>
      <c r="AV10" s="38">
        <v>3</v>
      </c>
    </row>
    <row r="11" spans="1:48">
      <c r="A11" s="38">
        <v>4</v>
      </c>
      <c r="B11" s="42">
        <f>A測定!I158</f>
        <v>-0.2</v>
      </c>
      <c r="C11" s="42">
        <f>A測定!H158</f>
        <v>0.7</v>
      </c>
      <c r="D11" s="559">
        <v>0.39</v>
      </c>
      <c r="E11" s="559">
        <v>0.43</v>
      </c>
      <c r="F11" s="154" t="str">
        <f t="shared" si="0"/>
        <v>OK</v>
      </c>
      <c r="G11" s="43">
        <f>A測定!J158</f>
        <v>91.5</v>
      </c>
      <c r="H11" s="43">
        <f>A測定!K158</f>
        <v>92.144000000000005</v>
      </c>
      <c r="I11" s="55"/>
      <c r="J11" s="56"/>
      <c r="K11" s="56"/>
      <c r="L11" s="56"/>
      <c r="M11" s="56"/>
      <c r="N11" s="57"/>
      <c r="O11" s="154" t="str">
        <f>A測定!D158</f>
        <v>X</v>
      </c>
      <c r="P11" s="154">
        <f>A測定!A158</f>
        <v>59</v>
      </c>
      <c r="AG11" s="154">
        <f>A測定!A163</f>
        <v>66</v>
      </c>
      <c r="AH11" s="154" t="str">
        <f>A測定!D163</f>
        <v>X</v>
      </c>
      <c r="AI11" s="55"/>
      <c r="AJ11" s="56"/>
      <c r="AK11" s="56"/>
      <c r="AL11" s="56"/>
      <c r="AM11" s="56"/>
      <c r="AN11" s="57"/>
      <c r="AO11" s="45">
        <f>A測定!K163</f>
        <v>124.651</v>
      </c>
      <c r="AP11" s="45">
        <f>A測定!J163</f>
        <v>124</v>
      </c>
      <c r="AQ11" s="154" t="str">
        <f t="shared" si="1"/>
        <v>OK</v>
      </c>
      <c r="AR11" s="47">
        <v>0.45</v>
      </c>
      <c r="AS11" s="47">
        <v>0.45</v>
      </c>
      <c r="AT11" s="42">
        <v>0.9</v>
      </c>
      <c r="AU11" s="47">
        <f>A測定!I163</f>
        <v>-0.3</v>
      </c>
      <c r="AV11" s="38">
        <v>4</v>
      </c>
    </row>
    <row r="12" spans="1:48">
      <c r="A12" s="38">
        <v>5</v>
      </c>
      <c r="B12" s="42">
        <f>A測定!I156</f>
        <v>-0.2</v>
      </c>
      <c r="C12" s="42">
        <f>A測定!H156</f>
        <v>0.7</v>
      </c>
      <c r="D12" s="559">
        <v>0.37</v>
      </c>
      <c r="E12" s="559">
        <v>0.36</v>
      </c>
      <c r="F12" s="154" t="str">
        <f t="shared" si="0"/>
        <v>OK</v>
      </c>
      <c r="G12" s="43">
        <f>A測定!J156</f>
        <v>91.75</v>
      </c>
      <c r="H12" s="43">
        <f>A測定!K156</f>
        <v>92.317999999999998</v>
      </c>
      <c r="I12" s="55"/>
      <c r="J12" s="56"/>
      <c r="K12" s="56"/>
      <c r="L12" s="56"/>
      <c r="M12" s="56"/>
      <c r="N12" s="57"/>
      <c r="O12" s="154" t="str">
        <f>A測定!D156</f>
        <v>X</v>
      </c>
      <c r="P12" s="154">
        <f>A測定!A156</f>
        <v>57</v>
      </c>
      <c r="AG12" s="154">
        <f>A測定!A173</f>
        <v>80</v>
      </c>
      <c r="AH12" s="154" t="str">
        <f>A測定!D173</f>
        <v>X</v>
      </c>
      <c r="AI12" s="55"/>
      <c r="AJ12" s="56"/>
      <c r="AK12" s="56"/>
      <c r="AL12" s="56"/>
      <c r="AM12" s="56"/>
      <c r="AN12" s="57"/>
      <c r="AO12" s="45">
        <f>A測定!K173</f>
        <v>91.897999999999996</v>
      </c>
      <c r="AP12" s="45">
        <f>A測定!J173</f>
        <v>91.25</v>
      </c>
      <c r="AQ12" s="154" t="str">
        <f t="shared" si="1"/>
        <v>OK</v>
      </c>
      <c r="AR12" s="47">
        <v>0.44</v>
      </c>
      <c r="AS12" s="47">
        <v>0.46</v>
      </c>
      <c r="AT12" s="42">
        <v>0.9</v>
      </c>
      <c r="AU12" s="47">
        <f>A測定!I173</f>
        <v>-0.2</v>
      </c>
      <c r="AV12" s="38">
        <v>5</v>
      </c>
    </row>
    <row r="13" spans="1:48">
      <c r="A13" s="38">
        <v>6</v>
      </c>
      <c r="B13" s="42">
        <f>A測定!I153</f>
        <v>-0.3</v>
      </c>
      <c r="C13" s="42">
        <f>A測定!H153</f>
        <v>0.7</v>
      </c>
      <c r="D13" s="559">
        <v>0.37</v>
      </c>
      <c r="E13" s="559">
        <v>0.38</v>
      </c>
      <c r="F13" s="154" t="str">
        <f t="shared" si="0"/>
        <v>OK</v>
      </c>
      <c r="G13" s="43">
        <f>A測定!J153</f>
        <v>125.5</v>
      </c>
      <c r="H13" s="43">
        <f>A測定!K153</f>
        <v>126.03</v>
      </c>
      <c r="I13" s="55"/>
      <c r="J13" s="56"/>
      <c r="K13" s="56"/>
      <c r="L13" s="56"/>
      <c r="M13" s="56"/>
      <c r="N13" s="57"/>
      <c r="O13" s="154" t="str">
        <f>A測定!D153</f>
        <v>X</v>
      </c>
      <c r="P13" s="154">
        <f>A測定!A153</f>
        <v>54</v>
      </c>
      <c r="AG13" s="154">
        <f>A測定!A166</f>
        <v>72</v>
      </c>
      <c r="AH13" s="154" t="str">
        <f>A測定!D166</f>
        <v>X</v>
      </c>
      <c r="AI13" s="55"/>
      <c r="AJ13" s="56"/>
      <c r="AK13" s="56"/>
      <c r="AL13" s="56"/>
      <c r="AM13" s="56"/>
      <c r="AN13" s="57"/>
      <c r="AO13" s="45">
        <f>A測定!K166</f>
        <v>91.912000000000006</v>
      </c>
      <c r="AP13" s="45">
        <f>A測定!J166</f>
        <v>91.25</v>
      </c>
      <c r="AQ13" s="154" t="str">
        <f t="shared" si="1"/>
        <v>OK</v>
      </c>
      <c r="AR13" s="47">
        <v>0.51</v>
      </c>
      <c r="AS13" s="47">
        <v>0.53</v>
      </c>
      <c r="AT13" s="42">
        <v>0.9</v>
      </c>
      <c r="AU13" s="47">
        <f>A測定!I166</f>
        <v>-0.2</v>
      </c>
      <c r="AV13" s="38">
        <v>6</v>
      </c>
    </row>
    <row r="14" spans="1:48">
      <c r="A14" s="38">
        <v>7</v>
      </c>
      <c r="B14" s="42">
        <f>A測定!I165</f>
        <v>-0.3</v>
      </c>
      <c r="C14" s="42">
        <f>A測定!H165</f>
        <v>0.7</v>
      </c>
      <c r="D14" s="559">
        <v>0.04</v>
      </c>
      <c r="E14" s="559">
        <v>0.02</v>
      </c>
      <c r="F14" s="154" t="str">
        <f t="shared" si="0"/>
        <v>OK</v>
      </c>
      <c r="G14" s="43">
        <f>A測定!J165</f>
        <v>113</v>
      </c>
      <c r="H14" s="43">
        <f>A測定!K165</f>
        <v>113.078</v>
      </c>
      <c r="I14" s="55"/>
      <c r="J14" s="56"/>
      <c r="K14" s="56"/>
      <c r="L14" s="56"/>
      <c r="M14" s="56"/>
      <c r="N14" s="57"/>
      <c r="O14" s="154" t="str">
        <f>A測定!D165</f>
        <v>X</v>
      </c>
      <c r="P14" s="154">
        <f>A測定!A165</f>
        <v>69</v>
      </c>
      <c r="AG14" s="154">
        <f>A測定!A162</f>
        <v>65</v>
      </c>
      <c r="AH14" s="154" t="str">
        <f>A測定!D162</f>
        <v>X</v>
      </c>
      <c r="AI14" s="55"/>
      <c r="AJ14" s="56"/>
      <c r="AK14" s="56"/>
      <c r="AL14" s="56"/>
      <c r="AM14" s="56"/>
      <c r="AN14" s="57"/>
      <c r="AO14" s="45">
        <f>A測定!K162</f>
        <v>140.601</v>
      </c>
      <c r="AP14" s="45">
        <f>A測定!J162</f>
        <v>140</v>
      </c>
      <c r="AQ14" s="154" t="str">
        <f t="shared" si="1"/>
        <v>OK</v>
      </c>
      <c r="AR14" s="47">
        <v>0.33</v>
      </c>
      <c r="AS14" s="47">
        <v>0.32</v>
      </c>
      <c r="AT14" s="42">
        <v>0.9</v>
      </c>
      <c r="AU14" s="47">
        <f>A測定!I162</f>
        <v>-0.3</v>
      </c>
      <c r="AV14" s="38">
        <v>7</v>
      </c>
    </row>
    <row r="15" spans="1:48">
      <c r="A15" s="38">
        <v>8</v>
      </c>
      <c r="B15" s="42">
        <f>A測定!I152</f>
        <v>-0.3</v>
      </c>
      <c r="C15" s="42">
        <f>A測定!H152</f>
        <v>0.7</v>
      </c>
      <c r="D15" s="559">
        <v>-0.02</v>
      </c>
      <c r="E15" s="559">
        <v>-0.02</v>
      </c>
      <c r="F15" s="154" t="str">
        <f t="shared" si="0"/>
        <v>OK</v>
      </c>
      <c r="G15" s="43">
        <f>A測定!J152</f>
        <v>125.8</v>
      </c>
      <c r="H15" s="43">
        <f>A測定!K152</f>
        <v>125.872</v>
      </c>
      <c r="I15" s="55"/>
      <c r="J15" s="56"/>
      <c r="K15" s="56"/>
      <c r="L15" s="56"/>
      <c r="M15" s="56"/>
      <c r="N15" s="57"/>
      <c r="O15" s="154" t="str">
        <f>A測定!D152</f>
        <v>X</v>
      </c>
      <c r="P15" s="154">
        <f>A測定!A152</f>
        <v>53</v>
      </c>
      <c r="AG15" s="154">
        <f>A測定!A175</f>
        <v>71</v>
      </c>
      <c r="AH15" s="154" t="str">
        <f>A測定!D175</f>
        <v>X</v>
      </c>
      <c r="AI15" s="55"/>
      <c r="AJ15" s="56"/>
      <c r="AK15" s="56"/>
      <c r="AL15" s="56"/>
      <c r="AM15" s="56"/>
      <c r="AN15" s="57"/>
      <c r="AO15" s="45">
        <f>A測定!K175</f>
        <v>91.774000000000001</v>
      </c>
      <c r="AP15" s="45">
        <f>A測定!J175</f>
        <v>91.25</v>
      </c>
      <c r="AQ15" s="154" t="str">
        <f t="shared" si="1"/>
        <v>OK</v>
      </c>
      <c r="AR15" s="47">
        <v>0.33</v>
      </c>
      <c r="AS15" s="47">
        <v>0.34</v>
      </c>
      <c r="AT15" s="42">
        <v>0.9</v>
      </c>
      <c r="AU15" s="47">
        <f>A測定!I175</f>
        <v>-0.2</v>
      </c>
      <c r="AV15" s="38">
        <v>8</v>
      </c>
    </row>
    <row r="16" spans="1:48">
      <c r="A16" s="38">
        <v>9</v>
      </c>
      <c r="B16" s="42">
        <f>A測定!I151</f>
        <v>-0.3</v>
      </c>
      <c r="C16" s="42">
        <f>A測定!H151</f>
        <v>0.7</v>
      </c>
      <c r="D16" s="559">
        <v>0.28999999999999998</v>
      </c>
      <c r="E16" s="559">
        <v>0.28999999999999998</v>
      </c>
      <c r="F16" s="154" t="str">
        <f t="shared" si="0"/>
        <v>OK</v>
      </c>
      <c r="G16" s="43">
        <f>A測定!J151</f>
        <v>122.5</v>
      </c>
      <c r="H16" s="43">
        <f>A測定!K151</f>
        <v>122.63500000000001</v>
      </c>
      <c r="I16" s="55"/>
      <c r="J16" s="56"/>
      <c r="K16" s="56"/>
      <c r="L16" s="56"/>
      <c r="M16" s="56"/>
      <c r="N16" s="57"/>
      <c r="O16" s="154" t="str">
        <f>A測定!D151</f>
        <v>X</v>
      </c>
      <c r="P16" s="154">
        <f>A測定!A151</f>
        <v>52</v>
      </c>
      <c r="AG16" s="154">
        <f>A測定!A170</f>
        <v>77</v>
      </c>
      <c r="AH16" s="154" t="str">
        <f>A測定!D170</f>
        <v>X</v>
      </c>
      <c r="AI16" s="55"/>
      <c r="AJ16" s="56"/>
      <c r="AK16" s="56"/>
      <c r="AL16" s="56"/>
      <c r="AM16" s="56"/>
      <c r="AN16" s="57"/>
      <c r="AO16" s="45">
        <f>A測定!K170</f>
        <v>91.802000000000007</v>
      </c>
      <c r="AP16" s="45">
        <f>A測定!J170</f>
        <v>91.25</v>
      </c>
      <c r="AQ16" s="154" t="str">
        <f t="shared" si="1"/>
        <v>OK</v>
      </c>
      <c r="AR16" s="47">
        <v>0.34</v>
      </c>
      <c r="AS16" s="47">
        <v>0.36</v>
      </c>
      <c r="AT16" s="42">
        <v>0.9</v>
      </c>
      <c r="AU16" s="47">
        <f>A測定!I170</f>
        <v>-0.2</v>
      </c>
      <c r="AV16" s="38">
        <v>9</v>
      </c>
    </row>
    <row r="17" spans="1:48">
      <c r="A17" s="38">
        <v>10</v>
      </c>
      <c r="B17" s="42">
        <f>A測定!I150</f>
        <v>-0.3</v>
      </c>
      <c r="C17" s="42">
        <f>A測定!H150</f>
        <v>0.7</v>
      </c>
      <c r="D17" s="559">
        <v>0.16</v>
      </c>
      <c r="E17" s="559">
        <v>0.16</v>
      </c>
      <c r="F17" s="154" t="str">
        <f t="shared" si="0"/>
        <v>OK</v>
      </c>
      <c r="G17" s="43">
        <f>A測定!J150</f>
        <v>125.5</v>
      </c>
      <c r="H17" s="43">
        <f>A測定!K150</f>
        <v>125.759</v>
      </c>
      <c r="I17" s="55"/>
      <c r="J17" s="56"/>
      <c r="K17" s="56"/>
      <c r="L17" s="56"/>
      <c r="M17" s="56"/>
      <c r="N17" s="57"/>
      <c r="O17" s="154" t="str">
        <f>A測定!D150</f>
        <v>X</v>
      </c>
      <c r="P17" s="154">
        <f>A測定!A150</f>
        <v>51</v>
      </c>
      <c r="AG17" s="154">
        <f>A測定!A167</f>
        <v>73</v>
      </c>
      <c r="AH17" s="154" t="str">
        <f>A測定!D167</f>
        <v>X</v>
      </c>
      <c r="AI17" s="55"/>
      <c r="AJ17" s="56"/>
      <c r="AK17" s="56"/>
      <c r="AL17" s="56"/>
      <c r="AM17" s="56"/>
      <c r="AN17" s="57"/>
      <c r="AO17" s="45">
        <f>A測定!K167</f>
        <v>91.795000000000002</v>
      </c>
      <c r="AP17" s="45">
        <f>A測定!J167</f>
        <v>91.25</v>
      </c>
      <c r="AQ17" s="154" t="str">
        <f t="shared" si="1"/>
        <v>OK</v>
      </c>
      <c r="AR17" s="47">
        <v>0.31</v>
      </c>
      <c r="AS17" s="47">
        <v>0.33</v>
      </c>
      <c r="AT17" s="42">
        <v>0.9</v>
      </c>
      <c r="AU17" s="47">
        <f>A測定!I167</f>
        <v>-0.2</v>
      </c>
      <c r="AV17" s="38">
        <v>10</v>
      </c>
    </row>
    <row r="18" spans="1:48">
      <c r="A18" s="38">
        <v>11</v>
      </c>
      <c r="B18" s="42">
        <f>A測定!I164</f>
        <v>-0.3</v>
      </c>
      <c r="C18" s="42">
        <f>A測定!H164</f>
        <v>0.7</v>
      </c>
      <c r="D18" s="559">
        <v>-0.09</v>
      </c>
      <c r="E18" s="559">
        <v>-0.14000000000000001</v>
      </c>
      <c r="F18" s="154" t="str">
        <f t="shared" si="0"/>
        <v>OK</v>
      </c>
      <c r="G18" s="43">
        <f>A測定!J164</f>
        <v>113</v>
      </c>
      <c r="H18" s="43">
        <f>A測定!K164</f>
        <v>112.96299999999999</v>
      </c>
      <c r="I18" s="55"/>
      <c r="J18" s="56"/>
      <c r="K18" s="56"/>
      <c r="L18" s="56"/>
      <c r="M18" s="56"/>
      <c r="N18" s="57"/>
      <c r="O18" s="154" t="str">
        <f>A測定!D164</f>
        <v>X</v>
      </c>
      <c r="P18" s="154">
        <f>A測定!A164</f>
        <v>68</v>
      </c>
      <c r="AG18" s="154">
        <f>A測定!A168</f>
        <v>74</v>
      </c>
      <c r="AH18" s="154" t="str">
        <f>A測定!D168</f>
        <v>X</v>
      </c>
      <c r="AI18" s="55"/>
      <c r="AJ18" s="56"/>
      <c r="AK18" s="56"/>
      <c r="AL18" s="56"/>
      <c r="AM18" s="56"/>
      <c r="AN18" s="57"/>
      <c r="AO18" s="45">
        <f>A測定!K168</f>
        <v>91.807000000000002</v>
      </c>
      <c r="AP18" s="45">
        <f>A測定!J168</f>
        <v>91.25</v>
      </c>
      <c r="AQ18" s="154" t="str">
        <f t="shared" si="1"/>
        <v>OK</v>
      </c>
      <c r="AR18" s="47">
        <v>0.39</v>
      </c>
      <c r="AS18" s="47">
        <v>0.4</v>
      </c>
      <c r="AT18" s="42">
        <v>0.9</v>
      </c>
      <c r="AU18" s="47">
        <f>A測定!I168</f>
        <v>-0.2</v>
      </c>
      <c r="AV18" s="38">
        <v>11</v>
      </c>
    </row>
    <row r="19" spans="1:48">
      <c r="A19" s="38">
        <v>12</v>
      </c>
      <c r="B19" s="42">
        <f>A測定!I161</f>
        <v>-0.3</v>
      </c>
      <c r="C19" s="42">
        <f>A測定!H161</f>
        <v>0.7</v>
      </c>
      <c r="D19" s="559">
        <v>0.18</v>
      </c>
      <c r="E19" s="559">
        <v>0.17</v>
      </c>
      <c r="F19" s="154" t="str">
        <f t="shared" si="0"/>
        <v>OK</v>
      </c>
      <c r="G19" s="43">
        <f>A測定!J161</f>
        <v>125.8</v>
      </c>
      <c r="H19" s="43">
        <f>A測定!K161</f>
        <v>126.077</v>
      </c>
      <c r="I19" s="55"/>
      <c r="J19" s="56"/>
      <c r="K19" s="56"/>
      <c r="L19" s="56"/>
      <c r="M19" s="56"/>
      <c r="N19" s="57"/>
      <c r="O19" s="154" t="str">
        <f>A測定!D161</f>
        <v>X</v>
      </c>
      <c r="P19" s="154">
        <f>A測定!A161</f>
        <v>63</v>
      </c>
      <c r="AG19" s="154">
        <f>A測定!A169</f>
        <v>76</v>
      </c>
      <c r="AH19" s="154" t="str">
        <f>A測定!D169</f>
        <v>X</v>
      </c>
      <c r="AI19" s="55"/>
      <c r="AJ19" s="56"/>
      <c r="AK19" s="56"/>
      <c r="AL19" s="56"/>
      <c r="AM19" s="56"/>
      <c r="AN19" s="57"/>
      <c r="AO19" s="45">
        <f>A測定!K169</f>
        <v>91.814999999999998</v>
      </c>
      <c r="AP19" s="45">
        <f>A測定!J169</f>
        <v>91.25</v>
      </c>
      <c r="AQ19" s="154" t="str">
        <f t="shared" si="1"/>
        <v>OK</v>
      </c>
      <c r="AR19" s="47">
        <v>0.37</v>
      </c>
      <c r="AS19" s="47">
        <v>0.39</v>
      </c>
      <c r="AT19" s="42">
        <v>0.9</v>
      </c>
      <c r="AU19" s="47">
        <f>A測定!I169</f>
        <v>-0.2</v>
      </c>
      <c r="AV19" s="38">
        <v>12</v>
      </c>
    </row>
    <row r="20" spans="1:48">
      <c r="AG20" s="154">
        <f>A測定!A176</f>
        <v>75</v>
      </c>
      <c r="AH20" s="154" t="str">
        <f>A測定!D176</f>
        <v>X</v>
      </c>
      <c r="AI20" s="55"/>
      <c r="AJ20" s="56"/>
      <c r="AK20" s="56"/>
      <c r="AL20" s="56"/>
      <c r="AM20" s="56"/>
      <c r="AN20" s="57"/>
      <c r="AO20" s="45">
        <f>A測定!K176</f>
        <v>91.736999999999995</v>
      </c>
      <c r="AP20" s="45">
        <f>A測定!J176</f>
        <v>91.25</v>
      </c>
      <c r="AQ20" s="154" t="str">
        <f t="shared" si="1"/>
        <v>OK</v>
      </c>
      <c r="AR20" s="47">
        <v>0.35</v>
      </c>
      <c r="AS20" s="47">
        <v>0.34</v>
      </c>
      <c r="AT20" s="42">
        <v>0.9</v>
      </c>
      <c r="AU20" s="47">
        <f>A測定!I176</f>
        <v>-0.2</v>
      </c>
      <c r="AV20" s="38">
        <v>13</v>
      </c>
    </row>
    <row r="21" spans="1:48">
      <c r="AG21" s="154">
        <f>A測定!A160</f>
        <v>62</v>
      </c>
      <c r="AH21" s="154" t="str">
        <f>A測定!D160</f>
        <v>X</v>
      </c>
      <c r="AI21" s="55"/>
      <c r="AJ21" s="56"/>
      <c r="AK21" s="56"/>
      <c r="AL21" s="56"/>
      <c r="AM21" s="56"/>
      <c r="AN21" s="57"/>
      <c r="AO21" s="45">
        <f>A測定!K160</f>
        <v>188.40799999999999</v>
      </c>
      <c r="AP21" s="45">
        <f>A測定!J160</f>
        <v>188</v>
      </c>
      <c r="AQ21" s="154" t="str">
        <f t="shared" si="1"/>
        <v>OK</v>
      </c>
      <c r="AR21" s="47">
        <v>0.25</v>
      </c>
      <c r="AS21" s="47">
        <v>0.26</v>
      </c>
      <c r="AT21" s="42">
        <v>0.9</v>
      </c>
      <c r="AU21" s="47">
        <f>A測定!I160</f>
        <v>-0.3</v>
      </c>
      <c r="AV21" s="38">
        <v>14</v>
      </c>
    </row>
    <row r="22" spans="1:48">
      <c r="AG22" s="545">
        <f>A測定!A153</f>
        <v>54</v>
      </c>
      <c r="AH22" s="545" t="str">
        <f>A測定!D153</f>
        <v>X</v>
      </c>
      <c r="AI22" s="55"/>
      <c r="AJ22" s="56"/>
      <c r="AK22" s="56"/>
      <c r="AL22" s="56"/>
      <c r="AM22" s="56"/>
      <c r="AN22" s="57"/>
      <c r="AO22" s="45">
        <f>A測定!K153</f>
        <v>126.03</v>
      </c>
      <c r="AP22" s="45">
        <f>A測定!J153</f>
        <v>125.5</v>
      </c>
      <c r="AQ22" s="545" t="str">
        <f t="shared" ref="AQ22" si="2">IF(AND(AT22&gt;=AR22,AR22&gt;=AU22),"OK","NG")</f>
        <v>OK</v>
      </c>
      <c r="AR22" s="47">
        <v>0.1</v>
      </c>
      <c r="AS22" s="47">
        <v>0.09</v>
      </c>
      <c r="AT22" s="42">
        <v>0.9</v>
      </c>
      <c r="AU22" s="47">
        <f>A測定!I153</f>
        <v>-0.3</v>
      </c>
      <c r="AV22" s="38">
        <v>15</v>
      </c>
    </row>
    <row r="23" spans="1:48">
      <c r="AG23" s="545">
        <f>A測定!A165</f>
        <v>69</v>
      </c>
      <c r="AH23" s="545" t="str">
        <f>A測定!D165</f>
        <v>X</v>
      </c>
      <c r="AI23" s="55"/>
      <c r="AJ23" s="56"/>
      <c r="AK23" s="56"/>
      <c r="AL23" s="56"/>
      <c r="AM23" s="56"/>
      <c r="AN23" s="57"/>
      <c r="AO23" s="45">
        <f>A測定!K165</f>
        <v>113.078</v>
      </c>
      <c r="AP23" s="45">
        <f>A測定!J165</f>
        <v>113</v>
      </c>
      <c r="AQ23" s="545" t="str">
        <f>IF(AND(AT23&gt;=AR23,AR23&gt;=AU23),"OK","NG")</f>
        <v>OK</v>
      </c>
      <c r="AR23" s="47">
        <v>0</v>
      </c>
      <c r="AS23" s="47">
        <f>A測定!N177</f>
        <v>0.03</v>
      </c>
      <c r="AT23" s="47">
        <f>A測定!H165</f>
        <v>0.7</v>
      </c>
      <c r="AU23" s="47">
        <f>A測定!I165</f>
        <v>-0.3</v>
      </c>
      <c r="AV23" s="38">
        <v>16</v>
      </c>
    </row>
    <row r="24" spans="1:48" ht="17.25" customHeight="1"/>
    <row r="27" spans="1:48">
      <c r="E27"/>
    </row>
    <row r="36" spans="33:48" ht="17.25" customHeight="1"/>
    <row r="37" spans="33:48"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</row>
    <row r="38" spans="33:48" ht="17.25" customHeight="1"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</row>
    <row r="39" spans="33:48"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</row>
    <row r="48" spans="33:48" ht="17.25" customHeight="1"/>
    <row r="79" spans="31:32">
      <c r="AE79" s="58"/>
      <c r="AF79" s="58"/>
    </row>
    <row r="80" spans="31:32">
      <c r="AE80" s="58"/>
      <c r="AF80" s="58"/>
    </row>
    <row r="81" spans="31:32">
      <c r="AE81" s="58"/>
      <c r="AF81" s="58"/>
    </row>
    <row r="82" spans="31:32">
      <c r="AE82" s="58"/>
      <c r="AF82" s="58"/>
    </row>
    <row r="83" spans="31:32">
      <c r="AE83" s="58"/>
      <c r="AF83" s="58"/>
    </row>
    <row r="84" spans="31:32">
      <c r="AE84" s="58"/>
      <c r="AF84" s="58"/>
    </row>
    <row r="85" spans="31:32">
      <c r="AE85" s="58"/>
      <c r="AF85" s="58"/>
    </row>
    <row r="86" spans="31:32">
      <c r="AE86" s="58"/>
      <c r="AF86" s="58"/>
    </row>
    <row r="87" spans="31:32">
      <c r="AE87" s="58"/>
      <c r="AF87" s="58"/>
    </row>
    <row r="88" spans="31:32">
      <c r="AE88" s="58"/>
      <c r="AF88" s="58"/>
    </row>
    <row r="89" spans="31:32">
      <c r="AE89" s="58"/>
      <c r="AF89" s="58"/>
    </row>
    <row r="90" spans="31:32">
      <c r="AE90" s="58"/>
      <c r="AF90" s="58"/>
    </row>
    <row r="91" spans="31:32">
      <c r="AE91" s="58"/>
      <c r="AF91" s="58"/>
    </row>
    <row r="92" spans="31:32">
      <c r="AE92" s="58"/>
      <c r="AF92" s="58"/>
    </row>
    <row r="93" spans="31:32">
      <c r="AE93" s="58"/>
      <c r="AF93" s="58"/>
    </row>
    <row r="94" spans="31:32">
      <c r="AE94" s="58"/>
      <c r="AF94" s="58"/>
    </row>
    <row r="95" spans="31:32">
      <c r="AE95" s="58"/>
      <c r="AF95" s="58"/>
    </row>
    <row r="96" spans="31:32">
      <c r="AE96" s="58"/>
      <c r="AF96" s="58"/>
    </row>
    <row r="97" spans="31:32">
      <c r="AE97" s="58"/>
      <c r="AF97" s="58"/>
    </row>
    <row r="98" spans="31:32">
      <c r="AE98" s="58"/>
      <c r="AF98" s="58"/>
    </row>
    <row r="99" spans="31:32">
      <c r="AE99" s="58"/>
      <c r="AF99" s="58"/>
    </row>
  </sheetData>
  <mergeCells count="21">
    <mergeCell ref="AT6:AU6"/>
    <mergeCell ref="AG1:AH2"/>
    <mergeCell ref="AI1:AP2"/>
    <mergeCell ref="F1:J2"/>
    <mergeCell ref="K1:R2"/>
    <mergeCell ref="F3:J4"/>
    <mergeCell ref="AG6:AG7"/>
    <mergeCell ref="AH6:AH7"/>
    <mergeCell ref="AO6:AO7"/>
    <mergeCell ref="AP6:AP7"/>
    <mergeCell ref="AQ6:AQ7"/>
    <mergeCell ref="E6:E7"/>
    <mergeCell ref="AS6:AS7"/>
    <mergeCell ref="B6:C6"/>
    <mergeCell ref="D6:D7"/>
    <mergeCell ref="F6:F7"/>
    <mergeCell ref="G6:G7"/>
    <mergeCell ref="H6:H7"/>
    <mergeCell ref="O6:O7"/>
    <mergeCell ref="P6:P7"/>
    <mergeCell ref="AR6:AR7"/>
  </mergeCells>
  <phoneticPr fontId="2"/>
  <conditionalFormatting sqref="AR8:AS21">
    <cfRule type="cellIs" dxfId="892" priority="29" stopIfTrue="1" operator="notBetween">
      <formula>AT8</formula>
      <formula>AU8</formula>
    </cfRule>
    <cfRule type="cellIs" dxfId="891" priority="30" stopIfTrue="1" operator="notBetween">
      <formula>AT8-0.1</formula>
      <formula>AU8+0.1</formula>
    </cfRule>
  </conditionalFormatting>
  <conditionalFormatting sqref="AQ8:AQ21">
    <cfRule type="cellIs" dxfId="890" priority="31" stopIfTrue="1" operator="equal">
      <formula>"NG"</formula>
    </cfRule>
    <cfRule type="cellIs" dxfId="889" priority="32" stopIfTrue="1" operator="equal">
      <formula>"OK"</formula>
    </cfRule>
  </conditionalFormatting>
  <conditionalFormatting sqref="F8:F19">
    <cfRule type="cellIs" dxfId="888" priority="25" stopIfTrue="1" operator="equal">
      <formula>"NG"</formula>
    </cfRule>
    <cfRule type="cellIs" dxfId="887" priority="26" stopIfTrue="1" operator="equal">
      <formula>"OK"</formula>
    </cfRule>
  </conditionalFormatting>
  <conditionalFormatting sqref="AR22:AS22">
    <cfRule type="cellIs" dxfId="886" priority="9" stopIfTrue="1" operator="notBetween">
      <formula>AT22</formula>
      <formula>AU22</formula>
    </cfRule>
    <cfRule type="cellIs" dxfId="885" priority="10" stopIfTrue="1" operator="notBetween">
      <formula>AT22-0.1</formula>
      <formula>AU22+0.1</formula>
    </cfRule>
  </conditionalFormatting>
  <conditionalFormatting sqref="AQ22">
    <cfRule type="cellIs" dxfId="884" priority="11" stopIfTrue="1" operator="equal">
      <formula>"NG"</formula>
    </cfRule>
    <cfRule type="cellIs" dxfId="883" priority="12" stopIfTrue="1" operator="equal">
      <formula>"OK"</formula>
    </cfRule>
  </conditionalFormatting>
  <conditionalFormatting sqref="AR23">
    <cfRule type="cellIs" dxfId="882" priority="5" stopIfTrue="1" operator="notBetween">
      <formula>AT23</formula>
      <formula>AU23</formula>
    </cfRule>
    <cfRule type="cellIs" dxfId="881" priority="6" stopIfTrue="1" operator="notBetween">
      <formula>AT23-0.1</formula>
      <formula>AU23+0.1</formula>
    </cfRule>
  </conditionalFormatting>
  <conditionalFormatting sqref="AQ23">
    <cfRule type="cellIs" dxfId="880" priority="7" stopIfTrue="1" operator="equal">
      <formula>"NG"</formula>
    </cfRule>
    <cfRule type="cellIs" dxfId="879" priority="8" stopIfTrue="1" operator="equal">
      <formula>"OK"</formula>
    </cfRule>
  </conditionalFormatting>
  <conditionalFormatting sqref="AS23">
    <cfRule type="cellIs" dxfId="878" priority="1" stopIfTrue="1" operator="notBetween">
      <formula>AU23</formula>
      <formula>AV23</formula>
    </cfRule>
    <cfRule type="cellIs" dxfId="877" priority="2" stopIfTrue="1" operator="notBetween">
      <formula>AU23-0.1</formula>
      <formula>AV23+0.1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52" orientation="landscape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/>
    <pageSetUpPr fitToPage="1"/>
  </sheetPr>
  <dimension ref="A1:AV33"/>
  <sheetViews>
    <sheetView zoomScale="50" zoomScaleNormal="50" workbookViewId="0">
      <selection activeCell="B6" sqref="B6:AU24"/>
    </sheetView>
  </sheetViews>
  <sheetFormatPr baseColWidth="10" defaultColWidth="9" defaultRowHeight="17"/>
  <cols>
    <col min="1" max="1" width="6.1640625" style="38" customWidth="1"/>
    <col min="2" max="5" width="7.6640625" style="38" customWidth="1"/>
    <col min="6" max="6" width="5.6640625" style="38" customWidth="1"/>
    <col min="7" max="8" width="12.1640625" style="38" customWidth="1"/>
    <col min="9" max="9" width="10.6640625" style="38" customWidth="1"/>
    <col min="10" max="11" width="5.6640625" style="38" customWidth="1"/>
    <col min="12" max="12" width="10.6640625" style="38" customWidth="1"/>
    <col min="13" max="13" width="6.6640625" style="38" customWidth="1"/>
    <col min="14" max="14" width="10.6640625" style="38" customWidth="1"/>
    <col min="15" max="15" width="5.6640625" style="38" customWidth="1"/>
    <col min="16" max="16" width="7.1640625" style="38" customWidth="1"/>
    <col min="17" max="32" width="5.6640625" style="38" customWidth="1"/>
    <col min="33" max="33" width="7.1640625" style="38" customWidth="1"/>
    <col min="34" max="34" width="5.6640625" style="38" customWidth="1"/>
    <col min="35" max="35" width="10.6640625" style="38" customWidth="1"/>
    <col min="36" max="36" width="6.6640625" style="38" customWidth="1"/>
    <col min="37" max="37" width="10.6640625" style="38" customWidth="1"/>
    <col min="38" max="39" width="5.6640625" style="38" customWidth="1"/>
    <col min="40" max="40" width="10.6640625" style="38" customWidth="1"/>
    <col min="41" max="42" width="12.1640625" style="38" customWidth="1"/>
    <col min="43" max="43" width="5.6640625" style="38" customWidth="1"/>
    <col min="44" max="47" width="7.6640625" style="38" customWidth="1"/>
    <col min="48" max="48" width="6.1640625" style="38" customWidth="1"/>
    <col min="49" max="16384" width="9" style="38"/>
  </cols>
  <sheetData>
    <row r="1" spans="1:48" ht="17.25" customHeight="1">
      <c r="F1" s="784" t="str">
        <f>A測定!A5</f>
        <v>GHAC  R0J尺寸检查表</v>
      </c>
      <c r="G1" s="784"/>
      <c r="H1" s="784"/>
      <c r="I1" s="784"/>
      <c r="J1" s="784"/>
      <c r="K1" s="784" t="str">
        <f>CONCATENATE(MID(A測定!A5,6,3),"#",A測定!D5,"_",A測定!L5,"(",TEXT(A測定!G5,"yy/mm/dd"),")","_","SHOT.NO",A測定!J5)</f>
        <v xml:space="preserve"> R0#3_DC1(AVE)_SHOT.NO191</v>
      </c>
      <c r="L1" s="784"/>
      <c r="M1" s="784"/>
      <c r="N1" s="784"/>
      <c r="O1" s="784"/>
      <c r="P1" s="784"/>
      <c r="Q1" s="784"/>
      <c r="R1" s="784"/>
      <c r="AG1" s="785" t="str">
        <f>A測定!$J$7</f>
        <v>基准值</v>
      </c>
      <c r="AH1" s="786"/>
      <c r="AI1" s="784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AJ1" s="784"/>
      <c r="AK1" s="784"/>
      <c r="AL1" s="784"/>
      <c r="AM1" s="784"/>
      <c r="AN1" s="784"/>
      <c r="AO1" s="784"/>
      <c r="AP1" s="784"/>
    </row>
    <row r="2" spans="1:48" ht="17.25" customHeight="1">
      <c r="F2" s="784"/>
      <c r="G2" s="784"/>
      <c r="H2" s="784"/>
      <c r="I2" s="784"/>
      <c r="J2" s="784"/>
      <c r="K2" s="784"/>
      <c r="L2" s="784"/>
      <c r="M2" s="784"/>
      <c r="N2" s="784"/>
      <c r="O2" s="784"/>
      <c r="P2" s="784"/>
      <c r="Q2" s="784"/>
      <c r="R2" s="784"/>
      <c r="AG2" s="787"/>
      <c r="AH2" s="788"/>
      <c r="AI2" s="784"/>
      <c r="AJ2" s="784"/>
      <c r="AK2" s="784"/>
      <c r="AL2" s="784"/>
      <c r="AM2" s="784"/>
      <c r="AN2" s="784"/>
      <c r="AO2" s="784"/>
      <c r="AP2" s="784"/>
    </row>
    <row r="3" spans="1:48" ht="17.25" customHeight="1">
      <c r="F3" s="790" t="str">
        <f>A測定!$V$1</f>
        <v>TC　端面</v>
      </c>
      <c r="G3" s="791"/>
      <c r="H3" s="791"/>
      <c r="I3" s="791"/>
      <c r="J3" s="792"/>
      <c r="K3" s="39" t="s">
        <v>23</v>
      </c>
      <c r="L3" s="40">
        <f>MAX(D8:D20,AR8:AR20)</f>
        <v>0.21</v>
      </c>
      <c r="T3" s="1"/>
      <c r="U3" s="1"/>
      <c r="V3" s="1"/>
      <c r="W3" s="1"/>
      <c r="X3" s="1"/>
      <c r="Y3" s="1"/>
      <c r="Z3" s="1"/>
      <c r="AA3" s="1"/>
    </row>
    <row r="4" spans="1:48" ht="17.25" customHeight="1">
      <c r="F4" s="793"/>
      <c r="G4" s="794"/>
      <c r="H4" s="794"/>
      <c r="I4" s="794"/>
      <c r="J4" s="795"/>
      <c r="K4" s="39" t="s">
        <v>24</v>
      </c>
      <c r="L4" s="40">
        <f>MIN(D8:D20,AR8:AR20)</f>
        <v>-0.08</v>
      </c>
      <c r="T4" s="1"/>
      <c r="U4" s="1"/>
      <c r="V4" s="1"/>
      <c r="W4" s="1"/>
      <c r="X4" s="1"/>
      <c r="Y4" s="1"/>
      <c r="Z4" s="1"/>
      <c r="AA4" s="1"/>
    </row>
    <row r="6" spans="1:48" ht="17.25" customHeight="1">
      <c r="B6" s="778" t="str">
        <f>RIGHT(A測定!$H$11,2)</f>
        <v>公差</v>
      </c>
      <c r="C6" s="778"/>
      <c r="D6" s="783" t="s">
        <v>695</v>
      </c>
      <c r="E6" s="783" t="s">
        <v>693</v>
      </c>
      <c r="F6" s="778" t="str">
        <f>A測定!$O$11</f>
        <v>判定</v>
      </c>
      <c r="G6" s="778" t="str">
        <f>A測定!$J$11</f>
        <v>素材寸法</v>
      </c>
      <c r="H6" s="778" t="str">
        <f>A測定!$K$11</f>
        <v>測定値</v>
      </c>
      <c r="I6" s="49"/>
      <c r="J6" s="50"/>
      <c r="K6" s="50"/>
      <c r="L6" s="50"/>
      <c r="M6" s="50"/>
      <c r="N6" s="51"/>
      <c r="O6" s="778" t="str">
        <f>A測定!$D$11</f>
        <v>测量</v>
      </c>
      <c r="P6" s="778" t="str">
        <f>A測定!$A$11</f>
        <v>NO</v>
      </c>
      <c r="AG6" s="778" t="str">
        <f>P6</f>
        <v>NO</v>
      </c>
      <c r="AH6" s="778" t="str">
        <f>O6</f>
        <v>测量</v>
      </c>
      <c r="AI6" s="49"/>
      <c r="AJ6" s="50"/>
      <c r="AK6" s="50"/>
      <c r="AL6" s="50"/>
      <c r="AM6" s="50"/>
      <c r="AN6" s="51"/>
      <c r="AO6" s="778" t="str">
        <f>H6</f>
        <v>測定値</v>
      </c>
      <c r="AP6" s="781" t="str">
        <f>G6</f>
        <v>素材寸法</v>
      </c>
      <c r="AQ6" s="778" t="str">
        <f>F6</f>
        <v>判定</v>
      </c>
      <c r="AR6" s="783" t="str">
        <f>D6</f>
        <v>102.8S</v>
      </c>
      <c r="AS6" s="783" t="str">
        <f>E6</f>
        <v>94S</v>
      </c>
      <c r="AT6" s="778" t="str">
        <f>B6</f>
        <v>公差</v>
      </c>
      <c r="AU6" s="778"/>
    </row>
    <row r="7" spans="1:48">
      <c r="B7" s="173" t="str">
        <f>LEFT(A測定!$I$11,1)</f>
        <v>下</v>
      </c>
      <c r="C7" s="173" t="str">
        <f>LEFT(A測定!$H$11,1)</f>
        <v>上</v>
      </c>
      <c r="D7" s="780"/>
      <c r="E7" s="780"/>
      <c r="F7" s="778"/>
      <c r="G7" s="778"/>
      <c r="H7" s="778"/>
      <c r="I7" s="52"/>
      <c r="J7" s="53"/>
      <c r="K7" s="53"/>
      <c r="L7" s="53"/>
      <c r="M7" s="53"/>
      <c r="N7" s="54"/>
      <c r="O7" s="778"/>
      <c r="P7" s="778"/>
      <c r="AG7" s="778"/>
      <c r="AH7" s="778"/>
      <c r="AI7" s="52"/>
      <c r="AJ7" s="53"/>
      <c r="AK7" s="53"/>
      <c r="AL7" s="53"/>
      <c r="AM7" s="53"/>
      <c r="AN7" s="54"/>
      <c r="AO7" s="778"/>
      <c r="AP7" s="778"/>
      <c r="AQ7" s="778"/>
      <c r="AR7" s="780"/>
      <c r="AS7" s="780"/>
      <c r="AT7" s="171" t="str">
        <f>C7</f>
        <v>上</v>
      </c>
      <c r="AU7" s="171" t="str">
        <f>B7</f>
        <v>下</v>
      </c>
    </row>
    <row r="8" spans="1:48">
      <c r="A8" s="38">
        <v>1</v>
      </c>
      <c r="B8" s="42">
        <f>A測定!I82</f>
        <v>-0.5</v>
      </c>
      <c r="C8" s="42">
        <f>A測定!H82</f>
        <v>0.3</v>
      </c>
      <c r="D8" s="42">
        <v>0.09</v>
      </c>
      <c r="E8" s="559">
        <v>0.1</v>
      </c>
      <c r="F8" s="163" t="str">
        <f t="shared" ref="F8:F20" si="0">IF(AND(C8&gt;=D8,D8&gt;=B8),"OK","NG")</f>
        <v>OK</v>
      </c>
      <c r="G8" s="43">
        <f>A測定!J82</f>
        <v>-190</v>
      </c>
      <c r="H8" s="43">
        <f>A測定!K82</f>
        <v>-190.22</v>
      </c>
      <c r="I8" s="55"/>
      <c r="J8" s="56"/>
      <c r="K8" s="56"/>
      <c r="L8" s="56"/>
      <c r="M8" s="56"/>
      <c r="N8" s="57"/>
      <c r="O8" s="163" t="str">
        <f>A測定!D82</f>
        <v>Y</v>
      </c>
      <c r="P8" s="163">
        <f>A測定!A82</f>
        <v>556</v>
      </c>
      <c r="AG8" s="163">
        <f>A測定!A87</f>
        <v>562</v>
      </c>
      <c r="AH8" s="163" t="str">
        <f>A測定!D87</f>
        <v>Y</v>
      </c>
      <c r="AI8" s="55"/>
      <c r="AJ8" s="56"/>
      <c r="AK8" s="56"/>
      <c r="AL8" s="56"/>
      <c r="AM8" s="56"/>
      <c r="AN8" s="57"/>
      <c r="AO8" s="45">
        <f>A測定!K87</f>
        <v>-190.322</v>
      </c>
      <c r="AP8" s="45">
        <f>A測定!J87</f>
        <v>-190</v>
      </c>
      <c r="AQ8" s="163" t="str">
        <f t="shared" ref="AQ8:AQ20" si="1">IF(AND(AT8&gt;=AR8,AR8&gt;=AU8),"OK","NG")</f>
        <v>OK</v>
      </c>
      <c r="AR8" s="47">
        <v>-0.04</v>
      </c>
      <c r="AS8" s="47">
        <v>-0.03</v>
      </c>
      <c r="AT8" s="47">
        <f>A測定!H87</f>
        <v>0.3</v>
      </c>
      <c r="AU8" s="47">
        <f>A測定!I87</f>
        <v>-0.5</v>
      </c>
      <c r="AV8" s="38">
        <v>1</v>
      </c>
    </row>
    <row r="9" spans="1:48">
      <c r="A9" s="38">
        <v>2</v>
      </c>
      <c r="B9" s="42">
        <f>A測定!I92</f>
        <v>-0.5</v>
      </c>
      <c r="C9" s="42">
        <f>A測定!H92</f>
        <v>0.3</v>
      </c>
      <c r="D9" s="42">
        <v>0.13</v>
      </c>
      <c r="E9" s="559">
        <v>0.13</v>
      </c>
      <c r="F9" s="163" t="str">
        <f t="shared" si="0"/>
        <v>OK</v>
      </c>
      <c r="G9" s="43">
        <f>A測定!J92</f>
        <v>-190</v>
      </c>
      <c r="H9" s="43">
        <f>A測定!K92</f>
        <v>-190.14599999999999</v>
      </c>
      <c r="I9" s="55"/>
      <c r="J9" s="56"/>
      <c r="K9" s="56"/>
      <c r="L9" s="56"/>
      <c r="M9" s="56"/>
      <c r="N9" s="57"/>
      <c r="O9" s="163" t="str">
        <f>A測定!D92</f>
        <v>Y</v>
      </c>
      <c r="P9" s="163">
        <f>A測定!A92</f>
        <v>567</v>
      </c>
      <c r="AG9" s="163">
        <f>A測定!A88</f>
        <v>563</v>
      </c>
      <c r="AH9" s="163" t="str">
        <f>A測定!D88</f>
        <v>Y</v>
      </c>
      <c r="AI9" s="55"/>
      <c r="AJ9" s="56"/>
      <c r="AK9" s="56"/>
      <c r="AL9" s="56"/>
      <c r="AM9" s="56"/>
      <c r="AN9" s="57"/>
      <c r="AO9" s="45">
        <f>A測定!K88</f>
        <v>-190.24799999999999</v>
      </c>
      <c r="AP9" s="45">
        <f>A測定!J88</f>
        <v>-190</v>
      </c>
      <c r="AQ9" s="163" t="str">
        <f t="shared" si="1"/>
        <v>OK</v>
      </c>
      <c r="AR9" s="47">
        <v>0.02</v>
      </c>
      <c r="AS9" s="47">
        <v>0.03</v>
      </c>
      <c r="AT9" s="47">
        <f>A測定!H88</f>
        <v>0.3</v>
      </c>
      <c r="AU9" s="47">
        <f>A測定!I88</f>
        <v>-0.5</v>
      </c>
      <c r="AV9" s="38">
        <v>2</v>
      </c>
    </row>
    <row r="10" spans="1:48">
      <c r="A10" s="38">
        <v>3</v>
      </c>
      <c r="B10" s="42">
        <f>A測定!I93</f>
        <v>-0.5</v>
      </c>
      <c r="C10" s="42">
        <f>A測定!H93</f>
        <v>0.3</v>
      </c>
      <c r="D10" s="42">
        <v>0.19</v>
      </c>
      <c r="E10" s="559">
        <v>0.16</v>
      </c>
      <c r="F10" s="163" t="str">
        <f t="shared" si="0"/>
        <v>OK</v>
      </c>
      <c r="G10" s="43">
        <f>A測定!J93</f>
        <v>-190</v>
      </c>
      <c r="H10" s="43">
        <f>A測定!K93</f>
        <v>-190.14099999999999</v>
      </c>
      <c r="I10" s="55"/>
      <c r="J10" s="56"/>
      <c r="K10" s="56"/>
      <c r="L10" s="56"/>
      <c r="M10" s="56"/>
      <c r="N10" s="57"/>
      <c r="O10" s="163" t="str">
        <f>A測定!D93</f>
        <v>Y</v>
      </c>
      <c r="P10" s="163">
        <f>A測定!A93</f>
        <v>568</v>
      </c>
      <c r="AG10" s="163">
        <f>A測定!A94</f>
        <v>569</v>
      </c>
      <c r="AH10" s="163" t="str">
        <f>A測定!D94</f>
        <v>Y</v>
      </c>
      <c r="AI10" s="55"/>
      <c r="AJ10" s="56"/>
      <c r="AK10" s="56"/>
      <c r="AL10" s="56"/>
      <c r="AM10" s="56"/>
      <c r="AN10" s="57"/>
      <c r="AO10" s="45">
        <f>A測定!K94</f>
        <v>-190.13200000000001</v>
      </c>
      <c r="AP10" s="45">
        <f>A測定!J94</f>
        <v>-190</v>
      </c>
      <c r="AQ10" s="163" t="str">
        <f t="shared" si="1"/>
        <v>OK</v>
      </c>
      <c r="AR10" s="47">
        <v>0.13</v>
      </c>
      <c r="AS10" s="47">
        <v>0.12</v>
      </c>
      <c r="AT10" s="47">
        <f>A測定!H94</f>
        <v>0.3</v>
      </c>
      <c r="AU10" s="47">
        <f>A測定!I94</f>
        <v>-0.5</v>
      </c>
      <c r="AV10" s="38">
        <v>3</v>
      </c>
    </row>
    <row r="11" spans="1:48">
      <c r="A11" s="38">
        <v>4</v>
      </c>
      <c r="B11" s="42">
        <f>A測定!I83</f>
        <v>-0.5</v>
      </c>
      <c r="C11" s="42">
        <f>A測定!H83</f>
        <v>0.3</v>
      </c>
      <c r="D11" s="42">
        <v>0.06</v>
      </c>
      <c r="E11" s="559">
        <v>0.06</v>
      </c>
      <c r="F11" s="163" t="str">
        <f t="shared" si="0"/>
        <v>OK</v>
      </c>
      <c r="G11" s="43">
        <f>A測定!J83</f>
        <v>-190</v>
      </c>
      <c r="H11" s="43">
        <f>A測定!K83</f>
        <v>-190.23699999999999</v>
      </c>
      <c r="I11" s="55"/>
      <c r="J11" s="56"/>
      <c r="K11" s="56"/>
      <c r="L11" s="56"/>
      <c r="M11" s="56"/>
      <c r="N11" s="57"/>
      <c r="O11" s="163" t="str">
        <f>A測定!D83</f>
        <v>Y</v>
      </c>
      <c r="P11" s="163">
        <f>A測定!A83</f>
        <v>557</v>
      </c>
      <c r="AG11" s="163">
        <f>A測定!A79</f>
        <v>553</v>
      </c>
      <c r="AH11" s="163" t="str">
        <f>A測定!D79</f>
        <v>Y</v>
      </c>
      <c r="AI11" s="55"/>
      <c r="AJ11" s="56"/>
      <c r="AK11" s="56"/>
      <c r="AL11" s="56"/>
      <c r="AM11" s="56"/>
      <c r="AN11" s="57"/>
      <c r="AO11" s="45">
        <f>A測定!K79</f>
        <v>-190.21799999999999</v>
      </c>
      <c r="AP11" s="45">
        <f>A測定!J79</f>
        <v>-190</v>
      </c>
      <c r="AQ11" s="163" t="str">
        <f t="shared" si="1"/>
        <v>OK</v>
      </c>
      <c r="AR11" s="47">
        <v>0.03</v>
      </c>
      <c r="AS11" s="47">
        <v>0.05</v>
      </c>
      <c r="AT11" s="47">
        <f>A測定!H79</f>
        <v>0.3</v>
      </c>
      <c r="AU11" s="47">
        <f>A測定!I79</f>
        <v>-0.5</v>
      </c>
      <c r="AV11" s="38">
        <v>4</v>
      </c>
    </row>
    <row r="12" spans="1:48">
      <c r="A12" s="38">
        <v>5</v>
      </c>
      <c r="B12" s="42">
        <f>A測定!I80</f>
        <v>-0.5</v>
      </c>
      <c r="C12" s="42">
        <f>A測定!H80</f>
        <v>0.3</v>
      </c>
      <c r="D12" s="42">
        <v>0.08</v>
      </c>
      <c r="E12" s="559">
        <v>0.08</v>
      </c>
      <c r="F12" s="163" t="str">
        <f t="shared" si="0"/>
        <v>OK</v>
      </c>
      <c r="G12" s="43">
        <f>A測定!J80</f>
        <v>-190</v>
      </c>
      <c r="H12" s="43">
        <f>A測定!K80</f>
        <v>-190.18799999999999</v>
      </c>
      <c r="I12" s="55"/>
      <c r="J12" s="56"/>
      <c r="K12" s="56"/>
      <c r="L12" s="56"/>
      <c r="M12" s="56"/>
      <c r="N12" s="57"/>
      <c r="O12" s="163" t="str">
        <f>A測定!D80</f>
        <v>Y</v>
      </c>
      <c r="P12" s="163">
        <f>A測定!A80</f>
        <v>554</v>
      </c>
      <c r="AG12" s="163">
        <f>A測定!A78</f>
        <v>552</v>
      </c>
      <c r="AH12" s="163" t="str">
        <f>A測定!D78</f>
        <v>Y</v>
      </c>
      <c r="AI12" s="55"/>
      <c r="AJ12" s="56"/>
      <c r="AK12" s="56"/>
      <c r="AL12" s="56"/>
      <c r="AM12" s="56"/>
      <c r="AN12" s="57"/>
      <c r="AO12" s="45">
        <f>A測定!K78</f>
        <v>-176.119</v>
      </c>
      <c r="AP12" s="45">
        <f>A測定!J78</f>
        <v>-176</v>
      </c>
      <c r="AQ12" s="163" t="str">
        <f t="shared" si="1"/>
        <v>OK</v>
      </c>
      <c r="AR12" s="47">
        <v>0.12</v>
      </c>
      <c r="AS12" s="47">
        <v>0.09</v>
      </c>
      <c r="AT12" s="47">
        <f>A測定!H78</f>
        <v>0.3</v>
      </c>
      <c r="AU12" s="47">
        <f>A測定!I78</f>
        <v>-0.5</v>
      </c>
      <c r="AV12" s="38">
        <v>5</v>
      </c>
    </row>
    <row r="13" spans="1:48">
      <c r="A13" s="38">
        <v>6</v>
      </c>
      <c r="B13" s="42">
        <f>A測定!I84</f>
        <v>-0.5</v>
      </c>
      <c r="C13" s="42">
        <f>A測定!H84</f>
        <v>0.3</v>
      </c>
      <c r="D13" s="42">
        <v>0.09</v>
      </c>
      <c r="E13" s="559">
        <v>0.11</v>
      </c>
      <c r="F13" s="163" t="str">
        <f t="shared" si="0"/>
        <v>OK</v>
      </c>
      <c r="G13" s="43">
        <f>A測定!J84</f>
        <v>-190</v>
      </c>
      <c r="H13" s="43">
        <f>A測定!K84</f>
        <v>-190.17</v>
      </c>
      <c r="I13" s="55"/>
      <c r="J13" s="56"/>
      <c r="K13" s="56"/>
      <c r="L13" s="56"/>
      <c r="M13" s="56"/>
      <c r="N13" s="57"/>
      <c r="O13" s="163" t="str">
        <f>A測定!D84</f>
        <v>Y</v>
      </c>
      <c r="P13" s="163">
        <f>A測定!A84</f>
        <v>558</v>
      </c>
      <c r="AG13" s="163">
        <f>A測定!A100</f>
        <v>576</v>
      </c>
      <c r="AH13" s="163" t="str">
        <f>A測定!D100</f>
        <v>Y</v>
      </c>
      <c r="AI13" s="55"/>
      <c r="AJ13" s="56"/>
      <c r="AK13" s="56"/>
      <c r="AL13" s="56"/>
      <c r="AM13" s="56"/>
      <c r="AN13" s="57"/>
      <c r="AO13" s="45">
        <f>A測定!K100</f>
        <v>-172.27199999999999</v>
      </c>
      <c r="AP13" s="45">
        <f>A測定!J100</f>
        <v>-172</v>
      </c>
      <c r="AQ13" s="163" t="str">
        <f t="shared" si="1"/>
        <v>OK</v>
      </c>
      <c r="AR13" s="47">
        <v>-0.08</v>
      </c>
      <c r="AS13" s="47">
        <v>-0.09</v>
      </c>
      <c r="AT13" s="47">
        <f>A測定!H100</f>
        <v>0.3</v>
      </c>
      <c r="AU13" s="47">
        <f>A測定!I100</f>
        <v>-0.5</v>
      </c>
      <c r="AV13" s="38">
        <v>6</v>
      </c>
    </row>
    <row r="14" spans="1:48">
      <c r="A14" s="38">
        <v>7</v>
      </c>
      <c r="B14" s="42">
        <f>A測定!I81</f>
        <v>-0.5</v>
      </c>
      <c r="C14" s="42">
        <f>A測定!H81</f>
        <v>0.3</v>
      </c>
      <c r="D14" s="42">
        <v>0.08</v>
      </c>
      <c r="E14" s="559">
        <v>7.0000000000000007E-2</v>
      </c>
      <c r="F14" s="163" t="str">
        <f t="shared" si="0"/>
        <v>OK</v>
      </c>
      <c r="G14" s="43">
        <f>A測定!J81</f>
        <v>-190</v>
      </c>
      <c r="H14" s="43">
        <f>A測定!K81</f>
        <v>-190.155</v>
      </c>
      <c r="I14" s="55"/>
      <c r="J14" s="56"/>
      <c r="K14" s="56"/>
      <c r="L14" s="56"/>
      <c r="M14" s="56"/>
      <c r="N14" s="57"/>
      <c r="O14" s="163" t="str">
        <f>A測定!D81</f>
        <v>Y</v>
      </c>
      <c r="P14" s="163">
        <f>A測定!A81</f>
        <v>555</v>
      </c>
      <c r="AG14" s="163">
        <f>A測定!A89</f>
        <v>564</v>
      </c>
      <c r="AH14" s="163" t="str">
        <f>A測定!D89</f>
        <v>Y</v>
      </c>
      <c r="AI14" s="55"/>
      <c r="AJ14" s="56"/>
      <c r="AK14" s="56"/>
      <c r="AL14" s="56"/>
      <c r="AM14" s="56"/>
      <c r="AN14" s="57"/>
      <c r="AO14" s="45">
        <f>A測定!K89</f>
        <v>-190.267</v>
      </c>
      <c r="AP14" s="45">
        <f>A測定!J89</f>
        <v>-190</v>
      </c>
      <c r="AQ14" s="163" t="str">
        <f t="shared" si="1"/>
        <v>OK</v>
      </c>
      <c r="AR14" s="47">
        <v>0.01</v>
      </c>
      <c r="AS14" s="47">
        <v>0.02</v>
      </c>
      <c r="AT14" s="47">
        <f>A測定!H89</f>
        <v>0.3</v>
      </c>
      <c r="AU14" s="47">
        <f>A測定!I89</f>
        <v>-0.5</v>
      </c>
      <c r="AV14" s="38">
        <v>7</v>
      </c>
    </row>
    <row r="15" spans="1:48">
      <c r="A15" s="38">
        <v>8</v>
      </c>
      <c r="B15" s="42">
        <f>A測定!I98</f>
        <v>-0.5</v>
      </c>
      <c r="C15" s="42">
        <f>A測定!H98</f>
        <v>0.3</v>
      </c>
      <c r="D15" s="42">
        <v>0.12</v>
      </c>
      <c r="E15" s="559">
        <v>0.11</v>
      </c>
      <c r="F15" s="163" t="str">
        <f t="shared" si="0"/>
        <v>OK</v>
      </c>
      <c r="G15" s="43">
        <f>A測定!J98</f>
        <v>-172</v>
      </c>
      <c r="H15" s="43">
        <f>A測定!K98</f>
        <v>-172.083</v>
      </c>
      <c r="I15" s="55"/>
      <c r="J15" s="56"/>
      <c r="K15" s="56"/>
      <c r="L15" s="56"/>
      <c r="M15" s="56"/>
      <c r="N15" s="57"/>
      <c r="O15" s="163" t="str">
        <f>A測定!D98</f>
        <v>Y</v>
      </c>
      <c r="P15" s="163">
        <f>A測定!A98</f>
        <v>573</v>
      </c>
      <c r="AG15" s="163">
        <f>A測定!A77</f>
        <v>551</v>
      </c>
      <c r="AH15" s="163" t="str">
        <f>A測定!D77</f>
        <v>Y</v>
      </c>
      <c r="AI15" s="55"/>
      <c r="AJ15" s="56"/>
      <c r="AK15" s="56"/>
      <c r="AL15" s="56"/>
      <c r="AM15" s="56"/>
      <c r="AN15" s="57"/>
      <c r="AO15" s="45">
        <f>A測定!K77</f>
        <v>-172.22</v>
      </c>
      <c r="AP15" s="45">
        <f>A測定!J77</f>
        <v>-172</v>
      </c>
      <c r="AQ15" s="163" t="str">
        <f t="shared" si="1"/>
        <v>OK</v>
      </c>
      <c r="AR15" s="47">
        <v>-0.04</v>
      </c>
      <c r="AS15" s="47">
        <v>-0.03</v>
      </c>
      <c r="AT15" s="47">
        <f>A測定!H77</f>
        <v>0.3</v>
      </c>
      <c r="AU15" s="47">
        <f>A測定!I77</f>
        <v>-0.5</v>
      </c>
      <c r="AV15" s="38">
        <v>8</v>
      </c>
    </row>
    <row r="16" spans="1:48">
      <c r="A16" s="38">
        <v>9</v>
      </c>
      <c r="B16" s="42">
        <f>A測定!I85</f>
        <v>-0.5</v>
      </c>
      <c r="C16" s="42">
        <f>A測定!H85</f>
        <v>0.3</v>
      </c>
      <c r="D16" s="42">
        <v>7.0000000000000007E-2</v>
      </c>
      <c r="E16" s="559">
        <v>0.05</v>
      </c>
      <c r="F16" s="163" t="str">
        <f t="shared" si="0"/>
        <v>OK</v>
      </c>
      <c r="G16" s="43">
        <f>A測定!J85</f>
        <v>-190</v>
      </c>
      <c r="H16" s="43">
        <f>A測定!K85</f>
        <v>-190.126</v>
      </c>
      <c r="I16" s="55"/>
      <c r="J16" s="56"/>
      <c r="K16" s="56"/>
      <c r="L16" s="56"/>
      <c r="M16" s="56"/>
      <c r="N16" s="57"/>
      <c r="O16" s="163" t="str">
        <f>A測定!D85</f>
        <v>Y</v>
      </c>
      <c r="P16" s="163">
        <f>A測定!A85</f>
        <v>559</v>
      </c>
      <c r="AG16" s="163">
        <f>A測定!A97</f>
        <v>572</v>
      </c>
      <c r="AH16" s="163" t="str">
        <f>A測定!D97</f>
        <v>Y</v>
      </c>
      <c r="AI16" s="55"/>
      <c r="AJ16" s="56"/>
      <c r="AK16" s="56"/>
      <c r="AL16" s="56"/>
      <c r="AM16" s="56"/>
      <c r="AN16" s="57"/>
      <c r="AO16" s="45">
        <f>A測定!K97</f>
        <v>-172.113</v>
      </c>
      <c r="AP16" s="45">
        <f>A測定!J97</f>
        <v>-172</v>
      </c>
      <c r="AQ16" s="163" t="str">
        <f t="shared" si="1"/>
        <v>OK</v>
      </c>
      <c r="AR16" s="47">
        <v>0.11</v>
      </c>
      <c r="AS16" s="47">
        <v>0.12</v>
      </c>
      <c r="AT16" s="47">
        <f>A測定!H97</f>
        <v>0.3</v>
      </c>
      <c r="AU16" s="47">
        <f>A測定!I97</f>
        <v>-0.5</v>
      </c>
      <c r="AV16" s="38">
        <v>9</v>
      </c>
    </row>
    <row r="17" spans="1:48">
      <c r="A17" s="38">
        <v>10</v>
      </c>
      <c r="B17" s="42">
        <f>A測定!I95</f>
        <v>-0.5</v>
      </c>
      <c r="C17" s="42">
        <f>A測定!H95</f>
        <v>0.3</v>
      </c>
      <c r="D17" s="42">
        <v>7.0000000000000007E-2</v>
      </c>
      <c r="E17" s="559">
        <v>0.05</v>
      </c>
      <c r="F17" s="163" t="str">
        <f t="shared" si="0"/>
        <v>OK</v>
      </c>
      <c r="G17" s="43">
        <f>A測定!J95</f>
        <v>-171.5</v>
      </c>
      <c r="H17" s="43">
        <f>A測定!K95</f>
        <v>-171.637</v>
      </c>
      <c r="I17" s="55"/>
      <c r="J17" s="56"/>
      <c r="K17" s="56"/>
      <c r="L17" s="56"/>
      <c r="M17" s="56"/>
      <c r="N17" s="57"/>
      <c r="O17" s="163" t="str">
        <f>A測定!D95</f>
        <v>Y</v>
      </c>
      <c r="P17" s="163">
        <f>A測定!A95</f>
        <v>570</v>
      </c>
      <c r="AG17" s="163">
        <f>A測定!A101</f>
        <v>577</v>
      </c>
      <c r="AH17" s="163" t="str">
        <f>A測定!D101</f>
        <v>Y</v>
      </c>
      <c r="AI17" s="55"/>
      <c r="AJ17" s="56"/>
      <c r="AK17" s="56"/>
      <c r="AL17" s="56"/>
      <c r="AM17" s="56"/>
      <c r="AN17" s="57"/>
      <c r="AO17" s="45">
        <f>A測定!K101</f>
        <v>-172.10900000000001</v>
      </c>
      <c r="AP17" s="45">
        <f>A測定!J101</f>
        <v>-172</v>
      </c>
      <c r="AQ17" s="163" t="str">
        <f t="shared" si="1"/>
        <v>OK</v>
      </c>
      <c r="AR17" s="47">
        <v>0.05</v>
      </c>
      <c r="AS17" s="47">
        <v>0.06</v>
      </c>
      <c r="AT17" s="47">
        <f>A測定!H101</f>
        <v>0.3</v>
      </c>
      <c r="AU17" s="47">
        <f>A測定!I101</f>
        <v>-0.5</v>
      </c>
      <c r="AV17" s="38">
        <v>10</v>
      </c>
    </row>
    <row r="18" spans="1:48">
      <c r="A18" s="38">
        <v>11</v>
      </c>
      <c r="B18" s="42">
        <f>A測定!I99</f>
        <v>-0.5</v>
      </c>
      <c r="C18" s="42">
        <f>A測定!H99</f>
        <v>0.3</v>
      </c>
      <c r="D18" s="42">
        <v>0.06</v>
      </c>
      <c r="E18" s="559">
        <v>0.05</v>
      </c>
      <c r="F18" s="163" t="str">
        <f t="shared" si="0"/>
        <v>OK</v>
      </c>
      <c r="G18" s="43">
        <f>A測定!J99</f>
        <v>-172</v>
      </c>
      <c r="H18" s="43">
        <f>A測定!K99</f>
        <v>-172.137</v>
      </c>
      <c r="I18" s="55"/>
      <c r="J18" s="56"/>
      <c r="K18" s="56"/>
      <c r="L18" s="56"/>
      <c r="M18" s="56"/>
      <c r="N18" s="57"/>
      <c r="O18" s="163" t="str">
        <f>A測定!D99</f>
        <v>Y</v>
      </c>
      <c r="P18" s="163">
        <f>A測定!A99</f>
        <v>574</v>
      </c>
      <c r="AG18" s="163">
        <f>A測定!A90</f>
        <v>565</v>
      </c>
      <c r="AH18" s="163" t="str">
        <f>A測定!D90</f>
        <v>Y</v>
      </c>
      <c r="AI18" s="55"/>
      <c r="AJ18" s="56"/>
      <c r="AK18" s="56"/>
      <c r="AL18" s="56"/>
      <c r="AM18" s="56"/>
      <c r="AN18" s="57"/>
      <c r="AO18" s="45">
        <f>A測定!K90</f>
        <v>-190.01300000000001</v>
      </c>
      <c r="AP18" s="45">
        <f>A測定!J90</f>
        <v>-190</v>
      </c>
      <c r="AQ18" s="163" t="str">
        <f t="shared" si="1"/>
        <v>OK</v>
      </c>
      <c r="AR18" s="47">
        <v>0.18</v>
      </c>
      <c r="AS18" s="47">
        <v>0.19</v>
      </c>
      <c r="AT18" s="47">
        <f>A測定!H90</f>
        <v>0.3</v>
      </c>
      <c r="AU18" s="47">
        <f>A測定!I90</f>
        <v>-0.5</v>
      </c>
      <c r="AV18" s="38">
        <v>11</v>
      </c>
    </row>
    <row r="19" spans="1:48">
      <c r="A19" s="38">
        <v>12</v>
      </c>
      <c r="B19" s="42">
        <f>A測定!I102</f>
        <v>-0.5</v>
      </c>
      <c r="C19" s="42">
        <f>A測定!H102</f>
        <v>0.3</v>
      </c>
      <c r="D19" s="42">
        <v>0</v>
      </c>
      <c r="E19" s="559">
        <v>-0.02</v>
      </c>
      <c r="F19" s="163" t="str">
        <f t="shared" si="0"/>
        <v>OK</v>
      </c>
      <c r="G19" s="43">
        <f>A測定!J102</f>
        <v>-172</v>
      </c>
      <c r="H19" s="43">
        <f>A測定!K102</f>
        <v>-172.15600000000001</v>
      </c>
      <c r="I19" s="55"/>
      <c r="J19" s="56"/>
      <c r="K19" s="56"/>
      <c r="L19" s="56"/>
      <c r="M19" s="56"/>
      <c r="N19" s="57"/>
      <c r="O19" s="163" t="str">
        <f>A測定!D102</f>
        <v>Y</v>
      </c>
      <c r="P19" s="163">
        <f>A測定!A102</f>
        <v>575</v>
      </c>
      <c r="AG19" s="163">
        <f>A測定!A96</f>
        <v>571</v>
      </c>
      <c r="AH19" s="163" t="str">
        <f>A測定!D96</f>
        <v>Y</v>
      </c>
      <c r="AI19" s="55"/>
      <c r="AJ19" s="56"/>
      <c r="AK19" s="56"/>
      <c r="AL19" s="56"/>
      <c r="AM19" s="56"/>
      <c r="AN19" s="57"/>
      <c r="AO19" s="45">
        <f>A測定!K96</f>
        <v>-171.958</v>
      </c>
      <c r="AP19" s="45">
        <f>A測定!J96</f>
        <v>-172</v>
      </c>
      <c r="AQ19" s="163" t="str">
        <f t="shared" si="1"/>
        <v>OK</v>
      </c>
      <c r="AR19" s="559">
        <v>0.21</v>
      </c>
      <c r="AS19" s="47">
        <v>0.22</v>
      </c>
      <c r="AT19" s="47">
        <f>A測定!H96</f>
        <v>0.3</v>
      </c>
      <c r="AU19" s="47">
        <f>A測定!I96</f>
        <v>-0.5</v>
      </c>
      <c r="AV19" s="38">
        <v>12</v>
      </c>
    </row>
    <row r="20" spans="1:48">
      <c r="A20" s="38">
        <v>13</v>
      </c>
      <c r="B20" s="42">
        <f>A測定!I86</f>
        <v>-0.5</v>
      </c>
      <c r="C20" s="42">
        <f>A測定!H86</f>
        <v>0.3</v>
      </c>
      <c r="D20" s="42">
        <v>0.06</v>
      </c>
      <c r="E20" s="559">
        <v>0.05</v>
      </c>
      <c r="F20" s="163" t="str">
        <f t="shared" si="0"/>
        <v>OK</v>
      </c>
      <c r="G20" s="43">
        <f>A測定!J86</f>
        <v>-190</v>
      </c>
      <c r="H20" s="43">
        <f>A測定!K86</f>
        <v>-190.14500000000001</v>
      </c>
      <c r="I20" s="55"/>
      <c r="J20" s="56"/>
      <c r="K20" s="56"/>
      <c r="L20" s="56"/>
      <c r="M20" s="56"/>
      <c r="N20" s="57"/>
      <c r="O20" s="163" t="str">
        <f>A測定!D86</f>
        <v>Y</v>
      </c>
      <c r="P20" s="163">
        <f>A測定!A86</f>
        <v>560</v>
      </c>
      <c r="AG20" s="163">
        <f>A測定!A91</f>
        <v>566</v>
      </c>
      <c r="AH20" s="163" t="str">
        <f>A測定!D91</f>
        <v>Y</v>
      </c>
      <c r="AI20" s="55"/>
      <c r="AJ20" s="56"/>
      <c r="AK20" s="56"/>
      <c r="AL20" s="56"/>
      <c r="AM20" s="56"/>
      <c r="AN20" s="57"/>
      <c r="AO20" s="45">
        <f>A測定!K91</f>
        <v>-190.02500000000001</v>
      </c>
      <c r="AP20" s="45">
        <f>A測定!J91</f>
        <v>-190</v>
      </c>
      <c r="AQ20" s="163" t="str">
        <f t="shared" si="1"/>
        <v>OK</v>
      </c>
      <c r="AR20" s="47">
        <v>0.18</v>
      </c>
      <c r="AS20" s="47">
        <v>0.2</v>
      </c>
      <c r="AT20" s="47">
        <f>A測定!H91</f>
        <v>0.3</v>
      </c>
      <c r="AU20" s="47">
        <f>A測定!I91</f>
        <v>-0.5</v>
      </c>
      <c r="AV20" s="38">
        <v>13</v>
      </c>
    </row>
    <row r="27" spans="1:48">
      <c r="E27" s="559">
        <v>-0.15</v>
      </c>
    </row>
    <row r="33" ht="17.25" customHeight="1"/>
  </sheetData>
  <mergeCells count="21">
    <mergeCell ref="AT6:AU6"/>
    <mergeCell ref="B6:C6"/>
    <mergeCell ref="D6:D7"/>
    <mergeCell ref="F6:F7"/>
    <mergeCell ref="G6:G7"/>
    <mergeCell ref="H6:H7"/>
    <mergeCell ref="O6:O7"/>
    <mergeCell ref="P6:P7"/>
    <mergeCell ref="AG6:AG7"/>
    <mergeCell ref="AH6:AH7"/>
    <mergeCell ref="AO6:AO7"/>
    <mergeCell ref="AP6:AP7"/>
    <mergeCell ref="AQ6:AQ7"/>
    <mergeCell ref="AR6:AR7"/>
    <mergeCell ref="E6:E7"/>
    <mergeCell ref="AS6:AS7"/>
    <mergeCell ref="F1:J2"/>
    <mergeCell ref="K1:R2"/>
    <mergeCell ref="F3:J4"/>
    <mergeCell ref="AG1:AH2"/>
    <mergeCell ref="AI1:AP2"/>
  </mergeCells>
  <phoneticPr fontId="2"/>
  <conditionalFormatting sqref="D8:D20">
    <cfRule type="cellIs" dxfId="876" priority="15" stopIfTrue="1" operator="notBetween">
      <formula>C8</formula>
      <formula>B8</formula>
    </cfRule>
    <cfRule type="cellIs" dxfId="875" priority="16" stopIfTrue="1" operator="notBetween">
      <formula>C8-0.1</formula>
      <formula>B8+0.1</formula>
    </cfRule>
  </conditionalFormatting>
  <conditionalFormatting sqref="AR8:AR18 AR20">
    <cfRule type="cellIs" dxfId="874" priority="17" stopIfTrue="1" operator="notBetween">
      <formula>AT8</formula>
      <formula>AU8</formula>
    </cfRule>
    <cfRule type="cellIs" dxfId="873" priority="18" stopIfTrue="1" operator="notBetween">
      <formula>AT8-0.1</formula>
      <formula>AU8+0.1</formula>
    </cfRule>
  </conditionalFormatting>
  <conditionalFormatting sqref="F8:F20">
    <cfRule type="cellIs" dxfId="872" priority="12" stopIfTrue="1" operator="equal">
      <formula>"NG"</formula>
    </cfRule>
    <cfRule type="cellIs" dxfId="871" priority="13" stopIfTrue="1" operator="equal">
      <formula>"OK"</formula>
    </cfRule>
  </conditionalFormatting>
  <conditionalFormatting sqref="AQ8:AQ20">
    <cfRule type="cellIs" dxfId="870" priority="7" stopIfTrue="1" operator="equal">
      <formula>"NG"</formula>
    </cfRule>
    <cfRule type="cellIs" dxfId="869" priority="8" stopIfTrue="1" operator="equal">
      <formula>"OK"</formula>
    </cfRule>
  </conditionalFormatting>
  <conditionalFormatting sqref="AS8:AS20">
    <cfRule type="cellIs" dxfId="868" priority="1" stopIfTrue="1" operator="notBetween">
      <formula>AU8</formula>
      <formula>AV8</formula>
    </cfRule>
    <cfRule type="cellIs" dxfId="867" priority="2" stopIfTrue="1" operator="notBetween">
      <formula>AU8-0.1</formula>
      <formula>AV8+0.1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52" orientation="landscape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/>
    <pageSetUpPr fitToPage="1"/>
  </sheetPr>
  <dimension ref="A1:AV35"/>
  <sheetViews>
    <sheetView zoomScale="50" zoomScaleNormal="50" workbookViewId="0">
      <selection activeCell="B6" sqref="B6:AU26"/>
    </sheetView>
  </sheetViews>
  <sheetFormatPr baseColWidth="10" defaultColWidth="9" defaultRowHeight="17"/>
  <cols>
    <col min="1" max="1" width="6.1640625" style="38" customWidth="1"/>
    <col min="2" max="5" width="7.6640625" style="38" customWidth="1"/>
    <col min="6" max="6" width="5.6640625" style="38" customWidth="1"/>
    <col min="7" max="8" width="12.1640625" style="38" customWidth="1"/>
    <col min="9" max="9" width="10.6640625" style="38" customWidth="1"/>
    <col min="10" max="11" width="5.6640625" style="38" customWidth="1"/>
    <col min="12" max="12" width="10.6640625" style="38" customWidth="1"/>
    <col min="13" max="13" width="6.6640625" style="38" customWidth="1"/>
    <col min="14" max="14" width="10.6640625" style="38" customWidth="1"/>
    <col min="15" max="15" width="5.6640625" style="38" customWidth="1"/>
    <col min="16" max="16" width="7.1640625" style="38" customWidth="1"/>
    <col min="17" max="32" width="5.6640625" style="38" customWidth="1"/>
    <col min="33" max="33" width="7.1640625" style="38" customWidth="1"/>
    <col min="34" max="34" width="5.6640625" style="38" customWidth="1"/>
    <col min="35" max="35" width="10.6640625" style="38" customWidth="1"/>
    <col min="36" max="36" width="6.6640625" style="38" customWidth="1"/>
    <col min="37" max="37" width="10.6640625" style="38" customWidth="1"/>
    <col min="38" max="39" width="5.6640625" style="38" customWidth="1"/>
    <col min="40" max="40" width="10.6640625" style="38" customWidth="1"/>
    <col min="41" max="42" width="12.1640625" style="38" customWidth="1"/>
    <col min="43" max="43" width="5.6640625" style="38" customWidth="1"/>
    <col min="44" max="47" width="7.6640625" style="38" customWidth="1"/>
    <col min="48" max="48" width="6.1640625" style="38" customWidth="1"/>
    <col min="49" max="16384" width="9" style="38"/>
  </cols>
  <sheetData>
    <row r="1" spans="1:48" ht="17.25" customHeight="1">
      <c r="F1" s="784" t="str">
        <f>A測定!A5</f>
        <v>GHAC  R0J尺寸检查表</v>
      </c>
      <c r="G1" s="784"/>
      <c r="H1" s="784"/>
      <c r="I1" s="784"/>
      <c r="J1" s="784"/>
      <c r="K1" s="784" t="str">
        <f>CONCATENATE(MID(A測定!A5,6,3),"#",A測定!D5,"_",A測定!L5,"(",TEXT(A測定!G5,"yy/mm/dd"),")","_","SHOT.NO",A測定!J5)</f>
        <v xml:space="preserve"> R0#3_DC1(AVE)_SHOT.NO191</v>
      </c>
      <c r="L1" s="784"/>
      <c r="M1" s="784"/>
      <c r="N1" s="784"/>
      <c r="O1" s="784"/>
      <c r="P1" s="784"/>
      <c r="Q1" s="784"/>
      <c r="R1" s="784"/>
      <c r="AG1" s="785" t="str">
        <f>A測定!$J$7</f>
        <v>基准值</v>
      </c>
      <c r="AH1" s="786"/>
      <c r="AI1" s="784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AJ1" s="784"/>
      <c r="AK1" s="784"/>
      <c r="AL1" s="784"/>
      <c r="AM1" s="784"/>
      <c r="AN1" s="784"/>
      <c r="AO1" s="784"/>
      <c r="AP1" s="784"/>
    </row>
    <row r="2" spans="1:48" ht="17.25" customHeight="1">
      <c r="F2" s="784"/>
      <c r="G2" s="784"/>
      <c r="H2" s="784"/>
      <c r="I2" s="784"/>
      <c r="J2" s="784"/>
      <c r="K2" s="784"/>
      <c r="L2" s="784"/>
      <c r="M2" s="784"/>
      <c r="N2" s="784"/>
      <c r="O2" s="784"/>
      <c r="P2" s="784"/>
      <c r="Q2" s="784"/>
      <c r="R2" s="784"/>
      <c r="AG2" s="787"/>
      <c r="AH2" s="788"/>
      <c r="AI2" s="784"/>
      <c r="AJ2" s="784"/>
      <c r="AK2" s="784"/>
      <c r="AL2" s="784"/>
      <c r="AM2" s="784"/>
      <c r="AN2" s="784"/>
      <c r="AO2" s="784"/>
      <c r="AP2" s="784"/>
    </row>
    <row r="3" spans="1:48" ht="17.25" customHeight="1">
      <c r="F3" s="790" t="str">
        <f>A測定!$W$1</f>
        <v>C　端面</v>
      </c>
      <c r="G3" s="791"/>
      <c r="H3" s="791"/>
      <c r="I3" s="791"/>
      <c r="J3" s="792"/>
      <c r="K3" s="39" t="s">
        <v>23</v>
      </c>
      <c r="L3" s="40">
        <f>MAX(D8:D22,AR8:AR22)</f>
        <v>0.25</v>
      </c>
      <c r="T3" s="1"/>
      <c r="U3" s="1"/>
      <c r="V3" s="1"/>
      <c r="W3" s="1"/>
      <c r="X3" s="1"/>
      <c r="Y3" s="1"/>
      <c r="Z3" s="1"/>
      <c r="AA3" s="1"/>
    </row>
    <row r="4" spans="1:48" ht="17.25" customHeight="1">
      <c r="F4" s="793"/>
      <c r="G4" s="794"/>
      <c r="H4" s="794"/>
      <c r="I4" s="794"/>
      <c r="J4" s="795"/>
      <c r="K4" s="39" t="s">
        <v>24</v>
      </c>
      <c r="L4" s="40">
        <f>MIN(D8:D22,AR8:AR22)</f>
        <v>-0.05</v>
      </c>
      <c r="T4" s="1"/>
      <c r="U4" s="1"/>
      <c r="V4" s="1"/>
      <c r="W4" s="1"/>
      <c r="X4" s="1"/>
      <c r="Y4" s="1"/>
      <c r="Z4" s="1"/>
      <c r="AA4" s="1"/>
    </row>
    <row r="6" spans="1:48" ht="17.25" customHeight="1">
      <c r="B6" s="778" t="str">
        <f>RIGHT(A測定!$H$11,2)</f>
        <v>公差</v>
      </c>
      <c r="C6" s="778"/>
      <c r="D6" s="783" t="s">
        <v>695</v>
      </c>
      <c r="E6" s="783" t="s">
        <v>693</v>
      </c>
      <c r="F6" s="778" t="str">
        <f>A測定!$O$11</f>
        <v>判定</v>
      </c>
      <c r="G6" s="778" t="str">
        <f>A測定!$J$11</f>
        <v>素材寸法</v>
      </c>
      <c r="H6" s="778" t="str">
        <f>A測定!$K$11</f>
        <v>測定値</v>
      </c>
      <c r="I6" s="49"/>
      <c r="J6" s="50"/>
      <c r="K6" s="50"/>
      <c r="L6" s="50"/>
      <c r="M6" s="50"/>
      <c r="N6" s="51"/>
      <c r="O6" s="778" t="str">
        <f>A測定!$D$11</f>
        <v>测量</v>
      </c>
      <c r="P6" s="778" t="str">
        <f>A測定!$A$11</f>
        <v>NO</v>
      </c>
      <c r="AG6" s="778" t="str">
        <f>P6</f>
        <v>NO</v>
      </c>
      <c r="AH6" s="778" t="str">
        <f>O6</f>
        <v>测量</v>
      </c>
      <c r="AI6" s="49"/>
      <c r="AJ6" s="50"/>
      <c r="AK6" s="50"/>
      <c r="AL6" s="50"/>
      <c r="AM6" s="50"/>
      <c r="AN6" s="51"/>
      <c r="AO6" s="778" t="str">
        <f>H6</f>
        <v>測定値</v>
      </c>
      <c r="AP6" s="781" t="str">
        <f>G6</f>
        <v>素材寸法</v>
      </c>
      <c r="AQ6" s="778" t="str">
        <f>F6</f>
        <v>判定</v>
      </c>
      <c r="AR6" s="778" t="str">
        <f>D6</f>
        <v>102.8S</v>
      </c>
      <c r="AS6" s="778" t="str">
        <f>E6</f>
        <v>94S</v>
      </c>
      <c r="AT6" s="778" t="str">
        <f>B6</f>
        <v>公差</v>
      </c>
      <c r="AU6" s="778"/>
    </row>
    <row r="7" spans="1:48">
      <c r="B7" s="173" t="str">
        <f>LEFT(A測定!$I$11,1)</f>
        <v>下</v>
      </c>
      <c r="C7" s="173" t="str">
        <f>LEFT(A測定!$H$11,1)</f>
        <v>上</v>
      </c>
      <c r="D7" s="780"/>
      <c r="E7" s="780"/>
      <c r="F7" s="778"/>
      <c r="G7" s="778"/>
      <c r="H7" s="778"/>
      <c r="I7" s="52"/>
      <c r="J7" s="53"/>
      <c r="K7" s="53"/>
      <c r="L7" s="53"/>
      <c r="M7" s="53"/>
      <c r="N7" s="54"/>
      <c r="O7" s="778"/>
      <c r="P7" s="778"/>
      <c r="AG7" s="778"/>
      <c r="AH7" s="778"/>
      <c r="AI7" s="52"/>
      <c r="AJ7" s="53"/>
      <c r="AK7" s="53"/>
      <c r="AL7" s="53"/>
      <c r="AM7" s="53"/>
      <c r="AN7" s="54"/>
      <c r="AO7" s="778"/>
      <c r="AP7" s="778"/>
      <c r="AQ7" s="778"/>
      <c r="AR7" s="778"/>
      <c r="AS7" s="778"/>
      <c r="AT7" s="171" t="str">
        <f>C7</f>
        <v>上</v>
      </c>
      <c r="AU7" s="171" t="str">
        <f>B7</f>
        <v>下</v>
      </c>
    </row>
    <row r="8" spans="1:48">
      <c r="A8" s="38">
        <v>1</v>
      </c>
      <c r="B8" s="42">
        <f>A測定!I268</f>
        <v>-0.5</v>
      </c>
      <c r="C8" s="42">
        <f>A測定!H268</f>
        <v>0.5</v>
      </c>
      <c r="D8" s="42">
        <v>0.24</v>
      </c>
      <c r="E8" s="559">
        <v>0.22</v>
      </c>
      <c r="F8" s="163" t="str">
        <f t="shared" ref="F8:F22" si="0">IF(AND(C8&gt;=D8,D8&gt;=B8),"OK","NG")</f>
        <v>OK</v>
      </c>
      <c r="G8" s="43">
        <f>A測定!J268</f>
        <v>194.5</v>
      </c>
      <c r="H8" s="43">
        <f>A測定!K268</f>
        <v>194.59399999999999</v>
      </c>
      <c r="I8" s="55"/>
      <c r="J8" s="56"/>
      <c r="K8" s="56"/>
      <c r="L8" s="56"/>
      <c r="M8" s="56"/>
      <c r="N8" s="57"/>
      <c r="O8" s="163" t="str">
        <f>A測定!D268</f>
        <v>Y</v>
      </c>
      <c r="P8" s="163">
        <f>A測定!A268</f>
        <v>157</v>
      </c>
      <c r="AG8" s="163">
        <f>A測定!A270</f>
        <v>159</v>
      </c>
      <c r="AH8" s="163" t="str">
        <f>A測定!D270</f>
        <v>Y</v>
      </c>
      <c r="AI8" s="55"/>
      <c r="AJ8" s="56"/>
      <c r="AK8" s="56"/>
      <c r="AL8" s="56"/>
      <c r="AM8" s="56"/>
      <c r="AN8" s="57"/>
      <c r="AO8" s="45">
        <f>A測定!K270</f>
        <v>194.42</v>
      </c>
      <c r="AP8" s="45">
        <f>A測定!J270</f>
        <v>194.5</v>
      </c>
      <c r="AQ8" s="163" t="str">
        <f t="shared" ref="AQ8:AQ22" si="1">IF(AND(AT8&gt;=AR8,AR8&gt;=AU8),"OK","NG")</f>
        <v>OK</v>
      </c>
      <c r="AR8" s="47">
        <v>0.15</v>
      </c>
      <c r="AS8" s="47">
        <v>0.11</v>
      </c>
      <c r="AT8" s="47">
        <f>A測定!H270</f>
        <v>0.5</v>
      </c>
      <c r="AU8" s="47">
        <f>A測定!I270</f>
        <v>-0.5</v>
      </c>
      <c r="AV8" s="38">
        <v>1</v>
      </c>
    </row>
    <row r="9" spans="1:48">
      <c r="A9" s="38">
        <v>2</v>
      </c>
      <c r="B9" s="42">
        <f>A測定!I271</f>
        <v>-0.5</v>
      </c>
      <c r="C9" s="42">
        <f>A測定!H271</f>
        <v>0.5</v>
      </c>
      <c r="D9" s="42">
        <v>-0.01</v>
      </c>
      <c r="E9" s="559">
        <v>-0.05</v>
      </c>
      <c r="F9" s="163" t="str">
        <f t="shared" si="0"/>
        <v>OK</v>
      </c>
      <c r="G9" s="43">
        <f>A測定!J271</f>
        <v>194.5</v>
      </c>
      <c r="H9" s="43">
        <f>A測定!K271</f>
        <v>194.28399999999999</v>
      </c>
      <c r="I9" s="55"/>
      <c r="J9" s="56"/>
      <c r="K9" s="56"/>
      <c r="L9" s="56"/>
      <c r="M9" s="56"/>
      <c r="N9" s="57"/>
      <c r="O9" s="163" t="str">
        <f>A測定!D271</f>
        <v>Y</v>
      </c>
      <c r="P9" s="163">
        <f>A測定!A271</f>
        <v>160</v>
      </c>
      <c r="AG9" s="163">
        <f>A測定!A272</f>
        <v>161</v>
      </c>
      <c r="AH9" s="163" t="str">
        <f>A測定!D272</f>
        <v>Y</v>
      </c>
      <c r="AI9" s="55"/>
      <c r="AJ9" s="56"/>
      <c r="AK9" s="56"/>
      <c r="AL9" s="56"/>
      <c r="AM9" s="56"/>
      <c r="AN9" s="57"/>
      <c r="AO9" s="45">
        <f>A測定!K272</f>
        <v>194.392</v>
      </c>
      <c r="AP9" s="45">
        <f>A測定!J272</f>
        <v>194.5</v>
      </c>
      <c r="AQ9" s="163" t="str">
        <f t="shared" si="1"/>
        <v>OK</v>
      </c>
      <c r="AR9" s="47">
        <v>0.21</v>
      </c>
      <c r="AS9" s="47">
        <v>0.17</v>
      </c>
      <c r="AT9" s="47">
        <f>A測定!H272</f>
        <v>0.5</v>
      </c>
      <c r="AU9" s="47">
        <f>A測定!I272</f>
        <v>-0.5</v>
      </c>
      <c r="AV9" s="38">
        <v>2</v>
      </c>
    </row>
    <row r="10" spans="1:48">
      <c r="A10" s="38">
        <v>3</v>
      </c>
      <c r="B10" s="42">
        <f>A測定!I269</f>
        <v>-0.5</v>
      </c>
      <c r="C10" s="42">
        <f>A測定!H269</f>
        <v>0.5</v>
      </c>
      <c r="D10" s="42">
        <v>0.04</v>
      </c>
      <c r="E10" s="559">
        <v>0.01</v>
      </c>
      <c r="F10" s="163" t="str">
        <f t="shared" si="0"/>
        <v>OK</v>
      </c>
      <c r="G10" s="43">
        <f>A測定!J269</f>
        <v>194.5</v>
      </c>
      <c r="H10" s="43">
        <f>A測定!K269</f>
        <v>194.39099999999999</v>
      </c>
      <c r="I10" s="55"/>
      <c r="J10" s="56"/>
      <c r="K10" s="56"/>
      <c r="L10" s="56"/>
      <c r="M10" s="56"/>
      <c r="N10" s="57"/>
      <c r="O10" s="163" t="str">
        <f>A測定!D269</f>
        <v>Y</v>
      </c>
      <c r="P10" s="163">
        <f>A測定!A269</f>
        <v>158</v>
      </c>
      <c r="AG10" s="163">
        <f>A測定!A273</f>
        <v>162</v>
      </c>
      <c r="AH10" s="163" t="str">
        <f>A測定!D273</f>
        <v>Y</v>
      </c>
      <c r="AI10" s="55"/>
      <c r="AJ10" s="56"/>
      <c r="AK10" s="56"/>
      <c r="AL10" s="56"/>
      <c r="AM10" s="56"/>
      <c r="AN10" s="57"/>
      <c r="AO10" s="45">
        <f>A測定!K273</f>
        <v>194.42400000000001</v>
      </c>
      <c r="AP10" s="45">
        <f>A測定!J273</f>
        <v>194.5</v>
      </c>
      <c r="AQ10" s="163" t="str">
        <f t="shared" si="1"/>
        <v>OK</v>
      </c>
      <c r="AR10" s="47">
        <v>0.16</v>
      </c>
      <c r="AS10" s="47">
        <v>0.11</v>
      </c>
      <c r="AT10" s="47">
        <f>A測定!H273</f>
        <v>0.5</v>
      </c>
      <c r="AU10" s="47">
        <f>A測定!I273</f>
        <v>-0.5</v>
      </c>
      <c r="AV10" s="38">
        <v>3</v>
      </c>
    </row>
    <row r="11" spans="1:48">
      <c r="A11" s="38">
        <v>4</v>
      </c>
      <c r="B11" s="42">
        <f>A測定!I267</f>
        <v>-0.5</v>
      </c>
      <c r="C11" s="42">
        <f>A測定!H267</f>
        <v>0.5</v>
      </c>
      <c r="D11" s="42">
        <v>0.08</v>
      </c>
      <c r="E11" s="559">
        <v>0.05</v>
      </c>
      <c r="F11" s="163" t="str">
        <f t="shared" si="0"/>
        <v>OK</v>
      </c>
      <c r="G11" s="43">
        <f>A測定!J267</f>
        <v>194.5</v>
      </c>
      <c r="H11" s="43">
        <f>A測定!K267</f>
        <v>194.52</v>
      </c>
      <c r="I11" s="55"/>
      <c r="J11" s="56"/>
      <c r="K11" s="56"/>
      <c r="L11" s="56"/>
      <c r="M11" s="56"/>
      <c r="N11" s="57"/>
      <c r="O11" s="163" t="str">
        <f>A測定!D267</f>
        <v>Y</v>
      </c>
      <c r="P11" s="163">
        <f>A測定!A267</f>
        <v>156</v>
      </c>
      <c r="AG11" s="163">
        <f>A測定!A284</f>
        <v>176</v>
      </c>
      <c r="AH11" s="163" t="str">
        <f>A測定!D284</f>
        <v>Y</v>
      </c>
      <c r="AI11" s="55"/>
      <c r="AJ11" s="56"/>
      <c r="AK11" s="56"/>
      <c r="AL11" s="56"/>
      <c r="AM11" s="56"/>
      <c r="AN11" s="57"/>
      <c r="AO11" s="45">
        <f>A測定!K284</f>
        <v>175.85</v>
      </c>
      <c r="AP11" s="45">
        <f>A測定!J284</f>
        <v>176</v>
      </c>
      <c r="AQ11" s="163" t="str">
        <f t="shared" si="1"/>
        <v>OK</v>
      </c>
      <c r="AR11" s="47">
        <v>0.05</v>
      </c>
      <c r="AS11" s="47">
        <v>0.04</v>
      </c>
      <c r="AT11" s="47">
        <f>A測定!H284</f>
        <v>0.5</v>
      </c>
      <c r="AU11" s="47">
        <f>A測定!I284</f>
        <v>-0.5</v>
      </c>
      <c r="AV11" s="38">
        <v>4</v>
      </c>
    </row>
    <row r="12" spans="1:48">
      <c r="A12" s="38">
        <v>5</v>
      </c>
      <c r="B12" s="42">
        <f>A測定!I281</f>
        <v>-0.5</v>
      </c>
      <c r="C12" s="42">
        <f>A測定!H281</f>
        <v>0.5</v>
      </c>
      <c r="D12" s="42">
        <v>0.22</v>
      </c>
      <c r="E12" s="559">
        <v>0.2</v>
      </c>
      <c r="F12" s="163" t="str">
        <f t="shared" si="0"/>
        <v>OK</v>
      </c>
      <c r="G12" s="43">
        <f>A測定!J281</f>
        <v>176</v>
      </c>
      <c r="H12" s="43">
        <f>A測定!K281</f>
        <v>176.066</v>
      </c>
      <c r="I12" s="55"/>
      <c r="J12" s="56"/>
      <c r="K12" s="56"/>
      <c r="L12" s="56"/>
      <c r="M12" s="56"/>
      <c r="N12" s="57"/>
      <c r="O12" s="163" t="str">
        <f>A測定!D281</f>
        <v>Y</v>
      </c>
      <c r="P12" s="163">
        <f>A測定!A281</f>
        <v>171</v>
      </c>
      <c r="AG12" s="163">
        <f>A測定!A283</f>
        <v>174</v>
      </c>
      <c r="AH12" s="163" t="str">
        <f>A測定!D283</f>
        <v>Y</v>
      </c>
      <c r="AI12" s="55"/>
      <c r="AJ12" s="56"/>
      <c r="AK12" s="56"/>
      <c r="AL12" s="56"/>
      <c r="AM12" s="56"/>
      <c r="AN12" s="57"/>
      <c r="AO12" s="45">
        <f>A測定!K283</f>
        <v>168.38399999999999</v>
      </c>
      <c r="AP12" s="45">
        <f>A測定!J283</f>
        <v>168.5</v>
      </c>
      <c r="AQ12" s="163" t="str">
        <f t="shared" si="1"/>
        <v>OK</v>
      </c>
      <c r="AR12" s="47">
        <v>0.08</v>
      </c>
      <c r="AS12" s="47">
        <v>0.06</v>
      </c>
      <c r="AT12" s="47">
        <f>A測定!H283</f>
        <v>0.5</v>
      </c>
      <c r="AU12" s="47">
        <f>A測定!I283</f>
        <v>-0.5</v>
      </c>
      <c r="AV12" s="38">
        <v>5</v>
      </c>
    </row>
    <row r="13" spans="1:48">
      <c r="A13" s="38">
        <v>6</v>
      </c>
      <c r="B13" s="42">
        <f>A測定!I265</f>
        <v>-0.5</v>
      </c>
      <c r="C13" s="42">
        <f>A測定!H265</f>
        <v>0.5</v>
      </c>
      <c r="D13" s="42">
        <v>0.05</v>
      </c>
      <c r="E13" s="559">
        <v>0.04</v>
      </c>
      <c r="F13" s="163" t="str">
        <f t="shared" si="0"/>
        <v>OK</v>
      </c>
      <c r="G13" s="43">
        <f>A測定!J265</f>
        <v>194.5</v>
      </c>
      <c r="H13" s="43">
        <f>A測定!K265</f>
        <v>194.53899999999999</v>
      </c>
      <c r="I13" s="55"/>
      <c r="J13" s="56"/>
      <c r="K13" s="56"/>
      <c r="L13" s="56"/>
      <c r="M13" s="56"/>
      <c r="N13" s="57"/>
      <c r="O13" s="163" t="str">
        <f>A測定!D265</f>
        <v>Y</v>
      </c>
      <c r="P13" s="163">
        <f>A測定!A265</f>
        <v>154</v>
      </c>
      <c r="AG13" s="163">
        <f>A測定!A290</f>
        <v>183</v>
      </c>
      <c r="AH13" s="163" t="str">
        <f>A測定!D290</f>
        <v>Y</v>
      </c>
      <c r="AI13" s="55"/>
      <c r="AJ13" s="56"/>
      <c r="AK13" s="56"/>
      <c r="AL13" s="56"/>
      <c r="AM13" s="56"/>
      <c r="AN13" s="57"/>
      <c r="AO13" s="45">
        <f>A測定!K290</f>
        <v>175.756</v>
      </c>
      <c r="AP13" s="45">
        <f>A測定!J290</f>
        <v>176</v>
      </c>
      <c r="AQ13" s="163" t="str">
        <f t="shared" si="1"/>
        <v>OK</v>
      </c>
      <c r="AR13" s="47">
        <v>-0.03</v>
      </c>
      <c r="AS13" s="47">
        <v>-0.05</v>
      </c>
      <c r="AT13" s="47">
        <f>A測定!H290</f>
        <v>0.5</v>
      </c>
      <c r="AU13" s="47">
        <f>A測定!I290</f>
        <v>-0.5</v>
      </c>
      <c r="AV13" s="38">
        <v>6</v>
      </c>
    </row>
    <row r="14" spans="1:48">
      <c r="A14" s="38">
        <v>7</v>
      </c>
      <c r="B14" s="42">
        <f>A測定!I282</f>
        <v>-0.5</v>
      </c>
      <c r="C14" s="42">
        <f>A測定!H282</f>
        <v>0.5</v>
      </c>
      <c r="D14" s="42">
        <v>0.25</v>
      </c>
      <c r="E14" s="559">
        <v>0.25</v>
      </c>
      <c r="F14" s="163" t="str">
        <f t="shared" si="0"/>
        <v>OK</v>
      </c>
      <c r="G14" s="43">
        <f>A測定!J282</f>
        <v>176</v>
      </c>
      <c r="H14" s="43">
        <f>A測定!K282</f>
        <v>176.08799999999999</v>
      </c>
      <c r="I14" s="55"/>
      <c r="J14" s="56"/>
      <c r="K14" s="56"/>
      <c r="L14" s="56"/>
      <c r="M14" s="56"/>
      <c r="N14" s="57"/>
      <c r="O14" s="163" t="str">
        <f>A測定!D282</f>
        <v>Y</v>
      </c>
      <c r="P14" s="163">
        <f>A測定!A282</f>
        <v>172</v>
      </c>
      <c r="AG14" s="163">
        <f>A測定!A274</f>
        <v>164</v>
      </c>
      <c r="AH14" s="163" t="str">
        <f>A測定!D274</f>
        <v>Y</v>
      </c>
      <c r="AI14" s="55"/>
      <c r="AJ14" s="56"/>
      <c r="AK14" s="56"/>
      <c r="AL14" s="56"/>
      <c r="AM14" s="56"/>
      <c r="AN14" s="57"/>
      <c r="AO14" s="45">
        <f>A測定!K274</f>
        <v>194.393</v>
      </c>
      <c r="AP14" s="45">
        <f>A測定!J274</f>
        <v>194.5</v>
      </c>
      <c r="AQ14" s="163" t="str">
        <f t="shared" si="1"/>
        <v>OK</v>
      </c>
      <c r="AR14" s="47">
        <v>7.0000000000000007E-2</v>
      </c>
      <c r="AS14" s="47">
        <v>0.03</v>
      </c>
      <c r="AT14" s="47">
        <f>A測定!H274</f>
        <v>0.5</v>
      </c>
      <c r="AU14" s="47">
        <f>A測定!I274</f>
        <v>-0.5</v>
      </c>
      <c r="AV14" s="38">
        <v>7</v>
      </c>
    </row>
    <row r="15" spans="1:48">
      <c r="A15" s="38">
        <v>8</v>
      </c>
      <c r="B15" s="42">
        <f>A測定!I266</f>
        <v>-0.5</v>
      </c>
      <c r="C15" s="42">
        <f>A測定!H266</f>
        <v>0.5</v>
      </c>
      <c r="D15" s="42">
        <v>0.05</v>
      </c>
      <c r="E15" s="559">
        <v>0.02</v>
      </c>
      <c r="F15" s="163" t="str">
        <f t="shared" si="0"/>
        <v>OK</v>
      </c>
      <c r="G15" s="43">
        <f>A測定!J266</f>
        <v>194.5</v>
      </c>
      <c r="H15" s="43">
        <f>A測定!K266</f>
        <v>194.51400000000001</v>
      </c>
      <c r="I15" s="55"/>
      <c r="J15" s="56"/>
      <c r="K15" s="56"/>
      <c r="L15" s="56"/>
      <c r="M15" s="56"/>
      <c r="N15" s="57"/>
      <c r="O15" s="163" t="str">
        <f>A測定!D266</f>
        <v>Y</v>
      </c>
      <c r="P15" s="163">
        <f>A測定!A266</f>
        <v>155</v>
      </c>
      <c r="AG15" s="163">
        <f>A測定!A285</f>
        <v>177</v>
      </c>
      <c r="AH15" s="163" t="str">
        <f>A測定!D285</f>
        <v>Y</v>
      </c>
      <c r="AI15" s="55"/>
      <c r="AJ15" s="56"/>
      <c r="AK15" s="56"/>
      <c r="AL15" s="56"/>
      <c r="AM15" s="56"/>
      <c r="AN15" s="57"/>
      <c r="AO15" s="45">
        <f>A測定!K285</f>
        <v>175.89</v>
      </c>
      <c r="AP15" s="45">
        <f>A測定!J285</f>
        <v>176</v>
      </c>
      <c r="AQ15" s="163" t="str">
        <f t="shared" si="1"/>
        <v>OK</v>
      </c>
      <c r="AR15" s="47">
        <v>0.09</v>
      </c>
      <c r="AS15" s="47">
        <v>0.06</v>
      </c>
      <c r="AT15" s="47">
        <f>A測定!H285</f>
        <v>0.5</v>
      </c>
      <c r="AU15" s="47">
        <f>A測定!I285</f>
        <v>-0.5</v>
      </c>
      <c r="AV15" s="38">
        <v>8</v>
      </c>
    </row>
    <row r="16" spans="1:48">
      <c r="A16" s="38">
        <v>9</v>
      </c>
      <c r="B16" s="42">
        <f>A測定!I280</f>
        <v>-0.5</v>
      </c>
      <c r="C16" s="42">
        <f>A測定!H280</f>
        <v>0.5</v>
      </c>
      <c r="D16" s="42">
        <v>0.2</v>
      </c>
      <c r="E16" s="559">
        <v>0.19</v>
      </c>
      <c r="F16" s="163" t="str">
        <f t="shared" si="0"/>
        <v>OK</v>
      </c>
      <c r="G16" s="43">
        <f>A測定!J280</f>
        <v>176</v>
      </c>
      <c r="H16" s="43">
        <f>A測定!K280</f>
        <v>176.15600000000001</v>
      </c>
      <c r="I16" s="55"/>
      <c r="J16" s="56"/>
      <c r="K16" s="56"/>
      <c r="L16" s="56"/>
      <c r="M16" s="56"/>
      <c r="N16" s="57"/>
      <c r="O16" s="163" t="str">
        <f>A測定!D280</f>
        <v>Y</v>
      </c>
      <c r="P16" s="163">
        <f>A測定!A280</f>
        <v>170</v>
      </c>
      <c r="AG16" s="163">
        <f>A測定!A275</f>
        <v>165</v>
      </c>
      <c r="AH16" s="163" t="str">
        <f>A測定!D275</f>
        <v>Y</v>
      </c>
      <c r="AI16" s="55"/>
      <c r="AJ16" s="56"/>
      <c r="AK16" s="56"/>
      <c r="AL16" s="56"/>
      <c r="AM16" s="56"/>
      <c r="AN16" s="57"/>
      <c r="AO16" s="45">
        <f>A測定!K275</f>
        <v>194.33</v>
      </c>
      <c r="AP16" s="45">
        <f>A測定!J275</f>
        <v>194.5</v>
      </c>
      <c r="AQ16" s="163" t="str">
        <f t="shared" si="1"/>
        <v>OK</v>
      </c>
      <c r="AR16" s="47">
        <v>-0.01</v>
      </c>
      <c r="AS16" s="47">
        <v>-0.05</v>
      </c>
      <c r="AT16" s="47">
        <f>A測定!H275</f>
        <v>0.5</v>
      </c>
      <c r="AU16" s="47">
        <f>A測定!I275</f>
        <v>-0.5</v>
      </c>
      <c r="AV16" s="38">
        <v>9</v>
      </c>
    </row>
    <row r="17" spans="1:48">
      <c r="A17" s="38">
        <v>10</v>
      </c>
      <c r="B17" s="42">
        <f>A測定!I264</f>
        <v>-0.5</v>
      </c>
      <c r="C17" s="42">
        <f>A測定!H264</f>
        <v>0.5</v>
      </c>
      <c r="D17" s="42">
        <v>0.11</v>
      </c>
      <c r="E17" s="559">
        <v>0.08</v>
      </c>
      <c r="F17" s="163" t="str">
        <f t="shared" si="0"/>
        <v>OK</v>
      </c>
      <c r="G17" s="43">
        <f>A測定!J264</f>
        <v>194.5</v>
      </c>
      <c r="H17" s="43">
        <f>A測定!K264</f>
        <v>194.649</v>
      </c>
      <c r="I17" s="55"/>
      <c r="J17" s="56"/>
      <c r="K17" s="56"/>
      <c r="L17" s="56"/>
      <c r="M17" s="56"/>
      <c r="N17" s="57"/>
      <c r="O17" s="163" t="str">
        <f>A測定!D264</f>
        <v>Y</v>
      </c>
      <c r="P17" s="163">
        <f>A測定!A264</f>
        <v>153</v>
      </c>
      <c r="AG17" s="163">
        <f>A測定!A286</f>
        <v>178</v>
      </c>
      <c r="AH17" s="163" t="str">
        <f>A測定!D286</f>
        <v>Y</v>
      </c>
      <c r="AI17" s="55"/>
      <c r="AJ17" s="56"/>
      <c r="AK17" s="56"/>
      <c r="AL17" s="56"/>
      <c r="AM17" s="56"/>
      <c r="AN17" s="57"/>
      <c r="AO17" s="45">
        <f>A測定!K286</f>
        <v>175.75200000000001</v>
      </c>
      <c r="AP17" s="45">
        <f>A測定!J286</f>
        <v>176</v>
      </c>
      <c r="AQ17" s="163" t="str">
        <f t="shared" si="1"/>
        <v>OK</v>
      </c>
      <c r="AR17" s="47">
        <v>-0.03</v>
      </c>
      <c r="AS17" s="47">
        <v>-7.0000000000000007E-2</v>
      </c>
      <c r="AT17" s="47">
        <f>A測定!H286</f>
        <v>0.5</v>
      </c>
      <c r="AU17" s="47">
        <f>A測定!I286</f>
        <v>-0.5</v>
      </c>
      <c r="AV17" s="38">
        <v>10</v>
      </c>
    </row>
    <row r="18" spans="1:48">
      <c r="A18" s="38">
        <v>11</v>
      </c>
      <c r="B18" s="42">
        <f>A測定!I291</f>
        <v>-0.5</v>
      </c>
      <c r="C18" s="42">
        <f>A測定!H291</f>
        <v>0.5</v>
      </c>
      <c r="D18" s="42">
        <v>0.03</v>
      </c>
      <c r="E18" s="559">
        <v>-0.01</v>
      </c>
      <c r="F18" s="163" t="str">
        <f t="shared" si="0"/>
        <v>OK</v>
      </c>
      <c r="G18" s="43">
        <f>A測定!J291</f>
        <v>176</v>
      </c>
      <c r="H18" s="43">
        <f>A測定!K291</f>
        <v>175.898</v>
      </c>
      <c r="I18" s="55"/>
      <c r="J18" s="56"/>
      <c r="K18" s="56"/>
      <c r="L18" s="56"/>
      <c r="M18" s="56"/>
      <c r="N18" s="57"/>
      <c r="O18" s="163" t="str">
        <f>A測定!D291</f>
        <v>Y</v>
      </c>
      <c r="P18" s="163">
        <f>A測定!A291</f>
        <v>185</v>
      </c>
      <c r="AG18" s="163">
        <f>A測定!A289</f>
        <v>182</v>
      </c>
      <c r="AH18" s="163" t="str">
        <f>A測定!D289</f>
        <v>Y</v>
      </c>
      <c r="AI18" s="55"/>
      <c r="AJ18" s="56"/>
      <c r="AK18" s="56"/>
      <c r="AL18" s="56"/>
      <c r="AM18" s="56"/>
      <c r="AN18" s="57"/>
      <c r="AO18" s="45">
        <f>A測定!K289</f>
        <v>175.84899999999999</v>
      </c>
      <c r="AP18" s="45">
        <f>A測定!J289</f>
        <v>176</v>
      </c>
      <c r="AQ18" s="163" t="str">
        <f t="shared" si="1"/>
        <v>OK</v>
      </c>
      <c r="AR18" s="47">
        <v>0.09</v>
      </c>
      <c r="AS18" s="47">
        <v>0.05</v>
      </c>
      <c r="AT18" s="47">
        <f>A測定!H289</f>
        <v>0.5</v>
      </c>
      <c r="AU18" s="47">
        <f>A測定!I289</f>
        <v>-0.5</v>
      </c>
      <c r="AV18" s="38">
        <v>11</v>
      </c>
    </row>
    <row r="19" spans="1:48">
      <c r="A19" s="38">
        <v>12</v>
      </c>
      <c r="B19" s="42">
        <f>A測定!I279</f>
        <v>-0.5</v>
      </c>
      <c r="C19" s="42">
        <f>A測定!H279</f>
        <v>0.5</v>
      </c>
      <c r="D19" s="42">
        <v>0.17</v>
      </c>
      <c r="E19" s="559">
        <v>0.15</v>
      </c>
      <c r="F19" s="163" t="str">
        <f t="shared" si="0"/>
        <v>OK</v>
      </c>
      <c r="G19" s="43">
        <f>A測定!J279</f>
        <v>176</v>
      </c>
      <c r="H19" s="43">
        <f>A測定!K279</f>
        <v>176.101</v>
      </c>
      <c r="I19" s="55"/>
      <c r="J19" s="56"/>
      <c r="K19" s="56"/>
      <c r="L19" s="56"/>
      <c r="M19" s="56"/>
      <c r="N19" s="57"/>
      <c r="O19" s="163" t="str">
        <f>A測定!D279</f>
        <v>Y</v>
      </c>
      <c r="P19" s="163">
        <f>A測定!A279</f>
        <v>169</v>
      </c>
      <c r="AG19" s="163">
        <f>A測定!A276</f>
        <v>166</v>
      </c>
      <c r="AH19" s="163" t="str">
        <f>A測定!D276</f>
        <v>Y</v>
      </c>
      <c r="AI19" s="55"/>
      <c r="AJ19" s="56"/>
      <c r="AK19" s="56"/>
      <c r="AL19" s="56"/>
      <c r="AM19" s="56"/>
      <c r="AN19" s="57"/>
      <c r="AO19" s="45">
        <f>A測定!K276</f>
        <v>194.279</v>
      </c>
      <c r="AP19" s="45">
        <f>A測定!J276</f>
        <v>194.5</v>
      </c>
      <c r="AQ19" s="163" t="str">
        <f t="shared" si="1"/>
        <v>OK</v>
      </c>
      <c r="AR19" s="47">
        <v>-0.05</v>
      </c>
      <c r="AS19" s="47">
        <v>-0.08</v>
      </c>
      <c r="AT19" s="47">
        <f>A測定!H276</f>
        <v>0.5</v>
      </c>
      <c r="AU19" s="47">
        <f>A測定!I276</f>
        <v>-0.5</v>
      </c>
      <c r="AV19" s="38">
        <v>12</v>
      </c>
    </row>
    <row r="20" spans="1:48">
      <c r="A20" s="38">
        <v>13</v>
      </c>
      <c r="B20" s="42">
        <f>A測定!I263</f>
        <v>-0.5</v>
      </c>
      <c r="C20" s="42">
        <f>A測定!H263</f>
        <v>0.5</v>
      </c>
      <c r="D20" s="42">
        <v>0.16</v>
      </c>
      <c r="E20" s="559">
        <v>0.14000000000000001</v>
      </c>
      <c r="F20" s="163" t="str">
        <f t="shared" si="0"/>
        <v>OK</v>
      </c>
      <c r="G20" s="43">
        <f>A測定!J263</f>
        <v>194.5</v>
      </c>
      <c r="H20" s="43">
        <f>A測定!K263</f>
        <v>194.386</v>
      </c>
      <c r="I20" s="55"/>
      <c r="J20" s="56"/>
      <c r="K20" s="56"/>
      <c r="L20" s="56"/>
      <c r="M20" s="56"/>
      <c r="N20" s="57"/>
      <c r="O20" s="163" t="str">
        <f>A測定!D263</f>
        <v>Y</v>
      </c>
      <c r="P20" s="163">
        <f>A測定!A263</f>
        <v>152</v>
      </c>
      <c r="AG20" s="163">
        <f>A測定!A287</f>
        <v>180</v>
      </c>
      <c r="AH20" s="163" t="str">
        <f>A測定!D287</f>
        <v>Y</v>
      </c>
      <c r="AI20" s="55"/>
      <c r="AJ20" s="56"/>
      <c r="AK20" s="56"/>
      <c r="AL20" s="56"/>
      <c r="AM20" s="56"/>
      <c r="AN20" s="57"/>
      <c r="AO20" s="45">
        <f>A測定!K287</f>
        <v>175.69499999999999</v>
      </c>
      <c r="AP20" s="45">
        <f>A測定!J287</f>
        <v>176</v>
      </c>
      <c r="AQ20" s="163" t="str">
        <f t="shared" si="1"/>
        <v>OK</v>
      </c>
      <c r="AR20" s="47">
        <v>-0.05</v>
      </c>
      <c r="AS20" s="47">
        <v>-0.09</v>
      </c>
      <c r="AT20" s="47">
        <f>A測定!H287</f>
        <v>0.5</v>
      </c>
      <c r="AU20" s="47">
        <f>A測定!I287</f>
        <v>-0.5</v>
      </c>
      <c r="AV20" s="38">
        <v>13</v>
      </c>
    </row>
    <row r="21" spans="1:48">
      <c r="A21" s="38">
        <v>14</v>
      </c>
      <c r="B21" s="42">
        <f>A測定!I278</f>
        <v>-0.5</v>
      </c>
      <c r="C21" s="42">
        <f>A測定!H278</f>
        <v>0.5</v>
      </c>
      <c r="D21" s="42">
        <v>0.21</v>
      </c>
      <c r="E21" s="559">
        <v>0.16</v>
      </c>
      <c r="F21" s="163" t="str">
        <f t="shared" si="0"/>
        <v>OK</v>
      </c>
      <c r="G21" s="43">
        <f>A測定!J278</f>
        <v>176</v>
      </c>
      <c r="H21" s="43">
        <f>A測定!K278</f>
        <v>176.113</v>
      </c>
      <c r="I21" s="55"/>
      <c r="J21" s="56"/>
      <c r="K21" s="56"/>
      <c r="L21" s="56"/>
      <c r="M21" s="56"/>
      <c r="N21" s="57"/>
      <c r="O21" s="163" t="str">
        <f>A測定!D278</f>
        <v>Y</v>
      </c>
      <c r="P21" s="163">
        <f>A測定!A278</f>
        <v>168</v>
      </c>
      <c r="AG21" s="163">
        <f>A測定!A288</f>
        <v>181</v>
      </c>
      <c r="AH21" s="163" t="str">
        <f>A測定!D288</f>
        <v>Y</v>
      </c>
      <c r="AI21" s="55"/>
      <c r="AJ21" s="56"/>
      <c r="AK21" s="56"/>
      <c r="AL21" s="56"/>
      <c r="AM21" s="56"/>
      <c r="AN21" s="57"/>
      <c r="AO21" s="45">
        <f>A測定!K288</f>
        <v>175.72</v>
      </c>
      <c r="AP21" s="45">
        <f>A測定!J288</f>
        <v>176</v>
      </c>
      <c r="AQ21" s="163" t="str">
        <f t="shared" si="1"/>
        <v>OK</v>
      </c>
      <c r="AR21" s="47">
        <v>0</v>
      </c>
      <c r="AS21" s="47">
        <v>-0.05</v>
      </c>
      <c r="AT21" s="47">
        <f>A測定!H288</f>
        <v>0.5</v>
      </c>
      <c r="AU21" s="47">
        <f>A測定!I288</f>
        <v>-0.5</v>
      </c>
      <c r="AV21" s="38">
        <v>14</v>
      </c>
    </row>
    <row r="22" spans="1:48">
      <c r="A22" s="38">
        <v>15</v>
      </c>
      <c r="B22" s="42">
        <f>A測定!I262</f>
        <v>-0.5</v>
      </c>
      <c r="C22" s="42">
        <f>A測定!H262</f>
        <v>0.5</v>
      </c>
      <c r="D22" s="42">
        <v>0.23</v>
      </c>
      <c r="E22" s="559">
        <v>0.19</v>
      </c>
      <c r="F22" s="163" t="str">
        <f t="shared" si="0"/>
        <v>OK</v>
      </c>
      <c r="G22" s="43">
        <f>A測定!J262</f>
        <v>194.5</v>
      </c>
      <c r="H22" s="43">
        <f>A測定!K262</f>
        <v>194.429</v>
      </c>
      <c r="I22" s="55"/>
      <c r="J22" s="56"/>
      <c r="K22" s="56"/>
      <c r="L22" s="56"/>
      <c r="M22" s="56"/>
      <c r="N22" s="57"/>
      <c r="O22" s="163" t="str">
        <f>A測定!D262</f>
        <v>Y</v>
      </c>
      <c r="P22" s="163">
        <f>A測定!A262</f>
        <v>151</v>
      </c>
      <c r="AG22" s="163">
        <f>A測定!A277</f>
        <v>167</v>
      </c>
      <c r="AH22" s="163" t="str">
        <f>A測定!D277</f>
        <v>Y</v>
      </c>
      <c r="AI22" s="55"/>
      <c r="AJ22" s="56"/>
      <c r="AK22" s="56"/>
      <c r="AL22" s="56"/>
      <c r="AM22" s="56"/>
      <c r="AN22" s="57"/>
      <c r="AO22" s="45">
        <f>A測定!K277</f>
        <v>194.24299999999999</v>
      </c>
      <c r="AP22" s="45">
        <f>A測定!J277</f>
        <v>194.5</v>
      </c>
      <c r="AQ22" s="163" t="str">
        <f t="shared" si="1"/>
        <v>OK</v>
      </c>
      <c r="AR22" s="47">
        <v>-0.02</v>
      </c>
      <c r="AS22" s="47">
        <v>-7.0000000000000007E-2</v>
      </c>
      <c r="AT22" s="47">
        <f>A測定!H277</f>
        <v>0.5</v>
      </c>
      <c r="AU22" s="47">
        <f>A測定!I277</f>
        <v>-0.5</v>
      </c>
      <c r="AV22" s="38">
        <v>15</v>
      </c>
    </row>
    <row r="29" spans="1:48" ht="17.25" customHeight="1"/>
    <row r="34" ht="17.25" customHeight="1"/>
    <row r="35" ht="17.25" customHeight="1"/>
  </sheetData>
  <mergeCells count="21">
    <mergeCell ref="AQ6:AQ7"/>
    <mergeCell ref="AR6:AR7"/>
    <mergeCell ref="AT6:AU6"/>
    <mergeCell ref="B6:C6"/>
    <mergeCell ref="D6:D7"/>
    <mergeCell ref="AG6:AG7"/>
    <mergeCell ref="AH6:AH7"/>
    <mergeCell ref="E6:E7"/>
    <mergeCell ref="AS6:AS7"/>
    <mergeCell ref="AI1:AP2"/>
    <mergeCell ref="F1:J2"/>
    <mergeCell ref="K1:R2"/>
    <mergeCell ref="F3:J4"/>
    <mergeCell ref="F6:F7"/>
    <mergeCell ref="G6:G7"/>
    <mergeCell ref="H6:H7"/>
    <mergeCell ref="O6:O7"/>
    <mergeCell ref="P6:P7"/>
    <mergeCell ref="AG1:AH2"/>
    <mergeCell ref="AO6:AO7"/>
    <mergeCell ref="AP6:AP7"/>
  </mergeCells>
  <phoneticPr fontId="2"/>
  <conditionalFormatting sqref="D8:D22">
    <cfRule type="cellIs" dxfId="866" priority="15" stopIfTrue="1" operator="notBetween">
      <formula>C8</formula>
      <formula>B8</formula>
    </cfRule>
    <cfRule type="cellIs" dxfId="865" priority="16" stopIfTrue="1" operator="notBetween">
      <formula>C8-0.1</formula>
      <formula>B8+0.1</formula>
    </cfRule>
  </conditionalFormatting>
  <conditionalFormatting sqref="AR8:AR22">
    <cfRule type="cellIs" dxfId="864" priority="17" stopIfTrue="1" operator="notBetween">
      <formula>AT8</formula>
      <formula>AU8</formula>
    </cfRule>
    <cfRule type="cellIs" dxfId="863" priority="18" stopIfTrue="1" operator="notBetween">
      <formula>AT8-0.1</formula>
      <formula>AU8+0.1</formula>
    </cfRule>
  </conditionalFormatting>
  <conditionalFormatting sqref="F8:F22">
    <cfRule type="cellIs" dxfId="862" priority="12" stopIfTrue="1" operator="equal">
      <formula>"NG"</formula>
    </cfRule>
    <cfRule type="cellIs" dxfId="861" priority="13" stopIfTrue="1" operator="equal">
      <formula>"OK"</formula>
    </cfRule>
  </conditionalFormatting>
  <conditionalFormatting sqref="AQ8:AQ22">
    <cfRule type="cellIs" dxfId="860" priority="7" stopIfTrue="1" operator="equal">
      <formula>"NG"</formula>
    </cfRule>
    <cfRule type="cellIs" dxfId="859" priority="8" stopIfTrue="1" operator="equal">
      <formula>"OK"</formula>
    </cfRule>
  </conditionalFormatting>
  <conditionalFormatting sqref="AS8:AS22">
    <cfRule type="cellIs" dxfId="858" priority="1" stopIfTrue="1" operator="notBetween">
      <formula>AU8</formula>
      <formula>AV8</formula>
    </cfRule>
    <cfRule type="cellIs" dxfId="857" priority="2" stopIfTrue="1" operator="notBetween">
      <formula>AU8-0.1</formula>
      <formula>AV8+0.1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52" orientation="landscape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8"/>
    <pageSetUpPr fitToPage="1"/>
  </sheetPr>
  <dimension ref="A1:AV15"/>
  <sheetViews>
    <sheetView zoomScale="50" workbookViewId="0">
      <selection activeCell="B5" sqref="B5:AU31"/>
    </sheetView>
  </sheetViews>
  <sheetFormatPr baseColWidth="10" defaultColWidth="9" defaultRowHeight="17"/>
  <cols>
    <col min="1" max="1" width="6.1640625" style="38" customWidth="1"/>
    <col min="2" max="5" width="7.6640625" style="38" customWidth="1"/>
    <col min="6" max="6" width="5.6640625" style="38" customWidth="1"/>
    <col min="7" max="8" width="12.1640625" style="38" customWidth="1"/>
    <col min="9" max="9" width="10.6640625" style="38" customWidth="1"/>
    <col min="10" max="11" width="5.6640625" style="38" customWidth="1"/>
    <col min="12" max="12" width="10.6640625" style="38" customWidth="1"/>
    <col min="13" max="13" width="6.6640625" style="38" customWidth="1"/>
    <col min="14" max="14" width="10.6640625" style="38" customWidth="1"/>
    <col min="15" max="15" width="5.6640625" style="38" customWidth="1"/>
    <col min="16" max="16" width="7.1640625" style="38" customWidth="1"/>
    <col min="17" max="32" width="5.6640625" style="38" customWidth="1"/>
    <col min="33" max="33" width="7.1640625" style="38" customWidth="1"/>
    <col min="34" max="34" width="5.6640625" style="38" customWidth="1"/>
    <col min="35" max="35" width="10.6640625" style="38" customWidth="1"/>
    <col min="36" max="36" width="6.6640625" style="38" customWidth="1"/>
    <col min="37" max="37" width="10.6640625" style="38" customWidth="1"/>
    <col min="38" max="39" width="5.6640625" style="38" customWidth="1"/>
    <col min="40" max="40" width="10.6640625" style="38" customWidth="1"/>
    <col min="41" max="42" width="12.1640625" style="38" customWidth="1"/>
    <col min="43" max="43" width="5.6640625" style="38" customWidth="1"/>
    <col min="44" max="47" width="7.6640625" style="38" customWidth="1"/>
    <col min="48" max="48" width="6.1640625" style="38" customWidth="1"/>
    <col min="49" max="16384" width="9" style="38"/>
  </cols>
  <sheetData>
    <row r="1" spans="1:48" ht="17.25" customHeight="1">
      <c r="F1" s="784" t="str">
        <f>A測定!A5</f>
        <v>GHAC  R0J尺寸检查表</v>
      </c>
      <c r="G1" s="784"/>
      <c r="H1" s="784"/>
      <c r="I1" s="784"/>
      <c r="J1" s="784"/>
      <c r="K1" s="784" t="str">
        <f>CONCATENATE(MID(A測定!A5,6,3),"#",A測定!D5,"_",A測定!L5,"(",TEXT(A測定!G5,"yy/mm/dd"),")","_","SHOT.NO",A測定!J5)</f>
        <v xml:space="preserve"> R0#3_DC1(AVE)_SHOT.NO191</v>
      </c>
      <c r="L1" s="784"/>
      <c r="M1" s="784"/>
      <c r="N1" s="784"/>
      <c r="O1" s="784"/>
      <c r="P1" s="784"/>
      <c r="Q1" s="784"/>
      <c r="R1" s="784"/>
      <c r="AG1" s="785" t="str">
        <f>A測定!$J$7</f>
        <v>基准值</v>
      </c>
      <c r="AH1" s="786"/>
      <c r="AI1" s="784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AJ1" s="784"/>
      <c r="AK1" s="784"/>
      <c r="AL1" s="784"/>
      <c r="AM1" s="784"/>
      <c r="AN1" s="784"/>
      <c r="AO1" s="784"/>
      <c r="AP1" s="784"/>
    </row>
    <row r="2" spans="1:48" ht="17.25" customHeight="1">
      <c r="F2" s="784"/>
      <c r="G2" s="784"/>
      <c r="H2" s="784"/>
      <c r="I2" s="784"/>
      <c r="J2" s="784"/>
      <c r="K2" s="784"/>
      <c r="L2" s="784"/>
      <c r="M2" s="784"/>
      <c r="N2" s="784"/>
      <c r="O2" s="784"/>
      <c r="P2" s="784"/>
      <c r="Q2" s="784"/>
      <c r="R2" s="784"/>
      <c r="AG2" s="787"/>
      <c r="AH2" s="788"/>
      <c r="AI2" s="784"/>
      <c r="AJ2" s="784"/>
      <c r="AK2" s="784"/>
      <c r="AL2" s="784"/>
      <c r="AM2" s="784"/>
      <c r="AN2" s="784"/>
      <c r="AO2" s="784"/>
      <c r="AP2" s="784"/>
    </row>
    <row r="3" spans="1:48" ht="17.25" customHeight="1">
      <c r="F3" s="784" t="str">
        <f>AL被せ測定!$S$1</f>
        <v>AL被せ量</v>
      </c>
      <c r="G3" s="784"/>
      <c r="H3" s="784"/>
      <c r="I3" s="784"/>
      <c r="J3" s="784"/>
      <c r="K3" s="173" t="s">
        <v>20</v>
      </c>
      <c r="L3" s="40">
        <f>MAX(D8:D15,AR8:AR15)</f>
        <v>0.12</v>
      </c>
      <c r="T3" s="1"/>
      <c r="U3" s="1"/>
      <c r="V3" s="1"/>
      <c r="W3" s="1"/>
      <c r="X3" s="1"/>
      <c r="Y3" s="1"/>
      <c r="Z3" s="1"/>
      <c r="AA3" s="1"/>
    </row>
    <row r="4" spans="1:48" ht="17.25" customHeight="1">
      <c r="F4" s="784"/>
      <c r="G4" s="784"/>
      <c r="H4" s="784"/>
      <c r="I4" s="784"/>
      <c r="J4" s="784"/>
      <c r="K4" s="173" t="s">
        <v>21</v>
      </c>
      <c r="L4" s="40">
        <f>MIN(D8:D15,AR8:AR15)</f>
        <v>-0.06</v>
      </c>
      <c r="T4" s="1"/>
      <c r="U4" s="1"/>
      <c r="V4" s="1"/>
      <c r="W4" s="1"/>
      <c r="X4" s="1"/>
      <c r="Y4" s="1"/>
      <c r="Z4" s="1"/>
      <c r="AA4" s="1"/>
    </row>
    <row r="6" spans="1:48" ht="17.25" customHeight="1">
      <c r="B6" s="778" t="str">
        <f>RIGHT(A測定!$H$11,2)</f>
        <v>公差</v>
      </c>
      <c r="C6" s="778"/>
      <c r="D6" s="783" t="s">
        <v>695</v>
      </c>
      <c r="E6" s="783" t="s">
        <v>693</v>
      </c>
      <c r="F6" s="782" t="s">
        <v>690</v>
      </c>
      <c r="G6" s="781" t="s">
        <v>691</v>
      </c>
      <c r="H6" s="781" t="s">
        <v>692</v>
      </c>
      <c r="I6" s="49"/>
      <c r="J6" s="50"/>
      <c r="K6" s="50"/>
      <c r="L6" s="50"/>
      <c r="M6" s="50"/>
      <c r="N6" s="51"/>
      <c r="O6" s="778" t="str">
        <f>A測定!$D$11</f>
        <v>测量</v>
      </c>
      <c r="P6" s="778" t="str">
        <f>A測定!$A$11</f>
        <v>NO</v>
      </c>
      <c r="AG6" s="778" t="str">
        <f>P6</f>
        <v>NO</v>
      </c>
      <c r="AH6" s="778" t="str">
        <f>O6</f>
        <v>测量</v>
      </c>
      <c r="AI6" s="49"/>
      <c r="AJ6" s="50"/>
      <c r="AK6" s="50"/>
      <c r="AL6" s="50"/>
      <c r="AM6" s="50"/>
      <c r="AN6" s="51"/>
      <c r="AO6" s="778" t="str">
        <f>H6</f>
        <v>测量值</v>
      </c>
      <c r="AP6" s="781" t="str">
        <f>G6</f>
        <v>被覆量</v>
      </c>
      <c r="AQ6" s="778" t="str">
        <f>F6</f>
        <v>判定</v>
      </c>
      <c r="AR6" s="778" t="str">
        <f>D6</f>
        <v>102.8S</v>
      </c>
      <c r="AS6" s="778" t="str">
        <f>E6</f>
        <v>94S</v>
      </c>
      <c r="AT6" s="778" t="str">
        <f>B6</f>
        <v>公差</v>
      </c>
      <c r="AU6" s="778"/>
    </row>
    <row r="7" spans="1:48">
      <c r="B7" s="545" t="str">
        <f>LEFT(A測定!$I$11,1)</f>
        <v>下</v>
      </c>
      <c r="C7" s="545" t="str">
        <f>LEFT(A測定!$H$11,1)</f>
        <v>上</v>
      </c>
      <c r="D7" s="780"/>
      <c r="E7" s="780"/>
      <c r="F7" s="778"/>
      <c r="G7" s="778"/>
      <c r="H7" s="778"/>
      <c r="I7" s="52"/>
      <c r="J7" s="53"/>
      <c r="K7" s="53"/>
      <c r="L7" s="53"/>
      <c r="M7" s="53"/>
      <c r="N7" s="54"/>
      <c r="O7" s="778"/>
      <c r="P7" s="778"/>
      <c r="AG7" s="778"/>
      <c r="AH7" s="778"/>
      <c r="AI7" s="52"/>
      <c r="AJ7" s="53"/>
      <c r="AK7" s="53"/>
      <c r="AL7" s="53"/>
      <c r="AM7" s="53"/>
      <c r="AN7" s="54"/>
      <c r="AO7" s="778"/>
      <c r="AP7" s="778"/>
      <c r="AQ7" s="778"/>
      <c r="AR7" s="778"/>
      <c r="AS7" s="778"/>
      <c r="AT7" s="173" t="str">
        <f>C7</f>
        <v>上</v>
      </c>
      <c r="AU7" s="173" t="str">
        <f>B7</f>
        <v>下</v>
      </c>
    </row>
    <row r="8" spans="1:48">
      <c r="A8" s="38">
        <v>1</v>
      </c>
      <c r="B8" s="42">
        <f>AL被せ測定!I32</f>
        <v>-0.2</v>
      </c>
      <c r="C8" s="42">
        <f>AL被せ測定!H32</f>
        <v>0.6</v>
      </c>
      <c r="D8" s="42">
        <v>-0.03</v>
      </c>
      <c r="E8" s="559">
        <v>-0.02</v>
      </c>
      <c r="F8" s="173" t="str">
        <f t="shared" ref="F8:F15" si="0">IF(AND(C8&gt;=D8,D8&gt;=B8),"OK","NG")</f>
        <v>OK</v>
      </c>
      <c r="G8" s="42">
        <f>AL被せ測定!G32</f>
        <v>4</v>
      </c>
      <c r="H8" s="42">
        <f>AL被せ測定!L32</f>
        <v>3.82</v>
      </c>
      <c r="I8" s="55"/>
      <c r="J8" s="56"/>
      <c r="K8" s="56"/>
      <c r="L8" s="56"/>
      <c r="M8" s="56"/>
      <c r="N8" s="57"/>
      <c r="O8" s="173" t="str">
        <f>AL被せ測定!D32</f>
        <v>Z</v>
      </c>
      <c r="P8" s="173">
        <f>AL被せ測定!A32</f>
        <v>14</v>
      </c>
      <c r="AG8" s="173">
        <f>AL被せ測定!A33</f>
        <v>15</v>
      </c>
      <c r="AH8" s="173" t="str">
        <f>AL被せ測定!D33</f>
        <v>Z</v>
      </c>
      <c r="AI8" s="55"/>
      <c r="AJ8" s="56"/>
      <c r="AK8" s="56"/>
      <c r="AL8" s="56"/>
      <c r="AM8" s="56"/>
      <c r="AN8" s="57"/>
      <c r="AO8" s="47">
        <f>AL被せ測定!L33</f>
        <v>3.78</v>
      </c>
      <c r="AP8" s="47">
        <f>AL被せ測定!G33</f>
        <v>4</v>
      </c>
      <c r="AQ8" s="173" t="str">
        <f t="shared" ref="AQ8:AQ15" si="1">IF(AND(AT8&gt;=AR8,AR8&gt;=AU8),"OK","NG")</f>
        <v>OK</v>
      </c>
      <c r="AR8" s="47">
        <v>0.01</v>
      </c>
      <c r="AS8" s="47">
        <v>-0.02</v>
      </c>
      <c r="AT8" s="47">
        <f>AL被せ測定!H33</f>
        <v>0.6</v>
      </c>
      <c r="AU8" s="47">
        <f>AL被せ測定!I33</f>
        <v>-0.2</v>
      </c>
      <c r="AV8" s="38">
        <v>1</v>
      </c>
    </row>
    <row r="9" spans="1:48">
      <c r="A9" s="38">
        <v>2</v>
      </c>
      <c r="B9" s="42">
        <f>AL被せ測定!I31</f>
        <v>-0.2</v>
      </c>
      <c r="C9" s="42">
        <f>AL被せ測定!H31</f>
        <v>0.6</v>
      </c>
      <c r="D9" s="42">
        <v>0.09</v>
      </c>
      <c r="E9" s="559">
        <v>0.05</v>
      </c>
      <c r="F9" s="173" t="str">
        <f t="shared" si="0"/>
        <v>OK</v>
      </c>
      <c r="G9" s="42">
        <f>AL被せ測定!G31</f>
        <v>4</v>
      </c>
      <c r="H9" s="42">
        <f>AL被せ測定!L31</f>
        <v>3.9</v>
      </c>
      <c r="I9" s="55"/>
      <c r="J9" s="56"/>
      <c r="K9" s="56"/>
      <c r="L9" s="56"/>
      <c r="M9" s="56"/>
      <c r="N9" s="57"/>
      <c r="O9" s="173" t="str">
        <f>AL被せ測定!D31</f>
        <v>Z</v>
      </c>
      <c r="P9" s="173">
        <f>AL被せ測定!A31</f>
        <v>13</v>
      </c>
      <c r="AG9" s="173">
        <f>AL被せ測定!A34</f>
        <v>16</v>
      </c>
      <c r="AH9" s="173" t="str">
        <f>AL被せ測定!D34</f>
        <v>Z</v>
      </c>
      <c r="AI9" s="55"/>
      <c r="AJ9" s="56"/>
      <c r="AK9" s="56"/>
      <c r="AL9" s="56"/>
      <c r="AM9" s="56"/>
      <c r="AN9" s="57"/>
      <c r="AO9" s="47">
        <f>AL被せ測定!L34</f>
        <v>3.95</v>
      </c>
      <c r="AP9" s="47">
        <f>AL被せ測定!G34</f>
        <v>4</v>
      </c>
      <c r="AQ9" s="173" t="str">
        <f t="shared" si="1"/>
        <v>OK</v>
      </c>
      <c r="AR9" s="47">
        <v>0.05</v>
      </c>
      <c r="AS9" s="47">
        <v>0.09</v>
      </c>
      <c r="AT9" s="47">
        <f>AL被せ測定!H34</f>
        <v>0.6</v>
      </c>
      <c r="AU9" s="47">
        <f>AL被せ測定!I34</f>
        <v>-0.2</v>
      </c>
      <c r="AV9" s="38">
        <v>2</v>
      </c>
    </row>
    <row r="10" spans="1:48">
      <c r="A10" s="38">
        <v>3</v>
      </c>
      <c r="B10" s="42">
        <f>AL被せ測定!I28</f>
        <v>-0.2</v>
      </c>
      <c r="C10" s="42">
        <f>AL被せ測定!H28</f>
        <v>0.6</v>
      </c>
      <c r="D10" s="42">
        <v>-0.06</v>
      </c>
      <c r="E10" s="559">
        <v>-0.01</v>
      </c>
      <c r="F10" s="173" t="str">
        <f t="shared" si="0"/>
        <v>OK</v>
      </c>
      <c r="G10" s="42">
        <f>AL被せ測定!G28</f>
        <v>4</v>
      </c>
      <c r="H10" s="42">
        <f>AL被せ測定!L28</f>
        <v>3.91</v>
      </c>
      <c r="I10" s="55"/>
      <c r="J10" s="56"/>
      <c r="K10" s="56"/>
      <c r="L10" s="56"/>
      <c r="M10" s="56"/>
      <c r="N10" s="57"/>
      <c r="O10" s="173" t="str">
        <f>AL被せ測定!D28</f>
        <v>Z</v>
      </c>
      <c r="P10" s="173">
        <f>AL被せ測定!A28</f>
        <v>10</v>
      </c>
      <c r="AG10" s="173">
        <f>AL被せ測定!A29</f>
        <v>11</v>
      </c>
      <c r="AH10" s="173" t="str">
        <f>AL被せ測定!D29</f>
        <v>Z</v>
      </c>
      <c r="AI10" s="55"/>
      <c r="AJ10" s="56"/>
      <c r="AK10" s="56"/>
      <c r="AL10" s="56"/>
      <c r="AM10" s="56"/>
      <c r="AN10" s="57"/>
      <c r="AO10" s="47">
        <f>AL被せ測定!L29</f>
        <v>3.89</v>
      </c>
      <c r="AP10" s="47">
        <f>AL被せ測定!G29</f>
        <v>4</v>
      </c>
      <c r="AQ10" s="173" t="str">
        <f t="shared" si="1"/>
        <v>OK</v>
      </c>
      <c r="AR10" s="47">
        <v>-0.02</v>
      </c>
      <c r="AS10" s="47">
        <v>-0.02</v>
      </c>
      <c r="AT10" s="47">
        <f>AL被せ測定!H29</f>
        <v>0.6</v>
      </c>
      <c r="AU10" s="47">
        <f>AL被せ測定!I29</f>
        <v>-0.2</v>
      </c>
      <c r="AV10" s="38">
        <v>3</v>
      </c>
    </row>
    <row r="11" spans="1:48">
      <c r="A11" s="38">
        <v>4</v>
      </c>
      <c r="B11" s="42">
        <f>AL被せ測定!I27</f>
        <v>-0.2</v>
      </c>
      <c r="C11" s="42">
        <f>AL被せ測定!H27</f>
        <v>0.6</v>
      </c>
      <c r="D11" s="42">
        <v>0.05</v>
      </c>
      <c r="E11" s="559">
        <v>0.04</v>
      </c>
      <c r="F11" s="173" t="str">
        <f t="shared" si="0"/>
        <v>OK</v>
      </c>
      <c r="G11" s="42">
        <f>AL被せ測定!G27</f>
        <v>4</v>
      </c>
      <c r="H11" s="42">
        <f>AL被せ測定!L27</f>
        <v>3.84</v>
      </c>
      <c r="I11" s="55"/>
      <c r="J11" s="56"/>
      <c r="K11" s="56"/>
      <c r="L11" s="56"/>
      <c r="M11" s="56"/>
      <c r="N11" s="57"/>
      <c r="O11" s="173" t="str">
        <f>AL被せ測定!D27</f>
        <v>Z</v>
      </c>
      <c r="P11" s="173">
        <f>AL被せ測定!A27</f>
        <v>9</v>
      </c>
      <c r="AG11" s="173">
        <f>AL被せ測定!A30</f>
        <v>12</v>
      </c>
      <c r="AH11" s="173" t="str">
        <f>AL被せ測定!D30</f>
        <v>Z</v>
      </c>
      <c r="AI11" s="55"/>
      <c r="AJ11" s="56"/>
      <c r="AK11" s="56"/>
      <c r="AL11" s="56"/>
      <c r="AM11" s="56"/>
      <c r="AN11" s="57"/>
      <c r="AO11" s="47">
        <f>AL被せ測定!L30</f>
        <v>4.01</v>
      </c>
      <c r="AP11" s="47">
        <f>AL被せ測定!G30</f>
        <v>4</v>
      </c>
      <c r="AQ11" s="173" t="str">
        <f t="shared" si="1"/>
        <v>OK</v>
      </c>
      <c r="AR11" s="47">
        <v>0.08</v>
      </c>
      <c r="AS11" s="47">
        <v>0.05</v>
      </c>
      <c r="AT11" s="47">
        <f>AL被せ測定!H30</f>
        <v>0.6</v>
      </c>
      <c r="AU11" s="47">
        <f>AL被せ測定!I30</f>
        <v>-0.2</v>
      </c>
      <c r="AV11" s="38">
        <v>4</v>
      </c>
    </row>
    <row r="12" spans="1:48">
      <c r="A12" s="38">
        <v>5</v>
      </c>
      <c r="B12" s="42">
        <f>AL被せ測定!I24</f>
        <v>-0.2</v>
      </c>
      <c r="C12" s="42">
        <f>AL被せ測定!H24</f>
        <v>0.6</v>
      </c>
      <c r="D12" s="42">
        <v>0.05</v>
      </c>
      <c r="E12" s="559">
        <v>0.04</v>
      </c>
      <c r="F12" s="173" t="str">
        <f t="shared" si="0"/>
        <v>OK</v>
      </c>
      <c r="G12" s="42">
        <f>AL被せ測定!G24</f>
        <v>4</v>
      </c>
      <c r="H12" s="42">
        <f>AL被せ測定!L24</f>
        <v>3.63</v>
      </c>
      <c r="I12" s="55"/>
      <c r="J12" s="56"/>
      <c r="K12" s="56"/>
      <c r="L12" s="56"/>
      <c r="M12" s="56"/>
      <c r="N12" s="57"/>
      <c r="O12" s="173" t="str">
        <f>AL被せ測定!D24</f>
        <v>Z</v>
      </c>
      <c r="P12" s="173">
        <f>AL被せ測定!A24</f>
        <v>6</v>
      </c>
      <c r="AG12" s="173">
        <f>AL被せ測定!A25</f>
        <v>7</v>
      </c>
      <c r="AH12" s="173" t="str">
        <f>AL被せ測定!D25</f>
        <v>Z</v>
      </c>
      <c r="AI12" s="55"/>
      <c r="AJ12" s="56"/>
      <c r="AK12" s="56"/>
      <c r="AL12" s="56"/>
      <c r="AM12" s="56"/>
      <c r="AN12" s="57"/>
      <c r="AO12" s="47">
        <f>AL被せ測定!L25</f>
        <v>3.88</v>
      </c>
      <c r="AP12" s="47">
        <f>AL被せ測定!G25</f>
        <v>4</v>
      </c>
      <c r="AQ12" s="173" t="str">
        <f t="shared" si="1"/>
        <v>OK</v>
      </c>
      <c r="AR12" s="47">
        <v>0.03</v>
      </c>
      <c r="AS12" s="47">
        <v>0.06</v>
      </c>
      <c r="AT12" s="47">
        <f>AL被せ測定!H25</f>
        <v>0.6</v>
      </c>
      <c r="AU12" s="47">
        <f>AL被せ測定!I25</f>
        <v>-0.2</v>
      </c>
      <c r="AV12" s="38">
        <v>5</v>
      </c>
    </row>
    <row r="13" spans="1:48">
      <c r="A13" s="38">
        <v>6</v>
      </c>
      <c r="B13" s="42">
        <f>AL被せ測定!I23</f>
        <v>-0.2</v>
      </c>
      <c r="C13" s="42">
        <f>AL被せ測定!H23</f>
        <v>0.6</v>
      </c>
      <c r="D13" s="42">
        <v>0.08</v>
      </c>
      <c r="E13" s="559">
        <v>0.06</v>
      </c>
      <c r="F13" s="173" t="str">
        <f t="shared" si="0"/>
        <v>OK</v>
      </c>
      <c r="G13" s="42">
        <f>AL被せ測定!G23</f>
        <v>4</v>
      </c>
      <c r="H13" s="42">
        <f>AL被せ測定!L23</f>
        <v>3.82</v>
      </c>
      <c r="I13" s="55"/>
      <c r="J13" s="56"/>
      <c r="K13" s="56"/>
      <c r="L13" s="56"/>
      <c r="M13" s="56"/>
      <c r="N13" s="57"/>
      <c r="O13" s="173" t="str">
        <f>AL被せ測定!D23</f>
        <v>Z</v>
      </c>
      <c r="P13" s="173">
        <f>AL被せ測定!A23</f>
        <v>5</v>
      </c>
      <c r="AG13" s="173">
        <f>AL被せ測定!A26</f>
        <v>8</v>
      </c>
      <c r="AH13" s="173" t="str">
        <f>AL被せ測定!D26</f>
        <v>Z</v>
      </c>
      <c r="AI13" s="55"/>
      <c r="AJ13" s="56"/>
      <c r="AK13" s="56"/>
      <c r="AL13" s="56"/>
      <c r="AM13" s="56"/>
      <c r="AN13" s="57"/>
      <c r="AO13" s="47">
        <f>AL被せ測定!L26</f>
        <v>3.86</v>
      </c>
      <c r="AP13" s="47">
        <f>AL被せ測定!G26</f>
        <v>4</v>
      </c>
      <c r="AQ13" s="173" t="str">
        <f t="shared" si="1"/>
        <v>OK</v>
      </c>
      <c r="AR13" s="47">
        <v>0</v>
      </c>
      <c r="AS13" s="47">
        <v>-0.06</v>
      </c>
      <c r="AT13" s="47">
        <f>AL被せ測定!H26</f>
        <v>0.6</v>
      </c>
      <c r="AU13" s="47">
        <f>AL被せ測定!I26</f>
        <v>-0.2</v>
      </c>
      <c r="AV13" s="38">
        <v>6</v>
      </c>
    </row>
    <row r="14" spans="1:48">
      <c r="A14" s="38">
        <v>7</v>
      </c>
      <c r="B14" s="42">
        <f>AL被せ測定!I20</f>
        <v>-0.2</v>
      </c>
      <c r="C14" s="42">
        <f>AL被せ測定!H20</f>
        <v>0.6</v>
      </c>
      <c r="D14" s="42">
        <v>0.03</v>
      </c>
      <c r="E14" s="559">
        <v>0.05</v>
      </c>
      <c r="F14" s="173" t="str">
        <f t="shared" si="0"/>
        <v>OK</v>
      </c>
      <c r="G14" s="42">
        <f>AL被せ測定!G20</f>
        <v>4</v>
      </c>
      <c r="H14" s="42">
        <f>AL被せ測定!L20</f>
        <v>3.93</v>
      </c>
      <c r="I14" s="55"/>
      <c r="J14" s="56"/>
      <c r="K14" s="56"/>
      <c r="L14" s="56"/>
      <c r="M14" s="56"/>
      <c r="N14" s="57"/>
      <c r="O14" s="173" t="str">
        <f>AL被せ測定!D20</f>
        <v>Z</v>
      </c>
      <c r="P14" s="173">
        <f>AL被せ測定!A20</f>
        <v>2</v>
      </c>
      <c r="AG14" s="173">
        <f>AL被せ測定!A21</f>
        <v>3</v>
      </c>
      <c r="AH14" s="173" t="str">
        <f>AL被せ測定!D21</f>
        <v>Z</v>
      </c>
      <c r="AI14" s="55"/>
      <c r="AJ14" s="56"/>
      <c r="AK14" s="56"/>
      <c r="AL14" s="56"/>
      <c r="AM14" s="56"/>
      <c r="AN14" s="57"/>
      <c r="AO14" s="47">
        <f>AL被せ測定!L21</f>
        <v>3.88</v>
      </c>
      <c r="AP14" s="47">
        <f>AL被せ測定!G21</f>
        <v>4</v>
      </c>
      <c r="AQ14" s="173" t="str">
        <f t="shared" si="1"/>
        <v>OK</v>
      </c>
      <c r="AR14" s="47">
        <v>0.1</v>
      </c>
      <c r="AS14" s="47">
        <v>0.06</v>
      </c>
      <c r="AT14" s="47">
        <f>AL被せ測定!H21</f>
        <v>0.6</v>
      </c>
      <c r="AU14" s="47">
        <f>AL被せ測定!I21</f>
        <v>-0.2</v>
      </c>
      <c r="AV14" s="38">
        <v>7</v>
      </c>
    </row>
    <row r="15" spans="1:48">
      <c r="A15" s="38">
        <v>8</v>
      </c>
      <c r="B15" s="42">
        <f>AL被せ測定!I19</f>
        <v>-0.2</v>
      </c>
      <c r="C15" s="42">
        <f>AL被せ測定!H19</f>
        <v>0.6</v>
      </c>
      <c r="D15" s="42">
        <v>0.01</v>
      </c>
      <c r="E15" s="559">
        <v>0.02</v>
      </c>
      <c r="F15" s="173" t="str">
        <f t="shared" si="0"/>
        <v>OK</v>
      </c>
      <c r="G15" s="42">
        <f>AL被せ測定!G19</f>
        <v>4</v>
      </c>
      <c r="H15" s="42">
        <f>AL被せ測定!L19</f>
        <v>4.03</v>
      </c>
      <c r="I15" s="55"/>
      <c r="J15" s="56"/>
      <c r="K15" s="56"/>
      <c r="L15" s="56"/>
      <c r="M15" s="56"/>
      <c r="N15" s="57"/>
      <c r="O15" s="173" t="str">
        <f>AL被せ測定!D19</f>
        <v>Z</v>
      </c>
      <c r="P15" s="173">
        <f>AL被せ測定!A19</f>
        <v>1</v>
      </c>
      <c r="AG15" s="173">
        <f>AL被せ測定!A22</f>
        <v>4</v>
      </c>
      <c r="AH15" s="173" t="str">
        <f>AL被せ測定!D22</f>
        <v>Z</v>
      </c>
      <c r="AI15" s="55"/>
      <c r="AJ15" s="56"/>
      <c r="AK15" s="56"/>
      <c r="AL15" s="56"/>
      <c r="AM15" s="56"/>
      <c r="AN15" s="57"/>
      <c r="AO15" s="47">
        <f>AL被せ測定!L22</f>
        <v>3.83</v>
      </c>
      <c r="AP15" s="47">
        <f>AL被せ測定!G22</f>
        <v>4</v>
      </c>
      <c r="AQ15" s="173" t="str">
        <f t="shared" si="1"/>
        <v>OK</v>
      </c>
      <c r="AR15" s="47">
        <v>0.12</v>
      </c>
      <c r="AS15" s="47">
        <v>0.06</v>
      </c>
      <c r="AT15" s="47">
        <f>AL被せ測定!H22</f>
        <v>0.6</v>
      </c>
      <c r="AU15" s="47">
        <f>AL被せ測定!I22</f>
        <v>-0.2</v>
      </c>
      <c r="AV15" s="38">
        <v>8</v>
      </c>
    </row>
  </sheetData>
  <mergeCells count="21">
    <mergeCell ref="AQ6:AQ7"/>
    <mergeCell ref="AR6:AR7"/>
    <mergeCell ref="AT6:AU6"/>
    <mergeCell ref="O6:O7"/>
    <mergeCell ref="P6:P7"/>
    <mergeCell ref="AG6:AG7"/>
    <mergeCell ref="AH6:AH7"/>
    <mergeCell ref="AO6:AO7"/>
    <mergeCell ref="AP6:AP7"/>
    <mergeCell ref="AS6:AS7"/>
    <mergeCell ref="F1:J2"/>
    <mergeCell ref="K1:R2"/>
    <mergeCell ref="AG1:AH2"/>
    <mergeCell ref="AI1:AP2"/>
    <mergeCell ref="F3:J4"/>
    <mergeCell ref="B6:C6"/>
    <mergeCell ref="D6:D7"/>
    <mergeCell ref="F6:F7"/>
    <mergeCell ref="G6:G7"/>
    <mergeCell ref="H6:H7"/>
    <mergeCell ref="E6:E7"/>
  </mergeCells>
  <phoneticPr fontId="3"/>
  <conditionalFormatting sqref="D8:D15">
    <cfRule type="cellIs" dxfId="856" priority="11" stopIfTrue="1" operator="notBetween">
      <formula>C8</formula>
      <formula>B8</formula>
    </cfRule>
    <cfRule type="cellIs" dxfId="855" priority="12" stopIfTrue="1" operator="notBetween">
      <formula>C8-0.05</formula>
      <formula>B8+0.05</formula>
    </cfRule>
  </conditionalFormatting>
  <conditionalFormatting sqref="F8:F15">
    <cfRule type="cellIs" dxfId="854" priority="13" stopIfTrue="1" operator="equal">
      <formula>"NG"</formula>
    </cfRule>
    <cfRule type="cellIs" dxfId="853" priority="14" stopIfTrue="1" operator="equal">
      <formula>"OK"</formula>
    </cfRule>
  </conditionalFormatting>
  <conditionalFormatting sqref="AR8:AR15">
    <cfRule type="cellIs" dxfId="852" priority="5" stopIfTrue="1" operator="notBetween">
      <formula>AT8</formula>
      <formula>AU8</formula>
    </cfRule>
    <cfRule type="cellIs" dxfId="851" priority="6" stopIfTrue="1" operator="notBetween">
      <formula>AT8-0.05</formula>
      <formula>AU8+0.05</formula>
    </cfRule>
  </conditionalFormatting>
  <conditionalFormatting sqref="AQ8:AQ15">
    <cfRule type="cellIs" dxfId="850" priority="9" stopIfTrue="1" operator="equal">
      <formula>"NG"</formula>
    </cfRule>
    <cfRule type="cellIs" dxfId="849" priority="10" stopIfTrue="1" operator="equal">
      <formula>"OK"</formula>
    </cfRule>
  </conditionalFormatting>
  <conditionalFormatting sqref="AS8:AS15">
    <cfRule type="cellIs" dxfId="848" priority="1" stopIfTrue="1" operator="notBetween">
      <formula>AU8</formula>
      <formula>AV8</formula>
    </cfRule>
    <cfRule type="cellIs" dxfId="847" priority="2" stopIfTrue="1" operator="notBetween">
      <formula>AU8-0.05</formula>
      <formula>AV8+0.05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58" orientation="landscape" verticalDpi="0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8"/>
    <pageSetUpPr fitToPage="1"/>
  </sheetPr>
  <dimension ref="A1:AT15"/>
  <sheetViews>
    <sheetView zoomScale="50" workbookViewId="0">
      <selection activeCell="N6" sqref="N6:O7"/>
    </sheetView>
  </sheetViews>
  <sheetFormatPr baseColWidth="10" defaultColWidth="9" defaultRowHeight="17"/>
  <cols>
    <col min="1" max="1" width="6.1640625" style="38" customWidth="1"/>
    <col min="2" max="4" width="7.6640625" style="38" customWidth="1"/>
    <col min="5" max="5" width="5.6640625" style="38" customWidth="1"/>
    <col min="6" max="7" width="12.1640625" style="38" customWidth="1"/>
    <col min="8" max="8" width="10.6640625" style="38" customWidth="1"/>
    <col min="9" max="10" width="5.6640625" style="38" customWidth="1"/>
    <col min="11" max="11" width="10.6640625" style="38" customWidth="1"/>
    <col min="12" max="12" width="6.6640625" style="38" customWidth="1"/>
    <col min="13" max="13" width="10.6640625" style="38" customWidth="1"/>
    <col min="14" max="14" width="5.6640625" style="38" customWidth="1"/>
    <col min="15" max="15" width="7.1640625" style="38" customWidth="1"/>
    <col min="16" max="31" width="5.6640625" style="38" customWidth="1"/>
    <col min="32" max="32" width="7.1640625" style="38" customWidth="1"/>
    <col min="33" max="33" width="5.6640625" style="38" customWidth="1"/>
    <col min="34" max="34" width="10.6640625" style="38" customWidth="1"/>
    <col min="35" max="35" width="6.6640625" style="38" customWidth="1"/>
    <col min="36" max="36" width="10.6640625" style="38" customWidth="1"/>
    <col min="37" max="38" width="5.6640625" style="38" customWidth="1"/>
    <col min="39" max="39" width="10.6640625" style="38" customWidth="1"/>
    <col min="40" max="41" width="12.1640625" style="38" customWidth="1"/>
    <col min="42" max="42" width="5.6640625" style="38" customWidth="1"/>
    <col min="43" max="45" width="7.6640625" style="38" customWidth="1"/>
    <col min="46" max="46" width="6.1640625" style="38" customWidth="1"/>
    <col min="47" max="16384" width="9" style="38"/>
  </cols>
  <sheetData>
    <row r="1" spans="1:46" ht="17.25" customHeight="1">
      <c r="E1" s="784" t="str">
        <f>A測定!A5</f>
        <v>GHAC  R0J尺寸检查表</v>
      </c>
      <c r="F1" s="784"/>
      <c r="G1" s="784"/>
      <c r="H1" s="784"/>
      <c r="I1" s="784"/>
      <c r="J1" s="784" t="str">
        <f>CONCATENATE(MID(A測定!A5,6,3),"#",A測定!D5,"_",A測定!L5,"(",TEXT(A測定!G5,"yy/mm/dd"),")","_","SHOT.NO",A測定!J5)</f>
        <v xml:space="preserve"> R0#3_DC1(AVE)_SHOT.NO191</v>
      </c>
      <c r="K1" s="784"/>
      <c r="L1" s="784"/>
      <c r="M1" s="784"/>
      <c r="N1" s="784"/>
      <c r="O1" s="784"/>
      <c r="P1" s="784"/>
      <c r="Q1" s="784"/>
      <c r="AF1" s="785" t="str">
        <f>A測定!$J$7</f>
        <v>基准值</v>
      </c>
      <c r="AG1" s="786"/>
      <c r="AH1" s="784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AI1" s="784"/>
      <c r="AJ1" s="784"/>
      <c r="AK1" s="784"/>
      <c r="AL1" s="784"/>
      <c r="AM1" s="784"/>
      <c r="AN1" s="784"/>
      <c r="AO1" s="784"/>
    </row>
    <row r="2" spans="1:46" ht="17.25" customHeight="1">
      <c r="E2" s="784"/>
      <c r="F2" s="784"/>
      <c r="G2" s="784"/>
      <c r="H2" s="784"/>
      <c r="I2" s="784"/>
      <c r="J2" s="784"/>
      <c r="K2" s="784"/>
      <c r="L2" s="784"/>
      <c r="M2" s="784"/>
      <c r="N2" s="784"/>
      <c r="O2" s="784"/>
      <c r="P2" s="784"/>
      <c r="Q2" s="784"/>
      <c r="AF2" s="787"/>
      <c r="AG2" s="788"/>
      <c r="AH2" s="784"/>
      <c r="AI2" s="784"/>
      <c r="AJ2" s="784"/>
      <c r="AK2" s="784"/>
      <c r="AL2" s="784"/>
      <c r="AM2" s="784"/>
      <c r="AN2" s="784"/>
      <c r="AO2" s="784"/>
    </row>
    <row r="3" spans="1:46" ht="17.25" customHeight="1">
      <c r="E3" s="784" t="str">
        <f>A測定!$S$3</f>
        <v>AL被せﾎﾞｱ内径　端面</v>
      </c>
      <c r="F3" s="784"/>
      <c r="G3" s="784"/>
      <c r="H3" s="784"/>
      <c r="I3" s="784"/>
      <c r="J3" s="39" t="s">
        <v>25</v>
      </c>
      <c r="K3" s="40">
        <f>MAX(D8:D15,AQ8:AQ15)</f>
        <v>0.2</v>
      </c>
      <c r="S3" s="1"/>
      <c r="T3" s="1"/>
      <c r="U3" s="1"/>
      <c r="V3" s="1"/>
      <c r="W3" s="1"/>
      <c r="X3" s="1"/>
      <c r="Y3" s="1"/>
      <c r="Z3" s="1"/>
    </row>
    <row r="4" spans="1:46" ht="17.25" customHeight="1">
      <c r="E4" s="784"/>
      <c r="F4" s="784"/>
      <c r="G4" s="784"/>
      <c r="H4" s="784"/>
      <c r="I4" s="784"/>
      <c r="J4" s="39" t="s">
        <v>21</v>
      </c>
      <c r="K4" s="40">
        <f>MIN(D8:D15,AQ8:AQ15)</f>
        <v>-0.35</v>
      </c>
      <c r="S4" s="1"/>
      <c r="T4" s="1"/>
      <c r="U4" s="1"/>
      <c r="V4" s="1"/>
      <c r="W4" s="1"/>
      <c r="X4" s="1"/>
      <c r="Y4" s="1"/>
      <c r="Z4" s="1"/>
    </row>
    <row r="6" spans="1:46" ht="17.25" customHeight="1">
      <c r="B6" s="778" t="str">
        <f>RIGHT(A測定!$H$11,2)</f>
        <v>公差</v>
      </c>
      <c r="C6" s="778"/>
      <c r="D6" s="778" t="str">
        <f>A測定!$M$11</f>
        <v>差異</v>
      </c>
      <c r="E6" s="778" t="str">
        <f>A測定!$O$11</f>
        <v>判定</v>
      </c>
      <c r="F6" s="778" t="str">
        <f>A測定!$J$11</f>
        <v>素材寸法</v>
      </c>
      <c r="G6" s="778" t="str">
        <f>A測定!$K$11</f>
        <v>測定値</v>
      </c>
      <c r="H6" s="49"/>
      <c r="I6" s="50"/>
      <c r="J6" s="50"/>
      <c r="K6" s="50"/>
      <c r="L6" s="50"/>
      <c r="M6" s="51"/>
      <c r="N6" s="778" t="str">
        <f>A測定!$D$11</f>
        <v>测量</v>
      </c>
      <c r="O6" s="778" t="str">
        <f>A測定!$A$11</f>
        <v>NO</v>
      </c>
      <c r="AF6" s="778" t="str">
        <f>O6</f>
        <v>NO</v>
      </c>
      <c r="AG6" s="778" t="str">
        <f>N6</f>
        <v>测量</v>
      </c>
      <c r="AH6" s="49"/>
      <c r="AI6" s="50"/>
      <c r="AJ6" s="50"/>
      <c r="AK6" s="50"/>
      <c r="AL6" s="50"/>
      <c r="AM6" s="51"/>
      <c r="AN6" s="778" t="str">
        <f>G6</f>
        <v>測定値</v>
      </c>
      <c r="AO6" s="781" t="str">
        <f>F6</f>
        <v>素材寸法</v>
      </c>
      <c r="AP6" s="778" t="str">
        <f>E6</f>
        <v>判定</v>
      </c>
      <c r="AQ6" s="778" t="str">
        <f>D6</f>
        <v>差異</v>
      </c>
      <c r="AR6" s="778" t="str">
        <f>B6</f>
        <v>公差</v>
      </c>
      <c r="AS6" s="778"/>
    </row>
    <row r="7" spans="1:46">
      <c r="B7" s="173" t="str">
        <f>LEFT(A測定!$I$11,1)</f>
        <v>下</v>
      </c>
      <c r="C7" s="173" t="str">
        <f>LEFT(A測定!$H$11,1)</f>
        <v>上</v>
      </c>
      <c r="D7" s="778"/>
      <c r="E7" s="778"/>
      <c r="F7" s="778"/>
      <c r="G7" s="778"/>
      <c r="H7" s="52"/>
      <c r="I7" s="53"/>
      <c r="J7" s="53"/>
      <c r="K7" s="53"/>
      <c r="L7" s="53"/>
      <c r="M7" s="54"/>
      <c r="N7" s="778"/>
      <c r="O7" s="778"/>
      <c r="AF7" s="778"/>
      <c r="AG7" s="778"/>
      <c r="AH7" s="52"/>
      <c r="AI7" s="53"/>
      <c r="AJ7" s="53"/>
      <c r="AK7" s="53"/>
      <c r="AL7" s="53"/>
      <c r="AM7" s="54"/>
      <c r="AN7" s="778"/>
      <c r="AO7" s="778"/>
      <c r="AP7" s="778"/>
      <c r="AQ7" s="778"/>
      <c r="AR7" s="173" t="str">
        <f>C7</f>
        <v>上</v>
      </c>
      <c r="AS7" s="173" t="str">
        <f>B7</f>
        <v>下</v>
      </c>
    </row>
    <row r="8" spans="1:46">
      <c r="A8" s="38">
        <v>1</v>
      </c>
      <c r="B8" s="42">
        <f>A測定!I340</f>
        <v>-0.5</v>
      </c>
      <c r="C8" s="42">
        <f>A測定!H340</f>
        <v>0.2</v>
      </c>
      <c r="D8" s="42">
        <f>A測定!M340</f>
        <v>-0.16</v>
      </c>
      <c r="E8" s="39" t="str">
        <f t="shared" ref="E8:E15" si="0">IF(AND(C8&gt;=D8,D8&gt;=B8),"OK","NG")</f>
        <v>OK</v>
      </c>
      <c r="F8" s="43">
        <f>A測定!J340</f>
        <v>35.82</v>
      </c>
      <c r="G8" s="43">
        <f>A測定!K340</f>
        <v>35.982999999999997</v>
      </c>
      <c r="H8" s="55"/>
      <c r="I8" s="56"/>
      <c r="J8" s="56"/>
      <c r="K8" s="56"/>
      <c r="L8" s="56"/>
      <c r="M8" s="57"/>
      <c r="N8" s="39" t="str">
        <f>A測定!D340</f>
        <v>L</v>
      </c>
      <c r="O8" s="39">
        <f>A測定!A340</f>
        <v>449</v>
      </c>
      <c r="AF8" s="39">
        <f>A測定!A352</f>
        <v>461</v>
      </c>
      <c r="AG8" s="39" t="str">
        <f>A測定!D352</f>
        <v>L</v>
      </c>
      <c r="AH8" s="55"/>
      <c r="AI8" s="56"/>
      <c r="AJ8" s="56"/>
      <c r="AK8" s="56"/>
      <c r="AL8" s="56"/>
      <c r="AM8" s="57"/>
      <c r="AN8" s="45">
        <f>A測定!K352</f>
        <v>36.055999999999997</v>
      </c>
      <c r="AO8" s="45">
        <f>A測定!J352</f>
        <v>35.82</v>
      </c>
      <c r="AP8" s="39" t="str">
        <f t="shared" ref="AP8:AP15" si="1">IF(AND(AR8&gt;=AQ8,AQ8&gt;=AS8),"OK","NG")</f>
        <v>OK</v>
      </c>
      <c r="AQ8" s="47">
        <f>A測定!M352</f>
        <v>-0.24</v>
      </c>
      <c r="AR8" s="47">
        <f>A測定!H352</f>
        <v>0.2</v>
      </c>
      <c r="AS8" s="47">
        <f>A測定!I352</f>
        <v>-0.5</v>
      </c>
      <c r="AT8" s="38">
        <v>1</v>
      </c>
    </row>
    <row r="9" spans="1:46">
      <c r="A9" s="38">
        <v>2</v>
      </c>
      <c r="B9" s="42">
        <f>A測定!I348</f>
        <v>-0.5</v>
      </c>
      <c r="C9" s="42">
        <f>A測定!H348</f>
        <v>0.2</v>
      </c>
      <c r="D9" s="42">
        <f>A測定!M348</f>
        <v>-0.01</v>
      </c>
      <c r="E9" s="39" t="str">
        <f t="shared" si="0"/>
        <v>OK</v>
      </c>
      <c r="F9" s="43">
        <f>A測定!J348</f>
        <v>35.82</v>
      </c>
      <c r="G9" s="43">
        <f>A測定!K348</f>
        <v>35.828000000000003</v>
      </c>
      <c r="H9" s="55"/>
      <c r="I9" s="56"/>
      <c r="J9" s="56"/>
      <c r="K9" s="56"/>
      <c r="L9" s="56"/>
      <c r="M9" s="57"/>
      <c r="N9" s="39" t="str">
        <f>A測定!D348</f>
        <v>L</v>
      </c>
      <c r="O9" s="39">
        <f>A測定!A348</f>
        <v>457</v>
      </c>
      <c r="AF9" s="39">
        <f>A測定!A344</f>
        <v>453</v>
      </c>
      <c r="AG9" s="39" t="str">
        <f>A測定!D344</f>
        <v>L</v>
      </c>
      <c r="AH9" s="55"/>
      <c r="AI9" s="56"/>
      <c r="AJ9" s="56"/>
      <c r="AK9" s="56"/>
      <c r="AL9" s="56"/>
      <c r="AM9" s="57"/>
      <c r="AN9" s="45">
        <f>A測定!K344</f>
        <v>35.951999999999998</v>
      </c>
      <c r="AO9" s="45">
        <f>A測定!J344</f>
        <v>35.82</v>
      </c>
      <c r="AP9" s="39" t="str">
        <f t="shared" si="1"/>
        <v>OK</v>
      </c>
      <c r="AQ9" s="47">
        <f>A測定!M344</f>
        <v>-0.13</v>
      </c>
      <c r="AR9" s="47">
        <f>A測定!H344</f>
        <v>0.2</v>
      </c>
      <c r="AS9" s="47">
        <f>A測定!I344</f>
        <v>-0.5</v>
      </c>
      <c r="AT9" s="38">
        <v>2</v>
      </c>
    </row>
    <row r="10" spans="1:46">
      <c r="A10" s="38">
        <v>3</v>
      </c>
      <c r="B10" s="42">
        <f>A測定!I324</f>
        <v>-0.5</v>
      </c>
      <c r="C10" s="42">
        <f>A測定!H324</f>
        <v>0.2</v>
      </c>
      <c r="D10" s="42">
        <f>A測定!M324</f>
        <v>-0.2</v>
      </c>
      <c r="E10" s="39" t="str">
        <f t="shared" si="0"/>
        <v>OK</v>
      </c>
      <c r="F10" s="43">
        <f>A測定!J324</f>
        <v>35.82</v>
      </c>
      <c r="G10" s="43">
        <f>A測定!K324</f>
        <v>36.015000000000001</v>
      </c>
      <c r="H10" s="55"/>
      <c r="I10" s="56"/>
      <c r="J10" s="56"/>
      <c r="K10" s="56"/>
      <c r="L10" s="56"/>
      <c r="M10" s="57"/>
      <c r="N10" s="39" t="str">
        <f>A測定!D324</f>
        <v>L</v>
      </c>
      <c r="O10" s="39">
        <f>A測定!A324</f>
        <v>433</v>
      </c>
      <c r="AF10" s="39">
        <f>A測定!A336</f>
        <v>445</v>
      </c>
      <c r="AG10" s="39" t="str">
        <f>A測定!D336</f>
        <v>L</v>
      </c>
      <c r="AH10" s="55"/>
      <c r="AI10" s="56"/>
      <c r="AJ10" s="56"/>
      <c r="AK10" s="56"/>
      <c r="AL10" s="56"/>
      <c r="AM10" s="57"/>
      <c r="AN10" s="45">
        <f>A測定!K336</f>
        <v>35.781999999999996</v>
      </c>
      <c r="AO10" s="45">
        <f>A測定!J336</f>
        <v>35.82</v>
      </c>
      <c r="AP10" s="39" t="str">
        <f t="shared" si="1"/>
        <v>OK</v>
      </c>
      <c r="AQ10" s="47">
        <f>A測定!M336</f>
        <v>0.04</v>
      </c>
      <c r="AR10" s="47">
        <f>A測定!H336</f>
        <v>0.2</v>
      </c>
      <c r="AS10" s="47">
        <f>A測定!I336</f>
        <v>-0.5</v>
      </c>
      <c r="AT10" s="38">
        <v>3</v>
      </c>
    </row>
    <row r="11" spans="1:46">
      <c r="A11" s="38">
        <v>4</v>
      </c>
      <c r="B11" s="42">
        <f>A測定!I332</f>
        <v>-0.5</v>
      </c>
      <c r="C11" s="42">
        <f>A測定!H332</f>
        <v>0.2</v>
      </c>
      <c r="D11" s="42">
        <f>A測定!M332</f>
        <v>-0.08</v>
      </c>
      <c r="E11" s="39" t="str">
        <f t="shared" si="0"/>
        <v>OK</v>
      </c>
      <c r="F11" s="43">
        <f>A測定!J332</f>
        <v>35.82</v>
      </c>
      <c r="G11" s="43">
        <f>A測定!K332</f>
        <v>35.9</v>
      </c>
      <c r="H11" s="55"/>
      <c r="I11" s="56"/>
      <c r="J11" s="56"/>
      <c r="K11" s="56"/>
      <c r="L11" s="56"/>
      <c r="M11" s="57"/>
      <c r="N11" s="39" t="str">
        <f>A測定!D332</f>
        <v>L</v>
      </c>
      <c r="O11" s="39">
        <f>A測定!A332</f>
        <v>441</v>
      </c>
      <c r="AF11" s="39">
        <f>A測定!A328</f>
        <v>437</v>
      </c>
      <c r="AG11" s="39" t="str">
        <f>A測定!D328</f>
        <v>L</v>
      </c>
      <c r="AH11" s="55"/>
      <c r="AI11" s="56"/>
      <c r="AJ11" s="56"/>
      <c r="AK11" s="56"/>
      <c r="AL11" s="56"/>
      <c r="AM11" s="57"/>
      <c r="AN11" s="45">
        <f>A測定!K328</f>
        <v>36.029000000000003</v>
      </c>
      <c r="AO11" s="45">
        <f>A測定!J328</f>
        <v>35.82</v>
      </c>
      <c r="AP11" s="39" t="str">
        <f t="shared" si="1"/>
        <v>OK</v>
      </c>
      <c r="AQ11" s="47">
        <f>A測定!M328</f>
        <v>-0.21</v>
      </c>
      <c r="AR11" s="47">
        <f>A測定!H328</f>
        <v>0.2</v>
      </c>
      <c r="AS11" s="47">
        <f>A測定!I328</f>
        <v>-0.5</v>
      </c>
      <c r="AT11" s="38">
        <v>4</v>
      </c>
    </row>
    <row r="12" spans="1:46">
      <c r="A12" s="38">
        <v>5</v>
      </c>
      <c r="B12" s="42">
        <f>A測定!I308</f>
        <v>-0.5</v>
      </c>
      <c r="C12" s="42">
        <f>A測定!H308</f>
        <v>0.2</v>
      </c>
      <c r="D12" s="42">
        <f>A測定!M308</f>
        <v>-0.19</v>
      </c>
      <c r="E12" s="39" t="str">
        <f t="shared" si="0"/>
        <v>OK</v>
      </c>
      <c r="F12" s="43">
        <f>A測定!J308</f>
        <v>35.82</v>
      </c>
      <c r="G12" s="43">
        <f>A測定!K308</f>
        <v>36.012999999999998</v>
      </c>
      <c r="H12" s="55"/>
      <c r="I12" s="56"/>
      <c r="J12" s="56"/>
      <c r="K12" s="56"/>
      <c r="L12" s="56"/>
      <c r="M12" s="57"/>
      <c r="N12" s="39" t="str">
        <f>A測定!D308</f>
        <v>L</v>
      </c>
      <c r="O12" s="39">
        <f>A測定!A308</f>
        <v>417</v>
      </c>
      <c r="AF12" s="39">
        <f>A測定!A320</f>
        <v>429</v>
      </c>
      <c r="AG12" s="39" t="str">
        <f>A測定!D320</f>
        <v>L</v>
      </c>
      <c r="AH12" s="55"/>
      <c r="AI12" s="56"/>
      <c r="AJ12" s="56"/>
      <c r="AK12" s="56"/>
      <c r="AL12" s="56"/>
      <c r="AM12" s="57"/>
      <c r="AN12" s="45">
        <f>A測定!K320</f>
        <v>35.722000000000001</v>
      </c>
      <c r="AO12" s="45">
        <f>A測定!J320</f>
        <v>35.82</v>
      </c>
      <c r="AP12" s="39" t="str">
        <f t="shared" si="1"/>
        <v>OK</v>
      </c>
      <c r="AQ12" s="47">
        <f>A測定!M320</f>
        <v>0.1</v>
      </c>
      <c r="AR12" s="47">
        <f>A測定!H320</f>
        <v>0.2</v>
      </c>
      <c r="AS12" s="47">
        <f>A測定!I320</f>
        <v>-0.5</v>
      </c>
      <c r="AT12" s="38">
        <v>5</v>
      </c>
    </row>
    <row r="13" spans="1:46">
      <c r="A13" s="38">
        <v>6</v>
      </c>
      <c r="B13" s="42">
        <f>A測定!I312</f>
        <v>-0.5</v>
      </c>
      <c r="C13" s="42">
        <f>A測定!H312</f>
        <v>0.2</v>
      </c>
      <c r="D13" s="42">
        <f>A測定!M312</f>
        <v>-0.17</v>
      </c>
      <c r="E13" s="39" t="str">
        <f t="shared" si="0"/>
        <v>OK</v>
      </c>
      <c r="F13" s="43">
        <f>A測定!J312</f>
        <v>35.82</v>
      </c>
      <c r="G13" s="43">
        <f>A測定!K312</f>
        <v>35.99</v>
      </c>
      <c r="H13" s="55"/>
      <c r="I13" s="56"/>
      <c r="J13" s="56"/>
      <c r="K13" s="56"/>
      <c r="L13" s="56"/>
      <c r="M13" s="57"/>
      <c r="N13" s="39" t="str">
        <f>A測定!D312</f>
        <v>L</v>
      </c>
      <c r="O13" s="39">
        <f>A測定!A312</f>
        <v>425</v>
      </c>
      <c r="AF13" s="39">
        <f>A測定!A316</f>
        <v>421</v>
      </c>
      <c r="AG13" s="39" t="str">
        <f>A測定!D316</f>
        <v>L</v>
      </c>
      <c r="AH13" s="55"/>
      <c r="AI13" s="56"/>
      <c r="AJ13" s="56"/>
      <c r="AK13" s="56"/>
      <c r="AL13" s="56"/>
      <c r="AM13" s="57"/>
      <c r="AN13" s="45">
        <f>A測定!K316</f>
        <v>36.009</v>
      </c>
      <c r="AO13" s="45">
        <f>A測定!J316</f>
        <v>35.82</v>
      </c>
      <c r="AP13" s="39" t="str">
        <f t="shared" si="1"/>
        <v>OK</v>
      </c>
      <c r="AQ13" s="47">
        <f>A測定!M316</f>
        <v>-0.19</v>
      </c>
      <c r="AR13" s="47">
        <f>A測定!H316</f>
        <v>0.2</v>
      </c>
      <c r="AS13" s="47">
        <f>A測定!I316</f>
        <v>-0.5</v>
      </c>
      <c r="AT13" s="38">
        <v>6</v>
      </c>
    </row>
    <row r="14" spans="1:46">
      <c r="A14" s="38">
        <v>7</v>
      </c>
      <c r="B14" s="42">
        <f>A測定!I292</f>
        <v>-0.5</v>
      </c>
      <c r="C14" s="42">
        <f>A測定!H292</f>
        <v>0.2</v>
      </c>
      <c r="D14" s="42">
        <f>A測定!M292</f>
        <v>-0.11</v>
      </c>
      <c r="E14" s="39" t="str">
        <f t="shared" si="0"/>
        <v>OK</v>
      </c>
      <c r="F14" s="43">
        <f>A測定!J292</f>
        <v>35.82</v>
      </c>
      <c r="G14" s="43">
        <f>A測定!K292</f>
        <v>35.926000000000002</v>
      </c>
      <c r="H14" s="55"/>
      <c r="I14" s="56"/>
      <c r="J14" s="56"/>
      <c r="K14" s="56"/>
      <c r="L14" s="56"/>
      <c r="M14" s="57"/>
      <c r="N14" s="39" t="str">
        <f>A測定!D292</f>
        <v>L</v>
      </c>
      <c r="O14" s="39">
        <f>A測定!A292</f>
        <v>401</v>
      </c>
      <c r="AF14" s="39">
        <f>A測定!A304</f>
        <v>413</v>
      </c>
      <c r="AG14" s="39" t="str">
        <f>A測定!D304</f>
        <v>L</v>
      </c>
      <c r="AH14" s="55"/>
      <c r="AI14" s="56"/>
      <c r="AJ14" s="56"/>
      <c r="AK14" s="56"/>
      <c r="AL14" s="56"/>
      <c r="AM14" s="57"/>
      <c r="AN14" s="45">
        <f>A測定!K304</f>
        <v>35.621000000000002</v>
      </c>
      <c r="AO14" s="45">
        <f>A測定!J304</f>
        <v>35.82</v>
      </c>
      <c r="AP14" s="39" t="str">
        <f t="shared" si="1"/>
        <v>OK</v>
      </c>
      <c r="AQ14" s="47">
        <f>A測定!M304</f>
        <v>0.2</v>
      </c>
      <c r="AR14" s="47">
        <f>A測定!H304</f>
        <v>0.2</v>
      </c>
      <c r="AS14" s="47">
        <f>A測定!I304</f>
        <v>-0.5</v>
      </c>
      <c r="AT14" s="38">
        <v>7</v>
      </c>
    </row>
    <row r="15" spans="1:46">
      <c r="A15" s="38">
        <v>8</v>
      </c>
      <c r="B15" s="42">
        <f>A測定!I296</f>
        <v>-0.5</v>
      </c>
      <c r="C15" s="42">
        <f>A測定!H296</f>
        <v>0.2</v>
      </c>
      <c r="D15" s="42">
        <f>A測定!M296</f>
        <v>-0.35</v>
      </c>
      <c r="E15" s="39" t="str">
        <f t="shared" si="0"/>
        <v>OK</v>
      </c>
      <c r="F15" s="43">
        <f>A測定!J296</f>
        <v>35.82</v>
      </c>
      <c r="G15" s="43">
        <f>A測定!K296</f>
        <v>36.170999999999999</v>
      </c>
      <c r="H15" s="55"/>
      <c r="I15" s="56"/>
      <c r="J15" s="56"/>
      <c r="K15" s="56"/>
      <c r="L15" s="56"/>
      <c r="M15" s="57"/>
      <c r="N15" s="39" t="str">
        <f>A測定!D296</f>
        <v>L</v>
      </c>
      <c r="O15" s="39">
        <f>A測定!A296</f>
        <v>409</v>
      </c>
      <c r="AF15" s="39">
        <f>A測定!A300</f>
        <v>405</v>
      </c>
      <c r="AG15" s="39" t="str">
        <f>A測定!D300</f>
        <v>L</v>
      </c>
      <c r="AH15" s="55"/>
      <c r="AI15" s="56"/>
      <c r="AJ15" s="56"/>
      <c r="AK15" s="56"/>
      <c r="AL15" s="56"/>
      <c r="AM15" s="57"/>
      <c r="AN15" s="45">
        <f>A測定!K300</f>
        <v>35.930999999999997</v>
      </c>
      <c r="AO15" s="45">
        <f>A測定!J300</f>
        <v>35.82</v>
      </c>
      <c r="AP15" s="39" t="str">
        <f t="shared" si="1"/>
        <v>OK</v>
      </c>
      <c r="AQ15" s="47">
        <f>A測定!M300</f>
        <v>-0.11</v>
      </c>
      <c r="AR15" s="47">
        <f>A測定!H300</f>
        <v>0.2</v>
      </c>
      <c r="AS15" s="47">
        <f>A測定!I300</f>
        <v>-0.5</v>
      </c>
      <c r="AT15" s="38">
        <v>8</v>
      </c>
    </row>
  </sheetData>
  <mergeCells count="19">
    <mergeCell ref="AR6:AS6"/>
    <mergeCell ref="E3:I4"/>
    <mergeCell ref="N6:N7"/>
    <mergeCell ref="O6:O7"/>
    <mergeCell ref="AN6:AN7"/>
    <mergeCell ref="AP6:AP7"/>
    <mergeCell ref="AQ6:AQ7"/>
    <mergeCell ref="AH1:AO2"/>
    <mergeCell ref="B6:C6"/>
    <mergeCell ref="F6:F7"/>
    <mergeCell ref="AO6:AO7"/>
    <mergeCell ref="AG6:AG7"/>
    <mergeCell ref="E6:E7"/>
    <mergeCell ref="D6:D7"/>
    <mergeCell ref="G6:G7"/>
    <mergeCell ref="AF6:AF7"/>
    <mergeCell ref="E1:I2"/>
    <mergeCell ref="J1:Q2"/>
    <mergeCell ref="AF1:AG2"/>
  </mergeCells>
  <phoneticPr fontId="2"/>
  <conditionalFormatting sqref="D8:D15">
    <cfRule type="cellIs" dxfId="846" priority="1" stopIfTrue="1" operator="notBetween">
      <formula>C8</formula>
      <formula>B8</formula>
    </cfRule>
    <cfRule type="cellIs" dxfId="845" priority="2" stopIfTrue="1" operator="notBetween">
      <formula>C8-0.05</formula>
      <formula>B8+0.05</formula>
    </cfRule>
  </conditionalFormatting>
  <conditionalFormatting sqref="AQ8:AQ15">
    <cfRule type="cellIs" dxfId="844" priority="3" stopIfTrue="1" operator="notBetween">
      <formula>AR8</formula>
      <formula>AS8</formula>
    </cfRule>
    <cfRule type="cellIs" dxfId="843" priority="4" stopIfTrue="1" operator="notBetween">
      <formula>AR8-0.05</formula>
      <formula>AS8+0.05</formula>
    </cfRule>
  </conditionalFormatting>
  <conditionalFormatting sqref="AP8:AP15 E8:E15">
    <cfRule type="cellIs" dxfId="842" priority="5" stopIfTrue="1" operator="equal">
      <formula>"NG"</formula>
    </cfRule>
    <cfRule type="cellIs" dxfId="841" priority="6" stopIfTrue="1" operator="equal">
      <formula>"OK"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58" orientation="landscape" verticalDpi="0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8"/>
    <pageSetUpPr fitToPage="1"/>
  </sheetPr>
  <dimension ref="A1:AN32"/>
  <sheetViews>
    <sheetView zoomScale="50" zoomScaleNormal="50" workbookViewId="0">
      <selection activeCell="Z46" sqref="Z46"/>
    </sheetView>
  </sheetViews>
  <sheetFormatPr baseColWidth="10" defaultColWidth="9" defaultRowHeight="17"/>
  <cols>
    <col min="1" max="1" width="8.6640625" style="38" customWidth="1"/>
    <col min="2" max="3" width="7.6640625" style="38" customWidth="1"/>
    <col min="4" max="4" width="5.6640625" style="38" customWidth="1"/>
    <col min="5" max="5" width="8.6640625" style="38" customWidth="1"/>
    <col min="6" max="6" width="7.6640625" style="38" customWidth="1"/>
    <col min="7" max="8" width="10.6640625" style="38" customWidth="1"/>
    <col min="9" max="9" width="3.6640625" style="38" customWidth="1"/>
    <col min="10" max="10" width="7.1640625" style="38" customWidth="1"/>
    <col min="11" max="11" width="8.6640625" style="38" customWidth="1"/>
    <col min="12" max="12" width="7.1640625" style="38" customWidth="1"/>
    <col min="13" max="28" width="5.6640625" style="38" customWidth="1"/>
    <col min="29" max="29" width="7.1640625" style="38" customWidth="1"/>
    <col min="30" max="30" width="8.6640625" style="38" customWidth="1"/>
    <col min="31" max="31" width="7.1640625" style="38" customWidth="1"/>
    <col min="32" max="32" width="3.6640625" style="38" customWidth="1"/>
    <col min="33" max="34" width="10.6640625" style="38" customWidth="1"/>
    <col min="35" max="35" width="7.6640625" style="38" customWidth="1"/>
    <col min="36" max="36" width="8.6640625" style="38" customWidth="1"/>
    <col min="37" max="37" width="5.6640625" style="38" customWidth="1"/>
    <col min="38" max="39" width="7.6640625" style="38" customWidth="1"/>
    <col min="40" max="16384" width="9" style="38"/>
  </cols>
  <sheetData>
    <row r="1" spans="1:40" ht="17.25" customHeight="1">
      <c r="D1" s="784" t="str">
        <f>A測定!A5</f>
        <v>GHAC  R0J尺寸检查表</v>
      </c>
      <c r="E1" s="784"/>
      <c r="F1" s="784"/>
      <c r="G1" s="784"/>
      <c r="H1" s="784"/>
      <c r="I1" s="784" t="str">
        <f>CONCATENATE(MID(A測定!A5,6,3),"#",A測定!D5,"_",A測定!L5,"(",TEXT(A測定!G5,"yy/mm/dd"),")","_","SHOT.NO",A測定!J5)</f>
        <v xml:space="preserve"> R0#3_DC1(AVE)_SHOT.NO191</v>
      </c>
      <c r="J1" s="784"/>
      <c r="K1" s="784"/>
      <c r="L1" s="784"/>
      <c r="M1" s="784"/>
      <c r="N1" s="784"/>
      <c r="O1" s="784"/>
      <c r="P1" s="784"/>
      <c r="Q1" s="784"/>
      <c r="R1" s="784"/>
      <c r="AB1" s="785" t="str">
        <f>A測定!$J$7</f>
        <v>基准值</v>
      </c>
      <c r="AC1" s="786"/>
      <c r="AD1" s="784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AE1" s="784"/>
      <c r="AF1" s="784"/>
      <c r="AG1" s="784"/>
      <c r="AH1" s="784"/>
      <c r="AI1" s="784"/>
      <c r="AJ1" s="784"/>
      <c r="AK1" s="784"/>
    </row>
    <row r="2" spans="1:40" ht="17.25" customHeight="1">
      <c r="D2" s="784"/>
      <c r="E2" s="784"/>
      <c r="F2" s="784"/>
      <c r="G2" s="784"/>
      <c r="H2" s="784"/>
      <c r="I2" s="784"/>
      <c r="J2" s="784"/>
      <c r="K2" s="784"/>
      <c r="L2" s="784"/>
      <c r="M2" s="784"/>
      <c r="N2" s="784"/>
      <c r="O2" s="784"/>
      <c r="P2" s="784"/>
      <c r="Q2" s="784"/>
      <c r="R2" s="784"/>
      <c r="AB2" s="787"/>
      <c r="AC2" s="788"/>
      <c r="AD2" s="784"/>
      <c r="AE2" s="784"/>
      <c r="AF2" s="784"/>
      <c r="AG2" s="784"/>
      <c r="AH2" s="784"/>
      <c r="AI2" s="784"/>
      <c r="AJ2" s="784"/>
      <c r="AK2" s="784"/>
    </row>
    <row r="3" spans="1:40" ht="17.25" customHeight="1">
      <c r="D3" s="784" t="str">
        <f>A測定!$U$3</f>
        <v>ｽﾘｰﾌﾞ肉厚</v>
      </c>
      <c r="E3" s="784"/>
      <c r="F3" s="784"/>
      <c r="G3" s="784"/>
      <c r="H3" s="784"/>
      <c r="I3" s="780" t="str">
        <f>ｽﾘｰﾌﾞ肉厚!F3</f>
        <v>素材肉厚（mm）</v>
      </c>
      <c r="J3" s="780"/>
      <c r="K3" s="780"/>
      <c r="L3" s="780"/>
      <c r="M3" s="778" t="str">
        <f>ｽﾘｰﾌﾞ肉厚!J3</f>
        <v>加工後の最小肉厚（mm以上）</v>
      </c>
      <c r="N3" s="778"/>
      <c r="O3" s="778"/>
      <c r="P3" s="778"/>
      <c r="Q3" s="778"/>
      <c r="R3" s="778"/>
      <c r="S3" s="1"/>
      <c r="T3" s="1"/>
      <c r="V3" s="84"/>
      <c r="W3" s="85"/>
    </row>
    <row r="4" spans="1:40" ht="17.25" customHeight="1">
      <c r="D4" s="784"/>
      <c r="E4" s="784"/>
      <c r="F4" s="784"/>
      <c r="G4" s="784"/>
      <c r="H4" s="784"/>
      <c r="I4" s="778">
        <f>ｽﾘｰﾌﾞ肉厚!F4</f>
        <v>3.4</v>
      </c>
      <c r="J4" s="778"/>
      <c r="K4" s="778"/>
      <c r="L4" s="778"/>
      <c r="M4" s="796">
        <f>ｽﾘｰﾌﾞ肉厚!J4</f>
        <v>1</v>
      </c>
      <c r="N4" s="796"/>
      <c r="O4" s="796"/>
      <c r="P4" s="796"/>
      <c r="Q4" s="796"/>
      <c r="R4" s="796"/>
      <c r="S4" s="1"/>
      <c r="T4" s="1"/>
      <c r="V4" s="84"/>
      <c r="W4" s="85"/>
    </row>
    <row r="6" spans="1:40" ht="17.25" customHeight="1">
      <c r="B6" s="270" t="str">
        <f>RIGHT(A測定!$H$11,2)</f>
        <v>公差</v>
      </c>
      <c r="C6" s="783" t="str">
        <f>A測定!$L$11</f>
        <v>取代</v>
      </c>
      <c r="D6" s="778" t="str">
        <f>A測定!$O$11</f>
        <v>判定</v>
      </c>
      <c r="E6" s="797" t="str">
        <f>A測定!$U$3</f>
        <v>ｽﾘｰﾌﾞ肉厚</v>
      </c>
      <c r="F6" s="87"/>
      <c r="G6" s="88"/>
      <c r="H6" s="89"/>
      <c r="I6" s="90"/>
      <c r="J6" s="778" t="str">
        <f>A測定!$A$11</f>
        <v>NO</v>
      </c>
      <c r="K6" s="781" t="str">
        <f>A測定!$X$2</f>
        <v>寸法
GA～</v>
      </c>
      <c r="L6" s="781" t="str">
        <f>A測定!$Z$1</f>
        <v>測定
箇所</v>
      </c>
      <c r="AC6" s="781" t="str">
        <f>L6</f>
        <v>測定
箇所</v>
      </c>
      <c r="AD6" s="781" t="str">
        <f>K6</f>
        <v>寸法
GA～</v>
      </c>
      <c r="AE6" s="778" t="str">
        <f>J6</f>
        <v>NO</v>
      </c>
      <c r="AF6" s="91"/>
      <c r="AG6" s="88"/>
      <c r="AH6" s="88"/>
      <c r="AI6" s="92"/>
      <c r="AJ6" s="797" t="str">
        <f>E6</f>
        <v>ｽﾘｰﾌﾞ肉厚</v>
      </c>
      <c r="AK6" s="778" t="str">
        <f>D6</f>
        <v>判定</v>
      </c>
      <c r="AL6" s="799" t="str">
        <f>C6</f>
        <v>取代</v>
      </c>
      <c r="AM6" s="173" t="str">
        <f>B6</f>
        <v>公差</v>
      </c>
    </row>
    <row r="7" spans="1:40">
      <c r="B7" s="173" t="str">
        <f>LEFT(A測定!$I$11,1)</f>
        <v>下</v>
      </c>
      <c r="C7" s="780"/>
      <c r="D7" s="778"/>
      <c r="E7" s="798"/>
      <c r="F7" s="93"/>
      <c r="G7" s="94"/>
      <c r="H7" s="94"/>
      <c r="I7" s="61"/>
      <c r="J7" s="778"/>
      <c r="K7" s="778"/>
      <c r="L7" s="781"/>
      <c r="AC7" s="781"/>
      <c r="AD7" s="778"/>
      <c r="AE7" s="778"/>
      <c r="AF7" s="60"/>
      <c r="AG7" s="94"/>
      <c r="AH7" s="94"/>
      <c r="AI7" s="95"/>
      <c r="AJ7" s="798"/>
      <c r="AK7" s="778"/>
      <c r="AL7" s="798"/>
      <c r="AM7" s="173" t="str">
        <f>B7</f>
        <v>下</v>
      </c>
    </row>
    <row r="8" spans="1:40" ht="17.25" customHeight="1">
      <c r="A8" s="38">
        <v>1</v>
      </c>
      <c r="B8" s="96">
        <f>$M$4</f>
        <v>1</v>
      </c>
      <c r="C8" s="96">
        <f>A測定!L341</f>
        <v>1.4000000000000001</v>
      </c>
      <c r="D8" s="97" t="str">
        <f t="shared" ref="D8:D31" si="0">IF(E8&gt;=$M$4,"OK","NG")</f>
        <v>OK</v>
      </c>
      <c r="E8" s="96">
        <f t="shared" ref="E8:E31" si="1">ROUND($I$4-C8,2)</f>
        <v>2</v>
      </c>
      <c r="F8" s="98"/>
      <c r="G8" s="99"/>
      <c r="H8" s="99"/>
      <c r="I8" s="175"/>
      <c r="J8" s="179">
        <f>A測定!A341</f>
        <v>450</v>
      </c>
      <c r="K8" s="179" t="str">
        <f>A測定!$Y$2</f>
        <v>10mm</v>
      </c>
      <c r="L8" s="800" t="str">
        <f>A測定!$AA$4</f>
        <v>#4B</v>
      </c>
      <c r="AC8" s="800" t="str">
        <f>L8</f>
        <v>#4B</v>
      </c>
      <c r="AD8" s="179" t="str">
        <f t="shared" ref="AD8:AD31" si="2">K8</f>
        <v>10mm</v>
      </c>
      <c r="AE8" s="179">
        <f>A測定!A353</f>
        <v>462</v>
      </c>
      <c r="AF8" s="174"/>
      <c r="AG8" s="99"/>
      <c r="AH8" s="99"/>
      <c r="AI8" s="98"/>
      <c r="AJ8" s="96">
        <f t="shared" ref="AJ8:AJ31" si="3">ROUND($I$4-AL8,2)</f>
        <v>2.08</v>
      </c>
      <c r="AK8" s="97" t="str">
        <f t="shared" ref="AK8:AK31" si="4">IF(AJ8&gt;=$M$4,"OK","NG")</f>
        <v>OK</v>
      </c>
      <c r="AL8" s="96">
        <f>A測定!L353</f>
        <v>1.32</v>
      </c>
      <c r="AM8" s="96">
        <v>1</v>
      </c>
      <c r="AN8" s="38">
        <v>1</v>
      </c>
    </row>
    <row r="9" spans="1:40">
      <c r="A9" s="38">
        <v>2</v>
      </c>
      <c r="B9" s="102">
        <f t="shared" ref="B9:B31" si="5">$M$4</f>
        <v>1</v>
      </c>
      <c r="C9" s="102">
        <f>A測定!L342</f>
        <v>1.4100000000000001</v>
      </c>
      <c r="D9" s="103" t="str">
        <f t="shared" si="0"/>
        <v>OK</v>
      </c>
      <c r="E9" s="102">
        <f t="shared" si="1"/>
        <v>1.99</v>
      </c>
      <c r="F9" s="104"/>
      <c r="G9" s="105"/>
      <c r="H9" s="105"/>
      <c r="I9" s="106"/>
      <c r="J9" s="103">
        <f>A測定!A342</f>
        <v>451</v>
      </c>
      <c r="K9" s="103" t="str">
        <f>A測定!$Y$3</f>
        <v>50mm</v>
      </c>
      <c r="L9" s="801"/>
      <c r="AC9" s="801"/>
      <c r="AD9" s="103" t="str">
        <f t="shared" si="2"/>
        <v>50mm</v>
      </c>
      <c r="AE9" s="103">
        <f>A測定!A354</f>
        <v>463</v>
      </c>
      <c r="AF9" s="107"/>
      <c r="AG9" s="105"/>
      <c r="AH9" s="105"/>
      <c r="AI9" s="104"/>
      <c r="AJ9" s="102">
        <f t="shared" si="3"/>
        <v>2.0099999999999998</v>
      </c>
      <c r="AK9" s="103" t="str">
        <f t="shared" si="4"/>
        <v>OK</v>
      </c>
      <c r="AL9" s="102">
        <f>A測定!L354</f>
        <v>1.3900000000000001</v>
      </c>
      <c r="AM9" s="102">
        <v>1</v>
      </c>
      <c r="AN9" s="38">
        <v>2</v>
      </c>
    </row>
    <row r="10" spans="1:40">
      <c r="A10" s="38">
        <v>3</v>
      </c>
      <c r="B10" s="109">
        <f t="shared" si="5"/>
        <v>1</v>
      </c>
      <c r="C10" s="109">
        <f>A測定!L343</f>
        <v>1.48</v>
      </c>
      <c r="D10" s="110" t="str">
        <f t="shared" si="0"/>
        <v>OK</v>
      </c>
      <c r="E10" s="111">
        <f t="shared" si="1"/>
        <v>1.92</v>
      </c>
      <c r="F10" s="112"/>
      <c r="G10" s="113"/>
      <c r="H10" s="113"/>
      <c r="I10" s="177"/>
      <c r="J10" s="178">
        <f>A測定!A343</f>
        <v>452</v>
      </c>
      <c r="K10" s="178" t="str">
        <f>A測定!$Y$4</f>
        <v>80mm</v>
      </c>
      <c r="L10" s="178" t="str">
        <f>A測定!$AC$1</f>
        <v>B</v>
      </c>
      <c r="AC10" s="178" t="str">
        <f>A測定!$AE$1</f>
        <v>D</v>
      </c>
      <c r="AD10" s="178" t="str">
        <f t="shared" si="2"/>
        <v>80mm</v>
      </c>
      <c r="AE10" s="178">
        <f>A測定!A355</f>
        <v>464</v>
      </c>
      <c r="AF10" s="176"/>
      <c r="AG10" s="113"/>
      <c r="AH10" s="113"/>
      <c r="AI10" s="112"/>
      <c r="AJ10" s="109">
        <f t="shared" si="3"/>
        <v>2</v>
      </c>
      <c r="AK10" s="110" t="str">
        <f t="shared" si="4"/>
        <v>OK</v>
      </c>
      <c r="AL10" s="109">
        <f>A測定!L355</f>
        <v>1.4000000000000001</v>
      </c>
      <c r="AM10" s="109">
        <v>1</v>
      </c>
      <c r="AN10" s="38">
        <v>3</v>
      </c>
    </row>
    <row r="11" spans="1:40" ht="17.25" customHeight="1">
      <c r="A11" s="38">
        <v>4</v>
      </c>
      <c r="B11" s="96">
        <f t="shared" si="5"/>
        <v>1</v>
      </c>
      <c r="C11" s="96">
        <f>A測定!L349</f>
        <v>1.57</v>
      </c>
      <c r="D11" s="97" t="str">
        <f t="shared" si="0"/>
        <v>OK</v>
      </c>
      <c r="E11" s="96">
        <f t="shared" si="1"/>
        <v>1.83</v>
      </c>
      <c r="F11" s="98"/>
      <c r="G11" s="99"/>
      <c r="H11" s="99"/>
      <c r="I11" s="175"/>
      <c r="J11" s="179">
        <f>A測定!A349</f>
        <v>458</v>
      </c>
      <c r="K11" s="179" t="str">
        <f>A測定!$Y$2</f>
        <v>10mm</v>
      </c>
      <c r="L11" s="800" t="str">
        <f>L8</f>
        <v>#4B</v>
      </c>
      <c r="AC11" s="800" t="str">
        <f>L8</f>
        <v>#4B</v>
      </c>
      <c r="AD11" s="179" t="str">
        <f t="shared" si="2"/>
        <v>10mm</v>
      </c>
      <c r="AE11" s="179">
        <f>A測定!A345</f>
        <v>454</v>
      </c>
      <c r="AF11" s="174"/>
      <c r="AG11" s="99"/>
      <c r="AH11" s="99"/>
      <c r="AI11" s="98"/>
      <c r="AJ11" s="96">
        <f t="shared" si="3"/>
        <v>1.96</v>
      </c>
      <c r="AK11" s="97" t="str">
        <f t="shared" si="4"/>
        <v>OK</v>
      </c>
      <c r="AL11" s="96">
        <f>A測定!L345</f>
        <v>1.44</v>
      </c>
      <c r="AM11" s="96">
        <v>1</v>
      </c>
      <c r="AN11" s="38">
        <v>4</v>
      </c>
    </row>
    <row r="12" spans="1:40">
      <c r="A12" s="38">
        <v>5</v>
      </c>
      <c r="B12" s="102">
        <f t="shared" si="5"/>
        <v>1</v>
      </c>
      <c r="C12" s="102">
        <f>A測定!L350</f>
        <v>1.61</v>
      </c>
      <c r="D12" s="103" t="str">
        <f t="shared" si="0"/>
        <v>OK</v>
      </c>
      <c r="E12" s="102">
        <f t="shared" si="1"/>
        <v>1.79</v>
      </c>
      <c r="F12" s="104"/>
      <c r="G12" s="105"/>
      <c r="H12" s="105"/>
      <c r="I12" s="106"/>
      <c r="J12" s="103">
        <f>A測定!A350</f>
        <v>459</v>
      </c>
      <c r="K12" s="103" t="str">
        <f>A測定!$Y$3</f>
        <v>50mm</v>
      </c>
      <c r="L12" s="801"/>
      <c r="AC12" s="801"/>
      <c r="AD12" s="103" t="str">
        <f t="shared" si="2"/>
        <v>50mm</v>
      </c>
      <c r="AE12" s="103">
        <f>A測定!A346</f>
        <v>455</v>
      </c>
      <c r="AF12" s="107"/>
      <c r="AG12" s="105"/>
      <c r="AH12" s="105"/>
      <c r="AI12" s="104"/>
      <c r="AJ12" s="102">
        <f t="shared" si="3"/>
        <v>1.99</v>
      </c>
      <c r="AK12" s="103" t="str">
        <f t="shared" si="4"/>
        <v>OK</v>
      </c>
      <c r="AL12" s="102">
        <f>A測定!L346</f>
        <v>1.4100000000000001</v>
      </c>
      <c r="AM12" s="102">
        <v>1</v>
      </c>
      <c r="AN12" s="38">
        <v>5</v>
      </c>
    </row>
    <row r="13" spans="1:40">
      <c r="A13" s="38">
        <v>6</v>
      </c>
      <c r="B13" s="109">
        <f t="shared" si="5"/>
        <v>1</v>
      </c>
      <c r="C13" s="109">
        <f>A測定!L351</f>
        <v>1.6300000000000001</v>
      </c>
      <c r="D13" s="110" t="str">
        <f t="shared" si="0"/>
        <v>OK</v>
      </c>
      <c r="E13" s="111">
        <f t="shared" si="1"/>
        <v>1.77</v>
      </c>
      <c r="F13" s="112"/>
      <c r="G13" s="113"/>
      <c r="H13" s="113"/>
      <c r="I13" s="177"/>
      <c r="J13" s="178">
        <f>A測定!A351</f>
        <v>460</v>
      </c>
      <c r="K13" s="178" t="str">
        <f>A測定!$Y$4</f>
        <v>80mm</v>
      </c>
      <c r="L13" s="178" t="str">
        <f>A測定!$AD$1</f>
        <v>C</v>
      </c>
      <c r="AC13" s="178" t="str">
        <f>A測定!$AB$1</f>
        <v>A</v>
      </c>
      <c r="AD13" s="178" t="str">
        <f t="shared" si="2"/>
        <v>80mm</v>
      </c>
      <c r="AE13" s="178">
        <f>A測定!A347</f>
        <v>456</v>
      </c>
      <c r="AF13" s="176"/>
      <c r="AG13" s="113"/>
      <c r="AH13" s="113"/>
      <c r="AI13" s="112"/>
      <c r="AJ13" s="109">
        <f t="shared" si="3"/>
        <v>1.93</v>
      </c>
      <c r="AK13" s="110" t="str">
        <f t="shared" si="4"/>
        <v>OK</v>
      </c>
      <c r="AL13" s="109">
        <f>A測定!L347</f>
        <v>1.47</v>
      </c>
      <c r="AM13" s="109">
        <v>1</v>
      </c>
      <c r="AN13" s="38">
        <v>6</v>
      </c>
    </row>
    <row r="14" spans="1:40" ht="17.25" customHeight="1">
      <c r="A14" s="38">
        <v>7</v>
      </c>
      <c r="B14" s="96">
        <f t="shared" si="5"/>
        <v>1</v>
      </c>
      <c r="C14" s="96">
        <f>A測定!L325</f>
        <v>1.33</v>
      </c>
      <c r="D14" s="97" t="str">
        <f t="shared" si="0"/>
        <v>OK</v>
      </c>
      <c r="E14" s="96">
        <f t="shared" si="1"/>
        <v>2.0699999999999998</v>
      </c>
      <c r="F14" s="98"/>
      <c r="G14" s="99"/>
      <c r="H14" s="99"/>
      <c r="I14" s="175"/>
      <c r="J14" s="179">
        <f>A測定!A325</f>
        <v>434</v>
      </c>
      <c r="K14" s="179" t="str">
        <f>A測定!$Y$2</f>
        <v>10mm</v>
      </c>
      <c r="L14" s="800" t="str">
        <f>A測定!$AA$3</f>
        <v>#3B</v>
      </c>
      <c r="AC14" s="800" t="str">
        <f>L14</f>
        <v>#3B</v>
      </c>
      <c r="AD14" s="179" t="str">
        <f t="shared" si="2"/>
        <v>10mm</v>
      </c>
      <c r="AE14" s="179">
        <f>A測定!A337</f>
        <v>446</v>
      </c>
      <c r="AF14" s="174"/>
      <c r="AG14" s="99"/>
      <c r="AH14" s="99"/>
      <c r="AI14" s="98"/>
      <c r="AJ14" s="96">
        <f t="shared" si="3"/>
        <v>1.84</v>
      </c>
      <c r="AK14" s="97" t="str">
        <f t="shared" si="4"/>
        <v>OK</v>
      </c>
      <c r="AL14" s="96">
        <f>A測定!L337</f>
        <v>1.56</v>
      </c>
      <c r="AM14" s="96">
        <v>1</v>
      </c>
      <c r="AN14" s="38">
        <v>7</v>
      </c>
    </row>
    <row r="15" spans="1:40">
      <c r="A15" s="38">
        <v>8</v>
      </c>
      <c r="B15" s="102">
        <f t="shared" si="5"/>
        <v>1</v>
      </c>
      <c r="C15" s="102">
        <f>A測定!L326</f>
        <v>1.46</v>
      </c>
      <c r="D15" s="103" t="str">
        <f t="shared" si="0"/>
        <v>OK</v>
      </c>
      <c r="E15" s="102">
        <f t="shared" si="1"/>
        <v>1.94</v>
      </c>
      <c r="F15" s="104"/>
      <c r="G15" s="105"/>
      <c r="H15" s="105"/>
      <c r="I15" s="106"/>
      <c r="J15" s="103">
        <f>A測定!A326</f>
        <v>435</v>
      </c>
      <c r="K15" s="103" t="str">
        <f>A測定!$Y$3</f>
        <v>50mm</v>
      </c>
      <c r="L15" s="801"/>
      <c r="AC15" s="801"/>
      <c r="AD15" s="103" t="str">
        <f t="shared" si="2"/>
        <v>50mm</v>
      </c>
      <c r="AE15" s="103">
        <f>A測定!A338</f>
        <v>447</v>
      </c>
      <c r="AF15" s="107"/>
      <c r="AG15" s="105"/>
      <c r="AH15" s="105"/>
      <c r="AI15" s="104"/>
      <c r="AJ15" s="102">
        <f t="shared" si="3"/>
        <v>1.81</v>
      </c>
      <c r="AK15" s="103" t="str">
        <f t="shared" si="4"/>
        <v>OK</v>
      </c>
      <c r="AL15" s="102">
        <f>A測定!L338</f>
        <v>1.59</v>
      </c>
      <c r="AM15" s="102">
        <v>1</v>
      </c>
      <c r="AN15" s="38">
        <v>8</v>
      </c>
    </row>
    <row r="16" spans="1:40">
      <c r="A16" s="38">
        <v>9</v>
      </c>
      <c r="B16" s="109">
        <f t="shared" si="5"/>
        <v>1</v>
      </c>
      <c r="C16" s="109">
        <f>A測定!L327</f>
        <v>1.54</v>
      </c>
      <c r="D16" s="110" t="str">
        <f t="shared" si="0"/>
        <v>OK</v>
      </c>
      <c r="E16" s="111">
        <f t="shared" si="1"/>
        <v>1.86</v>
      </c>
      <c r="F16" s="112"/>
      <c r="G16" s="113"/>
      <c r="H16" s="113"/>
      <c r="I16" s="177"/>
      <c r="J16" s="178">
        <f>A測定!A327</f>
        <v>436</v>
      </c>
      <c r="K16" s="178" t="str">
        <f>A測定!$Y$4</f>
        <v>80mm</v>
      </c>
      <c r="L16" s="178" t="str">
        <f>A測定!$AC$1</f>
        <v>B</v>
      </c>
      <c r="AC16" s="178" t="str">
        <f>A測定!$AE$1</f>
        <v>D</v>
      </c>
      <c r="AD16" s="178" t="str">
        <f t="shared" si="2"/>
        <v>80mm</v>
      </c>
      <c r="AE16" s="178">
        <f>A測定!A339</f>
        <v>448</v>
      </c>
      <c r="AF16" s="176"/>
      <c r="AG16" s="113"/>
      <c r="AH16" s="113"/>
      <c r="AI16" s="112"/>
      <c r="AJ16" s="109">
        <f t="shared" si="3"/>
        <v>1.79</v>
      </c>
      <c r="AK16" s="110" t="str">
        <f t="shared" si="4"/>
        <v>OK</v>
      </c>
      <c r="AL16" s="109">
        <f>A測定!L339</f>
        <v>1.61</v>
      </c>
      <c r="AM16" s="109">
        <v>1</v>
      </c>
      <c r="AN16" s="38">
        <v>9</v>
      </c>
    </row>
    <row r="17" spans="1:40" ht="17.25" customHeight="1">
      <c r="A17" s="38">
        <v>10</v>
      </c>
      <c r="B17" s="96">
        <f t="shared" si="5"/>
        <v>1</v>
      </c>
      <c r="C17" s="96">
        <f>A測定!L333</f>
        <v>1.45</v>
      </c>
      <c r="D17" s="97" t="str">
        <f t="shared" si="0"/>
        <v>OK</v>
      </c>
      <c r="E17" s="96">
        <f t="shared" si="1"/>
        <v>1.95</v>
      </c>
      <c r="F17" s="98"/>
      <c r="G17" s="99"/>
      <c r="H17" s="99"/>
      <c r="I17" s="175"/>
      <c r="J17" s="179">
        <f>A測定!A333</f>
        <v>442</v>
      </c>
      <c r="K17" s="179" t="str">
        <f>A測定!$Y$2</f>
        <v>10mm</v>
      </c>
      <c r="L17" s="800" t="str">
        <f>L14</f>
        <v>#3B</v>
      </c>
      <c r="AC17" s="800" t="str">
        <f>L14</f>
        <v>#3B</v>
      </c>
      <c r="AD17" s="179" t="str">
        <f t="shared" si="2"/>
        <v>10mm</v>
      </c>
      <c r="AE17" s="179">
        <f>A測定!A329</f>
        <v>438</v>
      </c>
      <c r="AF17" s="174"/>
      <c r="AG17" s="99"/>
      <c r="AH17" s="99"/>
      <c r="AI17" s="98"/>
      <c r="AJ17" s="96">
        <f t="shared" si="3"/>
        <v>2.0299999999999998</v>
      </c>
      <c r="AK17" s="97" t="str">
        <f t="shared" si="4"/>
        <v>OK</v>
      </c>
      <c r="AL17" s="96">
        <f>A測定!L329</f>
        <v>1.37</v>
      </c>
      <c r="AM17" s="96">
        <v>1</v>
      </c>
      <c r="AN17" s="38">
        <v>10</v>
      </c>
    </row>
    <row r="18" spans="1:40">
      <c r="A18" s="38">
        <v>11</v>
      </c>
      <c r="B18" s="102">
        <f t="shared" si="5"/>
        <v>1</v>
      </c>
      <c r="C18" s="102">
        <f>A測定!L334</f>
        <v>1.47</v>
      </c>
      <c r="D18" s="103" t="str">
        <f t="shared" si="0"/>
        <v>OK</v>
      </c>
      <c r="E18" s="102">
        <f t="shared" si="1"/>
        <v>1.93</v>
      </c>
      <c r="F18" s="104"/>
      <c r="G18" s="105"/>
      <c r="H18" s="105"/>
      <c r="I18" s="106"/>
      <c r="J18" s="103">
        <f>A測定!A334</f>
        <v>443</v>
      </c>
      <c r="K18" s="103" t="str">
        <f>A測定!$Y$3</f>
        <v>50mm</v>
      </c>
      <c r="L18" s="801"/>
      <c r="AC18" s="801"/>
      <c r="AD18" s="103" t="str">
        <f t="shared" si="2"/>
        <v>50mm</v>
      </c>
      <c r="AE18" s="103">
        <f>A測定!A330</f>
        <v>439</v>
      </c>
      <c r="AF18" s="107"/>
      <c r="AG18" s="105"/>
      <c r="AH18" s="105"/>
      <c r="AI18" s="104"/>
      <c r="AJ18" s="102">
        <f t="shared" si="3"/>
        <v>2.08</v>
      </c>
      <c r="AK18" s="103" t="str">
        <f t="shared" si="4"/>
        <v>OK</v>
      </c>
      <c r="AL18" s="102">
        <f>A測定!L330</f>
        <v>1.32</v>
      </c>
      <c r="AM18" s="102">
        <v>1</v>
      </c>
      <c r="AN18" s="38">
        <v>11</v>
      </c>
    </row>
    <row r="19" spans="1:40">
      <c r="A19" s="38">
        <v>12</v>
      </c>
      <c r="B19" s="109">
        <f t="shared" si="5"/>
        <v>1</v>
      </c>
      <c r="C19" s="109">
        <f>A測定!L335</f>
        <v>1.51</v>
      </c>
      <c r="D19" s="110" t="str">
        <f t="shared" si="0"/>
        <v>OK</v>
      </c>
      <c r="E19" s="111">
        <f t="shared" si="1"/>
        <v>1.89</v>
      </c>
      <c r="F19" s="112"/>
      <c r="G19" s="113"/>
      <c r="H19" s="113"/>
      <c r="I19" s="177"/>
      <c r="J19" s="178">
        <f>A測定!A335</f>
        <v>444</v>
      </c>
      <c r="K19" s="178" t="str">
        <f>A測定!$Y$4</f>
        <v>80mm</v>
      </c>
      <c r="L19" s="178" t="str">
        <f>A測定!$AD$1</f>
        <v>C</v>
      </c>
      <c r="AC19" s="178" t="str">
        <f>A測定!$AB$1</f>
        <v>A</v>
      </c>
      <c r="AD19" s="178" t="str">
        <f t="shared" si="2"/>
        <v>80mm</v>
      </c>
      <c r="AE19" s="178">
        <f>A測定!A331</f>
        <v>440</v>
      </c>
      <c r="AF19" s="176"/>
      <c r="AG19" s="113"/>
      <c r="AH19" s="113"/>
      <c r="AI19" s="112"/>
      <c r="AJ19" s="109">
        <f t="shared" si="3"/>
        <v>2</v>
      </c>
      <c r="AK19" s="110" t="str">
        <f t="shared" si="4"/>
        <v>OK</v>
      </c>
      <c r="AL19" s="109">
        <f>A測定!L331</f>
        <v>1.4000000000000001</v>
      </c>
      <c r="AM19" s="109">
        <v>1</v>
      </c>
      <c r="AN19" s="38">
        <v>12</v>
      </c>
    </row>
    <row r="20" spans="1:40" ht="17.25" customHeight="1">
      <c r="A20" s="38">
        <v>13</v>
      </c>
      <c r="B20" s="96">
        <f t="shared" si="5"/>
        <v>1</v>
      </c>
      <c r="C20" s="96">
        <f>A測定!L309</f>
        <v>1.33</v>
      </c>
      <c r="D20" s="97" t="str">
        <f t="shared" si="0"/>
        <v>OK</v>
      </c>
      <c r="E20" s="96">
        <f t="shared" si="1"/>
        <v>2.0699999999999998</v>
      </c>
      <c r="F20" s="98"/>
      <c r="G20" s="99"/>
      <c r="H20" s="99"/>
      <c r="I20" s="175"/>
      <c r="J20" s="179">
        <f>A測定!A309</f>
        <v>418</v>
      </c>
      <c r="K20" s="179" t="str">
        <f>A測定!$Y$2</f>
        <v>10mm</v>
      </c>
      <c r="L20" s="800" t="str">
        <f>A測定!$AA$2</f>
        <v>#2B</v>
      </c>
      <c r="AC20" s="800" t="str">
        <f>L20</f>
        <v>#2B</v>
      </c>
      <c r="AD20" s="179" t="str">
        <f t="shared" si="2"/>
        <v>10mm</v>
      </c>
      <c r="AE20" s="179">
        <f>A測定!A321</f>
        <v>430</v>
      </c>
      <c r="AF20" s="174"/>
      <c r="AG20" s="99"/>
      <c r="AH20" s="99"/>
      <c r="AI20" s="98"/>
      <c r="AJ20" s="96">
        <f t="shared" si="3"/>
        <v>1.74</v>
      </c>
      <c r="AK20" s="97" t="str">
        <f t="shared" si="4"/>
        <v>OK</v>
      </c>
      <c r="AL20" s="96">
        <f>A測定!L321</f>
        <v>1.6600000000000001</v>
      </c>
      <c r="AM20" s="96">
        <v>1</v>
      </c>
      <c r="AN20" s="38">
        <v>13</v>
      </c>
    </row>
    <row r="21" spans="1:40">
      <c r="A21" s="38">
        <v>14</v>
      </c>
      <c r="B21" s="102">
        <f t="shared" si="5"/>
        <v>1</v>
      </c>
      <c r="C21" s="102">
        <f>A測定!L310</f>
        <v>1.45</v>
      </c>
      <c r="D21" s="103" t="str">
        <f t="shared" si="0"/>
        <v>OK</v>
      </c>
      <c r="E21" s="102">
        <f t="shared" si="1"/>
        <v>1.95</v>
      </c>
      <c r="F21" s="104"/>
      <c r="G21" s="105"/>
      <c r="H21" s="105"/>
      <c r="I21" s="106"/>
      <c r="J21" s="103">
        <f>A測定!A310</f>
        <v>419</v>
      </c>
      <c r="K21" s="103" t="str">
        <f>A測定!$Y$3</f>
        <v>50mm</v>
      </c>
      <c r="L21" s="801"/>
      <c r="AC21" s="801"/>
      <c r="AD21" s="103" t="str">
        <f t="shared" si="2"/>
        <v>50mm</v>
      </c>
      <c r="AE21" s="103">
        <f>A測定!A322</f>
        <v>431</v>
      </c>
      <c r="AF21" s="107"/>
      <c r="AG21" s="105"/>
      <c r="AH21" s="105"/>
      <c r="AI21" s="104"/>
      <c r="AJ21" s="102">
        <f t="shared" si="3"/>
        <v>1.72</v>
      </c>
      <c r="AK21" s="103" t="str">
        <f t="shared" si="4"/>
        <v>OK</v>
      </c>
      <c r="AL21" s="102">
        <f>A測定!L322</f>
        <v>1.6800000000000002</v>
      </c>
      <c r="AM21" s="102">
        <v>1</v>
      </c>
      <c r="AN21" s="38">
        <v>14</v>
      </c>
    </row>
    <row r="22" spans="1:40">
      <c r="A22" s="38">
        <v>15</v>
      </c>
      <c r="B22" s="109">
        <f t="shared" si="5"/>
        <v>1</v>
      </c>
      <c r="C22" s="109">
        <f>A測定!L311</f>
        <v>1.52</v>
      </c>
      <c r="D22" s="110" t="str">
        <f t="shared" si="0"/>
        <v>OK</v>
      </c>
      <c r="E22" s="111">
        <f t="shared" si="1"/>
        <v>1.88</v>
      </c>
      <c r="F22" s="112"/>
      <c r="G22" s="113"/>
      <c r="H22" s="113"/>
      <c r="I22" s="177"/>
      <c r="J22" s="178">
        <f>A測定!A311</f>
        <v>420</v>
      </c>
      <c r="K22" s="178" t="str">
        <f>A測定!$Y$4</f>
        <v>80mm</v>
      </c>
      <c r="L22" s="178" t="str">
        <f>A測定!$AC$1</f>
        <v>B</v>
      </c>
      <c r="AC22" s="178" t="str">
        <f>A測定!$AE$1</f>
        <v>D</v>
      </c>
      <c r="AD22" s="178" t="str">
        <f t="shared" si="2"/>
        <v>80mm</v>
      </c>
      <c r="AE22" s="178">
        <f>A測定!A323</f>
        <v>432</v>
      </c>
      <c r="AF22" s="176"/>
      <c r="AG22" s="113"/>
      <c r="AH22" s="113"/>
      <c r="AI22" s="112"/>
      <c r="AJ22" s="109">
        <f t="shared" si="3"/>
        <v>1.71</v>
      </c>
      <c r="AK22" s="110" t="str">
        <f t="shared" si="4"/>
        <v>OK</v>
      </c>
      <c r="AL22" s="109">
        <f>A測定!L323</f>
        <v>1.69</v>
      </c>
      <c r="AM22" s="109">
        <v>1</v>
      </c>
      <c r="AN22" s="38">
        <v>15</v>
      </c>
    </row>
    <row r="23" spans="1:40" ht="17.25" customHeight="1">
      <c r="A23" s="38">
        <v>16</v>
      </c>
      <c r="B23" s="96">
        <f t="shared" si="5"/>
        <v>1</v>
      </c>
      <c r="C23" s="96">
        <f>A測定!L313</f>
        <v>1.33</v>
      </c>
      <c r="D23" s="97" t="str">
        <f t="shared" si="0"/>
        <v>OK</v>
      </c>
      <c r="E23" s="96">
        <f t="shared" si="1"/>
        <v>2.0699999999999998</v>
      </c>
      <c r="F23" s="98"/>
      <c r="G23" s="99"/>
      <c r="H23" s="99"/>
      <c r="I23" s="175"/>
      <c r="J23" s="179">
        <f>A測定!A313</f>
        <v>426</v>
      </c>
      <c r="K23" s="179" t="str">
        <f>A測定!$Y$2</f>
        <v>10mm</v>
      </c>
      <c r="L23" s="800" t="str">
        <f>L20</f>
        <v>#2B</v>
      </c>
      <c r="AC23" s="800" t="str">
        <f>L20</f>
        <v>#2B</v>
      </c>
      <c r="AD23" s="179" t="str">
        <f t="shared" si="2"/>
        <v>10mm</v>
      </c>
      <c r="AE23" s="179">
        <f>A測定!A317</f>
        <v>422</v>
      </c>
      <c r="AF23" s="174"/>
      <c r="AG23" s="99"/>
      <c r="AH23" s="99"/>
      <c r="AI23" s="98"/>
      <c r="AJ23" s="96">
        <f t="shared" si="3"/>
        <v>2.02</v>
      </c>
      <c r="AK23" s="97" t="str">
        <f t="shared" si="4"/>
        <v>OK</v>
      </c>
      <c r="AL23" s="96">
        <f>A測定!L317</f>
        <v>1.3800000000000001</v>
      </c>
      <c r="AM23" s="96">
        <v>1</v>
      </c>
      <c r="AN23" s="38">
        <v>16</v>
      </c>
    </row>
    <row r="24" spans="1:40">
      <c r="A24" s="38">
        <v>17</v>
      </c>
      <c r="B24" s="102">
        <f t="shared" si="5"/>
        <v>1</v>
      </c>
      <c r="C24" s="102">
        <f>A測定!L314</f>
        <v>1.3900000000000001</v>
      </c>
      <c r="D24" s="103" t="str">
        <f t="shared" si="0"/>
        <v>OK</v>
      </c>
      <c r="E24" s="102">
        <f t="shared" si="1"/>
        <v>2.0099999999999998</v>
      </c>
      <c r="F24" s="104"/>
      <c r="G24" s="105"/>
      <c r="H24" s="105"/>
      <c r="I24" s="106"/>
      <c r="J24" s="103">
        <f>A測定!A314</f>
        <v>427</v>
      </c>
      <c r="K24" s="103" t="str">
        <f>A測定!$Y$3</f>
        <v>50mm</v>
      </c>
      <c r="L24" s="801"/>
      <c r="AC24" s="801"/>
      <c r="AD24" s="103" t="str">
        <f t="shared" si="2"/>
        <v>50mm</v>
      </c>
      <c r="AE24" s="103">
        <f>A測定!A318</f>
        <v>423</v>
      </c>
      <c r="AF24" s="107"/>
      <c r="AG24" s="105"/>
      <c r="AH24" s="105"/>
      <c r="AI24" s="104"/>
      <c r="AJ24" s="102">
        <f t="shared" si="3"/>
        <v>2.0499999999999998</v>
      </c>
      <c r="AK24" s="103" t="str">
        <f t="shared" si="4"/>
        <v>OK</v>
      </c>
      <c r="AL24" s="102">
        <f>A測定!L318</f>
        <v>1.35</v>
      </c>
      <c r="AM24" s="102">
        <v>1</v>
      </c>
      <c r="AN24" s="38">
        <v>17</v>
      </c>
    </row>
    <row r="25" spans="1:40">
      <c r="A25" s="38">
        <v>18</v>
      </c>
      <c r="B25" s="109">
        <f t="shared" si="5"/>
        <v>1</v>
      </c>
      <c r="C25" s="109">
        <f>A測定!L315</f>
        <v>1.42</v>
      </c>
      <c r="D25" s="110" t="str">
        <f t="shared" si="0"/>
        <v>OK</v>
      </c>
      <c r="E25" s="111">
        <f t="shared" si="1"/>
        <v>1.98</v>
      </c>
      <c r="F25" s="112"/>
      <c r="G25" s="113"/>
      <c r="H25" s="113"/>
      <c r="I25" s="177"/>
      <c r="J25" s="178">
        <f>A測定!A315</f>
        <v>428</v>
      </c>
      <c r="K25" s="178" t="str">
        <f>A測定!$Y$4</f>
        <v>80mm</v>
      </c>
      <c r="L25" s="178" t="str">
        <f>A測定!$AD$1</f>
        <v>C</v>
      </c>
      <c r="AC25" s="178" t="str">
        <f>A測定!$AB$1</f>
        <v>A</v>
      </c>
      <c r="AD25" s="178" t="str">
        <f t="shared" si="2"/>
        <v>80mm</v>
      </c>
      <c r="AE25" s="178">
        <f>A測定!A319</f>
        <v>424</v>
      </c>
      <c r="AF25" s="176"/>
      <c r="AG25" s="113"/>
      <c r="AH25" s="113"/>
      <c r="AI25" s="112"/>
      <c r="AJ25" s="109">
        <f t="shared" si="3"/>
        <v>1.99</v>
      </c>
      <c r="AK25" s="110" t="str">
        <f t="shared" si="4"/>
        <v>OK</v>
      </c>
      <c r="AL25" s="109">
        <f>A測定!L319</f>
        <v>1.4100000000000001</v>
      </c>
      <c r="AM25" s="109">
        <v>1</v>
      </c>
      <c r="AN25" s="38">
        <v>18</v>
      </c>
    </row>
    <row r="26" spans="1:40" ht="17.25" customHeight="1">
      <c r="A26" s="38">
        <v>19</v>
      </c>
      <c r="B26" s="96">
        <f t="shared" si="5"/>
        <v>1</v>
      </c>
      <c r="C26" s="96">
        <f>A測定!L293</f>
        <v>1.42</v>
      </c>
      <c r="D26" s="97" t="str">
        <f t="shared" si="0"/>
        <v>OK</v>
      </c>
      <c r="E26" s="96">
        <f t="shared" si="1"/>
        <v>1.98</v>
      </c>
      <c r="F26" s="98"/>
      <c r="G26" s="99"/>
      <c r="H26" s="99"/>
      <c r="I26" s="175"/>
      <c r="J26" s="179">
        <f>A測定!A293</f>
        <v>402</v>
      </c>
      <c r="K26" s="179" t="str">
        <f>A測定!$Y$2</f>
        <v>10mm</v>
      </c>
      <c r="L26" s="800" t="str">
        <f>A測定!$AA$1</f>
        <v>#1B</v>
      </c>
      <c r="AC26" s="800" t="str">
        <f>L26</f>
        <v>#1B</v>
      </c>
      <c r="AD26" s="179" t="str">
        <f t="shared" si="2"/>
        <v>10mm</v>
      </c>
      <c r="AE26" s="179">
        <f>A測定!A305</f>
        <v>414</v>
      </c>
      <c r="AF26" s="174"/>
      <c r="AG26" s="99"/>
      <c r="AH26" s="99"/>
      <c r="AI26" s="98"/>
      <c r="AJ26" s="96">
        <f t="shared" si="3"/>
        <v>1.64</v>
      </c>
      <c r="AK26" s="97" t="str">
        <f t="shared" si="4"/>
        <v>OK</v>
      </c>
      <c r="AL26" s="96">
        <f>A測定!L305</f>
        <v>1.76</v>
      </c>
      <c r="AM26" s="96">
        <v>1</v>
      </c>
      <c r="AN26" s="38">
        <v>19</v>
      </c>
    </row>
    <row r="27" spans="1:40">
      <c r="A27" s="38">
        <v>20</v>
      </c>
      <c r="B27" s="102">
        <f t="shared" si="5"/>
        <v>1</v>
      </c>
      <c r="C27" s="102">
        <f>A測定!L294</f>
        <v>1.51</v>
      </c>
      <c r="D27" s="103" t="str">
        <f t="shared" si="0"/>
        <v>OK</v>
      </c>
      <c r="E27" s="102">
        <f t="shared" si="1"/>
        <v>1.89</v>
      </c>
      <c r="F27" s="104"/>
      <c r="G27" s="105"/>
      <c r="H27" s="105"/>
      <c r="I27" s="106"/>
      <c r="J27" s="103">
        <f>A測定!A294</f>
        <v>403</v>
      </c>
      <c r="K27" s="103" t="str">
        <f>A測定!$Y$3</f>
        <v>50mm</v>
      </c>
      <c r="L27" s="801"/>
      <c r="AC27" s="801"/>
      <c r="AD27" s="103" t="str">
        <f t="shared" si="2"/>
        <v>50mm</v>
      </c>
      <c r="AE27" s="103">
        <f>A測定!A306</f>
        <v>415</v>
      </c>
      <c r="AF27" s="107"/>
      <c r="AG27" s="105"/>
      <c r="AH27" s="105"/>
      <c r="AI27" s="104"/>
      <c r="AJ27" s="102">
        <f t="shared" si="3"/>
        <v>1.61</v>
      </c>
      <c r="AK27" s="103" t="str">
        <f t="shared" si="4"/>
        <v>OK</v>
      </c>
      <c r="AL27" s="102">
        <f>A測定!L306</f>
        <v>1.79</v>
      </c>
      <c r="AM27" s="102">
        <v>1</v>
      </c>
      <c r="AN27" s="38">
        <v>20</v>
      </c>
    </row>
    <row r="28" spans="1:40">
      <c r="A28" s="38">
        <v>21</v>
      </c>
      <c r="B28" s="109">
        <f t="shared" si="5"/>
        <v>1</v>
      </c>
      <c r="C28" s="109">
        <f>A測定!L295</f>
        <v>1.55</v>
      </c>
      <c r="D28" s="110" t="str">
        <f t="shared" si="0"/>
        <v>OK</v>
      </c>
      <c r="E28" s="111">
        <f t="shared" si="1"/>
        <v>1.85</v>
      </c>
      <c r="F28" s="112"/>
      <c r="G28" s="113"/>
      <c r="H28" s="113"/>
      <c r="I28" s="177"/>
      <c r="J28" s="178">
        <f>A測定!A295</f>
        <v>404</v>
      </c>
      <c r="K28" s="178" t="str">
        <f>A測定!$Y$4</f>
        <v>80mm</v>
      </c>
      <c r="L28" s="178" t="str">
        <f>A測定!$AC$1</f>
        <v>B</v>
      </c>
      <c r="AC28" s="178" t="str">
        <f>A測定!$AE$1</f>
        <v>D</v>
      </c>
      <c r="AD28" s="178" t="str">
        <f t="shared" si="2"/>
        <v>80mm</v>
      </c>
      <c r="AE28" s="178">
        <f>A測定!A307</f>
        <v>416</v>
      </c>
      <c r="AF28" s="176"/>
      <c r="AG28" s="113"/>
      <c r="AH28" s="113"/>
      <c r="AI28" s="112"/>
      <c r="AJ28" s="109">
        <f t="shared" si="3"/>
        <v>1.6</v>
      </c>
      <c r="AK28" s="110" t="str">
        <f t="shared" si="4"/>
        <v>OK</v>
      </c>
      <c r="AL28" s="109">
        <f>A測定!L307</f>
        <v>1.8</v>
      </c>
      <c r="AM28" s="109">
        <v>1</v>
      </c>
      <c r="AN28" s="38">
        <v>21</v>
      </c>
    </row>
    <row r="29" spans="1:40" ht="17.25" customHeight="1">
      <c r="A29" s="38">
        <v>22</v>
      </c>
      <c r="B29" s="96">
        <f t="shared" si="5"/>
        <v>1</v>
      </c>
      <c r="C29" s="96">
        <f>A測定!L297</f>
        <v>1.1000000000000001</v>
      </c>
      <c r="D29" s="97" t="str">
        <f t="shared" si="0"/>
        <v>OK</v>
      </c>
      <c r="E29" s="96">
        <f t="shared" si="1"/>
        <v>2.2999999999999998</v>
      </c>
      <c r="F29" s="98"/>
      <c r="G29" s="99"/>
      <c r="H29" s="99"/>
      <c r="I29" s="175"/>
      <c r="J29" s="179">
        <f>A測定!A297</f>
        <v>410</v>
      </c>
      <c r="K29" s="179" t="str">
        <f>A測定!$Y$2</f>
        <v>10mm</v>
      </c>
      <c r="L29" s="800" t="str">
        <f>L26</f>
        <v>#1B</v>
      </c>
      <c r="AC29" s="800" t="str">
        <f>L26</f>
        <v>#1B</v>
      </c>
      <c r="AD29" s="179" t="str">
        <f t="shared" si="2"/>
        <v>10mm</v>
      </c>
      <c r="AE29" s="179">
        <f>A測定!A301</f>
        <v>406</v>
      </c>
      <c r="AF29" s="174"/>
      <c r="AG29" s="99"/>
      <c r="AH29" s="99"/>
      <c r="AI29" s="98"/>
      <c r="AJ29" s="96">
        <f t="shared" si="3"/>
        <v>1.97</v>
      </c>
      <c r="AK29" s="97" t="str">
        <f t="shared" si="4"/>
        <v>OK</v>
      </c>
      <c r="AL29" s="96">
        <f>A測定!L301</f>
        <v>1.4300000000000002</v>
      </c>
      <c r="AM29" s="96">
        <v>1</v>
      </c>
      <c r="AN29" s="38">
        <v>22</v>
      </c>
    </row>
    <row r="30" spans="1:40">
      <c r="A30" s="38">
        <v>23</v>
      </c>
      <c r="B30" s="102">
        <f t="shared" si="5"/>
        <v>1</v>
      </c>
      <c r="C30" s="102">
        <f>A測定!L298</f>
        <v>1.1800000000000002</v>
      </c>
      <c r="D30" s="103" t="str">
        <f t="shared" si="0"/>
        <v>OK</v>
      </c>
      <c r="E30" s="102">
        <f t="shared" si="1"/>
        <v>2.2200000000000002</v>
      </c>
      <c r="F30" s="104"/>
      <c r="G30" s="105"/>
      <c r="H30" s="105"/>
      <c r="I30" s="106"/>
      <c r="J30" s="103">
        <f>A測定!A298</f>
        <v>411</v>
      </c>
      <c r="K30" s="103" t="str">
        <f>A測定!$Y$3</f>
        <v>50mm</v>
      </c>
      <c r="L30" s="801"/>
      <c r="AC30" s="801"/>
      <c r="AD30" s="103" t="str">
        <f t="shared" si="2"/>
        <v>50mm</v>
      </c>
      <c r="AE30" s="103">
        <f>A測定!A302</f>
        <v>407</v>
      </c>
      <c r="AF30" s="107"/>
      <c r="AG30" s="105"/>
      <c r="AH30" s="105"/>
      <c r="AI30" s="104"/>
      <c r="AJ30" s="102">
        <f t="shared" si="3"/>
        <v>2.04</v>
      </c>
      <c r="AK30" s="103" t="str">
        <f t="shared" si="4"/>
        <v>OK</v>
      </c>
      <c r="AL30" s="102">
        <f>A測定!L302</f>
        <v>1.36</v>
      </c>
      <c r="AM30" s="102">
        <v>1</v>
      </c>
      <c r="AN30" s="38">
        <v>23</v>
      </c>
    </row>
    <row r="31" spans="1:40">
      <c r="A31" s="38">
        <v>24</v>
      </c>
      <c r="B31" s="109">
        <f t="shared" si="5"/>
        <v>1</v>
      </c>
      <c r="C31" s="109">
        <f>A測定!L299</f>
        <v>1.21</v>
      </c>
      <c r="D31" s="110" t="str">
        <f t="shared" si="0"/>
        <v>OK</v>
      </c>
      <c r="E31" s="109">
        <f t="shared" si="1"/>
        <v>2.19</v>
      </c>
      <c r="F31" s="112"/>
      <c r="G31" s="113"/>
      <c r="H31" s="113"/>
      <c r="I31" s="177"/>
      <c r="J31" s="178">
        <f>A測定!A299</f>
        <v>412</v>
      </c>
      <c r="K31" s="178" t="str">
        <f>A測定!$Y$4</f>
        <v>80mm</v>
      </c>
      <c r="L31" s="178" t="str">
        <f>A測定!$AD$1</f>
        <v>C</v>
      </c>
      <c r="AC31" s="178" t="str">
        <f>A測定!$AB$1</f>
        <v>A</v>
      </c>
      <c r="AD31" s="178" t="str">
        <f t="shared" si="2"/>
        <v>80mm</v>
      </c>
      <c r="AE31" s="178">
        <f>A測定!A303</f>
        <v>408</v>
      </c>
      <c r="AF31" s="176"/>
      <c r="AG31" s="113"/>
      <c r="AH31" s="113"/>
      <c r="AI31" s="112"/>
      <c r="AJ31" s="109">
        <f t="shared" si="3"/>
        <v>1.95</v>
      </c>
      <c r="AK31" s="110" t="str">
        <f t="shared" si="4"/>
        <v>OK</v>
      </c>
      <c r="AL31" s="109">
        <f>A測定!L303</f>
        <v>1.45</v>
      </c>
      <c r="AM31" s="109">
        <v>1</v>
      </c>
      <c r="AN31" s="38">
        <v>24</v>
      </c>
    </row>
    <row r="32" spans="1:40">
      <c r="E32" s="48"/>
    </row>
  </sheetData>
  <mergeCells count="37">
    <mergeCell ref="L23:L24"/>
    <mergeCell ref="AC23:AC24"/>
    <mergeCell ref="L26:L27"/>
    <mergeCell ref="AC26:AC27"/>
    <mergeCell ref="L29:L30"/>
    <mergeCell ref="AC29:AC30"/>
    <mergeCell ref="L14:L15"/>
    <mergeCell ref="AC14:AC15"/>
    <mergeCell ref="L17:L18"/>
    <mergeCell ref="AC17:AC18"/>
    <mergeCell ref="L20:L21"/>
    <mergeCell ref="AC20:AC21"/>
    <mergeCell ref="AL6:AL7"/>
    <mergeCell ref="L8:L9"/>
    <mergeCell ref="AC8:AC9"/>
    <mergeCell ref="L11:L12"/>
    <mergeCell ref="AC11:AC12"/>
    <mergeCell ref="L6:L7"/>
    <mergeCell ref="AC6:AC7"/>
    <mergeCell ref="AD6:AD7"/>
    <mergeCell ref="AE6:AE7"/>
    <mergeCell ref="AJ6:AJ7"/>
    <mergeCell ref="AK6:AK7"/>
    <mergeCell ref="C6:C7"/>
    <mergeCell ref="D6:D7"/>
    <mergeCell ref="E6:E7"/>
    <mergeCell ref="J6:J7"/>
    <mergeCell ref="K6:K7"/>
    <mergeCell ref="D1:H2"/>
    <mergeCell ref="I1:R2"/>
    <mergeCell ref="AB1:AC2"/>
    <mergeCell ref="AD1:AK2"/>
    <mergeCell ref="D3:H4"/>
    <mergeCell ref="I3:L3"/>
    <mergeCell ref="M3:R3"/>
    <mergeCell ref="I4:L4"/>
    <mergeCell ref="M4:R4"/>
  </mergeCells>
  <phoneticPr fontId="3"/>
  <conditionalFormatting sqref="AK8:AK31 D8:D31">
    <cfRule type="cellIs" dxfId="840" priority="1" stopIfTrue="1" operator="equal">
      <formula>"NG"</formula>
    </cfRule>
    <cfRule type="cellIs" dxfId="839" priority="2" stopIfTrue="1" operator="equal">
      <formula>"OK"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61" orientation="landscape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8"/>
    <pageSetUpPr fitToPage="1"/>
  </sheetPr>
  <dimension ref="A1:AV32"/>
  <sheetViews>
    <sheetView zoomScale="50" zoomScaleNormal="50" workbookViewId="0">
      <selection activeCell="AS11" sqref="AS11:AS26"/>
    </sheetView>
  </sheetViews>
  <sheetFormatPr baseColWidth="10" defaultColWidth="9" defaultRowHeight="17"/>
  <cols>
    <col min="1" max="1" width="6.1640625" style="38" customWidth="1"/>
    <col min="2" max="5" width="7.6640625" style="38" customWidth="1"/>
    <col min="6" max="6" width="5.6640625" style="38" customWidth="1"/>
    <col min="7" max="8" width="12.1640625" style="38" customWidth="1"/>
    <col min="9" max="9" width="10.6640625" style="38" customWidth="1"/>
    <col min="10" max="11" width="5.6640625" style="38" customWidth="1"/>
    <col min="12" max="12" width="10.6640625" style="38" customWidth="1"/>
    <col min="13" max="13" width="6.6640625" style="38" customWidth="1"/>
    <col min="14" max="14" width="10.6640625" style="38" customWidth="1"/>
    <col min="15" max="15" width="5.6640625" style="38" customWidth="1"/>
    <col min="16" max="16" width="7.1640625" style="38" customWidth="1"/>
    <col min="17" max="32" width="5.6640625" style="38" customWidth="1"/>
    <col min="33" max="33" width="7.1640625" style="38" customWidth="1"/>
    <col min="34" max="34" width="5.6640625" style="38" customWidth="1"/>
    <col min="35" max="35" width="10.6640625" style="38" customWidth="1"/>
    <col min="36" max="36" width="6.6640625" style="38" customWidth="1"/>
    <col min="37" max="37" width="10.6640625" style="38" customWidth="1"/>
    <col min="38" max="39" width="5.6640625" style="38" customWidth="1"/>
    <col min="40" max="40" width="10.6640625" style="38" customWidth="1"/>
    <col min="41" max="42" width="12.1640625" style="38" customWidth="1"/>
    <col min="43" max="43" width="5.6640625" style="38" customWidth="1"/>
    <col min="44" max="47" width="7.6640625" style="38" customWidth="1"/>
    <col min="48" max="48" width="6.1640625" style="38" customWidth="1"/>
    <col min="49" max="16384" width="9" style="38"/>
  </cols>
  <sheetData>
    <row r="1" spans="1:48" ht="17.25" customHeight="1">
      <c r="F1" s="784" t="str">
        <f>A測定!A5</f>
        <v>GHAC  R0J尺寸检查表</v>
      </c>
      <c r="G1" s="784"/>
      <c r="H1" s="784"/>
      <c r="I1" s="784"/>
      <c r="J1" s="784"/>
      <c r="K1" s="790" t="str">
        <f>CONCATENATE(MID(A測定!A5,6,3),"#",A測定!D5,"_",A測定!L5,"(",TEXT(A測定!G5,"yy/mm/dd"),")","_","SHOT.NO",A測定!J5)</f>
        <v xml:space="preserve"> R0#3_DC1(AVE)_SHOT.NO191</v>
      </c>
      <c r="L1" s="791"/>
      <c r="M1" s="791"/>
      <c r="N1" s="791"/>
      <c r="O1" s="791"/>
      <c r="P1" s="791"/>
      <c r="Q1" s="791"/>
      <c r="R1" s="792"/>
      <c r="AG1" s="785" t="str">
        <f>A測定!$J$7</f>
        <v>基准值</v>
      </c>
      <c r="AH1" s="786"/>
      <c r="AI1" s="784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AJ1" s="784"/>
      <c r="AK1" s="784"/>
      <c r="AL1" s="784"/>
      <c r="AM1" s="784"/>
      <c r="AN1" s="784"/>
      <c r="AO1" s="784"/>
      <c r="AP1" s="784"/>
    </row>
    <row r="2" spans="1:48" ht="17.25" customHeight="1">
      <c r="F2" s="784"/>
      <c r="G2" s="784"/>
      <c r="H2" s="784"/>
      <c r="I2" s="784"/>
      <c r="J2" s="784"/>
      <c r="K2" s="793"/>
      <c r="L2" s="794"/>
      <c r="M2" s="794"/>
      <c r="N2" s="794"/>
      <c r="O2" s="794"/>
      <c r="P2" s="794"/>
      <c r="Q2" s="794"/>
      <c r="R2" s="795"/>
      <c r="AG2" s="787"/>
      <c r="AH2" s="788"/>
      <c r="AI2" s="784"/>
      <c r="AJ2" s="784"/>
      <c r="AK2" s="784"/>
      <c r="AL2" s="784"/>
      <c r="AM2" s="784"/>
      <c r="AN2" s="784"/>
      <c r="AO2" s="784"/>
      <c r="AP2" s="784"/>
    </row>
    <row r="3" spans="1:48" ht="17.25" customHeight="1">
      <c r="F3" s="784" t="str">
        <f>B測定!$S$2</f>
        <v>OP　軸間</v>
      </c>
      <c r="G3" s="784"/>
      <c r="H3" s="784"/>
      <c r="I3" s="784"/>
      <c r="J3" s="784"/>
      <c r="K3" s="39" t="s">
        <v>23</v>
      </c>
      <c r="L3" s="40">
        <f>MAX(D11:D24,AR11:AR26)</f>
        <v>0.24</v>
      </c>
    </row>
    <row r="4" spans="1:48" ht="17.25" customHeight="1">
      <c r="F4" s="784"/>
      <c r="G4" s="784"/>
      <c r="H4" s="784"/>
      <c r="I4" s="784"/>
      <c r="J4" s="784"/>
      <c r="K4" s="39" t="s">
        <v>24</v>
      </c>
      <c r="L4" s="40">
        <f>MIN(D11:D24,AR11:AR26)</f>
        <v>-0.19</v>
      </c>
    </row>
    <row r="8" spans="1:48">
      <c r="H8" s="41"/>
    </row>
    <row r="9" spans="1:48" ht="17.25" customHeight="1">
      <c r="B9" s="778" t="str">
        <f>RIGHT(A測定!$H$11,2)</f>
        <v>公差</v>
      </c>
      <c r="C9" s="778"/>
      <c r="D9" s="783" t="s">
        <v>695</v>
      </c>
      <c r="E9" s="783" t="s">
        <v>693</v>
      </c>
      <c r="F9" s="778" t="str">
        <f>A測定!$O$11</f>
        <v>判定</v>
      </c>
      <c r="G9" s="778" t="str">
        <f>A測定!$F$11</f>
        <v>工件尺寸</v>
      </c>
      <c r="H9" s="778" t="str">
        <f>A測定!$K$11</f>
        <v>測定値</v>
      </c>
      <c r="I9" s="49"/>
      <c r="J9" s="50"/>
      <c r="K9" s="83"/>
      <c r="L9" s="83"/>
      <c r="M9" s="83"/>
      <c r="N9" s="51"/>
      <c r="O9" s="778" t="str">
        <f>A測定!$D$11</f>
        <v>测量</v>
      </c>
      <c r="P9" s="778" t="str">
        <f>A測定!$A$11</f>
        <v>NO</v>
      </c>
      <c r="AG9" s="778" t="str">
        <f>P9</f>
        <v>NO</v>
      </c>
      <c r="AH9" s="778" t="str">
        <f>O9</f>
        <v>测量</v>
      </c>
      <c r="AI9" s="49"/>
      <c r="AJ9" s="50"/>
      <c r="AK9" s="50"/>
      <c r="AL9" s="50"/>
      <c r="AM9" s="50"/>
      <c r="AN9" s="51"/>
      <c r="AO9" s="778" t="str">
        <f>H9</f>
        <v>測定値</v>
      </c>
      <c r="AP9" s="781" t="str">
        <f>G9</f>
        <v>工件尺寸</v>
      </c>
      <c r="AQ9" s="778" t="str">
        <f>F9</f>
        <v>判定</v>
      </c>
      <c r="AR9" s="783" t="str">
        <f>D9</f>
        <v>102.8S</v>
      </c>
      <c r="AS9" s="778" t="str">
        <f>E9</f>
        <v>94S</v>
      </c>
      <c r="AT9" s="778" t="str">
        <f>B9</f>
        <v>公差</v>
      </c>
      <c r="AU9" s="778"/>
    </row>
    <row r="10" spans="1:48">
      <c r="B10" s="173" t="str">
        <f>LEFT(A測定!$I$11,1)</f>
        <v>下</v>
      </c>
      <c r="C10" s="173" t="str">
        <f>LEFT(A測定!$H$11,1)</f>
        <v>上</v>
      </c>
      <c r="D10" s="780"/>
      <c r="E10" s="780"/>
      <c r="F10" s="778"/>
      <c r="G10" s="778"/>
      <c r="H10" s="778"/>
      <c r="I10" s="52"/>
      <c r="J10" s="53"/>
      <c r="K10" s="65"/>
      <c r="L10" s="65"/>
      <c r="M10" s="65"/>
      <c r="N10" s="54"/>
      <c r="O10" s="778"/>
      <c r="P10" s="778"/>
      <c r="AG10" s="778"/>
      <c r="AH10" s="778"/>
      <c r="AI10" s="52"/>
      <c r="AJ10" s="53"/>
      <c r="AK10" s="53"/>
      <c r="AL10" s="53"/>
      <c r="AM10" s="53"/>
      <c r="AN10" s="54"/>
      <c r="AO10" s="778"/>
      <c r="AP10" s="778"/>
      <c r="AQ10" s="778"/>
      <c r="AR10" s="780"/>
      <c r="AS10" s="778"/>
      <c r="AT10" s="39" t="str">
        <f>C10</f>
        <v>上</v>
      </c>
      <c r="AU10" s="39" t="str">
        <f>B10</f>
        <v>下</v>
      </c>
    </row>
    <row r="11" spans="1:48">
      <c r="A11" s="38">
        <v>1</v>
      </c>
      <c r="B11" s="47">
        <f>B測定!I70</f>
        <v>-0.3</v>
      </c>
      <c r="C11" s="47">
        <f>B測定!H70</f>
        <v>0.3</v>
      </c>
      <c r="D11" s="42">
        <v>-0.03</v>
      </c>
      <c r="E11" s="559">
        <v>-0.02</v>
      </c>
      <c r="F11" s="39" t="str">
        <f t="shared" ref="F11:F24" si="0">IF(AND(C11&gt;=D11,D11&gt;=B11),"OK","NG")</f>
        <v>OK</v>
      </c>
      <c r="G11" s="45">
        <f>B測定!F70</f>
        <v>-35.5</v>
      </c>
      <c r="H11" s="45">
        <f>B測定!K70</f>
        <v>-35.549999999999997</v>
      </c>
      <c r="I11" s="55"/>
      <c r="J11" s="56"/>
      <c r="K11" s="69"/>
      <c r="L11" s="69"/>
      <c r="M11" s="69"/>
      <c r="N11" s="57"/>
      <c r="O11" s="39" t="str">
        <f>B測定!D70</f>
        <v>X</v>
      </c>
      <c r="P11" s="39">
        <f>B測定!A70</f>
        <v>625</v>
      </c>
      <c r="AG11" s="76">
        <f>B測定!A38</f>
        <v>605</v>
      </c>
      <c r="AH11" s="76" t="str">
        <f>B測定!D38</f>
        <v>X</v>
      </c>
      <c r="AI11" s="55"/>
      <c r="AJ11" s="56"/>
      <c r="AK11" s="56"/>
      <c r="AL11" s="56"/>
      <c r="AM11" s="56"/>
      <c r="AN11" s="57"/>
      <c r="AO11" s="45">
        <f>B測定!K38</f>
        <v>35.326999999999998</v>
      </c>
      <c r="AP11" s="45">
        <f>B測定!F38</f>
        <v>35.5</v>
      </c>
      <c r="AQ11" s="39" t="str">
        <f t="shared" ref="AQ11:AQ26" si="1">IF(AND(AT11&gt;=AR11,AR11&gt;=AU11),"OK","NG")</f>
        <v>OK</v>
      </c>
      <c r="AR11" s="47">
        <v>-0.16</v>
      </c>
      <c r="AS11" s="47">
        <v>-0.15</v>
      </c>
      <c r="AT11" s="47">
        <f>B測定!H38</f>
        <v>0.3</v>
      </c>
      <c r="AU11" s="47">
        <f>B測定!I38</f>
        <v>-0.3</v>
      </c>
      <c r="AV11" s="38">
        <v>1</v>
      </c>
    </row>
    <row r="12" spans="1:48">
      <c r="A12" s="38">
        <v>2</v>
      </c>
      <c r="B12" s="47">
        <f>B測定!I71</f>
        <v>-0.3</v>
      </c>
      <c r="C12" s="47">
        <f>B測定!H71</f>
        <v>0.3</v>
      </c>
      <c r="D12" s="42">
        <v>7.0000000000000007E-2</v>
      </c>
      <c r="E12" s="559">
        <v>0.02</v>
      </c>
      <c r="F12" s="39" t="str">
        <f t="shared" si="0"/>
        <v>OK</v>
      </c>
      <c r="G12" s="45">
        <f>B測定!F71</f>
        <v>-160</v>
      </c>
      <c r="H12" s="45">
        <f>B測定!K71</f>
        <v>-160.13200000000001</v>
      </c>
      <c r="I12" s="55"/>
      <c r="J12" s="56"/>
      <c r="K12" s="69"/>
      <c r="L12" s="69"/>
      <c r="M12" s="69"/>
      <c r="N12" s="57"/>
      <c r="O12" s="39" t="str">
        <f>B測定!D71</f>
        <v>Y</v>
      </c>
      <c r="P12" s="39">
        <f>B測定!A71</f>
        <v>625</v>
      </c>
      <c r="AG12" s="76">
        <f>B測定!A39</f>
        <v>605</v>
      </c>
      <c r="AH12" s="76" t="str">
        <f>B測定!D39</f>
        <v>Y</v>
      </c>
      <c r="AI12" s="55"/>
      <c r="AJ12" s="56"/>
      <c r="AK12" s="56"/>
      <c r="AL12" s="56"/>
      <c r="AM12" s="56"/>
      <c r="AN12" s="57"/>
      <c r="AO12" s="45">
        <f>B測定!K39</f>
        <v>-160.12100000000001</v>
      </c>
      <c r="AP12" s="45">
        <f>B測定!F39</f>
        <v>-160</v>
      </c>
      <c r="AQ12" s="39" t="str">
        <f t="shared" si="1"/>
        <v>OK</v>
      </c>
      <c r="AR12" s="47">
        <v>0.08</v>
      </c>
      <c r="AS12" s="47">
        <v>0.06</v>
      </c>
      <c r="AT12" s="47">
        <f>B測定!H39</f>
        <v>0.3</v>
      </c>
      <c r="AU12" s="47">
        <f>B測定!I39</f>
        <v>-0.3</v>
      </c>
      <c r="AV12" s="38">
        <v>2</v>
      </c>
    </row>
    <row r="13" spans="1:48">
      <c r="A13" s="38">
        <v>3</v>
      </c>
      <c r="B13" s="47">
        <f>B測定!I48</f>
        <v>-0.35</v>
      </c>
      <c r="C13" s="47">
        <f>B測定!H48</f>
        <v>0.35</v>
      </c>
      <c r="D13" s="42">
        <v>0.24</v>
      </c>
      <c r="E13" s="559">
        <v>0.25</v>
      </c>
      <c r="F13" s="39" t="str">
        <f t="shared" si="0"/>
        <v>OK</v>
      </c>
      <c r="G13" s="45">
        <f>B測定!F48</f>
        <v>-58.5</v>
      </c>
      <c r="H13" s="45">
        <f>B測定!K48</f>
        <v>-58.38</v>
      </c>
      <c r="I13" s="55"/>
      <c r="J13" s="56"/>
      <c r="K13" s="69"/>
      <c r="L13" s="69"/>
      <c r="M13" s="69"/>
      <c r="N13" s="57"/>
      <c r="O13" s="39" t="str">
        <f>B測定!D48</f>
        <v>X</v>
      </c>
      <c r="P13" s="39">
        <f>B測定!A48</f>
        <v>609</v>
      </c>
      <c r="AG13" s="76">
        <f>B測定!A34</f>
        <v>604</v>
      </c>
      <c r="AH13" s="76" t="str">
        <f>B測定!D34</f>
        <v>X</v>
      </c>
      <c r="AI13" s="55"/>
      <c r="AJ13" s="56"/>
      <c r="AK13" s="56"/>
      <c r="AL13" s="56"/>
      <c r="AM13" s="56"/>
      <c r="AN13" s="57"/>
      <c r="AO13" s="45">
        <f>B測定!K34</f>
        <v>35.299999999999997</v>
      </c>
      <c r="AP13" s="45">
        <f>B測定!F34</f>
        <v>35.5</v>
      </c>
      <c r="AQ13" s="39" t="str">
        <f t="shared" si="1"/>
        <v>OK</v>
      </c>
      <c r="AR13" s="47">
        <v>-0.16</v>
      </c>
      <c r="AS13" s="47">
        <v>-0.16</v>
      </c>
      <c r="AT13" s="47">
        <f>B測定!H34</f>
        <v>0.3</v>
      </c>
      <c r="AU13" s="47">
        <f>B測定!I34</f>
        <v>-0.3</v>
      </c>
      <c r="AV13" s="38">
        <v>3</v>
      </c>
    </row>
    <row r="14" spans="1:48">
      <c r="A14" s="38">
        <v>4</v>
      </c>
      <c r="B14" s="47">
        <f>B測定!I49</f>
        <v>-0.35</v>
      </c>
      <c r="C14" s="47">
        <f>B測定!H49</f>
        <v>0.35</v>
      </c>
      <c r="D14" s="42">
        <v>0.01</v>
      </c>
      <c r="E14" s="559">
        <v>-0.02</v>
      </c>
      <c r="F14" s="39" t="str">
        <f t="shared" si="0"/>
        <v>OK</v>
      </c>
      <c r="G14" s="45">
        <f>B測定!F49</f>
        <v>-80</v>
      </c>
      <c r="H14" s="45">
        <f>B測定!K49</f>
        <v>-80.132999999999996</v>
      </c>
      <c r="I14" s="55"/>
      <c r="J14" s="56"/>
      <c r="K14" s="69"/>
      <c r="L14" s="69"/>
      <c r="M14" s="69"/>
      <c r="N14" s="57"/>
      <c r="O14" s="39" t="str">
        <f>B測定!D49</f>
        <v>Y</v>
      </c>
      <c r="P14" s="39">
        <f>B測定!A49</f>
        <v>609</v>
      </c>
      <c r="AG14" s="76">
        <f>B測定!A35</f>
        <v>604</v>
      </c>
      <c r="AH14" s="76" t="str">
        <f>B測定!D35</f>
        <v>Y</v>
      </c>
      <c r="AI14" s="55"/>
      <c r="AJ14" s="56"/>
      <c r="AK14" s="56"/>
      <c r="AL14" s="56"/>
      <c r="AM14" s="56"/>
      <c r="AN14" s="57"/>
      <c r="AO14" s="45">
        <f>B測定!K35</f>
        <v>-80.180000000000007</v>
      </c>
      <c r="AP14" s="45">
        <f>B測定!F35</f>
        <v>-80</v>
      </c>
      <c r="AQ14" s="39" t="str">
        <f t="shared" si="1"/>
        <v>OK</v>
      </c>
      <c r="AR14" s="47">
        <v>0.02</v>
      </c>
      <c r="AS14" s="47">
        <v>-0.01</v>
      </c>
      <c r="AT14" s="47">
        <f>B測定!H35</f>
        <v>0.3</v>
      </c>
      <c r="AU14" s="47">
        <f>B測定!I35</f>
        <v>-0.3</v>
      </c>
      <c r="AV14" s="38">
        <v>4</v>
      </c>
    </row>
    <row r="15" spans="1:48">
      <c r="A15" s="38">
        <v>5</v>
      </c>
      <c r="B15" s="47">
        <f>B測定!I66</f>
        <v>-0.3</v>
      </c>
      <c r="C15" s="47">
        <f>B測定!H66</f>
        <v>0.3</v>
      </c>
      <c r="D15" s="42">
        <v>0.18</v>
      </c>
      <c r="E15" s="559">
        <v>0.2</v>
      </c>
      <c r="F15" s="39" t="str">
        <f t="shared" si="0"/>
        <v>OK</v>
      </c>
      <c r="G15" s="45">
        <f>B測定!F66</f>
        <v>-35.5</v>
      </c>
      <c r="H15" s="45">
        <f>B測定!K66</f>
        <v>-35.365000000000002</v>
      </c>
      <c r="I15" s="55"/>
      <c r="J15" s="56"/>
      <c r="K15" s="69"/>
      <c r="L15" s="69"/>
      <c r="M15" s="69"/>
      <c r="N15" s="57"/>
      <c r="O15" s="39" t="str">
        <f>B測定!D66</f>
        <v>X</v>
      </c>
      <c r="P15" s="39">
        <f>B測定!A66</f>
        <v>624</v>
      </c>
      <c r="AG15" s="76">
        <f>B測定!A30</f>
        <v>603</v>
      </c>
      <c r="AH15" s="76" t="str">
        <f>B測定!D30</f>
        <v>X</v>
      </c>
      <c r="AI15" s="55"/>
      <c r="AJ15" s="56"/>
      <c r="AK15" s="56"/>
      <c r="AL15" s="56"/>
      <c r="AM15" s="56"/>
      <c r="AN15" s="57"/>
      <c r="AO15" s="45">
        <f>B測定!K30</f>
        <v>35.323999999999998</v>
      </c>
      <c r="AP15" s="45">
        <f>B測定!F30</f>
        <v>35.5</v>
      </c>
      <c r="AQ15" s="39" t="str">
        <f t="shared" si="1"/>
        <v>OK</v>
      </c>
      <c r="AR15" s="47">
        <v>-0.19</v>
      </c>
      <c r="AS15" s="47">
        <v>-0.19</v>
      </c>
      <c r="AT15" s="47">
        <f>B測定!H30</f>
        <v>0.3</v>
      </c>
      <c r="AU15" s="47">
        <f>B測定!I30</f>
        <v>-0.3</v>
      </c>
      <c r="AV15" s="38">
        <v>5</v>
      </c>
    </row>
    <row r="16" spans="1:48">
      <c r="A16" s="38">
        <v>6</v>
      </c>
      <c r="B16" s="47">
        <f>B測定!I67</f>
        <v>-0.3</v>
      </c>
      <c r="C16" s="47">
        <f>B測定!H67</f>
        <v>0.3</v>
      </c>
      <c r="D16" s="42">
        <v>0.01</v>
      </c>
      <c r="E16" s="559">
        <v>-0.02</v>
      </c>
      <c r="F16" s="39" t="str">
        <f t="shared" si="0"/>
        <v>OK</v>
      </c>
      <c r="G16" s="45">
        <f>B測定!F67</f>
        <v>-80</v>
      </c>
      <c r="H16" s="45">
        <f>B測定!K67</f>
        <v>-80.153999999999996</v>
      </c>
      <c r="I16" s="55"/>
      <c r="J16" s="56"/>
      <c r="K16" s="69"/>
      <c r="L16" s="69"/>
      <c r="M16" s="69"/>
      <c r="N16" s="57"/>
      <c r="O16" s="39" t="str">
        <f>B測定!D67</f>
        <v>Y</v>
      </c>
      <c r="P16" s="39">
        <f>B測定!A67</f>
        <v>624</v>
      </c>
      <c r="AG16" s="76">
        <f>B測定!A31</f>
        <v>603</v>
      </c>
      <c r="AH16" s="76" t="str">
        <f>B測定!D31</f>
        <v>Y</v>
      </c>
      <c r="AI16" s="55"/>
      <c r="AJ16" s="56"/>
      <c r="AK16" s="56"/>
      <c r="AL16" s="56"/>
      <c r="AM16" s="56"/>
      <c r="AN16" s="57"/>
      <c r="AO16" s="45">
        <f>B測定!K31</f>
        <v>-3.2000000000000001E-2</v>
      </c>
      <c r="AP16" s="45">
        <f>B測定!F31</f>
        <v>0</v>
      </c>
      <c r="AQ16" s="39" t="str">
        <f>IF(AND(AT16&gt;=AR16,AR16&gt;=AU16),"OK","NG")</f>
        <v>OK</v>
      </c>
      <c r="AR16" s="47">
        <v>0.09</v>
      </c>
      <c r="AS16" s="47">
        <v>0.08</v>
      </c>
      <c r="AT16" s="47">
        <f>B測定!H31</f>
        <v>0.3</v>
      </c>
      <c r="AU16" s="47">
        <f>B測定!I31</f>
        <v>-0.3</v>
      </c>
      <c r="AV16" s="38">
        <v>6</v>
      </c>
    </row>
    <row r="17" spans="1:48">
      <c r="A17" s="38">
        <v>7</v>
      </c>
      <c r="B17" s="47">
        <f>B測定!I62</f>
        <v>-0.3</v>
      </c>
      <c r="C17" s="47">
        <f>B測定!H62</f>
        <v>0.3</v>
      </c>
      <c r="D17" s="42">
        <v>0.21</v>
      </c>
      <c r="E17" s="559">
        <v>0.25</v>
      </c>
      <c r="F17" s="39" t="str">
        <f t="shared" si="0"/>
        <v>OK</v>
      </c>
      <c r="G17" s="45">
        <f>B測定!F62</f>
        <v>-35.5</v>
      </c>
      <c r="H17" s="45">
        <f>B測定!K62</f>
        <v>-35.353999999999999</v>
      </c>
      <c r="I17" s="55"/>
      <c r="J17" s="56"/>
      <c r="K17" s="69"/>
      <c r="L17" s="69"/>
      <c r="M17" s="69"/>
      <c r="N17" s="57"/>
      <c r="O17" s="39" t="str">
        <f>B測定!D62</f>
        <v>X</v>
      </c>
      <c r="P17" s="39">
        <f>B測定!A62</f>
        <v>623</v>
      </c>
      <c r="AG17" s="76">
        <f>B測定!A44</f>
        <v>607</v>
      </c>
      <c r="AH17" s="76" t="str">
        <f>B測定!D44</f>
        <v>X</v>
      </c>
      <c r="AI17" s="55"/>
      <c r="AJ17" s="56"/>
      <c r="AK17" s="56"/>
      <c r="AL17" s="56"/>
      <c r="AM17" s="56"/>
      <c r="AN17" s="57"/>
      <c r="AO17" s="45">
        <f>B測定!K44</f>
        <v>65.513000000000005</v>
      </c>
      <c r="AP17" s="45">
        <f>B測定!F44</f>
        <v>65.5</v>
      </c>
      <c r="AQ17" s="39" t="str">
        <f t="shared" si="1"/>
        <v>OK</v>
      </c>
      <c r="AR17" s="47">
        <v>0.02</v>
      </c>
      <c r="AS17" s="47">
        <v>0.05</v>
      </c>
      <c r="AT17" s="47">
        <f>B測定!H44</f>
        <v>0.35</v>
      </c>
      <c r="AU17" s="47">
        <f>B測定!I44</f>
        <v>-0.35</v>
      </c>
      <c r="AV17" s="38">
        <v>7</v>
      </c>
    </row>
    <row r="18" spans="1:48">
      <c r="A18" s="38">
        <v>8</v>
      </c>
      <c r="B18" s="47">
        <f>B測定!I63</f>
        <v>-0.3</v>
      </c>
      <c r="C18" s="47">
        <f>B測定!H63</f>
        <v>0.3</v>
      </c>
      <c r="D18" s="42">
        <v>0.06</v>
      </c>
      <c r="E18" s="559">
        <v>0.06</v>
      </c>
      <c r="F18" s="39" t="str">
        <f t="shared" si="0"/>
        <v>OK</v>
      </c>
      <c r="G18" s="45">
        <f>B測定!F63</f>
        <v>0</v>
      </c>
      <c r="H18" s="45">
        <f>B測定!K63</f>
        <v>-3.5999999999999997E-2</v>
      </c>
      <c r="I18" s="55"/>
      <c r="J18" s="56"/>
      <c r="K18" s="69"/>
      <c r="L18" s="69"/>
      <c r="M18" s="69"/>
      <c r="N18" s="57"/>
      <c r="O18" s="39" t="str">
        <f>B測定!D63</f>
        <v>Y</v>
      </c>
      <c r="P18" s="39">
        <f>B測定!A63</f>
        <v>623</v>
      </c>
      <c r="AG18" s="76">
        <f>B測定!A45</f>
        <v>607</v>
      </c>
      <c r="AH18" s="76" t="str">
        <f>B測定!D45</f>
        <v>Y</v>
      </c>
      <c r="AI18" s="55"/>
      <c r="AJ18" s="56"/>
      <c r="AK18" s="56"/>
      <c r="AL18" s="56"/>
      <c r="AM18" s="56"/>
      <c r="AN18" s="57"/>
      <c r="AO18" s="45">
        <f>B測定!K45</f>
        <v>-0.10100000000000001</v>
      </c>
      <c r="AP18" s="45">
        <f>B測定!F45</f>
        <v>0</v>
      </c>
      <c r="AQ18" s="39" t="str">
        <f t="shared" si="1"/>
        <v>OK</v>
      </c>
      <c r="AR18" s="47">
        <v>-0.03</v>
      </c>
      <c r="AS18" s="47">
        <v>-0.05</v>
      </c>
      <c r="AT18" s="47">
        <f>B測定!H45</f>
        <v>0.35</v>
      </c>
      <c r="AU18" s="47">
        <f>B測定!I45</f>
        <v>-0.35</v>
      </c>
      <c r="AV18" s="38">
        <v>8</v>
      </c>
    </row>
    <row r="19" spans="1:48">
      <c r="A19" s="38">
        <v>9</v>
      </c>
      <c r="B19" s="47">
        <f>B測定!I58</f>
        <v>-0.3</v>
      </c>
      <c r="C19" s="47">
        <f>B測定!H58</f>
        <v>0.3</v>
      </c>
      <c r="D19" s="42">
        <v>0.14000000000000001</v>
      </c>
      <c r="E19" s="559">
        <v>0.16</v>
      </c>
      <c r="F19" s="39" t="str">
        <f t="shared" si="0"/>
        <v>OK</v>
      </c>
      <c r="G19" s="45">
        <f>B測定!F58</f>
        <v>-35.5</v>
      </c>
      <c r="H19" s="45">
        <f>B測定!K58</f>
        <v>-35.473999999999997</v>
      </c>
      <c r="I19" s="55"/>
      <c r="J19" s="56"/>
      <c r="K19" s="69"/>
      <c r="L19" s="69"/>
      <c r="M19" s="69"/>
      <c r="N19" s="57"/>
      <c r="O19" s="39" t="str">
        <f>B測定!D58</f>
        <v>X</v>
      </c>
      <c r="P19" s="39">
        <f>B測定!A58</f>
        <v>622</v>
      </c>
      <c r="AG19" s="76">
        <f>B測定!A42</f>
        <v>606</v>
      </c>
      <c r="AH19" s="76" t="str">
        <f>B測定!D42</f>
        <v>X</v>
      </c>
      <c r="AI19" s="55"/>
      <c r="AJ19" s="56"/>
      <c r="AK19" s="56"/>
      <c r="AL19" s="56"/>
      <c r="AM19" s="56"/>
      <c r="AN19" s="57"/>
      <c r="AO19" s="45">
        <f>B測定!K42</f>
        <v>88.436999999999998</v>
      </c>
      <c r="AP19" s="45">
        <f>B測定!F42</f>
        <v>88.5</v>
      </c>
      <c r="AQ19" s="39" t="str">
        <f t="shared" si="1"/>
        <v>OK</v>
      </c>
      <c r="AR19" s="47">
        <v>-0.03</v>
      </c>
      <c r="AS19" s="47">
        <v>0</v>
      </c>
      <c r="AT19" s="47">
        <f>B測定!H42</f>
        <v>0.35</v>
      </c>
      <c r="AU19" s="47">
        <f>B測定!I42</f>
        <v>-0.35</v>
      </c>
      <c r="AV19" s="38">
        <v>9</v>
      </c>
    </row>
    <row r="20" spans="1:48">
      <c r="A20" s="38">
        <v>10</v>
      </c>
      <c r="B20" s="47">
        <f>B測定!I59</f>
        <v>-0.3</v>
      </c>
      <c r="C20" s="47">
        <f>B測定!H59</f>
        <v>0.3</v>
      </c>
      <c r="D20" s="42">
        <v>0.08</v>
      </c>
      <c r="E20" s="559">
        <v>7.0000000000000007E-2</v>
      </c>
      <c r="F20" s="39" t="str">
        <f t="shared" si="0"/>
        <v>OK</v>
      </c>
      <c r="G20" s="45">
        <f>B測定!F59</f>
        <v>80</v>
      </c>
      <c r="H20" s="45">
        <f>B測定!K59</f>
        <v>79.977999999999994</v>
      </c>
      <c r="I20" s="55"/>
      <c r="J20" s="56"/>
      <c r="K20" s="69"/>
      <c r="L20" s="69"/>
      <c r="M20" s="69"/>
      <c r="N20" s="57"/>
      <c r="O20" s="39" t="str">
        <f>B測定!D59</f>
        <v>Y</v>
      </c>
      <c r="P20" s="39">
        <f>B測定!A59</f>
        <v>622</v>
      </c>
      <c r="AG20" s="76">
        <f>B測定!A43</f>
        <v>606</v>
      </c>
      <c r="AH20" s="76" t="str">
        <f>B測定!D43</f>
        <v>Y</v>
      </c>
      <c r="AI20" s="55"/>
      <c r="AJ20" s="56"/>
      <c r="AK20" s="56"/>
      <c r="AL20" s="56"/>
      <c r="AM20" s="56"/>
      <c r="AN20" s="57"/>
      <c r="AO20" s="45">
        <f>B測定!K43</f>
        <v>-5.1999999999999998E-2</v>
      </c>
      <c r="AP20" s="45">
        <f>B測定!F43</f>
        <v>0</v>
      </c>
      <c r="AQ20" s="39" t="str">
        <f t="shared" si="1"/>
        <v>OK</v>
      </c>
      <c r="AR20" s="47">
        <v>0.06</v>
      </c>
      <c r="AS20" s="47">
        <v>0.05</v>
      </c>
      <c r="AT20" s="47">
        <f>B測定!H43</f>
        <v>0.35</v>
      </c>
      <c r="AU20" s="47">
        <f>B測定!I43</f>
        <v>-0.35</v>
      </c>
      <c r="AV20" s="38">
        <v>10</v>
      </c>
    </row>
    <row r="21" spans="1:48">
      <c r="A21" s="38">
        <v>11</v>
      </c>
      <c r="B21" s="47">
        <f>B測定!I46</f>
        <v>-0.35</v>
      </c>
      <c r="C21" s="47">
        <f>B測定!H46</f>
        <v>0.35</v>
      </c>
      <c r="D21" s="42">
        <v>0.21</v>
      </c>
      <c r="E21" s="559">
        <v>0.23</v>
      </c>
      <c r="F21" s="39" t="str">
        <f t="shared" si="0"/>
        <v>OK</v>
      </c>
      <c r="G21" s="45">
        <f>B測定!F46</f>
        <v>-58.5</v>
      </c>
      <c r="H21" s="45">
        <f>B測定!K46</f>
        <v>-58.468000000000004</v>
      </c>
      <c r="I21" s="55"/>
      <c r="J21" s="56"/>
      <c r="K21" s="69"/>
      <c r="L21" s="69"/>
      <c r="M21" s="69"/>
      <c r="N21" s="57"/>
      <c r="O21" s="39" t="str">
        <f>B測定!D46</f>
        <v>X</v>
      </c>
      <c r="P21" s="39">
        <f>B測定!A46</f>
        <v>608</v>
      </c>
      <c r="AG21" s="76">
        <f>B測定!A26</f>
        <v>602</v>
      </c>
      <c r="AH21" s="76" t="str">
        <f>B測定!D26</f>
        <v>X</v>
      </c>
      <c r="AI21" s="55"/>
      <c r="AJ21" s="56"/>
      <c r="AK21" s="56"/>
      <c r="AL21" s="56"/>
      <c r="AM21" s="56"/>
      <c r="AN21" s="57"/>
      <c r="AO21" s="45">
        <f>B測定!K26</f>
        <v>35.466999999999999</v>
      </c>
      <c r="AP21" s="45">
        <f>B測定!F26</f>
        <v>35.5</v>
      </c>
      <c r="AQ21" s="39" t="str">
        <f t="shared" si="1"/>
        <v>OK</v>
      </c>
      <c r="AR21" s="47">
        <v>0.02</v>
      </c>
      <c r="AS21" s="47">
        <v>0.03</v>
      </c>
      <c r="AT21" s="47">
        <f>B測定!H26</f>
        <v>0.3</v>
      </c>
      <c r="AU21" s="47">
        <f>B測定!I26</f>
        <v>-0.3</v>
      </c>
      <c r="AV21" s="38">
        <v>11</v>
      </c>
    </row>
    <row r="22" spans="1:48">
      <c r="A22" s="38">
        <v>12</v>
      </c>
      <c r="B22" s="47">
        <f>B測定!I47</f>
        <v>-0.35</v>
      </c>
      <c r="C22" s="47">
        <f>B測定!H47</f>
        <v>0.35</v>
      </c>
      <c r="D22" s="42">
        <v>0.06</v>
      </c>
      <c r="E22" s="559">
        <v>0.05</v>
      </c>
      <c r="F22" s="39" t="str">
        <f t="shared" si="0"/>
        <v>OK</v>
      </c>
      <c r="G22" s="45">
        <f>B測定!F47</f>
        <v>80</v>
      </c>
      <c r="H22" s="45">
        <f>B測定!K47</f>
        <v>79.97</v>
      </c>
      <c r="I22" s="55"/>
      <c r="J22" s="56"/>
      <c r="K22" s="69"/>
      <c r="L22" s="69"/>
      <c r="M22" s="69"/>
      <c r="N22" s="57"/>
      <c r="O22" s="39" t="str">
        <f>B測定!D47</f>
        <v>Y</v>
      </c>
      <c r="P22" s="39">
        <f>B測定!A47</f>
        <v>608</v>
      </c>
      <c r="AG22" s="76">
        <f>B測定!A27</f>
        <v>602</v>
      </c>
      <c r="AH22" s="76" t="str">
        <f>B測定!D27</f>
        <v>Y</v>
      </c>
      <c r="AI22" s="55"/>
      <c r="AJ22" s="56"/>
      <c r="AK22" s="56"/>
      <c r="AL22" s="56"/>
      <c r="AM22" s="56"/>
      <c r="AN22" s="57"/>
      <c r="AO22" s="45">
        <f>B測定!K27</f>
        <v>80.031000000000006</v>
      </c>
      <c r="AP22" s="45">
        <f>B測定!F27</f>
        <v>80</v>
      </c>
      <c r="AQ22" s="39" t="str">
        <f t="shared" si="1"/>
        <v>OK</v>
      </c>
      <c r="AR22" s="47">
        <v>0.12</v>
      </c>
      <c r="AS22" s="47">
        <v>0.12</v>
      </c>
      <c r="AT22" s="47">
        <f>B測定!H27</f>
        <v>0.3</v>
      </c>
      <c r="AU22" s="47">
        <f>B測定!I27</f>
        <v>-0.3</v>
      </c>
      <c r="AV22" s="38">
        <v>12</v>
      </c>
    </row>
    <row r="23" spans="1:48">
      <c r="A23" s="38">
        <v>13</v>
      </c>
      <c r="B23" s="47">
        <f>B測定!I54</f>
        <v>-0.3</v>
      </c>
      <c r="C23" s="47">
        <f>B測定!H54</f>
        <v>0.3</v>
      </c>
      <c r="D23" s="42">
        <v>-0.05</v>
      </c>
      <c r="E23" s="559">
        <v>0.01</v>
      </c>
      <c r="F23" s="39" t="str">
        <f t="shared" si="0"/>
        <v>OK</v>
      </c>
      <c r="G23" s="45">
        <f>B測定!F54</f>
        <v>-35.5</v>
      </c>
      <c r="H23" s="45">
        <f>B測定!K54</f>
        <v>-35.582999999999998</v>
      </c>
      <c r="I23" s="55"/>
      <c r="J23" s="56"/>
      <c r="K23" s="69"/>
      <c r="L23" s="69"/>
      <c r="M23" s="69"/>
      <c r="N23" s="57"/>
      <c r="O23" s="39" t="str">
        <f>B測定!D54</f>
        <v>X</v>
      </c>
      <c r="P23" s="39">
        <f>B測定!A54</f>
        <v>621</v>
      </c>
      <c r="AG23" s="76">
        <f>B測定!A50</f>
        <v>615</v>
      </c>
      <c r="AH23" s="76" t="str">
        <f>B測定!D50</f>
        <v>X</v>
      </c>
      <c r="AI23" s="55"/>
      <c r="AJ23" s="56"/>
      <c r="AK23" s="56"/>
      <c r="AL23" s="56"/>
      <c r="AM23" s="56"/>
      <c r="AN23" s="57"/>
      <c r="AO23" s="45">
        <f>B測定!K50</f>
        <v>69.471999999999994</v>
      </c>
      <c r="AP23" s="45">
        <f>B測定!F50</f>
        <v>69.5</v>
      </c>
      <c r="AQ23" s="39" t="str">
        <f t="shared" si="1"/>
        <v>OK</v>
      </c>
      <c r="AR23" s="47">
        <v>0.06</v>
      </c>
      <c r="AS23" s="47">
        <v>7.0000000000000007E-2</v>
      </c>
      <c r="AT23" s="47">
        <f>B測定!H50</f>
        <v>0.35</v>
      </c>
      <c r="AU23" s="47">
        <f>B測定!I50</f>
        <v>-0.35</v>
      </c>
      <c r="AV23" s="38">
        <v>13</v>
      </c>
    </row>
    <row r="24" spans="1:48">
      <c r="A24" s="38">
        <v>14</v>
      </c>
      <c r="B24" s="47">
        <f>B測定!I55</f>
        <v>-0.3</v>
      </c>
      <c r="C24" s="47">
        <f>B測定!H55</f>
        <v>0.3</v>
      </c>
      <c r="D24" s="42">
        <v>-0.11</v>
      </c>
      <c r="E24" s="559">
        <v>-0.1</v>
      </c>
      <c r="F24" s="39" t="str">
        <f t="shared" si="0"/>
        <v>OK</v>
      </c>
      <c r="G24" s="45">
        <f>B測定!F55</f>
        <v>162.80000000000001</v>
      </c>
      <c r="H24" s="45">
        <f>B測定!K55</f>
        <v>162.625</v>
      </c>
      <c r="I24" s="55"/>
      <c r="J24" s="56"/>
      <c r="K24" s="69"/>
      <c r="L24" s="69"/>
      <c r="M24" s="69"/>
      <c r="N24" s="57"/>
      <c r="O24" s="39" t="str">
        <f>B測定!D55</f>
        <v>Y</v>
      </c>
      <c r="P24" s="39">
        <f>B測定!A55</f>
        <v>621</v>
      </c>
      <c r="AG24" s="76">
        <f>B測定!A51</f>
        <v>615</v>
      </c>
      <c r="AH24" s="76" t="str">
        <f>B測定!D51</f>
        <v>Y</v>
      </c>
      <c r="AI24" s="55"/>
      <c r="AJ24" s="56"/>
      <c r="AK24" s="56"/>
      <c r="AL24" s="56"/>
      <c r="AM24" s="56"/>
      <c r="AN24" s="57"/>
      <c r="AO24" s="45">
        <f>B測定!K51</f>
        <v>76.954999999999998</v>
      </c>
      <c r="AP24" s="45">
        <f>B測定!F51</f>
        <v>77</v>
      </c>
      <c r="AQ24" s="39" t="str">
        <f t="shared" si="1"/>
        <v>OK</v>
      </c>
      <c r="AR24" s="47">
        <v>0.05</v>
      </c>
      <c r="AS24" s="47">
        <v>0.05</v>
      </c>
      <c r="AT24" s="47">
        <f>B測定!H51</f>
        <v>0.35</v>
      </c>
      <c r="AU24" s="47">
        <f>B測定!I51</f>
        <v>-0.35</v>
      </c>
      <c r="AV24" s="38">
        <v>14</v>
      </c>
    </row>
    <row r="25" spans="1:48">
      <c r="AG25" s="76">
        <f>B測定!A22</f>
        <v>601</v>
      </c>
      <c r="AH25" s="76" t="str">
        <f>B測定!D22</f>
        <v>X</v>
      </c>
      <c r="AI25" s="55"/>
      <c r="AJ25" s="56"/>
      <c r="AK25" s="56"/>
      <c r="AL25" s="56"/>
      <c r="AM25" s="56"/>
      <c r="AN25" s="57"/>
      <c r="AO25" s="45">
        <f>B測定!K22</f>
        <v>35.302</v>
      </c>
      <c r="AP25" s="45">
        <f>B測定!F22</f>
        <v>35.5</v>
      </c>
      <c r="AQ25" s="39" t="str">
        <f t="shared" si="1"/>
        <v>OK</v>
      </c>
      <c r="AR25" s="47">
        <v>-0.16</v>
      </c>
      <c r="AS25" s="47">
        <v>-0.12</v>
      </c>
      <c r="AT25" s="47">
        <f>B測定!H22</f>
        <v>0.3</v>
      </c>
      <c r="AU25" s="47">
        <f>B測定!I22</f>
        <v>-0.3</v>
      </c>
      <c r="AV25" s="38">
        <v>15</v>
      </c>
    </row>
    <row r="26" spans="1:48">
      <c r="AG26" s="76">
        <f>B測定!A23</f>
        <v>601</v>
      </c>
      <c r="AH26" s="76" t="str">
        <f>B測定!D23</f>
        <v>Y</v>
      </c>
      <c r="AI26" s="55"/>
      <c r="AJ26" s="56"/>
      <c r="AK26" s="56"/>
      <c r="AL26" s="56"/>
      <c r="AM26" s="56"/>
      <c r="AN26" s="57"/>
      <c r="AO26" s="45">
        <f>B測定!K23</f>
        <v>162.72800000000001</v>
      </c>
      <c r="AP26" s="45">
        <f>B測定!F23</f>
        <v>162.80000000000001</v>
      </c>
      <c r="AQ26" s="39" t="str">
        <f t="shared" si="1"/>
        <v>OK</v>
      </c>
      <c r="AR26" s="47">
        <v>-0.05</v>
      </c>
      <c r="AS26" s="47">
        <v>-0.02</v>
      </c>
      <c r="AT26" s="47">
        <f>B測定!H23</f>
        <v>0.3</v>
      </c>
      <c r="AU26" s="47">
        <f>B測定!I23</f>
        <v>-0.3</v>
      </c>
      <c r="AV26" s="38">
        <v>16</v>
      </c>
    </row>
    <row r="32" spans="1:48" ht="17.25" customHeight="1"/>
  </sheetData>
  <mergeCells count="21">
    <mergeCell ref="AQ9:AQ10"/>
    <mergeCell ref="AR9:AR10"/>
    <mergeCell ref="AT9:AU9"/>
    <mergeCell ref="AO9:AO10"/>
    <mergeCell ref="B9:C9"/>
    <mergeCell ref="AH9:AH10"/>
    <mergeCell ref="G9:G10"/>
    <mergeCell ref="F9:F10"/>
    <mergeCell ref="D9:D10"/>
    <mergeCell ref="H9:H10"/>
    <mergeCell ref="AG9:AG10"/>
    <mergeCell ref="E9:E10"/>
    <mergeCell ref="AS9:AS10"/>
    <mergeCell ref="K1:R2"/>
    <mergeCell ref="AP9:AP10"/>
    <mergeCell ref="F1:J2"/>
    <mergeCell ref="F3:J4"/>
    <mergeCell ref="O9:O10"/>
    <mergeCell ref="P9:P10"/>
    <mergeCell ref="AG1:AH2"/>
    <mergeCell ref="AI1:AP2"/>
  </mergeCells>
  <phoneticPr fontId="2"/>
  <conditionalFormatting sqref="D11:D24">
    <cfRule type="cellIs" dxfId="838" priority="5" stopIfTrue="1" operator="notBetween">
      <formula>C11</formula>
      <formula>B11</formula>
    </cfRule>
    <cfRule type="cellIs" dxfId="837" priority="6" stopIfTrue="1" operator="notBetween">
      <formula>C11-0.1</formula>
      <formula>B11+0.1</formula>
    </cfRule>
  </conditionalFormatting>
  <conditionalFormatting sqref="AR11:AR26">
    <cfRule type="cellIs" dxfId="836" priority="7" stopIfTrue="1" operator="notBetween">
      <formula>AT11</formula>
      <formula>AU11</formula>
    </cfRule>
    <cfRule type="cellIs" dxfId="835" priority="8" stopIfTrue="1" operator="notBetween">
      <formula>AT11-0.1</formula>
      <formula>AU11+0.1</formula>
    </cfRule>
  </conditionalFormatting>
  <conditionalFormatting sqref="F11:F24 AQ11:AQ26">
    <cfRule type="cellIs" dxfId="834" priority="9" stopIfTrue="1" operator="equal">
      <formula>"NG"</formula>
    </cfRule>
    <cfRule type="cellIs" dxfId="833" priority="10" stopIfTrue="1" operator="equal">
      <formula>"OK"</formula>
    </cfRule>
  </conditionalFormatting>
  <conditionalFormatting sqref="AS11:AS26">
    <cfRule type="cellIs" dxfId="832" priority="1" stopIfTrue="1" operator="notBetween">
      <formula>AU11</formula>
      <formula>AV11</formula>
    </cfRule>
    <cfRule type="cellIs" dxfId="831" priority="2" stopIfTrue="1" operator="notBetween">
      <formula>AU11-0.1</formula>
      <formula>AV11+0.1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47" orientation="landscape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8"/>
    <pageSetUpPr fitToPage="1"/>
  </sheetPr>
  <dimension ref="A1:AV91"/>
  <sheetViews>
    <sheetView zoomScale="55" zoomScaleNormal="55" workbookViewId="0">
      <selection activeCell="AN41" sqref="AN41"/>
    </sheetView>
  </sheetViews>
  <sheetFormatPr baseColWidth="10" defaultColWidth="9" defaultRowHeight="17"/>
  <cols>
    <col min="1" max="1" width="6.1640625" style="38" customWidth="1"/>
    <col min="2" max="5" width="7.6640625" style="38" customWidth="1"/>
    <col min="6" max="6" width="5.6640625" style="38" customWidth="1"/>
    <col min="7" max="8" width="12.1640625" style="38" customWidth="1"/>
    <col min="9" max="9" width="10.6640625" style="38" customWidth="1"/>
    <col min="10" max="11" width="5.6640625" style="38" customWidth="1"/>
    <col min="12" max="12" width="10.6640625" style="38" customWidth="1"/>
    <col min="13" max="13" width="6.6640625" style="38" customWidth="1"/>
    <col min="14" max="14" width="10.6640625" style="38" customWidth="1"/>
    <col min="15" max="15" width="5.6640625" style="38" customWidth="1"/>
    <col min="16" max="16" width="7.1640625" style="38" customWidth="1"/>
    <col min="17" max="32" width="5.6640625" style="38" customWidth="1"/>
    <col min="33" max="33" width="7.1640625" style="38" customWidth="1"/>
    <col min="34" max="34" width="5.6640625" style="38" customWidth="1"/>
    <col min="35" max="35" width="10.6640625" style="38" customWidth="1"/>
    <col min="36" max="36" width="6.6640625" style="38" customWidth="1"/>
    <col min="37" max="37" width="10.6640625" style="38" customWidth="1"/>
    <col min="38" max="39" width="5.6640625" style="38" customWidth="1"/>
    <col min="40" max="40" width="10.6640625" style="38" customWidth="1"/>
    <col min="41" max="42" width="12.1640625" style="38" customWidth="1"/>
    <col min="43" max="43" width="5.6640625" style="38" customWidth="1"/>
    <col min="44" max="47" width="7.6640625" style="38" customWidth="1"/>
    <col min="48" max="48" width="6.1640625" style="38" customWidth="1"/>
    <col min="49" max="49" width="9" style="38"/>
    <col min="50" max="51" width="10.6640625" style="38" customWidth="1"/>
    <col min="52" max="52" width="9" style="38"/>
    <col min="53" max="56" width="6.6640625" style="38" customWidth="1"/>
    <col min="57" max="16384" width="9" style="38"/>
  </cols>
  <sheetData>
    <row r="1" spans="1:48" ht="17.25" customHeight="1">
      <c r="F1" s="784" t="str">
        <f>A測定!A5</f>
        <v>GHAC  R0J尺寸检查表</v>
      </c>
      <c r="G1" s="784"/>
      <c r="H1" s="784"/>
      <c r="I1" s="784"/>
      <c r="J1" s="784"/>
      <c r="K1" s="790" t="str">
        <f>CONCATENATE(MID(A測定!A5,6,3),"#",A測定!D5,"_",A測定!L5,"(",TEXT(A測定!G5,"yy/mm/dd"),")","_","SHOT.NO",A測定!J5)</f>
        <v xml:space="preserve"> R0#3_DC1(AVE)_SHOT.NO191</v>
      </c>
      <c r="L1" s="791"/>
      <c r="M1" s="791"/>
      <c r="N1" s="791"/>
      <c r="O1" s="791"/>
      <c r="P1" s="791"/>
      <c r="Q1" s="791"/>
      <c r="R1" s="792"/>
      <c r="AG1" s="785" t="str">
        <f>A測定!$J$7</f>
        <v>基准值</v>
      </c>
      <c r="AH1" s="786"/>
      <c r="AI1" s="784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AJ1" s="784"/>
      <c r="AK1" s="784"/>
      <c r="AL1" s="784"/>
      <c r="AM1" s="784"/>
      <c r="AN1" s="784"/>
      <c r="AO1" s="784"/>
      <c r="AP1" s="784"/>
    </row>
    <row r="2" spans="1:48" ht="17.25" customHeight="1">
      <c r="F2" s="784"/>
      <c r="G2" s="784"/>
      <c r="H2" s="784"/>
      <c r="I2" s="784"/>
      <c r="J2" s="784"/>
      <c r="K2" s="793"/>
      <c r="L2" s="794"/>
      <c r="M2" s="794"/>
      <c r="N2" s="794"/>
      <c r="O2" s="794"/>
      <c r="P2" s="794"/>
      <c r="Q2" s="794"/>
      <c r="R2" s="795"/>
      <c r="AG2" s="787"/>
      <c r="AH2" s="788"/>
      <c r="AI2" s="784"/>
      <c r="AJ2" s="784"/>
      <c r="AK2" s="784"/>
      <c r="AL2" s="784"/>
      <c r="AM2" s="784"/>
      <c r="AN2" s="784"/>
      <c r="AO2" s="784"/>
      <c r="AP2" s="784"/>
    </row>
    <row r="3" spans="1:48" ht="17.25" customHeight="1">
      <c r="F3" s="784" t="str">
        <f>A測定!$S$2</f>
        <v>GA　軸間</v>
      </c>
      <c r="G3" s="784"/>
      <c r="H3" s="784"/>
      <c r="I3" s="784"/>
      <c r="J3" s="784"/>
      <c r="K3" s="39" t="s">
        <v>23</v>
      </c>
      <c r="L3" s="40">
        <f>MAX(D8:D23,AR8:AR33)</f>
        <v>0.25</v>
      </c>
      <c r="T3" s="1"/>
      <c r="U3" s="1"/>
      <c r="V3" s="1"/>
      <c r="W3" s="1"/>
      <c r="X3" s="1"/>
      <c r="Y3" s="1"/>
      <c r="Z3" s="1"/>
      <c r="AA3" s="1"/>
    </row>
    <row r="4" spans="1:48" ht="17.25" customHeight="1">
      <c r="F4" s="784"/>
      <c r="G4" s="784"/>
      <c r="H4" s="784"/>
      <c r="I4" s="784"/>
      <c r="J4" s="784"/>
      <c r="K4" s="39" t="s">
        <v>24</v>
      </c>
      <c r="L4" s="40">
        <f>MIN(D8:D23,AR8:AR33)</f>
        <v>-0.32</v>
      </c>
      <c r="T4" s="1"/>
      <c r="U4" s="1"/>
      <c r="V4" s="1"/>
      <c r="W4" s="1"/>
      <c r="X4" s="1"/>
      <c r="Y4" s="1"/>
      <c r="Z4" s="1"/>
      <c r="AA4" s="1"/>
    </row>
    <row r="6" spans="1:48" ht="17.25" customHeight="1">
      <c r="B6" s="778" t="str">
        <f>RIGHT(A測定!$H$11,2)</f>
        <v>公差</v>
      </c>
      <c r="C6" s="778"/>
      <c r="D6" s="783" t="s">
        <v>695</v>
      </c>
      <c r="E6" s="783" t="s">
        <v>693</v>
      </c>
      <c r="F6" s="778" t="str">
        <f>A測定!$O$11</f>
        <v>判定</v>
      </c>
      <c r="G6" s="778" t="str">
        <f>A測定!$F$11</f>
        <v>工件尺寸</v>
      </c>
      <c r="H6" s="778" t="str">
        <f>A測定!$K$11</f>
        <v>測定値</v>
      </c>
      <c r="I6" s="49"/>
      <c r="J6" s="50"/>
      <c r="K6" s="83"/>
      <c r="L6" s="83"/>
      <c r="M6" s="83"/>
      <c r="N6" s="51"/>
      <c r="O6" s="778" t="str">
        <f>A測定!$D$11</f>
        <v>测量</v>
      </c>
      <c r="P6" s="778" t="str">
        <f>A測定!$A$11</f>
        <v>NO</v>
      </c>
      <c r="AG6" s="778" t="str">
        <f>P6</f>
        <v>NO</v>
      </c>
      <c r="AH6" s="778" t="str">
        <f>O6</f>
        <v>测量</v>
      </c>
      <c r="AI6" s="62"/>
      <c r="AJ6" s="63"/>
      <c r="AK6" s="50"/>
      <c r="AL6" s="50"/>
      <c r="AM6" s="50"/>
      <c r="AN6" s="51"/>
      <c r="AO6" s="778" t="str">
        <f>H6</f>
        <v>測定値</v>
      </c>
      <c r="AP6" s="781" t="str">
        <f>G6</f>
        <v>工件尺寸</v>
      </c>
      <c r="AQ6" s="778" t="str">
        <f>F6</f>
        <v>判定</v>
      </c>
      <c r="AR6" s="778" t="str">
        <f>D6</f>
        <v>102.8S</v>
      </c>
      <c r="AS6" s="778" t="str">
        <f>E6</f>
        <v>94S</v>
      </c>
      <c r="AT6" s="778" t="str">
        <f>B6</f>
        <v>公差</v>
      </c>
      <c r="AU6" s="778"/>
    </row>
    <row r="7" spans="1:48">
      <c r="B7" s="173" t="str">
        <f>LEFT(A測定!$I$11,1)</f>
        <v>下</v>
      </c>
      <c r="C7" s="173" t="str">
        <f>LEFT(A測定!$H$11,1)</f>
        <v>上</v>
      </c>
      <c r="D7" s="780"/>
      <c r="E7" s="780"/>
      <c r="F7" s="778"/>
      <c r="G7" s="778"/>
      <c r="H7" s="778"/>
      <c r="I7" s="52"/>
      <c r="J7" s="53"/>
      <c r="K7" s="65"/>
      <c r="L7" s="65"/>
      <c r="M7" s="65"/>
      <c r="N7" s="54"/>
      <c r="O7" s="778"/>
      <c r="P7" s="778"/>
      <c r="AG7" s="778"/>
      <c r="AH7" s="778"/>
      <c r="AI7" s="64"/>
      <c r="AJ7" s="65"/>
      <c r="AK7" s="53"/>
      <c r="AL7" s="53"/>
      <c r="AM7" s="53"/>
      <c r="AN7" s="54"/>
      <c r="AO7" s="778"/>
      <c r="AP7" s="778"/>
      <c r="AQ7" s="778"/>
      <c r="AR7" s="778"/>
      <c r="AS7" s="778"/>
      <c r="AT7" s="39" t="str">
        <f>C7</f>
        <v>上</v>
      </c>
      <c r="AU7" s="39" t="str">
        <f>B7</f>
        <v>下</v>
      </c>
    </row>
    <row r="8" spans="1:48">
      <c r="A8" s="38">
        <v>1</v>
      </c>
      <c r="B8" s="47">
        <f>A測定!I21</f>
        <v>-0.3</v>
      </c>
      <c r="C8" s="47">
        <f>A測定!H21</f>
        <v>0.3</v>
      </c>
      <c r="D8" s="42">
        <v>0.13</v>
      </c>
      <c r="E8" s="559">
        <v>0.13</v>
      </c>
      <c r="F8" s="39" t="str">
        <f t="shared" ref="F8:F13" si="0">IF(AND(C8&gt;=D8,D8&gt;=B8),"OK","NG")</f>
        <v>OK</v>
      </c>
      <c r="G8" s="45">
        <f>A測定!F21</f>
        <v>-60</v>
      </c>
      <c r="H8" s="66">
        <f>A測定!K21</f>
        <v>-59.908999999999999</v>
      </c>
      <c r="I8" s="55"/>
      <c r="J8" s="56"/>
      <c r="K8" s="56"/>
      <c r="L8" s="56"/>
      <c r="M8" s="56"/>
      <c r="N8" s="57"/>
      <c r="O8" s="67" t="str">
        <f>A測定!D21</f>
        <v>X</v>
      </c>
      <c r="P8" s="39">
        <f>A測定!A21</f>
        <v>313</v>
      </c>
      <c r="AG8" s="76">
        <f>A測定!A428</f>
        <v>343</v>
      </c>
      <c r="AH8" s="77" t="str">
        <f>A測定!D428</f>
        <v>X</v>
      </c>
      <c r="AI8" s="77"/>
      <c r="AJ8" s="78"/>
      <c r="AK8" s="56"/>
      <c r="AL8" s="56"/>
      <c r="AM8" s="56"/>
      <c r="AN8" s="57"/>
      <c r="AO8" s="70">
        <f>A測定!K428</f>
        <v>51.491999999999997</v>
      </c>
      <c r="AP8" s="45">
        <f>A測定!F428</f>
        <v>51.5</v>
      </c>
      <c r="AQ8" s="39" t="str">
        <f t="shared" ref="AQ8:AQ33" si="1">IF(AND(AT8&gt;=AR8,AR8&gt;=AU8),"OK","NG")</f>
        <v>OK</v>
      </c>
      <c r="AR8" s="47">
        <v>-0.13</v>
      </c>
      <c r="AS8" s="47">
        <v>-0.13</v>
      </c>
      <c r="AT8" s="47">
        <f>A測定!H428</f>
        <v>0.35</v>
      </c>
      <c r="AU8" s="47">
        <f>A測定!I428</f>
        <v>-0.35</v>
      </c>
      <c r="AV8" s="38">
        <v>1</v>
      </c>
    </row>
    <row r="9" spans="1:48">
      <c r="A9" s="38">
        <v>2</v>
      </c>
      <c r="B9" s="47">
        <f>A測定!I22</f>
        <v>-0.3</v>
      </c>
      <c r="C9" s="47">
        <f>A測定!H22</f>
        <v>0.3</v>
      </c>
      <c r="D9" s="42">
        <v>7.0000000000000007E-2</v>
      </c>
      <c r="E9" s="559">
        <v>0.05</v>
      </c>
      <c r="F9" s="39" t="str">
        <f t="shared" si="0"/>
        <v>OK</v>
      </c>
      <c r="G9" s="45">
        <f>A測定!F22</f>
        <v>181</v>
      </c>
      <c r="H9" s="66">
        <f>A測定!K22</f>
        <v>180.952</v>
      </c>
      <c r="I9" s="55"/>
      <c r="J9" s="56"/>
      <c r="K9" s="56"/>
      <c r="L9" s="56"/>
      <c r="M9" s="56"/>
      <c r="N9" s="57"/>
      <c r="O9" s="67" t="str">
        <f>A測定!D22</f>
        <v>Y</v>
      </c>
      <c r="P9" s="39">
        <f>A測定!A22</f>
        <v>313</v>
      </c>
      <c r="AG9" s="76">
        <f>A測定!A429</f>
        <v>343</v>
      </c>
      <c r="AH9" s="77" t="str">
        <f>A測定!D429</f>
        <v>Y</v>
      </c>
      <c r="AI9" s="77"/>
      <c r="AJ9" s="78"/>
      <c r="AK9" s="56"/>
      <c r="AL9" s="56"/>
      <c r="AM9" s="56"/>
      <c r="AN9" s="57"/>
      <c r="AO9" s="70">
        <f>A測定!K429</f>
        <v>167.36</v>
      </c>
      <c r="AP9" s="45">
        <f>A測定!F429</f>
        <v>167.5</v>
      </c>
      <c r="AQ9" s="39" t="str">
        <f t="shared" si="1"/>
        <v>OK</v>
      </c>
      <c r="AR9" s="47">
        <v>-0.02</v>
      </c>
      <c r="AS9" s="47">
        <v>-0.12</v>
      </c>
      <c r="AT9" s="47">
        <f>A測定!H429</f>
        <v>0.35</v>
      </c>
      <c r="AU9" s="47">
        <f>A測定!I429</f>
        <v>-0.35</v>
      </c>
      <c r="AV9" s="38">
        <v>2</v>
      </c>
    </row>
    <row r="10" spans="1:48">
      <c r="A10" s="38">
        <v>3</v>
      </c>
      <c r="B10" s="47">
        <f>A測定!I404</f>
        <v>-0.35</v>
      </c>
      <c r="C10" s="47">
        <f>A測定!H404</f>
        <v>0.35</v>
      </c>
      <c r="D10" s="42">
        <v>0</v>
      </c>
      <c r="E10" s="559">
        <v>0.01</v>
      </c>
      <c r="F10" s="39" t="str">
        <f t="shared" si="0"/>
        <v>OK</v>
      </c>
      <c r="G10" s="45">
        <f>A測定!F404</f>
        <v>-30</v>
      </c>
      <c r="H10" s="66">
        <f>A測定!K404</f>
        <v>-30.033999999999999</v>
      </c>
      <c r="I10" s="55"/>
      <c r="J10" s="56"/>
      <c r="K10" s="56"/>
      <c r="L10" s="56"/>
      <c r="M10" s="56"/>
      <c r="N10" s="57"/>
      <c r="O10" s="67" t="str">
        <f>A測定!D404</f>
        <v>X</v>
      </c>
      <c r="P10" s="39">
        <f>A測定!A404</f>
        <v>305</v>
      </c>
      <c r="AG10" s="76">
        <f>A測定!A424</f>
        <v>310</v>
      </c>
      <c r="AH10" s="77" t="str">
        <f>A測定!D424</f>
        <v>X</v>
      </c>
      <c r="AI10" s="77"/>
      <c r="AJ10" s="78"/>
      <c r="AK10" s="56"/>
      <c r="AL10" s="56"/>
      <c r="AM10" s="56"/>
      <c r="AN10" s="57"/>
      <c r="AO10" s="70">
        <f>A測定!K424</f>
        <v>62.43</v>
      </c>
      <c r="AP10" s="45">
        <f>A測定!F424</f>
        <v>62.5</v>
      </c>
      <c r="AQ10" s="39" t="str">
        <f t="shared" si="1"/>
        <v>OK</v>
      </c>
      <c r="AR10" s="47">
        <v>-0.05</v>
      </c>
      <c r="AS10" s="47">
        <v>-0.05</v>
      </c>
      <c r="AT10" s="47">
        <f>A測定!H424</f>
        <v>0.35</v>
      </c>
      <c r="AU10" s="47">
        <f>A測定!I424</f>
        <v>-0.35</v>
      </c>
      <c r="AV10" s="38">
        <v>3</v>
      </c>
    </row>
    <row r="11" spans="1:48">
      <c r="A11" s="38">
        <v>4</v>
      </c>
      <c r="B11" s="47">
        <f>A測定!I405</f>
        <v>-0.35</v>
      </c>
      <c r="C11" s="47">
        <f>A測定!H405</f>
        <v>0.35</v>
      </c>
      <c r="D11" s="42">
        <v>-0.03</v>
      </c>
      <c r="E11" s="559">
        <v>-7.0000000000000007E-2</v>
      </c>
      <c r="F11" s="39" t="str">
        <f t="shared" si="0"/>
        <v>OK</v>
      </c>
      <c r="G11" s="45">
        <f>A測定!F405</f>
        <v>160</v>
      </c>
      <c r="H11" s="66">
        <f>A測定!K405</f>
        <v>159.87299999999999</v>
      </c>
      <c r="I11" s="55"/>
      <c r="J11" s="56"/>
      <c r="K11" s="56"/>
      <c r="L11" s="56"/>
      <c r="M11" s="56"/>
      <c r="N11" s="57"/>
      <c r="O11" s="67" t="str">
        <f>A測定!D405</f>
        <v>Y</v>
      </c>
      <c r="P11" s="39">
        <f>A測定!A405</f>
        <v>305</v>
      </c>
      <c r="AG11" s="76">
        <f>A測定!A425</f>
        <v>310</v>
      </c>
      <c r="AH11" s="77" t="str">
        <f>A測定!D425</f>
        <v>Y</v>
      </c>
      <c r="AI11" s="77"/>
      <c r="AJ11" s="78"/>
      <c r="AK11" s="56"/>
      <c r="AL11" s="56"/>
      <c r="AM11" s="56"/>
      <c r="AN11" s="57"/>
      <c r="AO11" s="70">
        <f>A測定!K425</f>
        <v>157.50899999999999</v>
      </c>
      <c r="AP11" s="45">
        <f>A測定!F425</f>
        <v>157.5</v>
      </c>
      <c r="AQ11" s="39" t="str">
        <f t="shared" si="1"/>
        <v>OK</v>
      </c>
      <c r="AR11" s="47">
        <v>0.01</v>
      </c>
      <c r="AS11" s="47">
        <v>-0.02</v>
      </c>
      <c r="AT11" s="47">
        <f>A測定!H425</f>
        <v>0.35</v>
      </c>
      <c r="AU11" s="47">
        <f>A測定!I425</f>
        <v>-0.35</v>
      </c>
      <c r="AV11" s="38">
        <v>4</v>
      </c>
    </row>
    <row r="12" spans="1:48">
      <c r="A12" s="38">
        <v>5</v>
      </c>
      <c r="B12" s="47">
        <f>A測定!I400</f>
        <v>-0.35</v>
      </c>
      <c r="C12" s="47">
        <f>A測定!H400</f>
        <v>0.35</v>
      </c>
      <c r="D12" s="42">
        <v>-0.08</v>
      </c>
      <c r="E12" s="559">
        <v>-7.0000000000000007E-2</v>
      </c>
      <c r="F12" s="39" t="str">
        <f t="shared" si="0"/>
        <v>OK</v>
      </c>
      <c r="G12" s="45">
        <f>A測定!F400</f>
        <v>-30</v>
      </c>
      <c r="H12" s="66">
        <f>A測定!K400</f>
        <v>-30.094000000000001</v>
      </c>
      <c r="I12" s="55"/>
      <c r="J12" s="56"/>
      <c r="K12" s="56"/>
      <c r="L12" s="56"/>
      <c r="M12" s="56"/>
      <c r="N12" s="57"/>
      <c r="O12" s="67" t="str">
        <f>A測定!D400</f>
        <v>X</v>
      </c>
      <c r="P12" s="39">
        <f>A測定!A400</f>
        <v>304</v>
      </c>
      <c r="AG12" s="76">
        <f>A測定!A17</f>
        <v>314</v>
      </c>
      <c r="AH12" s="77" t="str">
        <f>A測定!D17</f>
        <v>X</v>
      </c>
      <c r="AI12" s="77"/>
      <c r="AJ12" s="78"/>
      <c r="AK12" s="56"/>
      <c r="AL12" s="56"/>
      <c r="AM12" s="56"/>
      <c r="AN12" s="57"/>
      <c r="AO12" s="70">
        <f>A測定!K17</f>
        <v>82</v>
      </c>
      <c r="AP12" s="45">
        <f>A測定!F17</f>
        <v>82</v>
      </c>
      <c r="AQ12" s="39" t="str">
        <f t="shared" si="1"/>
        <v>OK</v>
      </c>
      <c r="AR12" s="47">
        <v>0</v>
      </c>
      <c r="AS12" s="47">
        <v>0</v>
      </c>
      <c r="AT12" s="47">
        <f>A測定!H17</f>
        <v>0.15</v>
      </c>
      <c r="AU12" s="47">
        <f>A測定!I17</f>
        <v>-0.15</v>
      </c>
      <c r="AV12" s="38">
        <v>5</v>
      </c>
    </row>
    <row r="13" spans="1:48">
      <c r="A13" s="38">
        <v>6</v>
      </c>
      <c r="B13" s="47">
        <f>A測定!I401</f>
        <v>-0.35</v>
      </c>
      <c r="C13" s="47">
        <f>A測定!H401</f>
        <v>0.35</v>
      </c>
      <c r="D13" s="42">
        <v>7.0000000000000007E-2</v>
      </c>
      <c r="E13" s="559">
        <v>0.05</v>
      </c>
      <c r="F13" s="39" t="str">
        <f t="shared" si="0"/>
        <v>OK</v>
      </c>
      <c r="G13" s="45">
        <f>A測定!F401</f>
        <v>80</v>
      </c>
      <c r="H13" s="66">
        <f>A測定!K401</f>
        <v>79.945999999999998</v>
      </c>
      <c r="I13" s="55"/>
      <c r="J13" s="56"/>
      <c r="K13" s="56"/>
      <c r="L13" s="56"/>
      <c r="M13" s="56"/>
      <c r="N13" s="57"/>
      <c r="O13" s="67" t="str">
        <f>A測定!D401</f>
        <v>Y</v>
      </c>
      <c r="P13" s="39">
        <f>A測定!A401</f>
        <v>304</v>
      </c>
      <c r="AG13" s="76">
        <f>A測定!A18</f>
        <v>314</v>
      </c>
      <c r="AH13" s="77" t="str">
        <f>A測定!D18</f>
        <v>Y</v>
      </c>
      <c r="AI13" s="77"/>
      <c r="AJ13" s="78"/>
      <c r="AK13" s="56"/>
      <c r="AL13" s="56"/>
      <c r="AM13" s="56"/>
      <c r="AN13" s="57"/>
      <c r="AO13" s="70">
        <f>A測定!K18</f>
        <v>135</v>
      </c>
      <c r="AP13" s="45">
        <f>A測定!F18</f>
        <v>135</v>
      </c>
      <c r="AQ13" s="39" t="str">
        <f t="shared" si="1"/>
        <v>OK</v>
      </c>
      <c r="AR13" s="47">
        <v>0</v>
      </c>
      <c r="AS13" s="47">
        <v>0</v>
      </c>
      <c r="AT13" s="47">
        <f>A測定!H18</f>
        <v>0.15</v>
      </c>
      <c r="AU13" s="47">
        <f>A測定!I18</f>
        <v>-0.15</v>
      </c>
      <c r="AV13" s="38">
        <v>6</v>
      </c>
    </row>
    <row r="14" spans="1:48">
      <c r="A14" s="38">
        <v>7</v>
      </c>
      <c r="B14" s="47">
        <f>A測定!I396</f>
        <v>-0.35</v>
      </c>
      <c r="C14" s="47">
        <f>A測定!H396</f>
        <v>0.35</v>
      </c>
      <c r="D14" s="42">
        <v>-0.04</v>
      </c>
      <c r="E14" s="559">
        <v>-0.05</v>
      </c>
      <c r="F14" s="39" t="str">
        <f t="shared" ref="F14:F23" si="2">IF(AND(C14&gt;=D14,D14&gt;=B14),"OK","NG")</f>
        <v>OK</v>
      </c>
      <c r="G14" s="45">
        <f>A測定!F396</f>
        <v>-30</v>
      </c>
      <c r="H14" s="66">
        <f>A測定!K396</f>
        <v>-30.027000000000001</v>
      </c>
      <c r="I14" s="55"/>
      <c r="J14" s="56"/>
      <c r="K14" s="56"/>
      <c r="L14" s="56"/>
      <c r="M14" s="56"/>
      <c r="N14" s="57"/>
      <c r="O14" s="67" t="str">
        <f>A測定!D396</f>
        <v>X</v>
      </c>
      <c r="P14" s="39">
        <f>A測定!A396</f>
        <v>303</v>
      </c>
      <c r="AG14" s="76">
        <f>A測定!A380</f>
        <v>319</v>
      </c>
      <c r="AH14" s="77" t="str">
        <f>A測定!D380</f>
        <v>X</v>
      </c>
      <c r="AI14" s="77"/>
      <c r="AJ14" s="78"/>
      <c r="AK14" s="56"/>
      <c r="AL14" s="56"/>
      <c r="AM14" s="56"/>
      <c r="AN14" s="57"/>
      <c r="AO14" s="70">
        <f>A測定!K380</f>
        <v>13.993</v>
      </c>
      <c r="AP14" s="45">
        <f>A測定!F380</f>
        <v>14</v>
      </c>
      <c r="AQ14" s="39" t="str">
        <f t="shared" si="1"/>
        <v>OK</v>
      </c>
      <c r="AR14" s="47">
        <v>-0.04</v>
      </c>
      <c r="AS14" s="47">
        <v>-0.04</v>
      </c>
      <c r="AT14" s="47">
        <f>A測定!H400</f>
        <v>0.35</v>
      </c>
      <c r="AU14" s="47">
        <f>A測定!I400</f>
        <v>-0.35</v>
      </c>
      <c r="AV14" s="38">
        <v>7</v>
      </c>
    </row>
    <row r="15" spans="1:48">
      <c r="A15" s="38">
        <v>8</v>
      </c>
      <c r="B15" s="47">
        <f>A測定!I397</f>
        <v>-0.35</v>
      </c>
      <c r="C15" s="47">
        <f>A測定!H397</f>
        <v>0.35</v>
      </c>
      <c r="D15" s="42">
        <v>0.03</v>
      </c>
      <c r="E15" s="559">
        <v>0.01</v>
      </c>
      <c r="F15" s="39" t="str">
        <f t="shared" si="2"/>
        <v>OK</v>
      </c>
      <c r="G15" s="45">
        <f>A測定!F397</f>
        <v>0</v>
      </c>
      <c r="H15" s="66">
        <f>A測定!K397</f>
        <v>-0.17699999999999999</v>
      </c>
      <c r="I15" s="55"/>
      <c r="J15" s="56"/>
      <c r="K15" s="56"/>
      <c r="L15" s="56"/>
      <c r="M15" s="56"/>
      <c r="N15" s="57"/>
      <c r="O15" s="67" t="str">
        <f>A測定!D397</f>
        <v>Y</v>
      </c>
      <c r="P15" s="39">
        <f>A測定!A397</f>
        <v>303</v>
      </c>
      <c r="AG15" s="76">
        <f>A測定!A381</f>
        <v>319</v>
      </c>
      <c r="AH15" s="77" t="str">
        <f>A測定!D381</f>
        <v>Y</v>
      </c>
      <c r="AI15" s="77"/>
      <c r="AJ15" s="78"/>
      <c r="AK15" s="56"/>
      <c r="AL15" s="56"/>
      <c r="AM15" s="56"/>
      <c r="AN15" s="57"/>
      <c r="AO15" s="70">
        <f>A測定!K381</f>
        <v>120.10299999999999</v>
      </c>
      <c r="AP15" s="45">
        <f>A測定!F381</f>
        <v>120</v>
      </c>
      <c r="AQ15" s="39" t="str">
        <f t="shared" si="1"/>
        <v>OK</v>
      </c>
      <c r="AR15" s="47">
        <v>0.25</v>
      </c>
      <c r="AS15" s="47">
        <v>0.21</v>
      </c>
      <c r="AT15" s="47">
        <f>A測定!H401</f>
        <v>0.35</v>
      </c>
      <c r="AU15" s="47">
        <f>A測定!I401</f>
        <v>-0.35</v>
      </c>
      <c r="AV15" s="38">
        <v>8</v>
      </c>
    </row>
    <row r="16" spans="1:48">
      <c r="A16" s="38">
        <v>9</v>
      </c>
      <c r="B16" s="47">
        <f>A測定!I392</f>
        <v>-0.35</v>
      </c>
      <c r="C16" s="47">
        <f>A測定!H392</f>
        <v>0.35</v>
      </c>
      <c r="D16" s="42">
        <v>-0.11</v>
      </c>
      <c r="E16" s="559">
        <v>-0.1</v>
      </c>
      <c r="F16" s="39" t="str">
        <f t="shared" si="2"/>
        <v>OK</v>
      </c>
      <c r="G16" s="45">
        <f>A測定!F392</f>
        <v>-30</v>
      </c>
      <c r="H16" s="66">
        <f>A測定!K392</f>
        <v>-30.04</v>
      </c>
      <c r="I16" s="55"/>
      <c r="J16" s="56"/>
      <c r="K16" s="56"/>
      <c r="L16" s="56"/>
      <c r="M16" s="56"/>
      <c r="N16" s="57"/>
      <c r="O16" s="67" t="str">
        <f>A測定!D392</f>
        <v>X</v>
      </c>
      <c r="P16" s="39">
        <f>A測定!A392</f>
        <v>302</v>
      </c>
      <c r="AG16" s="76">
        <f>A測定!A420</f>
        <v>309</v>
      </c>
      <c r="AH16" s="77" t="str">
        <f>A測定!D420</f>
        <v>X</v>
      </c>
      <c r="AI16" s="77"/>
      <c r="AJ16" s="78"/>
      <c r="AK16" s="56"/>
      <c r="AL16" s="56"/>
      <c r="AM16" s="56"/>
      <c r="AN16" s="57"/>
      <c r="AO16" s="70">
        <f>A測定!K420</f>
        <v>58.052999999999997</v>
      </c>
      <c r="AP16" s="45">
        <f>A測定!F420</f>
        <v>58</v>
      </c>
      <c r="AQ16" s="39" t="str">
        <f t="shared" si="1"/>
        <v>OK</v>
      </c>
      <c r="AR16" s="47">
        <v>0.11</v>
      </c>
      <c r="AS16" s="47">
        <v>0.13</v>
      </c>
      <c r="AT16" s="47">
        <f>A測定!H420</f>
        <v>0.35</v>
      </c>
      <c r="AU16" s="47">
        <f>A測定!I420</f>
        <v>-0.35</v>
      </c>
      <c r="AV16" s="38">
        <v>9</v>
      </c>
    </row>
    <row r="17" spans="1:48">
      <c r="A17" s="38">
        <v>10</v>
      </c>
      <c r="B17" s="47">
        <f>A測定!I393</f>
        <v>-0.35</v>
      </c>
      <c r="C17" s="47">
        <f>A測定!H393</f>
        <v>0.35</v>
      </c>
      <c r="D17" s="42">
        <v>7.0000000000000007E-2</v>
      </c>
      <c r="E17" s="559">
        <v>0.05</v>
      </c>
      <c r="F17" s="39" t="str">
        <f t="shared" si="2"/>
        <v>OK</v>
      </c>
      <c r="G17" s="45">
        <f>A測定!F393</f>
        <v>-80</v>
      </c>
      <c r="H17" s="66">
        <f>A測定!K393</f>
        <v>-80.158000000000001</v>
      </c>
      <c r="I17" s="55"/>
      <c r="J17" s="56"/>
      <c r="K17" s="56"/>
      <c r="L17" s="56"/>
      <c r="M17" s="56"/>
      <c r="N17" s="57"/>
      <c r="O17" s="67" t="str">
        <f>A測定!D393</f>
        <v>Y</v>
      </c>
      <c r="P17" s="39">
        <f>A測定!A393</f>
        <v>302</v>
      </c>
      <c r="AG17" s="76">
        <f>A測定!A421</f>
        <v>309</v>
      </c>
      <c r="AH17" s="77" t="str">
        <f>A測定!D421</f>
        <v>Y</v>
      </c>
      <c r="AI17" s="77"/>
      <c r="AJ17" s="78"/>
      <c r="AK17" s="56"/>
      <c r="AL17" s="56"/>
      <c r="AM17" s="56"/>
      <c r="AN17" s="57"/>
      <c r="AO17" s="70">
        <f>A測定!K421</f>
        <v>79.953000000000003</v>
      </c>
      <c r="AP17" s="45">
        <f>A測定!F421</f>
        <v>80</v>
      </c>
      <c r="AQ17" s="39" t="str">
        <f t="shared" si="1"/>
        <v>OK</v>
      </c>
      <c r="AR17" s="47">
        <v>0.02</v>
      </c>
      <c r="AS17" s="47">
        <v>-0.01</v>
      </c>
      <c r="AT17" s="47">
        <f>A測定!H421</f>
        <v>0.35</v>
      </c>
      <c r="AU17" s="47">
        <f>A測定!I421</f>
        <v>-0.35</v>
      </c>
      <c r="AV17" s="38">
        <v>10</v>
      </c>
    </row>
    <row r="18" spans="1:48">
      <c r="A18" s="38">
        <v>11</v>
      </c>
      <c r="B18" s="47">
        <f>A測定!I19</f>
        <v>-0.3</v>
      </c>
      <c r="C18" s="47">
        <f>A測定!H19</f>
        <v>0.3</v>
      </c>
      <c r="D18" s="42">
        <v>7.0000000000000007E-2</v>
      </c>
      <c r="E18" s="559">
        <v>0.08</v>
      </c>
      <c r="F18" s="39" t="str">
        <f t="shared" si="2"/>
        <v>OK</v>
      </c>
      <c r="G18" s="45">
        <f>A測定!F19</f>
        <v>-60</v>
      </c>
      <c r="H18" s="66">
        <f>A測定!K19</f>
        <v>-59.942</v>
      </c>
      <c r="I18" s="55"/>
      <c r="J18" s="56"/>
      <c r="K18" s="56"/>
      <c r="L18" s="56"/>
      <c r="M18" s="56"/>
      <c r="N18" s="57"/>
      <c r="O18" s="67" t="str">
        <f>A測定!D19</f>
        <v>X</v>
      </c>
      <c r="P18" s="39">
        <f>A測定!A19</f>
        <v>312</v>
      </c>
      <c r="AG18" s="76">
        <f>A測定!A25</f>
        <v>320</v>
      </c>
      <c r="AH18" s="77" t="str">
        <f>A測定!D25</f>
        <v>X</v>
      </c>
      <c r="AI18" s="77"/>
      <c r="AJ18" s="78"/>
      <c r="AK18" s="56"/>
      <c r="AL18" s="56"/>
      <c r="AM18" s="56"/>
      <c r="AN18" s="57"/>
      <c r="AO18" s="70">
        <f>A測定!K25</f>
        <v>73.048000000000002</v>
      </c>
      <c r="AP18" s="45">
        <f>A測定!F25</f>
        <v>73</v>
      </c>
      <c r="AQ18" s="39" t="str">
        <f t="shared" si="1"/>
        <v>OK</v>
      </c>
      <c r="AR18" s="47">
        <v>0.05</v>
      </c>
      <c r="AS18" s="47">
        <v>0.06</v>
      </c>
      <c r="AT18" s="47">
        <f>A測定!H25</f>
        <v>0.3</v>
      </c>
      <c r="AU18" s="47">
        <f>A測定!I25</f>
        <v>-0.3</v>
      </c>
      <c r="AV18" s="38">
        <v>11</v>
      </c>
    </row>
    <row r="19" spans="1:48">
      <c r="A19" s="38">
        <v>12</v>
      </c>
      <c r="B19" s="47">
        <f>A測定!I20</f>
        <v>-0.3</v>
      </c>
      <c r="C19" s="47">
        <f>A測定!H20</f>
        <v>0.3</v>
      </c>
      <c r="D19" s="42">
        <v>0.06</v>
      </c>
      <c r="E19" s="559">
        <v>0.08</v>
      </c>
      <c r="F19" s="39" t="str">
        <f t="shared" si="2"/>
        <v>OK</v>
      </c>
      <c r="G19" s="45">
        <f>A測定!F20</f>
        <v>-101</v>
      </c>
      <c r="H19" s="66">
        <f>A測定!K20</f>
        <v>-101.15300000000001</v>
      </c>
      <c r="I19" s="55"/>
      <c r="J19" s="56"/>
      <c r="K19" s="56"/>
      <c r="L19" s="56"/>
      <c r="M19" s="56"/>
      <c r="N19" s="57"/>
      <c r="O19" s="67" t="str">
        <f>A測定!D20</f>
        <v>Y</v>
      </c>
      <c r="P19" s="39">
        <f>A測定!A20</f>
        <v>312</v>
      </c>
      <c r="AG19" s="76">
        <f>A測定!A26</f>
        <v>320</v>
      </c>
      <c r="AH19" s="77" t="str">
        <f>A測定!D26</f>
        <v>Y</v>
      </c>
      <c r="AI19" s="77"/>
      <c r="AJ19" s="78"/>
      <c r="AK19" s="56"/>
      <c r="AL19" s="56"/>
      <c r="AM19" s="56"/>
      <c r="AN19" s="57"/>
      <c r="AO19" s="70">
        <f>A測定!K26</f>
        <v>71.978999999999999</v>
      </c>
      <c r="AP19" s="45">
        <f>A測定!F26</f>
        <v>72</v>
      </c>
      <c r="AQ19" s="39" t="str">
        <f t="shared" si="1"/>
        <v>OK</v>
      </c>
      <c r="AR19" s="47">
        <v>0.09</v>
      </c>
      <c r="AS19" s="47">
        <v>0.09</v>
      </c>
      <c r="AT19" s="47">
        <f>A測定!H26</f>
        <v>0.3</v>
      </c>
      <c r="AU19" s="47">
        <f>A測定!I26</f>
        <v>-0.3</v>
      </c>
      <c r="AV19" s="38">
        <v>12</v>
      </c>
    </row>
    <row r="20" spans="1:48">
      <c r="A20" s="38">
        <v>13</v>
      </c>
      <c r="B20" s="47">
        <f>A測定!I15</f>
        <v>-0.15</v>
      </c>
      <c r="C20" s="47">
        <f>A測定!H15</f>
        <v>0.15</v>
      </c>
      <c r="D20" s="42">
        <v>0.01</v>
      </c>
      <c r="E20" s="559">
        <v>0.02</v>
      </c>
      <c r="F20" s="39" t="str">
        <f t="shared" si="2"/>
        <v>OK</v>
      </c>
      <c r="G20" s="45">
        <f>A測定!F15</f>
        <v>-61</v>
      </c>
      <c r="H20" s="66">
        <f>A測定!K15</f>
        <v>-61</v>
      </c>
      <c r="I20" s="55"/>
      <c r="J20" s="56"/>
      <c r="K20" s="56"/>
      <c r="L20" s="56"/>
      <c r="M20" s="56"/>
      <c r="N20" s="57"/>
      <c r="O20" s="67" t="str">
        <f>A測定!D15</f>
        <v>X</v>
      </c>
      <c r="P20" s="39">
        <f>A測定!A15</f>
        <v>311</v>
      </c>
      <c r="AG20" s="76">
        <f>A測定!A372</f>
        <v>318</v>
      </c>
      <c r="AH20" s="77" t="str">
        <f>A測定!D372</f>
        <v>X</v>
      </c>
      <c r="AI20" s="77"/>
      <c r="AJ20" s="78"/>
      <c r="AK20" s="56"/>
      <c r="AL20" s="56"/>
      <c r="AM20" s="56"/>
      <c r="AN20" s="57"/>
      <c r="AO20" s="70">
        <f>A測定!K372</f>
        <v>14.009</v>
      </c>
      <c r="AP20" s="45">
        <f>A測定!F372</f>
        <v>14</v>
      </c>
      <c r="AQ20" s="39" t="str">
        <f t="shared" si="1"/>
        <v>OK</v>
      </c>
      <c r="AR20" s="47">
        <v>-0.02</v>
      </c>
      <c r="AS20" s="47">
        <v>-0.03</v>
      </c>
      <c r="AT20" s="47">
        <f>A測定!H406</f>
        <v>0.35</v>
      </c>
      <c r="AU20" s="47">
        <f>A測定!I406</f>
        <v>-0.35</v>
      </c>
      <c r="AV20" s="38">
        <v>13</v>
      </c>
    </row>
    <row r="21" spans="1:48">
      <c r="A21" s="38">
        <v>14</v>
      </c>
      <c r="B21" s="47">
        <v>-0.2</v>
      </c>
      <c r="C21" s="47">
        <v>0.2</v>
      </c>
      <c r="D21" s="559">
        <v>0.01</v>
      </c>
      <c r="E21" s="559">
        <v>0.03</v>
      </c>
      <c r="F21" s="39" t="str">
        <f t="shared" si="2"/>
        <v>OK</v>
      </c>
      <c r="G21" s="45">
        <f>A測定!F16</f>
        <v>-120.5</v>
      </c>
      <c r="H21" s="66">
        <f>A測定!K16</f>
        <v>-120.67700000000001</v>
      </c>
      <c r="I21" s="55"/>
      <c r="J21" s="56"/>
      <c r="K21" s="56"/>
      <c r="L21" s="56"/>
      <c r="M21" s="56"/>
      <c r="N21" s="57"/>
      <c r="O21" s="67" t="str">
        <f>A測定!D16</f>
        <v>Y</v>
      </c>
      <c r="P21" s="39">
        <f>A測定!A16</f>
        <v>311</v>
      </c>
      <c r="AG21" s="76">
        <f>A測定!A373</f>
        <v>318</v>
      </c>
      <c r="AH21" s="77" t="str">
        <f>A測定!D373</f>
        <v>Y</v>
      </c>
      <c r="AI21" s="77"/>
      <c r="AJ21" s="78"/>
      <c r="AK21" s="56"/>
      <c r="AL21" s="56"/>
      <c r="AM21" s="56"/>
      <c r="AN21" s="57"/>
      <c r="AO21" s="70">
        <f>A測定!K373</f>
        <v>39.933999999999997</v>
      </c>
      <c r="AP21" s="45">
        <f>A測定!F373</f>
        <v>40</v>
      </c>
      <c r="AQ21" s="39" t="str">
        <f t="shared" si="1"/>
        <v>OK</v>
      </c>
      <c r="AR21" s="47">
        <v>0.13</v>
      </c>
      <c r="AS21" s="47">
        <v>0.1</v>
      </c>
      <c r="AT21" s="47">
        <f>A測定!H407</f>
        <v>0.35</v>
      </c>
      <c r="AU21" s="47">
        <f>A測定!I407</f>
        <v>-0.35</v>
      </c>
      <c r="AV21" s="38">
        <v>14</v>
      </c>
    </row>
    <row r="22" spans="1:48">
      <c r="A22" s="38">
        <v>15</v>
      </c>
      <c r="B22" s="47">
        <f>A測定!I388</f>
        <v>-0.35</v>
      </c>
      <c r="C22" s="47">
        <f>A測定!H388</f>
        <v>0.35</v>
      </c>
      <c r="D22" s="42">
        <v>0.05</v>
      </c>
      <c r="E22" s="559">
        <v>0.08</v>
      </c>
      <c r="F22" s="39" t="str">
        <f t="shared" si="2"/>
        <v>OK</v>
      </c>
      <c r="G22" s="45">
        <f>A測定!F388</f>
        <v>-30</v>
      </c>
      <c r="H22" s="66">
        <f>A測定!K388</f>
        <v>-29.971</v>
      </c>
      <c r="I22" s="55"/>
      <c r="J22" s="56"/>
      <c r="K22" s="56"/>
      <c r="L22" s="56"/>
      <c r="M22" s="56"/>
      <c r="N22" s="57"/>
      <c r="O22" s="67" t="str">
        <f>A測定!D388</f>
        <v>X</v>
      </c>
      <c r="P22" s="39">
        <f>A測定!A388</f>
        <v>301</v>
      </c>
      <c r="AG22" s="76">
        <f>A測定!A416</f>
        <v>308</v>
      </c>
      <c r="AH22" s="77" t="str">
        <f>A測定!D416</f>
        <v>X</v>
      </c>
      <c r="AI22" s="77"/>
      <c r="AJ22" s="78"/>
      <c r="AK22" s="56"/>
      <c r="AL22" s="56"/>
      <c r="AM22" s="56"/>
      <c r="AN22" s="57"/>
      <c r="AO22" s="70">
        <f>A測定!K416</f>
        <v>58.055999999999997</v>
      </c>
      <c r="AP22" s="45">
        <f>A測定!F416</f>
        <v>58</v>
      </c>
      <c r="AQ22" s="39" t="str">
        <f t="shared" si="1"/>
        <v>OK</v>
      </c>
      <c r="AR22" s="47">
        <v>0.14000000000000001</v>
      </c>
      <c r="AS22" s="47">
        <v>0.18</v>
      </c>
      <c r="AT22" s="47">
        <f>A測定!H416</f>
        <v>0.35</v>
      </c>
      <c r="AU22" s="47">
        <f>A測定!I416</f>
        <v>-0.35</v>
      </c>
      <c r="AV22" s="38">
        <v>15</v>
      </c>
    </row>
    <row r="23" spans="1:48">
      <c r="A23" s="38">
        <v>16</v>
      </c>
      <c r="B23" s="47">
        <f>A測定!I389</f>
        <v>-0.35</v>
      </c>
      <c r="C23" s="47">
        <f>A測定!H389</f>
        <v>0.35</v>
      </c>
      <c r="D23" s="42">
        <v>0.1</v>
      </c>
      <c r="E23" s="559">
        <v>0.09</v>
      </c>
      <c r="F23" s="39" t="str">
        <f t="shared" si="2"/>
        <v>OK</v>
      </c>
      <c r="G23" s="45">
        <f>A測定!F389</f>
        <v>-160</v>
      </c>
      <c r="H23" s="66">
        <f>A測定!K389</f>
        <v>-160.18899999999999</v>
      </c>
      <c r="I23" s="55"/>
      <c r="J23" s="56"/>
      <c r="K23" s="56"/>
      <c r="L23" s="56"/>
      <c r="M23" s="56"/>
      <c r="N23" s="57"/>
      <c r="O23" s="67" t="str">
        <f>A測定!D389</f>
        <v>Y</v>
      </c>
      <c r="P23" s="39">
        <f>A測定!A389</f>
        <v>301</v>
      </c>
      <c r="AG23" s="76">
        <f>A測定!A417</f>
        <v>308</v>
      </c>
      <c r="AH23" s="77" t="str">
        <f>A測定!D417</f>
        <v>Y</v>
      </c>
      <c r="AI23" s="77"/>
      <c r="AJ23" s="78"/>
      <c r="AK23" s="56"/>
      <c r="AL23" s="56"/>
      <c r="AM23" s="56"/>
      <c r="AN23" s="57"/>
      <c r="AO23" s="70">
        <f>A測定!K417</f>
        <v>-0.114</v>
      </c>
      <c r="AP23" s="45">
        <f>A測定!F417</f>
        <v>0</v>
      </c>
      <c r="AQ23" s="39" t="str">
        <f t="shared" si="1"/>
        <v>OK</v>
      </c>
      <c r="AR23" s="47">
        <v>0.03</v>
      </c>
      <c r="AS23" s="47">
        <v>0.01</v>
      </c>
      <c r="AT23" s="47">
        <f>A測定!H417</f>
        <v>0.35</v>
      </c>
      <c r="AU23" s="47">
        <f>A測定!I417</f>
        <v>-0.35</v>
      </c>
      <c r="AV23" s="38">
        <v>16</v>
      </c>
    </row>
    <row r="24" spans="1:48">
      <c r="AG24" s="76">
        <f>A測定!A364</f>
        <v>317</v>
      </c>
      <c r="AH24" s="77" t="str">
        <f>A測定!D364</f>
        <v>X</v>
      </c>
      <c r="AI24" s="77"/>
      <c r="AJ24" s="78"/>
      <c r="AK24" s="56"/>
      <c r="AL24" s="56"/>
      <c r="AM24" s="56"/>
      <c r="AN24" s="57"/>
      <c r="AO24" s="70">
        <f>A測定!K364</f>
        <v>14.003</v>
      </c>
      <c r="AP24" s="45">
        <f>A測定!F364</f>
        <v>14</v>
      </c>
      <c r="AQ24" s="39" t="str">
        <f t="shared" si="1"/>
        <v>OK</v>
      </c>
      <c r="AR24" s="47">
        <v>-0.02</v>
      </c>
      <c r="AS24" s="47">
        <v>-0.01</v>
      </c>
      <c r="AT24" s="47">
        <f>A測定!H410</f>
        <v>0.35</v>
      </c>
      <c r="AU24" s="47">
        <f>A測定!I410</f>
        <v>-0.35</v>
      </c>
      <c r="AV24" s="38">
        <v>17</v>
      </c>
    </row>
    <row r="25" spans="1:48">
      <c r="AG25" s="76">
        <f>A測定!A365</f>
        <v>317</v>
      </c>
      <c r="AH25" s="77" t="str">
        <f>A測定!D365</f>
        <v>Y</v>
      </c>
      <c r="AI25" s="77"/>
      <c r="AJ25" s="78"/>
      <c r="AK25" s="56"/>
      <c r="AL25" s="56"/>
      <c r="AM25" s="56"/>
      <c r="AN25" s="57"/>
      <c r="AO25" s="70">
        <f>A測定!K365</f>
        <v>-40.142000000000003</v>
      </c>
      <c r="AP25" s="45">
        <f>A測定!F365</f>
        <v>-40</v>
      </c>
      <c r="AQ25" s="39" t="str">
        <f t="shared" si="1"/>
        <v>OK</v>
      </c>
      <c r="AR25" s="47">
        <v>0.08</v>
      </c>
      <c r="AS25" s="47">
        <v>0.06</v>
      </c>
      <c r="AT25" s="47">
        <f>A測定!H411</f>
        <v>0.35</v>
      </c>
      <c r="AU25" s="47">
        <f>A測定!I411</f>
        <v>-0.35</v>
      </c>
      <c r="AV25" s="38">
        <v>18</v>
      </c>
    </row>
    <row r="26" spans="1:48">
      <c r="AG26" s="76">
        <f>A測定!A412</f>
        <v>307</v>
      </c>
      <c r="AH26" s="77" t="str">
        <f>A測定!D412</f>
        <v>X</v>
      </c>
      <c r="AI26" s="77"/>
      <c r="AJ26" s="78"/>
      <c r="AK26" s="56"/>
      <c r="AL26" s="56"/>
      <c r="AM26" s="56"/>
      <c r="AN26" s="57"/>
      <c r="AO26" s="70">
        <f>A測定!K412</f>
        <v>57.978000000000002</v>
      </c>
      <c r="AP26" s="45">
        <f>A測定!F412</f>
        <v>58</v>
      </c>
      <c r="AQ26" s="39" t="str">
        <f t="shared" si="1"/>
        <v>OK</v>
      </c>
      <c r="AR26" s="47">
        <v>0.13</v>
      </c>
      <c r="AS26" s="47">
        <v>0.15</v>
      </c>
      <c r="AT26" s="47">
        <f>A測定!H412</f>
        <v>0.35</v>
      </c>
      <c r="AU26" s="47">
        <f>A測定!I412</f>
        <v>-0.35</v>
      </c>
      <c r="AV26" s="38">
        <v>19</v>
      </c>
    </row>
    <row r="27" spans="1:48">
      <c r="AG27" s="76">
        <f>A測定!A413</f>
        <v>307</v>
      </c>
      <c r="AH27" s="77" t="str">
        <f>A測定!D413</f>
        <v>Y</v>
      </c>
      <c r="AI27" s="77"/>
      <c r="AJ27" s="78"/>
      <c r="AK27" s="56"/>
      <c r="AL27" s="56"/>
      <c r="AM27" s="56"/>
      <c r="AN27" s="57"/>
      <c r="AO27" s="70">
        <f>A測定!K413</f>
        <v>-80.182000000000002</v>
      </c>
      <c r="AP27" s="45">
        <f>A測定!F413</f>
        <v>-80</v>
      </c>
      <c r="AQ27" s="39" t="str">
        <f t="shared" si="1"/>
        <v>OK</v>
      </c>
      <c r="AR27" s="47">
        <v>0.06</v>
      </c>
      <c r="AS27" s="47">
        <v>0.08</v>
      </c>
      <c r="AT27" s="47">
        <f>A測定!H413</f>
        <v>0.35</v>
      </c>
      <c r="AU27" s="47">
        <f>A測定!I413</f>
        <v>-0.35</v>
      </c>
      <c r="AV27" s="38">
        <v>20</v>
      </c>
    </row>
    <row r="28" spans="1:48">
      <c r="AG28" s="76">
        <f>A測定!A356</f>
        <v>316</v>
      </c>
      <c r="AH28" s="77" t="str">
        <f>A測定!D356</f>
        <v>X</v>
      </c>
      <c r="AI28" s="77"/>
      <c r="AJ28" s="78"/>
      <c r="AK28" s="56"/>
      <c r="AL28" s="56"/>
      <c r="AM28" s="56"/>
      <c r="AN28" s="57"/>
      <c r="AO28" s="70">
        <f>A測定!K356</f>
        <v>13.776999999999999</v>
      </c>
      <c r="AP28" s="45">
        <f>A測定!F356</f>
        <v>14</v>
      </c>
      <c r="AQ28" s="39" t="str">
        <f t="shared" si="1"/>
        <v>OK</v>
      </c>
      <c r="AR28" s="559">
        <v>-0.01</v>
      </c>
      <c r="AS28" s="47">
        <v>0.01</v>
      </c>
      <c r="AT28" s="47">
        <f>A測定!H356</f>
        <v>0.25</v>
      </c>
      <c r="AU28" s="47">
        <f>A測定!I356</f>
        <v>-0.25</v>
      </c>
      <c r="AV28" s="38">
        <v>21</v>
      </c>
    </row>
    <row r="29" spans="1:48">
      <c r="AG29" s="76">
        <f>A測定!A357</f>
        <v>316</v>
      </c>
      <c r="AH29" s="77" t="str">
        <f>A測定!D357</f>
        <v>Y</v>
      </c>
      <c r="AI29" s="77"/>
      <c r="AJ29" s="78"/>
      <c r="AK29" s="56"/>
      <c r="AL29" s="56"/>
      <c r="AM29" s="56"/>
      <c r="AN29" s="57"/>
      <c r="AO29" s="70">
        <f>A測定!K357</f>
        <v>-120.33799999999999</v>
      </c>
      <c r="AP29" s="45">
        <f>A測定!F357</f>
        <v>-120</v>
      </c>
      <c r="AQ29" s="39" t="str">
        <f t="shared" si="1"/>
        <v>OK</v>
      </c>
      <c r="AR29" s="559">
        <v>-0.32</v>
      </c>
      <c r="AS29" s="47">
        <v>-0.32</v>
      </c>
      <c r="AT29" s="47">
        <f>A測定!H415</f>
        <v>0.35</v>
      </c>
      <c r="AU29" s="47">
        <f>A測定!I415</f>
        <v>-0.35</v>
      </c>
      <c r="AV29" s="38">
        <v>22</v>
      </c>
    </row>
    <row r="30" spans="1:48">
      <c r="D30"/>
      <c r="AG30" s="76">
        <f>A測定!A408</f>
        <v>306</v>
      </c>
      <c r="AH30" s="77" t="str">
        <f>A測定!D408</f>
        <v>Ｘ</v>
      </c>
      <c r="AI30" s="77"/>
      <c r="AJ30" s="78"/>
      <c r="AK30" s="56"/>
      <c r="AL30" s="56"/>
      <c r="AM30" s="56"/>
      <c r="AN30" s="57"/>
      <c r="AO30" s="70">
        <f>A測定!K408</f>
        <v>57.965000000000003</v>
      </c>
      <c r="AP30" s="45">
        <f>A測定!F408</f>
        <v>58</v>
      </c>
      <c r="AQ30" s="39" t="str">
        <f t="shared" si="1"/>
        <v>OK</v>
      </c>
      <c r="AR30" s="559">
        <v>0</v>
      </c>
      <c r="AS30" s="47">
        <v>0.01</v>
      </c>
      <c r="AT30" s="47">
        <f>A測定!H416</f>
        <v>0.35</v>
      </c>
      <c r="AU30" s="47">
        <f>A測定!I416</f>
        <v>-0.35</v>
      </c>
      <c r="AV30" s="38">
        <v>23</v>
      </c>
    </row>
    <row r="31" spans="1:48">
      <c r="AG31" s="76">
        <f>A測定!A409</f>
        <v>306</v>
      </c>
      <c r="AH31" s="77" t="str">
        <f>A測定!D409</f>
        <v>Y</v>
      </c>
      <c r="AI31" s="77"/>
      <c r="AJ31" s="78"/>
      <c r="AK31" s="56"/>
      <c r="AL31" s="56"/>
      <c r="AM31" s="56"/>
      <c r="AN31" s="57"/>
      <c r="AO31" s="70">
        <f>A測定!K409</f>
        <v>-160.273</v>
      </c>
      <c r="AP31" s="45">
        <f>A測定!F409</f>
        <v>-160</v>
      </c>
      <c r="AQ31" s="39" t="str">
        <f t="shared" si="1"/>
        <v>OK</v>
      </c>
      <c r="AR31" s="559">
        <v>0.05</v>
      </c>
      <c r="AS31" s="47">
        <v>0.05</v>
      </c>
      <c r="AT31" s="47">
        <f>A測定!H409</f>
        <v>0.35</v>
      </c>
      <c r="AU31" s="47">
        <f>A測定!I409</f>
        <v>-0.35</v>
      </c>
      <c r="AV31" s="38">
        <v>24</v>
      </c>
    </row>
    <row r="32" spans="1:48">
      <c r="F32" s="48"/>
      <c r="AG32" s="76">
        <f>A測定!A23</f>
        <v>315</v>
      </c>
      <c r="AH32" s="77" t="str">
        <f>A測定!D23</f>
        <v>X</v>
      </c>
      <c r="AI32" s="77"/>
      <c r="AJ32" s="78"/>
      <c r="AK32" s="56"/>
      <c r="AL32" s="56"/>
      <c r="AM32" s="56"/>
      <c r="AN32" s="57"/>
      <c r="AO32" s="70">
        <f>A測定!K23</f>
        <v>66.59</v>
      </c>
      <c r="AP32" s="45">
        <f>A測定!F23</f>
        <v>66.5</v>
      </c>
      <c r="AQ32" s="39" t="str">
        <f t="shared" si="1"/>
        <v>OK</v>
      </c>
      <c r="AR32" s="47">
        <v>0.09</v>
      </c>
      <c r="AS32" s="47">
        <v>0.09</v>
      </c>
      <c r="AT32" s="47">
        <f>A測定!H23</f>
        <v>0.5</v>
      </c>
      <c r="AU32" s="47">
        <f>A測定!I23</f>
        <v>-0.5</v>
      </c>
      <c r="AV32" s="38">
        <v>25</v>
      </c>
    </row>
    <row r="33" spans="33:48">
      <c r="AG33" s="76">
        <f>A測定!A24</f>
        <v>315</v>
      </c>
      <c r="AH33" s="77" t="str">
        <f>A測定!D24</f>
        <v>Y</v>
      </c>
      <c r="AI33" s="77"/>
      <c r="AJ33" s="78"/>
      <c r="AK33" s="56"/>
      <c r="AL33" s="56"/>
      <c r="AM33" s="56"/>
      <c r="AN33" s="57"/>
      <c r="AO33" s="70">
        <f>A測定!K24</f>
        <v>-175.66399999999999</v>
      </c>
      <c r="AP33" s="45">
        <f>A測定!F24</f>
        <v>-175.5</v>
      </c>
      <c r="AQ33" s="39" t="str">
        <f t="shared" si="1"/>
        <v>OK</v>
      </c>
      <c r="AR33" s="47">
        <v>0.09</v>
      </c>
      <c r="AS33" s="47">
        <v>0.12</v>
      </c>
      <c r="AT33" s="47">
        <f>A測定!H24</f>
        <v>0.5</v>
      </c>
      <c r="AU33" s="47">
        <f>A測定!I24</f>
        <v>-0.3</v>
      </c>
      <c r="AV33" s="38">
        <v>26</v>
      </c>
    </row>
    <row r="91" spans="39:39">
      <c r="AM91" s="82"/>
    </row>
  </sheetData>
  <mergeCells count="21">
    <mergeCell ref="AG1:AH2"/>
    <mergeCell ref="AI1:AP2"/>
    <mergeCell ref="F1:J2"/>
    <mergeCell ref="F3:J4"/>
    <mergeCell ref="K1:R2"/>
    <mergeCell ref="AQ6:AQ7"/>
    <mergeCell ref="AT6:AU6"/>
    <mergeCell ref="AO6:AO7"/>
    <mergeCell ref="AR6:AR7"/>
    <mergeCell ref="B6:C6"/>
    <mergeCell ref="G6:G7"/>
    <mergeCell ref="D6:D7"/>
    <mergeCell ref="O6:O7"/>
    <mergeCell ref="P6:P7"/>
    <mergeCell ref="F6:F7"/>
    <mergeCell ref="H6:H7"/>
    <mergeCell ref="AG6:AG7"/>
    <mergeCell ref="AH6:AH7"/>
    <mergeCell ref="AP6:AP7"/>
    <mergeCell ref="E6:E7"/>
    <mergeCell ref="AS6:AS7"/>
  </mergeCells>
  <phoneticPr fontId="2"/>
  <conditionalFormatting sqref="D8:D20 D22:D23">
    <cfRule type="cellIs" dxfId="830" priority="5" stopIfTrue="1" operator="notBetween">
      <formula>C8</formula>
      <formula>B8</formula>
    </cfRule>
    <cfRule type="cellIs" dxfId="829" priority="6" stopIfTrue="1" operator="notBetween">
      <formula>C8-0.1</formula>
      <formula>B8+0.1</formula>
    </cfRule>
  </conditionalFormatting>
  <conditionalFormatting sqref="AR8:AR27 AR32:AR33">
    <cfRule type="cellIs" dxfId="828" priority="7" stopIfTrue="1" operator="notBetween">
      <formula>AT8</formula>
      <formula>AU8</formula>
    </cfRule>
    <cfRule type="cellIs" dxfId="827" priority="8" stopIfTrue="1" operator="notBetween">
      <formula>AT8-0.1</formula>
      <formula>AU8+0.1</formula>
    </cfRule>
  </conditionalFormatting>
  <conditionalFormatting sqref="AQ8:AQ33 F8:F23">
    <cfRule type="cellIs" dxfId="826" priority="9" stopIfTrue="1" operator="equal">
      <formula>"NG"</formula>
    </cfRule>
    <cfRule type="cellIs" dxfId="825" priority="10" stopIfTrue="1" operator="equal">
      <formula>"OK"</formula>
    </cfRule>
  </conditionalFormatting>
  <conditionalFormatting sqref="AS8:AS33">
    <cfRule type="cellIs" dxfId="824" priority="1" stopIfTrue="1" operator="notBetween">
      <formula>AU8</formula>
      <formula>AV8</formula>
    </cfRule>
    <cfRule type="cellIs" dxfId="823" priority="2" stopIfTrue="1" operator="notBetween">
      <formula>AU8-0.1</formula>
      <formula>AV8+0.1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57" orientation="landscape" verticalDpi="0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8"/>
    <pageSetUpPr fitToPage="1"/>
  </sheetPr>
  <dimension ref="A1:AV36"/>
  <sheetViews>
    <sheetView zoomScale="50" workbookViewId="0">
      <selection activeCell="E8" sqref="E8:E17"/>
    </sheetView>
  </sheetViews>
  <sheetFormatPr baseColWidth="10" defaultColWidth="9" defaultRowHeight="17"/>
  <cols>
    <col min="1" max="1" width="6.1640625" style="38" customWidth="1"/>
    <col min="2" max="5" width="7.6640625" style="38" customWidth="1"/>
    <col min="6" max="6" width="5.6640625" style="38" customWidth="1"/>
    <col min="7" max="8" width="12.1640625" style="38" customWidth="1"/>
    <col min="9" max="9" width="10.6640625" style="38" customWidth="1"/>
    <col min="10" max="11" width="5.6640625" style="38" customWidth="1"/>
    <col min="12" max="12" width="10.6640625" style="38" customWidth="1"/>
    <col min="13" max="13" width="6.6640625" style="38" customWidth="1"/>
    <col min="14" max="14" width="10.6640625" style="38" customWidth="1"/>
    <col min="15" max="15" width="5.6640625" style="38" customWidth="1"/>
    <col min="16" max="16" width="7.1640625" style="38" customWidth="1"/>
    <col min="17" max="32" width="5.6640625" style="38" customWidth="1"/>
    <col min="33" max="33" width="7.1640625" style="38" customWidth="1"/>
    <col min="34" max="34" width="5.6640625" style="38" customWidth="1"/>
    <col min="35" max="35" width="10.6640625" style="38" customWidth="1"/>
    <col min="36" max="36" width="6.6640625" style="38" customWidth="1"/>
    <col min="37" max="37" width="10.6640625" style="38" customWidth="1"/>
    <col min="38" max="39" width="5.6640625" style="38" customWidth="1"/>
    <col min="40" max="40" width="10.6640625" style="38" customWidth="1"/>
    <col min="41" max="42" width="12.1640625" style="38" customWidth="1"/>
    <col min="43" max="43" width="5.6640625" style="38" customWidth="1"/>
    <col min="44" max="47" width="7.6640625" style="38" customWidth="1"/>
    <col min="48" max="48" width="6.1640625" style="38" customWidth="1"/>
    <col min="49" max="49" width="9" style="38"/>
    <col min="50" max="51" width="10.6640625" style="38" customWidth="1"/>
    <col min="52" max="52" width="9" style="38"/>
    <col min="53" max="56" width="6.6640625" style="38" customWidth="1"/>
    <col min="57" max="16384" width="9" style="38"/>
  </cols>
  <sheetData>
    <row r="1" spans="1:48" ht="17.25" customHeight="1">
      <c r="F1" s="784" t="str">
        <f>A測定!A5</f>
        <v>GHAC  R0J尺寸检查表</v>
      </c>
      <c r="G1" s="784"/>
      <c r="H1" s="784"/>
      <c r="I1" s="784"/>
      <c r="J1" s="784"/>
      <c r="K1" s="790" t="str">
        <f>CONCATENATE(MID(A測定!A5,6,3),"#",A測定!D5,"_",A測定!L5,"(",TEXT(A測定!G5,"yy/mm/dd"),")","_","SHOT.NO",A測定!J5)</f>
        <v xml:space="preserve"> R0#3_DC1(AVE)_SHOT.NO191</v>
      </c>
      <c r="L1" s="791"/>
      <c r="M1" s="791"/>
      <c r="N1" s="791"/>
      <c r="O1" s="791"/>
      <c r="P1" s="791"/>
      <c r="Q1" s="791"/>
      <c r="R1" s="792"/>
      <c r="AG1" s="785" t="str">
        <f>A測定!$J$7</f>
        <v>基准值</v>
      </c>
      <c r="AH1" s="786"/>
      <c r="AI1" s="784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AJ1" s="784"/>
      <c r="AK1" s="784"/>
      <c r="AL1" s="784"/>
      <c r="AM1" s="784"/>
      <c r="AN1" s="784"/>
      <c r="AO1" s="784"/>
      <c r="AP1" s="784"/>
    </row>
    <row r="2" spans="1:48" ht="17.25" customHeight="1">
      <c r="F2" s="784"/>
      <c r="G2" s="784"/>
      <c r="H2" s="784"/>
      <c r="I2" s="784"/>
      <c r="J2" s="784"/>
      <c r="K2" s="793"/>
      <c r="L2" s="794"/>
      <c r="M2" s="794"/>
      <c r="N2" s="794"/>
      <c r="O2" s="794"/>
      <c r="P2" s="794"/>
      <c r="Q2" s="794"/>
      <c r="R2" s="795"/>
      <c r="AG2" s="787"/>
      <c r="AH2" s="788"/>
      <c r="AI2" s="784"/>
      <c r="AJ2" s="784"/>
      <c r="AK2" s="784"/>
      <c r="AL2" s="784"/>
      <c r="AM2" s="784"/>
      <c r="AN2" s="784"/>
      <c r="AO2" s="784"/>
      <c r="AP2" s="784"/>
    </row>
    <row r="3" spans="1:48" ht="17.25" customHeight="1">
      <c r="F3" s="784" t="str">
        <f>A測定!$T$2</f>
        <v>天　軸間</v>
      </c>
      <c r="G3" s="784"/>
      <c r="H3" s="784"/>
      <c r="I3" s="784"/>
      <c r="J3" s="784"/>
      <c r="K3" s="39" t="s">
        <v>25</v>
      </c>
      <c r="L3" s="40">
        <f>MAX(D10:D17,AR8:AR15)</f>
        <v>0.13</v>
      </c>
      <c r="T3" s="1"/>
      <c r="U3" s="1"/>
      <c r="V3" s="1"/>
      <c r="W3" s="1"/>
      <c r="X3" s="1"/>
      <c r="Y3" s="1"/>
      <c r="Z3" s="1"/>
      <c r="AA3" s="1"/>
    </row>
    <row r="4" spans="1:48" ht="17.25" customHeight="1">
      <c r="F4" s="784"/>
      <c r="G4" s="784"/>
      <c r="H4" s="784"/>
      <c r="I4" s="784"/>
      <c r="J4" s="784"/>
      <c r="K4" s="39" t="s">
        <v>21</v>
      </c>
      <c r="L4" s="40">
        <f>MIN(D10:D17,AR8:AR15)</f>
        <v>-0.26</v>
      </c>
      <c r="T4" s="1"/>
      <c r="U4" s="1"/>
      <c r="V4" s="1"/>
      <c r="W4" s="1"/>
      <c r="X4" s="1"/>
      <c r="Y4" s="1"/>
      <c r="Z4" s="1"/>
      <c r="AA4" s="1"/>
    </row>
    <row r="6" spans="1:48" ht="17.25" customHeight="1">
      <c r="B6" s="778" t="str">
        <f>RIGHT(A測定!$H$11,2)</f>
        <v>公差</v>
      </c>
      <c r="C6" s="778"/>
      <c r="D6" s="783" t="s">
        <v>695</v>
      </c>
      <c r="E6" s="783" t="s">
        <v>693</v>
      </c>
      <c r="F6" s="778" t="str">
        <f>A測定!$O$11</f>
        <v>判定</v>
      </c>
      <c r="G6" s="778" t="str">
        <f>A測定!$F$11</f>
        <v>工件尺寸</v>
      </c>
      <c r="H6" s="778" t="str">
        <f>A測定!$K$11</f>
        <v>測定値</v>
      </c>
      <c r="I6" s="49"/>
      <c r="J6" s="50"/>
      <c r="K6" s="83"/>
      <c r="L6" s="83"/>
      <c r="M6" s="83"/>
      <c r="N6" s="51"/>
      <c r="O6" s="778" t="str">
        <f>A測定!$D$11</f>
        <v>测量</v>
      </c>
      <c r="P6" s="778" t="str">
        <f>A測定!$A$11</f>
        <v>NO</v>
      </c>
      <c r="AG6" s="778" t="str">
        <f>P6</f>
        <v>NO</v>
      </c>
      <c r="AH6" s="778" t="str">
        <f>O6</f>
        <v>测量</v>
      </c>
      <c r="AI6" s="62"/>
      <c r="AJ6" s="63"/>
      <c r="AK6" s="50"/>
      <c r="AL6" s="50"/>
      <c r="AM6" s="50"/>
      <c r="AN6" s="51"/>
      <c r="AO6" s="778" t="str">
        <f>H6</f>
        <v>測定値</v>
      </c>
      <c r="AP6" s="781" t="str">
        <f>G6</f>
        <v>工件尺寸</v>
      </c>
      <c r="AQ6" s="778" t="str">
        <f>F6</f>
        <v>判定</v>
      </c>
      <c r="AR6" s="778" t="str">
        <f>D6</f>
        <v>102.8S</v>
      </c>
      <c r="AS6" s="778" t="str">
        <f>E6</f>
        <v>94S</v>
      </c>
      <c r="AT6" s="778" t="str">
        <f>B6</f>
        <v>公差</v>
      </c>
      <c r="AU6" s="778"/>
    </row>
    <row r="7" spans="1:48">
      <c r="B7" s="173" t="str">
        <f>LEFT(A測定!$I$11,1)</f>
        <v>下</v>
      </c>
      <c r="C7" s="173" t="str">
        <f>LEFT(A測定!$H$11,1)</f>
        <v>上</v>
      </c>
      <c r="D7" s="780"/>
      <c r="E7" s="780"/>
      <c r="F7" s="778"/>
      <c r="G7" s="778"/>
      <c r="H7" s="778"/>
      <c r="I7" s="52"/>
      <c r="J7" s="53"/>
      <c r="K7" s="65"/>
      <c r="L7" s="65"/>
      <c r="M7" s="65"/>
      <c r="N7" s="54"/>
      <c r="O7" s="778"/>
      <c r="P7" s="778"/>
      <c r="AG7" s="778"/>
      <c r="AH7" s="778"/>
      <c r="AI7" s="64"/>
      <c r="AJ7" s="65"/>
      <c r="AK7" s="53"/>
      <c r="AL7" s="53"/>
      <c r="AM7" s="53"/>
      <c r="AN7" s="54"/>
      <c r="AO7" s="778"/>
      <c r="AP7" s="778"/>
      <c r="AQ7" s="778"/>
      <c r="AR7" s="778"/>
      <c r="AS7" s="778"/>
      <c r="AT7" s="39" t="str">
        <f>C7</f>
        <v>上</v>
      </c>
      <c r="AU7" s="39" t="str">
        <f>B7</f>
        <v>下</v>
      </c>
    </row>
    <row r="8" spans="1:48">
      <c r="A8" s="38">
        <v>1</v>
      </c>
      <c r="B8" s="47">
        <f>A測定!I218</f>
        <v>-0.3</v>
      </c>
      <c r="C8" s="47">
        <f>A測定!H218</f>
        <v>0.3</v>
      </c>
      <c r="D8" s="559">
        <v>0</v>
      </c>
      <c r="E8" s="559">
        <v>-0.05</v>
      </c>
      <c r="F8" s="39" t="str">
        <f>IF(AND(C8&gt;=D8,D8&gt;=B8),"OK","NG")</f>
        <v>OK</v>
      </c>
      <c r="G8" s="45">
        <f>A測定!F218</f>
        <v>177</v>
      </c>
      <c r="H8" s="73">
        <f>A測定!K218</f>
        <v>176.80600000000001</v>
      </c>
      <c r="O8" s="74" t="str">
        <f>A測定!D218</f>
        <v>Y</v>
      </c>
      <c r="P8" s="75">
        <f>A測定!A218</f>
        <v>210</v>
      </c>
      <c r="AG8" s="76">
        <f>A測定!A200</f>
        <v>205</v>
      </c>
      <c r="AH8" s="77" t="str">
        <f>A測定!D200</f>
        <v>Y</v>
      </c>
      <c r="AI8" s="77"/>
      <c r="AJ8" s="78"/>
      <c r="AK8" s="56"/>
      <c r="AL8" s="56"/>
      <c r="AM8" s="56"/>
      <c r="AN8" s="57"/>
      <c r="AO8" s="70">
        <f>A測定!K200</f>
        <v>-123.364</v>
      </c>
      <c r="AP8" s="45">
        <f>A測定!F200</f>
        <v>-123</v>
      </c>
      <c r="AQ8" s="39" t="str">
        <f t="shared" ref="AQ8:AQ15" si="0">IF(AND(AT8&gt;=AR8,AR8&gt;=AU8),"OK","NG")</f>
        <v>OK</v>
      </c>
      <c r="AR8" s="559">
        <v>-0.26</v>
      </c>
      <c r="AS8" s="559">
        <v>-0.26</v>
      </c>
      <c r="AT8" s="47">
        <f>A測定!H200</f>
        <v>0.3</v>
      </c>
      <c r="AU8" s="47">
        <f>A測定!I200</f>
        <v>-0.3</v>
      </c>
      <c r="AV8" s="38">
        <v>1</v>
      </c>
    </row>
    <row r="9" spans="1:48">
      <c r="A9" s="38">
        <v>2</v>
      </c>
      <c r="B9" s="47">
        <f>A測定!I219</f>
        <v>-0.3</v>
      </c>
      <c r="C9" s="47">
        <f>A測定!H219</f>
        <v>0.3</v>
      </c>
      <c r="D9" s="559">
        <v>0.26</v>
      </c>
      <c r="E9" s="559">
        <v>0.26</v>
      </c>
      <c r="F9" s="39" t="str">
        <f>IF(AND(C9&gt;=D9,D9&gt;=B9),"OK","NG")</f>
        <v>OK</v>
      </c>
      <c r="G9" s="45">
        <f>A測定!F219</f>
        <v>193.3</v>
      </c>
      <c r="H9" s="45">
        <f>A測定!K219</f>
        <v>193.595</v>
      </c>
      <c r="I9" s="56"/>
      <c r="J9" s="56"/>
      <c r="K9" s="56"/>
      <c r="L9" s="56"/>
      <c r="M9" s="56"/>
      <c r="N9" s="56"/>
      <c r="O9" s="39" t="str">
        <f>A測定!D219</f>
        <v>Z</v>
      </c>
      <c r="P9" s="79">
        <f>A測定!A219</f>
        <v>210</v>
      </c>
      <c r="AG9" s="76">
        <f>A測定!A201</f>
        <v>205</v>
      </c>
      <c r="AH9" s="77" t="str">
        <f>A測定!D201</f>
        <v>Z</v>
      </c>
      <c r="AI9" s="77"/>
      <c r="AJ9" s="78"/>
      <c r="AK9" s="56"/>
      <c r="AL9" s="56"/>
      <c r="AM9" s="56"/>
      <c r="AN9" s="57"/>
      <c r="AO9" s="70">
        <f>A測定!K201</f>
        <v>138.126</v>
      </c>
      <c r="AP9" s="45">
        <f>A測定!F201</f>
        <v>138</v>
      </c>
      <c r="AQ9" s="39" t="str">
        <f t="shared" si="0"/>
        <v>OK</v>
      </c>
      <c r="AR9" s="559">
        <f>A測定!M201</f>
        <v>0.13</v>
      </c>
      <c r="AS9" s="559">
        <v>0.01</v>
      </c>
      <c r="AT9" s="47">
        <f>A測定!H201</f>
        <v>0.3</v>
      </c>
      <c r="AU9" s="47">
        <f>A測定!I201</f>
        <v>-0.3</v>
      </c>
      <c r="AV9" s="38">
        <v>2</v>
      </c>
    </row>
    <row r="10" spans="1:48">
      <c r="A10" s="38">
        <v>3</v>
      </c>
      <c r="B10" s="47">
        <f>A測定!I192</f>
        <v>-0.3</v>
      </c>
      <c r="C10" s="47">
        <f>A測定!H192</f>
        <v>0.3</v>
      </c>
      <c r="D10" s="559">
        <v>0.03</v>
      </c>
      <c r="E10" s="559">
        <v>0.01</v>
      </c>
      <c r="F10" s="39" t="str">
        <f t="shared" ref="F10:F17" si="1">IF(AND(C10&gt;=D10,D10&gt;=B10),"OK","NG")</f>
        <v>OK</v>
      </c>
      <c r="G10" s="45">
        <f>A測定!F192</f>
        <v>0</v>
      </c>
      <c r="H10" s="66">
        <f>A測定!K192</f>
        <v>-0.188</v>
      </c>
      <c r="I10" s="55"/>
      <c r="J10" s="56"/>
      <c r="K10" s="56"/>
      <c r="L10" s="56"/>
      <c r="M10" s="56"/>
      <c r="N10" s="57"/>
      <c r="O10" s="67" t="str">
        <f>A測定!D192</f>
        <v>Y</v>
      </c>
      <c r="P10" s="39">
        <f>A測定!A192</f>
        <v>202</v>
      </c>
      <c r="AG10" s="76">
        <f>A測定!A212</f>
        <v>208</v>
      </c>
      <c r="AH10" s="77" t="str">
        <f>A測定!D212</f>
        <v>Y</v>
      </c>
      <c r="AI10" s="77"/>
      <c r="AJ10" s="78"/>
      <c r="AK10" s="56"/>
      <c r="AL10" s="56"/>
      <c r="AM10" s="56"/>
      <c r="AN10" s="57"/>
      <c r="AO10" s="70">
        <f>A測定!K212</f>
        <v>-167.738</v>
      </c>
      <c r="AP10" s="45">
        <f>A測定!F212</f>
        <v>-167.5</v>
      </c>
      <c r="AQ10" s="39" t="str">
        <f t="shared" si="0"/>
        <v>OK</v>
      </c>
      <c r="AR10" s="559">
        <f>A測定!M212</f>
        <v>-0.24</v>
      </c>
      <c r="AS10" s="559">
        <v>0.12</v>
      </c>
      <c r="AT10" s="47">
        <v>0.3</v>
      </c>
      <c r="AU10" s="47">
        <v>-0.3</v>
      </c>
      <c r="AV10" s="38">
        <v>3</v>
      </c>
    </row>
    <row r="11" spans="1:48">
      <c r="A11" s="38">
        <v>4</v>
      </c>
      <c r="B11" s="47">
        <f>A測定!I193</f>
        <v>-0.3</v>
      </c>
      <c r="C11" s="47">
        <f>A測定!H193</f>
        <v>0.3</v>
      </c>
      <c r="D11" s="559">
        <v>-0.02</v>
      </c>
      <c r="E11" s="559">
        <v>-0.02</v>
      </c>
      <c r="F11" s="39" t="str">
        <f t="shared" si="1"/>
        <v>OK</v>
      </c>
      <c r="G11" s="45">
        <f>A測定!F193</f>
        <v>25</v>
      </c>
      <c r="H11" s="66">
        <f>A測定!K193</f>
        <v>25.114999999999998</v>
      </c>
      <c r="I11" s="55"/>
      <c r="J11" s="56"/>
      <c r="K11" s="56"/>
      <c r="L11" s="56"/>
      <c r="M11" s="56"/>
      <c r="N11" s="57"/>
      <c r="O11" s="67" t="str">
        <f>A測定!D193</f>
        <v>Z</v>
      </c>
      <c r="P11" s="39">
        <f>A測定!A193</f>
        <v>202</v>
      </c>
      <c r="AG11" s="76">
        <f>A測定!A213</f>
        <v>208</v>
      </c>
      <c r="AH11" s="77" t="str">
        <f>A測定!D213</f>
        <v>Z</v>
      </c>
      <c r="AI11" s="77"/>
      <c r="AJ11" s="78"/>
      <c r="AK11" s="56"/>
      <c r="AL11" s="56"/>
      <c r="AM11" s="56"/>
      <c r="AN11" s="57"/>
      <c r="AO11" s="70">
        <f>A測定!K213</f>
        <v>91.046000000000006</v>
      </c>
      <c r="AP11" s="45">
        <f>A測定!F213</f>
        <v>91</v>
      </c>
      <c r="AQ11" s="39" t="str">
        <f t="shared" si="0"/>
        <v>OK</v>
      </c>
      <c r="AR11" s="559">
        <f>A測定!M213</f>
        <v>0.05</v>
      </c>
      <c r="AS11" s="559">
        <v>-0.04</v>
      </c>
      <c r="AT11" s="47">
        <f>A測定!H213</f>
        <v>0.25</v>
      </c>
      <c r="AU11" s="47">
        <f>A測定!I213</f>
        <v>-0.25</v>
      </c>
      <c r="AV11" s="38">
        <v>4</v>
      </c>
    </row>
    <row r="12" spans="1:48">
      <c r="A12" s="38">
        <v>5</v>
      </c>
      <c r="B12" s="47">
        <f>A測定!I214</f>
        <v>-0.3</v>
      </c>
      <c r="C12" s="47">
        <f>A測定!H214</f>
        <v>0.3</v>
      </c>
      <c r="D12" s="559">
        <v>-0.08</v>
      </c>
      <c r="E12" s="559">
        <v>-0.12</v>
      </c>
      <c r="F12" s="39" t="str">
        <f t="shared" si="1"/>
        <v>OK</v>
      </c>
      <c r="G12" s="45">
        <f>A測定!F214</f>
        <v>177</v>
      </c>
      <c r="H12" s="66">
        <f>A測定!K214</f>
        <v>176.77500000000001</v>
      </c>
      <c r="I12" s="55"/>
      <c r="J12" s="56"/>
      <c r="K12" s="56"/>
      <c r="L12" s="56"/>
      <c r="M12" s="56"/>
      <c r="N12" s="57"/>
      <c r="O12" s="67" t="str">
        <f>A測定!D214</f>
        <v>Y</v>
      </c>
      <c r="P12" s="39">
        <f>A測定!A214</f>
        <v>209</v>
      </c>
      <c r="AG12" s="76">
        <f>A測定!A204</f>
        <v>206</v>
      </c>
      <c r="AH12" s="77" t="str">
        <f>A測定!D204</f>
        <v>Y</v>
      </c>
      <c r="AI12" s="77"/>
      <c r="AJ12" s="78"/>
      <c r="AK12" s="56"/>
      <c r="AL12" s="56"/>
      <c r="AM12" s="56"/>
      <c r="AN12" s="57"/>
      <c r="AO12" s="70">
        <f>A測定!K204</f>
        <v>-105.65300000000001</v>
      </c>
      <c r="AP12" s="45">
        <f>A測定!F204</f>
        <v>-105.5</v>
      </c>
      <c r="AQ12" s="39" t="str">
        <f t="shared" si="0"/>
        <v>OK</v>
      </c>
      <c r="AR12" s="559">
        <f>A測定!M204</f>
        <v>-0.15</v>
      </c>
      <c r="AS12" s="559">
        <v>0.1</v>
      </c>
      <c r="AT12" s="47">
        <f>A測定!H204</f>
        <v>0.3</v>
      </c>
      <c r="AU12" s="47">
        <f>A測定!I204</f>
        <v>-0.3</v>
      </c>
      <c r="AV12" s="38">
        <v>5</v>
      </c>
    </row>
    <row r="13" spans="1:48">
      <c r="A13" s="38">
        <v>6</v>
      </c>
      <c r="B13" s="47">
        <f>A測定!I215</f>
        <v>-0.3</v>
      </c>
      <c r="C13" s="47">
        <f>A測定!H215</f>
        <v>0.3</v>
      </c>
      <c r="D13" s="559">
        <v>-0.12</v>
      </c>
      <c r="E13" s="559">
        <v>-0.11</v>
      </c>
      <c r="F13" s="39" t="str">
        <f t="shared" si="1"/>
        <v>OK</v>
      </c>
      <c r="G13" s="45">
        <f>A測定!F215</f>
        <v>105</v>
      </c>
      <c r="H13" s="66">
        <f>A測定!K215</f>
        <v>105.129</v>
      </c>
      <c r="I13" s="55"/>
      <c r="J13" s="56"/>
      <c r="K13" s="56"/>
      <c r="L13" s="56"/>
      <c r="M13" s="56"/>
      <c r="N13" s="57"/>
      <c r="O13" s="67" t="str">
        <f>A測定!D215</f>
        <v>Z</v>
      </c>
      <c r="P13" s="39">
        <f>A測定!A215</f>
        <v>209</v>
      </c>
      <c r="AG13" s="76">
        <f>A測定!A205</f>
        <v>206</v>
      </c>
      <c r="AH13" s="77" t="str">
        <f>A測定!D205</f>
        <v>Z</v>
      </c>
      <c r="AI13" s="77"/>
      <c r="AJ13" s="78"/>
      <c r="AK13" s="56"/>
      <c r="AL13" s="56"/>
      <c r="AM13" s="56"/>
      <c r="AN13" s="57"/>
      <c r="AO13" s="70">
        <f>A測定!K205</f>
        <v>51.970999999999997</v>
      </c>
      <c r="AP13" s="45">
        <f>A測定!F205</f>
        <v>52</v>
      </c>
      <c r="AQ13" s="39" t="str">
        <f t="shared" si="0"/>
        <v>OK</v>
      </c>
      <c r="AR13" s="559">
        <f>A測定!M205</f>
        <v>-0.03</v>
      </c>
      <c r="AS13" s="559">
        <v>-0.13</v>
      </c>
      <c r="AT13" s="47">
        <f>A測定!H205</f>
        <v>0.3</v>
      </c>
      <c r="AU13" s="47">
        <f>A測定!I205</f>
        <v>-0.3</v>
      </c>
      <c r="AV13" s="38">
        <v>6</v>
      </c>
    </row>
    <row r="14" spans="1:48">
      <c r="A14" s="38">
        <v>7</v>
      </c>
      <c r="B14" s="47">
        <f>A測定!I208</f>
        <v>-0.3</v>
      </c>
      <c r="C14" s="47">
        <f>A測定!H208</f>
        <v>0.3</v>
      </c>
      <c r="D14" s="559">
        <v>-0.04</v>
      </c>
      <c r="E14" s="559">
        <v>-0.09</v>
      </c>
      <c r="F14" s="39" t="str">
        <f t="shared" si="1"/>
        <v>OK</v>
      </c>
      <c r="G14" s="45">
        <f>A測定!F208</f>
        <v>168.5</v>
      </c>
      <c r="H14" s="66">
        <f>A測定!K208</f>
        <v>168.31899999999999</v>
      </c>
      <c r="I14" s="55"/>
      <c r="J14" s="56"/>
      <c r="K14" s="56"/>
      <c r="L14" s="56"/>
      <c r="M14" s="56"/>
      <c r="N14" s="57"/>
      <c r="O14" s="67" t="str">
        <f>A測定!D208</f>
        <v>Y</v>
      </c>
      <c r="P14" s="39">
        <f>A測定!A208</f>
        <v>207</v>
      </c>
      <c r="AG14" s="76">
        <f>A測定!A196</f>
        <v>203</v>
      </c>
      <c r="AH14" s="77" t="str">
        <f>A測定!D196</f>
        <v>Y</v>
      </c>
      <c r="AI14" s="77"/>
      <c r="AJ14" s="78"/>
      <c r="AK14" s="56"/>
      <c r="AL14" s="56"/>
      <c r="AM14" s="56"/>
      <c r="AN14" s="57"/>
      <c r="AO14" s="70">
        <f>A測定!K196</f>
        <v>-80.2</v>
      </c>
      <c r="AP14" s="45">
        <f>A測定!F196</f>
        <v>-80</v>
      </c>
      <c r="AQ14" s="39" t="str">
        <f t="shared" si="0"/>
        <v>OK</v>
      </c>
      <c r="AR14" s="559">
        <f>A測定!M196</f>
        <v>-0.2</v>
      </c>
      <c r="AS14" s="559">
        <v>0.06</v>
      </c>
      <c r="AT14" s="47">
        <f>A測定!H196</f>
        <v>0.3</v>
      </c>
      <c r="AU14" s="47">
        <f>A測定!I196</f>
        <v>-0.3</v>
      </c>
      <c r="AV14" s="38">
        <v>7</v>
      </c>
    </row>
    <row r="15" spans="1:48">
      <c r="A15" s="38">
        <v>8</v>
      </c>
      <c r="B15" s="47">
        <f>A測定!I209</f>
        <v>-0.3</v>
      </c>
      <c r="C15" s="47">
        <f>A測定!H209</f>
        <v>0.3</v>
      </c>
      <c r="D15" s="559">
        <v>-0.24</v>
      </c>
      <c r="E15" s="559">
        <v>-0.25</v>
      </c>
      <c r="F15" s="39" t="str">
        <f t="shared" si="1"/>
        <v>OK</v>
      </c>
      <c r="G15" s="45">
        <f>A測定!F209</f>
        <v>68</v>
      </c>
      <c r="H15" s="66">
        <f>A測定!K209</f>
        <v>67.986999999999995</v>
      </c>
      <c r="I15" s="55"/>
      <c r="J15" s="56"/>
      <c r="K15" s="56"/>
      <c r="L15" s="56"/>
      <c r="M15" s="56"/>
      <c r="N15" s="57"/>
      <c r="O15" s="67" t="str">
        <f>A測定!D209</f>
        <v>Z</v>
      </c>
      <c r="P15" s="39">
        <f>A測定!A209</f>
        <v>207</v>
      </c>
      <c r="AG15" s="76">
        <f>A測定!A197</f>
        <v>203</v>
      </c>
      <c r="AH15" s="77" t="str">
        <f>A測定!D197</f>
        <v>Z</v>
      </c>
      <c r="AI15" s="77"/>
      <c r="AJ15" s="78"/>
      <c r="AK15" s="56"/>
      <c r="AL15" s="56"/>
      <c r="AM15" s="56"/>
      <c r="AN15" s="57"/>
      <c r="AO15" s="70">
        <f>A測定!K197</f>
        <v>25.067</v>
      </c>
      <c r="AP15" s="45">
        <f>A測定!F197</f>
        <v>25</v>
      </c>
      <c r="AQ15" s="39" t="str">
        <f t="shared" si="0"/>
        <v>OK</v>
      </c>
      <c r="AR15" s="559">
        <f>A測定!M197</f>
        <v>7.0000000000000007E-2</v>
      </c>
      <c r="AS15" s="559">
        <v>-0.06</v>
      </c>
      <c r="AT15" s="47">
        <f>A測定!H197</f>
        <v>0.3</v>
      </c>
      <c r="AU15" s="47">
        <f>A測定!I197</f>
        <v>-0.3</v>
      </c>
      <c r="AV15" s="38">
        <v>8</v>
      </c>
    </row>
    <row r="16" spans="1:48">
      <c r="A16" s="38">
        <v>9</v>
      </c>
      <c r="B16" s="47">
        <f>A測定!I188</f>
        <v>-0.3</v>
      </c>
      <c r="C16" s="47">
        <f>A測定!H188</f>
        <v>0.3</v>
      </c>
      <c r="D16" s="559">
        <v>-0.09</v>
      </c>
      <c r="E16" s="559">
        <v>-0.1</v>
      </c>
      <c r="F16" s="39" t="str">
        <f t="shared" si="1"/>
        <v>OK</v>
      </c>
      <c r="G16" s="45">
        <f>A測定!F188</f>
        <v>131</v>
      </c>
      <c r="H16" s="66">
        <f>A測定!K188</f>
        <v>130.77699999999999</v>
      </c>
      <c r="I16" s="55"/>
      <c r="J16" s="56"/>
      <c r="K16" s="56"/>
      <c r="L16" s="56"/>
      <c r="M16" s="56"/>
      <c r="N16" s="57"/>
      <c r="O16" s="67" t="str">
        <f>A測定!D188</f>
        <v>Y</v>
      </c>
      <c r="P16" s="39">
        <f>A測定!A188</f>
        <v>201</v>
      </c>
    </row>
    <row r="17" spans="1:46">
      <c r="A17" s="38">
        <v>10</v>
      </c>
      <c r="B17" s="47">
        <f>A測定!I189</f>
        <v>-0.3</v>
      </c>
      <c r="C17" s="47">
        <f>A測定!H189</f>
        <v>0.3</v>
      </c>
      <c r="D17" s="559">
        <v>-0.1</v>
      </c>
      <c r="E17" s="559">
        <v>-0.11</v>
      </c>
      <c r="F17" s="39" t="str">
        <f t="shared" si="1"/>
        <v>OK</v>
      </c>
      <c r="G17" s="45">
        <f>A測定!F189</f>
        <v>30</v>
      </c>
      <c r="H17" s="66">
        <f>A測定!K189</f>
        <v>30.081</v>
      </c>
      <c r="I17" s="55"/>
      <c r="J17" s="56"/>
      <c r="K17" s="56"/>
      <c r="L17" s="56"/>
      <c r="M17" s="56"/>
      <c r="N17" s="57"/>
      <c r="O17" s="67" t="str">
        <f>A測定!D189</f>
        <v>Z</v>
      </c>
      <c r="P17" s="39">
        <f>A測定!A189</f>
        <v>201</v>
      </c>
    </row>
    <row r="18" spans="1:46">
      <c r="F18" s="48"/>
      <c r="AQ18" s="48"/>
      <c r="AR18" s="48"/>
      <c r="AS18" s="48"/>
      <c r="AT18" s="48"/>
    </row>
    <row r="19" spans="1:46">
      <c r="F19" s="48"/>
    </row>
    <row r="20" spans="1:46">
      <c r="F20" s="48"/>
    </row>
    <row r="21" spans="1:46">
      <c r="F21" s="48"/>
      <c r="AQ21" s="48"/>
      <c r="AR21" s="48"/>
      <c r="AS21" s="48"/>
      <c r="AT21" s="48"/>
    </row>
    <row r="22" spans="1:46">
      <c r="F22" s="48"/>
    </row>
    <row r="23" spans="1:46">
      <c r="F23" s="48"/>
    </row>
    <row r="24" spans="1:46">
      <c r="F24" s="48"/>
      <c r="AQ24" s="48"/>
      <c r="AR24" s="48"/>
      <c r="AS24" s="48"/>
      <c r="AT24" s="48"/>
    </row>
    <row r="25" spans="1:46">
      <c r="F25" s="48"/>
    </row>
    <row r="26" spans="1:46">
      <c r="F26" s="48"/>
    </row>
    <row r="27" spans="1:46">
      <c r="F27" s="48"/>
      <c r="AQ27" s="48"/>
      <c r="AR27" s="48"/>
      <c r="AS27" s="48"/>
      <c r="AT27" s="48"/>
    </row>
    <row r="28" spans="1:46">
      <c r="F28" s="48"/>
    </row>
    <row r="29" spans="1:46">
      <c r="F29" s="48"/>
    </row>
    <row r="30" spans="1:46">
      <c r="F30" s="48"/>
      <c r="AQ30" s="48"/>
      <c r="AR30" s="48"/>
      <c r="AS30" s="48"/>
      <c r="AT30" s="48"/>
    </row>
    <row r="31" spans="1:46">
      <c r="F31" s="48"/>
    </row>
    <row r="32" spans="1:46">
      <c r="F32" s="48"/>
    </row>
    <row r="33" spans="43:46">
      <c r="AQ33" s="48"/>
      <c r="AR33" s="48"/>
      <c r="AS33" s="48"/>
      <c r="AT33" s="48"/>
    </row>
    <row r="36" spans="43:46">
      <c r="AQ36" s="48"/>
      <c r="AR36" s="48"/>
      <c r="AS36" s="48"/>
      <c r="AT36" s="48"/>
    </row>
  </sheetData>
  <mergeCells count="21">
    <mergeCell ref="B6:C6"/>
    <mergeCell ref="G6:G7"/>
    <mergeCell ref="K1:R2"/>
    <mergeCell ref="F6:F7"/>
    <mergeCell ref="D6:D7"/>
    <mergeCell ref="H6:H7"/>
    <mergeCell ref="E6:E7"/>
    <mergeCell ref="AQ6:AQ7"/>
    <mergeCell ref="AT6:AU6"/>
    <mergeCell ref="F1:J2"/>
    <mergeCell ref="F3:J4"/>
    <mergeCell ref="O6:O7"/>
    <mergeCell ref="P6:P7"/>
    <mergeCell ref="AR6:AR7"/>
    <mergeCell ref="AO6:AO7"/>
    <mergeCell ref="AP6:AP7"/>
    <mergeCell ref="AH6:AH7"/>
    <mergeCell ref="AI1:AP2"/>
    <mergeCell ref="AG6:AG7"/>
    <mergeCell ref="AG1:AH2"/>
    <mergeCell ref="AS6:AS7"/>
  </mergeCells>
  <phoneticPr fontId="2"/>
  <conditionalFormatting sqref="AQ8:AQ15 F8:F17">
    <cfRule type="cellIs" dxfId="822" priority="9" stopIfTrue="1" operator="equal">
      <formula>"NG"</formula>
    </cfRule>
    <cfRule type="cellIs" dxfId="821" priority="10" stopIfTrue="1" operator="equal">
      <formula>"OK"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46" orientation="landscape" verticalDpi="0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8"/>
    <pageSetUpPr fitToPage="1"/>
  </sheetPr>
  <dimension ref="A1:AV85"/>
  <sheetViews>
    <sheetView zoomScale="50" workbookViewId="0">
      <selection activeCell="E8" sqref="E8:E19"/>
    </sheetView>
  </sheetViews>
  <sheetFormatPr baseColWidth="10" defaultColWidth="9" defaultRowHeight="17"/>
  <cols>
    <col min="1" max="1" width="6.1640625" style="38" customWidth="1"/>
    <col min="2" max="5" width="7.6640625" style="38" customWidth="1"/>
    <col min="6" max="6" width="5.6640625" style="38" customWidth="1"/>
    <col min="7" max="8" width="12.1640625" style="38" customWidth="1"/>
    <col min="9" max="9" width="10.6640625" style="38" customWidth="1"/>
    <col min="10" max="11" width="5.6640625" style="38" customWidth="1"/>
    <col min="12" max="12" width="10.6640625" style="38" customWidth="1"/>
    <col min="13" max="13" width="6.6640625" style="38" customWidth="1"/>
    <col min="14" max="14" width="10.6640625" style="38" customWidth="1"/>
    <col min="15" max="15" width="5.6640625" style="38" customWidth="1"/>
    <col min="16" max="16" width="7.1640625" style="38" customWidth="1"/>
    <col min="17" max="32" width="5.6640625" style="38" customWidth="1"/>
    <col min="33" max="33" width="7.1640625" style="38" customWidth="1"/>
    <col min="34" max="34" width="5.6640625" style="38" customWidth="1"/>
    <col min="35" max="35" width="10.6640625" style="38" customWidth="1"/>
    <col min="36" max="36" width="6.6640625" style="38" customWidth="1"/>
    <col min="37" max="37" width="10.6640625" style="38" customWidth="1"/>
    <col min="38" max="39" width="5.6640625" style="38" customWidth="1"/>
    <col min="40" max="40" width="10.6640625" style="38" customWidth="1"/>
    <col min="41" max="42" width="12.1640625" style="38" customWidth="1"/>
    <col min="43" max="43" width="5.6640625" style="38" customWidth="1"/>
    <col min="44" max="47" width="7.6640625" style="38" customWidth="1"/>
    <col min="48" max="48" width="6.1640625" style="38" customWidth="1"/>
    <col min="49" max="49" width="9" style="38"/>
    <col min="50" max="51" width="10.6640625" style="38" customWidth="1"/>
    <col min="52" max="52" width="9" style="38"/>
    <col min="53" max="56" width="6.6640625" style="38" customWidth="1"/>
    <col min="57" max="16384" width="9" style="38"/>
  </cols>
  <sheetData>
    <row r="1" spans="1:48" ht="17.25" customHeight="1">
      <c r="F1" s="784" t="str">
        <f>A測定!A5</f>
        <v>GHAC  R0J尺寸检查表</v>
      </c>
      <c r="G1" s="784"/>
      <c r="H1" s="784"/>
      <c r="I1" s="784"/>
      <c r="J1" s="784"/>
      <c r="K1" s="790" t="str">
        <f>CONCATENATE(MID(A測定!A5,6,3),"#",A測定!D5,"_",A測定!L5,"(",TEXT(A測定!G5,"yy/mm/dd"),")","_","SHOT.NO",A測定!J5)</f>
        <v xml:space="preserve"> R0#3_DC1(AVE)_SHOT.NO191</v>
      </c>
      <c r="L1" s="791"/>
      <c r="M1" s="791"/>
      <c r="N1" s="791"/>
      <c r="O1" s="791"/>
      <c r="P1" s="791"/>
      <c r="Q1" s="791"/>
      <c r="R1" s="792"/>
      <c r="AG1" s="785" t="str">
        <f>A測定!$J$7</f>
        <v>基准值</v>
      </c>
      <c r="AH1" s="786"/>
      <c r="AI1" s="784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AJ1" s="784"/>
      <c r="AK1" s="784"/>
      <c r="AL1" s="784"/>
      <c r="AM1" s="784"/>
      <c r="AN1" s="784"/>
      <c r="AO1" s="784"/>
      <c r="AP1" s="784"/>
    </row>
    <row r="2" spans="1:48" ht="17.25" customHeight="1">
      <c r="F2" s="784"/>
      <c r="G2" s="784"/>
      <c r="H2" s="784"/>
      <c r="I2" s="784"/>
      <c r="J2" s="784"/>
      <c r="K2" s="793"/>
      <c r="L2" s="794"/>
      <c r="M2" s="794"/>
      <c r="N2" s="794"/>
      <c r="O2" s="794"/>
      <c r="P2" s="794"/>
      <c r="Q2" s="794"/>
      <c r="R2" s="795"/>
      <c r="AG2" s="787"/>
      <c r="AH2" s="788"/>
      <c r="AI2" s="784"/>
      <c r="AJ2" s="784"/>
      <c r="AK2" s="784"/>
      <c r="AL2" s="784"/>
      <c r="AM2" s="784"/>
      <c r="AN2" s="784"/>
      <c r="AO2" s="784"/>
      <c r="AP2" s="784"/>
    </row>
    <row r="3" spans="1:48" ht="17.25" customHeight="1">
      <c r="F3" s="784" t="str">
        <f>A測定!$U$2</f>
        <v>地　軸間</v>
      </c>
      <c r="G3" s="784"/>
      <c r="H3" s="784"/>
      <c r="I3" s="784"/>
      <c r="J3" s="784"/>
      <c r="K3" s="39" t="s">
        <v>25</v>
      </c>
      <c r="L3" s="40">
        <f>MAX(D8:D19,AR8:AR17)</f>
        <v>0.17</v>
      </c>
      <c r="T3" s="1"/>
      <c r="U3" s="1"/>
      <c r="V3" s="1"/>
      <c r="W3" s="1"/>
      <c r="X3" s="1"/>
      <c r="Y3" s="1"/>
      <c r="Z3" s="1"/>
      <c r="AA3" s="1"/>
    </row>
    <row r="4" spans="1:48" ht="17.25" customHeight="1">
      <c r="F4" s="784"/>
      <c r="G4" s="784"/>
      <c r="H4" s="784"/>
      <c r="I4" s="784"/>
      <c r="J4" s="784"/>
      <c r="K4" s="39" t="s">
        <v>21</v>
      </c>
      <c r="L4" s="40">
        <f>MIN(D8:D19,AR8:AR17)</f>
        <v>-0.06</v>
      </c>
      <c r="T4" s="1"/>
      <c r="U4" s="1"/>
      <c r="V4" s="1"/>
      <c r="W4" s="1"/>
      <c r="X4" s="1"/>
      <c r="Y4" s="1"/>
      <c r="Z4" s="1"/>
      <c r="AA4" s="1"/>
    </row>
    <row r="6" spans="1:48" ht="17.25" customHeight="1">
      <c r="B6" s="778" t="str">
        <f>RIGHT(A測定!$H$11,2)</f>
        <v>公差</v>
      </c>
      <c r="C6" s="778"/>
      <c r="D6" s="783" t="s">
        <v>695</v>
      </c>
      <c r="E6" s="783" t="s">
        <v>693</v>
      </c>
      <c r="F6" s="778" t="str">
        <f>A測定!$O$11</f>
        <v>判定</v>
      </c>
      <c r="G6" s="778" t="str">
        <f>A測定!$F$11</f>
        <v>工件尺寸</v>
      </c>
      <c r="H6" s="778" t="str">
        <f>A測定!$K$11</f>
        <v>測定値</v>
      </c>
      <c r="I6" s="49"/>
      <c r="J6" s="50"/>
      <c r="K6" s="83"/>
      <c r="L6" s="83"/>
      <c r="M6" s="83"/>
      <c r="N6" s="51"/>
      <c r="O6" s="778" t="str">
        <f>A測定!$D$11</f>
        <v>测量</v>
      </c>
      <c r="P6" s="778" t="str">
        <f>A測定!$A$11</f>
        <v>NO</v>
      </c>
      <c r="AG6" s="778" t="str">
        <f>P6</f>
        <v>NO</v>
      </c>
      <c r="AH6" s="778" t="str">
        <f>O6</f>
        <v>测量</v>
      </c>
      <c r="AI6" s="62"/>
      <c r="AJ6" s="63"/>
      <c r="AK6" s="50"/>
      <c r="AL6" s="50"/>
      <c r="AM6" s="50"/>
      <c r="AN6" s="51"/>
      <c r="AO6" s="778" t="str">
        <f>H6</f>
        <v>測定値</v>
      </c>
      <c r="AP6" s="781" t="str">
        <f>G6</f>
        <v>工件尺寸</v>
      </c>
      <c r="AQ6" s="778" t="str">
        <f>F6</f>
        <v>判定</v>
      </c>
      <c r="AR6" s="783" t="s">
        <v>695</v>
      </c>
      <c r="AS6" s="783" t="s">
        <v>693</v>
      </c>
      <c r="AT6" s="778" t="str">
        <f>B6</f>
        <v>公差</v>
      </c>
      <c r="AU6" s="778"/>
    </row>
    <row r="7" spans="1:48">
      <c r="B7" s="173" t="str">
        <f>LEFT(A測定!$I$11,1)</f>
        <v>下</v>
      </c>
      <c r="C7" s="173" t="str">
        <f>LEFT(A測定!$H$11,1)</f>
        <v>上</v>
      </c>
      <c r="D7" s="780"/>
      <c r="E7" s="780"/>
      <c r="F7" s="778"/>
      <c r="G7" s="778"/>
      <c r="H7" s="778"/>
      <c r="I7" s="52"/>
      <c r="J7" s="53"/>
      <c r="K7" s="65"/>
      <c r="L7" s="65"/>
      <c r="M7" s="65"/>
      <c r="N7" s="54"/>
      <c r="O7" s="778"/>
      <c r="P7" s="778"/>
      <c r="AG7" s="778"/>
      <c r="AH7" s="778"/>
      <c r="AI7" s="64"/>
      <c r="AJ7" s="65"/>
      <c r="AK7" s="53"/>
      <c r="AL7" s="53"/>
      <c r="AM7" s="53"/>
      <c r="AN7" s="54"/>
      <c r="AO7" s="778"/>
      <c r="AP7" s="778"/>
      <c r="AQ7" s="778"/>
      <c r="AR7" s="780"/>
      <c r="AS7" s="780"/>
      <c r="AT7" s="39" t="str">
        <f>C7</f>
        <v>上</v>
      </c>
      <c r="AU7" s="39" t="str">
        <f>B7</f>
        <v>下</v>
      </c>
    </row>
    <row r="8" spans="1:48">
      <c r="A8" s="38">
        <v>1</v>
      </c>
      <c r="B8" s="47">
        <f>A測定!I130</f>
        <v>-0.3</v>
      </c>
      <c r="C8" s="47">
        <f>A測定!H130</f>
        <v>0.3</v>
      </c>
      <c r="D8" s="559">
        <v>-0.02</v>
      </c>
      <c r="E8" s="559">
        <v>0</v>
      </c>
      <c r="F8" s="39" t="str">
        <f t="shared" ref="F8:F19" si="0">IF(AND(C8&gt;=D8,D8&gt;=B8),"OK","NG")</f>
        <v>OK</v>
      </c>
      <c r="G8" s="45">
        <f>A測定!F130</f>
        <v>-145.5</v>
      </c>
      <c r="H8" s="66">
        <f>A測定!K130</f>
        <v>-145.786</v>
      </c>
      <c r="I8" s="55"/>
      <c r="J8" s="56"/>
      <c r="K8" s="56"/>
      <c r="L8" s="56"/>
      <c r="M8" s="56"/>
      <c r="N8" s="57"/>
      <c r="O8" s="67" t="str">
        <f>A測定!D130</f>
        <v>Y</v>
      </c>
      <c r="P8" s="39">
        <f>A測定!A130</f>
        <v>6</v>
      </c>
      <c r="AG8" s="39">
        <f>A測定!A142</f>
        <v>9</v>
      </c>
      <c r="AH8" s="68" t="str">
        <f>A測定!D142</f>
        <v>Y</v>
      </c>
      <c r="AI8" s="68"/>
      <c r="AJ8" s="69"/>
      <c r="AK8" s="56"/>
      <c r="AL8" s="56"/>
      <c r="AM8" s="56"/>
      <c r="AN8" s="57"/>
      <c r="AO8" s="70">
        <f>A測定!K142</f>
        <v>-6.6020000000000003</v>
      </c>
      <c r="AP8" s="45">
        <f>A測定!F142</f>
        <v>-6.5</v>
      </c>
      <c r="AQ8" s="39" t="str">
        <f t="shared" ref="AQ8:AQ17" si="1">IF(AND(AT8&gt;=AR8,AR8&gt;=AU8),"OK","NG")</f>
        <v>OK</v>
      </c>
      <c r="AR8" s="47">
        <v>0.13</v>
      </c>
      <c r="AS8" s="47">
        <v>0.14000000000000001</v>
      </c>
      <c r="AT8" s="47">
        <f>A測定!H142</f>
        <v>0.3</v>
      </c>
      <c r="AU8" s="47">
        <f>A測定!I142</f>
        <v>-0.3</v>
      </c>
      <c r="AV8" s="38">
        <v>1</v>
      </c>
    </row>
    <row r="9" spans="1:48">
      <c r="A9" s="38">
        <v>2</v>
      </c>
      <c r="B9" s="47">
        <f>A測定!I131</f>
        <v>-0.3</v>
      </c>
      <c r="C9" s="47">
        <f>A測定!H131</f>
        <v>0.3</v>
      </c>
      <c r="D9" s="559">
        <v>0.06</v>
      </c>
      <c r="E9" s="559">
        <v>0.08</v>
      </c>
      <c r="F9" s="39" t="str">
        <f t="shared" si="0"/>
        <v>OK</v>
      </c>
      <c r="G9" s="45">
        <f>A測定!F131</f>
        <v>185</v>
      </c>
      <c r="H9" s="66">
        <f>A測定!K131</f>
        <v>185.2</v>
      </c>
      <c r="I9" s="55"/>
      <c r="J9" s="56"/>
      <c r="K9" s="56"/>
      <c r="L9" s="56"/>
      <c r="M9" s="56"/>
      <c r="N9" s="57"/>
      <c r="O9" s="67" t="str">
        <f>A測定!D131</f>
        <v>Z</v>
      </c>
      <c r="P9" s="39">
        <f>A測定!A131</f>
        <v>6</v>
      </c>
      <c r="AG9" s="39">
        <f>A測定!A143</f>
        <v>9</v>
      </c>
      <c r="AH9" s="68" t="str">
        <f>A測定!D143</f>
        <v>Z</v>
      </c>
      <c r="AI9" s="68"/>
      <c r="AJ9" s="69"/>
      <c r="AK9" s="56"/>
      <c r="AL9" s="56"/>
      <c r="AM9" s="56"/>
      <c r="AN9" s="57"/>
      <c r="AO9" s="70">
        <f>A測定!K143</f>
        <v>151.69300000000001</v>
      </c>
      <c r="AP9" s="45">
        <f>A測定!F143</f>
        <v>151.5</v>
      </c>
      <c r="AQ9" s="39" t="str">
        <f t="shared" si="1"/>
        <v>OK</v>
      </c>
      <c r="AR9" s="47">
        <v>0.06</v>
      </c>
      <c r="AS9" s="47">
        <v>7.0000000000000007E-2</v>
      </c>
      <c r="AT9" s="47">
        <f>A測定!H143</f>
        <v>0.3</v>
      </c>
      <c r="AU9" s="47">
        <f>A測定!I143</f>
        <v>-0.3</v>
      </c>
      <c r="AV9" s="38">
        <v>2</v>
      </c>
    </row>
    <row r="10" spans="1:48">
      <c r="A10" s="38">
        <v>3</v>
      </c>
      <c r="B10" s="47">
        <f>A測定!I138</f>
        <v>-0.3</v>
      </c>
      <c r="C10" s="47">
        <f>A測定!H138</f>
        <v>0.3</v>
      </c>
      <c r="D10" s="559">
        <v>0.04</v>
      </c>
      <c r="E10" s="559">
        <v>0.04</v>
      </c>
      <c r="F10" s="39" t="str">
        <f t="shared" si="0"/>
        <v>OK</v>
      </c>
      <c r="G10" s="45">
        <f>A測定!F138</f>
        <v>-90</v>
      </c>
      <c r="H10" s="66">
        <f>A測定!K138</f>
        <v>-90.213999999999999</v>
      </c>
      <c r="I10" s="55"/>
      <c r="J10" s="56"/>
      <c r="K10" s="56"/>
      <c r="L10" s="56"/>
      <c r="M10" s="56"/>
      <c r="N10" s="57"/>
      <c r="O10" s="67" t="str">
        <f>A測定!D138</f>
        <v>Y</v>
      </c>
      <c r="P10" s="39">
        <f>A測定!A138</f>
        <v>8</v>
      </c>
      <c r="AG10" s="39">
        <f>A測定!A122</f>
        <v>4</v>
      </c>
      <c r="AH10" s="68" t="str">
        <f>A測定!D122</f>
        <v>Y</v>
      </c>
      <c r="AI10" s="68"/>
      <c r="AJ10" s="69"/>
      <c r="AK10" s="56"/>
      <c r="AL10" s="56"/>
      <c r="AM10" s="56"/>
      <c r="AN10" s="57"/>
      <c r="AO10" s="70">
        <f>A測定!K122</f>
        <v>-63.192999999999998</v>
      </c>
      <c r="AP10" s="45">
        <f>A測定!F122</f>
        <v>-63</v>
      </c>
      <c r="AQ10" s="39" t="str">
        <f t="shared" si="1"/>
        <v>OK</v>
      </c>
      <c r="AR10" s="47">
        <v>0.03</v>
      </c>
      <c r="AS10" s="47">
        <v>0.03</v>
      </c>
      <c r="AT10" s="47">
        <f>A測定!H122</f>
        <v>0.3</v>
      </c>
      <c r="AU10" s="47">
        <f>A測定!I122</f>
        <v>-0.3</v>
      </c>
      <c r="AV10" s="38">
        <v>3</v>
      </c>
    </row>
    <row r="11" spans="1:48">
      <c r="A11" s="38">
        <v>4</v>
      </c>
      <c r="B11" s="47">
        <f>A測定!I139</f>
        <v>-0.3</v>
      </c>
      <c r="C11" s="47">
        <f>A測定!H139</f>
        <v>0.3</v>
      </c>
      <c r="D11" s="559">
        <v>0.04</v>
      </c>
      <c r="E11" s="559">
        <v>0.05</v>
      </c>
      <c r="F11" s="39" t="str">
        <f t="shared" si="0"/>
        <v>OK</v>
      </c>
      <c r="G11" s="45">
        <f>A測定!F139</f>
        <v>168</v>
      </c>
      <c r="H11" s="66">
        <f>A測定!K139</f>
        <v>168.19499999999999</v>
      </c>
      <c r="I11" s="55"/>
      <c r="J11" s="56"/>
      <c r="K11" s="56"/>
      <c r="L11" s="56"/>
      <c r="M11" s="56"/>
      <c r="N11" s="57"/>
      <c r="O11" s="67" t="str">
        <f>A測定!D139</f>
        <v>X</v>
      </c>
      <c r="P11" s="39">
        <f>A測定!A139</f>
        <v>8</v>
      </c>
      <c r="AG11" s="39">
        <f>A測定!A123</f>
        <v>4</v>
      </c>
      <c r="AH11" s="68" t="str">
        <f>A測定!D123</f>
        <v>Z</v>
      </c>
      <c r="AI11" s="68"/>
      <c r="AJ11" s="69"/>
      <c r="AK11" s="56"/>
      <c r="AL11" s="56"/>
      <c r="AM11" s="56"/>
      <c r="AN11" s="57"/>
      <c r="AO11" s="70">
        <f>A測定!K123</f>
        <v>50.524999999999999</v>
      </c>
      <c r="AP11" s="45">
        <f>A測定!F123</f>
        <v>50.4</v>
      </c>
      <c r="AQ11" s="39" t="str">
        <f t="shared" si="1"/>
        <v>OK</v>
      </c>
      <c r="AR11" s="47">
        <v>0.05</v>
      </c>
      <c r="AS11" s="47">
        <v>0.08</v>
      </c>
      <c r="AT11" s="47">
        <f>A測定!H123</f>
        <v>0.3</v>
      </c>
      <c r="AU11" s="47">
        <f>A測定!I123</f>
        <v>-0.3</v>
      </c>
      <c r="AV11" s="38">
        <v>4</v>
      </c>
    </row>
    <row r="12" spans="1:48">
      <c r="A12" s="38">
        <v>5</v>
      </c>
      <c r="B12" s="47">
        <f>A測定!I148</f>
        <v>-0.35</v>
      </c>
      <c r="C12" s="47">
        <f>A測定!H148</f>
        <v>0.35</v>
      </c>
      <c r="D12" s="559">
        <v>0.04</v>
      </c>
      <c r="E12" s="559">
        <v>0.05</v>
      </c>
      <c r="F12" s="39" t="str">
        <f t="shared" si="0"/>
        <v>OK</v>
      </c>
      <c r="G12" s="45">
        <f>A測定!F148</f>
        <v>-124.5</v>
      </c>
      <c r="H12" s="66">
        <f>A測定!K148</f>
        <v>-124.718</v>
      </c>
      <c r="I12" s="55"/>
      <c r="J12" s="56"/>
      <c r="K12" s="56"/>
      <c r="L12" s="56"/>
      <c r="M12" s="56"/>
      <c r="N12" s="57"/>
      <c r="O12" s="67" t="str">
        <f>A測定!D148</f>
        <v>Y</v>
      </c>
      <c r="P12" s="39">
        <f>A測定!A148</f>
        <v>13</v>
      </c>
      <c r="AG12" s="39">
        <f>A測定!A118</f>
        <v>3</v>
      </c>
      <c r="AH12" s="68" t="str">
        <f>A測定!D118</f>
        <v>Y</v>
      </c>
      <c r="AI12" s="68"/>
      <c r="AJ12" s="69"/>
      <c r="AK12" s="56"/>
      <c r="AL12" s="56"/>
      <c r="AM12" s="56"/>
      <c r="AN12" s="57"/>
      <c r="AO12" s="70">
        <f>A測定!K118</f>
        <v>-93.355000000000004</v>
      </c>
      <c r="AP12" s="45">
        <f>A測定!F118</f>
        <v>-93.2</v>
      </c>
      <c r="AQ12" s="39" t="str">
        <f t="shared" si="1"/>
        <v>OK</v>
      </c>
      <c r="AR12" s="47">
        <v>0.02</v>
      </c>
      <c r="AS12" s="47">
        <v>0.03</v>
      </c>
      <c r="AT12" s="47">
        <f>A測定!H118</f>
        <v>0.3</v>
      </c>
      <c r="AU12" s="47">
        <f>A測定!I118</f>
        <v>-0.3</v>
      </c>
      <c r="AV12" s="38">
        <v>5</v>
      </c>
    </row>
    <row r="13" spans="1:48">
      <c r="A13" s="38">
        <v>6</v>
      </c>
      <c r="B13" s="47">
        <f>A測定!I149</f>
        <v>-0.35</v>
      </c>
      <c r="C13" s="47">
        <f>A測定!H149</f>
        <v>0.35</v>
      </c>
      <c r="D13" s="559">
        <v>0.06</v>
      </c>
      <c r="E13" s="559">
        <v>0.08</v>
      </c>
      <c r="F13" s="39" t="str">
        <f t="shared" si="0"/>
        <v>OK</v>
      </c>
      <c r="G13" s="45">
        <f>A測定!F149</f>
        <v>155</v>
      </c>
      <c r="H13" s="66">
        <f>A測定!K149</f>
        <v>155.19900000000001</v>
      </c>
      <c r="I13" s="55"/>
      <c r="J13" s="56"/>
      <c r="K13" s="56"/>
      <c r="L13" s="56"/>
      <c r="M13" s="56"/>
      <c r="N13" s="57"/>
      <c r="O13" s="67" t="str">
        <f>A測定!D149</f>
        <v>Z</v>
      </c>
      <c r="P13" s="39">
        <f>A測定!A149</f>
        <v>13</v>
      </c>
      <c r="AG13" s="39">
        <f>A測定!A119</f>
        <v>3</v>
      </c>
      <c r="AH13" s="68" t="str">
        <f>A測定!D119</f>
        <v>Z</v>
      </c>
      <c r="AI13" s="68"/>
      <c r="AJ13" s="69"/>
      <c r="AK13" s="56"/>
      <c r="AL13" s="56"/>
      <c r="AM13" s="56"/>
      <c r="AN13" s="57"/>
      <c r="AO13" s="70">
        <f>A測定!K119</f>
        <v>-11.391</v>
      </c>
      <c r="AP13" s="45">
        <f>A測定!F119</f>
        <v>-11.4</v>
      </c>
      <c r="AQ13" s="39" t="str">
        <f t="shared" si="1"/>
        <v>OK</v>
      </c>
      <c r="AR13" s="47">
        <v>0.02</v>
      </c>
      <c r="AS13" s="47">
        <v>0.05</v>
      </c>
      <c r="AT13" s="47">
        <f>A測定!H119</f>
        <v>0.3</v>
      </c>
      <c r="AU13" s="47">
        <f>A測定!I119</f>
        <v>-0.3</v>
      </c>
      <c r="AV13" s="38">
        <v>6</v>
      </c>
    </row>
    <row r="14" spans="1:48">
      <c r="A14" s="38">
        <v>7</v>
      </c>
      <c r="B14" s="47">
        <f>A測定!I134</f>
        <v>-0.3</v>
      </c>
      <c r="C14" s="47">
        <f>A測定!H134</f>
        <v>0.3</v>
      </c>
      <c r="D14" s="559">
        <v>0.01</v>
      </c>
      <c r="E14" s="559">
        <v>0.02</v>
      </c>
      <c r="F14" s="39" t="str">
        <f t="shared" si="0"/>
        <v>OK</v>
      </c>
      <c r="G14" s="45">
        <f>A測定!F134</f>
        <v>-130.5</v>
      </c>
      <c r="H14" s="66">
        <f>A測定!K134</f>
        <v>-130.74799999999999</v>
      </c>
      <c r="I14" s="55"/>
      <c r="J14" s="56"/>
      <c r="K14" s="56"/>
      <c r="L14" s="56"/>
      <c r="M14" s="56"/>
      <c r="N14" s="57"/>
      <c r="O14" s="67" t="str">
        <f>A測定!D134</f>
        <v>Y</v>
      </c>
      <c r="P14" s="39">
        <f>A測定!A134</f>
        <v>7</v>
      </c>
      <c r="AG14" s="39">
        <f>A測定!A126</f>
        <v>5</v>
      </c>
      <c r="AH14" s="68" t="str">
        <f>A測定!D126</f>
        <v>Y</v>
      </c>
      <c r="AI14" s="68"/>
      <c r="AJ14" s="69"/>
      <c r="AK14" s="56"/>
      <c r="AL14" s="56"/>
      <c r="AM14" s="56"/>
      <c r="AN14" s="57"/>
      <c r="AO14" s="70">
        <f>A測定!K126</f>
        <v>-22.989000000000001</v>
      </c>
      <c r="AP14" s="45">
        <f>A測定!F126</f>
        <v>-23</v>
      </c>
      <c r="AQ14" s="39" t="str">
        <f t="shared" si="1"/>
        <v>OK</v>
      </c>
      <c r="AR14" s="47">
        <v>0.17</v>
      </c>
      <c r="AS14" s="47">
        <v>0.18</v>
      </c>
      <c r="AT14" s="47">
        <f>A測定!H126</f>
        <v>0.3</v>
      </c>
      <c r="AU14" s="47">
        <f>A測定!I126</f>
        <v>-0.3</v>
      </c>
      <c r="AV14" s="38">
        <v>7</v>
      </c>
    </row>
    <row r="15" spans="1:48">
      <c r="A15" s="38">
        <v>8</v>
      </c>
      <c r="B15" s="47">
        <f>A測定!I135</f>
        <v>-0.3</v>
      </c>
      <c r="C15" s="47">
        <f>A測定!H135</f>
        <v>0.3</v>
      </c>
      <c r="D15" s="559">
        <v>0.13</v>
      </c>
      <c r="E15" s="559">
        <v>0.15</v>
      </c>
      <c r="F15" s="39" t="str">
        <f t="shared" si="0"/>
        <v>OK</v>
      </c>
      <c r="G15" s="45">
        <f>A測定!F135</f>
        <v>115</v>
      </c>
      <c r="H15" s="66">
        <f>A測定!K135</f>
        <v>115.247</v>
      </c>
      <c r="I15" s="55"/>
      <c r="J15" s="56"/>
      <c r="K15" s="56"/>
      <c r="L15" s="56"/>
      <c r="M15" s="56"/>
      <c r="N15" s="57"/>
      <c r="O15" s="67" t="str">
        <f>A測定!D135</f>
        <v>Z</v>
      </c>
      <c r="P15" s="39">
        <f>A測定!A135</f>
        <v>7</v>
      </c>
      <c r="AG15" s="39">
        <f>A測定!A127</f>
        <v>5</v>
      </c>
      <c r="AH15" s="68" t="str">
        <f>A測定!D127</f>
        <v>Z</v>
      </c>
      <c r="AI15" s="68"/>
      <c r="AJ15" s="69"/>
      <c r="AK15" s="56"/>
      <c r="AL15" s="56"/>
      <c r="AM15" s="56"/>
      <c r="AN15" s="57"/>
      <c r="AO15" s="70">
        <f>A測定!K127</f>
        <v>-25.06</v>
      </c>
      <c r="AP15" s="45">
        <f>A測定!F127</f>
        <v>-25</v>
      </c>
      <c r="AQ15" s="39" t="str">
        <f t="shared" si="1"/>
        <v>OK</v>
      </c>
      <c r="AR15" s="47">
        <v>-0.06</v>
      </c>
      <c r="AS15" s="47">
        <v>-0.01</v>
      </c>
      <c r="AT15" s="47">
        <f>A測定!H127</f>
        <v>0.3</v>
      </c>
      <c r="AU15" s="47">
        <f>A測定!I127</f>
        <v>-0.3</v>
      </c>
      <c r="AV15" s="38">
        <v>8</v>
      </c>
    </row>
    <row r="16" spans="1:48">
      <c r="A16" s="38">
        <v>9</v>
      </c>
      <c r="B16" s="47">
        <f>A測定!I112</f>
        <v>-0.3</v>
      </c>
      <c r="C16" s="47">
        <f>A測定!H112</f>
        <v>0.3</v>
      </c>
      <c r="D16" s="559">
        <v>0.12</v>
      </c>
      <c r="E16" s="559">
        <v>0.12</v>
      </c>
      <c r="F16" s="39" t="str">
        <f t="shared" si="0"/>
        <v>OK</v>
      </c>
      <c r="G16" s="45">
        <f>A測定!F112</f>
        <v>-146.5</v>
      </c>
      <c r="H16" s="66">
        <f>A測定!K112</f>
        <v>-146.631</v>
      </c>
      <c r="I16" s="55"/>
      <c r="J16" s="56"/>
      <c r="K16" s="56"/>
      <c r="L16" s="56"/>
      <c r="M16" s="56"/>
      <c r="N16" s="57"/>
      <c r="O16" s="67" t="str">
        <f>A測定!D112</f>
        <v>Y</v>
      </c>
      <c r="P16" s="39">
        <f>A測定!A112</f>
        <v>1</v>
      </c>
      <c r="AG16" s="39">
        <f>A測定!A146</f>
        <v>12</v>
      </c>
      <c r="AH16" s="68" t="str">
        <f>A測定!D146</f>
        <v>Y</v>
      </c>
      <c r="AI16" s="68"/>
      <c r="AJ16" s="69"/>
      <c r="AK16" s="56"/>
      <c r="AL16" s="56"/>
      <c r="AM16" s="56"/>
      <c r="AN16" s="57"/>
      <c r="AO16" s="70">
        <f>A測定!K146</f>
        <v>173.97800000000001</v>
      </c>
      <c r="AP16" s="45">
        <f>A測定!F146</f>
        <v>174</v>
      </c>
      <c r="AQ16" s="39" t="str">
        <f t="shared" si="1"/>
        <v>OK</v>
      </c>
      <c r="AR16" s="47">
        <v>-0.02</v>
      </c>
      <c r="AS16" s="47">
        <v>-0.03</v>
      </c>
      <c r="AT16" s="47">
        <f>A測定!H146</f>
        <v>0.3</v>
      </c>
      <c r="AU16" s="47">
        <f>A測定!I146</f>
        <v>-0.3</v>
      </c>
      <c r="AV16" s="38">
        <v>9</v>
      </c>
    </row>
    <row r="17" spans="1:48">
      <c r="A17" s="38">
        <v>10</v>
      </c>
      <c r="B17" s="47">
        <f>A測定!I113</f>
        <v>-0.3</v>
      </c>
      <c r="C17" s="47">
        <f>A測定!H113</f>
        <v>0.3</v>
      </c>
      <c r="D17" s="559">
        <v>0.04</v>
      </c>
      <c r="E17" s="559">
        <v>0.05</v>
      </c>
      <c r="F17" s="39" t="str">
        <f t="shared" si="0"/>
        <v>OK</v>
      </c>
      <c r="G17" s="45">
        <f>A測定!F113</f>
        <v>16</v>
      </c>
      <c r="H17" s="66">
        <f>A測定!K113</f>
        <v>16.068999999999999</v>
      </c>
      <c r="I17" s="55"/>
      <c r="J17" s="56"/>
      <c r="K17" s="56"/>
      <c r="L17" s="56"/>
      <c r="M17" s="56"/>
      <c r="N17" s="57"/>
      <c r="O17" s="67" t="str">
        <f>A測定!D113</f>
        <v>Z</v>
      </c>
      <c r="P17" s="39">
        <f>A測定!A113</f>
        <v>1</v>
      </c>
      <c r="AG17" s="39">
        <f>A測定!A147</f>
        <v>12</v>
      </c>
      <c r="AH17" s="68" t="str">
        <f>A測定!D147</f>
        <v>Z</v>
      </c>
      <c r="AI17" s="68"/>
      <c r="AJ17" s="69"/>
      <c r="AK17" s="56"/>
      <c r="AL17" s="56"/>
      <c r="AM17" s="56"/>
      <c r="AN17" s="57"/>
      <c r="AO17" s="70">
        <f>A測定!K147</f>
        <v>26.242999999999999</v>
      </c>
      <c r="AP17" s="45">
        <f>A測定!F147</f>
        <v>26</v>
      </c>
      <c r="AQ17" s="39" t="str">
        <f t="shared" si="1"/>
        <v>OK</v>
      </c>
      <c r="AR17" s="559">
        <v>0.13</v>
      </c>
      <c r="AS17" s="47">
        <v>0.15</v>
      </c>
      <c r="AT17" s="47">
        <f>A測定!H147</f>
        <v>0.3</v>
      </c>
      <c r="AU17" s="47">
        <f>A測定!I147</f>
        <v>-0.3</v>
      </c>
      <c r="AV17" s="38">
        <v>10</v>
      </c>
    </row>
    <row r="18" spans="1:48">
      <c r="A18" s="38">
        <v>11</v>
      </c>
      <c r="B18" s="47">
        <f>A測定!I116</f>
        <v>-0.3</v>
      </c>
      <c r="C18" s="47">
        <f>A測定!H116</f>
        <v>0.3</v>
      </c>
      <c r="D18" s="559">
        <v>0.06</v>
      </c>
      <c r="E18" s="559">
        <v>7.0000000000000007E-2</v>
      </c>
      <c r="F18" s="39" t="str">
        <f t="shared" si="0"/>
        <v>OK</v>
      </c>
      <c r="G18" s="45">
        <f>A測定!F116</f>
        <v>-119.5</v>
      </c>
      <c r="H18" s="66">
        <f>A測定!K116</f>
        <v>-119.66800000000001</v>
      </c>
      <c r="I18" s="55"/>
      <c r="J18" s="56"/>
      <c r="K18" s="56"/>
      <c r="L18" s="56"/>
      <c r="M18" s="56"/>
      <c r="N18" s="57"/>
      <c r="O18" s="67" t="str">
        <f>A測定!D116</f>
        <v>Y</v>
      </c>
      <c r="P18" s="39">
        <f>A測定!A116</f>
        <v>2</v>
      </c>
    </row>
    <row r="19" spans="1:48">
      <c r="A19" s="38">
        <v>12</v>
      </c>
      <c r="B19" s="47">
        <f>A測定!I117</f>
        <v>-0.3</v>
      </c>
      <c r="C19" s="47">
        <f>A測定!H117</f>
        <v>0.3</v>
      </c>
      <c r="D19" s="559">
        <v>7.0000000000000007E-2</v>
      </c>
      <c r="E19" s="548">
        <v>0.03</v>
      </c>
      <c r="F19" s="39" t="str">
        <f t="shared" si="0"/>
        <v>OK</v>
      </c>
      <c r="G19" s="45">
        <f>A測定!F117</f>
        <v>7</v>
      </c>
      <c r="H19" s="66">
        <f>A測定!K117</f>
        <v>7.0279999999999996</v>
      </c>
      <c r="I19" s="55"/>
      <c r="J19" s="56"/>
      <c r="K19" s="56"/>
      <c r="L19" s="56"/>
      <c r="M19" s="56"/>
      <c r="N19" s="57"/>
      <c r="O19" s="67" t="str">
        <f>A測定!D117</f>
        <v>Z</v>
      </c>
      <c r="P19" s="39">
        <f>A測定!A117</f>
        <v>2</v>
      </c>
    </row>
    <row r="26" spans="1:48">
      <c r="D26" s="783" t="s">
        <v>686</v>
      </c>
      <c r="E26" s="783" t="s">
        <v>685</v>
      </c>
    </row>
    <row r="27" spans="1:48" ht="16.5" customHeight="1">
      <c r="D27" s="780"/>
      <c r="E27" s="780"/>
    </row>
    <row r="28" spans="1:48">
      <c r="D28" s="559">
        <v>-0.15</v>
      </c>
      <c r="E28" s="559">
        <v>-0.15</v>
      </c>
    </row>
    <row r="65" spans="31:32">
      <c r="AE65" s="58"/>
      <c r="AF65" s="58"/>
    </row>
    <row r="66" spans="31:32">
      <c r="AE66" s="58"/>
      <c r="AF66" s="58"/>
    </row>
    <row r="67" spans="31:32">
      <c r="AE67" s="58"/>
      <c r="AF67" s="58"/>
    </row>
    <row r="68" spans="31:32">
      <c r="AE68" s="58"/>
      <c r="AF68" s="58"/>
    </row>
    <row r="69" spans="31:32">
      <c r="AE69" s="58"/>
      <c r="AF69" s="58"/>
    </row>
    <row r="70" spans="31:32">
      <c r="AE70" s="58"/>
      <c r="AF70" s="58"/>
    </row>
    <row r="71" spans="31:32">
      <c r="AE71" s="58"/>
      <c r="AF71" s="58"/>
    </row>
    <row r="72" spans="31:32">
      <c r="AE72" s="58"/>
      <c r="AF72" s="58"/>
    </row>
    <row r="73" spans="31:32">
      <c r="AE73" s="58"/>
      <c r="AF73" s="58"/>
    </row>
    <row r="74" spans="31:32">
      <c r="AE74" s="58"/>
      <c r="AF74" s="58"/>
    </row>
    <row r="75" spans="31:32">
      <c r="AE75" s="58"/>
      <c r="AF75" s="58"/>
    </row>
    <row r="76" spans="31:32">
      <c r="AE76" s="58"/>
      <c r="AF76" s="58"/>
    </row>
    <row r="77" spans="31:32">
      <c r="AE77" s="58"/>
      <c r="AF77" s="58"/>
    </row>
    <row r="78" spans="31:32">
      <c r="AE78" s="58"/>
      <c r="AF78" s="58"/>
    </row>
    <row r="79" spans="31:32">
      <c r="AE79" s="58"/>
      <c r="AF79" s="58"/>
    </row>
    <row r="80" spans="31:32">
      <c r="AE80" s="58"/>
      <c r="AF80" s="58"/>
    </row>
    <row r="81" spans="31:32">
      <c r="AE81" s="58"/>
      <c r="AF81" s="58"/>
    </row>
    <row r="82" spans="31:32">
      <c r="AE82" s="58"/>
      <c r="AF82" s="58"/>
    </row>
    <row r="83" spans="31:32">
      <c r="AE83" s="58"/>
      <c r="AF83" s="58"/>
    </row>
    <row r="84" spans="31:32">
      <c r="AE84" s="58"/>
      <c r="AF84" s="58"/>
    </row>
    <row r="85" spans="31:32">
      <c r="AE85" s="58"/>
      <c r="AF85" s="58"/>
    </row>
  </sheetData>
  <mergeCells count="23">
    <mergeCell ref="AG1:AH2"/>
    <mergeCell ref="AI1:AP2"/>
    <mergeCell ref="AO6:AO7"/>
    <mergeCell ref="AP6:AP7"/>
    <mergeCell ref="AG6:AG7"/>
    <mergeCell ref="F1:J2"/>
    <mergeCell ref="F3:J4"/>
    <mergeCell ref="P6:P7"/>
    <mergeCell ref="F6:F7"/>
    <mergeCell ref="H6:H7"/>
    <mergeCell ref="K1:R2"/>
    <mergeCell ref="AT6:AU6"/>
    <mergeCell ref="AR6:AR7"/>
    <mergeCell ref="AH6:AH7"/>
    <mergeCell ref="AQ6:AQ7"/>
    <mergeCell ref="E6:E7"/>
    <mergeCell ref="AS6:AS7"/>
    <mergeCell ref="D26:D27"/>
    <mergeCell ref="E26:E27"/>
    <mergeCell ref="B6:C6"/>
    <mergeCell ref="G6:G7"/>
    <mergeCell ref="O6:O7"/>
    <mergeCell ref="D6:D7"/>
  </mergeCells>
  <phoneticPr fontId="2"/>
  <conditionalFormatting sqref="AR8:AR16">
    <cfRule type="cellIs" dxfId="820" priority="7" stopIfTrue="1" operator="notBetween">
      <formula>AT8</formula>
      <formula>AU8</formula>
    </cfRule>
    <cfRule type="cellIs" dxfId="819" priority="8" stopIfTrue="1" operator="notBetween">
      <formula>AT8-0.1</formula>
      <formula>AU8+0.1</formula>
    </cfRule>
  </conditionalFormatting>
  <conditionalFormatting sqref="F8:F19 AQ8:AQ17">
    <cfRule type="cellIs" dxfId="818" priority="9" stopIfTrue="1" operator="equal">
      <formula>"NG"</formula>
    </cfRule>
    <cfRule type="cellIs" dxfId="817" priority="10" stopIfTrue="1" operator="equal">
      <formula>"OK"</formula>
    </cfRule>
  </conditionalFormatting>
  <conditionalFormatting sqref="AS8:AS17">
    <cfRule type="cellIs" dxfId="816" priority="1" stopIfTrue="1" operator="notBetween">
      <formula>AU8</formula>
      <formula>AV8</formula>
    </cfRule>
    <cfRule type="cellIs" dxfId="815" priority="2" stopIfTrue="1" operator="notBetween">
      <formula>AU8-0.1</formula>
      <formula>AV8+0.1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57" orientation="landscape" verticalDpi="0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8"/>
    <pageSetUpPr fitToPage="1"/>
  </sheetPr>
  <dimension ref="A1:AV32"/>
  <sheetViews>
    <sheetView zoomScale="50" zoomScaleNormal="50" workbookViewId="0">
      <selection activeCell="E8" sqref="E8:E11"/>
    </sheetView>
  </sheetViews>
  <sheetFormatPr baseColWidth="10" defaultColWidth="9" defaultRowHeight="17"/>
  <cols>
    <col min="1" max="1" width="6.1640625" style="38" customWidth="1"/>
    <col min="2" max="5" width="7.6640625" style="38" customWidth="1"/>
    <col min="6" max="6" width="5.6640625" style="38" customWidth="1"/>
    <col min="7" max="8" width="12.1640625" style="38" customWidth="1"/>
    <col min="9" max="9" width="10.6640625" style="38" customWidth="1"/>
    <col min="10" max="11" width="5.6640625" style="38" customWidth="1"/>
    <col min="12" max="12" width="10.6640625" style="38" customWidth="1"/>
    <col min="13" max="13" width="6.6640625" style="38" customWidth="1"/>
    <col min="14" max="14" width="10.6640625" style="38" customWidth="1"/>
    <col min="15" max="15" width="5.6640625" style="38" customWidth="1"/>
    <col min="16" max="16" width="7.1640625" style="38" customWidth="1"/>
    <col min="17" max="32" width="5.6640625" style="38" customWidth="1"/>
    <col min="33" max="33" width="7.1640625" style="38" customWidth="1"/>
    <col min="34" max="34" width="5.6640625" style="38" customWidth="1"/>
    <col min="35" max="35" width="10.6640625" style="38" customWidth="1"/>
    <col min="36" max="36" width="6.6640625" style="38" customWidth="1"/>
    <col min="37" max="37" width="10.6640625" style="38" customWidth="1"/>
    <col min="38" max="39" width="5.6640625" style="38" customWidth="1"/>
    <col min="40" max="40" width="10.6640625" style="38" customWidth="1"/>
    <col min="41" max="42" width="12.1640625" style="38" customWidth="1"/>
    <col min="43" max="43" width="5.6640625" style="38" customWidth="1"/>
    <col min="44" max="47" width="7.6640625" style="38" customWidth="1"/>
    <col min="48" max="48" width="6.1640625" style="38" customWidth="1"/>
    <col min="49" max="49" width="9" style="38"/>
    <col min="50" max="51" width="10.6640625" style="38" customWidth="1"/>
    <col min="52" max="52" width="9" style="38"/>
    <col min="53" max="56" width="6.6640625" style="38" customWidth="1"/>
    <col min="57" max="16384" width="9" style="38"/>
  </cols>
  <sheetData>
    <row r="1" spans="1:48" ht="17.25" customHeight="1">
      <c r="F1" s="784" t="str">
        <f>A測定!A5</f>
        <v>GHAC  R0J尺寸检查表</v>
      </c>
      <c r="G1" s="784"/>
      <c r="H1" s="784"/>
      <c r="I1" s="784"/>
      <c r="J1" s="784"/>
      <c r="K1" s="790" t="str">
        <f>CONCATENATE(MID(A測定!A5,6,3),"#",A測定!D5,"_",A測定!L5,"(",TEXT(A測定!G5,"yy/mm/dd"),")","_","SHOT.NO",A測定!J5)</f>
        <v xml:space="preserve"> R0#3_DC1(AVE)_SHOT.NO191</v>
      </c>
      <c r="L1" s="791"/>
      <c r="M1" s="791"/>
      <c r="N1" s="791"/>
      <c r="O1" s="791"/>
      <c r="P1" s="791"/>
      <c r="Q1" s="791"/>
      <c r="R1" s="792"/>
      <c r="AG1" s="785" t="str">
        <f>A測定!$J$7</f>
        <v>基准值</v>
      </c>
      <c r="AH1" s="786"/>
      <c r="AI1" s="784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AJ1" s="784"/>
      <c r="AK1" s="784"/>
      <c r="AL1" s="784"/>
      <c r="AM1" s="784"/>
      <c r="AN1" s="784"/>
      <c r="AO1" s="784"/>
      <c r="AP1" s="784"/>
    </row>
    <row r="2" spans="1:48" ht="17.25" customHeight="1">
      <c r="F2" s="784"/>
      <c r="G2" s="784"/>
      <c r="H2" s="784"/>
      <c r="I2" s="784"/>
      <c r="J2" s="784"/>
      <c r="K2" s="793"/>
      <c r="L2" s="794"/>
      <c r="M2" s="794"/>
      <c r="N2" s="794"/>
      <c r="O2" s="794"/>
      <c r="P2" s="794"/>
      <c r="Q2" s="794"/>
      <c r="R2" s="795"/>
      <c r="AG2" s="787"/>
      <c r="AH2" s="788"/>
      <c r="AI2" s="784"/>
      <c r="AJ2" s="784"/>
      <c r="AK2" s="784"/>
      <c r="AL2" s="784"/>
      <c r="AM2" s="784"/>
      <c r="AN2" s="784"/>
      <c r="AO2" s="784"/>
      <c r="AP2" s="784"/>
    </row>
    <row r="3" spans="1:48" ht="17.25" customHeight="1">
      <c r="F3" s="784" t="str">
        <f>A測定!$V$2</f>
        <v>TC　軸間</v>
      </c>
      <c r="G3" s="784"/>
      <c r="H3" s="784"/>
      <c r="I3" s="784"/>
      <c r="J3" s="784"/>
      <c r="K3" s="39" t="s">
        <v>23</v>
      </c>
      <c r="L3" s="40">
        <f>MAX(D8:D11,AR8:AR11)</f>
        <v>0.12</v>
      </c>
      <c r="T3" s="1"/>
      <c r="U3" s="1"/>
      <c r="V3" s="1"/>
      <c r="W3" s="1"/>
      <c r="X3" s="1"/>
      <c r="Y3" s="1"/>
      <c r="Z3" s="1"/>
      <c r="AA3" s="1"/>
    </row>
    <row r="4" spans="1:48" ht="17.25" customHeight="1">
      <c r="F4" s="784"/>
      <c r="G4" s="784"/>
      <c r="H4" s="784"/>
      <c r="I4" s="784"/>
      <c r="J4" s="784"/>
      <c r="K4" s="39" t="s">
        <v>24</v>
      </c>
      <c r="L4" s="40">
        <f>MIN(D8:D11,AR8:AR11)</f>
        <v>-7.0000000000000007E-2</v>
      </c>
      <c r="T4" s="1"/>
      <c r="U4" s="1"/>
      <c r="V4" s="1"/>
      <c r="W4" s="1"/>
      <c r="X4" s="1"/>
      <c r="Y4" s="1"/>
      <c r="Z4" s="1"/>
      <c r="AA4" s="1"/>
    </row>
    <row r="6" spans="1:48" ht="17.25" customHeight="1">
      <c r="B6" s="778" t="str">
        <f>RIGHT(A測定!$H$11,2)</f>
        <v>公差</v>
      </c>
      <c r="C6" s="778"/>
      <c r="D6" s="783" t="s">
        <v>695</v>
      </c>
      <c r="E6" s="783" t="s">
        <v>693</v>
      </c>
      <c r="F6" s="778" t="str">
        <f>A測定!$O$11</f>
        <v>判定</v>
      </c>
      <c r="G6" s="778" t="str">
        <f>A測定!$F$11</f>
        <v>工件尺寸</v>
      </c>
      <c r="H6" s="778" t="str">
        <f>A測定!$K$11</f>
        <v>測定値</v>
      </c>
      <c r="I6" s="49"/>
      <c r="J6" s="50"/>
      <c r="K6" s="83"/>
      <c r="L6" s="83"/>
      <c r="M6" s="83"/>
      <c r="N6" s="51"/>
      <c r="O6" s="778" t="str">
        <f>A測定!$D$11</f>
        <v>测量</v>
      </c>
      <c r="P6" s="778" t="str">
        <f>A測定!$A$11</f>
        <v>NO</v>
      </c>
      <c r="AG6" s="778" t="str">
        <f>P6</f>
        <v>NO</v>
      </c>
      <c r="AH6" s="778" t="str">
        <f>O6</f>
        <v>测量</v>
      </c>
      <c r="AI6" s="62"/>
      <c r="AJ6" s="63"/>
      <c r="AK6" s="50"/>
      <c r="AL6" s="50"/>
      <c r="AM6" s="50"/>
      <c r="AN6" s="51"/>
      <c r="AO6" s="778" t="str">
        <f>H6</f>
        <v>測定値</v>
      </c>
      <c r="AP6" s="781" t="str">
        <f>G6</f>
        <v>工件尺寸</v>
      </c>
      <c r="AQ6" s="778" t="str">
        <f>F6</f>
        <v>判定</v>
      </c>
      <c r="AR6" s="778" t="str">
        <f>D6</f>
        <v>102.8S</v>
      </c>
      <c r="AS6" s="778" t="str">
        <f>E6</f>
        <v>94S</v>
      </c>
      <c r="AT6" s="778" t="str">
        <f>B6</f>
        <v>公差</v>
      </c>
      <c r="AU6" s="778"/>
    </row>
    <row r="7" spans="1:48">
      <c r="B7" s="173" t="str">
        <f>LEFT(A測定!$I$11,1)</f>
        <v>下</v>
      </c>
      <c r="C7" s="173" t="str">
        <f>LEFT(A測定!$H$11,1)</f>
        <v>上</v>
      </c>
      <c r="D7" s="780"/>
      <c r="E7" s="780"/>
      <c r="F7" s="778"/>
      <c r="G7" s="778"/>
      <c r="H7" s="778"/>
      <c r="I7" s="52"/>
      <c r="J7" s="53"/>
      <c r="K7" s="65"/>
      <c r="L7" s="65"/>
      <c r="M7" s="65"/>
      <c r="N7" s="54"/>
      <c r="O7" s="778"/>
      <c r="P7" s="778"/>
      <c r="AG7" s="778"/>
      <c r="AH7" s="778"/>
      <c r="AI7" s="64"/>
      <c r="AJ7" s="65"/>
      <c r="AK7" s="53"/>
      <c r="AL7" s="53"/>
      <c r="AM7" s="53"/>
      <c r="AN7" s="54"/>
      <c r="AO7" s="778"/>
      <c r="AP7" s="778"/>
      <c r="AQ7" s="778"/>
      <c r="AR7" s="778"/>
      <c r="AS7" s="778"/>
      <c r="AT7" s="39" t="str">
        <f>C7</f>
        <v>上</v>
      </c>
      <c r="AU7" s="39" t="str">
        <f>B7</f>
        <v>下</v>
      </c>
    </row>
    <row r="8" spans="1:48">
      <c r="A8" s="38">
        <v>1</v>
      </c>
      <c r="B8" s="47">
        <f>A測定!I67</f>
        <v>-0.35</v>
      </c>
      <c r="C8" s="47">
        <f>A測定!H67</f>
        <v>0.35</v>
      </c>
      <c r="D8" s="47">
        <v>0.05</v>
      </c>
      <c r="E8" s="559">
        <v>7.0000000000000007E-2</v>
      </c>
      <c r="F8" s="39" t="str">
        <f>IF(AND(C8&gt;=D8,D8&gt;=B8),"OK","NG")</f>
        <v>OK</v>
      </c>
      <c r="G8" s="45">
        <f>A測定!F67</f>
        <v>23</v>
      </c>
      <c r="H8" s="66">
        <f>A測定!K67</f>
        <v>22.995999999999999</v>
      </c>
      <c r="I8" s="55"/>
      <c r="J8" s="56"/>
      <c r="K8" s="56"/>
      <c r="L8" s="56"/>
      <c r="M8" s="56"/>
      <c r="N8" s="57"/>
      <c r="O8" s="67" t="str">
        <f>A測定!D67</f>
        <v>X</v>
      </c>
      <c r="P8" s="39">
        <f>A測定!A67</f>
        <v>502</v>
      </c>
      <c r="AG8" s="39">
        <f>A測定!A69</f>
        <v>503</v>
      </c>
      <c r="AH8" s="68" t="str">
        <f>A測定!D69</f>
        <v>X</v>
      </c>
      <c r="AI8" s="68"/>
      <c r="AJ8" s="69"/>
      <c r="AK8" s="56"/>
      <c r="AL8" s="56"/>
      <c r="AM8" s="56"/>
      <c r="AN8" s="57"/>
      <c r="AO8" s="70">
        <f>A測定!K69</f>
        <v>65.415999999999997</v>
      </c>
      <c r="AP8" s="45">
        <f>A測定!F69</f>
        <v>65.5</v>
      </c>
      <c r="AQ8" s="39" t="str">
        <f t="shared" ref="AQ8:AQ13" si="0">IF(AND(AT8&gt;=AR8,AR8&gt;=AU8),"OK","NG")</f>
        <v>OK</v>
      </c>
      <c r="AR8" s="47">
        <v>-7.0000000000000007E-2</v>
      </c>
      <c r="AS8" s="47">
        <v>-0.04</v>
      </c>
      <c r="AT8" s="47">
        <f>A測定!H69</f>
        <v>0.35</v>
      </c>
      <c r="AU8" s="47">
        <f>A測定!I69</f>
        <v>-0.35</v>
      </c>
      <c r="AV8" s="38">
        <v>1</v>
      </c>
    </row>
    <row r="9" spans="1:48">
      <c r="A9" s="38">
        <v>2</v>
      </c>
      <c r="B9" s="47">
        <f>A測定!I68</f>
        <v>-0.35</v>
      </c>
      <c r="C9" s="47">
        <f>A測定!H68</f>
        <v>0.35</v>
      </c>
      <c r="D9" s="47">
        <v>0.06</v>
      </c>
      <c r="E9" s="559">
        <v>7.0000000000000007E-2</v>
      </c>
      <c r="F9" s="39" t="str">
        <f>IF(AND(C9&gt;=D9,D9&gt;=B9),"OK","NG")</f>
        <v>OK</v>
      </c>
      <c r="G9" s="45">
        <f>A測定!F68</f>
        <v>71</v>
      </c>
      <c r="H9" s="66">
        <f>A測定!K68</f>
        <v>71.001999999999995</v>
      </c>
      <c r="I9" s="55"/>
      <c r="J9" s="56"/>
      <c r="K9" s="56"/>
      <c r="L9" s="56"/>
      <c r="M9" s="56"/>
      <c r="N9" s="57"/>
      <c r="O9" s="67" t="str">
        <f>A測定!D68</f>
        <v>Z</v>
      </c>
      <c r="P9" s="39">
        <f>A測定!A68</f>
        <v>502</v>
      </c>
      <c r="AG9" s="39">
        <f>A測定!A70</f>
        <v>503</v>
      </c>
      <c r="AH9" s="68" t="str">
        <f>A測定!D70</f>
        <v>Z</v>
      </c>
      <c r="AI9" s="68"/>
      <c r="AJ9" s="69"/>
      <c r="AK9" s="56"/>
      <c r="AL9" s="56"/>
      <c r="AM9" s="56"/>
      <c r="AN9" s="57"/>
      <c r="AO9" s="70">
        <f>A測定!K70</f>
        <v>87.924999999999997</v>
      </c>
      <c r="AP9" s="45">
        <f>A測定!F70</f>
        <v>88</v>
      </c>
      <c r="AQ9" s="39" t="str">
        <f t="shared" si="0"/>
        <v>OK</v>
      </c>
      <c r="AR9" s="47">
        <v>-0.03</v>
      </c>
      <c r="AS9" s="47">
        <v>-0.01</v>
      </c>
      <c r="AT9" s="47">
        <f>A測定!H70</f>
        <v>0.35</v>
      </c>
      <c r="AU9" s="47">
        <f>A測定!I70</f>
        <v>-0.35</v>
      </c>
      <c r="AV9" s="38">
        <v>2</v>
      </c>
    </row>
    <row r="10" spans="1:48">
      <c r="A10" s="38">
        <v>3</v>
      </c>
      <c r="B10" s="47">
        <f>A測定!I71</f>
        <v>-0.35</v>
      </c>
      <c r="C10" s="47">
        <f>A測定!H71</f>
        <v>0.35</v>
      </c>
      <c r="D10" s="47">
        <v>0.12</v>
      </c>
      <c r="E10" s="559">
        <v>0.15</v>
      </c>
      <c r="F10" s="39" t="str">
        <f>IF(AND(C10&gt;=D10,D10&gt;=B10),"OK","NG")</f>
        <v>OK</v>
      </c>
      <c r="G10" s="45">
        <f>A測定!F71</f>
        <v>-78.8</v>
      </c>
      <c r="H10" s="66">
        <f>A測定!K71</f>
        <v>-78.792000000000002</v>
      </c>
      <c r="I10" s="55"/>
      <c r="J10" s="56"/>
      <c r="K10" s="56"/>
      <c r="L10" s="56"/>
      <c r="M10" s="56"/>
      <c r="N10" s="57"/>
      <c r="O10" s="67" t="str">
        <f>A測定!D71</f>
        <v>X</v>
      </c>
      <c r="P10" s="39">
        <f>A測定!A71</f>
        <v>504</v>
      </c>
      <c r="AG10" s="39">
        <f>A測定!A65</f>
        <v>501</v>
      </c>
      <c r="AH10" s="68" t="str">
        <f>A測定!D65</f>
        <v>X</v>
      </c>
      <c r="AI10" s="68"/>
      <c r="AJ10" s="69"/>
      <c r="AK10" s="56"/>
      <c r="AL10" s="56"/>
      <c r="AM10" s="56"/>
      <c r="AN10" s="57"/>
      <c r="AO10" s="70">
        <f>A測定!K65</f>
        <v>90.435000000000002</v>
      </c>
      <c r="AP10" s="45">
        <f>A測定!F65</f>
        <v>90.5</v>
      </c>
      <c r="AQ10" s="39" t="str">
        <f t="shared" si="0"/>
        <v>OK</v>
      </c>
      <c r="AR10" s="47">
        <v>-0.05</v>
      </c>
      <c r="AS10" s="47">
        <v>-0.03</v>
      </c>
      <c r="AT10" s="47">
        <f>A測定!H65</f>
        <v>0.35</v>
      </c>
      <c r="AU10" s="47">
        <f>A測定!I65</f>
        <v>-0.35</v>
      </c>
      <c r="AV10" s="38">
        <v>3</v>
      </c>
    </row>
    <row r="11" spans="1:48">
      <c r="A11" s="38">
        <v>4</v>
      </c>
      <c r="B11" s="47">
        <f>A測定!I72</f>
        <v>-0.35</v>
      </c>
      <c r="C11" s="47">
        <f>A測定!H72</f>
        <v>0.35</v>
      </c>
      <c r="D11" s="47">
        <v>-7.0000000000000007E-2</v>
      </c>
      <c r="E11" s="47">
        <v>-0.06</v>
      </c>
      <c r="F11" s="39" t="str">
        <f>IF(AND(C11&gt;=D11,D11&gt;=B11),"OK","NG")</f>
        <v>OK</v>
      </c>
      <c r="G11" s="45">
        <f>A測定!F72</f>
        <v>92.5</v>
      </c>
      <c r="H11" s="66">
        <f>A測定!K72</f>
        <v>92.396000000000001</v>
      </c>
      <c r="I11" s="55"/>
      <c r="J11" s="56"/>
      <c r="K11" s="56"/>
      <c r="L11" s="56"/>
      <c r="M11" s="56"/>
      <c r="N11" s="57"/>
      <c r="O11" s="67" t="str">
        <f>A測定!D72</f>
        <v>Z</v>
      </c>
      <c r="P11" s="39">
        <f>A測定!A72</f>
        <v>504</v>
      </c>
      <c r="AG11" s="39">
        <f>A測定!A66</f>
        <v>501</v>
      </c>
      <c r="AH11" s="68" t="str">
        <f>A測定!D66</f>
        <v>Z</v>
      </c>
      <c r="AI11" s="68"/>
      <c r="AJ11" s="69"/>
      <c r="AK11" s="56"/>
      <c r="AL11" s="56"/>
      <c r="AM11" s="56"/>
      <c r="AN11" s="57"/>
      <c r="AO11" s="70">
        <f>A測定!K66</f>
        <v>24.885000000000002</v>
      </c>
      <c r="AP11" s="45">
        <f>A測定!F66</f>
        <v>25</v>
      </c>
      <c r="AQ11" s="39" t="str">
        <f t="shared" si="0"/>
        <v>OK</v>
      </c>
      <c r="AR11" s="47">
        <v>-0.05</v>
      </c>
      <c r="AS11" s="47">
        <v>-0.03</v>
      </c>
      <c r="AT11" s="47">
        <f>A測定!H66</f>
        <v>0.35</v>
      </c>
      <c r="AU11" s="47">
        <f>A測定!I66</f>
        <v>-0.35</v>
      </c>
      <c r="AV11" s="38">
        <v>4</v>
      </c>
    </row>
    <row r="12" spans="1:48">
      <c r="AG12" s="39">
        <f>A測定!A73</f>
        <v>505</v>
      </c>
      <c r="AH12" s="68" t="str">
        <f>A測定!D73</f>
        <v>X</v>
      </c>
      <c r="AI12" s="68"/>
      <c r="AJ12" s="69"/>
      <c r="AK12" s="56"/>
      <c r="AL12" s="56"/>
      <c r="AM12" s="56"/>
      <c r="AN12" s="57"/>
      <c r="AO12" s="70">
        <f>A測定!K73</f>
        <v>91.441999999999993</v>
      </c>
      <c r="AP12" s="45">
        <f>A測定!F73</f>
        <v>91.5</v>
      </c>
      <c r="AQ12" s="39" t="str">
        <f t="shared" si="0"/>
        <v>OK</v>
      </c>
      <c r="AR12" s="47">
        <v>-0.04</v>
      </c>
      <c r="AS12" s="47">
        <v>-0.01</v>
      </c>
      <c r="AT12" s="47">
        <f>A測定!H73</f>
        <v>0.35</v>
      </c>
      <c r="AU12" s="47">
        <f>A測定!I73</f>
        <v>-0.35</v>
      </c>
      <c r="AV12" s="38">
        <v>5</v>
      </c>
    </row>
    <row r="13" spans="1:48">
      <c r="AG13" s="39">
        <f>A測定!A74</f>
        <v>505</v>
      </c>
      <c r="AH13" s="68" t="str">
        <f>A測定!D74</f>
        <v>Z</v>
      </c>
      <c r="AI13" s="68"/>
      <c r="AJ13" s="69"/>
      <c r="AK13" s="56"/>
      <c r="AL13" s="56"/>
      <c r="AM13" s="56"/>
      <c r="AN13" s="57"/>
      <c r="AO13" s="70">
        <f>A測定!K74</f>
        <v>-29.023</v>
      </c>
      <c r="AP13" s="45">
        <f>A測定!F74</f>
        <v>-29</v>
      </c>
      <c r="AQ13" s="39" t="str">
        <f t="shared" si="0"/>
        <v>OK</v>
      </c>
      <c r="AR13" s="47">
        <v>0.05</v>
      </c>
      <c r="AS13" s="47">
        <v>7.0000000000000007E-2</v>
      </c>
      <c r="AT13" s="47">
        <f>A測定!H74</f>
        <v>0.35</v>
      </c>
      <c r="AU13" s="47">
        <f>A測定!I74</f>
        <v>-0.35</v>
      </c>
      <c r="AV13" s="38">
        <v>6</v>
      </c>
    </row>
    <row r="30" spans="7:8" ht="16.5" customHeight="1">
      <c r="G30" s="783" t="s">
        <v>686</v>
      </c>
      <c r="H30" s="778" t="s">
        <v>685</v>
      </c>
    </row>
    <row r="31" spans="7:8">
      <c r="G31" s="780"/>
      <c r="H31" s="778"/>
    </row>
    <row r="32" spans="7:8">
      <c r="G32" s="559">
        <v>-0.15</v>
      </c>
      <c r="H32" s="559">
        <v>-0.15</v>
      </c>
    </row>
  </sheetData>
  <mergeCells count="23">
    <mergeCell ref="G30:G31"/>
    <mergeCell ref="H30:H31"/>
    <mergeCell ref="E6:E7"/>
    <mergeCell ref="AT6:AU6"/>
    <mergeCell ref="F1:J2"/>
    <mergeCell ref="F3:J4"/>
    <mergeCell ref="O6:O7"/>
    <mergeCell ref="P6:P7"/>
    <mergeCell ref="AR6:AR7"/>
    <mergeCell ref="AO6:AO7"/>
    <mergeCell ref="AP6:AP7"/>
    <mergeCell ref="AG1:AH2"/>
    <mergeCell ref="AI1:AP2"/>
    <mergeCell ref="AS6:AS7"/>
    <mergeCell ref="K1:R2"/>
    <mergeCell ref="AQ6:AQ7"/>
    <mergeCell ref="B6:C6"/>
    <mergeCell ref="G6:G7"/>
    <mergeCell ref="D6:D7"/>
    <mergeCell ref="H6:H7"/>
    <mergeCell ref="AH6:AH7"/>
    <mergeCell ref="AG6:AG7"/>
    <mergeCell ref="F6:F7"/>
  </mergeCells>
  <phoneticPr fontId="2"/>
  <conditionalFormatting sqref="D8:D11">
    <cfRule type="cellIs" dxfId="814" priority="5" stopIfTrue="1" operator="notBetween">
      <formula>C8</formula>
      <formula>B8</formula>
    </cfRule>
    <cfRule type="cellIs" dxfId="813" priority="6" stopIfTrue="1" operator="notBetween">
      <formula>C8-0.1</formula>
      <formula>B8+0.1</formula>
    </cfRule>
  </conditionalFormatting>
  <conditionalFormatting sqref="AR8:AR13">
    <cfRule type="cellIs" dxfId="812" priority="7" stopIfTrue="1" operator="notBetween">
      <formula>AT8</formula>
      <formula>AU8</formula>
    </cfRule>
    <cfRule type="cellIs" dxfId="811" priority="8" stopIfTrue="1" operator="notBetween">
      <formula>AT8-0.1</formula>
      <formula>AU8+0.1</formula>
    </cfRule>
  </conditionalFormatting>
  <conditionalFormatting sqref="F8:F11 AQ8:AQ13">
    <cfRule type="cellIs" dxfId="810" priority="9" stopIfTrue="1" operator="equal">
      <formula>"NG"</formula>
    </cfRule>
    <cfRule type="cellIs" dxfId="809" priority="10" stopIfTrue="1" operator="equal">
      <formula>"OK"</formula>
    </cfRule>
  </conditionalFormatting>
  <conditionalFormatting sqref="E11">
    <cfRule type="cellIs" dxfId="808" priority="3" stopIfTrue="1" operator="notBetween">
      <formula>D11</formula>
      <formula>C11</formula>
    </cfRule>
    <cfRule type="cellIs" dxfId="807" priority="4" stopIfTrue="1" operator="notBetween">
      <formula>D11-0.1</formula>
      <formula>C11+0.1</formula>
    </cfRule>
  </conditionalFormatting>
  <conditionalFormatting sqref="AS8:AS13">
    <cfRule type="cellIs" dxfId="806" priority="1" stopIfTrue="1" operator="notBetween">
      <formula>AU8</formula>
      <formula>AV8</formula>
    </cfRule>
    <cfRule type="cellIs" dxfId="805" priority="2" stopIfTrue="1" operator="notBetween">
      <formula>AU8-0.1</formula>
      <formula>AV8+0.1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57" orientation="landscape" verticalDpi="0" r:id="rId1"/>
  <headerFooter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8"/>
    <pageSetUpPr fitToPage="1"/>
  </sheetPr>
  <dimension ref="A1:AV31"/>
  <sheetViews>
    <sheetView zoomScale="50" workbookViewId="0">
      <selection activeCell="AS8" sqref="AS8:AS13"/>
    </sheetView>
  </sheetViews>
  <sheetFormatPr baseColWidth="10" defaultColWidth="9" defaultRowHeight="17"/>
  <cols>
    <col min="1" max="1" width="6.1640625" style="38" customWidth="1"/>
    <col min="2" max="5" width="7.6640625" style="38" customWidth="1"/>
    <col min="6" max="6" width="5.6640625" style="38" customWidth="1"/>
    <col min="7" max="8" width="12.1640625" style="38" customWidth="1"/>
    <col min="9" max="9" width="10.6640625" style="38" customWidth="1"/>
    <col min="10" max="11" width="5.6640625" style="38" customWidth="1"/>
    <col min="12" max="12" width="10.6640625" style="38" customWidth="1"/>
    <col min="13" max="13" width="6.6640625" style="38" customWidth="1"/>
    <col min="14" max="14" width="10.6640625" style="38" customWidth="1"/>
    <col min="15" max="15" width="5.6640625" style="38" customWidth="1"/>
    <col min="16" max="16" width="7.1640625" style="38" customWidth="1"/>
    <col min="17" max="32" width="5.6640625" style="38" customWidth="1"/>
    <col min="33" max="33" width="7.1640625" style="38" customWidth="1"/>
    <col min="34" max="34" width="5.6640625" style="38" customWidth="1"/>
    <col min="35" max="35" width="10.6640625" style="38" customWidth="1"/>
    <col min="36" max="36" width="6.6640625" style="38" customWidth="1"/>
    <col min="37" max="37" width="10.6640625" style="38" customWidth="1"/>
    <col min="38" max="39" width="5.6640625" style="38" customWidth="1"/>
    <col min="40" max="40" width="10.6640625" style="38" customWidth="1"/>
    <col min="41" max="42" width="12.1640625" style="38" customWidth="1"/>
    <col min="43" max="43" width="5.6640625" style="38" customWidth="1"/>
    <col min="44" max="47" width="7.6640625" style="38" customWidth="1"/>
    <col min="48" max="48" width="6.1640625" style="38" customWidth="1"/>
    <col min="49" max="49" width="9" style="38"/>
    <col min="50" max="51" width="10.6640625" style="38" customWidth="1"/>
    <col min="52" max="52" width="9" style="38"/>
    <col min="53" max="56" width="6.6640625" style="38" customWidth="1"/>
    <col min="57" max="16384" width="9" style="38"/>
  </cols>
  <sheetData>
    <row r="1" spans="1:48" ht="17.25" customHeight="1">
      <c r="F1" s="784" t="str">
        <f>A測定!A5</f>
        <v>GHAC  R0J尺寸检查表</v>
      </c>
      <c r="G1" s="784"/>
      <c r="H1" s="784"/>
      <c r="I1" s="784"/>
      <c r="J1" s="784"/>
      <c r="K1" s="790" t="str">
        <f>CONCATENATE(MID(A測定!A5,6,3),"#",A測定!D5,"_",A測定!L5,"(",TEXT(A測定!G5,"yy/mm/dd"),")","_","SHOT.NO",A測定!J5)</f>
        <v xml:space="preserve"> R0#3_DC1(AVE)_SHOT.NO191</v>
      </c>
      <c r="L1" s="791"/>
      <c r="M1" s="791"/>
      <c r="N1" s="791"/>
      <c r="O1" s="791"/>
      <c r="P1" s="791"/>
      <c r="Q1" s="791"/>
      <c r="R1" s="792"/>
      <c r="AG1" s="785" t="str">
        <f>A測定!$J$7</f>
        <v>基准值</v>
      </c>
      <c r="AH1" s="786"/>
      <c r="AI1" s="784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AJ1" s="784"/>
      <c r="AK1" s="784"/>
      <c r="AL1" s="784"/>
      <c r="AM1" s="784"/>
      <c r="AN1" s="784"/>
      <c r="AO1" s="784"/>
      <c r="AP1" s="784"/>
    </row>
    <row r="2" spans="1:48" ht="17.25" customHeight="1">
      <c r="F2" s="784"/>
      <c r="G2" s="784"/>
      <c r="H2" s="784"/>
      <c r="I2" s="784"/>
      <c r="J2" s="784"/>
      <c r="K2" s="793"/>
      <c r="L2" s="794"/>
      <c r="M2" s="794"/>
      <c r="N2" s="794"/>
      <c r="O2" s="794"/>
      <c r="P2" s="794"/>
      <c r="Q2" s="794"/>
      <c r="R2" s="795"/>
      <c r="AG2" s="787"/>
      <c r="AH2" s="788"/>
      <c r="AI2" s="784"/>
      <c r="AJ2" s="784"/>
      <c r="AK2" s="784"/>
      <c r="AL2" s="784"/>
      <c r="AM2" s="784"/>
      <c r="AN2" s="784"/>
      <c r="AO2" s="784"/>
      <c r="AP2" s="784"/>
    </row>
    <row r="3" spans="1:48" ht="17.25" customHeight="1">
      <c r="F3" s="784" t="str">
        <f>A測定!$W$2</f>
        <v>C　軸間</v>
      </c>
      <c r="G3" s="784"/>
      <c r="H3" s="784"/>
      <c r="I3" s="784"/>
      <c r="J3" s="784"/>
      <c r="K3" s="39" t="s">
        <v>23</v>
      </c>
      <c r="L3" s="40">
        <f>MAX(D8:D17,AR8:AR13)</f>
        <v>0.17</v>
      </c>
      <c r="T3" s="1"/>
      <c r="U3" s="1"/>
      <c r="V3" s="1"/>
      <c r="W3" s="1"/>
      <c r="X3" s="1"/>
      <c r="Y3" s="1"/>
      <c r="Z3" s="1"/>
      <c r="AA3" s="1"/>
    </row>
    <row r="4" spans="1:48" ht="17.25" customHeight="1">
      <c r="F4" s="784"/>
      <c r="G4" s="784"/>
      <c r="H4" s="784"/>
      <c r="I4" s="784"/>
      <c r="J4" s="784"/>
      <c r="K4" s="39" t="s">
        <v>24</v>
      </c>
      <c r="L4" s="40">
        <f>MIN(D8:D17,AR8:AR13)</f>
        <v>-0.28999999999999998</v>
      </c>
      <c r="T4" s="1"/>
      <c r="U4" s="1"/>
      <c r="V4" s="1"/>
      <c r="W4" s="1"/>
      <c r="X4" s="1"/>
      <c r="Y4" s="1"/>
      <c r="Z4" s="1"/>
      <c r="AA4" s="1"/>
    </row>
    <row r="6" spans="1:48" ht="17.25" customHeight="1">
      <c r="B6" s="778" t="str">
        <f>RIGHT(A測定!$H$11,2)</f>
        <v>公差</v>
      </c>
      <c r="C6" s="778"/>
      <c r="D6" s="783" t="s">
        <v>695</v>
      </c>
      <c r="E6" s="783" t="s">
        <v>693</v>
      </c>
      <c r="F6" s="778" t="str">
        <f>A測定!$O$11</f>
        <v>判定</v>
      </c>
      <c r="G6" s="778" t="str">
        <f>A測定!$F$11</f>
        <v>工件尺寸</v>
      </c>
      <c r="H6" s="778" t="str">
        <f>A測定!$K$11</f>
        <v>測定値</v>
      </c>
      <c r="I6" s="49"/>
      <c r="J6" s="50"/>
      <c r="K6" s="83"/>
      <c r="L6" s="83"/>
      <c r="M6" s="83"/>
      <c r="N6" s="51"/>
      <c r="O6" s="778" t="str">
        <f>A測定!$D$11</f>
        <v>测量</v>
      </c>
      <c r="P6" s="778" t="str">
        <f>A測定!$A$11</f>
        <v>NO</v>
      </c>
      <c r="AG6" s="778" t="str">
        <f>P6</f>
        <v>NO</v>
      </c>
      <c r="AH6" s="778" t="str">
        <f>O6</f>
        <v>测量</v>
      </c>
      <c r="AI6" s="62"/>
      <c r="AJ6" s="63"/>
      <c r="AK6" s="50"/>
      <c r="AL6" s="50"/>
      <c r="AM6" s="50"/>
      <c r="AN6" s="51"/>
      <c r="AO6" s="778" t="str">
        <f>H6</f>
        <v>測定値</v>
      </c>
      <c r="AP6" s="781" t="str">
        <f>G6</f>
        <v>工件尺寸</v>
      </c>
      <c r="AQ6" s="778" t="str">
        <f>F6</f>
        <v>判定</v>
      </c>
      <c r="AR6" s="778" t="str">
        <f>D6</f>
        <v>102.8S</v>
      </c>
      <c r="AS6" s="778" t="str">
        <f>E6</f>
        <v>94S</v>
      </c>
      <c r="AT6" s="778" t="str">
        <f>B6</f>
        <v>公差</v>
      </c>
      <c r="AU6" s="778"/>
    </row>
    <row r="7" spans="1:48">
      <c r="B7" s="173" t="str">
        <f>LEFT(A測定!$I$11,1)</f>
        <v>下</v>
      </c>
      <c r="C7" s="173" t="str">
        <f>LEFT(A測定!$H$11,1)</f>
        <v>上</v>
      </c>
      <c r="D7" s="780"/>
      <c r="E7" s="780"/>
      <c r="F7" s="778"/>
      <c r="G7" s="778"/>
      <c r="H7" s="778"/>
      <c r="I7" s="52"/>
      <c r="J7" s="53"/>
      <c r="K7" s="65"/>
      <c r="L7" s="65"/>
      <c r="M7" s="65"/>
      <c r="N7" s="54"/>
      <c r="O7" s="778"/>
      <c r="P7" s="778"/>
      <c r="AG7" s="778"/>
      <c r="AH7" s="778"/>
      <c r="AI7" s="64"/>
      <c r="AJ7" s="65"/>
      <c r="AK7" s="53"/>
      <c r="AL7" s="53"/>
      <c r="AM7" s="53"/>
      <c r="AN7" s="54"/>
      <c r="AO7" s="778"/>
      <c r="AP7" s="778"/>
      <c r="AQ7" s="778"/>
      <c r="AR7" s="778"/>
      <c r="AS7" s="778"/>
      <c r="AT7" s="39" t="str">
        <f>C7</f>
        <v>上</v>
      </c>
      <c r="AU7" s="39" t="str">
        <f>B7</f>
        <v>下</v>
      </c>
    </row>
    <row r="8" spans="1:48">
      <c r="A8" s="38">
        <v>1</v>
      </c>
      <c r="B8" s="47">
        <f>A測定!I237</f>
        <v>-0.3</v>
      </c>
      <c r="C8" s="47">
        <f>A測定!H237</f>
        <v>0.3</v>
      </c>
      <c r="D8" s="42">
        <v>-0.16</v>
      </c>
      <c r="E8" s="559">
        <v>-0.08</v>
      </c>
      <c r="F8" s="39" t="str">
        <f t="shared" ref="F8:F17" si="0">IF(AND(C8&gt;=D8,D8&gt;=B8),"OK","NG")</f>
        <v>OK</v>
      </c>
      <c r="G8" s="45">
        <f>A測定!F237</f>
        <v>94</v>
      </c>
      <c r="H8" s="66">
        <f>A測定!K237</f>
        <v>93.876999999999995</v>
      </c>
      <c r="I8" s="55"/>
      <c r="J8" s="56"/>
      <c r="K8" s="56"/>
      <c r="L8" s="56"/>
      <c r="M8" s="56"/>
      <c r="N8" s="57"/>
      <c r="O8" s="67" t="str">
        <f>A測定!D237</f>
        <v>X</v>
      </c>
      <c r="P8" s="39">
        <f>A測定!A237</f>
        <v>102</v>
      </c>
      <c r="AG8" s="39">
        <f>A測定!A241</f>
        <v>103</v>
      </c>
      <c r="AH8" s="68" t="str">
        <f>A測定!D241</f>
        <v>X</v>
      </c>
      <c r="AI8" s="68"/>
      <c r="AJ8" s="69"/>
      <c r="AK8" s="56"/>
      <c r="AL8" s="56"/>
      <c r="AM8" s="56"/>
      <c r="AN8" s="57"/>
      <c r="AO8" s="70">
        <f>A測定!K241</f>
        <v>-74.921000000000006</v>
      </c>
      <c r="AP8" s="45">
        <f>A測定!F241</f>
        <v>-75</v>
      </c>
      <c r="AQ8" s="39" t="str">
        <f t="shared" ref="AQ8:AQ13" si="1">IF(AND(AT8&gt;=AR8,AR8&gt;=AU8),"OK","NG")</f>
        <v>OK</v>
      </c>
      <c r="AR8" s="47">
        <v>0.12</v>
      </c>
      <c r="AS8" s="47">
        <v>0.12</v>
      </c>
      <c r="AT8" s="47">
        <f>A測定!H241</f>
        <v>0.3</v>
      </c>
      <c r="AU8" s="47">
        <f>A測定!I241</f>
        <v>-0.3</v>
      </c>
      <c r="AV8" s="38">
        <v>1</v>
      </c>
    </row>
    <row r="9" spans="1:48">
      <c r="A9" s="38">
        <v>2</v>
      </c>
      <c r="B9" s="47">
        <f>A測定!I238</f>
        <v>-0.3</v>
      </c>
      <c r="C9" s="47">
        <f>A測定!H238</f>
        <v>0.3</v>
      </c>
      <c r="D9" s="42">
        <v>-0.09</v>
      </c>
      <c r="E9" s="559">
        <v>-0.16</v>
      </c>
      <c r="F9" s="39" t="str">
        <f t="shared" si="0"/>
        <v>OK</v>
      </c>
      <c r="G9" s="45">
        <f>A測定!F238</f>
        <v>184</v>
      </c>
      <c r="H9" s="66">
        <f>A測定!K238</f>
        <v>184.048</v>
      </c>
      <c r="I9" s="55"/>
      <c r="J9" s="56"/>
      <c r="K9" s="56"/>
      <c r="L9" s="56"/>
      <c r="M9" s="56"/>
      <c r="N9" s="57"/>
      <c r="O9" s="67" t="str">
        <f>A測定!D238</f>
        <v>Z</v>
      </c>
      <c r="P9" s="39">
        <f>A測定!A238</f>
        <v>102</v>
      </c>
      <c r="AG9" s="39">
        <f>A測定!A242</f>
        <v>103</v>
      </c>
      <c r="AH9" s="68" t="str">
        <f>A測定!D242</f>
        <v>Z</v>
      </c>
      <c r="AI9" s="68"/>
      <c r="AJ9" s="69"/>
      <c r="AK9" s="56"/>
      <c r="AL9" s="56"/>
      <c r="AM9" s="56"/>
      <c r="AN9" s="57"/>
      <c r="AO9" s="70">
        <f>A測定!K242</f>
        <v>180.07</v>
      </c>
      <c r="AP9" s="45">
        <f>A測定!F242</f>
        <v>180</v>
      </c>
      <c r="AQ9" s="39" t="str">
        <f t="shared" si="1"/>
        <v>OK</v>
      </c>
      <c r="AR9" s="47">
        <v>-0.11</v>
      </c>
      <c r="AS9" s="47">
        <v>-0.12</v>
      </c>
      <c r="AT9" s="47">
        <f>A測定!H242</f>
        <v>0.3</v>
      </c>
      <c r="AU9" s="47">
        <f>A測定!I242</f>
        <v>-0.3</v>
      </c>
      <c r="AV9" s="38">
        <v>2</v>
      </c>
    </row>
    <row r="10" spans="1:48">
      <c r="A10" s="38">
        <v>3</v>
      </c>
      <c r="B10" s="47">
        <f>A測定!I233</f>
        <v>-0.3</v>
      </c>
      <c r="C10" s="47">
        <f>A測定!H233</f>
        <v>0.3</v>
      </c>
      <c r="D10" s="42">
        <v>-0.09</v>
      </c>
      <c r="E10" s="559">
        <v>-0.1</v>
      </c>
      <c r="F10" s="39" t="str">
        <f t="shared" si="0"/>
        <v>OK</v>
      </c>
      <c r="G10" s="45">
        <f>A測定!F233</f>
        <v>128</v>
      </c>
      <c r="H10" s="66">
        <f>A測定!K233</f>
        <v>127.962</v>
      </c>
      <c r="I10" s="55"/>
      <c r="J10" s="56"/>
      <c r="K10" s="56"/>
      <c r="L10" s="56"/>
      <c r="M10" s="56"/>
      <c r="N10" s="57"/>
      <c r="O10" s="67" t="str">
        <f>A測定!D233</f>
        <v>X</v>
      </c>
      <c r="P10" s="39">
        <f>A測定!A233</f>
        <v>101</v>
      </c>
      <c r="AG10" s="39">
        <f>A測定!A245</f>
        <v>104</v>
      </c>
      <c r="AH10" s="68" t="str">
        <f>A測定!D245</f>
        <v>X</v>
      </c>
      <c r="AI10" s="68"/>
      <c r="AJ10" s="69"/>
      <c r="AK10" s="56"/>
      <c r="AL10" s="56"/>
      <c r="AM10" s="56"/>
      <c r="AN10" s="57"/>
      <c r="AO10" s="70">
        <f>A測定!K245</f>
        <v>-174.01</v>
      </c>
      <c r="AP10" s="45">
        <f>A測定!F245</f>
        <v>-174</v>
      </c>
      <c r="AQ10" s="39" t="str">
        <f t="shared" si="1"/>
        <v>OK</v>
      </c>
      <c r="AR10" s="47">
        <v>0.11</v>
      </c>
      <c r="AS10" s="47">
        <v>0.12</v>
      </c>
      <c r="AT10" s="47">
        <f>A測定!H245</f>
        <v>0.3</v>
      </c>
      <c r="AU10" s="47">
        <f>A測定!I245</f>
        <v>-0.3</v>
      </c>
      <c r="AV10" s="38">
        <v>3</v>
      </c>
    </row>
    <row r="11" spans="1:48">
      <c r="A11" s="38">
        <v>4</v>
      </c>
      <c r="B11" s="47">
        <f>A測定!I234</f>
        <v>-0.3</v>
      </c>
      <c r="C11" s="47">
        <f>A測定!H234</f>
        <v>0.3</v>
      </c>
      <c r="D11" s="42">
        <v>0.02</v>
      </c>
      <c r="E11" s="559">
        <v>0.02</v>
      </c>
      <c r="F11" s="39" t="str">
        <f t="shared" si="0"/>
        <v>OK</v>
      </c>
      <c r="G11" s="45">
        <f>A測定!F234</f>
        <v>103</v>
      </c>
      <c r="H11" s="66">
        <f>A測定!K234</f>
        <v>103.14100000000001</v>
      </c>
      <c r="I11" s="55"/>
      <c r="J11" s="56"/>
      <c r="K11" s="56"/>
      <c r="L11" s="56"/>
      <c r="M11" s="56"/>
      <c r="N11" s="57"/>
      <c r="O11" s="67" t="str">
        <f>A測定!D234</f>
        <v>Z</v>
      </c>
      <c r="P11" s="39">
        <f>A測定!A234</f>
        <v>101</v>
      </c>
      <c r="AG11" s="39">
        <f>A測定!A246</f>
        <v>104</v>
      </c>
      <c r="AH11" s="68" t="str">
        <f>A測定!D246</f>
        <v>Z</v>
      </c>
      <c r="AI11" s="68"/>
      <c r="AJ11" s="69"/>
      <c r="AK11" s="56"/>
      <c r="AL11" s="56"/>
      <c r="AM11" s="56"/>
      <c r="AN11" s="57"/>
      <c r="AO11" s="70">
        <f>A測定!K246</f>
        <v>69.86</v>
      </c>
      <c r="AP11" s="45">
        <f>A測定!F246</f>
        <v>70</v>
      </c>
      <c r="AQ11" s="39" t="str">
        <f t="shared" si="1"/>
        <v>OK</v>
      </c>
      <c r="AR11" s="47">
        <v>-0.28999999999999998</v>
      </c>
      <c r="AS11" s="47">
        <v>-0.28999999999999998</v>
      </c>
      <c r="AT11" s="47">
        <f>A測定!H246</f>
        <v>0.3</v>
      </c>
      <c r="AU11" s="47">
        <f>A測定!I246</f>
        <v>-0.3</v>
      </c>
      <c r="AV11" s="38">
        <v>4</v>
      </c>
    </row>
    <row r="12" spans="1:48">
      <c r="A12" s="38">
        <v>5</v>
      </c>
      <c r="B12" s="47">
        <f>A測定!I255</f>
        <v>-0.35</v>
      </c>
      <c r="C12" s="47">
        <f>A測定!H255</f>
        <v>0.35</v>
      </c>
      <c r="D12" s="42">
        <v>-7.0000000000000007E-2</v>
      </c>
      <c r="E12" s="559">
        <v>-7.0000000000000007E-2</v>
      </c>
      <c r="F12" s="39" t="str">
        <f t="shared" si="0"/>
        <v>OK</v>
      </c>
      <c r="G12" s="45">
        <f>A測定!F255</f>
        <v>65.5</v>
      </c>
      <c r="H12" s="66">
        <f>A測定!K255</f>
        <v>65.447000000000003</v>
      </c>
      <c r="I12" s="55"/>
      <c r="J12" s="56"/>
      <c r="K12" s="56"/>
      <c r="L12" s="56"/>
      <c r="M12" s="56"/>
      <c r="N12" s="57"/>
      <c r="O12" s="67" t="str">
        <f>A測定!D255</f>
        <v>X</v>
      </c>
      <c r="P12" s="39">
        <f>A測定!A255</f>
        <v>108</v>
      </c>
      <c r="AG12" s="39">
        <f>A測定!A249</f>
        <v>105</v>
      </c>
      <c r="AH12" s="68" t="str">
        <f>A測定!D249</f>
        <v>X</v>
      </c>
      <c r="AI12" s="68"/>
      <c r="AJ12" s="69"/>
      <c r="AK12" s="56"/>
      <c r="AL12" s="56"/>
      <c r="AM12" s="56"/>
      <c r="AN12" s="57"/>
      <c r="AO12" s="70">
        <f>A測定!K249</f>
        <v>-162.94399999999999</v>
      </c>
      <c r="AP12" s="45">
        <f>A測定!F249</f>
        <v>-163</v>
      </c>
      <c r="AQ12" s="39" t="str">
        <f t="shared" si="1"/>
        <v>OK</v>
      </c>
      <c r="AR12" s="47">
        <v>0.17</v>
      </c>
      <c r="AS12" s="47">
        <v>0.19</v>
      </c>
      <c r="AT12" s="47">
        <f>A測定!H249</f>
        <v>0.3</v>
      </c>
      <c r="AU12" s="47">
        <f>A測定!I249</f>
        <v>-0.3</v>
      </c>
      <c r="AV12" s="38">
        <v>5</v>
      </c>
    </row>
    <row r="13" spans="1:48">
      <c r="A13" s="38">
        <v>6</v>
      </c>
      <c r="B13" s="47">
        <f>A測定!I256</f>
        <v>-0.35</v>
      </c>
      <c r="C13" s="47">
        <f>A測定!H256</f>
        <v>0.35</v>
      </c>
      <c r="D13" s="42">
        <v>0.02</v>
      </c>
      <c r="E13" s="559">
        <v>0.03</v>
      </c>
      <c r="F13" s="39" t="str">
        <f t="shared" si="0"/>
        <v>OK</v>
      </c>
      <c r="G13" s="45">
        <f>A測定!F256</f>
        <v>88</v>
      </c>
      <c r="H13" s="66">
        <f>A測定!K256</f>
        <v>88.087999999999994</v>
      </c>
      <c r="I13" s="55"/>
      <c r="J13" s="56"/>
      <c r="K13" s="56"/>
      <c r="L13" s="56"/>
      <c r="M13" s="56"/>
      <c r="N13" s="57"/>
      <c r="O13" s="67" t="str">
        <f>A測定!D256</f>
        <v>Z</v>
      </c>
      <c r="P13" s="39">
        <f>A測定!A256</f>
        <v>108</v>
      </c>
      <c r="AG13" s="39">
        <f>A測定!A250</f>
        <v>105</v>
      </c>
      <c r="AH13" s="68" t="str">
        <f>A測定!D250</f>
        <v>Z</v>
      </c>
      <c r="AI13" s="68"/>
      <c r="AJ13" s="69"/>
      <c r="AK13" s="56"/>
      <c r="AL13" s="56"/>
      <c r="AM13" s="56"/>
      <c r="AN13" s="57"/>
      <c r="AO13" s="70">
        <f>A測定!K250</f>
        <v>31.388999999999999</v>
      </c>
      <c r="AP13" s="45">
        <f>A測定!F250</f>
        <v>31.5</v>
      </c>
      <c r="AQ13" s="39" t="str">
        <f t="shared" si="1"/>
        <v>OK</v>
      </c>
      <c r="AR13" s="47">
        <v>-0.24</v>
      </c>
      <c r="AS13" s="47">
        <v>-0.23</v>
      </c>
      <c r="AT13" s="47">
        <f>A測定!H250</f>
        <v>0.3</v>
      </c>
      <c r="AU13" s="47">
        <f>A測定!I250</f>
        <v>-0.3</v>
      </c>
      <c r="AV13" s="38">
        <v>6</v>
      </c>
    </row>
    <row r="14" spans="1:48">
      <c r="A14" s="38">
        <v>7</v>
      </c>
      <c r="B14" s="47">
        <f>A測定!I253</f>
        <v>-0.35</v>
      </c>
      <c r="C14" s="47">
        <f>A測定!H253</f>
        <v>0.35</v>
      </c>
      <c r="D14" s="42">
        <v>0</v>
      </c>
      <c r="E14" s="559">
        <v>0</v>
      </c>
      <c r="F14" s="39" t="str">
        <f t="shared" si="0"/>
        <v>OK</v>
      </c>
      <c r="G14" s="45">
        <f>A測定!F253</f>
        <v>23</v>
      </c>
      <c r="H14" s="66">
        <f>A測定!K253</f>
        <v>22.997</v>
      </c>
      <c r="I14" s="55"/>
      <c r="J14" s="56"/>
      <c r="K14" s="56"/>
      <c r="L14" s="56"/>
      <c r="M14" s="56"/>
      <c r="N14" s="57"/>
      <c r="O14" s="67" t="str">
        <f>A測定!D253</f>
        <v>X</v>
      </c>
      <c r="P14" s="39">
        <f>A測定!A253</f>
        <v>107</v>
      </c>
    </row>
    <row r="15" spans="1:48">
      <c r="A15" s="38">
        <v>8</v>
      </c>
      <c r="B15" s="47">
        <f>A測定!I254</f>
        <v>-0.35</v>
      </c>
      <c r="C15" s="47">
        <f>A測定!H254</f>
        <v>0.35</v>
      </c>
      <c r="D15" s="42">
        <v>0.03</v>
      </c>
      <c r="E15" s="559">
        <v>0.04</v>
      </c>
      <c r="F15" s="39" t="str">
        <f t="shared" si="0"/>
        <v>OK</v>
      </c>
      <c r="G15" s="45">
        <f>A測定!F254</f>
        <v>71</v>
      </c>
      <c r="H15" s="66">
        <f>A測定!K254</f>
        <v>71.096999999999994</v>
      </c>
      <c r="I15" s="55"/>
      <c r="J15" s="56"/>
      <c r="K15" s="56"/>
      <c r="L15" s="56"/>
      <c r="M15" s="56"/>
      <c r="N15" s="57"/>
      <c r="O15" s="67" t="str">
        <f>A測定!D254</f>
        <v>Z</v>
      </c>
      <c r="P15" s="39">
        <f>A測定!A254</f>
        <v>107</v>
      </c>
    </row>
    <row r="16" spans="1:48">
      <c r="A16" s="38">
        <v>9</v>
      </c>
      <c r="B16" s="47">
        <f>A測定!I260</f>
        <v>-0.35</v>
      </c>
      <c r="C16" s="47">
        <f>A測定!H260</f>
        <v>0.35</v>
      </c>
      <c r="D16" s="42">
        <v>-7.0000000000000007E-2</v>
      </c>
      <c r="E16" s="559">
        <v>-0.06</v>
      </c>
      <c r="F16" s="39" t="str">
        <f t="shared" si="0"/>
        <v>OK</v>
      </c>
      <c r="G16" s="45">
        <f>A測定!F260</f>
        <v>145.30000000000001</v>
      </c>
      <c r="H16" s="66">
        <f>A測定!K260</f>
        <v>145.28700000000001</v>
      </c>
      <c r="I16" s="55"/>
      <c r="J16" s="56"/>
      <c r="K16" s="56"/>
      <c r="L16" s="56"/>
      <c r="M16" s="56"/>
      <c r="N16" s="57"/>
      <c r="O16" s="67" t="str">
        <f>A測定!D260</f>
        <v>X</v>
      </c>
      <c r="P16" s="39">
        <f>A測定!A260</f>
        <v>109</v>
      </c>
    </row>
    <row r="17" spans="1:16">
      <c r="A17" s="38">
        <v>10</v>
      </c>
      <c r="B17" s="47">
        <f>A測定!I261</f>
        <v>-0.35</v>
      </c>
      <c r="C17" s="47">
        <f>A測定!H261</f>
        <v>0.35</v>
      </c>
      <c r="D17" s="42">
        <v>0.1</v>
      </c>
      <c r="E17" s="559">
        <v>0.1</v>
      </c>
      <c r="F17" s="39" t="str">
        <f t="shared" si="0"/>
        <v>OK</v>
      </c>
      <c r="G17" s="45">
        <f>A測定!F261</f>
        <v>58.8</v>
      </c>
      <c r="H17" s="66">
        <f>A測定!K261</f>
        <v>59.015000000000001</v>
      </c>
      <c r="I17" s="55"/>
      <c r="J17" s="56"/>
      <c r="K17" s="56"/>
      <c r="L17" s="56"/>
      <c r="M17" s="56"/>
      <c r="N17" s="57"/>
      <c r="O17" s="67" t="str">
        <f>A測定!D261</f>
        <v>Z</v>
      </c>
      <c r="P17" s="39">
        <f>A測定!A261</f>
        <v>109</v>
      </c>
    </row>
    <row r="29" spans="1:16">
      <c r="I29" s="783" t="s">
        <v>686</v>
      </c>
      <c r="J29" s="778" t="s">
        <v>685</v>
      </c>
    </row>
    <row r="30" spans="1:16">
      <c r="I30" s="780"/>
      <c r="J30" s="778"/>
    </row>
    <row r="31" spans="1:16">
      <c r="I31" s="559">
        <v>-0.15</v>
      </c>
      <c r="J31" s="559">
        <v>-0.15</v>
      </c>
    </row>
  </sheetData>
  <mergeCells count="23">
    <mergeCell ref="I29:I30"/>
    <mergeCell ref="J29:J30"/>
    <mergeCell ref="AT6:AU6"/>
    <mergeCell ref="B6:C6"/>
    <mergeCell ref="G6:G7"/>
    <mergeCell ref="O6:O7"/>
    <mergeCell ref="P6:P7"/>
    <mergeCell ref="F6:F7"/>
    <mergeCell ref="D6:D7"/>
    <mergeCell ref="H6:H7"/>
    <mergeCell ref="AR6:AR7"/>
    <mergeCell ref="AO6:AO7"/>
    <mergeCell ref="AG6:AG7"/>
    <mergeCell ref="AP6:AP7"/>
    <mergeCell ref="AH6:AH7"/>
    <mergeCell ref="E6:E7"/>
    <mergeCell ref="AS6:AS7"/>
    <mergeCell ref="AQ6:AQ7"/>
    <mergeCell ref="AG1:AH2"/>
    <mergeCell ref="AI1:AP2"/>
    <mergeCell ref="F1:J2"/>
    <mergeCell ref="F3:J4"/>
    <mergeCell ref="K1:R2"/>
  </mergeCells>
  <phoneticPr fontId="2"/>
  <conditionalFormatting sqref="D8:D17">
    <cfRule type="cellIs" dxfId="804" priority="5" stopIfTrue="1" operator="notBetween">
      <formula>C8</formula>
      <formula>B8</formula>
    </cfRule>
    <cfRule type="cellIs" dxfId="803" priority="6" stopIfTrue="1" operator="notBetween">
      <formula>C8-0.1</formula>
      <formula>B8+0.1</formula>
    </cfRule>
  </conditionalFormatting>
  <conditionalFormatting sqref="AR8:AR13">
    <cfRule type="cellIs" dxfId="802" priority="7" stopIfTrue="1" operator="notBetween">
      <formula>AT8</formula>
      <formula>AU8</formula>
    </cfRule>
    <cfRule type="cellIs" dxfId="801" priority="8" stopIfTrue="1" operator="notBetween">
      <formula>AT8-0.1</formula>
      <formula>AU8+0.1</formula>
    </cfRule>
  </conditionalFormatting>
  <conditionalFormatting sqref="F8:F17 AQ8:AQ13">
    <cfRule type="cellIs" dxfId="800" priority="9" stopIfTrue="1" operator="equal">
      <formula>"NG"</formula>
    </cfRule>
    <cfRule type="cellIs" dxfId="799" priority="10" stopIfTrue="1" operator="equal">
      <formula>"OK"</formula>
    </cfRule>
  </conditionalFormatting>
  <conditionalFormatting sqref="AS8:AS13">
    <cfRule type="cellIs" dxfId="798" priority="1" stopIfTrue="1" operator="notBetween">
      <formula>AU8</formula>
      <formula>AV8</formula>
    </cfRule>
    <cfRule type="cellIs" dxfId="797" priority="2" stopIfTrue="1" operator="notBetween">
      <formula>AU8-0.1</formula>
      <formula>AV8+0.1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46" orientation="landscape" verticalDpi="0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9"/>
    <pageSetUpPr fitToPage="1"/>
  </sheetPr>
  <dimension ref="A1:AL51"/>
  <sheetViews>
    <sheetView zoomScale="50" zoomScaleNormal="50" workbookViewId="0">
      <selection activeCell="AD31" sqref="AD31"/>
    </sheetView>
  </sheetViews>
  <sheetFormatPr baseColWidth="10" defaultColWidth="9" defaultRowHeight="17"/>
  <cols>
    <col min="1" max="1" width="5.6640625" style="38" customWidth="1"/>
    <col min="2" max="3" width="7.6640625" style="38" customWidth="1"/>
    <col min="4" max="5" width="12.1640625" style="38" customWidth="1"/>
    <col min="6" max="8" width="7.6640625" style="38" customWidth="1"/>
    <col min="9" max="9" width="12.1640625" style="38" customWidth="1"/>
    <col min="10" max="10" width="5.6640625" style="38" customWidth="1"/>
    <col min="11" max="11" width="7.1640625" style="38" customWidth="1"/>
    <col min="12" max="27" width="5.6640625" style="38" customWidth="1"/>
    <col min="28" max="28" width="7.1640625" style="38" customWidth="1"/>
    <col min="29" max="29" width="5.6640625" style="38" customWidth="1"/>
    <col min="30" max="30" width="12.1640625" style="38" customWidth="1"/>
    <col min="31" max="33" width="7.6640625" style="38" customWidth="1"/>
    <col min="34" max="35" width="12.1640625" style="38" customWidth="1"/>
    <col min="36" max="37" width="7.6640625" style="38" customWidth="1"/>
    <col min="38" max="38" width="5.6640625" style="38" customWidth="1"/>
    <col min="39" max="16384" width="9" style="38"/>
  </cols>
  <sheetData>
    <row r="1" spans="1:38" ht="17.25" customHeight="1">
      <c r="A1" s="784" t="str">
        <f>A測定!A5</f>
        <v>GHAC  R0J尺寸检查表</v>
      </c>
      <c r="B1" s="784"/>
      <c r="C1" s="784"/>
      <c r="D1" s="784"/>
      <c r="E1" s="784"/>
      <c r="F1" s="790" t="str">
        <f>CONCATENATE(MID(A測定!A5,6,3),"#",A測定!D5,"_",A測定!L5,"(",TEXT(A測定!G5,"yy/mm/dd"),")","_","SHOT.NO",A測定!J5)</f>
        <v xml:space="preserve"> R0#3_DC1(AVE)_SHOT.NO191</v>
      </c>
      <c r="G1" s="791"/>
      <c r="H1" s="791"/>
      <c r="I1" s="791"/>
      <c r="J1" s="791"/>
      <c r="K1" s="791"/>
      <c r="L1" s="791"/>
      <c r="M1" s="792"/>
      <c r="AB1" s="785" t="str">
        <f>A測定!$J$7</f>
        <v>基准值</v>
      </c>
      <c r="AC1" s="786"/>
      <c r="AD1" s="784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AE1" s="784"/>
      <c r="AF1" s="784"/>
      <c r="AG1" s="784"/>
      <c r="AH1" s="784"/>
      <c r="AI1" s="784"/>
      <c r="AJ1" s="784"/>
      <c r="AK1" s="784"/>
    </row>
    <row r="2" spans="1:38" ht="17.25" customHeight="1">
      <c r="A2" s="784"/>
      <c r="B2" s="784"/>
      <c r="C2" s="784"/>
      <c r="D2" s="784"/>
      <c r="E2" s="784"/>
      <c r="F2" s="793"/>
      <c r="G2" s="794"/>
      <c r="H2" s="794"/>
      <c r="I2" s="794"/>
      <c r="J2" s="794"/>
      <c r="K2" s="794"/>
      <c r="L2" s="794"/>
      <c r="M2" s="795"/>
      <c r="AB2" s="787"/>
      <c r="AC2" s="788"/>
      <c r="AD2" s="784"/>
      <c r="AE2" s="784"/>
      <c r="AF2" s="784"/>
      <c r="AG2" s="784"/>
      <c r="AH2" s="784"/>
      <c r="AI2" s="784"/>
      <c r="AJ2" s="784"/>
      <c r="AK2" s="784"/>
    </row>
    <row r="3" spans="1:38">
      <c r="A3" s="784" t="str">
        <f>B測定!$S$1</f>
        <v>OP　端面</v>
      </c>
      <c r="B3" s="784"/>
      <c r="C3" s="784"/>
      <c r="D3" s="784"/>
      <c r="E3" s="784"/>
      <c r="F3" s="39" t="s">
        <v>20</v>
      </c>
      <c r="G3" s="40">
        <f>MAX(B8:B21,B37:B51,AK8:AK29,AK47:AK50)</f>
        <v>0.25</v>
      </c>
    </row>
    <row r="4" spans="1:38">
      <c r="A4" s="784"/>
      <c r="B4" s="784"/>
      <c r="C4" s="784"/>
      <c r="D4" s="784"/>
      <c r="E4" s="784"/>
      <c r="F4" s="39" t="s">
        <v>21</v>
      </c>
      <c r="G4" s="40">
        <f>MIN(B8:B21,B37:B51,AK8:AK29,AK47:AK50)</f>
        <v>-0.52</v>
      </c>
    </row>
    <row r="5" spans="1:38">
      <c r="C5" s="41"/>
    </row>
    <row r="6" spans="1:38" ht="17.25" customHeight="1">
      <c r="A6" s="778" t="str">
        <f>A測定!$O$11</f>
        <v>判定</v>
      </c>
      <c r="B6" s="778" t="str">
        <f>A測定!$M$11</f>
        <v>差異</v>
      </c>
      <c r="C6" s="778" t="str">
        <f>A測定!$L$11</f>
        <v>取代</v>
      </c>
      <c r="D6" s="778" t="str">
        <f>A測定!$K$11</f>
        <v>測定値</v>
      </c>
      <c r="E6" s="778" t="str">
        <f>A測定!$J$11</f>
        <v>素材寸法</v>
      </c>
      <c r="F6" s="778" t="str">
        <f>RIGHT(A測定!$H$11,2)</f>
        <v>公差</v>
      </c>
      <c r="G6" s="778"/>
      <c r="H6" s="800" t="str">
        <f>A測定!$G$11</f>
        <v>设定余量</v>
      </c>
      <c r="I6" s="778" t="str">
        <f>A測定!$F$11</f>
        <v>工件尺寸</v>
      </c>
      <c r="J6" s="778" t="str">
        <f>A測定!$D$11</f>
        <v>测量</v>
      </c>
      <c r="K6" s="778" t="str">
        <f>A測定!$A$11</f>
        <v>NO</v>
      </c>
      <c r="AB6" s="778" t="str">
        <f>K6</f>
        <v>NO</v>
      </c>
      <c r="AC6" s="778" t="str">
        <f>J6</f>
        <v>测量</v>
      </c>
      <c r="AD6" s="781" t="str">
        <f>I6</f>
        <v>工件尺寸</v>
      </c>
      <c r="AE6" s="781" t="str">
        <f>H6</f>
        <v>设定余量</v>
      </c>
      <c r="AF6" s="778" t="str">
        <f>F6</f>
        <v>公差</v>
      </c>
      <c r="AG6" s="778"/>
      <c r="AH6" s="781" t="str">
        <f>E6</f>
        <v>素材寸法</v>
      </c>
      <c r="AI6" s="778" t="str">
        <f>D6</f>
        <v>測定値</v>
      </c>
      <c r="AJ6" s="781" t="str">
        <f>C6</f>
        <v>取代</v>
      </c>
      <c r="AK6" s="778" t="str">
        <f>B6</f>
        <v>差異</v>
      </c>
      <c r="AL6" s="778" t="str">
        <f>A6</f>
        <v>判定</v>
      </c>
    </row>
    <row r="7" spans="1:38">
      <c r="A7" s="778"/>
      <c r="B7" s="778"/>
      <c r="C7" s="778"/>
      <c r="D7" s="778"/>
      <c r="E7" s="778"/>
      <c r="F7" s="171" t="str">
        <f>LEFT(A測定!$I$11,1)</f>
        <v>下</v>
      </c>
      <c r="G7" s="171" t="str">
        <f>LEFT(A測定!$H$11,1)</f>
        <v>上</v>
      </c>
      <c r="H7" s="802"/>
      <c r="I7" s="778"/>
      <c r="J7" s="778"/>
      <c r="K7" s="778"/>
      <c r="AB7" s="778"/>
      <c r="AC7" s="778"/>
      <c r="AD7" s="778"/>
      <c r="AE7" s="778"/>
      <c r="AF7" s="39" t="str">
        <f>G7</f>
        <v>上</v>
      </c>
      <c r="AG7" s="39" t="str">
        <f>F7</f>
        <v>下</v>
      </c>
      <c r="AH7" s="778"/>
      <c r="AI7" s="778"/>
      <c r="AJ7" s="778"/>
      <c r="AK7" s="778"/>
      <c r="AL7" s="778"/>
    </row>
    <row r="8" spans="1:38">
      <c r="A8" s="39" t="str">
        <f t="shared" ref="A8:A21" si="0">IF(AND(G8&gt;=B8,B8&gt;=F8),"OK","NG")</f>
        <v>OK</v>
      </c>
      <c r="B8" s="42">
        <f>B測定!M101</f>
        <v>-0.32</v>
      </c>
      <c r="C8" s="42">
        <f>B測定!L101</f>
        <v>1.32</v>
      </c>
      <c r="D8" s="43">
        <f>B測定!K101</f>
        <v>-56.323999999999998</v>
      </c>
      <c r="E8" s="43">
        <f>B測定!J101</f>
        <v>-56</v>
      </c>
      <c r="F8" s="42">
        <f>B測定!I101</f>
        <v>-0.7</v>
      </c>
      <c r="G8" s="42">
        <f>B測定!H101</f>
        <v>0.3</v>
      </c>
      <c r="H8" s="42">
        <f>B測定!G101</f>
        <v>1</v>
      </c>
      <c r="I8" s="43">
        <f>B測定!F101</f>
        <v>-55</v>
      </c>
      <c r="J8" s="39" t="str">
        <f>B測定!D101</f>
        <v>Z</v>
      </c>
      <c r="K8" s="39">
        <f>B測定!A101</f>
        <v>680</v>
      </c>
      <c r="AB8" s="39">
        <f>B測定!A90</f>
        <v>669</v>
      </c>
      <c r="AC8" s="39" t="str">
        <f>B測定!D90</f>
        <v>Z</v>
      </c>
      <c r="AD8" s="45">
        <f>B測定!F90</f>
        <v>-55</v>
      </c>
      <c r="AE8" s="42">
        <f>B測定!G90</f>
        <v>1</v>
      </c>
      <c r="AF8" s="47">
        <f>B測定!H90</f>
        <v>0.3</v>
      </c>
      <c r="AG8" s="47">
        <f>B測定!I90</f>
        <v>-0.7</v>
      </c>
      <c r="AH8" s="45">
        <f>B測定!J90</f>
        <v>-56</v>
      </c>
      <c r="AI8" s="45">
        <f>B測定!K90</f>
        <v>-56.146000000000001</v>
      </c>
      <c r="AJ8" s="42">
        <f>B測定!L90</f>
        <v>1.1499999999999999</v>
      </c>
      <c r="AK8" s="47">
        <f>B測定!M90</f>
        <v>-0.15</v>
      </c>
      <c r="AL8" s="39" t="str">
        <f t="shared" ref="AL8:AL29" si="1">IF(AND(AF8&gt;=AK8,AK8&gt;=AG8),"OK","NG")</f>
        <v>OK</v>
      </c>
    </row>
    <row r="9" spans="1:38">
      <c r="A9" s="39" t="str">
        <f t="shared" si="0"/>
        <v>OK</v>
      </c>
      <c r="B9" s="42">
        <f>B測定!M100</f>
        <v>-0.28000000000000003</v>
      </c>
      <c r="C9" s="42">
        <f>B測定!L100</f>
        <v>1.28</v>
      </c>
      <c r="D9" s="43">
        <f>B測定!K100</f>
        <v>-56.279000000000003</v>
      </c>
      <c r="E9" s="43">
        <f>B測定!J100</f>
        <v>-56</v>
      </c>
      <c r="F9" s="42">
        <f>B測定!I100</f>
        <v>-0.7</v>
      </c>
      <c r="G9" s="42">
        <f>B測定!H100</f>
        <v>0.3</v>
      </c>
      <c r="H9" s="42">
        <f>B測定!G100</f>
        <v>1</v>
      </c>
      <c r="I9" s="43">
        <f>B測定!F100</f>
        <v>-55</v>
      </c>
      <c r="J9" s="39" t="str">
        <f>B測定!D100</f>
        <v>Z</v>
      </c>
      <c r="K9" s="39">
        <f>B測定!A100</f>
        <v>679</v>
      </c>
      <c r="AB9" s="117">
        <f>B測定!A78</f>
        <v>655</v>
      </c>
      <c r="AC9" s="117" t="str">
        <f>B測定!D78</f>
        <v>Z</v>
      </c>
      <c r="AD9" s="45">
        <f>B測定!F78</f>
        <v>0</v>
      </c>
      <c r="AE9" s="42">
        <f>B測定!G78</f>
        <v>1</v>
      </c>
      <c r="AF9" s="47">
        <f>B測定!H78</f>
        <v>0.3</v>
      </c>
      <c r="AG9" s="47">
        <f>B測定!I78</f>
        <v>-0.5</v>
      </c>
      <c r="AH9" s="45">
        <f>B測定!J78</f>
        <v>-1</v>
      </c>
      <c r="AI9" s="45">
        <f>B測定!K78</f>
        <v>-1.0509999999999999</v>
      </c>
      <c r="AJ9" s="42">
        <f>B測定!L78</f>
        <v>1.05</v>
      </c>
      <c r="AK9" s="47">
        <f>B測定!M78</f>
        <v>-0.05</v>
      </c>
      <c r="AL9" s="117" t="str">
        <f t="shared" si="1"/>
        <v>OK</v>
      </c>
    </row>
    <row r="10" spans="1:38">
      <c r="A10" s="39" t="str">
        <f t="shared" si="0"/>
        <v>OK</v>
      </c>
      <c r="B10" s="42">
        <f>B測定!M83</f>
        <v>-0.24</v>
      </c>
      <c r="C10" s="42">
        <f>B測定!L83</f>
        <v>1.24</v>
      </c>
      <c r="D10" s="43">
        <f>B測定!K83</f>
        <v>-1.244</v>
      </c>
      <c r="E10" s="43">
        <f>B測定!J83</f>
        <v>-1</v>
      </c>
      <c r="F10" s="42">
        <f>B測定!I83</f>
        <v>-0.5</v>
      </c>
      <c r="G10" s="42">
        <f>B測定!H83</f>
        <v>0.3</v>
      </c>
      <c r="H10" s="42">
        <f>B測定!G83</f>
        <v>1</v>
      </c>
      <c r="I10" s="43">
        <f>B測定!F83</f>
        <v>0</v>
      </c>
      <c r="J10" s="39" t="str">
        <f>B測定!D83</f>
        <v>Z</v>
      </c>
      <c r="K10" s="39">
        <f>B測定!A83</f>
        <v>660</v>
      </c>
      <c r="AB10" s="39">
        <f>B測定!A152</f>
        <v>685</v>
      </c>
      <c r="AC10" s="39" t="str">
        <f>B測定!D152</f>
        <v>Z</v>
      </c>
      <c r="AD10" s="45">
        <f>B測定!F152</f>
        <v>67.5</v>
      </c>
      <c r="AE10" s="42">
        <f>B測定!G152</f>
        <v>1</v>
      </c>
      <c r="AF10" s="47">
        <f>B測定!H152</f>
        <v>0.3</v>
      </c>
      <c r="AG10" s="47">
        <f>B測定!I152</f>
        <v>-0.5</v>
      </c>
      <c r="AH10" s="45">
        <f>B測定!J152</f>
        <v>66.5</v>
      </c>
      <c r="AI10" s="45">
        <f>B測定!K152</f>
        <v>66.503</v>
      </c>
      <c r="AJ10" s="42">
        <f>B測定!L152</f>
        <v>1</v>
      </c>
      <c r="AK10" s="47">
        <f>B測定!M152</f>
        <v>0</v>
      </c>
      <c r="AL10" s="39" t="str">
        <f t="shared" si="1"/>
        <v>OK</v>
      </c>
    </row>
    <row r="11" spans="1:38">
      <c r="A11" s="39" t="str">
        <f t="shared" si="0"/>
        <v>OK</v>
      </c>
      <c r="B11" s="42">
        <f>B測定!M99</f>
        <v>-0.44</v>
      </c>
      <c r="C11" s="42">
        <f>B測定!L99</f>
        <v>1.44</v>
      </c>
      <c r="D11" s="43">
        <f>B測定!K99</f>
        <v>-56.435000000000002</v>
      </c>
      <c r="E11" s="43">
        <f>B測定!J99</f>
        <v>-56</v>
      </c>
      <c r="F11" s="42">
        <f>B測定!I99</f>
        <v>-0.7</v>
      </c>
      <c r="G11" s="42">
        <f>B測定!H99</f>
        <v>0.3</v>
      </c>
      <c r="H11" s="42">
        <f>B測定!G99</f>
        <v>1</v>
      </c>
      <c r="I11" s="43">
        <f>B測定!F99</f>
        <v>-55</v>
      </c>
      <c r="J11" s="39" t="str">
        <f>B測定!D99</f>
        <v>Z</v>
      </c>
      <c r="K11" s="39">
        <f>B測定!A99</f>
        <v>678</v>
      </c>
      <c r="AB11" s="117">
        <f>B測定!A77</f>
        <v>654</v>
      </c>
      <c r="AC11" s="117" t="str">
        <f>B測定!D77</f>
        <v>Z</v>
      </c>
      <c r="AD11" s="45">
        <f>B測定!F77</f>
        <v>0</v>
      </c>
      <c r="AE11" s="42">
        <f>B測定!G77</f>
        <v>1</v>
      </c>
      <c r="AF11" s="47">
        <f>B測定!H77</f>
        <v>0.3</v>
      </c>
      <c r="AG11" s="47">
        <f>B測定!I77</f>
        <v>-0.5</v>
      </c>
      <c r="AH11" s="45">
        <f>B測定!J77</f>
        <v>-1</v>
      </c>
      <c r="AI11" s="45">
        <f>B測定!K77</f>
        <v>-0.94599999999999995</v>
      </c>
      <c r="AJ11" s="42">
        <f>B測定!L77</f>
        <v>0.95</v>
      </c>
      <c r="AK11" s="47">
        <f>B測定!M77</f>
        <v>0.05</v>
      </c>
      <c r="AL11" s="117" t="str">
        <f t="shared" si="1"/>
        <v>OK</v>
      </c>
    </row>
    <row r="12" spans="1:38">
      <c r="A12" s="39" t="str">
        <f t="shared" si="0"/>
        <v>OK</v>
      </c>
      <c r="B12" s="42">
        <f>B測定!M82</f>
        <v>-0.03</v>
      </c>
      <c r="C12" s="42">
        <f>B測定!L82</f>
        <v>1.03</v>
      </c>
      <c r="D12" s="43">
        <f>B測定!K82</f>
        <v>-1.034</v>
      </c>
      <c r="E12" s="43">
        <f>B測定!J82</f>
        <v>-1</v>
      </c>
      <c r="F12" s="42">
        <f>B測定!I82</f>
        <v>-0.5</v>
      </c>
      <c r="G12" s="42">
        <f>B測定!H82</f>
        <v>0.3</v>
      </c>
      <c r="H12" s="42">
        <f>B測定!G82</f>
        <v>1</v>
      </c>
      <c r="I12" s="43">
        <f>B測定!F82</f>
        <v>0</v>
      </c>
      <c r="J12" s="39" t="str">
        <f>B測定!D82</f>
        <v>Z</v>
      </c>
      <c r="K12" s="39">
        <f>B測定!A82</f>
        <v>659</v>
      </c>
      <c r="AB12" s="39">
        <f>B測定!A124</f>
        <v>708</v>
      </c>
      <c r="AC12" s="39" t="str">
        <f>B測定!D124</f>
        <v>Z</v>
      </c>
      <c r="AD12" s="45">
        <f>B測定!F124</f>
        <v>-55</v>
      </c>
      <c r="AE12" s="42">
        <f>B測定!G124</f>
        <v>1</v>
      </c>
      <c r="AF12" s="47">
        <f>B測定!H124</f>
        <v>0.3</v>
      </c>
      <c r="AG12" s="47">
        <f>B測定!I124</f>
        <v>-0.7</v>
      </c>
      <c r="AH12" s="45">
        <f>B測定!J124</f>
        <v>-56</v>
      </c>
      <c r="AI12" s="45">
        <f>B測定!K124</f>
        <v>-55.985999999999997</v>
      </c>
      <c r="AJ12" s="42">
        <f>B測定!L124</f>
        <v>0.99</v>
      </c>
      <c r="AK12" s="47">
        <f>B測定!M124</f>
        <v>0.01</v>
      </c>
      <c r="AL12" s="39" t="str">
        <f t="shared" si="1"/>
        <v>OK</v>
      </c>
    </row>
    <row r="13" spans="1:38">
      <c r="A13" s="39" t="str">
        <f t="shared" si="0"/>
        <v>OK</v>
      </c>
      <c r="B13" s="42">
        <f>B測定!M98</f>
        <v>-0.48</v>
      </c>
      <c r="C13" s="42">
        <f>B測定!L98</f>
        <v>1.48</v>
      </c>
      <c r="D13" s="43">
        <f>B測定!K98</f>
        <v>-56.482999999999997</v>
      </c>
      <c r="E13" s="43">
        <f>B測定!J98</f>
        <v>-56</v>
      </c>
      <c r="F13" s="42">
        <f>B測定!I98</f>
        <v>-0.7</v>
      </c>
      <c r="G13" s="42">
        <f>B測定!H98</f>
        <v>0.3</v>
      </c>
      <c r="H13" s="42">
        <f>B測定!G98</f>
        <v>1</v>
      </c>
      <c r="I13" s="43">
        <f>B測定!F98</f>
        <v>-55</v>
      </c>
      <c r="J13" s="39" t="str">
        <f>B測定!D98</f>
        <v>Z</v>
      </c>
      <c r="K13" s="39">
        <f>B測定!A98</f>
        <v>677</v>
      </c>
      <c r="AB13" s="39">
        <f>B測定!A150</f>
        <v>684</v>
      </c>
      <c r="AC13" s="39" t="str">
        <f>B測定!D150</f>
        <v>Z</v>
      </c>
      <c r="AD13" s="45">
        <f>B測定!F150</f>
        <v>67.5</v>
      </c>
      <c r="AE13" s="42">
        <f>B測定!G150</f>
        <v>1</v>
      </c>
      <c r="AF13" s="47">
        <f>B測定!H150</f>
        <v>0.3</v>
      </c>
      <c r="AG13" s="47">
        <f>B測定!I150</f>
        <v>-0.5</v>
      </c>
      <c r="AH13" s="45">
        <f>B測定!J150</f>
        <v>66.5</v>
      </c>
      <c r="AI13" s="45">
        <f>B測定!K150</f>
        <v>66.48</v>
      </c>
      <c r="AJ13" s="42">
        <f>B測定!L150</f>
        <v>1.02</v>
      </c>
      <c r="AK13" s="47">
        <f>B測定!M150</f>
        <v>0.02</v>
      </c>
      <c r="AL13" s="39" t="str">
        <f t="shared" si="1"/>
        <v>OK</v>
      </c>
    </row>
    <row r="14" spans="1:38">
      <c r="A14" s="39" t="str">
        <f t="shared" si="0"/>
        <v>OK</v>
      </c>
      <c r="B14" s="42">
        <f>B測定!M81</f>
        <v>-0.08</v>
      </c>
      <c r="C14" s="42">
        <f>B測定!L81</f>
        <v>1.08</v>
      </c>
      <c r="D14" s="43">
        <f>B測定!K81</f>
        <v>-1.081</v>
      </c>
      <c r="E14" s="43">
        <f>B測定!J81</f>
        <v>-1</v>
      </c>
      <c r="F14" s="42">
        <f>B測定!I81</f>
        <v>-0.5</v>
      </c>
      <c r="G14" s="42">
        <f>B測定!H81</f>
        <v>0.3</v>
      </c>
      <c r="H14" s="42">
        <f>B測定!G81</f>
        <v>1</v>
      </c>
      <c r="I14" s="43">
        <f>B測定!F81</f>
        <v>0</v>
      </c>
      <c r="J14" s="39" t="str">
        <f>B測定!D81</f>
        <v>Z</v>
      </c>
      <c r="K14" s="39">
        <f>B測定!A81</f>
        <v>658</v>
      </c>
      <c r="AB14" s="39">
        <f>B測定!A87</f>
        <v>664</v>
      </c>
      <c r="AC14" s="39" t="str">
        <f>B測定!D87</f>
        <v>Z</v>
      </c>
      <c r="AD14" s="45">
        <f>B測定!F87</f>
        <v>-55</v>
      </c>
      <c r="AE14" s="42">
        <f>B測定!G87</f>
        <v>1</v>
      </c>
      <c r="AF14" s="47">
        <f>B測定!H87</f>
        <v>0.3</v>
      </c>
      <c r="AG14" s="47">
        <f>B測定!I87</f>
        <v>-0.7</v>
      </c>
      <c r="AH14" s="45">
        <f>B測定!J87</f>
        <v>-56</v>
      </c>
      <c r="AI14" s="45">
        <f>B測定!K87</f>
        <v>-56.216999999999999</v>
      </c>
      <c r="AJ14" s="42">
        <f>B測定!L87</f>
        <v>1.22</v>
      </c>
      <c r="AK14" s="47">
        <f>B測定!M87</f>
        <v>-0.22</v>
      </c>
      <c r="AL14" s="39" t="str">
        <f t="shared" si="1"/>
        <v>OK</v>
      </c>
    </row>
    <row r="15" spans="1:38">
      <c r="A15" s="39" t="str">
        <f t="shared" si="0"/>
        <v>OK</v>
      </c>
      <c r="B15" s="42">
        <f>B測定!M97</f>
        <v>-0.49</v>
      </c>
      <c r="C15" s="42">
        <f>B測定!L97</f>
        <v>1.49</v>
      </c>
      <c r="D15" s="43">
        <f>B測定!K97</f>
        <v>-56.494</v>
      </c>
      <c r="E15" s="43">
        <f>B測定!J97</f>
        <v>-56</v>
      </c>
      <c r="F15" s="42">
        <f>B測定!I97</f>
        <v>-0.7</v>
      </c>
      <c r="G15" s="42">
        <f>B測定!H97</f>
        <v>0.3</v>
      </c>
      <c r="H15" s="42">
        <f>B測定!G97</f>
        <v>1</v>
      </c>
      <c r="I15" s="43">
        <f>B測定!F97</f>
        <v>-55</v>
      </c>
      <c r="J15" s="39" t="str">
        <f>B測定!D97</f>
        <v>Z</v>
      </c>
      <c r="K15" s="39">
        <f>B測定!A97</f>
        <v>676</v>
      </c>
      <c r="AB15" s="117">
        <f>B測定!A76</f>
        <v>653</v>
      </c>
      <c r="AC15" s="117" t="str">
        <f>B測定!D76</f>
        <v>Z</v>
      </c>
      <c r="AD15" s="45">
        <f>B測定!F76</f>
        <v>0</v>
      </c>
      <c r="AE15" s="42">
        <f>B測定!G76</f>
        <v>1</v>
      </c>
      <c r="AF15" s="47">
        <f>B測定!H76</f>
        <v>0.3</v>
      </c>
      <c r="AG15" s="47">
        <f>B測定!I76</f>
        <v>-0.5</v>
      </c>
      <c r="AH15" s="45">
        <f>B測定!J76</f>
        <v>-1</v>
      </c>
      <c r="AI15" s="45">
        <f>B測定!K76</f>
        <v>-1.044</v>
      </c>
      <c r="AJ15" s="42">
        <f>B測定!L76</f>
        <v>1.04</v>
      </c>
      <c r="AK15" s="47">
        <f>B測定!M76</f>
        <v>-0.04</v>
      </c>
      <c r="AL15" s="117" t="str">
        <f t="shared" si="1"/>
        <v>OK</v>
      </c>
    </row>
    <row r="16" spans="1:38">
      <c r="A16" s="39" t="str">
        <f t="shared" si="0"/>
        <v>OK</v>
      </c>
      <c r="B16" s="42">
        <f>B測定!M80</f>
        <v>0.01</v>
      </c>
      <c r="C16" s="42">
        <f>B測定!L80</f>
        <v>0.99</v>
      </c>
      <c r="D16" s="43">
        <f>B測定!K80</f>
        <v>-0.99</v>
      </c>
      <c r="E16" s="43">
        <f>B測定!J80</f>
        <v>-1</v>
      </c>
      <c r="F16" s="42">
        <f>B測定!I80</f>
        <v>-0.5</v>
      </c>
      <c r="G16" s="42">
        <f>B測定!H80</f>
        <v>0.3</v>
      </c>
      <c r="H16" s="42">
        <f>B測定!G80</f>
        <v>1</v>
      </c>
      <c r="I16" s="43">
        <f>B測定!F80</f>
        <v>0</v>
      </c>
      <c r="J16" s="39" t="str">
        <f>B測定!D80</f>
        <v>Z</v>
      </c>
      <c r="K16" s="39">
        <f>B測定!A80</f>
        <v>657</v>
      </c>
      <c r="AB16" s="39">
        <f>B測定!A92</f>
        <v>671</v>
      </c>
      <c r="AC16" s="39" t="str">
        <f>B測定!D92</f>
        <v>Z</v>
      </c>
      <c r="AD16" s="45">
        <f>B測定!F92</f>
        <v>-55</v>
      </c>
      <c r="AE16" s="42">
        <f>B測定!G92</f>
        <v>1</v>
      </c>
      <c r="AF16" s="47">
        <f>B測定!H92</f>
        <v>0.3</v>
      </c>
      <c r="AG16" s="47">
        <f>B測定!I92</f>
        <v>-0.7</v>
      </c>
      <c r="AH16" s="45">
        <f>B測定!J92</f>
        <v>-56</v>
      </c>
      <c r="AI16" s="45">
        <f>B測定!K92</f>
        <v>-56.158999999999999</v>
      </c>
      <c r="AJ16" s="42">
        <f>B測定!L92</f>
        <v>1.1599999999999999</v>
      </c>
      <c r="AK16" s="47">
        <f>B測定!M92</f>
        <v>-0.16</v>
      </c>
      <c r="AL16" s="39" t="str">
        <f t="shared" si="1"/>
        <v>OK</v>
      </c>
    </row>
    <row r="17" spans="1:38">
      <c r="A17" s="39" t="str">
        <f t="shared" si="0"/>
        <v>OK</v>
      </c>
      <c r="B17" s="42">
        <f>B測定!M96</f>
        <v>-0.24</v>
      </c>
      <c r="C17" s="42">
        <f>B測定!L96</f>
        <v>1.24</v>
      </c>
      <c r="D17" s="43">
        <f>B測定!K96</f>
        <v>-56.238</v>
      </c>
      <c r="E17" s="43">
        <f>B測定!J96</f>
        <v>-56</v>
      </c>
      <c r="F17" s="42">
        <f>B測定!I96</f>
        <v>-0.7</v>
      </c>
      <c r="G17" s="42">
        <f>B測定!H96</f>
        <v>0.3</v>
      </c>
      <c r="H17" s="42">
        <f>B測定!G96</f>
        <v>1</v>
      </c>
      <c r="I17" s="43">
        <f>B測定!F96</f>
        <v>-55</v>
      </c>
      <c r="J17" s="39" t="str">
        <f>B測定!D96</f>
        <v>Z</v>
      </c>
      <c r="K17" s="39">
        <f>B測定!A96</f>
        <v>675</v>
      </c>
      <c r="AB17" s="39">
        <f>B測定!A91</f>
        <v>670</v>
      </c>
      <c r="AC17" s="39" t="str">
        <f>B測定!D91</f>
        <v>Z</v>
      </c>
      <c r="AD17" s="45">
        <f>B測定!F91</f>
        <v>-55</v>
      </c>
      <c r="AE17" s="42">
        <f>B測定!G91</f>
        <v>1</v>
      </c>
      <c r="AF17" s="47">
        <f>B測定!H91</f>
        <v>0.3</v>
      </c>
      <c r="AG17" s="47">
        <f>B測定!I91</f>
        <v>-0.7</v>
      </c>
      <c r="AH17" s="45">
        <f>B測定!J91</f>
        <v>-56</v>
      </c>
      <c r="AI17" s="45">
        <f>B測定!K91</f>
        <v>-56.052</v>
      </c>
      <c r="AJ17" s="42">
        <f>B測定!L91</f>
        <v>1.05</v>
      </c>
      <c r="AK17" s="47">
        <f>B測定!M91</f>
        <v>-0.05</v>
      </c>
      <c r="AL17" s="39" t="str">
        <f t="shared" si="1"/>
        <v>OK</v>
      </c>
    </row>
    <row r="18" spans="1:38">
      <c r="A18" s="39" t="str">
        <f t="shared" si="0"/>
        <v>OK</v>
      </c>
      <c r="B18" s="42">
        <f>B測定!M79</f>
        <v>-0.2</v>
      </c>
      <c r="C18" s="42">
        <f>B測定!L79</f>
        <v>1.2</v>
      </c>
      <c r="D18" s="43">
        <f>B測定!K79</f>
        <v>-1.2030000000000001</v>
      </c>
      <c r="E18" s="43">
        <f>B測定!J79</f>
        <v>-1</v>
      </c>
      <c r="F18" s="42">
        <f>B測定!I79</f>
        <v>-0.5</v>
      </c>
      <c r="G18" s="42">
        <f>B測定!H79</f>
        <v>0.3</v>
      </c>
      <c r="H18" s="42">
        <f>B測定!G79</f>
        <v>1</v>
      </c>
      <c r="I18" s="43">
        <f>B測定!F79</f>
        <v>0</v>
      </c>
      <c r="J18" s="39" t="str">
        <f>B測定!D79</f>
        <v>Z</v>
      </c>
      <c r="K18" s="39">
        <f>B測定!A79</f>
        <v>656</v>
      </c>
      <c r="AB18" s="39">
        <f>B測定!A148</f>
        <v>683</v>
      </c>
      <c r="AC18" s="39" t="str">
        <f>B測定!D148</f>
        <v>Z</v>
      </c>
      <c r="AD18" s="45">
        <f>B測定!F148</f>
        <v>67.5</v>
      </c>
      <c r="AE18" s="42">
        <f>B測定!G148</f>
        <v>1</v>
      </c>
      <c r="AF18" s="47">
        <f>B測定!H148</f>
        <v>0.3</v>
      </c>
      <c r="AG18" s="47">
        <f>B測定!I148</f>
        <v>-0.5</v>
      </c>
      <c r="AH18" s="45">
        <f>B測定!J148</f>
        <v>66.5</v>
      </c>
      <c r="AI18" s="45">
        <f>B測定!K148</f>
        <v>66.491</v>
      </c>
      <c r="AJ18" s="42">
        <f>B測定!L148</f>
        <v>1.01</v>
      </c>
      <c r="AK18" s="47">
        <f>B測定!M148</f>
        <v>0.01</v>
      </c>
      <c r="AL18" s="39" t="str">
        <f t="shared" si="1"/>
        <v>OK</v>
      </c>
    </row>
    <row r="19" spans="1:38">
      <c r="A19" s="39" t="str">
        <f t="shared" si="0"/>
        <v>OK</v>
      </c>
      <c r="B19" s="42">
        <f>B測定!M94</f>
        <v>-0.52</v>
      </c>
      <c r="C19" s="42">
        <f>B測定!L94</f>
        <v>1.52</v>
      </c>
      <c r="D19" s="43">
        <f>B測定!K94</f>
        <v>-56.515999999999998</v>
      </c>
      <c r="E19" s="43">
        <f>B測定!J94</f>
        <v>-56</v>
      </c>
      <c r="F19" s="42">
        <f>B測定!I94</f>
        <v>-0.7</v>
      </c>
      <c r="G19" s="42">
        <f>B測定!H94</f>
        <v>0.3</v>
      </c>
      <c r="H19" s="42">
        <f>B測定!G94</f>
        <v>1</v>
      </c>
      <c r="I19" s="43">
        <f>B測定!F94</f>
        <v>-55</v>
      </c>
      <c r="J19" s="39" t="str">
        <f>B測定!D94</f>
        <v>Z</v>
      </c>
      <c r="K19" s="39">
        <f>B測定!A94</f>
        <v>673</v>
      </c>
      <c r="AB19" s="39">
        <f>B測定!A123</f>
        <v>707</v>
      </c>
      <c r="AC19" s="39" t="str">
        <f>B測定!D123</f>
        <v>Z</v>
      </c>
      <c r="AD19" s="45">
        <f>B測定!F123</f>
        <v>-55</v>
      </c>
      <c r="AE19" s="42">
        <f>B測定!G123</f>
        <v>1</v>
      </c>
      <c r="AF19" s="47">
        <f>B測定!H123</f>
        <v>0.3</v>
      </c>
      <c r="AG19" s="47">
        <f>B測定!I123</f>
        <v>-0.7</v>
      </c>
      <c r="AH19" s="45">
        <f>B測定!J123</f>
        <v>-56</v>
      </c>
      <c r="AI19" s="45">
        <f>B測定!K123</f>
        <v>-56.127000000000002</v>
      </c>
      <c r="AJ19" s="42">
        <f>B測定!L123</f>
        <v>1.1299999999999999</v>
      </c>
      <c r="AK19" s="47">
        <f>B測定!M123</f>
        <v>-0.13</v>
      </c>
      <c r="AL19" s="39" t="str">
        <f t="shared" si="1"/>
        <v>OK</v>
      </c>
    </row>
    <row r="20" spans="1:38">
      <c r="A20" s="39" t="str">
        <f t="shared" si="0"/>
        <v>OK</v>
      </c>
      <c r="B20" s="42">
        <f>B測定!M95</f>
        <v>-0.25</v>
      </c>
      <c r="C20" s="42">
        <f>B測定!L95</f>
        <v>1.25</v>
      </c>
      <c r="D20" s="43">
        <f>B測定!K95</f>
        <v>-56.249000000000002</v>
      </c>
      <c r="E20" s="43">
        <f>B測定!J95</f>
        <v>-56</v>
      </c>
      <c r="F20" s="42">
        <f>B測定!I95</f>
        <v>-0.7</v>
      </c>
      <c r="G20" s="42">
        <f>B測定!H95</f>
        <v>0.3</v>
      </c>
      <c r="H20" s="42">
        <f>B測定!G95</f>
        <v>1</v>
      </c>
      <c r="I20" s="43">
        <f>B測定!F95</f>
        <v>-55</v>
      </c>
      <c r="J20" s="39" t="str">
        <f>B測定!D95</f>
        <v>Z</v>
      </c>
      <c r="K20" s="39">
        <f>B測定!A95</f>
        <v>674</v>
      </c>
      <c r="AB20" s="39">
        <f>B測定!A86</f>
        <v>663</v>
      </c>
      <c r="AC20" s="39" t="str">
        <f>B測定!D86</f>
        <v>Z</v>
      </c>
      <c r="AD20" s="45">
        <f>B測定!F86</f>
        <v>-55</v>
      </c>
      <c r="AE20" s="42">
        <f>B測定!G86</f>
        <v>1</v>
      </c>
      <c r="AF20" s="47">
        <f>B測定!H86</f>
        <v>0.3</v>
      </c>
      <c r="AG20" s="47">
        <f>B測定!I86</f>
        <v>-0.7</v>
      </c>
      <c r="AH20" s="45">
        <f>B測定!J86</f>
        <v>-56</v>
      </c>
      <c r="AI20" s="45">
        <f>B測定!K86</f>
        <v>-55.851999999999997</v>
      </c>
      <c r="AJ20" s="42">
        <f>B測定!L86</f>
        <v>0.85</v>
      </c>
      <c r="AK20" s="47">
        <f>B測定!M86</f>
        <v>0.15</v>
      </c>
      <c r="AL20" s="39" t="str">
        <f t="shared" si="1"/>
        <v>OK</v>
      </c>
    </row>
    <row r="21" spans="1:38">
      <c r="A21" s="39" t="str">
        <f t="shared" si="0"/>
        <v>OK</v>
      </c>
      <c r="B21" s="42">
        <f>B測定!M93</f>
        <v>-0.44</v>
      </c>
      <c r="C21" s="42">
        <f>B測定!L93</f>
        <v>1.44</v>
      </c>
      <c r="D21" s="43">
        <f>B測定!K93</f>
        <v>-56.436999999999998</v>
      </c>
      <c r="E21" s="43">
        <f>B測定!J93</f>
        <v>-56</v>
      </c>
      <c r="F21" s="42">
        <f>B測定!I93</f>
        <v>-0.7</v>
      </c>
      <c r="G21" s="42">
        <f>B測定!H93</f>
        <v>0.3</v>
      </c>
      <c r="H21" s="42">
        <f>B測定!G93</f>
        <v>1</v>
      </c>
      <c r="I21" s="43">
        <f>B測定!F93</f>
        <v>-55</v>
      </c>
      <c r="J21" s="39" t="str">
        <f>B測定!D93</f>
        <v>Z</v>
      </c>
      <c r="K21" s="39">
        <f>B測定!A93</f>
        <v>672</v>
      </c>
      <c r="AB21" s="117">
        <f>B測定!A75</f>
        <v>652</v>
      </c>
      <c r="AC21" s="117" t="str">
        <f>B測定!D75</f>
        <v>Z</v>
      </c>
      <c r="AD21" s="45">
        <f>B測定!F75</f>
        <v>0</v>
      </c>
      <c r="AE21" s="42">
        <f>B測定!G75</f>
        <v>1</v>
      </c>
      <c r="AF21" s="47">
        <f>B測定!H75</f>
        <v>0.3</v>
      </c>
      <c r="AG21" s="47">
        <f>B測定!I75</f>
        <v>-0.5</v>
      </c>
      <c r="AH21" s="45">
        <f>B測定!J75</f>
        <v>-1</v>
      </c>
      <c r="AI21" s="45">
        <f>B測定!K75</f>
        <v>-0.94899999999999995</v>
      </c>
      <c r="AJ21" s="42">
        <f>B測定!L75</f>
        <v>0.95</v>
      </c>
      <c r="AK21" s="47">
        <f>B測定!M75</f>
        <v>0.05</v>
      </c>
      <c r="AL21" s="117" t="str">
        <f t="shared" si="1"/>
        <v>OK</v>
      </c>
    </row>
    <row r="22" spans="1:38">
      <c r="AB22" s="39">
        <f>B測定!A146</f>
        <v>682</v>
      </c>
      <c r="AC22" s="39" t="str">
        <f>B測定!D146</f>
        <v>Z</v>
      </c>
      <c r="AD22" s="45">
        <f>B測定!F146</f>
        <v>67.5</v>
      </c>
      <c r="AE22" s="42">
        <f>B測定!G146</f>
        <v>1</v>
      </c>
      <c r="AF22" s="47">
        <f>B測定!H146</f>
        <v>0.3</v>
      </c>
      <c r="AG22" s="47">
        <f>B測定!I146</f>
        <v>-0.5</v>
      </c>
      <c r="AH22" s="45">
        <f>B測定!J146</f>
        <v>66.5</v>
      </c>
      <c r="AI22" s="45">
        <f>B測定!K146</f>
        <v>66.582999999999998</v>
      </c>
      <c r="AJ22" s="42">
        <f>B測定!L146</f>
        <v>0.92</v>
      </c>
      <c r="AK22" s="47">
        <f>B測定!M146</f>
        <v>-0.08</v>
      </c>
      <c r="AL22" s="39" t="str">
        <f t="shared" si="1"/>
        <v>OK</v>
      </c>
    </row>
    <row r="23" spans="1:38">
      <c r="AB23" s="39">
        <f>B測定!A85</f>
        <v>662</v>
      </c>
      <c r="AC23" s="39" t="str">
        <f>B測定!D85</f>
        <v>Z</v>
      </c>
      <c r="AD23" s="45">
        <f>B測定!F85</f>
        <v>-55</v>
      </c>
      <c r="AE23" s="42">
        <f>B測定!G85</f>
        <v>1</v>
      </c>
      <c r="AF23" s="47">
        <f>B測定!H85</f>
        <v>0.3</v>
      </c>
      <c r="AG23" s="47">
        <f>B測定!I85</f>
        <v>-0.7</v>
      </c>
      <c r="AH23" s="45">
        <f>B測定!J85</f>
        <v>-56</v>
      </c>
      <c r="AI23" s="45">
        <f>B測定!K85</f>
        <v>-56.064</v>
      </c>
      <c r="AJ23" s="42">
        <f>B測定!L85</f>
        <v>1.06</v>
      </c>
      <c r="AK23" s="47">
        <f>B測定!M85</f>
        <v>-0.06</v>
      </c>
      <c r="AL23" s="39" t="str">
        <f t="shared" si="1"/>
        <v>OK</v>
      </c>
    </row>
    <row r="24" spans="1:38">
      <c r="AB24" s="117">
        <f>B測定!A74</f>
        <v>651</v>
      </c>
      <c r="AC24" s="117" t="str">
        <f>B測定!D74</f>
        <v>Z</v>
      </c>
      <c r="AD24" s="45">
        <f>B測定!F74</f>
        <v>0</v>
      </c>
      <c r="AE24" s="42">
        <f>B測定!G74</f>
        <v>1</v>
      </c>
      <c r="AF24" s="47">
        <f>B測定!H74</f>
        <v>0.3</v>
      </c>
      <c r="AG24" s="47">
        <f>B測定!I74</f>
        <v>-0.5</v>
      </c>
      <c r="AH24" s="45">
        <f>B測定!J74</f>
        <v>-1</v>
      </c>
      <c r="AI24" s="45">
        <f>B測定!K74</f>
        <v>-0.95</v>
      </c>
      <c r="AJ24" s="42">
        <f>B測定!L74</f>
        <v>0.95</v>
      </c>
      <c r="AK24" s="47">
        <f>B測定!M74</f>
        <v>0.05</v>
      </c>
      <c r="AL24" s="117" t="str">
        <f t="shared" si="1"/>
        <v>OK</v>
      </c>
    </row>
    <row r="25" spans="1:38">
      <c r="AB25" s="39">
        <f>B測定!A121</f>
        <v>705</v>
      </c>
      <c r="AC25" s="39" t="str">
        <f>B測定!D121</f>
        <v>Z</v>
      </c>
      <c r="AD25" s="45">
        <f>B測定!F121</f>
        <v>-55</v>
      </c>
      <c r="AE25" s="42">
        <f>B測定!G121</f>
        <v>1</v>
      </c>
      <c r="AF25" s="47">
        <f>B測定!H121</f>
        <v>0.3</v>
      </c>
      <c r="AG25" s="47">
        <f>B測定!I121</f>
        <v>-0.7</v>
      </c>
      <c r="AH25" s="45">
        <f>B測定!J121</f>
        <v>-56</v>
      </c>
      <c r="AI25" s="45">
        <f>B測定!K121</f>
        <v>-56.012999999999998</v>
      </c>
      <c r="AJ25" s="42">
        <f>B測定!L121</f>
        <v>1.01</v>
      </c>
      <c r="AK25" s="47">
        <f>B測定!M121</f>
        <v>-0.01</v>
      </c>
      <c r="AL25" s="39" t="str">
        <f t="shared" si="1"/>
        <v>OK</v>
      </c>
    </row>
    <row r="26" spans="1:38">
      <c r="AB26" s="39">
        <f>B測定!A122</f>
        <v>706</v>
      </c>
      <c r="AC26" s="39" t="str">
        <f>B測定!D122</f>
        <v>Z</v>
      </c>
      <c r="AD26" s="45">
        <f>B測定!F122</f>
        <v>-55</v>
      </c>
      <c r="AE26" s="42">
        <f>B測定!G122</f>
        <v>1</v>
      </c>
      <c r="AF26" s="47">
        <f>B測定!H122</f>
        <v>0.3</v>
      </c>
      <c r="AG26" s="47">
        <f>B測定!I122</f>
        <v>-0.7</v>
      </c>
      <c r="AH26" s="45">
        <f>B測定!J122</f>
        <v>-56</v>
      </c>
      <c r="AI26" s="45">
        <f>B測定!K122</f>
        <v>-55.746000000000002</v>
      </c>
      <c r="AJ26" s="42">
        <f>B測定!L122</f>
        <v>0.75</v>
      </c>
      <c r="AK26" s="47">
        <f>B測定!M122</f>
        <v>0.25</v>
      </c>
      <c r="AL26" s="39" t="str">
        <f t="shared" si="1"/>
        <v>OK</v>
      </c>
    </row>
    <row r="27" spans="1:38">
      <c r="AB27" s="39">
        <f>B測定!A89</f>
        <v>668</v>
      </c>
      <c r="AC27" s="39" t="str">
        <f>B測定!D89</f>
        <v>Z</v>
      </c>
      <c r="AD27" s="45">
        <f>B測定!F89</f>
        <v>-55</v>
      </c>
      <c r="AE27" s="42">
        <f>B測定!G89</f>
        <v>1</v>
      </c>
      <c r="AF27" s="47">
        <f>B測定!H89</f>
        <v>0.3</v>
      </c>
      <c r="AG27" s="47">
        <f>B測定!I89</f>
        <v>-0.7</v>
      </c>
      <c r="AH27" s="45">
        <f>B測定!J89</f>
        <v>-56</v>
      </c>
      <c r="AI27" s="45">
        <f>B測定!K89</f>
        <v>-56.012999999999998</v>
      </c>
      <c r="AJ27" s="42">
        <f>B測定!L89</f>
        <v>1.01</v>
      </c>
      <c r="AK27" s="47">
        <f>B測定!M89</f>
        <v>-0.01</v>
      </c>
      <c r="AL27" s="39" t="str">
        <f t="shared" si="1"/>
        <v>OK</v>
      </c>
    </row>
    <row r="28" spans="1:38">
      <c r="AB28" s="39">
        <f>B測定!A84</f>
        <v>661</v>
      </c>
      <c r="AC28" s="39" t="str">
        <f>B測定!D84</f>
        <v>Z</v>
      </c>
      <c r="AD28" s="45">
        <f>B測定!F84</f>
        <v>-55</v>
      </c>
      <c r="AE28" s="42">
        <f>B測定!G84</f>
        <v>1</v>
      </c>
      <c r="AF28" s="47">
        <f>B測定!H84</f>
        <v>0.3</v>
      </c>
      <c r="AG28" s="47">
        <f>B測定!I84</f>
        <v>-0.7</v>
      </c>
      <c r="AH28" s="45">
        <f>B測定!J84</f>
        <v>-56</v>
      </c>
      <c r="AI28" s="45">
        <f>B測定!K84</f>
        <v>-55.771999999999998</v>
      </c>
      <c r="AJ28" s="42">
        <f>B測定!L84</f>
        <v>0.77</v>
      </c>
      <c r="AK28" s="47">
        <f>B測定!M84</f>
        <v>0.23</v>
      </c>
      <c r="AL28" s="39" t="str">
        <f t="shared" si="1"/>
        <v>OK</v>
      </c>
    </row>
    <row r="29" spans="1:38">
      <c r="AB29" s="39">
        <f>B測定!A88</f>
        <v>667</v>
      </c>
      <c r="AC29" s="39" t="str">
        <f>B測定!D88</f>
        <v>Z</v>
      </c>
      <c r="AD29" s="45">
        <f>B測定!F88</f>
        <v>-55</v>
      </c>
      <c r="AE29" s="42">
        <f>B測定!G88</f>
        <v>1</v>
      </c>
      <c r="AF29" s="47">
        <f>B測定!H88</f>
        <v>0.3</v>
      </c>
      <c r="AG29" s="47">
        <f>B測定!I88</f>
        <v>-0.7</v>
      </c>
      <c r="AH29" s="45">
        <f>B測定!J88</f>
        <v>-56</v>
      </c>
      <c r="AI29" s="45">
        <f>B測定!K88</f>
        <v>-56.018000000000001</v>
      </c>
      <c r="AJ29" s="42">
        <f>B測定!L88</f>
        <v>1.02</v>
      </c>
      <c r="AK29" s="47">
        <f>B測定!M88</f>
        <v>-0.02</v>
      </c>
      <c r="AL29" s="39" t="str">
        <f t="shared" si="1"/>
        <v>OK</v>
      </c>
    </row>
    <row r="35" spans="1:38" ht="17.25" customHeight="1">
      <c r="A35" s="778" t="str">
        <f t="shared" ref="A35:K35" si="2">A6</f>
        <v>判定</v>
      </c>
      <c r="B35" s="778" t="str">
        <f t="shared" si="2"/>
        <v>差異</v>
      </c>
      <c r="C35" s="778" t="str">
        <f t="shared" si="2"/>
        <v>取代</v>
      </c>
      <c r="D35" s="778" t="str">
        <f t="shared" si="2"/>
        <v>測定値</v>
      </c>
      <c r="E35" s="778" t="str">
        <f t="shared" si="2"/>
        <v>素材寸法</v>
      </c>
      <c r="F35" s="778" t="str">
        <f t="shared" si="2"/>
        <v>公差</v>
      </c>
      <c r="G35" s="778"/>
      <c r="H35" s="800" t="str">
        <f t="shared" si="2"/>
        <v>设定余量</v>
      </c>
      <c r="I35" s="778" t="str">
        <f t="shared" si="2"/>
        <v>工件尺寸</v>
      </c>
      <c r="J35" s="778" t="str">
        <f t="shared" si="2"/>
        <v>测量</v>
      </c>
      <c r="K35" s="778" t="str">
        <f t="shared" si="2"/>
        <v>NO</v>
      </c>
    </row>
    <row r="36" spans="1:38">
      <c r="A36" s="778"/>
      <c r="B36" s="778"/>
      <c r="C36" s="778"/>
      <c r="D36" s="778"/>
      <c r="E36" s="778"/>
      <c r="F36" s="171" t="str">
        <f>F7</f>
        <v>下</v>
      </c>
      <c r="G36" s="171" t="str">
        <f>G7</f>
        <v>上</v>
      </c>
      <c r="H36" s="802"/>
      <c r="I36" s="778"/>
      <c r="J36" s="778"/>
      <c r="K36" s="778"/>
    </row>
    <row r="37" spans="1:38">
      <c r="A37" s="117" t="str">
        <f t="shared" ref="A37:A51" si="3">IF(AND(G37&gt;=B37,B37&gt;=F37),"OK","NG")</f>
        <v>OK</v>
      </c>
      <c r="B37" s="42">
        <f>B測定!M107</f>
        <v>0.14000000000000001</v>
      </c>
      <c r="C37" s="42">
        <f>B測定!L107</f>
        <v>1.1400000000000001</v>
      </c>
      <c r="D37" s="43">
        <f>B測定!K107</f>
        <v>23.856000000000002</v>
      </c>
      <c r="E37" s="43">
        <f>B測定!J107</f>
        <v>24</v>
      </c>
      <c r="F37" s="42">
        <f>B測定!I107</f>
        <v>-0.5</v>
      </c>
      <c r="G37" s="42">
        <f>B測定!H107</f>
        <v>0.3</v>
      </c>
      <c r="H37" s="42">
        <f>B測定!G107</f>
        <v>1</v>
      </c>
      <c r="I37" s="43">
        <f>B測定!F107</f>
        <v>25</v>
      </c>
      <c r="J37" s="117" t="str">
        <f>B測定!D107</f>
        <v>Z</v>
      </c>
      <c r="K37" s="117">
        <f>B測定!A107</f>
        <v>695</v>
      </c>
    </row>
    <row r="38" spans="1:38">
      <c r="A38" s="117" t="str">
        <f t="shared" si="3"/>
        <v>OK</v>
      </c>
      <c r="B38" s="42">
        <f>B測定!M116</f>
        <v>-0.05</v>
      </c>
      <c r="C38" s="42">
        <f>B測定!L116</f>
        <v>0.95</v>
      </c>
      <c r="D38" s="43">
        <f>B測定!K116</f>
        <v>-24.045999999999999</v>
      </c>
      <c r="E38" s="43">
        <f>B測定!J116</f>
        <v>-24</v>
      </c>
      <c r="F38" s="42">
        <f>B測定!I116</f>
        <v>-0.3</v>
      </c>
      <c r="G38" s="42">
        <f>B測定!H116</f>
        <v>0.5</v>
      </c>
      <c r="H38" s="42">
        <f>B測定!G116</f>
        <v>1</v>
      </c>
      <c r="I38" s="43">
        <f>B測定!F116</f>
        <v>-25</v>
      </c>
      <c r="J38" s="117" t="str">
        <f>B測定!D116</f>
        <v>X</v>
      </c>
      <c r="K38" s="117">
        <f>B測定!A116</f>
        <v>700</v>
      </c>
    </row>
    <row r="39" spans="1:38">
      <c r="A39" s="117" t="str">
        <f t="shared" si="3"/>
        <v>OK</v>
      </c>
      <c r="B39" s="42">
        <f>B測定!M106</f>
        <v>0.12</v>
      </c>
      <c r="C39" s="42">
        <f>B測定!L106</f>
        <v>1.1200000000000001</v>
      </c>
      <c r="D39" s="43">
        <f>B測定!K106</f>
        <v>23.881</v>
      </c>
      <c r="E39" s="43">
        <f>B測定!J106</f>
        <v>24</v>
      </c>
      <c r="F39" s="42">
        <f>B測定!I106</f>
        <v>-0.5</v>
      </c>
      <c r="G39" s="42">
        <f>B測定!H106</f>
        <v>0.3</v>
      </c>
      <c r="H39" s="42">
        <f>B測定!G106</f>
        <v>1</v>
      </c>
      <c r="I39" s="43">
        <f>B測定!F106</f>
        <v>25</v>
      </c>
      <c r="J39" s="117" t="str">
        <f>B測定!D106</f>
        <v>X</v>
      </c>
      <c r="K39" s="117">
        <f>B測定!A106</f>
        <v>690</v>
      </c>
    </row>
    <row r="40" spans="1:38">
      <c r="A40" s="117" t="str">
        <f t="shared" si="3"/>
        <v>OK</v>
      </c>
      <c r="B40" s="42">
        <f>B測定!M108</f>
        <v>-0.11</v>
      </c>
      <c r="C40" s="42">
        <f>B測定!L108</f>
        <v>0.89</v>
      </c>
      <c r="D40" s="43">
        <f>B測定!K108</f>
        <v>24.113</v>
      </c>
      <c r="E40" s="43">
        <f>B測定!J108</f>
        <v>24</v>
      </c>
      <c r="F40" s="42">
        <f>B測定!I108</f>
        <v>-0.5</v>
      </c>
      <c r="G40" s="42">
        <f>B測定!H108</f>
        <v>0.3</v>
      </c>
      <c r="H40" s="42">
        <f>B測定!G108</f>
        <v>1</v>
      </c>
      <c r="I40" s="43">
        <f>B測定!F108</f>
        <v>25</v>
      </c>
      <c r="J40" s="117" t="str">
        <f>B測定!D108</f>
        <v>Z</v>
      </c>
      <c r="K40" s="117">
        <f>B測定!A108</f>
        <v>694</v>
      </c>
    </row>
    <row r="41" spans="1:38">
      <c r="A41" s="117" t="str">
        <f t="shared" si="3"/>
        <v>OK</v>
      </c>
      <c r="B41" s="42">
        <f>B測定!M115</f>
        <v>0.12</v>
      </c>
      <c r="C41" s="42">
        <f>B測定!L115</f>
        <v>1.1200000000000001</v>
      </c>
      <c r="D41" s="43">
        <f>B測定!K115</f>
        <v>-23.879000000000001</v>
      </c>
      <c r="E41" s="43">
        <f>B測定!J115</f>
        <v>-24</v>
      </c>
      <c r="F41" s="42">
        <f>B測定!I115</f>
        <v>-0.3</v>
      </c>
      <c r="G41" s="42">
        <f>B測定!H115</f>
        <v>0.5</v>
      </c>
      <c r="H41" s="42">
        <f>B測定!G115</f>
        <v>1</v>
      </c>
      <c r="I41" s="43">
        <f>B測定!F115</f>
        <v>-25</v>
      </c>
      <c r="J41" s="117" t="str">
        <f>B測定!D115</f>
        <v>X</v>
      </c>
      <c r="K41" s="117">
        <f>B測定!A115</f>
        <v>699</v>
      </c>
    </row>
    <row r="42" spans="1:38">
      <c r="A42" s="117" t="str">
        <f t="shared" si="3"/>
        <v>OK</v>
      </c>
      <c r="B42" s="42">
        <f>B測定!M105</f>
        <v>0.13</v>
      </c>
      <c r="C42" s="42">
        <f>B測定!L105</f>
        <v>1.1299999999999999</v>
      </c>
      <c r="D42" s="43">
        <f>B測定!K105</f>
        <v>23.873000000000001</v>
      </c>
      <c r="E42" s="43">
        <f>B測定!J105</f>
        <v>24</v>
      </c>
      <c r="F42" s="42">
        <f>B測定!I105</f>
        <v>-0.5</v>
      </c>
      <c r="G42" s="42">
        <f>B測定!H105</f>
        <v>0.3</v>
      </c>
      <c r="H42" s="42">
        <f>B測定!G105</f>
        <v>1</v>
      </c>
      <c r="I42" s="43">
        <f>B測定!F105</f>
        <v>25</v>
      </c>
      <c r="J42" s="117" t="str">
        <f>B測定!D105</f>
        <v>X</v>
      </c>
      <c r="K42" s="117">
        <f>B測定!A105</f>
        <v>689</v>
      </c>
    </row>
    <row r="43" spans="1:38">
      <c r="A43" s="117" t="str">
        <f t="shared" si="3"/>
        <v>OK</v>
      </c>
      <c r="B43" s="42">
        <f>B測定!M109</f>
        <v>0.05</v>
      </c>
      <c r="C43" s="42">
        <f>B測定!L109</f>
        <v>1.05</v>
      </c>
      <c r="D43" s="43">
        <f>B測定!K109</f>
        <v>23.952000000000002</v>
      </c>
      <c r="E43" s="43">
        <f>B測定!J109</f>
        <v>24</v>
      </c>
      <c r="F43" s="42">
        <f>B測定!I109</f>
        <v>-0.5</v>
      </c>
      <c r="G43" s="42">
        <f>B測定!H109</f>
        <v>0.3</v>
      </c>
      <c r="H43" s="42">
        <f>B測定!G109</f>
        <v>1</v>
      </c>
      <c r="I43" s="43">
        <f>B測定!F109</f>
        <v>25</v>
      </c>
      <c r="J43" s="117" t="str">
        <f>B測定!D109</f>
        <v>Z</v>
      </c>
      <c r="K43" s="117">
        <f>B測定!A109</f>
        <v>693</v>
      </c>
    </row>
    <row r="44" spans="1:38">
      <c r="A44" s="117" t="str">
        <f t="shared" si="3"/>
        <v>OK</v>
      </c>
      <c r="B44" s="42">
        <f>B測定!M114</f>
        <v>7.0000000000000007E-2</v>
      </c>
      <c r="C44" s="42">
        <f>B測定!L114</f>
        <v>1.07</v>
      </c>
      <c r="D44" s="43">
        <f>B測定!K114</f>
        <v>-23.928999999999998</v>
      </c>
      <c r="E44" s="43">
        <f>B測定!J114</f>
        <v>-24</v>
      </c>
      <c r="F44" s="42">
        <f>B測定!I114</f>
        <v>-0.3</v>
      </c>
      <c r="G44" s="42">
        <f>B測定!H114</f>
        <v>0.5</v>
      </c>
      <c r="H44" s="42">
        <f>B測定!G114</f>
        <v>1</v>
      </c>
      <c r="I44" s="43">
        <f>B測定!F114</f>
        <v>-25</v>
      </c>
      <c r="J44" s="117" t="str">
        <f>B測定!D114</f>
        <v>X</v>
      </c>
      <c r="K44" s="117">
        <f>B測定!A114</f>
        <v>698</v>
      </c>
    </row>
    <row r="45" spans="1:38" ht="17.25" customHeight="1">
      <c r="A45" s="117" t="str">
        <f t="shared" si="3"/>
        <v>OK</v>
      </c>
      <c r="B45" s="42">
        <f>B測定!M104</f>
        <v>0.14000000000000001</v>
      </c>
      <c r="C45" s="42">
        <f>B測定!L104</f>
        <v>1.1400000000000001</v>
      </c>
      <c r="D45" s="43">
        <f>B測定!K104</f>
        <v>23.856000000000002</v>
      </c>
      <c r="E45" s="43">
        <f>B測定!J104</f>
        <v>24</v>
      </c>
      <c r="F45" s="42">
        <f>B測定!I104</f>
        <v>-0.5</v>
      </c>
      <c r="G45" s="42">
        <f>B測定!H104</f>
        <v>0.3</v>
      </c>
      <c r="H45" s="42">
        <f>B測定!G104</f>
        <v>1</v>
      </c>
      <c r="I45" s="43">
        <f>B測定!F104</f>
        <v>25</v>
      </c>
      <c r="J45" s="117" t="str">
        <f>B測定!D104</f>
        <v>X</v>
      </c>
      <c r="K45" s="117">
        <f>B測定!A104</f>
        <v>688</v>
      </c>
      <c r="AB45" s="778" t="str">
        <f t="shared" ref="AB45:AL45" si="4">AB6</f>
        <v>NO</v>
      </c>
      <c r="AC45" s="778" t="str">
        <f t="shared" si="4"/>
        <v>测量</v>
      </c>
      <c r="AD45" s="781" t="str">
        <f t="shared" si="4"/>
        <v>工件尺寸</v>
      </c>
      <c r="AE45" s="781" t="str">
        <f t="shared" si="4"/>
        <v>设定余量</v>
      </c>
      <c r="AF45" s="778" t="str">
        <f t="shared" si="4"/>
        <v>公差</v>
      </c>
      <c r="AG45" s="778"/>
      <c r="AH45" s="781" t="str">
        <f t="shared" si="4"/>
        <v>素材寸法</v>
      </c>
      <c r="AI45" s="778" t="str">
        <f t="shared" si="4"/>
        <v>測定値</v>
      </c>
      <c r="AJ45" s="781" t="str">
        <f t="shared" si="4"/>
        <v>取代</v>
      </c>
      <c r="AK45" s="778" t="str">
        <f t="shared" si="4"/>
        <v>差異</v>
      </c>
      <c r="AL45" s="778" t="str">
        <f t="shared" si="4"/>
        <v>判定</v>
      </c>
    </row>
    <row r="46" spans="1:38">
      <c r="A46" s="117" t="str">
        <f t="shared" si="3"/>
        <v>OK</v>
      </c>
      <c r="B46" s="42">
        <f>B測定!M103</f>
        <v>0.25</v>
      </c>
      <c r="C46" s="42">
        <f>B測定!L103</f>
        <v>1.25</v>
      </c>
      <c r="D46" s="43">
        <f>B測定!K103</f>
        <v>23.745000000000001</v>
      </c>
      <c r="E46" s="43">
        <f>B測定!J103</f>
        <v>24</v>
      </c>
      <c r="F46" s="42">
        <f>B測定!I103</f>
        <v>-0.5</v>
      </c>
      <c r="G46" s="42">
        <f>B測定!H103</f>
        <v>0.3</v>
      </c>
      <c r="H46" s="42">
        <f>B測定!G103</f>
        <v>1</v>
      </c>
      <c r="I46" s="43">
        <f>B測定!F103</f>
        <v>25</v>
      </c>
      <c r="J46" s="117" t="str">
        <f>B測定!D103</f>
        <v>X</v>
      </c>
      <c r="K46" s="117">
        <f>B測定!A103</f>
        <v>687</v>
      </c>
      <c r="AB46" s="778"/>
      <c r="AC46" s="778"/>
      <c r="AD46" s="778"/>
      <c r="AE46" s="778"/>
      <c r="AF46" s="171" t="str">
        <f>AF7</f>
        <v>上</v>
      </c>
      <c r="AG46" s="171" t="str">
        <f>AG7</f>
        <v>下</v>
      </c>
      <c r="AH46" s="778"/>
      <c r="AI46" s="778"/>
      <c r="AJ46" s="778"/>
      <c r="AK46" s="778"/>
      <c r="AL46" s="778"/>
    </row>
    <row r="47" spans="1:38">
      <c r="A47" s="117" t="str">
        <f t="shared" si="3"/>
        <v>OK</v>
      </c>
      <c r="B47" s="42">
        <f>B測定!M110</f>
        <v>-0.1</v>
      </c>
      <c r="C47" s="42">
        <f>B測定!L110</f>
        <v>0.9</v>
      </c>
      <c r="D47" s="43">
        <f>B測定!K110</f>
        <v>24.099</v>
      </c>
      <c r="E47" s="43">
        <f>B測定!J110</f>
        <v>24</v>
      </c>
      <c r="F47" s="42">
        <f>B測定!I110</f>
        <v>-0.5</v>
      </c>
      <c r="G47" s="42">
        <f>B測定!H110</f>
        <v>0.3</v>
      </c>
      <c r="H47" s="42">
        <f>B測定!G110</f>
        <v>1</v>
      </c>
      <c r="I47" s="43">
        <f>B測定!F110</f>
        <v>25</v>
      </c>
      <c r="J47" s="117" t="str">
        <f>B測定!D110</f>
        <v>Z</v>
      </c>
      <c r="K47" s="117">
        <f>B測定!A110</f>
        <v>692</v>
      </c>
      <c r="AB47" s="39">
        <f>B測定!A119</f>
        <v>704</v>
      </c>
      <c r="AC47" s="39" t="str">
        <f>B測定!D119</f>
        <v>Y</v>
      </c>
      <c r="AD47" s="45">
        <f>B測定!F119</f>
        <v>69</v>
      </c>
      <c r="AE47" s="42">
        <f>B測定!G119</f>
        <v>0</v>
      </c>
      <c r="AF47" s="47">
        <f>B測定!H119</f>
        <v>0.7</v>
      </c>
      <c r="AG47" s="47">
        <f>B測定!I119</f>
        <v>-0.3</v>
      </c>
      <c r="AH47" s="45">
        <f>B測定!J119</f>
        <v>69</v>
      </c>
      <c r="AI47" s="45">
        <f>B測定!K119</f>
        <v>69.057000000000002</v>
      </c>
      <c r="AJ47" s="42" t="str">
        <f>B測定!L119</f>
        <v/>
      </c>
      <c r="AK47" s="47">
        <f>B測定!M119</f>
        <v>-0.06</v>
      </c>
      <c r="AL47" s="39" t="str">
        <f>IF(AND(AF47&gt;=AK47,AK47&gt;=AG47),"OK","NG")</f>
        <v>OK</v>
      </c>
    </row>
    <row r="48" spans="1:38">
      <c r="A48" s="117" t="str">
        <f t="shared" si="3"/>
        <v>OK</v>
      </c>
      <c r="B48" s="42">
        <f>B測定!M113</f>
        <v>0.03</v>
      </c>
      <c r="C48" s="42">
        <f>B測定!L113</f>
        <v>1.03</v>
      </c>
      <c r="D48" s="43">
        <f>B測定!K113</f>
        <v>-23.97</v>
      </c>
      <c r="E48" s="43">
        <f>B測定!J113</f>
        <v>-24</v>
      </c>
      <c r="F48" s="42">
        <f>B測定!I113</f>
        <v>-0.3</v>
      </c>
      <c r="G48" s="42">
        <f>B測定!H113</f>
        <v>0.5</v>
      </c>
      <c r="H48" s="42">
        <f>B測定!G113</f>
        <v>1</v>
      </c>
      <c r="I48" s="43">
        <f>B測定!F113</f>
        <v>-25</v>
      </c>
      <c r="J48" s="117" t="str">
        <f>B測定!D113</f>
        <v>X</v>
      </c>
      <c r="K48" s="117">
        <f>B測定!A113</f>
        <v>697</v>
      </c>
      <c r="AB48" s="39">
        <f>B測定!A120</f>
        <v>702</v>
      </c>
      <c r="AC48" s="39" t="str">
        <f>B測定!D120</f>
        <v>Y</v>
      </c>
      <c r="AD48" s="45">
        <f>B測定!F120</f>
        <v>69</v>
      </c>
      <c r="AE48" s="42">
        <f>B測定!G120</f>
        <v>0</v>
      </c>
      <c r="AF48" s="47">
        <f>B測定!H120</f>
        <v>0.7</v>
      </c>
      <c r="AG48" s="47">
        <f>B測定!I120</f>
        <v>-0.3</v>
      </c>
      <c r="AH48" s="45">
        <f>B測定!J120</f>
        <v>69</v>
      </c>
      <c r="AI48" s="45">
        <f>B測定!K120</f>
        <v>69.100999999999999</v>
      </c>
      <c r="AJ48" s="42" t="str">
        <f>B測定!L120</f>
        <v/>
      </c>
      <c r="AK48" s="47">
        <f>B測定!M120</f>
        <v>-0.1</v>
      </c>
      <c r="AL48" s="39" t="str">
        <f>IF(AND(AF48&gt;=AK48,AK48&gt;=AG48),"OK","NG")</f>
        <v>OK</v>
      </c>
    </row>
    <row r="49" spans="1:38">
      <c r="A49" s="117" t="str">
        <f t="shared" si="3"/>
        <v>OK</v>
      </c>
      <c r="B49" s="42">
        <f>B測定!M102</f>
        <v>7.0000000000000007E-2</v>
      </c>
      <c r="C49" s="42">
        <f>B測定!L102</f>
        <v>1.07</v>
      </c>
      <c r="D49" s="43">
        <f>B測定!K102</f>
        <v>23.933</v>
      </c>
      <c r="E49" s="43">
        <f>B測定!J102</f>
        <v>24</v>
      </c>
      <c r="F49" s="42">
        <f>B測定!I102</f>
        <v>-0.5</v>
      </c>
      <c r="G49" s="42">
        <f>B測定!H102</f>
        <v>0.3</v>
      </c>
      <c r="H49" s="42">
        <f>B測定!G102</f>
        <v>1</v>
      </c>
      <c r="I49" s="43">
        <f>B測定!F102</f>
        <v>25</v>
      </c>
      <c r="J49" s="117" t="str">
        <f>B測定!D102</f>
        <v>X</v>
      </c>
      <c r="K49" s="117">
        <f>B測定!A102</f>
        <v>686</v>
      </c>
      <c r="AB49" s="39">
        <f>B測定!A118</f>
        <v>703</v>
      </c>
      <c r="AC49" s="39" t="str">
        <f>B測定!D118</f>
        <v>Y</v>
      </c>
      <c r="AD49" s="45">
        <f>B測定!F118</f>
        <v>91</v>
      </c>
      <c r="AE49" s="42">
        <f>B測定!G118</f>
        <v>0</v>
      </c>
      <c r="AF49" s="47">
        <f>B測定!H118</f>
        <v>0.7</v>
      </c>
      <c r="AG49" s="47">
        <f>B測定!I118</f>
        <v>-0.3</v>
      </c>
      <c r="AH49" s="45">
        <f>B測定!J118</f>
        <v>91</v>
      </c>
      <c r="AI49" s="45">
        <f>B測定!K118</f>
        <v>90.98</v>
      </c>
      <c r="AJ49" s="42" t="str">
        <f>B測定!L118</f>
        <v/>
      </c>
      <c r="AK49" s="47">
        <f>B測定!M118</f>
        <v>-0.02</v>
      </c>
      <c r="AL49" s="39" t="str">
        <f>IF(AND(AF49&gt;=AK49,AK49&gt;=AG49),"OK","NG")</f>
        <v>OK</v>
      </c>
    </row>
    <row r="50" spans="1:38">
      <c r="A50" s="117" t="str">
        <f t="shared" si="3"/>
        <v>OK</v>
      </c>
      <c r="B50" s="42">
        <f>B測定!M111</f>
        <v>0.09</v>
      </c>
      <c r="C50" s="42">
        <f>B測定!L111</f>
        <v>1.0900000000000001</v>
      </c>
      <c r="D50" s="43">
        <f>B測定!K111</f>
        <v>23.911000000000001</v>
      </c>
      <c r="E50" s="43">
        <f>B測定!J111</f>
        <v>24</v>
      </c>
      <c r="F50" s="42">
        <f>B測定!I111</f>
        <v>-0.5</v>
      </c>
      <c r="G50" s="42">
        <f>B測定!H111</f>
        <v>0.3</v>
      </c>
      <c r="H50" s="42">
        <f>B測定!G111</f>
        <v>1</v>
      </c>
      <c r="I50" s="43">
        <f>B測定!F111</f>
        <v>25</v>
      </c>
      <c r="J50" s="117" t="str">
        <f>B測定!D111</f>
        <v>Z</v>
      </c>
      <c r="K50" s="117">
        <f>B測定!A111</f>
        <v>691</v>
      </c>
      <c r="AB50" s="39">
        <f>B測定!A117</f>
        <v>701</v>
      </c>
      <c r="AC50" s="39" t="str">
        <f>B測定!D117</f>
        <v>Y</v>
      </c>
      <c r="AD50" s="45">
        <f>B測定!F117</f>
        <v>91</v>
      </c>
      <c r="AE50" s="42">
        <f>B測定!G117</f>
        <v>0</v>
      </c>
      <c r="AF50" s="47">
        <f>B測定!H117</f>
        <v>0.7</v>
      </c>
      <c r="AG50" s="47">
        <f>B測定!I117</f>
        <v>-0.3</v>
      </c>
      <c r="AH50" s="45">
        <f>B測定!J117</f>
        <v>91</v>
      </c>
      <c r="AI50" s="45">
        <f>B測定!K117</f>
        <v>91.013999999999996</v>
      </c>
      <c r="AJ50" s="42" t="str">
        <f>B測定!L117</f>
        <v/>
      </c>
      <c r="AK50" s="47">
        <f>B測定!M117</f>
        <v>0.01</v>
      </c>
      <c r="AL50" s="39" t="str">
        <f>IF(AND(AF50&gt;=AK50,AK50&gt;=AG50),"OK","NG")</f>
        <v>OK</v>
      </c>
    </row>
    <row r="51" spans="1:38">
      <c r="A51" s="117" t="str">
        <f t="shared" si="3"/>
        <v>OK</v>
      </c>
      <c r="B51" s="42">
        <f>B測定!M112</f>
        <v>-0.08</v>
      </c>
      <c r="C51" s="42">
        <f>B測定!L112</f>
        <v>0.92</v>
      </c>
      <c r="D51" s="43">
        <f>B測定!K112</f>
        <v>-24.076000000000001</v>
      </c>
      <c r="E51" s="43">
        <f>B測定!J112</f>
        <v>-24</v>
      </c>
      <c r="F51" s="42">
        <f>B測定!I112</f>
        <v>-0.3</v>
      </c>
      <c r="G51" s="42">
        <f>B測定!H112</f>
        <v>0.5</v>
      </c>
      <c r="H51" s="42">
        <f>B測定!G112</f>
        <v>1</v>
      </c>
      <c r="I51" s="43">
        <f>B測定!F112</f>
        <v>-25</v>
      </c>
      <c r="J51" s="117" t="str">
        <f>B測定!D112</f>
        <v>X</v>
      </c>
      <c r="K51" s="117">
        <f>B測定!A112</f>
        <v>696</v>
      </c>
    </row>
  </sheetData>
  <mergeCells count="45">
    <mergeCell ref="A35:A36"/>
    <mergeCell ref="B35:B36"/>
    <mergeCell ref="C35:C36"/>
    <mergeCell ref="D35:D36"/>
    <mergeCell ref="F35:G35"/>
    <mergeCell ref="E35:E36"/>
    <mergeCell ref="AD1:AK2"/>
    <mergeCell ref="AB1:AC2"/>
    <mergeCell ref="I6:I7"/>
    <mergeCell ref="A6:A7"/>
    <mergeCell ref="B6:B7"/>
    <mergeCell ref="C6:C7"/>
    <mergeCell ref="D6:D7"/>
    <mergeCell ref="AH6:AH7"/>
    <mergeCell ref="AE6:AE7"/>
    <mergeCell ref="AD6:AD7"/>
    <mergeCell ref="AC6:AC7"/>
    <mergeCell ref="A1:E2"/>
    <mergeCell ref="F1:M2"/>
    <mergeCell ref="A3:E4"/>
    <mergeCell ref="F6:G6"/>
    <mergeCell ref="E6:E7"/>
    <mergeCell ref="AL45:AL46"/>
    <mergeCell ref="AL6:AL7"/>
    <mergeCell ref="AK6:AK7"/>
    <mergeCell ref="AF6:AG6"/>
    <mergeCell ref="AJ6:AJ7"/>
    <mergeCell ref="AI6:AI7"/>
    <mergeCell ref="AF45:AG45"/>
    <mergeCell ref="AI45:AI46"/>
    <mergeCell ref="AJ45:AJ46"/>
    <mergeCell ref="H35:H36"/>
    <mergeCell ref="I35:I36"/>
    <mergeCell ref="J35:J36"/>
    <mergeCell ref="K35:K36"/>
    <mergeCell ref="H6:H7"/>
    <mergeCell ref="AB45:AB46"/>
    <mergeCell ref="J6:J7"/>
    <mergeCell ref="AK45:AK46"/>
    <mergeCell ref="AC45:AC46"/>
    <mergeCell ref="AD45:AD46"/>
    <mergeCell ref="AE45:AE46"/>
    <mergeCell ref="AH45:AH46"/>
    <mergeCell ref="K6:K7"/>
    <mergeCell ref="AB6:AB7"/>
  </mergeCells>
  <phoneticPr fontId="2"/>
  <conditionalFormatting sqref="AL47:AL50 A8:A21 A37:A51 AL8:AL29">
    <cfRule type="cellIs" dxfId="796" priority="189" stopIfTrue="1" operator="equal">
      <formula>"NG"</formula>
    </cfRule>
    <cfRule type="cellIs" dxfId="795" priority="190" stopIfTrue="1" operator="equal">
      <formula>"OK"</formula>
    </cfRule>
  </conditionalFormatting>
  <conditionalFormatting sqref="AE8:AE29 AE47:AE50 H8:H21 H37:H51">
    <cfRule type="cellIs" dxfId="794" priority="191" stopIfTrue="1" operator="equal">
      <formula>0</formula>
    </cfRule>
  </conditionalFormatting>
  <conditionalFormatting sqref="B8:B21 B37:B51">
    <cfRule type="cellIs" dxfId="793" priority="305" stopIfTrue="1" operator="notBetween">
      <formula>G8</formula>
      <formula>F8</formula>
    </cfRule>
    <cfRule type="cellIs" dxfId="792" priority="306" stopIfTrue="1" operator="notBetween">
      <formula>G8-0.1</formula>
      <formula>F8+0.1</formula>
    </cfRule>
  </conditionalFormatting>
  <conditionalFormatting sqref="AK47:AK50 AK8:AK29">
    <cfRule type="cellIs" dxfId="791" priority="309" stopIfTrue="1" operator="notBetween">
      <formula>AF8</formula>
      <formula>AG8</formula>
    </cfRule>
    <cfRule type="cellIs" dxfId="790" priority="310" stopIfTrue="1" operator="notBetween">
      <formula>AF8-0.1</formula>
      <formula>AG8+0.1</formula>
    </cfRule>
  </conditionalFormatting>
  <conditionalFormatting sqref="AE8">
    <cfRule type="cellIs" dxfId="789" priority="126" operator="equal">
      <formula>""</formula>
    </cfRule>
  </conditionalFormatting>
  <conditionalFormatting sqref="AE9">
    <cfRule type="cellIs" dxfId="788" priority="125" operator="equal">
      <formula>""</formula>
    </cfRule>
  </conditionalFormatting>
  <conditionalFormatting sqref="AE10">
    <cfRule type="cellIs" dxfId="787" priority="124" operator="equal">
      <formula>""</formula>
    </cfRule>
  </conditionalFormatting>
  <conditionalFormatting sqref="AE11">
    <cfRule type="cellIs" dxfId="786" priority="123" operator="equal">
      <formula>""</formula>
    </cfRule>
  </conditionalFormatting>
  <conditionalFormatting sqref="AE12">
    <cfRule type="cellIs" dxfId="785" priority="122" operator="equal">
      <formula>""</formula>
    </cfRule>
  </conditionalFormatting>
  <conditionalFormatting sqref="AE13">
    <cfRule type="cellIs" dxfId="784" priority="121" operator="equal">
      <formula>""</formula>
    </cfRule>
  </conditionalFormatting>
  <conditionalFormatting sqref="AE14">
    <cfRule type="cellIs" dxfId="783" priority="120" operator="equal">
      <formula>""</formula>
    </cfRule>
  </conditionalFormatting>
  <conditionalFormatting sqref="AE15">
    <cfRule type="cellIs" dxfId="782" priority="119" operator="equal">
      <formula>""</formula>
    </cfRule>
  </conditionalFormatting>
  <conditionalFormatting sqref="AE16">
    <cfRule type="cellIs" dxfId="781" priority="118" operator="equal">
      <formula>""</formula>
    </cfRule>
  </conditionalFormatting>
  <conditionalFormatting sqref="AE17">
    <cfRule type="cellIs" dxfId="780" priority="117" operator="equal">
      <formula>""</formula>
    </cfRule>
  </conditionalFormatting>
  <conditionalFormatting sqref="AE18">
    <cfRule type="cellIs" dxfId="779" priority="116" operator="equal">
      <formula>""</formula>
    </cfRule>
  </conditionalFormatting>
  <conditionalFormatting sqref="AE19">
    <cfRule type="cellIs" dxfId="778" priority="115" operator="equal">
      <formula>""</formula>
    </cfRule>
  </conditionalFormatting>
  <conditionalFormatting sqref="AE20">
    <cfRule type="cellIs" dxfId="777" priority="114" operator="equal">
      <formula>""</formula>
    </cfRule>
  </conditionalFormatting>
  <conditionalFormatting sqref="AE21">
    <cfRule type="cellIs" dxfId="776" priority="113" operator="equal">
      <formula>""</formula>
    </cfRule>
  </conditionalFormatting>
  <conditionalFormatting sqref="AE22">
    <cfRule type="cellIs" dxfId="775" priority="112" operator="equal">
      <formula>""</formula>
    </cfRule>
  </conditionalFormatting>
  <conditionalFormatting sqref="AE23">
    <cfRule type="cellIs" dxfId="774" priority="111" operator="equal">
      <formula>""</formula>
    </cfRule>
  </conditionalFormatting>
  <conditionalFormatting sqref="AE22">
    <cfRule type="cellIs" dxfId="773" priority="110" operator="equal">
      <formula>""</formula>
    </cfRule>
  </conditionalFormatting>
  <conditionalFormatting sqref="AE23">
    <cfRule type="cellIs" dxfId="772" priority="109" operator="equal">
      <formula>""</formula>
    </cfRule>
  </conditionalFormatting>
  <conditionalFormatting sqref="AE24">
    <cfRule type="cellIs" dxfId="771" priority="108" operator="equal">
      <formula>""</formula>
    </cfRule>
  </conditionalFormatting>
  <conditionalFormatting sqref="AE25">
    <cfRule type="cellIs" dxfId="770" priority="107" operator="equal">
      <formula>""</formula>
    </cfRule>
  </conditionalFormatting>
  <conditionalFormatting sqref="AE26">
    <cfRule type="cellIs" dxfId="769" priority="106" operator="equal">
      <formula>""</formula>
    </cfRule>
  </conditionalFormatting>
  <conditionalFormatting sqref="AE27">
    <cfRule type="cellIs" dxfId="768" priority="105" operator="equal">
      <formula>""</formula>
    </cfRule>
  </conditionalFormatting>
  <conditionalFormatting sqref="AE28">
    <cfRule type="cellIs" dxfId="767" priority="104" operator="equal">
      <formula>""</formula>
    </cfRule>
  </conditionalFormatting>
  <conditionalFormatting sqref="AE29">
    <cfRule type="cellIs" dxfId="766" priority="103" operator="equal">
      <formula>""</formula>
    </cfRule>
  </conditionalFormatting>
  <conditionalFormatting sqref="AE47">
    <cfRule type="cellIs" dxfId="765" priority="102" operator="equal">
      <formula>""</formula>
    </cfRule>
  </conditionalFormatting>
  <conditionalFormatting sqref="AE48">
    <cfRule type="cellIs" dxfId="764" priority="101" operator="equal">
      <formula>""</formula>
    </cfRule>
  </conditionalFormatting>
  <conditionalFormatting sqref="AE49">
    <cfRule type="cellIs" dxfId="763" priority="100" operator="equal">
      <formula>""</formula>
    </cfRule>
  </conditionalFormatting>
  <conditionalFormatting sqref="AE50">
    <cfRule type="cellIs" dxfId="762" priority="99" operator="equal">
      <formula>""</formula>
    </cfRule>
  </conditionalFormatting>
  <conditionalFormatting sqref="H8">
    <cfRule type="cellIs" dxfId="761" priority="98" operator="equal">
      <formula>""</formula>
    </cfRule>
  </conditionalFormatting>
  <conditionalFormatting sqref="H9">
    <cfRule type="cellIs" dxfId="760" priority="97" operator="equal">
      <formula>""</formula>
    </cfRule>
  </conditionalFormatting>
  <conditionalFormatting sqref="H10">
    <cfRule type="cellIs" dxfId="759" priority="96" operator="equal">
      <formula>""</formula>
    </cfRule>
  </conditionalFormatting>
  <conditionalFormatting sqref="H11">
    <cfRule type="cellIs" dxfId="758" priority="95" operator="equal">
      <formula>""</formula>
    </cfRule>
  </conditionalFormatting>
  <conditionalFormatting sqref="H12">
    <cfRule type="cellIs" dxfId="757" priority="94" operator="equal">
      <formula>""</formula>
    </cfRule>
  </conditionalFormatting>
  <conditionalFormatting sqref="H13">
    <cfRule type="cellIs" dxfId="756" priority="93" operator="equal">
      <formula>""</formula>
    </cfRule>
  </conditionalFormatting>
  <conditionalFormatting sqref="H14">
    <cfRule type="cellIs" dxfId="755" priority="92" operator="equal">
      <formula>""</formula>
    </cfRule>
  </conditionalFormatting>
  <conditionalFormatting sqref="H15">
    <cfRule type="cellIs" dxfId="754" priority="91" operator="equal">
      <formula>""</formula>
    </cfRule>
  </conditionalFormatting>
  <conditionalFormatting sqref="H16">
    <cfRule type="cellIs" dxfId="753" priority="90" operator="equal">
      <formula>""</formula>
    </cfRule>
  </conditionalFormatting>
  <conditionalFormatting sqref="H17">
    <cfRule type="cellIs" dxfId="752" priority="89" operator="equal">
      <formula>""</formula>
    </cfRule>
  </conditionalFormatting>
  <conditionalFormatting sqref="H18">
    <cfRule type="cellIs" dxfId="751" priority="88" operator="equal">
      <formula>""</formula>
    </cfRule>
  </conditionalFormatting>
  <conditionalFormatting sqref="H19">
    <cfRule type="cellIs" dxfId="750" priority="87" operator="equal">
      <formula>""</formula>
    </cfRule>
  </conditionalFormatting>
  <conditionalFormatting sqref="H20">
    <cfRule type="cellIs" dxfId="749" priority="86" operator="equal">
      <formula>""</formula>
    </cfRule>
  </conditionalFormatting>
  <conditionalFormatting sqref="H21">
    <cfRule type="cellIs" dxfId="748" priority="85" operator="equal">
      <formula>""</formula>
    </cfRule>
  </conditionalFormatting>
  <conditionalFormatting sqref="H37">
    <cfRule type="cellIs" dxfId="747" priority="84" operator="equal">
      <formula>""</formula>
    </cfRule>
  </conditionalFormatting>
  <conditionalFormatting sqref="H38">
    <cfRule type="cellIs" dxfId="746" priority="83" operator="equal">
      <formula>""</formula>
    </cfRule>
  </conditionalFormatting>
  <conditionalFormatting sqref="H39">
    <cfRule type="cellIs" dxfId="745" priority="82" operator="equal">
      <formula>""</formula>
    </cfRule>
  </conditionalFormatting>
  <conditionalFormatting sqref="H40">
    <cfRule type="cellIs" dxfId="744" priority="81" operator="equal">
      <formula>""</formula>
    </cfRule>
  </conditionalFormatting>
  <conditionalFormatting sqref="H41">
    <cfRule type="cellIs" dxfId="743" priority="80" operator="equal">
      <formula>""</formula>
    </cfRule>
  </conditionalFormatting>
  <conditionalFormatting sqref="H42">
    <cfRule type="cellIs" dxfId="742" priority="79" operator="equal">
      <formula>""</formula>
    </cfRule>
  </conditionalFormatting>
  <conditionalFormatting sqref="H43">
    <cfRule type="cellIs" dxfId="741" priority="78" operator="equal">
      <formula>""</formula>
    </cfRule>
  </conditionalFormatting>
  <conditionalFormatting sqref="H44">
    <cfRule type="cellIs" dxfId="740" priority="77" operator="equal">
      <formula>""</formula>
    </cfRule>
  </conditionalFormatting>
  <conditionalFormatting sqref="H45">
    <cfRule type="cellIs" dxfId="739" priority="76" operator="equal">
      <formula>""</formula>
    </cfRule>
  </conditionalFormatting>
  <conditionalFormatting sqref="H46">
    <cfRule type="cellIs" dxfId="738" priority="75" operator="equal">
      <formula>""</formula>
    </cfRule>
  </conditionalFormatting>
  <conditionalFormatting sqref="H47">
    <cfRule type="cellIs" dxfId="737" priority="74" operator="equal">
      <formula>""</formula>
    </cfRule>
  </conditionalFormatting>
  <conditionalFormatting sqref="H48">
    <cfRule type="cellIs" dxfId="736" priority="73" operator="equal">
      <formula>""</formula>
    </cfRule>
  </conditionalFormatting>
  <conditionalFormatting sqref="H49">
    <cfRule type="cellIs" dxfId="735" priority="72" operator="equal">
      <formula>""</formula>
    </cfRule>
  </conditionalFormatting>
  <conditionalFormatting sqref="H50">
    <cfRule type="cellIs" dxfId="734" priority="71" operator="equal">
      <formula>""</formula>
    </cfRule>
  </conditionalFormatting>
  <conditionalFormatting sqref="H37">
    <cfRule type="cellIs" dxfId="733" priority="70" operator="equal">
      <formula>""</formula>
    </cfRule>
  </conditionalFormatting>
  <conditionalFormatting sqref="H38">
    <cfRule type="cellIs" dxfId="732" priority="69" operator="equal">
      <formula>""</formula>
    </cfRule>
  </conditionalFormatting>
  <conditionalFormatting sqref="H39">
    <cfRule type="cellIs" dxfId="731" priority="68" operator="equal">
      <formula>""</formula>
    </cfRule>
  </conditionalFormatting>
  <conditionalFormatting sqref="H40">
    <cfRule type="cellIs" dxfId="730" priority="67" operator="equal">
      <formula>""</formula>
    </cfRule>
  </conditionalFormatting>
  <conditionalFormatting sqref="H41">
    <cfRule type="cellIs" dxfId="729" priority="66" operator="equal">
      <formula>""</formula>
    </cfRule>
  </conditionalFormatting>
  <conditionalFormatting sqref="H42">
    <cfRule type="cellIs" dxfId="728" priority="65" operator="equal">
      <formula>""</formula>
    </cfRule>
  </conditionalFormatting>
  <conditionalFormatting sqref="H43">
    <cfRule type="cellIs" dxfId="727" priority="64" operator="equal">
      <formula>""</formula>
    </cfRule>
  </conditionalFormatting>
  <conditionalFormatting sqref="H44">
    <cfRule type="cellIs" dxfId="726" priority="63" operator="equal">
      <formula>""</formula>
    </cfRule>
  </conditionalFormatting>
  <conditionalFormatting sqref="H45">
    <cfRule type="cellIs" dxfId="725" priority="62" operator="equal">
      <formula>""</formula>
    </cfRule>
  </conditionalFormatting>
  <conditionalFormatting sqref="H46">
    <cfRule type="cellIs" dxfId="724" priority="61" operator="equal">
      <formula>""</formula>
    </cfRule>
  </conditionalFormatting>
  <conditionalFormatting sqref="H47">
    <cfRule type="cellIs" dxfId="723" priority="60" operator="equal">
      <formula>""</formula>
    </cfRule>
  </conditionalFormatting>
  <conditionalFormatting sqref="H48">
    <cfRule type="cellIs" dxfId="722" priority="59" operator="equal">
      <formula>""</formula>
    </cfRule>
  </conditionalFormatting>
  <conditionalFormatting sqref="H49">
    <cfRule type="cellIs" dxfId="721" priority="58" operator="equal">
      <formula>""</formula>
    </cfRule>
  </conditionalFormatting>
  <conditionalFormatting sqref="H50">
    <cfRule type="cellIs" dxfId="720" priority="57" operator="equal">
      <formula>""</formula>
    </cfRule>
  </conditionalFormatting>
  <conditionalFormatting sqref="H51">
    <cfRule type="cellIs" dxfId="719" priority="56" operator="equal">
      <formula>""</formula>
    </cfRule>
  </conditionalFormatting>
  <conditionalFormatting sqref="C9">
    <cfRule type="cellIs" dxfId="718" priority="55" operator="equal">
      <formula>""</formula>
    </cfRule>
  </conditionalFormatting>
  <conditionalFormatting sqref="C8">
    <cfRule type="cellIs" dxfId="717" priority="54" operator="equal">
      <formula>""</formula>
    </cfRule>
  </conditionalFormatting>
  <conditionalFormatting sqref="C10">
    <cfRule type="cellIs" dxfId="716" priority="53" operator="equal">
      <formula>""</formula>
    </cfRule>
  </conditionalFormatting>
  <conditionalFormatting sqref="C11">
    <cfRule type="cellIs" dxfId="715" priority="52" operator="equal">
      <formula>""</formula>
    </cfRule>
  </conditionalFormatting>
  <conditionalFormatting sqref="C12">
    <cfRule type="cellIs" dxfId="714" priority="51" operator="equal">
      <formula>""</formula>
    </cfRule>
  </conditionalFormatting>
  <conditionalFormatting sqref="C14">
    <cfRule type="cellIs" dxfId="713" priority="50" operator="equal">
      <formula>""</formula>
    </cfRule>
  </conditionalFormatting>
  <conditionalFormatting sqref="C13">
    <cfRule type="cellIs" dxfId="712" priority="49" operator="equal">
      <formula>""</formula>
    </cfRule>
  </conditionalFormatting>
  <conditionalFormatting sqref="C15">
    <cfRule type="cellIs" dxfId="711" priority="48" operator="equal">
      <formula>""</formula>
    </cfRule>
  </conditionalFormatting>
  <conditionalFormatting sqref="C16">
    <cfRule type="cellIs" dxfId="710" priority="47" operator="equal">
      <formula>""</formula>
    </cfRule>
  </conditionalFormatting>
  <conditionalFormatting sqref="C17">
    <cfRule type="cellIs" dxfId="709" priority="46" operator="equal">
      <formula>""</formula>
    </cfRule>
  </conditionalFormatting>
  <conditionalFormatting sqref="C18">
    <cfRule type="cellIs" dxfId="708" priority="45" operator="equal">
      <formula>""</formula>
    </cfRule>
  </conditionalFormatting>
  <conditionalFormatting sqref="C20">
    <cfRule type="cellIs" dxfId="707" priority="44" operator="equal">
      <formula>""</formula>
    </cfRule>
  </conditionalFormatting>
  <conditionalFormatting sqref="C19">
    <cfRule type="cellIs" dxfId="706" priority="43" operator="equal">
      <formula>""</formula>
    </cfRule>
  </conditionalFormatting>
  <conditionalFormatting sqref="C21">
    <cfRule type="cellIs" dxfId="705" priority="42" operator="equal">
      <formula>""</formula>
    </cfRule>
  </conditionalFormatting>
  <conditionalFormatting sqref="AJ8">
    <cfRule type="cellIs" dxfId="704" priority="41" operator="equal">
      <formula>""</formula>
    </cfRule>
  </conditionalFormatting>
  <conditionalFormatting sqref="AJ9">
    <cfRule type="cellIs" dxfId="703" priority="40" operator="equal">
      <formula>""</formula>
    </cfRule>
  </conditionalFormatting>
  <conditionalFormatting sqref="AJ10">
    <cfRule type="cellIs" dxfId="702" priority="39" operator="equal">
      <formula>""</formula>
    </cfRule>
  </conditionalFormatting>
  <conditionalFormatting sqref="AJ12">
    <cfRule type="cellIs" dxfId="701" priority="38" operator="equal">
      <formula>""</formula>
    </cfRule>
  </conditionalFormatting>
  <conditionalFormatting sqref="AJ11">
    <cfRule type="cellIs" dxfId="700" priority="37" operator="equal">
      <formula>""</formula>
    </cfRule>
  </conditionalFormatting>
  <conditionalFormatting sqref="AJ13">
    <cfRule type="cellIs" dxfId="699" priority="36" operator="equal">
      <formula>""</formula>
    </cfRule>
  </conditionalFormatting>
  <conditionalFormatting sqref="AJ14">
    <cfRule type="cellIs" dxfId="698" priority="35" operator="equal">
      <formula>""</formula>
    </cfRule>
  </conditionalFormatting>
  <conditionalFormatting sqref="AJ15">
    <cfRule type="cellIs" dxfId="697" priority="34" operator="equal">
      <formula>""</formula>
    </cfRule>
  </conditionalFormatting>
  <conditionalFormatting sqref="AJ16">
    <cfRule type="cellIs" dxfId="696" priority="33" operator="equal">
      <formula>""</formula>
    </cfRule>
  </conditionalFormatting>
  <conditionalFormatting sqref="AJ18">
    <cfRule type="cellIs" dxfId="695" priority="32" operator="equal">
      <formula>""</formula>
    </cfRule>
  </conditionalFormatting>
  <conditionalFormatting sqref="AJ17">
    <cfRule type="cellIs" dxfId="694" priority="31" operator="equal">
      <formula>""</formula>
    </cfRule>
  </conditionalFormatting>
  <conditionalFormatting sqref="AJ19">
    <cfRule type="cellIs" dxfId="693" priority="30" operator="equal">
      <formula>""</formula>
    </cfRule>
  </conditionalFormatting>
  <conditionalFormatting sqref="AJ20">
    <cfRule type="cellIs" dxfId="692" priority="29" operator="equal">
      <formula>""</formula>
    </cfRule>
  </conditionalFormatting>
  <conditionalFormatting sqref="AJ21">
    <cfRule type="cellIs" dxfId="691" priority="28" operator="equal">
      <formula>""</formula>
    </cfRule>
  </conditionalFormatting>
  <conditionalFormatting sqref="AJ22">
    <cfRule type="cellIs" dxfId="690" priority="27" operator="equal">
      <formula>""</formula>
    </cfRule>
  </conditionalFormatting>
  <conditionalFormatting sqref="AJ23">
    <cfRule type="cellIs" dxfId="689" priority="26" operator="equal">
      <formula>""</formula>
    </cfRule>
  </conditionalFormatting>
  <conditionalFormatting sqref="AJ24">
    <cfRule type="cellIs" dxfId="688" priority="25" operator="equal">
      <formula>""</formula>
    </cfRule>
  </conditionalFormatting>
  <conditionalFormatting sqref="AJ26">
    <cfRule type="cellIs" dxfId="687" priority="24" operator="equal">
      <formula>""</formula>
    </cfRule>
  </conditionalFormatting>
  <conditionalFormatting sqref="AJ25">
    <cfRule type="cellIs" dxfId="686" priority="23" operator="equal">
      <formula>""</formula>
    </cfRule>
  </conditionalFormatting>
  <conditionalFormatting sqref="AJ27">
    <cfRule type="cellIs" dxfId="685" priority="22" operator="equal">
      <formula>""</formula>
    </cfRule>
  </conditionalFormatting>
  <conditionalFormatting sqref="AJ28">
    <cfRule type="cellIs" dxfId="684" priority="21" operator="equal">
      <formula>""</formula>
    </cfRule>
  </conditionalFormatting>
  <conditionalFormatting sqref="AJ29">
    <cfRule type="cellIs" dxfId="683" priority="20" operator="equal">
      <formula>""</formula>
    </cfRule>
  </conditionalFormatting>
  <conditionalFormatting sqref="AJ47">
    <cfRule type="cellIs" dxfId="682" priority="19" operator="equal">
      <formula>""</formula>
    </cfRule>
  </conditionalFormatting>
  <conditionalFormatting sqref="AJ48">
    <cfRule type="cellIs" dxfId="681" priority="18" operator="equal">
      <formula>""</formula>
    </cfRule>
  </conditionalFormatting>
  <conditionalFormatting sqref="AJ49">
    <cfRule type="cellIs" dxfId="680" priority="17" operator="equal">
      <formula>""</formula>
    </cfRule>
  </conditionalFormatting>
  <conditionalFormatting sqref="AJ50">
    <cfRule type="cellIs" dxfId="679" priority="16" operator="equal">
      <formula>""</formula>
    </cfRule>
  </conditionalFormatting>
  <conditionalFormatting sqref="C37">
    <cfRule type="cellIs" dxfId="678" priority="15" operator="equal">
      <formula>""</formula>
    </cfRule>
  </conditionalFormatting>
  <conditionalFormatting sqref="C38">
    <cfRule type="cellIs" dxfId="677" priority="14" operator="equal">
      <formula>""</formula>
    </cfRule>
  </conditionalFormatting>
  <conditionalFormatting sqref="C39">
    <cfRule type="cellIs" dxfId="676" priority="13" operator="equal">
      <formula>""</formula>
    </cfRule>
  </conditionalFormatting>
  <conditionalFormatting sqref="C40">
    <cfRule type="cellIs" dxfId="675" priority="12" operator="equal">
      <formula>""</formula>
    </cfRule>
  </conditionalFormatting>
  <conditionalFormatting sqref="C41">
    <cfRule type="cellIs" dxfId="674" priority="11" operator="equal">
      <formula>""</formula>
    </cfRule>
  </conditionalFormatting>
  <conditionalFormatting sqref="C42">
    <cfRule type="cellIs" dxfId="673" priority="10" operator="equal">
      <formula>""</formula>
    </cfRule>
  </conditionalFormatting>
  <conditionalFormatting sqref="C43">
    <cfRule type="cellIs" dxfId="672" priority="9" operator="equal">
      <formula>""</formula>
    </cfRule>
  </conditionalFormatting>
  <conditionalFormatting sqref="C44">
    <cfRule type="cellIs" dxfId="671" priority="8" operator="equal">
      <formula>""</formula>
    </cfRule>
  </conditionalFormatting>
  <conditionalFormatting sqref="C45">
    <cfRule type="cellIs" dxfId="670" priority="7" operator="equal">
      <formula>""</formula>
    </cfRule>
  </conditionalFormatting>
  <conditionalFormatting sqref="C46">
    <cfRule type="cellIs" dxfId="669" priority="6" operator="equal">
      <formula>""</formula>
    </cfRule>
  </conditionalFormatting>
  <conditionalFormatting sqref="C47">
    <cfRule type="cellIs" dxfId="668" priority="5" operator="equal">
      <formula>""</formula>
    </cfRule>
  </conditionalFormatting>
  <conditionalFormatting sqref="C48">
    <cfRule type="cellIs" dxfId="667" priority="4" operator="equal">
      <formula>""</formula>
    </cfRule>
  </conditionalFormatting>
  <conditionalFormatting sqref="C49">
    <cfRule type="cellIs" dxfId="666" priority="3" operator="equal">
      <formula>""</formula>
    </cfRule>
  </conditionalFormatting>
  <conditionalFormatting sqref="C50">
    <cfRule type="cellIs" dxfId="665" priority="2" operator="equal">
      <formula>""</formula>
    </cfRule>
  </conditionalFormatting>
  <conditionalFormatting sqref="C51">
    <cfRule type="cellIs" dxfId="664" priority="1" operator="equal">
      <formula>""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51" orientation="landscape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9"/>
    <pageSetUpPr fitToPage="1"/>
  </sheetPr>
  <dimension ref="A1:AL28"/>
  <sheetViews>
    <sheetView zoomScale="50" zoomScaleNormal="50" workbookViewId="0">
      <selection activeCell="AH13" sqref="AH13"/>
    </sheetView>
  </sheetViews>
  <sheetFormatPr baseColWidth="10" defaultColWidth="9" defaultRowHeight="17"/>
  <cols>
    <col min="1" max="1" width="5.6640625" style="38" customWidth="1"/>
    <col min="2" max="3" width="7.6640625" style="38" customWidth="1"/>
    <col min="4" max="5" width="12.1640625" style="38" customWidth="1"/>
    <col min="6" max="8" width="7.6640625" style="38" customWidth="1"/>
    <col min="9" max="9" width="12.1640625" style="38" customWidth="1"/>
    <col min="10" max="10" width="5.6640625" style="38" customWidth="1"/>
    <col min="11" max="11" width="7.1640625" style="38" customWidth="1"/>
    <col min="12" max="27" width="5.6640625" style="38" customWidth="1"/>
    <col min="28" max="28" width="7.1640625" style="38" customWidth="1"/>
    <col min="29" max="29" width="5.6640625" style="38" customWidth="1"/>
    <col min="30" max="30" width="12.1640625" style="38" customWidth="1"/>
    <col min="31" max="33" width="7.6640625" style="38" customWidth="1"/>
    <col min="34" max="35" width="12.1640625" style="38" customWidth="1"/>
    <col min="36" max="37" width="7.6640625" style="38" customWidth="1"/>
    <col min="38" max="38" width="5.6640625" style="38" customWidth="1"/>
    <col min="39" max="16384" width="9" style="38"/>
  </cols>
  <sheetData>
    <row r="1" spans="1:38" ht="17.25" customHeight="1">
      <c r="A1" s="790" t="str">
        <f>A測定!A5</f>
        <v>GHAC  R0J尺寸检查表</v>
      </c>
      <c r="B1" s="791"/>
      <c r="C1" s="791"/>
      <c r="D1" s="791"/>
      <c r="E1" s="792"/>
      <c r="F1" s="790" t="str">
        <f>CONCATENATE(MID(A測定!A5,6,3),"#",A測定!D5,"_",A測定!L5,"(",TEXT(A測定!G5,"yy/mm/dd"),")","_","SHOT.NO",A測定!J5)</f>
        <v xml:space="preserve"> R0#3_DC1(AVE)_SHOT.NO191</v>
      </c>
      <c r="G1" s="791"/>
      <c r="H1" s="791"/>
      <c r="I1" s="791"/>
      <c r="J1" s="791"/>
      <c r="K1" s="791"/>
      <c r="L1" s="791"/>
      <c r="M1" s="792"/>
      <c r="AB1" s="785" t="str">
        <f>A測定!$J$7</f>
        <v>基准值</v>
      </c>
      <c r="AC1" s="786"/>
      <c r="AD1" s="784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AE1" s="784"/>
      <c r="AF1" s="784"/>
      <c r="AG1" s="784"/>
      <c r="AH1" s="784"/>
      <c r="AI1" s="784"/>
      <c r="AJ1" s="784"/>
      <c r="AK1" s="784"/>
    </row>
    <row r="2" spans="1:38" ht="17.25" customHeight="1">
      <c r="A2" s="793"/>
      <c r="B2" s="794"/>
      <c r="C2" s="794"/>
      <c r="D2" s="794"/>
      <c r="E2" s="795"/>
      <c r="F2" s="793"/>
      <c r="G2" s="794"/>
      <c r="H2" s="794"/>
      <c r="I2" s="794"/>
      <c r="J2" s="794"/>
      <c r="K2" s="794"/>
      <c r="L2" s="794"/>
      <c r="M2" s="795"/>
      <c r="AB2" s="787"/>
      <c r="AC2" s="788"/>
      <c r="AD2" s="784"/>
      <c r="AE2" s="784"/>
      <c r="AF2" s="784"/>
      <c r="AG2" s="784"/>
      <c r="AH2" s="784"/>
      <c r="AI2" s="784"/>
      <c r="AJ2" s="784"/>
      <c r="AK2" s="784"/>
    </row>
    <row r="3" spans="1:38" ht="17.25" customHeight="1">
      <c r="A3" s="790" t="str">
        <f>A測定!$S$1</f>
        <v>GA　端面</v>
      </c>
      <c r="B3" s="791"/>
      <c r="C3" s="791"/>
      <c r="D3" s="791"/>
      <c r="E3" s="792"/>
      <c r="F3" s="39" t="s">
        <v>20</v>
      </c>
      <c r="G3" s="40">
        <f>MAX(B8:B28,AK8:AK27)</f>
        <v>0.42</v>
      </c>
      <c r="O3" s="1"/>
      <c r="P3" s="1"/>
      <c r="Q3" s="1"/>
      <c r="R3" s="1"/>
      <c r="S3" s="1"/>
      <c r="T3" s="1"/>
      <c r="U3" s="1"/>
      <c r="V3" s="1"/>
    </row>
    <row r="4" spans="1:38" ht="17.25" customHeight="1">
      <c r="A4" s="793"/>
      <c r="B4" s="794"/>
      <c r="C4" s="794"/>
      <c r="D4" s="794"/>
      <c r="E4" s="795"/>
      <c r="F4" s="39" t="s">
        <v>21</v>
      </c>
      <c r="G4" s="40">
        <f>MIN(B8:B28,AK8:AK27)</f>
        <v>-0.05</v>
      </c>
      <c r="O4" s="1"/>
      <c r="P4" s="1"/>
      <c r="Q4" s="1"/>
      <c r="R4" s="1"/>
      <c r="S4" s="1"/>
      <c r="T4" s="1"/>
      <c r="U4" s="1"/>
      <c r="V4" s="1"/>
    </row>
    <row r="6" spans="1:38" ht="17.25" customHeight="1">
      <c r="A6" s="778" t="str">
        <f>A測定!$O$11</f>
        <v>判定</v>
      </c>
      <c r="B6" s="778" t="str">
        <f>A測定!$M$11</f>
        <v>差異</v>
      </c>
      <c r="C6" s="778" t="str">
        <f>A測定!$L$11</f>
        <v>取代</v>
      </c>
      <c r="D6" s="778" t="str">
        <f>A測定!$K$11</f>
        <v>測定値</v>
      </c>
      <c r="E6" s="778" t="str">
        <f>A測定!$J$11</f>
        <v>素材寸法</v>
      </c>
      <c r="F6" s="778" t="str">
        <f>RIGHT(A測定!$H$11,2)</f>
        <v>公差</v>
      </c>
      <c r="G6" s="778"/>
      <c r="H6" s="800" t="str">
        <f>A測定!$G$11</f>
        <v>设定余量</v>
      </c>
      <c r="I6" s="778" t="str">
        <f>A測定!$F$11</f>
        <v>工件尺寸</v>
      </c>
      <c r="J6" s="778" t="str">
        <f>A測定!$D$11</f>
        <v>测量</v>
      </c>
      <c r="K6" s="778" t="str">
        <f>A測定!$A$11</f>
        <v>NO</v>
      </c>
      <c r="AB6" s="778" t="str">
        <f>K6</f>
        <v>NO</v>
      </c>
      <c r="AC6" s="778" t="str">
        <f>J6</f>
        <v>测量</v>
      </c>
      <c r="AD6" s="781" t="str">
        <f>I6</f>
        <v>工件尺寸</v>
      </c>
      <c r="AE6" s="781" t="str">
        <f>H6</f>
        <v>设定余量</v>
      </c>
      <c r="AF6" s="778" t="str">
        <f>F6</f>
        <v>公差</v>
      </c>
      <c r="AG6" s="778"/>
      <c r="AH6" s="781" t="str">
        <f>E6</f>
        <v>素材寸法</v>
      </c>
      <c r="AI6" s="778" t="str">
        <f>D6</f>
        <v>測定値</v>
      </c>
      <c r="AJ6" s="781" t="str">
        <f>C6</f>
        <v>取代</v>
      </c>
      <c r="AK6" s="778" t="str">
        <f>B6</f>
        <v>差異</v>
      </c>
      <c r="AL6" s="778" t="str">
        <f>A6</f>
        <v>判定</v>
      </c>
    </row>
    <row r="7" spans="1:38">
      <c r="A7" s="778"/>
      <c r="B7" s="778"/>
      <c r="C7" s="778"/>
      <c r="D7" s="778"/>
      <c r="E7" s="778"/>
      <c r="F7" s="173" t="str">
        <f>LEFT(A測定!$I$11,1)</f>
        <v>下</v>
      </c>
      <c r="G7" s="173" t="str">
        <f>LEFT(A測定!$H$11,1)</f>
        <v>上</v>
      </c>
      <c r="H7" s="802"/>
      <c r="I7" s="778"/>
      <c r="J7" s="778"/>
      <c r="K7" s="778"/>
      <c r="AB7" s="778"/>
      <c r="AC7" s="778"/>
      <c r="AD7" s="778"/>
      <c r="AE7" s="778"/>
      <c r="AF7" s="171" t="str">
        <f>G7</f>
        <v>上</v>
      </c>
      <c r="AG7" s="171" t="str">
        <f>F7</f>
        <v>下</v>
      </c>
      <c r="AH7" s="778"/>
      <c r="AI7" s="778"/>
      <c r="AJ7" s="778"/>
      <c r="AK7" s="778"/>
      <c r="AL7" s="778"/>
    </row>
    <row r="8" spans="1:38">
      <c r="A8" s="39" t="str">
        <f t="shared" ref="A8:A28" si="0">IF(AND(G8&gt;=B8,B8&gt;=F8),"OK","NG")</f>
        <v>OK</v>
      </c>
      <c r="B8" s="42">
        <f>A測定!M54</f>
        <v>0.4</v>
      </c>
      <c r="C8" s="42">
        <f>A測定!L54</f>
        <v>1.1499999999999999</v>
      </c>
      <c r="D8" s="43">
        <f>A測定!K54</f>
        <v>214.846</v>
      </c>
      <c r="E8" s="43">
        <f>A測定!J54</f>
        <v>214.45</v>
      </c>
      <c r="F8" s="44">
        <f>A測定!I54</f>
        <v>-0.2</v>
      </c>
      <c r="G8" s="44">
        <f>A測定!H54</f>
        <v>0.5</v>
      </c>
      <c r="H8" s="42">
        <f>A測定!G54</f>
        <v>0.75</v>
      </c>
      <c r="I8" s="43">
        <f>A測定!F54</f>
        <v>213.7</v>
      </c>
      <c r="J8" s="39" t="str">
        <f>A測定!D54</f>
        <v>Z</v>
      </c>
      <c r="K8" s="39">
        <f>A測定!A54</f>
        <v>379</v>
      </c>
      <c r="AB8" s="39">
        <f>A測定!A13</f>
        <v>1002</v>
      </c>
      <c r="AC8" s="39" t="str">
        <f>A測定!D13</f>
        <v>Z</v>
      </c>
      <c r="AD8" s="45">
        <f>A測定!F13</f>
        <v>212.7</v>
      </c>
      <c r="AE8" s="42">
        <f>A測定!G13</f>
        <v>0</v>
      </c>
      <c r="AF8" s="46">
        <f>A測定!H13</f>
        <v>0.05</v>
      </c>
      <c r="AG8" s="46">
        <f>A測定!I13</f>
        <v>-0.05</v>
      </c>
      <c r="AH8" s="45">
        <f>A測定!J13</f>
        <v>212.7</v>
      </c>
      <c r="AI8" s="45">
        <f>A測定!K13</f>
        <v>212.7</v>
      </c>
      <c r="AJ8" s="42" t="str">
        <f>A測定!L13</f>
        <v/>
      </c>
      <c r="AK8" s="47">
        <f>A測定!M13</f>
        <v>0</v>
      </c>
      <c r="AL8" s="39" t="str">
        <f t="shared" ref="AL8:AL27" si="1">IF(AND(AF8&gt;=AK8,AK8&gt;=AG8),"OK","NG")</f>
        <v>OK</v>
      </c>
    </row>
    <row r="9" spans="1:38">
      <c r="A9" s="39" t="str">
        <f t="shared" si="0"/>
        <v>OK</v>
      </c>
      <c r="B9" s="42">
        <f>A測定!M43</f>
        <v>0.26</v>
      </c>
      <c r="C9" s="42">
        <f>A測定!L43</f>
        <v>1.01</v>
      </c>
      <c r="D9" s="43">
        <f>A測定!K43</f>
        <v>214.70599999999999</v>
      </c>
      <c r="E9" s="43">
        <f>A測定!J43</f>
        <v>214.45</v>
      </c>
      <c r="F9" s="44">
        <f>A測定!I43</f>
        <v>-0.2</v>
      </c>
      <c r="G9" s="44">
        <f>A測定!H43</f>
        <v>0.5</v>
      </c>
      <c r="H9" s="42">
        <f>A測定!G43</f>
        <v>0.75</v>
      </c>
      <c r="I9" s="43">
        <f>A測定!F43</f>
        <v>213.7</v>
      </c>
      <c r="J9" s="39" t="str">
        <f>A測定!D43</f>
        <v>Z</v>
      </c>
      <c r="K9" s="39">
        <f>A測定!A43</f>
        <v>367</v>
      </c>
      <c r="AB9" s="39">
        <f>A測定!A44</f>
        <v>368</v>
      </c>
      <c r="AC9" s="39" t="str">
        <f>A測定!D44</f>
        <v>Z</v>
      </c>
      <c r="AD9" s="45">
        <f>A測定!F44</f>
        <v>213.7</v>
      </c>
      <c r="AE9" s="42">
        <f>A測定!G44</f>
        <v>0.75</v>
      </c>
      <c r="AF9" s="46">
        <f>A測定!H44</f>
        <v>0.5</v>
      </c>
      <c r="AG9" s="46">
        <f>A測定!I44</f>
        <v>-0.2</v>
      </c>
      <c r="AH9" s="45">
        <f>A測定!J44</f>
        <v>214.45</v>
      </c>
      <c r="AI9" s="45">
        <f>A測定!K44</f>
        <v>214.76</v>
      </c>
      <c r="AJ9" s="42">
        <f>A測定!L44</f>
        <v>1.06</v>
      </c>
      <c r="AK9" s="47">
        <f>A測定!M44</f>
        <v>0.31</v>
      </c>
      <c r="AL9" s="39" t="str">
        <f t="shared" si="1"/>
        <v>OK</v>
      </c>
    </row>
    <row r="10" spans="1:38">
      <c r="A10" s="39" t="str">
        <f t="shared" si="0"/>
        <v>OK</v>
      </c>
      <c r="B10" s="42">
        <f>A測定!M12</f>
        <v>0</v>
      </c>
      <c r="C10" s="42" t="str">
        <f>A測定!L12</f>
        <v/>
      </c>
      <c r="D10" s="43">
        <f>A測定!K12</f>
        <v>212.7</v>
      </c>
      <c r="E10" s="43">
        <f>A測定!J12</f>
        <v>212.7</v>
      </c>
      <c r="F10" s="44">
        <f>A測定!I12</f>
        <v>-0.05</v>
      </c>
      <c r="G10" s="44">
        <f>A測定!H12</f>
        <v>0.05</v>
      </c>
      <c r="H10" s="42">
        <f>A測定!G12</f>
        <v>0</v>
      </c>
      <c r="I10" s="43">
        <f>A測定!F12</f>
        <v>212.7</v>
      </c>
      <c r="J10" s="39" t="str">
        <f>A測定!D12</f>
        <v>Z</v>
      </c>
      <c r="K10" s="39">
        <f>A測定!A12</f>
        <v>1001</v>
      </c>
      <c r="AB10" s="39">
        <f>A測定!A36</f>
        <v>360</v>
      </c>
      <c r="AC10" s="39" t="str">
        <f>A測定!D36</f>
        <v>Z</v>
      </c>
      <c r="AD10" s="45">
        <f>A測定!F36</f>
        <v>213.7</v>
      </c>
      <c r="AE10" s="42">
        <f>A測定!G36</f>
        <v>0.75</v>
      </c>
      <c r="AF10" s="46">
        <f>A測定!H36</f>
        <v>0.5</v>
      </c>
      <c r="AG10" s="46">
        <f>A測定!I36</f>
        <v>-0.2</v>
      </c>
      <c r="AH10" s="45">
        <f>A測定!J36</f>
        <v>214.45</v>
      </c>
      <c r="AI10" s="45">
        <f>A測定!K36</f>
        <v>214.71700000000001</v>
      </c>
      <c r="AJ10" s="42">
        <f>A測定!L36</f>
        <v>1.02</v>
      </c>
      <c r="AK10" s="47">
        <f>A測定!M36</f>
        <v>0.27</v>
      </c>
      <c r="AL10" s="39" t="str">
        <f t="shared" si="1"/>
        <v>OK</v>
      </c>
    </row>
    <row r="11" spans="1:38">
      <c r="A11" s="39" t="str">
        <f t="shared" si="0"/>
        <v>OK</v>
      </c>
      <c r="B11" s="42">
        <f>A測定!M53</f>
        <v>0.14000000000000001</v>
      </c>
      <c r="C11" s="42">
        <f>A測定!L53</f>
        <v>0.89</v>
      </c>
      <c r="D11" s="43">
        <f>A測定!K53</f>
        <v>214.59200000000001</v>
      </c>
      <c r="E11" s="43">
        <f>A測定!J53</f>
        <v>214.45</v>
      </c>
      <c r="F11" s="44">
        <f>A測定!I53</f>
        <v>-0.2</v>
      </c>
      <c r="G11" s="44">
        <f>A測定!H53</f>
        <v>0.5</v>
      </c>
      <c r="H11" s="42">
        <f>A測定!G53</f>
        <v>0.75</v>
      </c>
      <c r="I11" s="43">
        <f>A測定!F53</f>
        <v>213.7</v>
      </c>
      <c r="J11" s="39" t="str">
        <f>A測定!D53</f>
        <v>Z</v>
      </c>
      <c r="K11" s="39">
        <f>A測定!A53</f>
        <v>378</v>
      </c>
      <c r="AB11" s="39">
        <f>A測定!A60</f>
        <v>386</v>
      </c>
      <c r="AC11" s="39" t="str">
        <f>A測定!D60</f>
        <v>Z</v>
      </c>
      <c r="AD11" s="45">
        <f>A測定!F60</f>
        <v>213.7</v>
      </c>
      <c r="AE11" s="42">
        <f>A測定!G60</f>
        <v>0.75</v>
      </c>
      <c r="AF11" s="46">
        <f>A測定!H60</f>
        <v>0.5</v>
      </c>
      <c r="AG11" s="46">
        <f>A測定!I60</f>
        <v>-0.2</v>
      </c>
      <c r="AH11" s="45">
        <f>A測定!J60</f>
        <v>214.45</v>
      </c>
      <c r="AI11" s="45">
        <f>A測定!K60</f>
        <v>214.464</v>
      </c>
      <c r="AJ11" s="42">
        <f>A測定!L60</f>
        <v>0.76</v>
      </c>
      <c r="AK11" s="47">
        <f>A測定!M60</f>
        <v>0.01</v>
      </c>
      <c r="AL11" s="39" t="str">
        <f t="shared" si="1"/>
        <v>OK</v>
      </c>
    </row>
    <row r="12" spans="1:38">
      <c r="A12" s="39" t="str">
        <f t="shared" si="0"/>
        <v>OK</v>
      </c>
      <c r="B12" s="42">
        <f>A測定!M31</f>
        <v>0.26</v>
      </c>
      <c r="C12" s="42">
        <f>A測定!L31</f>
        <v>1.01</v>
      </c>
      <c r="D12" s="43">
        <f>A測定!K31</f>
        <v>214.71100000000001</v>
      </c>
      <c r="E12" s="43">
        <f>A測定!J31</f>
        <v>214.45</v>
      </c>
      <c r="F12" s="44">
        <f>A測定!I31</f>
        <v>-0.2</v>
      </c>
      <c r="G12" s="44">
        <f>A測定!H31</f>
        <v>0.5</v>
      </c>
      <c r="H12" s="42">
        <f>A測定!G31</f>
        <v>0.75</v>
      </c>
      <c r="I12" s="43">
        <f>A測定!F31</f>
        <v>213.7</v>
      </c>
      <c r="J12" s="39" t="str">
        <f>A測定!D31</f>
        <v>Z</v>
      </c>
      <c r="K12" s="39">
        <f>A測定!A31</f>
        <v>355</v>
      </c>
      <c r="AB12" s="39">
        <f>A測定!A45</f>
        <v>369</v>
      </c>
      <c r="AC12" s="39" t="str">
        <f>A測定!D45</f>
        <v>Z</v>
      </c>
      <c r="AD12" s="45">
        <f>A測定!F45</f>
        <v>213.7</v>
      </c>
      <c r="AE12" s="42">
        <f>A測定!G45</f>
        <v>0.75</v>
      </c>
      <c r="AF12" s="46">
        <f>A測定!H45</f>
        <v>0.5</v>
      </c>
      <c r="AG12" s="46">
        <f>A測定!I45</f>
        <v>-0.2</v>
      </c>
      <c r="AH12" s="45">
        <f>A測定!J45</f>
        <v>214.45</v>
      </c>
      <c r="AI12" s="45">
        <f>A測定!K45</f>
        <v>214.654</v>
      </c>
      <c r="AJ12" s="42">
        <f>A測定!L45</f>
        <v>0.95</v>
      </c>
      <c r="AK12" s="47">
        <f>A測定!M45</f>
        <v>0.2</v>
      </c>
      <c r="AL12" s="39" t="str">
        <f t="shared" si="1"/>
        <v>OK</v>
      </c>
    </row>
    <row r="13" spans="1:38">
      <c r="A13" s="39" t="str">
        <f t="shared" si="0"/>
        <v>OK</v>
      </c>
      <c r="B13" s="42">
        <f>A測定!M42</f>
        <v>0.1</v>
      </c>
      <c r="C13" s="42">
        <f>A測定!L42</f>
        <v>0.85</v>
      </c>
      <c r="D13" s="43">
        <f>A測定!K42</f>
        <v>214.547</v>
      </c>
      <c r="E13" s="43">
        <f>A測定!J42</f>
        <v>214.45</v>
      </c>
      <c r="F13" s="44">
        <f>A測定!I42</f>
        <v>-0.2</v>
      </c>
      <c r="G13" s="44">
        <f>A測定!H42</f>
        <v>0.5</v>
      </c>
      <c r="H13" s="42">
        <f>A測定!G42</f>
        <v>0.75</v>
      </c>
      <c r="I13" s="43">
        <f>A測定!F42</f>
        <v>213.7</v>
      </c>
      <c r="J13" s="39" t="str">
        <f>A測定!D42</f>
        <v>Z</v>
      </c>
      <c r="K13" s="39">
        <f>A測定!A42</f>
        <v>366</v>
      </c>
      <c r="AB13" s="39">
        <f>A測定!A46</f>
        <v>371</v>
      </c>
      <c r="AC13" s="39" t="str">
        <f>A測定!D46</f>
        <v>Z</v>
      </c>
      <c r="AD13" s="45">
        <f>A測定!F46</f>
        <v>213.7</v>
      </c>
      <c r="AE13" s="42">
        <f>A測定!G46</f>
        <v>0.75</v>
      </c>
      <c r="AF13" s="46">
        <f>A測定!H46</f>
        <v>0.5</v>
      </c>
      <c r="AG13" s="46">
        <f>A測定!I46</f>
        <v>-0.2</v>
      </c>
      <c r="AH13" s="45">
        <f>A測定!J46</f>
        <v>214.45</v>
      </c>
      <c r="AI13" s="45">
        <f>A測定!K46</f>
        <v>214.72800000000001</v>
      </c>
      <c r="AJ13" s="42">
        <f>A測定!L46</f>
        <v>1.03</v>
      </c>
      <c r="AK13" s="47">
        <f>A測定!M46</f>
        <v>0.28000000000000003</v>
      </c>
      <c r="AL13" s="39" t="str">
        <f t="shared" si="1"/>
        <v>OK</v>
      </c>
    </row>
    <row r="14" spans="1:38">
      <c r="A14" s="39" t="str">
        <f t="shared" si="0"/>
        <v>OK</v>
      </c>
      <c r="B14" s="42">
        <f>A測定!M59</f>
        <v>-0.03</v>
      </c>
      <c r="C14" s="42">
        <f>A測定!L59</f>
        <v>0.72</v>
      </c>
      <c r="D14" s="43">
        <f>A測定!K59</f>
        <v>214.42400000000001</v>
      </c>
      <c r="E14" s="43">
        <f>A測定!J59</f>
        <v>214.45</v>
      </c>
      <c r="F14" s="44">
        <f>A測定!I59</f>
        <v>-0.2</v>
      </c>
      <c r="G14" s="44">
        <f>A測定!H59</f>
        <v>0.5</v>
      </c>
      <c r="H14" s="42">
        <f>A測定!G59</f>
        <v>0.75</v>
      </c>
      <c r="I14" s="43">
        <f>A測定!F59</f>
        <v>213.7</v>
      </c>
      <c r="J14" s="39" t="str">
        <f>A測定!D59</f>
        <v>Z</v>
      </c>
      <c r="K14" s="39">
        <f>A測定!A59</f>
        <v>385</v>
      </c>
      <c r="AB14" s="39">
        <f>A測定!A61</f>
        <v>387</v>
      </c>
      <c r="AC14" s="39" t="str">
        <f>A測定!D61</f>
        <v>Z</v>
      </c>
      <c r="AD14" s="45">
        <f>A測定!F61</f>
        <v>213.7</v>
      </c>
      <c r="AE14" s="42">
        <f>A測定!G61</f>
        <v>0.75</v>
      </c>
      <c r="AF14" s="46">
        <f>A測定!H61</f>
        <v>0.5</v>
      </c>
      <c r="AG14" s="46">
        <f>A測定!I61</f>
        <v>-0.2</v>
      </c>
      <c r="AH14" s="45">
        <f>A測定!J61</f>
        <v>214.45</v>
      </c>
      <c r="AI14" s="45">
        <f>A測定!K61</f>
        <v>214.523</v>
      </c>
      <c r="AJ14" s="42">
        <f>A測定!L61</f>
        <v>0.82000000000000006</v>
      </c>
      <c r="AK14" s="47">
        <f>A測定!M61</f>
        <v>7.0000000000000007E-2</v>
      </c>
      <c r="AL14" s="39" t="str">
        <f t="shared" si="1"/>
        <v>OK</v>
      </c>
    </row>
    <row r="15" spans="1:38">
      <c r="A15" s="39" t="str">
        <f t="shared" si="0"/>
        <v>OK</v>
      </c>
      <c r="B15" s="42">
        <f>A測定!M30</f>
        <v>0.2</v>
      </c>
      <c r="C15" s="42">
        <f>A測定!L30</f>
        <v>0.95</v>
      </c>
      <c r="D15" s="43">
        <f>A測定!K30</f>
        <v>214.64500000000001</v>
      </c>
      <c r="E15" s="43">
        <f>A測定!J30</f>
        <v>214.45</v>
      </c>
      <c r="F15" s="44">
        <f>A測定!I30</f>
        <v>-0.2</v>
      </c>
      <c r="G15" s="44">
        <f>A測定!H30</f>
        <v>0.5</v>
      </c>
      <c r="H15" s="42">
        <f>A測定!G30</f>
        <v>0.75</v>
      </c>
      <c r="I15" s="43">
        <f>A測定!F30</f>
        <v>213.7</v>
      </c>
      <c r="J15" s="39" t="str">
        <f>A測定!D30</f>
        <v>Z</v>
      </c>
      <c r="K15" s="39">
        <f>A測定!A30</f>
        <v>354</v>
      </c>
      <c r="AB15" s="39">
        <f>A測定!A35</f>
        <v>359</v>
      </c>
      <c r="AC15" s="39" t="str">
        <f>A測定!D35</f>
        <v>Z</v>
      </c>
      <c r="AD15" s="45">
        <f>A測定!F35</f>
        <v>213.7</v>
      </c>
      <c r="AE15" s="42">
        <f>A測定!G35</f>
        <v>0.75</v>
      </c>
      <c r="AF15" s="46">
        <f>A測定!H35</f>
        <v>0.5</v>
      </c>
      <c r="AG15" s="46">
        <f>A測定!I35</f>
        <v>-0.2</v>
      </c>
      <c r="AH15" s="45">
        <f>A測定!J35</f>
        <v>214.45</v>
      </c>
      <c r="AI15" s="45">
        <f>A測定!K35</f>
        <v>214.71100000000001</v>
      </c>
      <c r="AJ15" s="42">
        <f>A測定!L35</f>
        <v>1.01</v>
      </c>
      <c r="AK15" s="47">
        <f>A測定!M35</f>
        <v>0.26</v>
      </c>
      <c r="AL15" s="39" t="str">
        <f t="shared" si="1"/>
        <v>OK</v>
      </c>
    </row>
    <row r="16" spans="1:38">
      <c r="A16" s="39" t="str">
        <f t="shared" si="0"/>
        <v>OK</v>
      </c>
      <c r="B16" s="42">
        <f>A測定!M41</f>
        <v>0.18</v>
      </c>
      <c r="C16" s="42">
        <f>A測定!L41</f>
        <v>0.92999999999999994</v>
      </c>
      <c r="D16" s="43">
        <f>A測定!K41</f>
        <v>214.63</v>
      </c>
      <c r="E16" s="43">
        <f>A測定!J41</f>
        <v>214.45</v>
      </c>
      <c r="F16" s="44">
        <f>A測定!I41</f>
        <v>-0.2</v>
      </c>
      <c r="G16" s="44">
        <f>A測定!H41</f>
        <v>0.5</v>
      </c>
      <c r="H16" s="42">
        <f>A測定!G41</f>
        <v>0.75</v>
      </c>
      <c r="I16" s="43">
        <f>A測定!F41</f>
        <v>213.7</v>
      </c>
      <c r="J16" s="39" t="str">
        <f>A測定!D41</f>
        <v>Z</v>
      </c>
      <c r="K16" s="39">
        <f>A測定!A41</f>
        <v>365</v>
      </c>
      <c r="AB16" s="39">
        <f>A測定!A47</f>
        <v>372</v>
      </c>
      <c r="AC16" s="39" t="str">
        <f>A測定!D47</f>
        <v>Z</v>
      </c>
      <c r="AD16" s="45">
        <f>A測定!F47</f>
        <v>213.7</v>
      </c>
      <c r="AE16" s="42">
        <f>A測定!G47</f>
        <v>0.75</v>
      </c>
      <c r="AF16" s="46">
        <f>A測定!H47</f>
        <v>0.5</v>
      </c>
      <c r="AG16" s="46">
        <f>A測定!I47</f>
        <v>-0.2</v>
      </c>
      <c r="AH16" s="45">
        <f>A測定!J47</f>
        <v>214.45</v>
      </c>
      <c r="AI16" s="45">
        <f>A測定!K47</f>
        <v>214.506</v>
      </c>
      <c r="AJ16" s="42">
        <f>A測定!L47</f>
        <v>0.81</v>
      </c>
      <c r="AK16" s="47">
        <f>A測定!M47</f>
        <v>0.06</v>
      </c>
      <c r="AL16" s="39" t="str">
        <f t="shared" si="1"/>
        <v>OK</v>
      </c>
    </row>
    <row r="17" spans="1:38">
      <c r="A17" s="39" t="str">
        <f t="shared" si="0"/>
        <v>OK</v>
      </c>
      <c r="B17" s="42">
        <f>A測定!M58</f>
        <v>-0.03</v>
      </c>
      <c r="C17" s="42">
        <f>A測定!L58</f>
        <v>0.72</v>
      </c>
      <c r="D17" s="43">
        <f>A測定!K58</f>
        <v>214.423</v>
      </c>
      <c r="E17" s="43">
        <f>A測定!J58</f>
        <v>214.45</v>
      </c>
      <c r="F17" s="44">
        <f>A測定!I58</f>
        <v>-0.2</v>
      </c>
      <c r="G17" s="44">
        <f>A測定!H58</f>
        <v>0.5</v>
      </c>
      <c r="H17" s="42">
        <f>A測定!G58</f>
        <v>0.75</v>
      </c>
      <c r="I17" s="43">
        <f>A測定!F58</f>
        <v>213.7</v>
      </c>
      <c r="J17" s="39" t="str">
        <f>A測定!D58</f>
        <v>Z</v>
      </c>
      <c r="K17" s="39">
        <f>A測定!A58</f>
        <v>384</v>
      </c>
      <c r="AB17" s="39">
        <f>A測定!A62</f>
        <v>388</v>
      </c>
      <c r="AC17" s="39" t="str">
        <f>A測定!D62</f>
        <v>Z</v>
      </c>
      <c r="AD17" s="45">
        <f>A測定!F62</f>
        <v>213.7</v>
      </c>
      <c r="AE17" s="42">
        <f>A測定!G62</f>
        <v>0.75</v>
      </c>
      <c r="AF17" s="46">
        <f>A測定!H62</f>
        <v>0.5</v>
      </c>
      <c r="AG17" s="46">
        <f>A測定!I62</f>
        <v>-0.2</v>
      </c>
      <c r="AH17" s="45">
        <f>A測定!J62</f>
        <v>214.45</v>
      </c>
      <c r="AI17" s="45">
        <f>A測定!K62</f>
        <v>214.602</v>
      </c>
      <c r="AJ17" s="42">
        <f>A測定!L62</f>
        <v>0.9</v>
      </c>
      <c r="AK17" s="47">
        <f>A測定!M62</f>
        <v>0.15</v>
      </c>
      <c r="AL17" s="39" t="str">
        <f t="shared" si="1"/>
        <v>OK</v>
      </c>
    </row>
    <row r="18" spans="1:38">
      <c r="A18" s="39" t="str">
        <f t="shared" si="0"/>
        <v>OK</v>
      </c>
      <c r="B18" s="42">
        <f>A測定!M29</f>
        <v>0.22</v>
      </c>
      <c r="C18" s="42">
        <f>A測定!L29</f>
        <v>0.97</v>
      </c>
      <c r="D18" s="43">
        <f>A測定!K29</f>
        <v>214.672</v>
      </c>
      <c r="E18" s="43">
        <f>A測定!J29</f>
        <v>214.45</v>
      </c>
      <c r="F18" s="44">
        <f>A測定!I29</f>
        <v>-0.2</v>
      </c>
      <c r="G18" s="44">
        <f>A測定!H29</f>
        <v>0.5</v>
      </c>
      <c r="H18" s="42">
        <f>A測定!G29</f>
        <v>0.75</v>
      </c>
      <c r="I18" s="43">
        <f>A測定!F29</f>
        <v>213.7</v>
      </c>
      <c r="J18" s="39" t="str">
        <f>A測定!D29</f>
        <v>Z</v>
      </c>
      <c r="K18" s="39">
        <f>A測定!A29</f>
        <v>353</v>
      </c>
      <c r="AB18" s="39">
        <f>A測定!A34</f>
        <v>358</v>
      </c>
      <c r="AC18" s="39" t="str">
        <f>A測定!D34</f>
        <v>Z</v>
      </c>
      <c r="AD18" s="45">
        <f>A測定!F34</f>
        <v>213.7</v>
      </c>
      <c r="AE18" s="42">
        <f>A測定!G34</f>
        <v>0.75</v>
      </c>
      <c r="AF18" s="46">
        <f>A測定!H34</f>
        <v>0.5</v>
      </c>
      <c r="AG18" s="46">
        <f>A測定!I34</f>
        <v>-0.2</v>
      </c>
      <c r="AH18" s="45">
        <f>A測定!J34</f>
        <v>214.45</v>
      </c>
      <c r="AI18" s="45">
        <f>A測定!K34</f>
        <v>214.523</v>
      </c>
      <c r="AJ18" s="42">
        <f>A測定!L34</f>
        <v>0.82000000000000006</v>
      </c>
      <c r="AK18" s="47">
        <f>A測定!M34</f>
        <v>7.0000000000000007E-2</v>
      </c>
      <c r="AL18" s="39" t="str">
        <f t="shared" si="1"/>
        <v>OK</v>
      </c>
    </row>
    <row r="19" spans="1:38">
      <c r="A19" s="39" t="str">
        <f t="shared" si="0"/>
        <v>OK</v>
      </c>
      <c r="B19" s="42">
        <f>A測定!M57</f>
        <v>-0.05</v>
      </c>
      <c r="C19" s="42">
        <f>A測定!L57</f>
        <v>0.7</v>
      </c>
      <c r="D19" s="43">
        <f>A測定!K57</f>
        <v>214.404</v>
      </c>
      <c r="E19" s="43">
        <f>A測定!J57</f>
        <v>214.45</v>
      </c>
      <c r="F19" s="44">
        <f>A測定!I57</f>
        <v>-0.3</v>
      </c>
      <c r="G19" s="44">
        <f>A測定!H57</f>
        <v>0.5</v>
      </c>
      <c r="H19" s="42">
        <f>A測定!G57</f>
        <v>0.75</v>
      </c>
      <c r="I19" s="43">
        <f>A測定!F57</f>
        <v>213.7</v>
      </c>
      <c r="J19" s="39" t="str">
        <f>A測定!D57</f>
        <v>Z</v>
      </c>
      <c r="K19" s="39">
        <f>A測定!A57</f>
        <v>383</v>
      </c>
      <c r="AB19" s="39">
        <f>A測定!A63</f>
        <v>389</v>
      </c>
      <c r="AC19" s="39" t="str">
        <f>A測定!D63</f>
        <v>Z</v>
      </c>
      <c r="AD19" s="45">
        <f>A測定!F63</f>
        <v>213.7</v>
      </c>
      <c r="AE19" s="42">
        <f>A測定!G63</f>
        <v>0.75</v>
      </c>
      <c r="AF19" s="46">
        <f>A測定!H63</f>
        <v>0.5</v>
      </c>
      <c r="AG19" s="46">
        <f>A測定!I63</f>
        <v>-0.2</v>
      </c>
      <c r="AH19" s="45">
        <f>A測定!J63</f>
        <v>214.45</v>
      </c>
      <c r="AI19" s="45">
        <f>A測定!K63</f>
        <v>214.63</v>
      </c>
      <c r="AJ19" s="42">
        <f>A測定!L63</f>
        <v>0.92999999999999994</v>
      </c>
      <c r="AK19" s="47">
        <f>A測定!M63</f>
        <v>0.18</v>
      </c>
      <c r="AL19" s="39" t="str">
        <f t="shared" si="1"/>
        <v>OK</v>
      </c>
    </row>
    <row r="20" spans="1:38">
      <c r="A20" s="39" t="str">
        <f t="shared" si="0"/>
        <v>OK</v>
      </c>
      <c r="B20" s="42">
        <f>A測定!M40</f>
        <v>0.05</v>
      </c>
      <c r="C20" s="42">
        <f>A測定!L40</f>
        <v>0.8</v>
      </c>
      <c r="D20" s="43">
        <f>A測定!K40</f>
        <v>214.50299999999999</v>
      </c>
      <c r="E20" s="43">
        <f>A測定!J40</f>
        <v>214.45</v>
      </c>
      <c r="F20" s="44">
        <f>A測定!I40</f>
        <v>-0.2</v>
      </c>
      <c r="G20" s="44">
        <f>A測定!H40</f>
        <v>0.5</v>
      </c>
      <c r="H20" s="42">
        <f>A測定!G40</f>
        <v>0.75</v>
      </c>
      <c r="I20" s="43">
        <f>A測定!F40</f>
        <v>213.7</v>
      </c>
      <c r="J20" s="39" t="str">
        <f>A測定!D40</f>
        <v>Z</v>
      </c>
      <c r="K20" s="39">
        <f>A測定!A40</f>
        <v>364</v>
      </c>
      <c r="AB20" s="39">
        <f>A測定!A48</f>
        <v>373</v>
      </c>
      <c r="AC20" s="39" t="str">
        <f>A測定!D48</f>
        <v>Z</v>
      </c>
      <c r="AD20" s="45">
        <f>A測定!F48</f>
        <v>213.7</v>
      </c>
      <c r="AE20" s="42">
        <f>A測定!G48</f>
        <v>0.75</v>
      </c>
      <c r="AF20" s="46">
        <f>A測定!H48</f>
        <v>0.5</v>
      </c>
      <c r="AG20" s="46">
        <f>A測定!I48</f>
        <v>-0.2</v>
      </c>
      <c r="AH20" s="45">
        <f>A測定!J48</f>
        <v>214.45</v>
      </c>
      <c r="AI20" s="45">
        <f>A測定!K48</f>
        <v>214.703</v>
      </c>
      <c r="AJ20" s="42">
        <f>A測定!L48</f>
        <v>1</v>
      </c>
      <c r="AK20" s="47">
        <f>A測定!M48</f>
        <v>0.25</v>
      </c>
      <c r="AL20" s="39" t="str">
        <f t="shared" si="1"/>
        <v>OK</v>
      </c>
    </row>
    <row r="21" spans="1:38">
      <c r="A21" s="39" t="str">
        <f t="shared" si="0"/>
        <v>OK</v>
      </c>
      <c r="B21" s="42">
        <f>A測定!M28</f>
        <v>0.2</v>
      </c>
      <c r="C21" s="42">
        <f>A測定!L28</f>
        <v>0.95</v>
      </c>
      <c r="D21" s="43">
        <f>A測定!K28</f>
        <v>214.649</v>
      </c>
      <c r="E21" s="43">
        <f>A測定!J28</f>
        <v>214.45</v>
      </c>
      <c r="F21" s="44">
        <f>A測定!I28</f>
        <v>-0.2</v>
      </c>
      <c r="G21" s="44">
        <f>A測定!H28</f>
        <v>0.5</v>
      </c>
      <c r="H21" s="42">
        <f>A測定!G28</f>
        <v>0.75</v>
      </c>
      <c r="I21" s="43">
        <f>A測定!F28</f>
        <v>213.7</v>
      </c>
      <c r="J21" s="39" t="str">
        <f>A測定!D28</f>
        <v>Z</v>
      </c>
      <c r="K21" s="39">
        <f>A測定!A28</f>
        <v>352</v>
      </c>
      <c r="AB21" s="39">
        <f>A測定!A33</f>
        <v>357</v>
      </c>
      <c r="AC21" s="39" t="str">
        <f>A測定!D33</f>
        <v>Z</v>
      </c>
      <c r="AD21" s="45">
        <f>A測定!F33</f>
        <v>213.7</v>
      </c>
      <c r="AE21" s="42">
        <f>A測定!G33</f>
        <v>0.75</v>
      </c>
      <c r="AF21" s="46">
        <f>A測定!H33</f>
        <v>0.5</v>
      </c>
      <c r="AG21" s="46">
        <f>A測定!I33</f>
        <v>-0.2</v>
      </c>
      <c r="AH21" s="45">
        <f>A測定!J33</f>
        <v>214.45</v>
      </c>
      <c r="AI21" s="45">
        <f>A測定!K33</f>
        <v>214.506</v>
      </c>
      <c r="AJ21" s="42">
        <f>A測定!L33</f>
        <v>0.81</v>
      </c>
      <c r="AK21" s="47">
        <f>A測定!M33</f>
        <v>0.06</v>
      </c>
      <c r="AL21" s="39" t="str">
        <f t="shared" si="1"/>
        <v>OK</v>
      </c>
    </row>
    <row r="22" spans="1:38">
      <c r="A22" s="39" t="str">
        <f t="shared" si="0"/>
        <v>OK</v>
      </c>
      <c r="B22" s="42">
        <f>A測定!M56</f>
        <v>-0.02</v>
      </c>
      <c r="C22" s="42">
        <f>A測定!L56</f>
        <v>0.73</v>
      </c>
      <c r="D22" s="43">
        <f>A測定!K56</f>
        <v>214.42699999999999</v>
      </c>
      <c r="E22" s="43">
        <f>A測定!J56</f>
        <v>214.45</v>
      </c>
      <c r="F22" s="44">
        <f>A測定!I56</f>
        <v>-0.2</v>
      </c>
      <c r="G22" s="44">
        <f>A測定!H56</f>
        <v>0.5</v>
      </c>
      <c r="H22" s="42">
        <f>A測定!G56</f>
        <v>0.75</v>
      </c>
      <c r="I22" s="43">
        <f>A測定!F56</f>
        <v>213.7</v>
      </c>
      <c r="J22" s="39" t="str">
        <f>A測定!D56</f>
        <v>Z</v>
      </c>
      <c r="K22" s="39">
        <f>A測定!A56</f>
        <v>382</v>
      </c>
      <c r="AB22" s="39">
        <f>A測定!A64</f>
        <v>390</v>
      </c>
      <c r="AC22" s="39" t="str">
        <f>A測定!D64</f>
        <v>Z</v>
      </c>
      <c r="AD22" s="45">
        <f>A測定!F64</f>
        <v>213.7</v>
      </c>
      <c r="AE22" s="42">
        <f>A測定!G64</f>
        <v>0.75</v>
      </c>
      <c r="AF22" s="46">
        <f>A測定!H64</f>
        <v>0.5</v>
      </c>
      <c r="AG22" s="46">
        <f>A測定!I64</f>
        <v>-0.2</v>
      </c>
      <c r="AH22" s="45">
        <f>A測定!J64</f>
        <v>214.45</v>
      </c>
      <c r="AI22" s="45">
        <f>A測定!K64</f>
        <v>214.624</v>
      </c>
      <c r="AJ22" s="42">
        <f>A測定!L64</f>
        <v>0.92</v>
      </c>
      <c r="AK22" s="47">
        <f>A測定!M64</f>
        <v>0.17</v>
      </c>
      <c r="AL22" s="39" t="str">
        <f t="shared" si="1"/>
        <v>OK</v>
      </c>
    </row>
    <row r="23" spans="1:38">
      <c r="A23" s="39" t="str">
        <f t="shared" si="0"/>
        <v>OK</v>
      </c>
      <c r="B23" s="42">
        <f>A測定!M39</f>
        <v>0.17</v>
      </c>
      <c r="C23" s="42">
        <f>A測定!L39</f>
        <v>0.92</v>
      </c>
      <c r="D23" s="43">
        <f>A測定!K39</f>
        <v>214.61500000000001</v>
      </c>
      <c r="E23" s="43">
        <f>A測定!J39</f>
        <v>214.45</v>
      </c>
      <c r="F23" s="44">
        <f>A測定!I39</f>
        <v>-0.2</v>
      </c>
      <c r="G23" s="44">
        <f>A測定!H39</f>
        <v>0.5</v>
      </c>
      <c r="H23" s="42">
        <f>A測定!G39</f>
        <v>0.75</v>
      </c>
      <c r="I23" s="43">
        <f>A測定!F39</f>
        <v>213.7</v>
      </c>
      <c r="J23" s="39" t="str">
        <f>A測定!D39</f>
        <v>Z</v>
      </c>
      <c r="K23" s="39">
        <f>A測定!A39</f>
        <v>363</v>
      </c>
      <c r="AB23" s="39">
        <f>A測定!A49</f>
        <v>374</v>
      </c>
      <c r="AC23" s="39" t="str">
        <f>A測定!D49</f>
        <v>Z</v>
      </c>
      <c r="AD23" s="45">
        <f>A測定!F49</f>
        <v>213.7</v>
      </c>
      <c r="AE23" s="42">
        <f>A測定!G49</f>
        <v>0.75</v>
      </c>
      <c r="AF23" s="46">
        <f>A測定!H49</f>
        <v>0.5</v>
      </c>
      <c r="AG23" s="46">
        <f>A測定!I49</f>
        <v>-0.2</v>
      </c>
      <c r="AH23" s="45">
        <f>A測定!J49</f>
        <v>214.45</v>
      </c>
      <c r="AI23" s="45">
        <f>A測定!K49</f>
        <v>214.57499999999999</v>
      </c>
      <c r="AJ23" s="42">
        <f>A測定!L49</f>
        <v>0.88</v>
      </c>
      <c r="AK23" s="47">
        <f>A測定!M49</f>
        <v>0.13</v>
      </c>
      <c r="AL23" s="39" t="str">
        <f t="shared" si="1"/>
        <v>OK</v>
      </c>
    </row>
    <row r="24" spans="1:38">
      <c r="A24" s="39" t="str">
        <f t="shared" si="0"/>
        <v>OK</v>
      </c>
      <c r="B24" s="42">
        <f>A測定!M38</f>
        <v>0.21</v>
      </c>
      <c r="C24" s="42">
        <f>A測定!L38</f>
        <v>0.96</v>
      </c>
      <c r="D24" s="43">
        <f>A測定!K38</f>
        <v>214.66399999999999</v>
      </c>
      <c r="E24" s="43">
        <f>A測定!J38</f>
        <v>214.45</v>
      </c>
      <c r="F24" s="44">
        <f>A測定!I38</f>
        <v>-0.2</v>
      </c>
      <c r="G24" s="44">
        <f>A測定!H38</f>
        <v>0.5</v>
      </c>
      <c r="H24" s="42">
        <f>A測定!G38</f>
        <v>0.75</v>
      </c>
      <c r="I24" s="43">
        <f>A測定!F38</f>
        <v>213.7</v>
      </c>
      <c r="J24" s="39" t="str">
        <f>A測定!D38</f>
        <v>Z</v>
      </c>
      <c r="K24" s="39">
        <f>A測定!A38</f>
        <v>362</v>
      </c>
      <c r="AB24" s="39">
        <f>A測定!A51</f>
        <v>376</v>
      </c>
      <c r="AC24" s="39" t="str">
        <f>A測定!D51</f>
        <v>Z</v>
      </c>
      <c r="AD24" s="45">
        <f>A測定!F51</f>
        <v>213.7</v>
      </c>
      <c r="AE24" s="42">
        <f>A測定!G51</f>
        <v>0.75</v>
      </c>
      <c r="AF24" s="46">
        <f>A測定!H51</f>
        <v>0.5</v>
      </c>
      <c r="AG24" s="46">
        <f>A測定!I51</f>
        <v>-0.2</v>
      </c>
      <c r="AH24" s="45">
        <f>A測定!J51</f>
        <v>214.45</v>
      </c>
      <c r="AI24" s="45">
        <f>A測定!K51</f>
        <v>214.60599999999999</v>
      </c>
      <c r="AJ24" s="42">
        <f>A測定!L51</f>
        <v>0.91</v>
      </c>
      <c r="AK24" s="47">
        <f>A測定!M51</f>
        <v>0.16</v>
      </c>
      <c r="AL24" s="39" t="str">
        <f t="shared" si="1"/>
        <v>OK</v>
      </c>
    </row>
    <row r="25" spans="1:38">
      <c r="A25" s="39" t="str">
        <f t="shared" si="0"/>
        <v>OK</v>
      </c>
      <c r="B25" s="42">
        <f>A測定!M55</f>
        <v>0.06</v>
      </c>
      <c r="C25" s="42">
        <f>A測定!L55</f>
        <v>0.81</v>
      </c>
      <c r="D25" s="43">
        <f>A測定!K55</f>
        <v>214.50700000000001</v>
      </c>
      <c r="E25" s="43">
        <f>A測定!J55</f>
        <v>214.45</v>
      </c>
      <c r="F25" s="44">
        <f>A測定!I55</f>
        <v>-0.2</v>
      </c>
      <c r="G25" s="44">
        <f>A測定!H55</f>
        <v>0.5</v>
      </c>
      <c r="H25" s="42">
        <f>A測定!G55</f>
        <v>0.75</v>
      </c>
      <c r="I25" s="43">
        <f>A測定!F55</f>
        <v>213.7</v>
      </c>
      <c r="J25" s="39" t="str">
        <f>A測定!D55</f>
        <v>Z</v>
      </c>
      <c r="K25" s="39">
        <f>A測定!A55</f>
        <v>381</v>
      </c>
      <c r="AB25" s="39">
        <f>A測定!A32</f>
        <v>356</v>
      </c>
      <c r="AC25" s="39" t="str">
        <f>A測定!D32</f>
        <v>Z</v>
      </c>
      <c r="AD25" s="45">
        <f>A測定!F32</f>
        <v>213.7</v>
      </c>
      <c r="AE25" s="42">
        <f>A測定!G32</f>
        <v>0.75</v>
      </c>
      <c r="AF25" s="46">
        <f>A測定!H32</f>
        <v>0.5</v>
      </c>
      <c r="AG25" s="46">
        <f>A測定!I32</f>
        <v>-0.2</v>
      </c>
      <c r="AH25" s="45">
        <f>A測定!J32</f>
        <v>214.45</v>
      </c>
      <c r="AI25" s="45">
        <f>A測定!K32</f>
        <v>214.45099999999999</v>
      </c>
      <c r="AJ25" s="42">
        <f>A測定!L32</f>
        <v>0.75</v>
      </c>
      <c r="AK25" s="47">
        <f>A測定!M32</f>
        <v>0</v>
      </c>
      <c r="AL25" s="39" t="str">
        <f t="shared" si="1"/>
        <v>OK</v>
      </c>
    </row>
    <row r="26" spans="1:38">
      <c r="A26" s="39" t="str">
        <f t="shared" si="0"/>
        <v>OK</v>
      </c>
      <c r="B26" s="42">
        <f>A測定!M27</f>
        <v>0.36</v>
      </c>
      <c r="C26" s="42">
        <f>A測定!L27</f>
        <v>1.1099999999999999</v>
      </c>
      <c r="D26" s="43">
        <f>A測定!K27</f>
        <v>214.80799999999999</v>
      </c>
      <c r="E26" s="43">
        <f>A測定!J27</f>
        <v>214.45</v>
      </c>
      <c r="F26" s="44">
        <f>A測定!I27</f>
        <v>-0.2</v>
      </c>
      <c r="G26" s="44">
        <f>A測定!H27</f>
        <v>0.5</v>
      </c>
      <c r="H26" s="42">
        <f>A測定!G27</f>
        <v>0.75</v>
      </c>
      <c r="I26" s="43">
        <f>A測定!F27</f>
        <v>213.7</v>
      </c>
      <c r="J26" s="39" t="str">
        <f>A測定!D27</f>
        <v>Z</v>
      </c>
      <c r="K26" s="39">
        <f>A測定!A27</f>
        <v>351</v>
      </c>
      <c r="AB26" s="39">
        <f>A測定!A14</f>
        <v>1003</v>
      </c>
      <c r="AC26" s="39" t="str">
        <f>A測定!D14</f>
        <v>Z</v>
      </c>
      <c r="AD26" s="45">
        <f>A測定!F14</f>
        <v>212.7</v>
      </c>
      <c r="AE26" s="42">
        <f>A測定!G14</f>
        <v>0</v>
      </c>
      <c r="AF26" s="46">
        <f>A測定!H14</f>
        <v>0.05</v>
      </c>
      <c r="AG26" s="46">
        <f>A測定!I14</f>
        <v>-0.05</v>
      </c>
      <c r="AH26" s="45">
        <f>A測定!J14</f>
        <v>212.7</v>
      </c>
      <c r="AI26" s="45">
        <f>A測定!K14</f>
        <v>212.7</v>
      </c>
      <c r="AJ26" s="42" t="str">
        <f>A測定!L14</f>
        <v/>
      </c>
      <c r="AK26" s="47">
        <f>A測定!M14</f>
        <v>0</v>
      </c>
      <c r="AL26" s="39" t="str">
        <f t="shared" si="1"/>
        <v>OK</v>
      </c>
    </row>
    <row r="27" spans="1:38">
      <c r="A27" s="39" t="str">
        <f t="shared" si="0"/>
        <v>OK</v>
      </c>
      <c r="B27" s="42">
        <f>A測定!M52</f>
        <v>0.38</v>
      </c>
      <c r="C27" s="42">
        <f>A測定!L52</f>
        <v>1.1299999999999999</v>
      </c>
      <c r="D27" s="43">
        <f>A測定!K52</f>
        <v>214.833</v>
      </c>
      <c r="E27" s="43">
        <f>A測定!J52</f>
        <v>214.45</v>
      </c>
      <c r="F27" s="44">
        <f>A測定!I52</f>
        <v>-0.2</v>
      </c>
      <c r="G27" s="44">
        <f>A測定!H52</f>
        <v>0.5</v>
      </c>
      <c r="H27" s="42">
        <f>A測定!G52</f>
        <v>0.75</v>
      </c>
      <c r="I27" s="43">
        <f>A測定!F52</f>
        <v>213.7</v>
      </c>
      <c r="J27" s="39" t="str">
        <f>A測定!D52</f>
        <v>Z</v>
      </c>
      <c r="K27" s="39">
        <f>A測定!A52</f>
        <v>377</v>
      </c>
      <c r="AB27" s="39">
        <f>A測定!A50</f>
        <v>375</v>
      </c>
      <c r="AC27" s="39" t="str">
        <f>A測定!D50</f>
        <v>Z</v>
      </c>
      <c r="AD27" s="45">
        <f>A測定!F50</f>
        <v>213.7</v>
      </c>
      <c r="AE27" s="42">
        <f>A測定!G50</f>
        <v>0.75</v>
      </c>
      <c r="AF27" s="46">
        <f>A測定!H50</f>
        <v>0.5</v>
      </c>
      <c r="AG27" s="46">
        <f>A測定!I50</f>
        <v>-0.2</v>
      </c>
      <c r="AH27" s="45">
        <f>A測定!J50</f>
        <v>214.45</v>
      </c>
      <c r="AI27" s="45">
        <f>A測定!K50</f>
        <v>214.535</v>
      </c>
      <c r="AJ27" s="42">
        <f>A測定!L50</f>
        <v>0.84</v>
      </c>
      <c r="AK27" s="47">
        <f>A測定!M50</f>
        <v>0.09</v>
      </c>
      <c r="AL27" s="39" t="str">
        <f t="shared" si="1"/>
        <v>OK</v>
      </c>
    </row>
    <row r="28" spans="1:38">
      <c r="A28" s="39" t="str">
        <f t="shared" si="0"/>
        <v>OK</v>
      </c>
      <c r="B28" s="42">
        <f>A測定!M37</f>
        <v>0.42</v>
      </c>
      <c r="C28" s="42">
        <f>A測定!L37</f>
        <v>1.17</v>
      </c>
      <c r="D28" s="43">
        <f>A測定!K37</f>
        <v>214.86799999999999</v>
      </c>
      <c r="E28" s="43">
        <f>A測定!J37</f>
        <v>214.45</v>
      </c>
      <c r="F28" s="44">
        <f>A測定!I37</f>
        <v>-0.2</v>
      </c>
      <c r="G28" s="44">
        <f>A測定!H37</f>
        <v>0.5</v>
      </c>
      <c r="H28" s="42">
        <f>A測定!G37</f>
        <v>0.75</v>
      </c>
      <c r="I28" s="43">
        <f>A測定!F37</f>
        <v>213.7</v>
      </c>
      <c r="J28" s="39" t="str">
        <f>A測定!D37</f>
        <v>Z</v>
      </c>
      <c r="K28" s="39">
        <f>A測定!A37</f>
        <v>361</v>
      </c>
    </row>
  </sheetData>
  <mergeCells count="25">
    <mergeCell ref="AB1:AC2"/>
    <mergeCell ref="AD1:AK2"/>
    <mergeCell ref="A1:E2"/>
    <mergeCell ref="F1:M2"/>
    <mergeCell ref="AL6:AL7"/>
    <mergeCell ref="AK6:AK7"/>
    <mergeCell ref="AF6:AG6"/>
    <mergeCell ref="J6:J7"/>
    <mergeCell ref="K6:K7"/>
    <mergeCell ref="A6:A7"/>
    <mergeCell ref="B6:B7"/>
    <mergeCell ref="C6:C7"/>
    <mergeCell ref="D6:D7"/>
    <mergeCell ref="AJ6:AJ7"/>
    <mergeCell ref="AI6:AI7"/>
    <mergeCell ref="A3:E4"/>
    <mergeCell ref="F6:G6"/>
    <mergeCell ref="E6:E7"/>
    <mergeCell ref="H6:H7"/>
    <mergeCell ref="I6:I7"/>
    <mergeCell ref="AH6:AH7"/>
    <mergeCell ref="AE6:AE7"/>
    <mergeCell ref="AD6:AD7"/>
    <mergeCell ref="AC6:AC7"/>
    <mergeCell ref="AB6:AB7"/>
  </mergeCells>
  <phoneticPr fontId="2"/>
  <conditionalFormatting sqref="A8:A28 AL8:AL27">
    <cfRule type="cellIs" dxfId="663" priority="202" stopIfTrue="1" operator="equal">
      <formula>"NG"</formula>
    </cfRule>
    <cfRule type="cellIs" dxfId="662" priority="203" stopIfTrue="1" operator="equal">
      <formula>"OK"</formula>
    </cfRule>
  </conditionalFormatting>
  <conditionalFormatting sqref="B8:B28">
    <cfRule type="cellIs" dxfId="661" priority="324" stopIfTrue="1" operator="notBetween">
      <formula>G8</formula>
      <formula>F8</formula>
    </cfRule>
    <cfRule type="cellIs" dxfId="660" priority="325" stopIfTrue="1" operator="notBetween">
      <formula>G8-0.1</formula>
      <formula>F8+0.1</formula>
    </cfRule>
  </conditionalFormatting>
  <conditionalFormatting sqref="AK8:AK27">
    <cfRule type="cellIs" dxfId="659" priority="334" stopIfTrue="1" operator="notBetween">
      <formula>AF8</formula>
      <formula>AG8</formula>
    </cfRule>
    <cfRule type="cellIs" dxfId="658" priority="335" stopIfTrue="1" operator="notBetween">
      <formula>AF8-0.1</formula>
      <formula>AG8+0.1</formula>
    </cfRule>
  </conditionalFormatting>
  <conditionalFormatting sqref="C9">
    <cfRule type="cellIs" dxfId="657" priority="118" operator="equal">
      <formula>""</formula>
    </cfRule>
  </conditionalFormatting>
  <conditionalFormatting sqref="AE8:AE11">
    <cfRule type="cellIs" dxfId="656" priority="93" stopIfTrue="1" operator="equal">
      <formula>0</formula>
    </cfRule>
  </conditionalFormatting>
  <conditionalFormatting sqref="AE8">
    <cfRule type="cellIs" dxfId="655" priority="92" operator="equal">
      <formula>""</formula>
    </cfRule>
  </conditionalFormatting>
  <conditionalFormatting sqref="AE9">
    <cfRule type="cellIs" dxfId="654" priority="91" operator="equal">
      <formula>""</formula>
    </cfRule>
  </conditionalFormatting>
  <conditionalFormatting sqref="AE10">
    <cfRule type="cellIs" dxfId="653" priority="90" operator="equal">
      <formula>""</formula>
    </cfRule>
  </conditionalFormatting>
  <conditionalFormatting sqref="AE11">
    <cfRule type="cellIs" dxfId="652" priority="89" operator="equal">
      <formula>""</formula>
    </cfRule>
  </conditionalFormatting>
  <conditionalFormatting sqref="AE12:AE15">
    <cfRule type="cellIs" dxfId="651" priority="88" stopIfTrue="1" operator="equal">
      <formula>0</formula>
    </cfRule>
  </conditionalFormatting>
  <conditionalFormatting sqref="AE12">
    <cfRule type="cellIs" dxfId="650" priority="87" operator="equal">
      <formula>""</formula>
    </cfRule>
  </conditionalFormatting>
  <conditionalFormatting sqref="AE13">
    <cfRule type="cellIs" dxfId="649" priority="86" operator="equal">
      <formula>""</formula>
    </cfRule>
  </conditionalFormatting>
  <conditionalFormatting sqref="AE14">
    <cfRule type="cellIs" dxfId="648" priority="85" operator="equal">
      <formula>""</formula>
    </cfRule>
  </conditionalFormatting>
  <conditionalFormatting sqref="AE15">
    <cfRule type="cellIs" dxfId="647" priority="84" operator="equal">
      <formula>""</formula>
    </cfRule>
  </conditionalFormatting>
  <conditionalFormatting sqref="AE16:AE19">
    <cfRule type="cellIs" dxfId="646" priority="83" stopIfTrue="1" operator="equal">
      <formula>0</formula>
    </cfRule>
  </conditionalFormatting>
  <conditionalFormatting sqref="AE16">
    <cfRule type="cellIs" dxfId="645" priority="82" operator="equal">
      <formula>""</formula>
    </cfRule>
  </conditionalFormatting>
  <conditionalFormatting sqref="AE17">
    <cfRule type="cellIs" dxfId="644" priority="81" operator="equal">
      <formula>""</formula>
    </cfRule>
  </conditionalFormatting>
  <conditionalFormatting sqref="AE18">
    <cfRule type="cellIs" dxfId="643" priority="80" operator="equal">
      <formula>""</formula>
    </cfRule>
  </conditionalFormatting>
  <conditionalFormatting sqref="AE19">
    <cfRule type="cellIs" dxfId="642" priority="79" operator="equal">
      <formula>""</formula>
    </cfRule>
  </conditionalFormatting>
  <conditionalFormatting sqref="AE20:AE23">
    <cfRule type="cellIs" dxfId="641" priority="78" stopIfTrue="1" operator="equal">
      <formula>0</formula>
    </cfRule>
  </conditionalFormatting>
  <conditionalFormatting sqref="AE20">
    <cfRule type="cellIs" dxfId="640" priority="77" operator="equal">
      <formula>""</formula>
    </cfRule>
  </conditionalFormatting>
  <conditionalFormatting sqref="AE21">
    <cfRule type="cellIs" dxfId="639" priority="76" operator="equal">
      <formula>""</formula>
    </cfRule>
  </conditionalFormatting>
  <conditionalFormatting sqref="AE22">
    <cfRule type="cellIs" dxfId="638" priority="75" operator="equal">
      <formula>""</formula>
    </cfRule>
  </conditionalFormatting>
  <conditionalFormatting sqref="AE23">
    <cfRule type="cellIs" dxfId="637" priority="74" operator="equal">
      <formula>""</formula>
    </cfRule>
  </conditionalFormatting>
  <conditionalFormatting sqref="AE24:AE27">
    <cfRule type="cellIs" dxfId="636" priority="73" stopIfTrue="1" operator="equal">
      <formula>0</formula>
    </cfRule>
  </conditionalFormatting>
  <conditionalFormatting sqref="AE24">
    <cfRule type="cellIs" dxfId="635" priority="72" operator="equal">
      <formula>""</formula>
    </cfRule>
  </conditionalFormatting>
  <conditionalFormatting sqref="AE25">
    <cfRule type="cellIs" dxfId="634" priority="71" operator="equal">
      <formula>""</formula>
    </cfRule>
  </conditionalFormatting>
  <conditionalFormatting sqref="AE26">
    <cfRule type="cellIs" dxfId="633" priority="70" operator="equal">
      <formula>""</formula>
    </cfRule>
  </conditionalFormatting>
  <conditionalFormatting sqref="AE27">
    <cfRule type="cellIs" dxfId="632" priority="69" operator="equal">
      <formula>""</formula>
    </cfRule>
  </conditionalFormatting>
  <conditionalFormatting sqref="H8:H11">
    <cfRule type="cellIs" dxfId="631" priority="68" stopIfTrue="1" operator="equal">
      <formula>0</formula>
    </cfRule>
  </conditionalFormatting>
  <conditionalFormatting sqref="H8">
    <cfRule type="cellIs" dxfId="630" priority="67" operator="equal">
      <formula>""</formula>
    </cfRule>
  </conditionalFormatting>
  <conditionalFormatting sqref="H9">
    <cfRule type="cellIs" dxfId="629" priority="66" operator="equal">
      <formula>""</formula>
    </cfRule>
  </conditionalFormatting>
  <conditionalFormatting sqref="H10">
    <cfRule type="cellIs" dxfId="628" priority="65" operator="equal">
      <formula>""</formula>
    </cfRule>
  </conditionalFormatting>
  <conditionalFormatting sqref="H11">
    <cfRule type="cellIs" dxfId="627" priority="64" operator="equal">
      <formula>""</formula>
    </cfRule>
  </conditionalFormatting>
  <conditionalFormatting sqref="H12:H15">
    <cfRule type="cellIs" dxfId="626" priority="63" stopIfTrue="1" operator="equal">
      <formula>0</formula>
    </cfRule>
  </conditionalFormatting>
  <conditionalFormatting sqref="H12">
    <cfRule type="cellIs" dxfId="625" priority="62" operator="equal">
      <formula>""</formula>
    </cfRule>
  </conditionalFormatting>
  <conditionalFormatting sqref="H13">
    <cfRule type="cellIs" dxfId="624" priority="61" operator="equal">
      <formula>""</formula>
    </cfRule>
  </conditionalFormatting>
  <conditionalFormatting sqref="H14">
    <cfRule type="cellIs" dxfId="623" priority="60" operator="equal">
      <formula>""</formula>
    </cfRule>
  </conditionalFormatting>
  <conditionalFormatting sqref="H15">
    <cfRule type="cellIs" dxfId="622" priority="59" operator="equal">
      <formula>""</formula>
    </cfRule>
  </conditionalFormatting>
  <conditionalFormatting sqref="H16:H19">
    <cfRule type="cellIs" dxfId="621" priority="58" stopIfTrue="1" operator="equal">
      <formula>0</formula>
    </cfRule>
  </conditionalFormatting>
  <conditionalFormatting sqref="H16">
    <cfRule type="cellIs" dxfId="620" priority="57" operator="equal">
      <formula>""</formula>
    </cfRule>
  </conditionalFormatting>
  <conditionalFormatting sqref="H17">
    <cfRule type="cellIs" dxfId="619" priority="56" operator="equal">
      <formula>""</formula>
    </cfRule>
  </conditionalFormatting>
  <conditionalFormatting sqref="H18">
    <cfRule type="cellIs" dxfId="618" priority="55" operator="equal">
      <formula>""</formula>
    </cfRule>
  </conditionalFormatting>
  <conditionalFormatting sqref="H19">
    <cfRule type="cellIs" dxfId="617" priority="54" operator="equal">
      <formula>""</formula>
    </cfRule>
  </conditionalFormatting>
  <conditionalFormatting sqref="H20:H23">
    <cfRule type="cellIs" dxfId="616" priority="53" stopIfTrue="1" operator="equal">
      <formula>0</formula>
    </cfRule>
  </conditionalFormatting>
  <conditionalFormatting sqref="H20">
    <cfRule type="cellIs" dxfId="615" priority="52" operator="equal">
      <formula>""</formula>
    </cfRule>
  </conditionalFormatting>
  <conditionalFormatting sqref="H21">
    <cfRule type="cellIs" dxfId="614" priority="51" operator="equal">
      <formula>""</formula>
    </cfRule>
  </conditionalFormatting>
  <conditionalFormatting sqref="H22">
    <cfRule type="cellIs" dxfId="613" priority="50" operator="equal">
      <formula>""</formula>
    </cfRule>
  </conditionalFormatting>
  <conditionalFormatting sqref="H23">
    <cfRule type="cellIs" dxfId="612" priority="49" operator="equal">
      <formula>""</formula>
    </cfRule>
  </conditionalFormatting>
  <conditionalFormatting sqref="H24:H27">
    <cfRule type="cellIs" dxfId="611" priority="48" stopIfTrue="1" operator="equal">
      <formula>0</formula>
    </cfRule>
  </conditionalFormatting>
  <conditionalFormatting sqref="H24">
    <cfRule type="cellIs" dxfId="610" priority="47" operator="equal">
      <formula>""</formula>
    </cfRule>
  </conditionalFormatting>
  <conditionalFormatting sqref="H25">
    <cfRule type="cellIs" dxfId="609" priority="46" operator="equal">
      <formula>""</formula>
    </cfRule>
  </conditionalFormatting>
  <conditionalFormatting sqref="H26">
    <cfRule type="cellIs" dxfId="608" priority="45" operator="equal">
      <formula>""</formula>
    </cfRule>
  </conditionalFormatting>
  <conditionalFormatting sqref="H27">
    <cfRule type="cellIs" dxfId="607" priority="44" operator="equal">
      <formula>""</formula>
    </cfRule>
  </conditionalFormatting>
  <conditionalFormatting sqref="H28">
    <cfRule type="cellIs" dxfId="606" priority="43" stopIfTrue="1" operator="equal">
      <formula>0</formula>
    </cfRule>
  </conditionalFormatting>
  <conditionalFormatting sqref="H28">
    <cfRule type="cellIs" dxfId="605" priority="42" operator="equal">
      <formula>""</formula>
    </cfRule>
  </conditionalFormatting>
  <conditionalFormatting sqref="C8">
    <cfRule type="cellIs" dxfId="604" priority="41" operator="equal">
      <formula>""</formula>
    </cfRule>
  </conditionalFormatting>
  <conditionalFormatting sqref="C10">
    <cfRule type="cellIs" dxfId="603" priority="40" operator="equal">
      <formula>""</formula>
    </cfRule>
  </conditionalFormatting>
  <conditionalFormatting sqref="C11">
    <cfRule type="cellIs" dxfId="602" priority="39" operator="equal">
      <formula>""</formula>
    </cfRule>
  </conditionalFormatting>
  <conditionalFormatting sqref="C12">
    <cfRule type="cellIs" dxfId="601" priority="38" operator="equal">
      <formula>""</formula>
    </cfRule>
  </conditionalFormatting>
  <conditionalFormatting sqref="C14">
    <cfRule type="cellIs" dxfId="600" priority="37" operator="equal">
      <formula>""</formula>
    </cfRule>
  </conditionalFormatting>
  <conditionalFormatting sqref="C13">
    <cfRule type="cellIs" dxfId="599" priority="36" operator="equal">
      <formula>""</formula>
    </cfRule>
  </conditionalFormatting>
  <conditionalFormatting sqref="C15">
    <cfRule type="cellIs" dxfId="598" priority="35" operator="equal">
      <formula>""</formula>
    </cfRule>
  </conditionalFormatting>
  <conditionalFormatting sqref="C16">
    <cfRule type="cellIs" dxfId="597" priority="34" operator="equal">
      <formula>""</formula>
    </cfRule>
  </conditionalFormatting>
  <conditionalFormatting sqref="C17">
    <cfRule type="cellIs" dxfId="596" priority="33" operator="equal">
      <formula>""</formula>
    </cfRule>
  </conditionalFormatting>
  <conditionalFormatting sqref="C19">
    <cfRule type="cellIs" dxfId="595" priority="32" operator="equal">
      <formula>""</formula>
    </cfRule>
  </conditionalFormatting>
  <conditionalFormatting sqref="C18">
    <cfRule type="cellIs" dxfId="594" priority="31" operator="equal">
      <formula>""</formula>
    </cfRule>
  </conditionalFormatting>
  <conditionalFormatting sqref="C20">
    <cfRule type="cellIs" dxfId="593" priority="30" operator="equal">
      <formula>""</formula>
    </cfRule>
  </conditionalFormatting>
  <conditionalFormatting sqref="C21">
    <cfRule type="cellIs" dxfId="592" priority="29" operator="equal">
      <formula>""</formula>
    </cfRule>
  </conditionalFormatting>
  <conditionalFormatting sqref="C22">
    <cfRule type="cellIs" dxfId="591" priority="28" operator="equal">
      <formula>""</formula>
    </cfRule>
  </conditionalFormatting>
  <conditionalFormatting sqref="C24">
    <cfRule type="cellIs" dxfId="590" priority="27" operator="equal">
      <formula>""</formula>
    </cfRule>
  </conditionalFormatting>
  <conditionalFormatting sqref="C23">
    <cfRule type="cellIs" dxfId="589" priority="26" operator="equal">
      <formula>""</formula>
    </cfRule>
  </conditionalFormatting>
  <conditionalFormatting sqref="C25">
    <cfRule type="cellIs" dxfId="588" priority="25" operator="equal">
      <formula>""</formula>
    </cfRule>
  </conditionalFormatting>
  <conditionalFormatting sqref="C26">
    <cfRule type="cellIs" dxfId="587" priority="24" operator="equal">
      <formula>""</formula>
    </cfRule>
  </conditionalFormatting>
  <conditionalFormatting sqref="C27">
    <cfRule type="cellIs" dxfId="586" priority="23" operator="equal">
      <formula>""</formula>
    </cfRule>
  </conditionalFormatting>
  <conditionalFormatting sqref="C28">
    <cfRule type="cellIs" dxfId="585" priority="22" operator="equal">
      <formula>""</formula>
    </cfRule>
  </conditionalFormatting>
  <conditionalFormatting sqref="AJ9">
    <cfRule type="cellIs" dxfId="584" priority="21" operator="equal">
      <formula>""</formula>
    </cfRule>
  </conditionalFormatting>
  <conditionalFormatting sqref="AJ8">
    <cfRule type="cellIs" dxfId="583" priority="20" operator="equal">
      <formula>""</formula>
    </cfRule>
  </conditionalFormatting>
  <conditionalFormatting sqref="AJ10">
    <cfRule type="cellIs" dxfId="582" priority="19" operator="equal">
      <formula>""</formula>
    </cfRule>
  </conditionalFormatting>
  <conditionalFormatting sqref="AJ11">
    <cfRule type="cellIs" dxfId="581" priority="18" operator="equal">
      <formula>""</formula>
    </cfRule>
  </conditionalFormatting>
  <conditionalFormatting sqref="AJ12">
    <cfRule type="cellIs" dxfId="580" priority="17" operator="equal">
      <formula>""</formula>
    </cfRule>
  </conditionalFormatting>
  <conditionalFormatting sqref="AJ14">
    <cfRule type="cellIs" dxfId="579" priority="16" operator="equal">
      <formula>""</formula>
    </cfRule>
  </conditionalFormatting>
  <conditionalFormatting sqref="AJ13">
    <cfRule type="cellIs" dxfId="578" priority="15" operator="equal">
      <formula>""</formula>
    </cfRule>
  </conditionalFormatting>
  <conditionalFormatting sqref="AJ15">
    <cfRule type="cellIs" dxfId="577" priority="14" operator="equal">
      <formula>""</formula>
    </cfRule>
  </conditionalFormatting>
  <conditionalFormatting sqref="AJ16">
    <cfRule type="cellIs" dxfId="576" priority="13" operator="equal">
      <formula>""</formula>
    </cfRule>
  </conditionalFormatting>
  <conditionalFormatting sqref="AJ17">
    <cfRule type="cellIs" dxfId="575" priority="12" operator="equal">
      <formula>""</formula>
    </cfRule>
  </conditionalFormatting>
  <conditionalFormatting sqref="AJ19">
    <cfRule type="cellIs" dxfId="574" priority="11" operator="equal">
      <formula>""</formula>
    </cfRule>
  </conditionalFormatting>
  <conditionalFormatting sqref="AJ18">
    <cfRule type="cellIs" dxfId="573" priority="10" operator="equal">
      <formula>""</formula>
    </cfRule>
  </conditionalFormatting>
  <conditionalFormatting sqref="AJ20">
    <cfRule type="cellIs" dxfId="572" priority="9" operator="equal">
      <formula>""</formula>
    </cfRule>
  </conditionalFormatting>
  <conditionalFormatting sqref="AJ21">
    <cfRule type="cellIs" dxfId="571" priority="8" operator="equal">
      <formula>""</formula>
    </cfRule>
  </conditionalFormatting>
  <conditionalFormatting sqref="AJ22">
    <cfRule type="cellIs" dxfId="570" priority="7" operator="equal">
      <formula>""</formula>
    </cfRule>
  </conditionalFormatting>
  <conditionalFormatting sqref="AJ24">
    <cfRule type="cellIs" dxfId="569" priority="6" operator="equal">
      <formula>""</formula>
    </cfRule>
  </conditionalFormatting>
  <conditionalFormatting sqref="AJ23">
    <cfRule type="cellIs" dxfId="568" priority="5" operator="equal">
      <formula>""</formula>
    </cfRule>
  </conditionalFormatting>
  <conditionalFormatting sqref="AJ25">
    <cfRule type="cellIs" dxfId="567" priority="4" operator="equal">
      <formula>""</formula>
    </cfRule>
  </conditionalFormatting>
  <conditionalFormatting sqref="AJ26">
    <cfRule type="cellIs" dxfId="566" priority="3" operator="equal">
      <formula>""</formula>
    </cfRule>
  </conditionalFormatting>
  <conditionalFormatting sqref="AJ27">
    <cfRule type="cellIs" dxfId="565" priority="2" operator="equal">
      <formula>""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54" orientation="landscape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9"/>
    <pageSetUpPr fitToPage="1"/>
  </sheetPr>
  <dimension ref="A1:AL36"/>
  <sheetViews>
    <sheetView zoomScale="50" zoomScaleNormal="50" workbookViewId="0">
      <selection activeCell="I4" sqref="I4"/>
    </sheetView>
  </sheetViews>
  <sheetFormatPr baseColWidth="10" defaultColWidth="9" defaultRowHeight="17"/>
  <cols>
    <col min="1" max="1" width="5.6640625" style="38" customWidth="1"/>
    <col min="2" max="3" width="7.6640625" style="38" customWidth="1"/>
    <col min="4" max="5" width="12.1640625" style="38" customWidth="1"/>
    <col min="6" max="8" width="7.6640625" style="38" customWidth="1"/>
    <col min="9" max="9" width="12.1640625" style="38" customWidth="1"/>
    <col min="10" max="10" width="5.6640625" style="38" customWidth="1"/>
    <col min="11" max="11" width="7.1640625" style="38" customWidth="1"/>
    <col min="12" max="27" width="5.6640625" style="38" customWidth="1"/>
    <col min="28" max="28" width="7.1640625" style="38" customWidth="1"/>
    <col min="29" max="29" width="5.6640625" style="38" customWidth="1"/>
    <col min="30" max="30" width="12.1640625" style="38" customWidth="1"/>
    <col min="31" max="33" width="7.6640625" style="38" customWidth="1"/>
    <col min="34" max="35" width="12.1640625" style="38" customWidth="1"/>
    <col min="36" max="37" width="7.6640625" style="38" customWidth="1"/>
    <col min="38" max="38" width="5.6640625" style="38" customWidth="1"/>
    <col min="39" max="16384" width="9" style="38"/>
  </cols>
  <sheetData>
    <row r="1" spans="1:38" ht="17.25" customHeight="1">
      <c r="A1" s="790" t="str">
        <f>A測定!A5</f>
        <v>GHAC  R0J尺寸检查表</v>
      </c>
      <c r="B1" s="791"/>
      <c r="C1" s="791"/>
      <c r="D1" s="791"/>
      <c r="E1" s="792"/>
      <c r="F1" s="790" t="str">
        <f>CONCATENATE(MID(A測定!A5,6,3),"#",A測定!D5,"_",A測定!L5,"(",TEXT(A測定!G5,"yy/mm/dd"),")","_","SHOT.NO",A測定!J5)</f>
        <v xml:space="preserve"> R0#3_DC1(AVE)_SHOT.NO191</v>
      </c>
      <c r="G1" s="791"/>
      <c r="H1" s="791"/>
      <c r="I1" s="791"/>
      <c r="J1" s="791"/>
      <c r="K1" s="791"/>
      <c r="L1" s="791"/>
      <c r="M1" s="792"/>
      <c r="AB1" s="785" t="str">
        <f>A測定!$J$7</f>
        <v>基准值</v>
      </c>
      <c r="AC1" s="786"/>
      <c r="AD1" s="784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AE1" s="784"/>
      <c r="AF1" s="784"/>
      <c r="AG1" s="784"/>
      <c r="AH1" s="784"/>
      <c r="AI1" s="784"/>
      <c r="AJ1" s="784"/>
      <c r="AK1" s="784"/>
    </row>
    <row r="2" spans="1:38" ht="17.25" customHeight="1">
      <c r="A2" s="793"/>
      <c r="B2" s="794"/>
      <c r="C2" s="794"/>
      <c r="D2" s="794"/>
      <c r="E2" s="795"/>
      <c r="F2" s="793"/>
      <c r="G2" s="794"/>
      <c r="H2" s="794"/>
      <c r="I2" s="794"/>
      <c r="J2" s="794"/>
      <c r="K2" s="794"/>
      <c r="L2" s="794"/>
      <c r="M2" s="795"/>
      <c r="AB2" s="787"/>
      <c r="AC2" s="788"/>
      <c r="AD2" s="784"/>
      <c r="AE2" s="784"/>
      <c r="AF2" s="784"/>
      <c r="AG2" s="784"/>
      <c r="AH2" s="784"/>
      <c r="AI2" s="784"/>
      <c r="AJ2" s="784"/>
      <c r="AK2" s="784"/>
    </row>
    <row r="3" spans="1:38" ht="17.25" customHeight="1">
      <c r="A3" s="790" t="str">
        <f>A測定!$T$1</f>
        <v>天　端面</v>
      </c>
      <c r="B3" s="791"/>
      <c r="C3" s="791"/>
      <c r="D3" s="791"/>
      <c r="E3" s="792"/>
      <c r="F3" s="39" t="s">
        <v>20</v>
      </c>
      <c r="G3" s="40">
        <f>MAX(B8:B12,AK8:AK13)</f>
        <v>-0.1</v>
      </c>
      <c r="O3" s="1"/>
      <c r="P3" s="1"/>
      <c r="Q3" s="1"/>
      <c r="R3" s="1"/>
      <c r="S3" s="1"/>
      <c r="T3" s="1"/>
      <c r="U3" s="1"/>
      <c r="V3" s="1"/>
    </row>
    <row r="4" spans="1:38" ht="17.25" customHeight="1">
      <c r="A4" s="793"/>
      <c r="B4" s="794"/>
      <c r="C4" s="794"/>
      <c r="D4" s="794"/>
      <c r="E4" s="795"/>
      <c r="F4" s="39" t="s">
        <v>21</v>
      </c>
      <c r="G4" s="40">
        <f>MIN(B8:B12,AK8:AK13)</f>
        <v>-0.74</v>
      </c>
      <c r="O4" s="1"/>
      <c r="P4" s="1"/>
      <c r="Q4" s="1"/>
      <c r="R4" s="1"/>
      <c r="S4" s="1"/>
      <c r="T4" s="1"/>
      <c r="U4" s="1"/>
      <c r="V4" s="1"/>
    </row>
    <row r="6" spans="1:38" ht="17.25" customHeight="1">
      <c r="A6" s="778" t="str">
        <f>A測定!$O$11</f>
        <v>判定</v>
      </c>
      <c r="B6" s="778" t="str">
        <f>A測定!$M$11</f>
        <v>差異</v>
      </c>
      <c r="C6" s="778" t="str">
        <f>A測定!$L$11</f>
        <v>取代</v>
      </c>
      <c r="D6" s="778" t="str">
        <f>A測定!$K$11</f>
        <v>測定値</v>
      </c>
      <c r="E6" s="778" t="str">
        <f>A測定!$J$11</f>
        <v>素材寸法</v>
      </c>
      <c r="F6" s="778" t="str">
        <f>RIGHT(A測定!$H$11,2)</f>
        <v>公差</v>
      </c>
      <c r="G6" s="778"/>
      <c r="H6" s="800" t="str">
        <f>A測定!$G$11</f>
        <v>设定余量</v>
      </c>
      <c r="I6" s="778" t="str">
        <f>A測定!$F$11</f>
        <v>工件尺寸</v>
      </c>
      <c r="J6" s="778" t="str">
        <f>A測定!$D$11</f>
        <v>测量</v>
      </c>
      <c r="K6" s="778" t="str">
        <f>A測定!$A$11</f>
        <v>NO</v>
      </c>
      <c r="AB6" s="778" t="str">
        <f>K6</f>
        <v>NO</v>
      </c>
      <c r="AC6" s="778" t="str">
        <f>J6</f>
        <v>测量</v>
      </c>
      <c r="AD6" s="781" t="str">
        <f>I6</f>
        <v>工件尺寸</v>
      </c>
      <c r="AE6" s="781" t="str">
        <f>H6</f>
        <v>设定余量</v>
      </c>
      <c r="AF6" s="778" t="str">
        <f>F6</f>
        <v>公差</v>
      </c>
      <c r="AG6" s="778"/>
      <c r="AH6" s="781" t="str">
        <f>E6</f>
        <v>素材寸法</v>
      </c>
      <c r="AI6" s="778" t="str">
        <f>D6</f>
        <v>測定値</v>
      </c>
      <c r="AJ6" s="781" t="str">
        <f>C6</f>
        <v>取代</v>
      </c>
      <c r="AK6" s="778" t="str">
        <f>B6</f>
        <v>差異</v>
      </c>
      <c r="AL6" s="778" t="str">
        <f>A6</f>
        <v>判定</v>
      </c>
    </row>
    <row r="7" spans="1:38">
      <c r="A7" s="778"/>
      <c r="B7" s="778"/>
      <c r="C7" s="778"/>
      <c r="D7" s="778"/>
      <c r="E7" s="778"/>
      <c r="F7" s="173" t="str">
        <f>LEFT(A測定!$I$11,1)</f>
        <v>下</v>
      </c>
      <c r="G7" s="173" t="str">
        <f>LEFT(A測定!$H$11,1)</f>
        <v>上</v>
      </c>
      <c r="H7" s="802"/>
      <c r="I7" s="778"/>
      <c r="J7" s="778"/>
      <c r="K7" s="778"/>
      <c r="AB7" s="778"/>
      <c r="AC7" s="778"/>
      <c r="AD7" s="778"/>
      <c r="AE7" s="778"/>
      <c r="AF7" s="171" t="str">
        <f>G7</f>
        <v>上</v>
      </c>
      <c r="AG7" s="171" t="str">
        <f>F7</f>
        <v>下</v>
      </c>
      <c r="AH7" s="778"/>
      <c r="AI7" s="778"/>
      <c r="AJ7" s="778"/>
      <c r="AK7" s="778"/>
      <c r="AL7" s="778"/>
    </row>
    <row r="8" spans="1:38">
      <c r="A8" s="39" t="str">
        <f>IF(AND(G8&gt;=B8,B8&gt;=F8),"OK","NG")</f>
        <v>OK</v>
      </c>
      <c r="B8" s="42">
        <f>A測定!M232</f>
        <v>-0.4</v>
      </c>
      <c r="C8" s="42">
        <f>A測定!L232</f>
        <v>1.4</v>
      </c>
      <c r="D8" s="43">
        <f>A測定!K232</f>
        <v>-99.397000000000006</v>
      </c>
      <c r="E8" s="43">
        <f>A測定!J232</f>
        <v>-99</v>
      </c>
      <c r="F8" s="42">
        <f>A測定!I232</f>
        <v>-0.5</v>
      </c>
      <c r="G8" s="42">
        <f>A測定!H232</f>
        <v>0.3</v>
      </c>
      <c r="H8" s="42">
        <f>A測定!G232</f>
        <v>1</v>
      </c>
      <c r="I8" s="43">
        <f>A測定!F232</f>
        <v>-98</v>
      </c>
      <c r="J8" s="39" t="str">
        <f>A測定!D232</f>
        <v>X</v>
      </c>
      <c r="K8" s="39">
        <f>A測定!A232</f>
        <v>262</v>
      </c>
      <c r="AB8" s="39">
        <f>A測定!A230</f>
        <v>260</v>
      </c>
      <c r="AC8" s="39" t="str">
        <f>A測定!D230</f>
        <v>X</v>
      </c>
      <c r="AD8" s="45">
        <f>A測定!F230</f>
        <v>-101</v>
      </c>
      <c r="AE8" s="42">
        <f>A測定!G230</f>
        <v>0</v>
      </c>
      <c r="AF8" s="47">
        <f>A測定!H230</f>
        <v>0.3</v>
      </c>
      <c r="AG8" s="47">
        <f>A測定!I230</f>
        <v>-0.7</v>
      </c>
      <c r="AH8" s="45">
        <f>A測定!J230</f>
        <v>-101</v>
      </c>
      <c r="AI8" s="45">
        <f>A測定!K230</f>
        <v>-101.74299999999999</v>
      </c>
      <c r="AJ8" s="42" t="str">
        <f>A測定!L230</f>
        <v/>
      </c>
      <c r="AK8" s="47">
        <f>A測定!M230</f>
        <v>-0.74</v>
      </c>
      <c r="AL8" s="39" t="str">
        <f t="shared" ref="AL8:AL13" si="0">IF(AND(AF8&gt;=AK8,AK8&gt;=AG8),"OK","NG")</f>
        <v>NG</v>
      </c>
    </row>
    <row r="9" spans="1:38">
      <c r="A9" s="39" t="str">
        <f>IF(AND(G9&gt;=B9,B9&gt;=F9),"OK","NG")</f>
        <v>OK</v>
      </c>
      <c r="B9" s="42">
        <f>A測定!M223</f>
        <v>-0.1</v>
      </c>
      <c r="C9" s="42">
        <f>A測定!L223</f>
        <v>1.1000000000000001</v>
      </c>
      <c r="D9" s="43">
        <f>A測定!K223</f>
        <v>-108.099</v>
      </c>
      <c r="E9" s="43">
        <f>A測定!J223</f>
        <v>-108</v>
      </c>
      <c r="F9" s="42">
        <f>A測定!I223</f>
        <v>-0.5</v>
      </c>
      <c r="G9" s="42">
        <f>A測定!H223</f>
        <v>0.3</v>
      </c>
      <c r="H9" s="42">
        <f>A測定!G223</f>
        <v>1</v>
      </c>
      <c r="I9" s="43">
        <f>A測定!F223</f>
        <v>-107</v>
      </c>
      <c r="J9" s="39" t="str">
        <f>A測定!D223</f>
        <v>X</v>
      </c>
      <c r="K9" s="39">
        <f>A測定!A223</f>
        <v>252</v>
      </c>
      <c r="AB9" s="39">
        <f>A測定!A225</f>
        <v>255</v>
      </c>
      <c r="AC9" s="39" t="str">
        <f>A測定!D225</f>
        <v>X</v>
      </c>
      <c r="AD9" s="45">
        <f>A測定!F225</f>
        <v>-59.5</v>
      </c>
      <c r="AE9" s="42">
        <f>A測定!G225</f>
        <v>0.75</v>
      </c>
      <c r="AF9" s="47">
        <f>A測定!H225</f>
        <v>0.3</v>
      </c>
      <c r="AG9" s="47">
        <f>A測定!I225</f>
        <v>-0.5</v>
      </c>
      <c r="AH9" s="45">
        <f>A測定!J225</f>
        <v>-60.25</v>
      </c>
      <c r="AI9" s="45">
        <f>A測定!K225</f>
        <v>-60.720999999999997</v>
      </c>
      <c r="AJ9" s="42">
        <f>A測定!L225</f>
        <v>1.22</v>
      </c>
      <c r="AK9" s="47">
        <f>A測定!M225</f>
        <v>-0.47</v>
      </c>
      <c r="AL9" s="39" t="str">
        <f t="shared" si="0"/>
        <v>OK</v>
      </c>
    </row>
    <row r="10" spans="1:38">
      <c r="A10" s="39" t="str">
        <f>IF(AND(G10&gt;=B10,B10&gt;=F10),"OK","NG")</f>
        <v>OK</v>
      </c>
      <c r="B10" s="42">
        <f>A測定!M231</f>
        <v>-0.44</v>
      </c>
      <c r="C10" s="42">
        <f>A測定!L231</f>
        <v>1.44</v>
      </c>
      <c r="D10" s="43">
        <f>A測定!K231</f>
        <v>-151.44399999999999</v>
      </c>
      <c r="E10" s="43">
        <f>A測定!J231</f>
        <v>-151</v>
      </c>
      <c r="F10" s="42">
        <f>A測定!I231</f>
        <v>-0.5</v>
      </c>
      <c r="G10" s="42">
        <f>A測定!H231</f>
        <v>0.3</v>
      </c>
      <c r="H10" s="42">
        <f>A測定!G231</f>
        <v>1</v>
      </c>
      <c r="I10" s="43">
        <f>A測定!F231</f>
        <v>-150</v>
      </c>
      <c r="J10" s="39" t="str">
        <f>A測定!D231</f>
        <v>X</v>
      </c>
      <c r="K10" s="39">
        <f>A測定!A231</f>
        <v>261</v>
      </c>
      <c r="AB10" s="39">
        <f>A測定!A229</f>
        <v>259</v>
      </c>
      <c r="AC10" s="39" t="str">
        <f>A測定!D229</f>
        <v>X</v>
      </c>
      <c r="AD10" s="45">
        <f>A測定!F229</f>
        <v>-101</v>
      </c>
      <c r="AE10" s="42">
        <f>A測定!G229</f>
        <v>0</v>
      </c>
      <c r="AF10" s="47">
        <f>A測定!H229</f>
        <v>0.3</v>
      </c>
      <c r="AG10" s="47">
        <f>A測定!I229</f>
        <v>-0.7</v>
      </c>
      <c r="AH10" s="45">
        <f>A測定!J229</f>
        <v>-101</v>
      </c>
      <c r="AI10" s="45">
        <f>A測定!K229</f>
        <v>-101.604</v>
      </c>
      <c r="AJ10" s="42" t="str">
        <f>A測定!L229</f>
        <v/>
      </c>
      <c r="AK10" s="47">
        <f>A測定!M229</f>
        <v>-0.6</v>
      </c>
      <c r="AL10" s="39" t="str">
        <f t="shared" si="0"/>
        <v>OK</v>
      </c>
    </row>
    <row r="11" spans="1:38">
      <c r="A11" s="39" t="str">
        <f>IF(AND(G11&gt;=B11,B11&gt;=F11),"OK","NG")</f>
        <v>OK</v>
      </c>
      <c r="B11" s="42">
        <f>A測定!M227</f>
        <v>-0.31</v>
      </c>
      <c r="C11" s="42">
        <f>A測定!L227</f>
        <v>1.31</v>
      </c>
      <c r="D11" s="43">
        <f>A測定!K227</f>
        <v>-186.30799999999999</v>
      </c>
      <c r="E11" s="43">
        <f>A測定!J227</f>
        <v>-186</v>
      </c>
      <c r="F11" s="42">
        <f>A測定!I227</f>
        <v>-0.5</v>
      </c>
      <c r="G11" s="42">
        <f>A測定!H227</f>
        <v>0.3</v>
      </c>
      <c r="H11" s="42">
        <f>A測定!G227</f>
        <v>1</v>
      </c>
      <c r="I11" s="43">
        <f>A測定!F227</f>
        <v>-185</v>
      </c>
      <c r="J11" s="39" t="str">
        <f>A測定!D227</f>
        <v>X</v>
      </c>
      <c r="K11" s="39">
        <f>A測定!A227</f>
        <v>257</v>
      </c>
      <c r="AB11" s="39">
        <f>A測定!A226</f>
        <v>256</v>
      </c>
      <c r="AC11" s="39" t="str">
        <f>A測定!D226</f>
        <v>X</v>
      </c>
      <c r="AD11" s="45">
        <f>A測定!F226</f>
        <v>-107</v>
      </c>
      <c r="AE11" s="42">
        <f>A測定!G226</f>
        <v>1</v>
      </c>
      <c r="AF11" s="47">
        <f>A測定!H226</f>
        <v>0.3</v>
      </c>
      <c r="AG11" s="47">
        <f>A測定!I226</f>
        <v>-0.5</v>
      </c>
      <c r="AH11" s="45">
        <f>A測定!J226</f>
        <v>-108</v>
      </c>
      <c r="AI11" s="45">
        <f>A測定!K226</f>
        <v>-108.33</v>
      </c>
      <c r="AJ11" s="42">
        <f>A測定!L226</f>
        <v>1.33</v>
      </c>
      <c r="AK11" s="47">
        <f>A測定!M226</f>
        <v>-0.33</v>
      </c>
      <c r="AL11" s="39" t="str">
        <f t="shared" si="0"/>
        <v>OK</v>
      </c>
    </row>
    <row r="12" spans="1:38">
      <c r="A12" s="39" t="str">
        <f>IF(AND(G12&gt;=B12,B12&gt;=F12),"OK","NG")</f>
        <v>NG</v>
      </c>
      <c r="B12" s="42">
        <f>A測定!M222</f>
        <v>-0.53</v>
      </c>
      <c r="C12" s="42">
        <f>A測定!L222</f>
        <v>1.53</v>
      </c>
      <c r="D12" s="43">
        <f>A測定!K222</f>
        <v>-132.529</v>
      </c>
      <c r="E12" s="43">
        <f>A測定!J222</f>
        <v>-132</v>
      </c>
      <c r="F12" s="42">
        <f>A測定!I222</f>
        <v>-0.5</v>
      </c>
      <c r="G12" s="42">
        <f>A測定!H222</f>
        <v>0.3</v>
      </c>
      <c r="H12" s="42">
        <f>A測定!G222</f>
        <v>1</v>
      </c>
      <c r="I12" s="43">
        <f>A測定!F222</f>
        <v>-131</v>
      </c>
      <c r="J12" s="39" t="str">
        <f>A測定!D222</f>
        <v>X</v>
      </c>
      <c r="K12" s="39">
        <f>A測定!A222</f>
        <v>251</v>
      </c>
      <c r="AB12" s="39">
        <f>A測定!A228</f>
        <v>258</v>
      </c>
      <c r="AC12" s="39" t="str">
        <f>A測定!D228</f>
        <v>X</v>
      </c>
      <c r="AD12" s="45">
        <f>A測定!F228</f>
        <v>-136</v>
      </c>
      <c r="AE12" s="42">
        <f>A測定!G228</f>
        <v>1</v>
      </c>
      <c r="AF12" s="47">
        <f>A測定!H228</f>
        <v>0.3</v>
      </c>
      <c r="AG12" s="47">
        <f>A測定!I228</f>
        <v>-0.5</v>
      </c>
      <c r="AH12" s="45">
        <f>A測定!J228</f>
        <v>-137</v>
      </c>
      <c r="AI12" s="45">
        <f>A測定!K228</f>
        <v>-137.54400000000001</v>
      </c>
      <c r="AJ12" s="42">
        <f>A測定!L228</f>
        <v>1.54</v>
      </c>
      <c r="AK12" s="47">
        <f>A測定!M228</f>
        <v>-0.54</v>
      </c>
      <c r="AL12" s="39" t="str">
        <f t="shared" si="0"/>
        <v>NG</v>
      </c>
    </row>
    <row r="13" spans="1:38">
      <c r="AB13" s="39">
        <f>A測定!A224</f>
        <v>253</v>
      </c>
      <c r="AC13" s="39" t="str">
        <f>A測定!D224</f>
        <v>X</v>
      </c>
      <c r="AD13" s="45">
        <f>A測定!F224</f>
        <v>-107</v>
      </c>
      <c r="AE13" s="42">
        <f>A測定!G224</f>
        <v>1</v>
      </c>
      <c r="AF13" s="47">
        <f>A測定!H224</f>
        <v>0.3</v>
      </c>
      <c r="AG13" s="47">
        <f>A測定!I224</f>
        <v>-0.5</v>
      </c>
      <c r="AH13" s="45">
        <f>A測定!J224</f>
        <v>-108</v>
      </c>
      <c r="AI13" s="45">
        <f>A測定!K224</f>
        <v>-108.521</v>
      </c>
      <c r="AJ13" s="42">
        <f>A測定!L224</f>
        <v>1.52</v>
      </c>
      <c r="AK13" s="47">
        <f>A測定!M224</f>
        <v>-0.52</v>
      </c>
      <c r="AL13" s="39" t="str">
        <f t="shared" si="0"/>
        <v>NG</v>
      </c>
    </row>
    <row r="32" spans="1:1">
      <c r="A32" s="48"/>
    </row>
    <row r="35" spans="38:38">
      <c r="AL35" s="48"/>
    </row>
    <row r="36" spans="38:38">
      <c r="AL36" s="48"/>
    </row>
  </sheetData>
  <mergeCells count="25">
    <mergeCell ref="AB1:AC2"/>
    <mergeCell ref="A3:E4"/>
    <mergeCell ref="AD1:AK2"/>
    <mergeCell ref="A1:E2"/>
    <mergeCell ref="F1:M2"/>
    <mergeCell ref="A6:A7"/>
    <mergeCell ref="B6:B7"/>
    <mergeCell ref="C6:C7"/>
    <mergeCell ref="D6:D7"/>
    <mergeCell ref="F6:G6"/>
    <mergeCell ref="E6:E7"/>
    <mergeCell ref="H6:H7"/>
    <mergeCell ref="I6:I7"/>
    <mergeCell ref="AL6:AL7"/>
    <mergeCell ref="AK6:AK7"/>
    <mergeCell ref="AF6:AG6"/>
    <mergeCell ref="J6:J7"/>
    <mergeCell ref="K6:K7"/>
    <mergeCell ref="AB6:AB7"/>
    <mergeCell ref="AJ6:AJ7"/>
    <mergeCell ref="AI6:AI7"/>
    <mergeCell ref="AH6:AH7"/>
    <mergeCell ref="AE6:AE7"/>
    <mergeCell ref="AD6:AD7"/>
    <mergeCell ref="AC6:AC7"/>
  </mergeCells>
  <phoneticPr fontId="2"/>
  <conditionalFormatting sqref="A8:A12 AL8:AL13">
    <cfRule type="cellIs" dxfId="564" priority="72" stopIfTrue="1" operator="equal">
      <formula>"NG"</formula>
    </cfRule>
    <cfRule type="cellIs" dxfId="563" priority="73" stopIfTrue="1" operator="equal">
      <formula>"OK"</formula>
    </cfRule>
  </conditionalFormatting>
  <conditionalFormatting sqref="B8:B12">
    <cfRule type="cellIs" dxfId="562" priority="202" stopIfTrue="1" operator="notBetween">
      <formula>G8</formula>
      <formula>F8</formula>
    </cfRule>
    <cfRule type="cellIs" dxfId="561" priority="203" stopIfTrue="1" operator="notBetween">
      <formula>G8-0.1</formula>
      <formula>F8+0.1</formula>
    </cfRule>
  </conditionalFormatting>
  <conditionalFormatting sqref="AK8:AK13">
    <cfRule type="cellIs" dxfId="560" priority="212" stopIfTrue="1" operator="notBetween">
      <formula>AF8</formula>
      <formula>AG8</formula>
    </cfRule>
    <cfRule type="cellIs" dxfId="559" priority="213" stopIfTrue="1" operator="notBetween">
      <formula>AF8-0.1</formula>
      <formula>AG8+0.1</formula>
    </cfRule>
  </conditionalFormatting>
  <conditionalFormatting sqref="H12">
    <cfRule type="cellIs" dxfId="558" priority="23" stopIfTrue="1" operator="equal">
      <formula>0</formula>
    </cfRule>
  </conditionalFormatting>
  <conditionalFormatting sqref="H12">
    <cfRule type="cellIs" dxfId="557" priority="22" operator="equal">
      <formula>""</formula>
    </cfRule>
  </conditionalFormatting>
  <conditionalFormatting sqref="AE8">
    <cfRule type="cellIs" dxfId="556" priority="43" stopIfTrue="1" operator="equal">
      <formula>0</formula>
    </cfRule>
  </conditionalFormatting>
  <conditionalFormatting sqref="AE8">
    <cfRule type="cellIs" dxfId="555" priority="42" operator="equal">
      <formula>""</formula>
    </cfRule>
  </conditionalFormatting>
  <conditionalFormatting sqref="AE9">
    <cfRule type="cellIs" dxfId="554" priority="41" stopIfTrue="1" operator="equal">
      <formula>0</formula>
    </cfRule>
  </conditionalFormatting>
  <conditionalFormatting sqref="AE9">
    <cfRule type="cellIs" dxfId="553" priority="40" operator="equal">
      <formula>""</formula>
    </cfRule>
  </conditionalFormatting>
  <conditionalFormatting sqref="AE10">
    <cfRule type="cellIs" dxfId="552" priority="39" stopIfTrue="1" operator="equal">
      <formula>0</formula>
    </cfRule>
  </conditionalFormatting>
  <conditionalFormatting sqref="AE10">
    <cfRule type="cellIs" dxfId="551" priority="38" operator="equal">
      <formula>""</formula>
    </cfRule>
  </conditionalFormatting>
  <conditionalFormatting sqref="AE11">
    <cfRule type="cellIs" dxfId="550" priority="37" stopIfTrue="1" operator="equal">
      <formula>0</formula>
    </cfRule>
  </conditionalFormatting>
  <conditionalFormatting sqref="AE11">
    <cfRule type="cellIs" dxfId="549" priority="36" operator="equal">
      <formula>""</formula>
    </cfRule>
  </conditionalFormatting>
  <conditionalFormatting sqref="AE12">
    <cfRule type="cellIs" dxfId="548" priority="35" stopIfTrue="1" operator="equal">
      <formula>0</formula>
    </cfRule>
  </conditionalFormatting>
  <conditionalFormatting sqref="AE12">
    <cfRule type="cellIs" dxfId="547" priority="34" operator="equal">
      <formula>""</formula>
    </cfRule>
  </conditionalFormatting>
  <conditionalFormatting sqref="AE13">
    <cfRule type="cellIs" dxfId="546" priority="33" stopIfTrue="1" operator="equal">
      <formula>0</formula>
    </cfRule>
  </conditionalFormatting>
  <conditionalFormatting sqref="AE13">
    <cfRule type="cellIs" dxfId="545" priority="32" operator="equal">
      <formula>""</formula>
    </cfRule>
  </conditionalFormatting>
  <conditionalFormatting sqref="H8">
    <cfRule type="cellIs" dxfId="544" priority="31" stopIfTrue="1" operator="equal">
      <formula>0</formula>
    </cfRule>
  </conditionalFormatting>
  <conditionalFormatting sqref="H8">
    <cfRule type="cellIs" dxfId="543" priority="30" operator="equal">
      <formula>""</formula>
    </cfRule>
  </conditionalFormatting>
  <conditionalFormatting sqref="H9">
    <cfRule type="cellIs" dxfId="542" priority="29" stopIfTrue="1" operator="equal">
      <formula>0</formula>
    </cfRule>
  </conditionalFormatting>
  <conditionalFormatting sqref="H9">
    <cfRule type="cellIs" dxfId="541" priority="28" operator="equal">
      <formula>""</formula>
    </cfRule>
  </conditionalFormatting>
  <conditionalFormatting sqref="H10">
    <cfRule type="cellIs" dxfId="540" priority="27" stopIfTrue="1" operator="equal">
      <formula>0</formula>
    </cfRule>
  </conditionalFormatting>
  <conditionalFormatting sqref="H10">
    <cfRule type="cellIs" dxfId="539" priority="26" operator="equal">
      <formula>""</formula>
    </cfRule>
  </conditionalFormatting>
  <conditionalFormatting sqref="H11">
    <cfRule type="cellIs" dxfId="538" priority="25" stopIfTrue="1" operator="equal">
      <formula>0</formula>
    </cfRule>
  </conditionalFormatting>
  <conditionalFormatting sqref="H11">
    <cfRule type="cellIs" dxfId="537" priority="24" operator="equal">
      <formula>""</formula>
    </cfRule>
  </conditionalFormatting>
  <conditionalFormatting sqref="C9">
    <cfRule type="cellIs" dxfId="536" priority="11" operator="equal">
      <formula>""</formula>
    </cfRule>
  </conditionalFormatting>
  <conditionalFormatting sqref="C8">
    <cfRule type="cellIs" dxfId="535" priority="10" operator="equal">
      <formula>""</formula>
    </cfRule>
  </conditionalFormatting>
  <conditionalFormatting sqref="C10">
    <cfRule type="cellIs" dxfId="534" priority="9" operator="equal">
      <formula>""</formula>
    </cfRule>
  </conditionalFormatting>
  <conditionalFormatting sqref="C11">
    <cfRule type="cellIs" dxfId="533" priority="8" operator="equal">
      <formula>""</formula>
    </cfRule>
  </conditionalFormatting>
  <conditionalFormatting sqref="C12">
    <cfRule type="cellIs" dxfId="532" priority="7" operator="equal">
      <formula>""</formula>
    </cfRule>
  </conditionalFormatting>
  <conditionalFormatting sqref="AJ9">
    <cfRule type="cellIs" dxfId="531" priority="6" operator="equal">
      <formula>""</formula>
    </cfRule>
  </conditionalFormatting>
  <conditionalFormatting sqref="AJ8">
    <cfRule type="cellIs" dxfId="530" priority="5" operator="equal">
      <formula>""</formula>
    </cfRule>
  </conditionalFormatting>
  <conditionalFormatting sqref="AJ10">
    <cfRule type="cellIs" dxfId="529" priority="4" operator="equal">
      <formula>""</formula>
    </cfRule>
  </conditionalFormatting>
  <conditionalFormatting sqref="AJ11">
    <cfRule type="cellIs" dxfId="528" priority="3" operator="equal">
      <formula>""</formula>
    </cfRule>
  </conditionalFormatting>
  <conditionalFormatting sqref="AJ12">
    <cfRule type="cellIs" dxfId="527" priority="2" operator="equal">
      <formula>""</formula>
    </cfRule>
  </conditionalFormatting>
  <conditionalFormatting sqref="AJ13">
    <cfRule type="cellIs" dxfId="526" priority="1" operator="equal">
      <formula>""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54" orientation="landscape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9"/>
    <pageSetUpPr fitToPage="1"/>
  </sheetPr>
  <dimension ref="A1:AL99"/>
  <sheetViews>
    <sheetView zoomScale="50" zoomScaleNormal="50" workbookViewId="0">
      <selection activeCell="I4" sqref="I4"/>
    </sheetView>
  </sheetViews>
  <sheetFormatPr baseColWidth="10" defaultColWidth="9" defaultRowHeight="17"/>
  <cols>
    <col min="1" max="1" width="5.6640625" style="38" customWidth="1"/>
    <col min="2" max="3" width="7.6640625" style="38" customWidth="1"/>
    <col min="4" max="5" width="12.1640625" style="38" customWidth="1"/>
    <col min="6" max="8" width="7.6640625" style="38" customWidth="1"/>
    <col min="9" max="9" width="12.1640625" style="38" customWidth="1"/>
    <col min="10" max="10" width="5.6640625" style="38" customWidth="1"/>
    <col min="11" max="11" width="7.1640625" style="38" customWidth="1"/>
    <col min="12" max="27" width="5.6640625" style="38" customWidth="1"/>
    <col min="28" max="28" width="7.1640625" style="38" customWidth="1"/>
    <col min="29" max="29" width="5.6640625" style="38" customWidth="1"/>
    <col min="30" max="30" width="12.1640625" style="38" customWidth="1"/>
    <col min="31" max="33" width="7.6640625" style="38" customWidth="1"/>
    <col min="34" max="35" width="12.1640625" style="38" customWidth="1"/>
    <col min="36" max="37" width="7.6640625" style="38" customWidth="1"/>
    <col min="38" max="38" width="5.6640625" style="38" customWidth="1"/>
    <col min="39" max="16384" width="9" style="38"/>
  </cols>
  <sheetData>
    <row r="1" spans="1:38" ht="17.25" customHeight="1">
      <c r="A1" s="790" t="str">
        <f>A測定!A5</f>
        <v>GHAC  R0J尺寸检查表</v>
      </c>
      <c r="B1" s="791"/>
      <c r="C1" s="791"/>
      <c r="D1" s="791"/>
      <c r="E1" s="792"/>
      <c r="F1" s="790" t="str">
        <f>CONCATENATE(MID(A測定!A5,6,3),"#",A測定!D5,"_",A測定!L5,"(",TEXT(A測定!G5,"yy/mm/dd"),")","_","SHOT.NO",A測定!J5)</f>
        <v xml:space="preserve"> R0#3_DC1(AVE)_SHOT.NO191</v>
      </c>
      <c r="G1" s="791"/>
      <c r="H1" s="791"/>
      <c r="I1" s="791"/>
      <c r="J1" s="791"/>
      <c r="K1" s="791"/>
      <c r="L1" s="791"/>
      <c r="M1" s="792"/>
      <c r="AB1" s="785" t="str">
        <f>A測定!$J$7</f>
        <v>基准值</v>
      </c>
      <c r="AC1" s="786"/>
      <c r="AD1" s="784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AE1" s="784"/>
      <c r="AF1" s="784"/>
      <c r="AG1" s="784"/>
      <c r="AH1" s="784"/>
      <c r="AI1" s="784"/>
      <c r="AJ1" s="784"/>
      <c r="AK1" s="784"/>
    </row>
    <row r="2" spans="1:38" ht="17.25" customHeight="1">
      <c r="A2" s="793"/>
      <c r="B2" s="794"/>
      <c r="C2" s="794"/>
      <c r="D2" s="794"/>
      <c r="E2" s="795"/>
      <c r="F2" s="793"/>
      <c r="G2" s="794"/>
      <c r="H2" s="794"/>
      <c r="I2" s="794"/>
      <c r="J2" s="794"/>
      <c r="K2" s="794"/>
      <c r="L2" s="794"/>
      <c r="M2" s="795"/>
      <c r="AB2" s="787"/>
      <c r="AC2" s="788"/>
      <c r="AD2" s="784"/>
      <c r="AE2" s="784"/>
      <c r="AF2" s="784"/>
      <c r="AG2" s="784"/>
      <c r="AH2" s="784"/>
      <c r="AI2" s="784"/>
      <c r="AJ2" s="784"/>
      <c r="AK2" s="784"/>
    </row>
    <row r="3" spans="1:38" ht="17.25" customHeight="1">
      <c r="A3" s="790" t="str">
        <f>A測定!$U$1</f>
        <v>地　端面</v>
      </c>
      <c r="B3" s="791"/>
      <c r="C3" s="791"/>
      <c r="D3" s="791"/>
      <c r="E3" s="792"/>
      <c r="F3" s="39" t="s">
        <v>20</v>
      </c>
      <c r="G3" s="40">
        <f>MAX(B8:B19,AK8:AK22,AK38)</f>
        <v>0.86</v>
      </c>
      <c r="O3" s="1"/>
      <c r="P3" s="1"/>
      <c r="Q3" s="1"/>
      <c r="R3" s="1"/>
      <c r="S3" s="1"/>
      <c r="T3" s="1"/>
      <c r="U3" s="1"/>
      <c r="V3" s="1"/>
    </row>
    <row r="4" spans="1:38" ht="17.25" customHeight="1">
      <c r="A4" s="793"/>
      <c r="B4" s="794"/>
      <c r="C4" s="794"/>
      <c r="D4" s="794"/>
      <c r="E4" s="795"/>
      <c r="F4" s="39" t="s">
        <v>21</v>
      </c>
      <c r="G4" s="40">
        <f>MIN(B8:B19,AK8:AK22,AK38)</f>
        <v>-0.04</v>
      </c>
      <c r="O4" s="1"/>
      <c r="P4" s="1"/>
      <c r="Q4" s="1"/>
      <c r="R4" s="1"/>
      <c r="S4" s="1"/>
      <c r="T4" s="1"/>
      <c r="U4" s="1"/>
      <c r="V4" s="1"/>
    </row>
    <row r="6" spans="1:38" ht="17.25" customHeight="1">
      <c r="A6" s="778" t="str">
        <f>A測定!$O$11</f>
        <v>判定</v>
      </c>
      <c r="B6" s="778" t="str">
        <f>A測定!$M$11</f>
        <v>差異</v>
      </c>
      <c r="C6" s="778" t="str">
        <f>A測定!$L$11</f>
        <v>取代</v>
      </c>
      <c r="D6" s="778" t="str">
        <f>A測定!$K$11</f>
        <v>測定値</v>
      </c>
      <c r="E6" s="778" t="str">
        <f>A測定!$J$11</f>
        <v>素材寸法</v>
      </c>
      <c r="F6" s="778" t="str">
        <f>RIGHT(A測定!$H$11,2)</f>
        <v>公差</v>
      </c>
      <c r="G6" s="778"/>
      <c r="H6" s="800" t="str">
        <f>A測定!$G$11</f>
        <v>设定余量</v>
      </c>
      <c r="I6" s="778" t="str">
        <f>A測定!$F$11</f>
        <v>工件尺寸</v>
      </c>
      <c r="J6" s="778" t="str">
        <f>A測定!$D$11</f>
        <v>测量</v>
      </c>
      <c r="K6" s="778" t="str">
        <f>A測定!$A$11</f>
        <v>NO</v>
      </c>
      <c r="AB6" s="778" t="str">
        <f>K6</f>
        <v>NO</v>
      </c>
      <c r="AC6" s="778" t="str">
        <f>J6</f>
        <v>测量</v>
      </c>
      <c r="AD6" s="781" t="str">
        <f>I6</f>
        <v>工件尺寸</v>
      </c>
      <c r="AE6" s="781" t="str">
        <f>H6</f>
        <v>设定余量</v>
      </c>
      <c r="AF6" s="778" t="str">
        <f>F6</f>
        <v>公差</v>
      </c>
      <c r="AG6" s="778"/>
      <c r="AH6" s="781" t="str">
        <f>E6</f>
        <v>素材寸法</v>
      </c>
      <c r="AI6" s="778" t="str">
        <f>D6</f>
        <v>測定値</v>
      </c>
      <c r="AJ6" s="781" t="str">
        <f>C6</f>
        <v>取代</v>
      </c>
      <c r="AK6" s="778" t="str">
        <f>B6</f>
        <v>差異</v>
      </c>
      <c r="AL6" s="778" t="str">
        <f>A6</f>
        <v>判定</v>
      </c>
    </row>
    <row r="7" spans="1:38">
      <c r="A7" s="778"/>
      <c r="B7" s="778"/>
      <c r="C7" s="778"/>
      <c r="D7" s="778"/>
      <c r="E7" s="778"/>
      <c r="F7" s="173" t="str">
        <f>LEFT(A測定!$I$11,1)</f>
        <v>下</v>
      </c>
      <c r="G7" s="173" t="str">
        <f>LEFT(A測定!$H$11,1)</f>
        <v>上</v>
      </c>
      <c r="H7" s="802"/>
      <c r="I7" s="778"/>
      <c r="J7" s="778"/>
      <c r="K7" s="778"/>
      <c r="AB7" s="778"/>
      <c r="AC7" s="778"/>
      <c r="AD7" s="778"/>
      <c r="AE7" s="778"/>
      <c r="AF7" s="171" t="str">
        <f>G7</f>
        <v>上</v>
      </c>
      <c r="AG7" s="171" t="str">
        <f>F7</f>
        <v>下</v>
      </c>
      <c r="AH7" s="778"/>
      <c r="AI7" s="778"/>
      <c r="AJ7" s="778"/>
      <c r="AK7" s="778"/>
      <c r="AL7" s="778"/>
    </row>
    <row r="8" spans="1:38">
      <c r="A8" s="39" t="str">
        <f t="shared" ref="A8:A19" si="0">IF(AND(G8&gt;=B8,B8&gt;=F8),"OK","NG")</f>
        <v>NG</v>
      </c>
      <c r="B8" s="42">
        <f>A測定!M159</f>
        <v>0.77</v>
      </c>
      <c r="C8" s="42" t="str">
        <f>A測定!L159</f>
        <v/>
      </c>
      <c r="D8" s="43">
        <f>A測定!K159</f>
        <v>86.765000000000001</v>
      </c>
      <c r="E8" s="43">
        <f>A測定!J159</f>
        <v>86</v>
      </c>
      <c r="F8" s="42">
        <f>A測定!I159</f>
        <v>-0.3</v>
      </c>
      <c r="G8" s="42">
        <f>A測定!H159</f>
        <v>0.7</v>
      </c>
      <c r="H8" s="42">
        <f>A測定!G159</f>
        <v>0</v>
      </c>
      <c r="I8" s="43">
        <f>A測定!F159</f>
        <v>86</v>
      </c>
      <c r="J8" s="39" t="str">
        <f>A測定!D159</f>
        <v>X</v>
      </c>
      <c r="K8" s="39">
        <f>A測定!A159</f>
        <v>60</v>
      </c>
      <c r="AB8" s="39">
        <f>A測定!A174</f>
        <v>70</v>
      </c>
      <c r="AC8" s="39" t="str">
        <f>A測定!D174</f>
        <v>X</v>
      </c>
      <c r="AD8" s="45">
        <f>A測定!F174</f>
        <v>90.5</v>
      </c>
      <c r="AE8" s="42">
        <f>A測定!G174</f>
        <v>0.75</v>
      </c>
      <c r="AF8" s="47">
        <f>A測定!H174</f>
        <v>0.7</v>
      </c>
      <c r="AG8" s="47">
        <f>A測定!I174</f>
        <v>-0.2</v>
      </c>
      <c r="AH8" s="45">
        <f>A測定!J174</f>
        <v>91.25</v>
      </c>
      <c r="AI8" s="45">
        <f>A測定!K174</f>
        <v>92.052000000000007</v>
      </c>
      <c r="AJ8" s="42">
        <f>A測定!L174</f>
        <v>1.55</v>
      </c>
      <c r="AK8" s="47">
        <f>A測定!M174</f>
        <v>0.8</v>
      </c>
      <c r="AL8" s="39" t="str">
        <f t="shared" ref="AL8:AL22" si="1">IF(AND(AF8&gt;=AK8,AK8&gt;=AG8),"OK","NG")</f>
        <v>NG</v>
      </c>
    </row>
    <row r="9" spans="1:38">
      <c r="A9" s="39" t="str">
        <f t="shared" si="0"/>
        <v>NG</v>
      </c>
      <c r="B9" s="42">
        <f>A測定!M155</f>
        <v>0.86</v>
      </c>
      <c r="C9" s="42">
        <f>A測定!L155</f>
        <v>1.6099999999999999</v>
      </c>
      <c r="D9" s="43">
        <f>A測定!K155</f>
        <v>92.61</v>
      </c>
      <c r="E9" s="43">
        <f>A測定!J155</f>
        <v>91.75</v>
      </c>
      <c r="F9" s="42">
        <f>A測定!I155</f>
        <v>-0.2</v>
      </c>
      <c r="G9" s="42">
        <f>A測定!H155</f>
        <v>0.7</v>
      </c>
      <c r="H9" s="42">
        <f>A測定!G155</f>
        <v>0.75</v>
      </c>
      <c r="I9" s="43">
        <f>A測定!F155</f>
        <v>91</v>
      </c>
      <c r="J9" s="39" t="str">
        <f>A測定!D155</f>
        <v>X</v>
      </c>
      <c r="K9" s="39">
        <f>A測定!A155</f>
        <v>56</v>
      </c>
      <c r="AB9" s="39">
        <f>A測定!A172</f>
        <v>79</v>
      </c>
      <c r="AC9" s="39" t="str">
        <f>A測定!D172</f>
        <v>X</v>
      </c>
      <c r="AD9" s="45">
        <f>A測定!F172</f>
        <v>90.5</v>
      </c>
      <c r="AE9" s="42">
        <f>A測定!G172</f>
        <v>0.75</v>
      </c>
      <c r="AF9" s="47">
        <f>A測定!H172</f>
        <v>0.7</v>
      </c>
      <c r="AG9" s="47">
        <f>A測定!I172</f>
        <v>-0.2</v>
      </c>
      <c r="AH9" s="45">
        <f>A測定!J172</f>
        <v>91.25</v>
      </c>
      <c r="AI9" s="45">
        <f>A測定!K172</f>
        <v>92.007000000000005</v>
      </c>
      <c r="AJ9" s="42">
        <f>A測定!L172</f>
        <v>1.51</v>
      </c>
      <c r="AK9" s="47">
        <f>A測定!M172</f>
        <v>0.76</v>
      </c>
      <c r="AL9" s="39" t="str">
        <f t="shared" si="1"/>
        <v>NG</v>
      </c>
    </row>
    <row r="10" spans="1:38">
      <c r="A10" s="39" t="str">
        <f t="shared" si="0"/>
        <v>NG</v>
      </c>
      <c r="B10" s="42">
        <f>A測定!M157</f>
        <v>0.81</v>
      </c>
      <c r="C10" s="42">
        <f>A測定!L157</f>
        <v>1.56</v>
      </c>
      <c r="D10" s="43">
        <f>A測定!K157</f>
        <v>92.561999999999998</v>
      </c>
      <c r="E10" s="43">
        <f>A測定!J157</f>
        <v>91.75</v>
      </c>
      <c r="F10" s="42">
        <f>A測定!I157</f>
        <v>-0.2</v>
      </c>
      <c r="G10" s="42">
        <f>A測定!H157</f>
        <v>0.7</v>
      </c>
      <c r="H10" s="42">
        <f>A測定!G157</f>
        <v>0.75</v>
      </c>
      <c r="I10" s="43">
        <f>A測定!F157</f>
        <v>91</v>
      </c>
      <c r="J10" s="39" t="str">
        <f>A測定!D157</f>
        <v>X</v>
      </c>
      <c r="K10" s="39">
        <f>A測定!A157</f>
        <v>58</v>
      </c>
      <c r="AB10" s="39">
        <f>A測定!A171</f>
        <v>78</v>
      </c>
      <c r="AC10" s="39" t="str">
        <f>A測定!D171</f>
        <v>X</v>
      </c>
      <c r="AD10" s="45">
        <f>A測定!F171</f>
        <v>90.5</v>
      </c>
      <c r="AE10" s="42">
        <f>A測定!G171</f>
        <v>0.75</v>
      </c>
      <c r="AF10" s="47">
        <f>A測定!H171</f>
        <v>0.7</v>
      </c>
      <c r="AG10" s="47">
        <f>A測定!I171</f>
        <v>-0.2</v>
      </c>
      <c r="AH10" s="45">
        <f>A測定!J171</f>
        <v>91.25</v>
      </c>
      <c r="AI10" s="45">
        <f>A測定!K171</f>
        <v>91.875</v>
      </c>
      <c r="AJ10" s="42">
        <f>A測定!L171</f>
        <v>1.38</v>
      </c>
      <c r="AK10" s="47">
        <f>A測定!M171</f>
        <v>0.63</v>
      </c>
      <c r="AL10" s="39" t="str">
        <f t="shared" si="1"/>
        <v>OK</v>
      </c>
    </row>
    <row r="11" spans="1:38">
      <c r="A11" s="39" t="str">
        <f t="shared" si="0"/>
        <v>OK</v>
      </c>
      <c r="B11" s="42">
        <f>A測定!M158</f>
        <v>0.64</v>
      </c>
      <c r="C11" s="42">
        <f>A測定!L158</f>
        <v>1.6400000000000001</v>
      </c>
      <c r="D11" s="43">
        <f>A測定!K158</f>
        <v>92.144000000000005</v>
      </c>
      <c r="E11" s="43">
        <f>A測定!J158</f>
        <v>91.5</v>
      </c>
      <c r="F11" s="42">
        <f>A測定!I158</f>
        <v>-0.2</v>
      </c>
      <c r="G11" s="42">
        <f>A測定!H158</f>
        <v>0.7</v>
      </c>
      <c r="H11" s="42">
        <f>A測定!G158</f>
        <v>1</v>
      </c>
      <c r="I11" s="43">
        <f>A測定!F158</f>
        <v>90.5</v>
      </c>
      <c r="J11" s="39" t="str">
        <f>A測定!D158</f>
        <v>X</v>
      </c>
      <c r="K11" s="39">
        <f>A測定!A158</f>
        <v>59</v>
      </c>
      <c r="AB11" s="39">
        <f>A測定!A163</f>
        <v>66</v>
      </c>
      <c r="AC11" s="39" t="str">
        <f>A測定!D163</f>
        <v>X</v>
      </c>
      <c r="AD11" s="45">
        <f>A測定!F163</f>
        <v>123</v>
      </c>
      <c r="AE11" s="42">
        <f>A測定!G163</f>
        <v>1</v>
      </c>
      <c r="AF11" s="47">
        <f>A測定!H163</f>
        <v>0.7</v>
      </c>
      <c r="AG11" s="47">
        <f>A測定!I163</f>
        <v>-0.3</v>
      </c>
      <c r="AH11" s="45">
        <f>A測定!J163</f>
        <v>124</v>
      </c>
      <c r="AI11" s="45">
        <f>A測定!K163</f>
        <v>124.651</v>
      </c>
      <c r="AJ11" s="42">
        <f>A測定!L163</f>
        <v>1.65</v>
      </c>
      <c r="AK11" s="47">
        <f>A測定!M163</f>
        <v>0.65</v>
      </c>
      <c r="AL11" s="39" t="str">
        <f t="shared" si="1"/>
        <v>OK</v>
      </c>
    </row>
    <row r="12" spans="1:38">
      <c r="A12" s="39" t="str">
        <f t="shared" si="0"/>
        <v>OK</v>
      </c>
      <c r="B12" s="42">
        <f>A測定!M156</f>
        <v>0.56999999999999995</v>
      </c>
      <c r="C12" s="42">
        <f>A測定!L156</f>
        <v>1.3199999999999998</v>
      </c>
      <c r="D12" s="43">
        <f>A測定!K156</f>
        <v>92.317999999999998</v>
      </c>
      <c r="E12" s="43">
        <f>A測定!J156</f>
        <v>91.75</v>
      </c>
      <c r="F12" s="42">
        <f>A測定!I156</f>
        <v>-0.2</v>
      </c>
      <c r="G12" s="42">
        <f>A測定!H156</f>
        <v>0.7</v>
      </c>
      <c r="H12" s="42">
        <f>A測定!G156</f>
        <v>0.75</v>
      </c>
      <c r="I12" s="43">
        <f>A測定!F156</f>
        <v>91</v>
      </c>
      <c r="J12" s="39" t="str">
        <f>A測定!D156</f>
        <v>X</v>
      </c>
      <c r="K12" s="39">
        <f>A測定!A156</f>
        <v>57</v>
      </c>
      <c r="AB12" s="39">
        <f>A測定!A173</f>
        <v>80</v>
      </c>
      <c r="AC12" s="39" t="str">
        <f>A測定!D173</f>
        <v>X</v>
      </c>
      <c r="AD12" s="45">
        <f>A測定!F173</f>
        <v>90.5</v>
      </c>
      <c r="AE12" s="42">
        <f>A測定!G173</f>
        <v>0.75</v>
      </c>
      <c r="AF12" s="47">
        <f>A測定!H173</f>
        <v>0.7</v>
      </c>
      <c r="AG12" s="47">
        <f>A測定!I173</f>
        <v>-0.2</v>
      </c>
      <c r="AH12" s="45">
        <f>A測定!J173</f>
        <v>91.25</v>
      </c>
      <c r="AI12" s="45">
        <f>A測定!K173</f>
        <v>91.897999999999996</v>
      </c>
      <c r="AJ12" s="42">
        <f>A測定!L173</f>
        <v>1.4</v>
      </c>
      <c r="AK12" s="47">
        <f>A測定!M173</f>
        <v>0.65</v>
      </c>
      <c r="AL12" s="39" t="str">
        <f t="shared" si="1"/>
        <v>OK</v>
      </c>
    </row>
    <row r="13" spans="1:38">
      <c r="A13" s="39" t="str">
        <f t="shared" si="0"/>
        <v>OK</v>
      </c>
      <c r="B13" s="42">
        <f>A測定!M153</f>
        <v>0.53</v>
      </c>
      <c r="C13" s="42">
        <f>A測定!L153</f>
        <v>1.53</v>
      </c>
      <c r="D13" s="43">
        <f>A測定!K153</f>
        <v>126.03</v>
      </c>
      <c r="E13" s="43">
        <f>A測定!J153</f>
        <v>125.5</v>
      </c>
      <c r="F13" s="42">
        <f>A測定!I153</f>
        <v>-0.3</v>
      </c>
      <c r="G13" s="42">
        <f>A測定!H153</f>
        <v>0.7</v>
      </c>
      <c r="H13" s="42">
        <f>A測定!G153</f>
        <v>1</v>
      </c>
      <c r="I13" s="43">
        <f>A測定!F153</f>
        <v>124.5</v>
      </c>
      <c r="J13" s="39" t="str">
        <f>A測定!D153</f>
        <v>X</v>
      </c>
      <c r="K13" s="39">
        <f>A測定!A153</f>
        <v>54</v>
      </c>
      <c r="AB13" s="39">
        <f>A測定!A166</f>
        <v>72</v>
      </c>
      <c r="AC13" s="39" t="str">
        <f>A測定!D166</f>
        <v>X</v>
      </c>
      <c r="AD13" s="45">
        <f>A測定!F166</f>
        <v>90.5</v>
      </c>
      <c r="AE13" s="42">
        <f>A測定!G166</f>
        <v>0.75</v>
      </c>
      <c r="AF13" s="47">
        <f>A測定!H166</f>
        <v>0.7</v>
      </c>
      <c r="AG13" s="47">
        <f>A測定!I166</f>
        <v>-0.2</v>
      </c>
      <c r="AH13" s="45">
        <f>A測定!J166</f>
        <v>91.25</v>
      </c>
      <c r="AI13" s="45">
        <f>A測定!K166</f>
        <v>91.912000000000006</v>
      </c>
      <c r="AJ13" s="42">
        <f>A測定!L166</f>
        <v>1.4100000000000001</v>
      </c>
      <c r="AK13" s="47">
        <f>A測定!M166</f>
        <v>0.66</v>
      </c>
      <c r="AL13" s="39" t="str">
        <f t="shared" si="1"/>
        <v>OK</v>
      </c>
    </row>
    <row r="14" spans="1:38">
      <c r="A14" s="39" t="str">
        <f t="shared" si="0"/>
        <v>OK</v>
      </c>
      <c r="B14" s="42">
        <f>A測定!M165</f>
        <v>0.08</v>
      </c>
      <c r="C14" s="42">
        <f>A測定!L165</f>
        <v>1.08</v>
      </c>
      <c r="D14" s="43">
        <f>A測定!K165</f>
        <v>113.078</v>
      </c>
      <c r="E14" s="43">
        <f>A測定!J165</f>
        <v>113</v>
      </c>
      <c r="F14" s="42">
        <f>A測定!I165</f>
        <v>-0.3</v>
      </c>
      <c r="G14" s="42">
        <f>A測定!H165</f>
        <v>0.7</v>
      </c>
      <c r="H14" s="42">
        <f>A測定!G165</f>
        <v>1</v>
      </c>
      <c r="I14" s="43">
        <f>A測定!F165</f>
        <v>112</v>
      </c>
      <c r="J14" s="39" t="str">
        <f>A測定!D165</f>
        <v>X</v>
      </c>
      <c r="K14" s="39">
        <f>A測定!A165</f>
        <v>69</v>
      </c>
      <c r="AB14" s="39">
        <f>A測定!A162</f>
        <v>65</v>
      </c>
      <c r="AC14" s="39" t="str">
        <f>A測定!D162</f>
        <v>X</v>
      </c>
      <c r="AD14" s="45">
        <f>A測定!F162</f>
        <v>140</v>
      </c>
      <c r="AE14" s="42">
        <f>A測定!G162</f>
        <v>0</v>
      </c>
      <c r="AF14" s="47">
        <f>A測定!H162</f>
        <v>0.7</v>
      </c>
      <c r="AG14" s="47">
        <f>A測定!I162</f>
        <v>-0.3</v>
      </c>
      <c r="AH14" s="45">
        <f>A測定!J162</f>
        <v>140</v>
      </c>
      <c r="AI14" s="45">
        <f>A測定!K162</f>
        <v>140.601</v>
      </c>
      <c r="AJ14" s="42" t="str">
        <f>A測定!L162</f>
        <v/>
      </c>
      <c r="AK14" s="47">
        <f>A測定!M162</f>
        <v>0.6</v>
      </c>
      <c r="AL14" s="39" t="str">
        <f t="shared" si="1"/>
        <v>OK</v>
      </c>
    </row>
    <row r="15" spans="1:38">
      <c r="A15" s="39" t="str">
        <f t="shared" si="0"/>
        <v>OK</v>
      </c>
      <c r="B15" s="42">
        <f>A測定!M152</f>
        <v>7.0000000000000007E-2</v>
      </c>
      <c r="C15" s="42">
        <f>A測定!L152</f>
        <v>1.07</v>
      </c>
      <c r="D15" s="43">
        <f>A測定!K152</f>
        <v>125.872</v>
      </c>
      <c r="E15" s="43">
        <f>A測定!J152</f>
        <v>125.8</v>
      </c>
      <c r="F15" s="42">
        <f>A測定!I152</f>
        <v>-0.3</v>
      </c>
      <c r="G15" s="42">
        <f>A測定!H152</f>
        <v>0.7</v>
      </c>
      <c r="H15" s="42">
        <f>A測定!G152</f>
        <v>1</v>
      </c>
      <c r="I15" s="43">
        <f>A測定!F152</f>
        <v>124.8</v>
      </c>
      <c r="J15" s="39" t="str">
        <f>A測定!D152</f>
        <v>X</v>
      </c>
      <c r="K15" s="39">
        <f>A測定!A152</f>
        <v>53</v>
      </c>
      <c r="AB15" s="39">
        <f>A測定!A175</f>
        <v>71</v>
      </c>
      <c r="AC15" s="39" t="str">
        <f>A測定!D175</f>
        <v>X</v>
      </c>
      <c r="AD15" s="45">
        <f>A測定!F175</f>
        <v>90.5</v>
      </c>
      <c r="AE15" s="42">
        <f>A測定!G175</f>
        <v>0.75</v>
      </c>
      <c r="AF15" s="47">
        <f>A測定!H175</f>
        <v>0.7</v>
      </c>
      <c r="AG15" s="47">
        <f>A測定!I175</f>
        <v>-0.2</v>
      </c>
      <c r="AH15" s="45">
        <f>A測定!J175</f>
        <v>91.25</v>
      </c>
      <c r="AI15" s="45">
        <f>A測定!K175</f>
        <v>91.774000000000001</v>
      </c>
      <c r="AJ15" s="42">
        <f>A測定!L175</f>
        <v>1.27</v>
      </c>
      <c r="AK15" s="47">
        <f>A測定!M175</f>
        <v>0.52</v>
      </c>
      <c r="AL15" s="39" t="str">
        <f t="shared" si="1"/>
        <v>OK</v>
      </c>
    </row>
    <row r="16" spans="1:38">
      <c r="A16" s="39" t="str">
        <f t="shared" si="0"/>
        <v>OK</v>
      </c>
      <c r="B16" s="42">
        <f>A測定!M151</f>
        <v>0.14000000000000001</v>
      </c>
      <c r="C16" s="42" t="str">
        <f>A測定!L151</f>
        <v/>
      </c>
      <c r="D16" s="43">
        <f>A測定!K151</f>
        <v>122.63500000000001</v>
      </c>
      <c r="E16" s="43">
        <f>A測定!J151</f>
        <v>122.5</v>
      </c>
      <c r="F16" s="42">
        <f>A測定!I151</f>
        <v>-0.3</v>
      </c>
      <c r="G16" s="42">
        <f>A測定!H151</f>
        <v>0.7</v>
      </c>
      <c r="H16" s="42">
        <f>A測定!G151</f>
        <v>0</v>
      </c>
      <c r="I16" s="43">
        <f>A測定!F151</f>
        <v>122.5</v>
      </c>
      <c r="J16" s="39" t="str">
        <f>A測定!D151</f>
        <v>X</v>
      </c>
      <c r="K16" s="39">
        <f>A測定!A151</f>
        <v>52</v>
      </c>
      <c r="AB16" s="39">
        <f>A測定!A170</f>
        <v>77</v>
      </c>
      <c r="AC16" s="39" t="str">
        <f>A測定!D170</f>
        <v>X</v>
      </c>
      <c r="AD16" s="45">
        <f>A測定!F170</f>
        <v>90.5</v>
      </c>
      <c r="AE16" s="42">
        <f>A測定!G170</f>
        <v>0.75</v>
      </c>
      <c r="AF16" s="47">
        <f>A測定!H170</f>
        <v>0.7</v>
      </c>
      <c r="AG16" s="47">
        <f>A測定!I170</f>
        <v>-0.2</v>
      </c>
      <c r="AH16" s="45">
        <f>A測定!J170</f>
        <v>91.25</v>
      </c>
      <c r="AI16" s="45">
        <f>A測定!K170</f>
        <v>91.802000000000007</v>
      </c>
      <c r="AJ16" s="42">
        <f>A測定!L170</f>
        <v>1.3</v>
      </c>
      <c r="AK16" s="47">
        <f>A測定!M170</f>
        <v>0.55000000000000004</v>
      </c>
      <c r="AL16" s="39" t="str">
        <f t="shared" si="1"/>
        <v>OK</v>
      </c>
    </row>
    <row r="17" spans="1:38">
      <c r="A17" s="39" t="str">
        <f t="shared" si="0"/>
        <v>OK</v>
      </c>
      <c r="B17" s="42">
        <f>A測定!M150</f>
        <v>0.26</v>
      </c>
      <c r="C17" s="42">
        <f>A測定!L150</f>
        <v>1.26</v>
      </c>
      <c r="D17" s="43">
        <f>A測定!K150</f>
        <v>125.759</v>
      </c>
      <c r="E17" s="43">
        <f>A測定!J150</f>
        <v>125.5</v>
      </c>
      <c r="F17" s="42">
        <f>A測定!I150</f>
        <v>-0.3</v>
      </c>
      <c r="G17" s="42">
        <f>A測定!H150</f>
        <v>0.7</v>
      </c>
      <c r="H17" s="42">
        <f>A測定!G150</f>
        <v>1</v>
      </c>
      <c r="I17" s="43">
        <f>A測定!F150</f>
        <v>124.5</v>
      </c>
      <c r="J17" s="39" t="str">
        <f>A測定!D150</f>
        <v>X</v>
      </c>
      <c r="K17" s="39">
        <f>A測定!A150</f>
        <v>51</v>
      </c>
      <c r="AB17" s="39">
        <f>A測定!A167</f>
        <v>73</v>
      </c>
      <c r="AC17" s="39" t="str">
        <f>A測定!D167</f>
        <v>X</v>
      </c>
      <c r="AD17" s="45">
        <f>A測定!F167</f>
        <v>90.5</v>
      </c>
      <c r="AE17" s="42">
        <f>A測定!G167</f>
        <v>0.75</v>
      </c>
      <c r="AF17" s="47">
        <f>A測定!H167</f>
        <v>0.7</v>
      </c>
      <c r="AG17" s="47">
        <f>A測定!I167</f>
        <v>-0.2</v>
      </c>
      <c r="AH17" s="45">
        <f>A測定!J167</f>
        <v>91.25</v>
      </c>
      <c r="AI17" s="45">
        <f>A測定!K167</f>
        <v>91.795000000000002</v>
      </c>
      <c r="AJ17" s="42">
        <f>A測定!L167</f>
        <v>1.3</v>
      </c>
      <c r="AK17" s="47">
        <f>A測定!M167</f>
        <v>0.55000000000000004</v>
      </c>
      <c r="AL17" s="39" t="str">
        <f t="shared" si="1"/>
        <v>OK</v>
      </c>
    </row>
    <row r="18" spans="1:38">
      <c r="A18" s="39" t="str">
        <f t="shared" si="0"/>
        <v>OK</v>
      </c>
      <c r="B18" s="42">
        <f>A測定!M164</f>
        <v>-0.04</v>
      </c>
      <c r="C18" s="42">
        <f>A測定!L164</f>
        <v>0.96</v>
      </c>
      <c r="D18" s="43">
        <f>A測定!K164</f>
        <v>112.96299999999999</v>
      </c>
      <c r="E18" s="43">
        <f>A測定!J164</f>
        <v>113</v>
      </c>
      <c r="F18" s="42">
        <f>A測定!I164</f>
        <v>-0.3</v>
      </c>
      <c r="G18" s="42">
        <f>A測定!H164</f>
        <v>0.7</v>
      </c>
      <c r="H18" s="42">
        <f>A測定!G164</f>
        <v>1</v>
      </c>
      <c r="I18" s="43">
        <f>A測定!F164</f>
        <v>112</v>
      </c>
      <c r="J18" s="39" t="str">
        <f>A測定!D164</f>
        <v>X</v>
      </c>
      <c r="K18" s="39">
        <f>A測定!A164</f>
        <v>68</v>
      </c>
      <c r="AB18" s="39">
        <f>A測定!A168</f>
        <v>74</v>
      </c>
      <c r="AC18" s="39" t="str">
        <f>A測定!D168</f>
        <v>X</v>
      </c>
      <c r="AD18" s="45">
        <f>A測定!F168</f>
        <v>90.5</v>
      </c>
      <c r="AE18" s="42">
        <f>A測定!G168</f>
        <v>0.75</v>
      </c>
      <c r="AF18" s="47">
        <f>A測定!H168</f>
        <v>0.7</v>
      </c>
      <c r="AG18" s="47">
        <f>A測定!I168</f>
        <v>-0.2</v>
      </c>
      <c r="AH18" s="45">
        <f>A測定!J168</f>
        <v>91.25</v>
      </c>
      <c r="AI18" s="45">
        <f>A測定!K168</f>
        <v>91.807000000000002</v>
      </c>
      <c r="AJ18" s="42">
        <f>A測定!L168</f>
        <v>1.31</v>
      </c>
      <c r="AK18" s="47">
        <f>A測定!M168</f>
        <v>0.56000000000000005</v>
      </c>
      <c r="AL18" s="39" t="str">
        <f t="shared" si="1"/>
        <v>OK</v>
      </c>
    </row>
    <row r="19" spans="1:38">
      <c r="A19" s="39" t="str">
        <f t="shared" si="0"/>
        <v>OK</v>
      </c>
      <c r="B19" s="42">
        <f>A測定!M161</f>
        <v>0.28000000000000003</v>
      </c>
      <c r="C19" s="42">
        <f>A測定!L161</f>
        <v>1.28</v>
      </c>
      <c r="D19" s="43">
        <f>A測定!K161</f>
        <v>126.077</v>
      </c>
      <c r="E19" s="43">
        <f>A測定!J161</f>
        <v>125.8</v>
      </c>
      <c r="F19" s="42">
        <f>A測定!I161</f>
        <v>-0.3</v>
      </c>
      <c r="G19" s="42">
        <f>A測定!H161</f>
        <v>0.7</v>
      </c>
      <c r="H19" s="42">
        <f>A測定!G161</f>
        <v>1</v>
      </c>
      <c r="I19" s="43">
        <f>A測定!F161</f>
        <v>124.8</v>
      </c>
      <c r="J19" s="39" t="str">
        <f>A測定!D161</f>
        <v>X</v>
      </c>
      <c r="K19" s="39">
        <f>A測定!A161</f>
        <v>63</v>
      </c>
      <c r="AB19" s="39">
        <f>A測定!A169</f>
        <v>76</v>
      </c>
      <c r="AC19" s="39" t="str">
        <f>A測定!D169</f>
        <v>X</v>
      </c>
      <c r="AD19" s="45">
        <f>A測定!F169</f>
        <v>90.5</v>
      </c>
      <c r="AE19" s="42">
        <f>A測定!G169</f>
        <v>0.75</v>
      </c>
      <c r="AF19" s="47">
        <f>A測定!H169</f>
        <v>0.7</v>
      </c>
      <c r="AG19" s="47">
        <f>A測定!I169</f>
        <v>-0.2</v>
      </c>
      <c r="AH19" s="45">
        <f>A測定!J169</f>
        <v>91.25</v>
      </c>
      <c r="AI19" s="45">
        <f>A測定!K169</f>
        <v>91.814999999999998</v>
      </c>
      <c r="AJ19" s="42">
        <f>A測定!L169</f>
        <v>1.31</v>
      </c>
      <c r="AK19" s="47">
        <f>A測定!M169</f>
        <v>0.56000000000000005</v>
      </c>
      <c r="AL19" s="39" t="str">
        <f t="shared" si="1"/>
        <v>OK</v>
      </c>
    </row>
    <row r="20" spans="1:38">
      <c r="AB20" s="39">
        <f>A測定!A176</f>
        <v>75</v>
      </c>
      <c r="AC20" s="39" t="str">
        <f>A測定!D176</f>
        <v>X</v>
      </c>
      <c r="AD20" s="45">
        <f>A測定!F176</f>
        <v>90.5</v>
      </c>
      <c r="AE20" s="42">
        <f>A測定!G176</f>
        <v>0.75</v>
      </c>
      <c r="AF20" s="47">
        <f>A測定!H176</f>
        <v>0.7</v>
      </c>
      <c r="AG20" s="47">
        <f>A測定!I176</f>
        <v>-0.2</v>
      </c>
      <c r="AH20" s="45">
        <f>A測定!J176</f>
        <v>91.25</v>
      </c>
      <c r="AI20" s="45">
        <f>A測定!K176</f>
        <v>91.736999999999995</v>
      </c>
      <c r="AJ20" s="42">
        <f>A測定!L176</f>
        <v>1.24</v>
      </c>
      <c r="AK20" s="47">
        <f>A測定!M176</f>
        <v>0.49</v>
      </c>
      <c r="AL20" s="39" t="str">
        <f t="shared" si="1"/>
        <v>OK</v>
      </c>
    </row>
    <row r="21" spans="1:38">
      <c r="AB21" s="39">
        <f>A測定!A160</f>
        <v>62</v>
      </c>
      <c r="AC21" s="39" t="str">
        <f>A測定!D160</f>
        <v>X</v>
      </c>
      <c r="AD21" s="45">
        <f>A測定!F160</f>
        <v>187</v>
      </c>
      <c r="AE21" s="42">
        <f>A測定!G160</f>
        <v>1</v>
      </c>
      <c r="AF21" s="47">
        <f>A測定!H160</f>
        <v>0.7</v>
      </c>
      <c r="AG21" s="47">
        <f>A測定!I160</f>
        <v>-0.3</v>
      </c>
      <c r="AH21" s="45">
        <f>A測定!J160</f>
        <v>188</v>
      </c>
      <c r="AI21" s="45">
        <f>A測定!K160</f>
        <v>188.40799999999999</v>
      </c>
      <c r="AJ21" s="42">
        <f>A測定!L160</f>
        <v>1.41</v>
      </c>
      <c r="AK21" s="47">
        <f>A測定!M160</f>
        <v>0.41</v>
      </c>
      <c r="AL21" s="39" t="str">
        <f t="shared" si="1"/>
        <v>OK</v>
      </c>
    </row>
    <row r="22" spans="1:38">
      <c r="AB22" s="39">
        <f>A測定!A154</f>
        <v>55</v>
      </c>
      <c r="AC22" s="39" t="str">
        <f>A測定!D154</f>
        <v>X</v>
      </c>
      <c r="AD22" s="45">
        <f>A測定!F154</f>
        <v>123.5</v>
      </c>
      <c r="AE22" s="42">
        <f>A測定!G154</f>
        <v>1</v>
      </c>
      <c r="AF22" s="47">
        <f>A測定!H154</f>
        <v>0.7</v>
      </c>
      <c r="AG22" s="47">
        <f>A測定!I154</f>
        <v>-0.3</v>
      </c>
      <c r="AH22" s="45">
        <f>A測定!J154</f>
        <v>124.5</v>
      </c>
      <c r="AI22" s="45">
        <f>A測定!K154</f>
        <v>124.651</v>
      </c>
      <c r="AJ22" s="42">
        <f>A測定!L154</f>
        <v>1.1499999999999999</v>
      </c>
      <c r="AK22" s="47">
        <f>A測定!M154</f>
        <v>0.15</v>
      </c>
      <c r="AL22" s="39" t="str">
        <f t="shared" si="1"/>
        <v>OK</v>
      </c>
    </row>
    <row r="36" spans="28:38" ht="17.25" customHeight="1">
      <c r="AB36" s="778" t="str">
        <f t="shared" ref="AB36:AL36" si="2">AB6</f>
        <v>NO</v>
      </c>
      <c r="AC36" s="778" t="str">
        <f t="shared" si="2"/>
        <v>测量</v>
      </c>
      <c r="AD36" s="781" t="str">
        <f t="shared" si="2"/>
        <v>工件尺寸</v>
      </c>
      <c r="AE36" s="781" t="str">
        <f t="shared" si="2"/>
        <v>设定余量</v>
      </c>
      <c r="AF36" s="778" t="str">
        <f t="shared" si="2"/>
        <v>公差</v>
      </c>
      <c r="AG36" s="778"/>
      <c r="AH36" s="781" t="str">
        <f t="shared" si="2"/>
        <v>素材寸法</v>
      </c>
      <c r="AI36" s="778" t="str">
        <f t="shared" si="2"/>
        <v>測定値</v>
      </c>
      <c r="AJ36" s="781" t="str">
        <f t="shared" si="2"/>
        <v>取代</v>
      </c>
      <c r="AK36" s="778" t="str">
        <f t="shared" si="2"/>
        <v>差異</v>
      </c>
      <c r="AL36" s="778" t="str">
        <f t="shared" si="2"/>
        <v>判定</v>
      </c>
    </row>
    <row r="37" spans="28:38">
      <c r="AB37" s="778"/>
      <c r="AC37" s="778"/>
      <c r="AD37" s="778"/>
      <c r="AE37" s="778"/>
      <c r="AF37" s="171" t="str">
        <f>AF7</f>
        <v>上</v>
      </c>
      <c r="AG37" s="171" t="str">
        <f>AG7</f>
        <v>下</v>
      </c>
      <c r="AH37" s="778"/>
      <c r="AI37" s="778"/>
      <c r="AJ37" s="778"/>
      <c r="AK37" s="778"/>
      <c r="AL37" s="778"/>
    </row>
    <row r="38" spans="28:38">
      <c r="AB38" s="39">
        <f>A測定!A177</f>
        <v>67</v>
      </c>
      <c r="AC38" s="39" t="str">
        <f>A測定!D177</f>
        <v>Y</v>
      </c>
      <c r="AD38" s="45">
        <f>A測定!F177</f>
        <v>161</v>
      </c>
      <c r="AE38" s="42">
        <f>A測定!G177</f>
        <v>0.5</v>
      </c>
      <c r="AF38" s="47">
        <f>A測定!H177</f>
        <v>0.2</v>
      </c>
      <c r="AG38" s="47">
        <f>A測定!I177</f>
        <v>-0.5</v>
      </c>
      <c r="AH38" s="45">
        <f>A測定!J177</f>
        <v>160.5</v>
      </c>
      <c r="AI38" s="45">
        <f>A測定!K177</f>
        <v>160.488</v>
      </c>
      <c r="AJ38" s="42">
        <f>A測定!L177</f>
        <v>0.51</v>
      </c>
      <c r="AK38" s="47">
        <f>A測定!M177</f>
        <v>0.01</v>
      </c>
      <c r="AL38" s="39" t="str">
        <f>IF(AND(AF38&gt;=AK38,AK38&gt;=AG38),"OK","NG")</f>
        <v>OK</v>
      </c>
    </row>
    <row r="48" spans="28:38" ht="17.25" customHeight="1"/>
    <row r="79" spans="26:27">
      <c r="Z79" s="58"/>
      <c r="AA79" s="58"/>
    </row>
    <row r="80" spans="26:27">
      <c r="Z80" s="58"/>
      <c r="AA80" s="58"/>
    </row>
    <row r="81" spans="26:27">
      <c r="Z81" s="58"/>
      <c r="AA81" s="58"/>
    </row>
    <row r="82" spans="26:27">
      <c r="Z82" s="58"/>
      <c r="AA82" s="58"/>
    </row>
    <row r="83" spans="26:27">
      <c r="Z83" s="58"/>
      <c r="AA83" s="58"/>
    </row>
    <row r="84" spans="26:27">
      <c r="Z84" s="58"/>
      <c r="AA84" s="58"/>
    </row>
    <row r="85" spans="26:27">
      <c r="Z85" s="58"/>
      <c r="AA85" s="58"/>
    </row>
    <row r="86" spans="26:27">
      <c r="Z86" s="58"/>
      <c r="AA86" s="58"/>
    </row>
    <row r="87" spans="26:27">
      <c r="Z87" s="58"/>
      <c r="AA87" s="58"/>
    </row>
    <row r="88" spans="26:27">
      <c r="Z88" s="58"/>
      <c r="AA88" s="58"/>
    </row>
    <row r="89" spans="26:27">
      <c r="Z89" s="58"/>
      <c r="AA89" s="58"/>
    </row>
    <row r="90" spans="26:27">
      <c r="Z90" s="58"/>
      <c r="AA90" s="58"/>
    </row>
    <row r="91" spans="26:27">
      <c r="Z91" s="58"/>
      <c r="AA91" s="58"/>
    </row>
    <row r="92" spans="26:27">
      <c r="Z92" s="58"/>
      <c r="AA92" s="58"/>
    </row>
    <row r="93" spans="26:27">
      <c r="Z93" s="58"/>
      <c r="AA93" s="58"/>
    </row>
    <row r="94" spans="26:27">
      <c r="Z94" s="58"/>
      <c r="AA94" s="58"/>
    </row>
    <row r="95" spans="26:27">
      <c r="Z95" s="58"/>
      <c r="AA95" s="58"/>
    </row>
    <row r="96" spans="26:27">
      <c r="Z96" s="58"/>
      <c r="AA96" s="58"/>
    </row>
    <row r="97" spans="26:27">
      <c r="Z97" s="58"/>
      <c r="AA97" s="58"/>
    </row>
    <row r="98" spans="26:27">
      <c r="Z98" s="58"/>
      <c r="AA98" s="58"/>
    </row>
    <row r="99" spans="26:27">
      <c r="Z99" s="58"/>
      <c r="AA99" s="58"/>
    </row>
  </sheetData>
  <mergeCells count="35">
    <mergeCell ref="AB1:AC2"/>
    <mergeCell ref="AD1:AK2"/>
    <mergeCell ref="AK36:AK37"/>
    <mergeCell ref="AL36:AL37"/>
    <mergeCell ref="AH36:AH37"/>
    <mergeCell ref="AF36:AG36"/>
    <mergeCell ref="AI36:AI37"/>
    <mergeCell ref="AJ36:AJ37"/>
    <mergeCell ref="AB36:AB37"/>
    <mergeCell ref="AC36:AC37"/>
    <mergeCell ref="AD36:AD37"/>
    <mergeCell ref="AE36:AE37"/>
    <mergeCell ref="AL6:AL7"/>
    <mergeCell ref="AK6:AK7"/>
    <mergeCell ref="AF6:AG6"/>
    <mergeCell ref="AJ6:AJ7"/>
    <mergeCell ref="A1:E2"/>
    <mergeCell ref="F1:M2"/>
    <mergeCell ref="J6:J7"/>
    <mergeCell ref="K6:K7"/>
    <mergeCell ref="A6:A7"/>
    <mergeCell ref="B6:B7"/>
    <mergeCell ref="C6:C7"/>
    <mergeCell ref="D6:D7"/>
    <mergeCell ref="F6:G6"/>
    <mergeCell ref="E6:E7"/>
    <mergeCell ref="H6:H7"/>
    <mergeCell ref="I6:I7"/>
    <mergeCell ref="A3:E4"/>
    <mergeCell ref="AB6:AB7"/>
    <mergeCell ref="AI6:AI7"/>
    <mergeCell ref="AH6:AH7"/>
    <mergeCell ref="AE6:AE7"/>
    <mergeCell ref="AD6:AD7"/>
    <mergeCell ref="AC6:AC7"/>
  </mergeCells>
  <phoneticPr fontId="2"/>
  <conditionalFormatting sqref="AL8:AL22 A8:A19 AL38">
    <cfRule type="cellIs" dxfId="525" priority="154" stopIfTrue="1" operator="equal">
      <formula>"NG"</formula>
    </cfRule>
    <cfRule type="cellIs" dxfId="524" priority="155" stopIfTrue="1" operator="equal">
      <formula>"OK"</formula>
    </cfRule>
  </conditionalFormatting>
  <conditionalFormatting sqref="B8:B19">
    <cfRule type="cellIs" dxfId="523" priority="281" stopIfTrue="1" operator="notBetween">
      <formula>G8</formula>
      <formula>F8</formula>
    </cfRule>
    <cfRule type="cellIs" dxfId="522" priority="282" stopIfTrue="1" operator="notBetween">
      <formula>G8-0.1</formula>
      <formula>F8+0.1</formula>
    </cfRule>
  </conditionalFormatting>
  <conditionalFormatting sqref="AK8:AK22">
    <cfRule type="cellIs" dxfId="521" priority="291" stopIfTrue="1" operator="notBetween">
      <formula>AF8</formula>
      <formula>AG8</formula>
    </cfRule>
    <cfRule type="cellIs" dxfId="520" priority="292" stopIfTrue="1" operator="notBetween">
      <formula>AF8-0.1</formula>
      <formula>AG8+0.1</formula>
    </cfRule>
  </conditionalFormatting>
  <conditionalFormatting sqref="AE8">
    <cfRule type="cellIs" dxfId="519" priority="118" stopIfTrue="1" operator="equal">
      <formula>0</formula>
    </cfRule>
  </conditionalFormatting>
  <conditionalFormatting sqref="AE8">
    <cfRule type="cellIs" dxfId="518" priority="117" operator="equal">
      <formula>""</formula>
    </cfRule>
  </conditionalFormatting>
  <conditionalFormatting sqref="AE9">
    <cfRule type="cellIs" dxfId="517" priority="116" stopIfTrue="1" operator="equal">
      <formula>0</formula>
    </cfRule>
  </conditionalFormatting>
  <conditionalFormatting sqref="AE9">
    <cfRule type="cellIs" dxfId="516" priority="115" operator="equal">
      <formula>""</formula>
    </cfRule>
  </conditionalFormatting>
  <conditionalFormatting sqref="AE10">
    <cfRule type="cellIs" dxfId="515" priority="114" stopIfTrue="1" operator="equal">
      <formula>0</formula>
    </cfRule>
  </conditionalFormatting>
  <conditionalFormatting sqref="AE10">
    <cfRule type="cellIs" dxfId="514" priority="113" operator="equal">
      <formula>""</formula>
    </cfRule>
  </conditionalFormatting>
  <conditionalFormatting sqref="AE11">
    <cfRule type="cellIs" dxfId="513" priority="112" stopIfTrue="1" operator="equal">
      <formula>0</formula>
    </cfRule>
  </conditionalFormatting>
  <conditionalFormatting sqref="AE11">
    <cfRule type="cellIs" dxfId="512" priority="111" operator="equal">
      <formula>""</formula>
    </cfRule>
  </conditionalFormatting>
  <conditionalFormatting sqref="AE12">
    <cfRule type="cellIs" dxfId="511" priority="110" stopIfTrue="1" operator="equal">
      <formula>0</formula>
    </cfRule>
  </conditionalFormatting>
  <conditionalFormatting sqref="AE12">
    <cfRule type="cellIs" dxfId="510" priority="109" operator="equal">
      <formula>""</formula>
    </cfRule>
  </conditionalFormatting>
  <conditionalFormatting sqref="AE13">
    <cfRule type="cellIs" dxfId="509" priority="108" stopIfTrue="1" operator="equal">
      <formula>0</formula>
    </cfRule>
  </conditionalFormatting>
  <conditionalFormatting sqref="AE13">
    <cfRule type="cellIs" dxfId="508" priority="107" operator="equal">
      <formula>""</formula>
    </cfRule>
  </conditionalFormatting>
  <conditionalFormatting sqref="AE14">
    <cfRule type="cellIs" dxfId="507" priority="106" stopIfTrue="1" operator="equal">
      <formula>0</formula>
    </cfRule>
  </conditionalFormatting>
  <conditionalFormatting sqref="AE14">
    <cfRule type="cellIs" dxfId="506" priority="105" operator="equal">
      <formula>""</formula>
    </cfRule>
  </conditionalFormatting>
  <conditionalFormatting sqref="AE15">
    <cfRule type="cellIs" dxfId="505" priority="104" stopIfTrue="1" operator="equal">
      <formula>0</formula>
    </cfRule>
  </conditionalFormatting>
  <conditionalFormatting sqref="AE15">
    <cfRule type="cellIs" dxfId="504" priority="103" operator="equal">
      <formula>""</formula>
    </cfRule>
  </conditionalFormatting>
  <conditionalFormatting sqref="AE16">
    <cfRule type="cellIs" dxfId="503" priority="102" stopIfTrue="1" operator="equal">
      <formula>0</formula>
    </cfRule>
  </conditionalFormatting>
  <conditionalFormatting sqref="AE16">
    <cfRule type="cellIs" dxfId="502" priority="101" operator="equal">
      <formula>""</formula>
    </cfRule>
  </conditionalFormatting>
  <conditionalFormatting sqref="AE17">
    <cfRule type="cellIs" dxfId="501" priority="100" stopIfTrue="1" operator="equal">
      <formula>0</formula>
    </cfRule>
  </conditionalFormatting>
  <conditionalFormatting sqref="AE17">
    <cfRule type="cellIs" dxfId="500" priority="99" operator="equal">
      <formula>""</formula>
    </cfRule>
  </conditionalFormatting>
  <conditionalFormatting sqref="AE18">
    <cfRule type="cellIs" dxfId="499" priority="98" stopIfTrue="1" operator="equal">
      <formula>0</formula>
    </cfRule>
  </conditionalFormatting>
  <conditionalFormatting sqref="AE18">
    <cfRule type="cellIs" dxfId="498" priority="97" operator="equal">
      <formula>""</formula>
    </cfRule>
  </conditionalFormatting>
  <conditionalFormatting sqref="AE19">
    <cfRule type="cellIs" dxfId="497" priority="96" stopIfTrue="1" operator="equal">
      <formula>0</formula>
    </cfRule>
  </conditionalFormatting>
  <conditionalFormatting sqref="AE19">
    <cfRule type="cellIs" dxfId="496" priority="95" operator="equal">
      <formula>""</formula>
    </cfRule>
  </conditionalFormatting>
  <conditionalFormatting sqref="AE20">
    <cfRule type="cellIs" dxfId="495" priority="94" stopIfTrue="1" operator="equal">
      <formula>0</formula>
    </cfRule>
  </conditionalFormatting>
  <conditionalFormatting sqref="AE20">
    <cfRule type="cellIs" dxfId="494" priority="93" operator="equal">
      <formula>""</formula>
    </cfRule>
  </conditionalFormatting>
  <conditionalFormatting sqref="AE21">
    <cfRule type="cellIs" dxfId="493" priority="92" stopIfTrue="1" operator="equal">
      <formula>0</formula>
    </cfRule>
  </conditionalFormatting>
  <conditionalFormatting sqref="AE21">
    <cfRule type="cellIs" dxfId="492" priority="91" operator="equal">
      <formula>""</formula>
    </cfRule>
  </conditionalFormatting>
  <conditionalFormatting sqref="AE22">
    <cfRule type="cellIs" dxfId="491" priority="90" stopIfTrue="1" operator="equal">
      <formula>0</formula>
    </cfRule>
  </conditionalFormatting>
  <conditionalFormatting sqref="AE22">
    <cfRule type="cellIs" dxfId="490" priority="89" operator="equal">
      <formula>""</formula>
    </cfRule>
  </conditionalFormatting>
  <conditionalFormatting sqref="H8">
    <cfRule type="cellIs" dxfId="489" priority="88" stopIfTrue="1" operator="equal">
      <formula>0</formula>
    </cfRule>
  </conditionalFormatting>
  <conditionalFormatting sqref="H8">
    <cfRule type="cellIs" dxfId="488" priority="87" operator="equal">
      <formula>""</formula>
    </cfRule>
  </conditionalFormatting>
  <conditionalFormatting sqref="H9">
    <cfRule type="cellIs" dxfId="487" priority="86" stopIfTrue="1" operator="equal">
      <formula>0</formula>
    </cfRule>
  </conditionalFormatting>
  <conditionalFormatting sqref="H9">
    <cfRule type="cellIs" dxfId="486" priority="85" operator="equal">
      <formula>""</formula>
    </cfRule>
  </conditionalFormatting>
  <conditionalFormatting sqref="H10">
    <cfRule type="cellIs" dxfId="485" priority="84" stopIfTrue="1" operator="equal">
      <formula>0</formula>
    </cfRule>
  </conditionalFormatting>
  <conditionalFormatting sqref="H10">
    <cfRule type="cellIs" dxfId="484" priority="83" operator="equal">
      <formula>""</formula>
    </cfRule>
  </conditionalFormatting>
  <conditionalFormatting sqref="H11">
    <cfRule type="cellIs" dxfId="483" priority="82" stopIfTrue="1" operator="equal">
      <formula>0</formula>
    </cfRule>
  </conditionalFormatting>
  <conditionalFormatting sqref="H11">
    <cfRule type="cellIs" dxfId="482" priority="81" operator="equal">
      <formula>""</formula>
    </cfRule>
  </conditionalFormatting>
  <conditionalFormatting sqref="H12">
    <cfRule type="cellIs" dxfId="481" priority="80" stopIfTrue="1" operator="equal">
      <formula>0</formula>
    </cfRule>
  </conditionalFormatting>
  <conditionalFormatting sqref="H12">
    <cfRule type="cellIs" dxfId="480" priority="79" operator="equal">
      <formula>""</formula>
    </cfRule>
  </conditionalFormatting>
  <conditionalFormatting sqref="H13">
    <cfRule type="cellIs" dxfId="479" priority="78" stopIfTrue="1" operator="equal">
      <formula>0</formula>
    </cfRule>
  </conditionalFormatting>
  <conditionalFormatting sqref="H13">
    <cfRule type="cellIs" dxfId="478" priority="77" operator="equal">
      <formula>""</formula>
    </cfRule>
  </conditionalFormatting>
  <conditionalFormatting sqref="H14">
    <cfRule type="cellIs" dxfId="477" priority="76" stopIfTrue="1" operator="equal">
      <formula>0</formula>
    </cfRule>
  </conditionalFormatting>
  <conditionalFormatting sqref="H14">
    <cfRule type="cellIs" dxfId="476" priority="75" operator="equal">
      <formula>""</formula>
    </cfRule>
  </conditionalFormatting>
  <conditionalFormatting sqref="H15">
    <cfRule type="cellIs" dxfId="475" priority="74" stopIfTrue="1" operator="equal">
      <formula>0</formula>
    </cfRule>
  </conditionalFormatting>
  <conditionalFormatting sqref="H15">
    <cfRule type="cellIs" dxfId="474" priority="73" operator="equal">
      <formula>""</formula>
    </cfRule>
  </conditionalFormatting>
  <conditionalFormatting sqref="H16">
    <cfRule type="cellIs" dxfId="473" priority="72" stopIfTrue="1" operator="equal">
      <formula>0</formula>
    </cfRule>
  </conditionalFormatting>
  <conditionalFormatting sqref="H16">
    <cfRule type="cellIs" dxfId="472" priority="71" operator="equal">
      <formula>""</formula>
    </cfRule>
  </conditionalFormatting>
  <conditionalFormatting sqref="H17">
    <cfRule type="cellIs" dxfId="471" priority="70" stopIfTrue="1" operator="equal">
      <formula>0</formula>
    </cfRule>
  </conditionalFormatting>
  <conditionalFormatting sqref="H17">
    <cfRule type="cellIs" dxfId="470" priority="69" operator="equal">
      <formula>""</formula>
    </cfRule>
  </conditionalFormatting>
  <conditionalFormatting sqref="H18">
    <cfRule type="cellIs" dxfId="469" priority="68" stopIfTrue="1" operator="equal">
      <formula>0</formula>
    </cfRule>
  </conditionalFormatting>
  <conditionalFormatting sqref="H18">
    <cfRule type="cellIs" dxfId="468" priority="67" operator="equal">
      <formula>""</formula>
    </cfRule>
  </conditionalFormatting>
  <conditionalFormatting sqref="H19">
    <cfRule type="cellIs" dxfId="467" priority="66" stopIfTrue="1" operator="equal">
      <formula>0</formula>
    </cfRule>
  </conditionalFormatting>
  <conditionalFormatting sqref="H19">
    <cfRule type="cellIs" dxfId="466" priority="65" operator="equal">
      <formula>""</formula>
    </cfRule>
  </conditionalFormatting>
  <conditionalFormatting sqref="AE38">
    <cfRule type="cellIs" dxfId="465" priority="30" stopIfTrue="1" operator="equal">
      <formula>0</formula>
    </cfRule>
  </conditionalFormatting>
  <conditionalFormatting sqref="AE38">
    <cfRule type="cellIs" dxfId="464" priority="29" operator="equal">
      <formula>""</formula>
    </cfRule>
  </conditionalFormatting>
  <conditionalFormatting sqref="AK38">
    <cfRule type="cellIs" dxfId="463" priority="33" stopIfTrue="1" operator="notBetween">
      <formula>AF38</formula>
      <formula>AG38</formula>
    </cfRule>
    <cfRule type="cellIs" dxfId="462" priority="34" stopIfTrue="1" operator="notBetween">
      <formula>AF38-0.1</formula>
      <formula>AG38+0.1</formula>
    </cfRule>
  </conditionalFormatting>
  <conditionalFormatting sqref="C9">
    <cfRule type="cellIs" dxfId="461" priority="28" operator="equal">
      <formula>""</formula>
    </cfRule>
  </conditionalFormatting>
  <conditionalFormatting sqref="C8">
    <cfRule type="cellIs" dxfId="460" priority="27" operator="equal">
      <formula>""</formula>
    </cfRule>
  </conditionalFormatting>
  <conditionalFormatting sqref="C10">
    <cfRule type="cellIs" dxfId="459" priority="26" operator="equal">
      <formula>""</formula>
    </cfRule>
  </conditionalFormatting>
  <conditionalFormatting sqref="C11">
    <cfRule type="cellIs" dxfId="458" priority="25" operator="equal">
      <formula>""</formula>
    </cfRule>
  </conditionalFormatting>
  <conditionalFormatting sqref="C12">
    <cfRule type="cellIs" dxfId="457" priority="24" operator="equal">
      <formula>""</formula>
    </cfRule>
  </conditionalFormatting>
  <conditionalFormatting sqref="C14">
    <cfRule type="cellIs" dxfId="456" priority="23" operator="equal">
      <formula>""</formula>
    </cfRule>
  </conditionalFormatting>
  <conditionalFormatting sqref="C13">
    <cfRule type="cellIs" dxfId="455" priority="22" operator="equal">
      <formula>""</formula>
    </cfRule>
  </conditionalFormatting>
  <conditionalFormatting sqref="C15">
    <cfRule type="cellIs" dxfId="454" priority="21" operator="equal">
      <formula>""</formula>
    </cfRule>
  </conditionalFormatting>
  <conditionalFormatting sqref="C16">
    <cfRule type="cellIs" dxfId="453" priority="20" operator="equal">
      <formula>""</formula>
    </cfRule>
  </conditionalFormatting>
  <conditionalFormatting sqref="C17">
    <cfRule type="cellIs" dxfId="452" priority="19" operator="equal">
      <formula>""</formula>
    </cfRule>
  </conditionalFormatting>
  <conditionalFormatting sqref="C18">
    <cfRule type="cellIs" dxfId="451" priority="18" operator="equal">
      <formula>""</formula>
    </cfRule>
  </conditionalFormatting>
  <conditionalFormatting sqref="C19">
    <cfRule type="cellIs" dxfId="450" priority="17" operator="equal">
      <formula>""</formula>
    </cfRule>
  </conditionalFormatting>
  <conditionalFormatting sqref="AJ9">
    <cfRule type="cellIs" dxfId="449" priority="16" operator="equal">
      <formula>""</formula>
    </cfRule>
  </conditionalFormatting>
  <conditionalFormatting sqref="AJ8">
    <cfRule type="cellIs" dxfId="448" priority="15" operator="equal">
      <formula>""</formula>
    </cfRule>
  </conditionalFormatting>
  <conditionalFormatting sqref="AJ10">
    <cfRule type="cellIs" dxfId="447" priority="14" operator="equal">
      <formula>""</formula>
    </cfRule>
  </conditionalFormatting>
  <conditionalFormatting sqref="AJ11">
    <cfRule type="cellIs" dxfId="446" priority="13" operator="equal">
      <formula>""</formula>
    </cfRule>
  </conditionalFormatting>
  <conditionalFormatting sqref="AJ12">
    <cfRule type="cellIs" dxfId="445" priority="12" operator="equal">
      <formula>""</formula>
    </cfRule>
  </conditionalFormatting>
  <conditionalFormatting sqref="AJ14">
    <cfRule type="cellIs" dxfId="444" priority="11" operator="equal">
      <formula>""</formula>
    </cfRule>
  </conditionalFormatting>
  <conditionalFormatting sqref="AJ13">
    <cfRule type="cellIs" dxfId="443" priority="10" operator="equal">
      <formula>""</formula>
    </cfRule>
  </conditionalFormatting>
  <conditionalFormatting sqref="AJ15">
    <cfRule type="cellIs" dxfId="442" priority="9" operator="equal">
      <formula>""</formula>
    </cfRule>
  </conditionalFormatting>
  <conditionalFormatting sqref="AJ16">
    <cfRule type="cellIs" dxfId="441" priority="8" operator="equal">
      <formula>""</formula>
    </cfRule>
  </conditionalFormatting>
  <conditionalFormatting sqref="AJ17">
    <cfRule type="cellIs" dxfId="440" priority="7" operator="equal">
      <formula>""</formula>
    </cfRule>
  </conditionalFormatting>
  <conditionalFormatting sqref="AJ18">
    <cfRule type="cellIs" dxfId="439" priority="6" operator="equal">
      <formula>""</formula>
    </cfRule>
  </conditionalFormatting>
  <conditionalFormatting sqref="AJ19">
    <cfRule type="cellIs" dxfId="438" priority="5" operator="equal">
      <formula>""</formula>
    </cfRule>
  </conditionalFormatting>
  <conditionalFormatting sqref="AJ20">
    <cfRule type="cellIs" dxfId="437" priority="4" operator="equal">
      <formula>""</formula>
    </cfRule>
  </conditionalFormatting>
  <conditionalFormatting sqref="AJ21">
    <cfRule type="cellIs" dxfId="436" priority="3" operator="equal">
      <formula>""</formula>
    </cfRule>
  </conditionalFormatting>
  <conditionalFormatting sqref="AJ22">
    <cfRule type="cellIs" dxfId="435" priority="2" operator="equal">
      <formula>""</formula>
    </cfRule>
  </conditionalFormatting>
  <conditionalFormatting sqref="AJ38">
    <cfRule type="cellIs" dxfId="434" priority="1" operator="equal">
      <formula>""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54" orientation="landscape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9"/>
    <pageSetUpPr fitToPage="1"/>
  </sheetPr>
  <dimension ref="A1:AL20"/>
  <sheetViews>
    <sheetView zoomScale="50" zoomScaleNormal="50" workbookViewId="0">
      <selection activeCell="I4" sqref="I4"/>
    </sheetView>
  </sheetViews>
  <sheetFormatPr baseColWidth="10" defaultColWidth="9" defaultRowHeight="17"/>
  <cols>
    <col min="1" max="1" width="5.6640625" style="38" customWidth="1"/>
    <col min="2" max="3" width="7.6640625" style="38" customWidth="1"/>
    <col min="4" max="5" width="12.1640625" style="38" customWidth="1"/>
    <col min="6" max="8" width="7.6640625" style="38" customWidth="1"/>
    <col min="9" max="9" width="12.1640625" style="38" customWidth="1"/>
    <col min="10" max="10" width="5.6640625" style="38" customWidth="1"/>
    <col min="11" max="11" width="7.1640625" style="38" customWidth="1"/>
    <col min="12" max="27" width="5.6640625" style="38" customWidth="1"/>
    <col min="28" max="28" width="7.1640625" style="38" customWidth="1"/>
    <col min="29" max="29" width="5.6640625" style="38" customWidth="1"/>
    <col min="30" max="30" width="12.1640625" style="38" customWidth="1"/>
    <col min="31" max="33" width="7.6640625" style="38" customWidth="1"/>
    <col min="34" max="35" width="12.1640625" style="38" customWidth="1"/>
    <col min="36" max="37" width="7.6640625" style="38" customWidth="1"/>
    <col min="38" max="38" width="5.6640625" style="38" customWidth="1"/>
    <col min="39" max="16384" width="9" style="38"/>
  </cols>
  <sheetData>
    <row r="1" spans="1:38" ht="17.25" customHeight="1">
      <c r="A1" s="790" t="str">
        <f>A測定!A5</f>
        <v>GHAC  R0J尺寸检查表</v>
      </c>
      <c r="B1" s="791"/>
      <c r="C1" s="791"/>
      <c r="D1" s="791"/>
      <c r="E1" s="792"/>
      <c r="F1" s="790" t="str">
        <f>CONCATENATE(MID(A測定!A5,6,3),"#",A測定!D5,"_",A測定!L5,"(",TEXT(A測定!G5,"yy/mm/dd"),")","_","SHOT.NO",A測定!J5)</f>
        <v xml:space="preserve"> R0#3_DC1(AVE)_SHOT.NO191</v>
      </c>
      <c r="G1" s="791"/>
      <c r="H1" s="791"/>
      <c r="I1" s="791"/>
      <c r="J1" s="791"/>
      <c r="K1" s="791"/>
      <c r="L1" s="791"/>
      <c r="M1" s="792"/>
      <c r="AB1" s="785" t="str">
        <f>A測定!$J$7</f>
        <v>基准值</v>
      </c>
      <c r="AC1" s="786"/>
      <c r="AD1" s="784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AE1" s="784"/>
      <c r="AF1" s="784"/>
      <c r="AG1" s="784"/>
      <c r="AH1" s="784"/>
      <c r="AI1" s="784"/>
      <c r="AJ1" s="784"/>
      <c r="AK1" s="784"/>
    </row>
    <row r="2" spans="1:38" ht="17.25" customHeight="1">
      <c r="A2" s="793"/>
      <c r="B2" s="794"/>
      <c r="C2" s="794"/>
      <c r="D2" s="794"/>
      <c r="E2" s="795"/>
      <c r="F2" s="793"/>
      <c r="G2" s="794"/>
      <c r="H2" s="794"/>
      <c r="I2" s="794"/>
      <c r="J2" s="794"/>
      <c r="K2" s="794"/>
      <c r="L2" s="794"/>
      <c r="M2" s="795"/>
      <c r="AB2" s="787"/>
      <c r="AC2" s="788"/>
      <c r="AD2" s="784"/>
      <c r="AE2" s="784"/>
      <c r="AF2" s="784"/>
      <c r="AG2" s="784"/>
      <c r="AH2" s="784"/>
      <c r="AI2" s="784"/>
      <c r="AJ2" s="784"/>
      <c r="AK2" s="784"/>
    </row>
    <row r="3" spans="1:38" ht="17.25" customHeight="1">
      <c r="A3" s="790" t="str">
        <f>A測定!$V$1</f>
        <v>TC　端面</v>
      </c>
      <c r="B3" s="791"/>
      <c r="C3" s="791"/>
      <c r="D3" s="791"/>
      <c r="E3" s="792"/>
      <c r="F3" s="39" t="s">
        <v>20</v>
      </c>
      <c r="G3" s="40">
        <f>MAX(B8:B20,AK8:AK20)</f>
        <v>0.04</v>
      </c>
      <c r="O3" s="1"/>
      <c r="P3" s="1"/>
      <c r="Q3" s="1"/>
      <c r="R3" s="1"/>
      <c r="S3" s="1"/>
      <c r="T3" s="1"/>
      <c r="U3" s="1"/>
      <c r="V3" s="1"/>
    </row>
    <row r="4" spans="1:38" ht="17.25" customHeight="1">
      <c r="A4" s="793"/>
      <c r="B4" s="794"/>
      <c r="C4" s="794"/>
      <c r="D4" s="794"/>
      <c r="E4" s="795"/>
      <c r="F4" s="39" t="s">
        <v>21</v>
      </c>
      <c r="G4" s="40">
        <f>MIN(B8:B20,AK8:AK20)</f>
        <v>-0.32</v>
      </c>
      <c r="O4" s="1"/>
      <c r="P4" s="1"/>
      <c r="Q4" s="1"/>
      <c r="R4" s="1"/>
      <c r="S4" s="1"/>
      <c r="T4" s="1"/>
      <c r="U4" s="1"/>
      <c r="V4" s="1"/>
    </row>
    <row r="6" spans="1:38" ht="17.25" customHeight="1">
      <c r="A6" s="778" t="str">
        <f>A測定!$O$11</f>
        <v>判定</v>
      </c>
      <c r="B6" s="778" t="str">
        <f>A測定!$M$11</f>
        <v>差異</v>
      </c>
      <c r="C6" s="778" t="str">
        <f>A測定!$L$11</f>
        <v>取代</v>
      </c>
      <c r="D6" s="778" t="str">
        <f>A測定!$K$11</f>
        <v>測定値</v>
      </c>
      <c r="E6" s="778" t="str">
        <f>A測定!$J$11</f>
        <v>素材寸法</v>
      </c>
      <c r="F6" s="778" t="str">
        <f>RIGHT(A測定!$H$11,2)</f>
        <v>公差</v>
      </c>
      <c r="G6" s="778"/>
      <c r="H6" s="800" t="str">
        <f>A測定!$G$11</f>
        <v>设定余量</v>
      </c>
      <c r="I6" s="778" t="str">
        <f>A測定!$F$11</f>
        <v>工件尺寸</v>
      </c>
      <c r="J6" s="778" t="str">
        <f>A測定!$D$11</f>
        <v>测量</v>
      </c>
      <c r="K6" s="778" t="str">
        <f>A測定!$A$11</f>
        <v>NO</v>
      </c>
      <c r="AB6" s="778" t="str">
        <f>K6</f>
        <v>NO</v>
      </c>
      <c r="AC6" s="778" t="str">
        <f>J6</f>
        <v>测量</v>
      </c>
      <c r="AD6" s="781" t="str">
        <f>I6</f>
        <v>工件尺寸</v>
      </c>
      <c r="AE6" s="781" t="str">
        <f>H6</f>
        <v>设定余量</v>
      </c>
      <c r="AF6" s="778" t="str">
        <f>F6</f>
        <v>公差</v>
      </c>
      <c r="AG6" s="778"/>
      <c r="AH6" s="781" t="str">
        <f>E6</f>
        <v>素材寸法</v>
      </c>
      <c r="AI6" s="778" t="str">
        <f>D6</f>
        <v>測定値</v>
      </c>
      <c r="AJ6" s="781" t="str">
        <f>C6</f>
        <v>取代</v>
      </c>
      <c r="AK6" s="778" t="str">
        <f>B6</f>
        <v>差異</v>
      </c>
      <c r="AL6" s="778" t="str">
        <f>A6</f>
        <v>判定</v>
      </c>
    </row>
    <row r="7" spans="1:38">
      <c r="A7" s="778"/>
      <c r="B7" s="778"/>
      <c r="C7" s="778"/>
      <c r="D7" s="778"/>
      <c r="E7" s="778"/>
      <c r="F7" s="173" t="str">
        <f>LEFT(A測定!$I$11,1)</f>
        <v>下</v>
      </c>
      <c r="G7" s="173" t="str">
        <f>LEFT(A測定!$H$11,1)</f>
        <v>上</v>
      </c>
      <c r="H7" s="802"/>
      <c r="I7" s="778"/>
      <c r="J7" s="778"/>
      <c r="K7" s="778"/>
      <c r="AB7" s="778"/>
      <c r="AC7" s="778"/>
      <c r="AD7" s="778"/>
      <c r="AE7" s="778"/>
      <c r="AF7" s="171" t="str">
        <f>G7</f>
        <v>上</v>
      </c>
      <c r="AG7" s="171" t="str">
        <f>F7</f>
        <v>下</v>
      </c>
      <c r="AH7" s="778"/>
      <c r="AI7" s="778"/>
      <c r="AJ7" s="778"/>
      <c r="AK7" s="778"/>
      <c r="AL7" s="778"/>
    </row>
    <row r="8" spans="1:38">
      <c r="A8" s="39" t="str">
        <f t="shared" ref="A8:A20" si="0">IF(AND(G8&gt;=B8,B8&gt;=F8),"OK","NG")</f>
        <v>OK</v>
      </c>
      <c r="B8" s="42">
        <f>A測定!M82</f>
        <v>-0.22</v>
      </c>
      <c r="C8" s="42">
        <f>A測定!L82</f>
        <v>1.22</v>
      </c>
      <c r="D8" s="43">
        <f>A測定!K82</f>
        <v>-190.22</v>
      </c>
      <c r="E8" s="43">
        <f>A測定!J82</f>
        <v>-190</v>
      </c>
      <c r="F8" s="42">
        <f>A測定!I82</f>
        <v>-0.5</v>
      </c>
      <c r="G8" s="42">
        <f>A測定!H82</f>
        <v>0.3</v>
      </c>
      <c r="H8" s="42">
        <f>A測定!G82</f>
        <v>1</v>
      </c>
      <c r="I8" s="43">
        <f>A測定!F82</f>
        <v>-189</v>
      </c>
      <c r="J8" s="39" t="str">
        <f>A測定!D82</f>
        <v>Y</v>
      </c>
      <c r="K8" s="39">
        <f>A測定!A82</f>
        <v>556</v>
      </c>
      <c r="AB8" s="39">
        <f>A測定!A87</f>
        <v>562</v>
      </c>
      <c r="AC8" s="39" t="str">
        <f>A測定!D87</f>
        <v>Y</v>
      </c>
      <c r="AD8" s="45">
        <f>A測定!F87</f>
        <v>-189</v>
      </c>
      <c r="AE8" s="42">
        <f>A測定!G87</f>
        <v>1</v>
      </c>
      <c r="AF8" s="47">
        <f>A測定!H87</f>
        <v>0.3</v>
      </c>
      <c r="AG8" s="47">
        <f>A測定!I87</f>
        <v>-0.5</v>
      </c>
      <c r="AH8" s="45">
        <f>A測定!J87</f>
        <v>-190</v>
      </c>
      <c r="AI8" s="45">
        <f>A測定!K87</f>
        <v>-190.322</v>
      </c>
      <c r="AJ8" s="42">
        <f>A測定!L87</f>
        <v>1.32</v>
      </c>
      <c r="AK8" s="47">
        <f>A測定!M87</f>
        <v>-0.32</v>
      </c>
      <c r="AL8" s="39" t="str">
        <f t="shared" ref="AL8:AL20" si="1">IF(AND(AF8&gt;=AK8,AK8&gt;=AG8),"OK","NG")</f>
        <v>OK</v>
      </c>
    </row>
    <row r="9" spans="1:38">
      <c r="A9" s="39" t="str">
        <f t="shared" si="0"/>
        <v>OK</v>
      </c>
      <c r="B9" s="42">
        <f>A測定!M92</f>
        <v>-0.15</v>
      </c>
      <c r="C9" s="42">
        <f>A測定!L92</f>
        <v>1.1499999999999999</v>
      </c>
      <c r="D9" s="43">
        <f>A測定!K92</f>
        <v>-190.14599999999999</v>
      </c>
      <c r="E9" s="43">
        <f>A測定!J92</f>
        <v>-190</v>
      </c>
      <c r="F9" s="42">
        <f>A測定!I92</f>
        <v>-0.5</v>
      </c>
      <c r="G9" s="42">
        <f>A測定!H92</f>
        <v>0.3</v>
      </c>
      <c r="H9" s="42">
        <f>A測定!G92</f>
        <v>1</v>
      </c>
      <c r="I9" s="43">
        <f>A測定!F92</f>
        <v>-189</v>
      </c>
      <c r="J9" s="39" t="str">
        <f>A測定!D92</f>
        <v>Y</v>
      </c>
      <c r="K9" s="39">
        <f>A測定!A92</f>
        <v>567</v>
      </c>
      <c r="AB9" s="39">
        <f>A測定!A88</f>
        <v>563</v>
      </c>
      <c r="AC9" s="39" t="str">
        <f>A測定!D88</f>
        <v>Y</v>
      </c>
      <c r="AD9" s="45">
        <f>A測定!F88</f>
        <v>-189</v>
      </c>
      <c r="AE9" s="42">
        <f>A測定!G88</f>
        <v>1</v>
      </c>
      <c r="AF9" s="47">
        <f>A測定!H88</f>
        <v>0.3</v>
      </c>
      <c r="AG9" s="47">
        <f>A測定!I88</f>
        <v>-0.5</v>
      </c>
      <c r="AH9" s="45">
        <f>A測定!J88</f>
        <v>-190</v>
      </c>
      <c r="AI9" s="45">
        <f>A測定!K88</f>
        <v>-190.24799999999999</v>
      </c>
      <c r="AJ9" s="42">
        <f>A測定!L88</f>
        <v>1.25</v>
      </c>
      <c r="AK9" s="47">
        <f>A測定!M88</f>
        <v>-0.25</v>
      </c>
      <c r="AL9" s="39" t="str">
        <f t="shared" si="1"/>
        <v>OK</v>
      </c>
    </row>
    <row r="10" spans="1:38">
      <c r="A10" s="39" t="str">
        <f t="shared" si="0"/>
        <v>OK</v>
      </c>
      <c r="B10" s="42">
        <f>A測定!M93</f>
        <v>-0.14000000000000001</v>
      </c>
      <c r="C10" s="42">
        <f>A測定!L93</f>
        <v>1.1400000000000001</v>
      </c>
      <c r="D10" s="43">
        <f>A測定!K93</f>
        <v>-190.14099999999999</v>
      </c>
      <c r="E10" s="43">
        <f>A測定!J93</f>
        <v>-190</v>
      </c>
      <c r="F10" s="42">
        <f>A測定!I93</f>
        <v>-0.5</v>
      </c>
      <c r="G10" s="42">
        <f>A測定!H93</f>
        <v>0.3</v>
      </c>
      <c r="H10" s="42">
        <f>A測定!G93</f>
        <v>1</v>
      </c>
      <c r="I10" s="43">
        <f>A測定!F93</f>
        <v>-189</v>
      </c>
      <c r="J10" s="39" t="str">
        <f>A測定!D93</f>
        <v>Y</v>
      </c>
      <c r="K10" s="39">
        <f>A測定!A93</f>
        <v>568</v>
      </c>
      <c r="AB10" s="39">
        <f>A測定!A94</f>
        <v>569</v>
      </c>
      <c r="AC10" s="39" t="str">
        <f>A測定!D94</f>
        <v>Y</v>
      </c>
      <c r="AD10" s="45">
        <f>A測定!F94</f>
        <v>-189</v>
      </c>
      <c r="AE10" s="42">
        <f>A測定!G94</f>
        <v>1</v>
      </c>
      <c r="AF10" s="47">
        <f>A測定!H94</f>
        <v>0.3</v>
      </c>
      <c r="AG10" s="47">
        <f>A測定!I94</f>
        <v>-0.5</v>
      </c>
      <c r="AH10" s="45">
        <f>A測定!J94</f>
        <v>-190</v>
      </c>
      <c r="AI10" s="45">
        <f>A測定!K94</f>
        <v>-190.13200000000001</v>
      </c>
      <c r="AJ10" s="42">
        <f>A測定!L94</f>
        <v>1.1299999999999999</v>
      </c>
      <c r="AK10" s="47">
        <f>A測定!M94</f>
        <v>-0.13</v>
      </c>
      <c r="AL10" s="39" t="str">
        <f t="shared" si="1"/>
        <v>OK</v>
      </c>
    </row>
    <row r="11" spans="1:38">
      <c r="A11" s="39" t="str">
        <f t="shared" si="0"/>
        <v>OK</v>
      </c>
      <c r="B11" s="42">
        <f>A測定!M83</f>
        <v>-0.24</v>
      </c>
      <c r="C11" s="42">
        <f>A測定!L83</f>
        <v>1.24</v>
      </c>
      <c r="D11" s="43">
        <f>A測定!K83</f>
        <v>-190.23699999999999</v>
      </c>
      <c r="E11" s="43">
        <f>A測定!J83</f>
        <v>-190</v>
      </c>
      <c r="F11" s="42">
        <f>A測定!I83</f>
        <v>-0.5</v>
      </c>
      <c r="G11" s="42">
        <f>A測定!H83</f>
        <v>0.3</v>
      </c>
      <c r="H11" s="42">
        <f>A測定!G83</f>
        <v>1</v>
      </c>
      <c r="I11" s="43">
        <f>A測定!F83</f>
        <v>-189</v>
      </c>
      <c r="J11" s="39" t="str">
        <f>A測定!D83</f>
        <v>Y</v>
      </c>
      <c r="K11" s="39">
        <f>A測定!A83</f>
        <v>557</v>
      </c>
      <c r="AB11" s="39">
        <f>A測定!A79</f>
        <v>553</v>
      </c>
      <c r="AC11" s="39" t="str">
        <f>A測定!D79</f>
        <v>Y</v>
      </c>
      <c r="AD11" s="45">
        <f>A測定!F79</f>
        <v>-189</v>
      </c>
      <c r="AE11" s="42">
        <f>A測定!G79</f>
        <v>1</v>
      </c>
      <c r="AF11" s="47">
        <f>A測定!H79</f>
        <v>0.3</v>
      </c>
      <c r="AG11" s="47">
        <f>A測定!I79</f>
        <v>-0.5</v>
      </c>
      <c r="AH11" s="45">
        <f>A測定!J79</f>
        <v>-190</v>
      </c>
      <c r="AI11" s="45">
        <f>A測定!K79</f>
        <v>-190.21799999999999</v>
      </c>
      <c r="AJ11" s="42">
        <f>A測定!L79</f>
        <v>1.22</v>
      </c>
      <c r="AK11" s="47">
        <f>A測定!M79</f>
        <v>-0.22</v>
      </c>
      <c r="AL11" s="39" t="str">
        <f t="shared" si="1"/>
        <v>OK</v>
      </c>
    </row>
    <row r="12" spans="1:38">
      <c r="A12" s="39" t="str">
        <f t="shared" si="0"/>
        <v>OK</v>
      </c>
      <c r="B12" s="42">
        <f>A測定!M80</f>
        <v>-0.19</v>
      </c>
      <c r="C12" s="42">
        <f>A測定!L80</f>
        <v>1.19</v>
      </c>
      <c r="D12" s="43">
        <f>A測定!K80</f>
        <v>-190.18799999999999</v>
      </c>
      <c r="E12" s="43">
        <f>A測定!J80</f>
        <v>-190</v>
      </c>
      <c r="F12" s="42">
        <f>A測定!I80</f>
        <v>-0.5</v>
      </c>
      <c r="G12" s="42">
        <f>A測定!H80</f>
        <v>0.3</v>
      </c>
      <c r="H12" s="42">
        <f>A測定!G80</f>
        <v>1</v>
      </c>
      <c r="I12" s="43">
        <f>A測定!F80</f>
        <v>-189</v>
      </c>
      <c r="J12" s="39" t="str">
        <f>A測定!D80</f>
        <v>Y</v>
      </c>
      <c r="K12" s="39">
        <f>A測定!A80</f>
        <v>554</v>
      </c>
      <c r="AB12" s="39">
        <f>A測定!A78</f>
        <v>552</v>
      </c>
      <c r="AC12" s="39" t="str">
        <f>A測定!D78</f>
        <v>Y</v>
      </c>
      <c r="AD12" s="45">
        <f>A測定!F78</f>
        <v>-175</v>
      </c>
      <c r="AE12" s="42">
        <f>A測定!G78</f>
        <v>1</v>
      </c>
      <c r="AF12" s="47">
        <f>A測定!H78</f>
        <v>0.3</v>
      </c>
      <c r="AG12" s="47">
        <f>A測定!I78</f>
        <v>-0.5</v>
      </c>
      <c r="AH12" s="45">
        <f>A測定!J78</f>
        <v>-176</v>
      </c>
      <c r="AI12" s="45">
        <f>A測定!K78</f>
        <v>-176.119</v>
      </c>
      <c r="AJ12" s="42">
        <f>A測定!L78</f>
        <v>1.1200000000000001</v>
      </c>
      <c r="AK12" s="47">
        <f>A測定!M78</f>
        <v>-0.12</v>
      </c>
      <c r="AL12" s="39" t="str">
        <f t="shared" si="1"/>
        <v>OK</v>
      </c>
    </row>
    <row r="13" spans="1:38">
      <c r="A13" s="39" t="str">
        <f t="shared" si="0"/>
        <v>OK</v>
      </c>
      <c r="B13" s="42">
        <f>A測定!M84</f>
        <v>-0.17</v>
      </c>
      <c r="C13" s="42">
        <f>A測定!L84</f>
        <v>1.17</v>
      </c>
      <c r="D13" s="43">
        <f>A測定!K84</f>
        <v>-190.17</v>
      </c>
      <c r="E13" s="43">
        <f>A測定!J84</f>
        <v>-190</v>
      </c>
      <c r="F13" s="42">
        <f>A測定!I84</f>
        <v>-0.5</v>
      </c>
      <c r="G13" s="42">
        <f>A測定!H84</f>
        <v>0.3</v>
      </c>
      <c r="H13" s="42">
        <f>A測定!G84</f>
        <v>1</v>
      </c>
      <c r="I13" s="43">
        <f>A測定!F84</f>
        <v>-189</v>
      </c>
      <c r="J13" s="39" t="str">
        <f>A測定!D84</f>
        <v>Y</v>
      </c>
      <c r="K13" s="39">
        <f>A測定!A84</f>
        <v>558</v>
      </c>
      <c r="AB13" s="39">
        <f>A測定!A100</f>
        <v>576</v>
      </c>
      <c r="AC13" s="39" t="str">
        <f>A測定!D100</f>
        <v>Y</v>
      </c>
      <c r="AD13" s="45">
        <f>A測定!F100</f>
        <v>-171</v>
      </c>
      <c r="AE13" s="42">
        <f>A測定!G100</f>
        <v>1</v>
      </c>
      <c r="AF13" s="47">
        <f>A測定!H100</f>
        <v>0.3</v>
      </c>
      <c r="AG13" s="47">
        <f>A測定!I100</f>
        <v>-0.5</v>
      </c>
      <c r="AH13" s="45">
        <f>A測定!J100</f>
        <v>-172</v>
      </c>
      <c r="AI13" s="45">
        <f>A測定!K100</f>
        <v>-172.27199999999999</v>
      </c>
      <c r="AJ13" s="42">
        <f>A測定!L100</f>
        <v>1.27</v>
      </c>
      <c r="AK13" s="47">
        <f>A測定!M100</f>
        <v>-0.27</v>
      </c>
      <c r="AL13" s="39" t="str">
        <f t="shared" si="1"/>
        <v>OK</v>
      </c>
    </row>
    <row r="14" spans="1:38">
      <c r="A14" s="39" t="str">
        <f t="shared" si="0"/>
        <v>OK</v>
      </c>
      <c r="B14" s="42">
        <f>A測定!M81</f>
        <v>-0.16</v>
      </c>
      <c r="C14" s="42">
        <f>A測定!L81</f>
        <v>1.1599999999999999</v>
      </c>
      <c r="D14" s="43">
        <f>A測定!K81</f>
        <v>-190.155</v>
      </c>
      <c r="E14" s="43">
        <f>A測定!J81</f>
        <v>-190</v>
      </c>
      <c r="F14" s="42">
        <f>A測定!I81</f>
        <v>-0.5</v>
      </c>
      <c r="G14" s="42">
        <f>A測定!H81</f>
        <v>0.3</v>
      </c>
      <c r="H14" s="42">
        <f>A測定!G81</f>
        <v>1</v>
      </c>
      <c r="I14" s="43">
        <f>A測定!F81</f>
        <v>-189</v>
      </c>
      <c r="J14" s="39" t="str">
        <f>A測定!D81</f>
        <v>Y</v>
      </c>
      <c r="K14" s="39">
        <f>A測定!A81</f>
        <v>555</v>
      </c>
      <c r="AB14" s="39">
        <f>A測定!A89</f>
        <v>564</v>
      </c>
      <c r="AC14" s="39" t="str">
        <f>A測定!D89</f>
        <v>Y</v>
      </c>
      <c r="AD14" s="45">
        <f>A測定!F89</f>
        <v>-189</v>
      </c>
      <c r="AE14" s="42">
        <f>A測定!G89</f>
        <v>1</v>
      </c>
      <c r="AF14" s="47">
        <f>A測定!H89</f>
        <v>0.3</v>
      </c>
      <c r="AG14" s="47">
        <f>A測定!I89</f>
        <v>-0.5</v>
      </c>
      <c r="AH14" s="45">
        <f>A測定!J89</f>
        <v>-190</v>
      </c>
      <c r="AI14" s="45">
        <f>A測定!K89</f>
        <v>-190.267</v>
      </c>
      <c r="AJ14" s="42">
        <f>A測定!L89</f>
        <v>1.27</v>
      </c>
      <c r="AK14" s="47">
        <f>A測定!M89</f>
        <v>-0.27</v>
      </c>
      <c r="AL14" s="39" t="str">
        <f t="shared" si="1"/>
        <v>OK</v>
      </c>
    </row>
    <row r="15" spans="1:38">
      <c r="A15" s="39" t="str">
        <f t="shared" si="0"/>
        <v>OK</v>
      </c>
      <c r="B15" s="42">
        <f>A測定!M98</f>
        <v>-0.08</v>
      </c>
      <c r="C15" s="42">
        <f>A測定!L98</f>
        <v>1.08</v>
      </c>
      <c r="D15" s="43">
        <f>A測定!K98</f>
        <v>-172.083</v>
      </c>
      <c r="E15" s="43">
        <f>A測定!J98</f>
        <v>-172</v>
      </c>
      <c r="F15" s="42">
        <f>A測定!I98</f>
        <v>-0.5</v>
      </c>
      <c r="G15" s="42">
        <f>A測定!H98</f>
        <v>0.3</v>
      </c>
      <c r="H15" s="42">
        <f>A測定!G98</f>
        <v>1</v>
      </c>
      <c r="I15" s="43">
        <f>A測定!F98</f>
        <v>-171</v>
      </c>
      <c r="J15" s="39" t="str">
        <f>A測定!D98</f>
        <v>Y</v>
      </c>
      <c r="K15" s="39">
        <f>A測定!A98</f>
        <v>573</v>
      </c>
      <c r="AB15" s="39">
        <f>A測定!A77</f>
        <v>551</v>
      </c>
      <c r="AC15" s="39" t="str">
        <f>A測定!D77</f>
        <v>Y</v>
      </c>
      <c r="AD15" s="45">
        <f>A測定!F77</f>
        <v>-171</v>
      </c>
      <c r="AE15" s="42">
        <f>A測定!G77</f>
        <v>1</v>
      </c>
      <c r="AF15" s="47">
        <f>A測定!H77</f>
        <v>0.3</v>
      </c>
      <c r="AG15" s="47">
        <f>A測定!I77</f>
        <v>-0.5</v>
      </c>
      <c r="AH15" s="45">
        <f>A測定!J77</f>
        <v>-172</v>
      </c>
      <c r="AI15" s="45">
        <f>A測定!K77</f>
        <v>-172.22</v>
      </c>
      <c r="AJ15" s="42">
        <f>A測定!L77</f>
        <v>1.22</v>
      </c>
      <c r="AK15" s="47">
        <f>A測定!M77</f>
        <v>-0.22</v>
      </c>
      <c r="AL15" s="39" t="str">
        <f t="shared" si="1"/>
        <v>OK</v>
      </c>
    </row>
    <row r="16" spans="1:38">
      <c r="A16" s="39" t="str">
        <f t="shared" si="0"/>
        <v>OK</v>
      </c>
      <c r="B16" s="42">
        <f>A測定!M85</f>
        <v>-0.13</v>
      </c>
      <c r="C16" s="42">
        <f>A測定!L85</f>
        <v>1.1299999999999999</v>
      </c>
      <c r="D16" s="43">
        <f>A測定!K85</f>
        <v>-190.126</v>
      </c>
      <c r="E16" s="43">
        <f>A測定!J85</f>
        <v>-190</v>
      </c>
      <c r="F16" s="42">
        <f>A測定!I85</f>
        <v>-0.5</v>
      </c>
      <c r="G16" s="42">
        <f>A測定!H85</f>
        <v>0.3</v>
      </c>
      <c r="H16" s="42">
        <f>A測定!G85</f>
        <v>1</v>
      </c>
      <c r="I16" s="43">
        <f>A測定!F85</f>
        <v>-189</v>
      </c>
      <c r="J16" s="39" t="str">
        <f>A測定!D85</f>
        <v>Y</v>
      </c>
      <c r="K16" s="39">
        <f>A測定!A85</f>
        <v>559</v>
      </c>
      <c r="AB16" s="39">
        <f>A測定!A97</f>
        <v>572</v>
      </c>
      <c r="AC16" s="39" t="str">
        <f>A測定!D97</f>
        <v>Y</v>
      </c>
      <c r="AD16" s="45">
        <f>A測定!F97</f>
        <v>-171</v>
      </c>
      <c r="AE16" s="42">
        <f>A測定!G97</f>
        <v>1</v>
      </c>
      <c r="AF16" s="47">
        <f>A測定!H97</f>
        <v>0.3</v>
      </c>
      <c r="AG16" s="47">
        <f>A測定!I97</f>
        <v>-0.5</v>
      </c>
      <c r="AH16" s="45">
        <f>A測定!J97</f>
        <v>-172</v>
      </c>
      <c r="AI16" s="45">
        <f>A測定!K97</f>
        <v>-172.113</v>
      </c>
      <c r="AJ16" s="42">
        <f>A測定!L97</f>
        <v>1.1100000000000001</v>
      </c>
      <c r="AK16" s="47">
        <f>A測定!M97</f>
        <v>-0.11</v>
      </c>
      <c r="AL16" s="39" t="str">
        <f t="shared" si="1"/>
        <v>OK</v>
      </c>
    </row>
    <row r="17" spans="1:38">
      <c r="A17" s="39" t="str">
        <f t="shared" si="0"/>
        <v>OK</v>
      </c>
      <c r="B17" s="42">
        <f>A測定!M95</f>
        <v>-0.14000000000000001</v>
      </c>
      <c r="C17" s="42" t="str">
        <f>A測定!L95</f>
        <v/>
      </c>
      <c r="D17" s="43">
        <f>A測定!K95</f>
        <v>-171.637</v>
      </c>
      <c r="E17" s="43">
        <f>A測定!J95</f>
        <v>-171.5</v>
      </c>
      <c r="F17" s="42">
        <f>A測定!I95</f>
        <v>-0.5</v>
      </c>
      <c r="G17" s="42">
        <f>A測定!H95</f>
        <v>0.3</v>
      </c>
      <c r="H17" s="42">
        <f>A測定!G95</f>
        <v>0</v>
      </c>
      <c r="I17" s="43">
        <f>A測定!F95</f>
        <v>-171.5</v>
      </c>
      <c r="J17" s="39" t="str">
        <f>A測定!D95</f>
        <v>Y</v>
      </c>
      <c r="K17" s="39">
        <f>A測定!A95</f>
        <v>570</v>
      </c>
      <c r="AB17" s="39">
        <f>A測定!A101</f>
        <v>577</v>
      </c>
      <c r="AC17" s="39" t="str">
        <f>A測定!D101</f>
        <v>Y</v>
      </c>
      <c r="AD17" s="45">
        <f>A測定!F101</f>
        <v>-171</v>
      </c>
      <c r="AE17" s="42">
        <f>A測定!G101</f>
        <v>1</v>
      </c>
      <c r="AF17" s="47">
        <f>A測定!H101</f>
        <v>0.3</v>
      </c>
      <c r="AG17" s="47">
        <f>A測定!I101</f>
        <v>-0.5</v>
      </c>
      <c r="AH17" s="45">
        <f>A測定!J101</f>
        <v>-172</v>
      </c>
      <c r="AI17" s="45">
        <f>A測定!K101</f>
        <v>-172.10900000000001</v>
      </c>
      <c r="AJ17" s="42">
        <f>A測定!L101</f>
        <v>1.1100000000000001</v>
      </c>
      <c r="AK17" s="47">
        <f>A測定!M101</f>
        <v>-0.11</v>
      </c>
      <c r="AL17" s="39" t="str">
        <f t="shared" si="1"/>
        <v>OK</v>
      </c>
    </row>
    <row r="18" spans="1:38">
      <c r="A18" s="39" t="str">
        <f t="shared" si="0"/>
        <v>OK</v>
      </c>
      <c r="B18" s="42">
        <f>A測定!M99</f>
        <v>-0.14000000000000001</v>
      </c>
      <c r="C18" s="42">
        <f>A測定!L99</f>
        <v>1.1400000000000001</v>
      </c>
      <c r="D18" s="43">
        <f>A測定!K99</f>
        <v>-172.137</v>
      </c>
      <c r="E18" s="43">
        <f>A測定!J99</f>
        <v>-172</v>
      </c>
      <c r="F18" s="42">
        <f>A測定!I99</f>
        <v>-0.5</v>
      </c>
      <c r="G18" s="42">
        <f>A測定!H99</f>
        <v>0.3</v>
      </c>
      <c r="H18" s="42">
        <f>A測定!G99</f>
        <v>1</v>
      </c>
      <c r="I18" s="43">
        <f>A測定!F99</f>
        <v>-171</v>
      </c>
      <c r="J18" s="39" t="str">
        <f>A測定!D99</f>
        <v>Y</v>
      </c>
      <c r="K18" s="39">
        <f>A測定!A99</f>
        <v>574</v>
      </c>
      <c r="AB18" s="39">
        <f>A測定!A90</f>
        <v>565</v>
      </c>
      <c r="AC18" s="39" t="str">
        <f>A測定!D90</f>
        <v>Y</v>
      </c>
      <c r="AD18" s="45">
        <f>A測定!F90</f>
        <v>-189</v>
      </c>
      <c r="AE18" s="42">
        <f>A測定!G90</f>
        <v>1</v>
      </c>
      <c r="AF18" s="47">
        <f>A測定!H90</f>
        <v>0.3</v>
      </c>
      <c r="AG18" s="47">
        <f>A測定!I90</f>
        <v>-0.5</v>
      </c>
      <c r="AH18" s="45">
        <f>A測定!J90</f>
        <v>-190</v>
      </c>
      <c r="AI18" s="45">
        <f>A測定!K90</f>
        <v>-190.01300000000001</v>
      </c>
      <c r="AJ18" s="42">
        <f>A測定!L90</f>
        <v>1.01</v>
      </c>
      <c r="AK18" s="47">
        <f>A測定!M90</f>
        <v>-0.01</v>
      </c>
      <c r="AL18" s="39" t="str">
        <f t="shared" si="1"/>
        <v>OK</v>
      </c>
    </row>
    <row r="19" spans="1:38">
      <c r="A19" s="39" t="str">
        <f t="shared" si="0"/>
        <v>OK</v>
      </c>
      <c r="B19" s="42">
        <f>A測定!M102</f>
        <v>-0.16</v>
      </c>
      <c r="C19" s="42">
        <f>A測定!L102</f>
        <v>1.1599999999999999</v>
      </c>
      <c r="D19" s="43">
        <f>A測定!K102</f>
        <v>-172.15600000000001</v>
      </c>
      <c r="E19" s="43">
        <f>A測定!J102</f>
        <v>-172</v>
      </c>
      <c r="F19" s="42">
        <f>A測定!I102</f>
        <v>-0.5</v>
      </c>
      <c r="G19" s="42">
        <f>A測定!H102</f>
        <v>0.3</v>
      </c>
      <c r="H19" s="42">
        <f>A測定!G102</f>
        <v>1</v>
      </c>
      <c r="I19" s="43">
        <f>A測定!F102</f>
        <v>-171</v>
      </c>
      <c r="J19" s="39" t="str">
        <f>A測定!D102</f>
        <v>Y</v>
      </c>
      <c r="K19" s="39">
        <f>A測定!A102</f>
        <v>575</v>
      </c>
      <c r="AB19" s="39">
        <f>A測定!A96</f>
        <v>571</v>
      </c>
      <c r="AC19" s="39" t="str">
        <f>A測定!D96</f>
        <v>Y</v>
      </c>
      <c r="AD19" s="45">
        <f>A測定!F96</f>
        <v>-171</v>
      </c>
      <c r="AE19" s="42">
        <f>A測定!G96</f>
        <v>1</v>
      </c>
      <c r="AF19" s="47">
        <f>A測定!H96</f>
        <v>0.3</v>
      </c>
      <c r="AG19" s="47">
        <f>A測定!I96</f>
        <v>-0.5</v>
      </c>
      <c r="AH19" s="45">
        <f>A測定!J96</f>
        <v>-172</v>
      </c>
      <c r="AI19" s="45">
        <f>A測定!K96</f>
        <v>-171.958</v>
      </c>
      <c r="AJ19" s="42">
        <f>A測定!L96</f>
        <v>0.96</v>
      </c>
      <c r="AK19" s="47">
        <f>A測定!M96</f>
        <v>0.04</v>
      </c>
      <c r="AL19" s="39" t="str">
        <f t="shared" si="1"/>
        <v>OK</v>
      </c>
    </row>
    <row r="20" spans="1:38">
      <c r="A20" s="39" t="str">
        <f t="shared" si="0"/>
        <v>OK</v>
      </c>
      <c r="B20" s="42">
        <f>A測定!M86</f>
        <v>-0.15</v>
      </c>
      <c r="C20" s="42">
        <f>A測定!L86</f>
        <v>1.1499999999999999</v>
      </c>
      <c r="D20" s="43">
        <f>A測定!K86</f>
        <v>-190.14500000000001</v>
      </c>
      <c r="E20" s="43">
        <f>A測定!J86</f>
        <v>-190</v>
      </c>
      <c r="F20" s="42">
        <f>A測定!I86</f>
        <v>-0.5</v>
      </c>
      <c r="G20" s="42">
        <f>A測定!H86</f>
        <v>0.3</v>
      </c>
      <c r="H20" s="42">
        <f>A測定!G86</f>
        <v>1</v>
      </c>
      <c r="I20" s="43">
        <f>A測定!F86</f>
        <v>-189</v>
      </c>
      <c r="J20" s="39" t="str">
        <f>A測定!D86</f>
        <v>Y</v>
      </c>
      <c r="K20" s="39">
        <f>A測定!A86</f>
        <v>560</v>
      </c>
      <c r="AB20" s="39">
        <f>A測定!A91</f>
        <v>566</v>
      </c>
      <c r="AC20" s="39" t="str">
        <f>A測定!D91</f>
        <v>Y</v>
      </c>
      <c r="AD20" s="45">
        <f>A測定!F91</f>
        <v>-189</v>
      </c>
      <c r="AE20" s="42">
        <f>A測定!G91</f>
        <v>1</v>
      </c>
      <c r="AF20" s="47">
        <f>A測定!H91</f>
        <v>0.3</v>
      </c>
      <c r="AG20" s="47">
        <f>A測定!I91</f>
        <v>-0.5</v>
      </c>
      <c r="AH20" s="45">
        <f>A測定!J91</f>
        <v>-190</v>
      </c>
      <c r="AI20" s="45">
        <f>A測定!K91</f>
        <v>-190.02500000000001</v>
      </c>
      <c r="AJ20" s="42">
        <f>A測定!L91</f>
        <v>1.03</v>
      </c>
      <c r="AK20" s="47">
        <f>A測定!M91</f>
        <v>-0.03</v>
      </c>
      <c r="AL20" s="39" t="str">
        <f t="shared" si="1"/>
        <v>OK</v>
      </c>
    </row>
  </sheetData>
  <mergeCells count="25">
    <mergeCell ref="AB1:AC2"/>
    <mergeCell ref="AD1:AK2"/>
    <mergeCell ref="AL6:AL7"/>
    <mergeCell ref="AK6:AK7"/>
    <mergeCell ref="AF6:AG6"/>
    <mergeCell ref="AJ6:AJ7"/>
    <mergeCell ref="AI6:AI7"/>
    <mergeCell ref="AH6:AH7"/>
    <mergeCell ref="AE6:AE7"/>
    <mergeCell ref="AD6:AD7"/>
    <mergeCell ref="AC6:AC7"/>
    <mergeCell ref="AB6:AB7"/>
    <mergeCell ref="A1:E2"/>
    <mergeCell ref="F1:M2"/>
    <mergeCell ref="J6:J7"/>
    <mergeCell ref="K6:K7"/>
    <mergeCell ref="A6:A7"/>
    <mergeCell ref="B6:B7"/>
    <mergeCell ref="C6:C7"/>
    <mergeCell ref="D6:D7"/>
    <mergeCell ref="F6:G6"/>
    <mergeCell ref="E6:E7"/>
    <mergeCell ref="H6:H7"/>
    <mergeCell ref="I6:I7"/>
    <mergeCell ref="A3:E4"/>
  </mergeCells>
  <phoneticPr fontId="2"/>
  <conditionalFormatting sqref="AL8:AL20 A8:A20">
    <cfRule type="cellIs" dxfId="433" priority="135" stopIfTrue="1" operator="equal">
      <formula>"NG"</formula>
    </cfRule>
    <cfRule type="cellIs" dxfId="432" priority="136" stopIfTrue="1" operator="equal">
      <formula>"OK"</formula>
    </cfRule>
  </conditionalFormatting>
  <conditionalFormatting sqref="B8:B20">
    <cfRule type="cellIs" dxfId="431" priority="261" stopIfTrue="1" operator="notBetween">
      <formula>G8</formula>
      <formula>F8</formula>
    </cfRule>
    <cfRule type="cellIs" dxfId="430" priority="262" stopIfTrue="1" operator="notBetween">
      <formula>G8-0.1</formula>
      <formula>F8+0.1</formula>
    </cfRule>
  </conditionalFormatting>
  <conditionalFormatting sqref="AK8:AK20">
    <cfRule type="cellIs" dxfId="429" priority="271" stopIfTrue="1" operator="notBetween">
      <formula>AF8</formula>
      <formula>AG8</formula>
    </cfRule>
    <cfRule type="cellIs" dxfId="428" priority="272" stopIfTrue="1" operator="notBetween">
      <formula>AF8-0.1</formula>
      <formula>AG8+0.1</formula>
    </cfRule>
  </conditionalFormatting>
  <conditionalFormatting sqref="AE8">
    <cfRule type="cellIs" dxfId="427" priority="104" stopIfTrue="1" operator="equal">
      <formula>0</formula>
    </cfRule>
  </conditionalFormatting>
  <conditionalFormatting sqref="AE8">
    <cfRule type="cellIs" dxfId="426" priority="103" operator="equal">
      <formula>""</formula>
    </cfRule>
  </conditionalFormatting>
  <conditionalFormatting sqref="AE9">
    <cfRule type="cellIs" dxfId="425" priority="102" stopIfTrue="1" operator="equal">
      <formula>0</formula>
    </cfRule>
  </conditionalFormatting>
  <conditionalFormatting sqref="AE9">
    <cfRule type="cellIs" dxfId="424" priority="101" operator="equal">
      <formula>""</formula>
    </cfRule>
  </conditionalFormatting>
  <conditionalFormatting sqref="AE10">
    <cfRule type="cellIs" dxfId="423" priority="100" stopIfTrue="1" operator="equal">
      <formula>0</formula>
    </cfRule>
  </conditionalFormatting>
  <conditionalFormatting sqref="AE10">
    <cfRule type="cellIs" dxfId="422" priority="99" operator="equal">
      <formula>""</formula>
    </cfRule>
  </conditionalFormatting>
  <conditionalFormatting sqref="AE11">
    <cfRule type="cellIs" dxfId="421" priority="98" stopIfTrue="1" operator="equal">
      <formula>0</formula>
    </cfRule>
  </conditionalFormatting>
  <conditionalFormatting sqref="AE11">
    <cfRule type="cellIs" dxfId="420" priority="97" operator="equal">
      <formula>""</formula>
    </cfRule>
  </conditionalFormatting>
  <conditionalFormatting sqref="AE12">
    <cfRule type="cellIs" dxfId="419" priority="96" stopIfTrue="1" operator="equal">
      <formula>0</formula>
    </cfRule>
  </conditionalFormatting>
  <conditionalFormatting sqref="AE12">
    <cfRule type="cellIs" dxfId="418" priority="95" operator="equal">
      <formula>""</formula>
    </cfRule>
  </conditionalFormatting>
  <conditionalFormatting sqref="AE13">
    <cfRule type="cellIs" dxfId="417" priority="94" stopIfTrue="1" operator="equal">
      <formula>0</formula>
    </cfRule>
  </conditionalFormatting>
  <conditionalFormatting sqref="AE13">
    <cfRule type="cellIs" dxfId="416" priority="93" operator="equal">
      <formula>""</formula>
    </cfRule>
  </conditionalFormatting>
  <conditionalFormatting sqref="AE14">
    <cfRule type="cellIs" dxfId="415" priority="92" stopIfTrue="1" operator="equal">
      <formula>0</formula>
    </cfRule>
  </conditionalFormatting>
  <conditionalFormatting sqref="AE14">
    <cfRule type="cellIs" dxfId="414" priority="91" operator="equal">
      <formula>""</formula>
    </cfRule>
  </conditionalFormatting>
  <conditionalFormatting sqref="AE15">
    <cfRule type="cellIs" dxfId="413" priority="90" stopIfTrue="1" operator="equal">
      <formula>0</formula>
    </cfRule>
  </conditionalFormatting>
  <conditionalFormatting sqref="AE15">
    <cfRule type="cellIs" dxfId="412" priority="89" operator="equal">
      <formula>""</formula>
    </cfRule>
  </conditionalFormatting>
  <conditionalFormatting sqref="AE16">
    <cfRule type="cellIs" dxfId="411" priority="88" stopIfTrue="1" operator="equal">
      <formula>0</formula>
    </cfRule>
  </conditionalFormatting>
  <conditionalFormatting sqref="AE16">
    <cfRule type="cellIs" dxfId="410" priority="87" operator="equal">
      <formula>""</formula>
    </cfRule>
  </conditionalFormatting>
  <conditionalFormatting sqref="AE17">
    <cfRule type="cellIs" dxfId="409" priority="86" stopIfTrue="1" operator="equal">
      <formula>0</formula>
    </cfRule>
  </conditionalFormatting>
  <conditionalFormatting sqref="AE17">
    <cfRule type="cellIs" dxfId="408" priority="85" operator="equal">
      <formula>""</formula>
    </cfRule>
  </conditionalFormatting>
  <conditionalFormatting sqref="AE18">
    <cfRule type="cellIs" dxfId="407" priority="84" stopIfTrue="1" operator="equal">
      <formula>0</formula>
    </cfRule>
  </conditionalFormatting>
  <conditionalFormatting sqref="AE18">
    <cfRule type="cellIs" dxfId="406" priority="83" operator="equal">
      <formula>""</formula>
    </cfRule>
  </conditionalFormatting>
  <conditionalFormatting sqref="AE19">
    <cfRule type="cellIs" dxfId="405" priority="82" stopIfTrue="1" operator="equal">
      <formula>0</formula>
    </cfRule>
  </conditionalFormatting>
  <conditionalFormatting sqref="AE19">
    <cfRule type="cellIs" dxfId="404" priority="81" operator="equal">
      <formula>""</formula>
    </cfRule>
  </conditionalFormatting>
  <conditionalFormatting sqref="AE20">
    <cfRule type="cellIs" dxfId="403" priority="80" stopIfTrue="1" operator="equal">
      <formula>0</formula>
    </cfRule>
  </conditionalFormatting>
  <conditionalFormatting sqref="AE20">
    <cfRule type="cellIs" dxfId="402" priority="79" operator="equal">
      <formula>""</formula>
    </cfRule>
  </conditionalFormatting>
  <conditionalFormatting sqref="H8">
    <cfRule type="cellIs" dxfId="401" priority="78" stopIfTrue="1" operator="equal">
      <formula>0</formula>
    </cfRule>
  </conditionalFormatting>
  <conditionalFormatting sqref="H8">
    <cfRule type="cellIs" dxfId="400" priority="77" operator="equal">
      <formula>""</formula>
    </cfRule>
  </conditionalFormatting>
  <conditionalFormatting sqref="H9">
    <cfRule type="cellIs" dxfId="399" priority="76" stopIfTrue="1" operator="equal">
      <formula>0</formula>
    </cfRule>
  </conditionalFormatting>
  <conditionalFormatting sqref="H9">
    <cfRule type="cellIs" dxfId="398" priority="75" operator="equal">
      <formula>""</formula>
    </cfRule>
  </conditionalFormatting>
  <conditionalFormatting sqref="H10">
    <cfRule type="cellIs" dxfId="397" priority="74" stopIfTrue="1" operator="equal">
      <formula>0</formula>
    </cfRule>
  </conditionalFormatting>
  <conditionalFormatting sqref="H10">
    <cfRule type="cellIs" dxfId="396" priority="73" operator="equal">
      <formula>""</formula>
    </cfRule>
  </conditionalFormatting>
  <conditionalFormatting sqref="H11">
    <cfRule type="cellIs" dxfId="395" priority="72" stopIfTrue="1" operator="equal">
      <formula>0</formula>
    </cfRule>
  </conditionalFormatting>
  <conditionalFormatting sqref="H11">
    <cfRule type="cellIs" dxfId="394" priority="71" operator="equal">
      <formula>""</formula>
    </cfRule>
  </conditionalFormatting>
  <conditionalFormatting sqref="H12">
    <cfRule type="cellIs" dxfId="393" priority="70" stopIfTrue="1" operator="equal">
      <formula>0</formula>
    </cfRule>
  </conditionalFormatting>
  <conditionalFormatting sqref="H12">
    <cfRule type="cellIs" dxfId="392" priority="69" operator="equal">
      <formula>""</formula>
    </cfRule>
  </conditionalFormatting>
  <conditionalFormatting sqref="H13">
    <cfRule type="cellIs" dxfId="391" priority="68" stopIfTrue="1" operator="equal">
      <formula>0</formula>
    </cfRule>
  </conditionalFormatting>
  <conditionalFormatting sqref="H13">
    <cfRule type="cellIs" dxfId="390" priority="67" operator="equal">
      <formula>""</formula>
    </cfRule>
  </conditionalFormatting>
  <conditionalFormatting sqref="H14">
    <cfRule type="cellIs" dxfId="389" priority="66" stopIfTrue="1" operator="equal">
      <formula>0</formula>
    </cfRule>
  </conditionalFormatting>
  <conditionalFormatting sqref="H14">
    <cfRule type="cellIs" dxfId="388" priority="65" operator="equal">
      <formula>""</formula>
    </cfRule>
  </conditionalFormatting>
  <conditionalFormatting sqref="H15">
    <cfRule type="cellIs" dxfId="387" priority="64" stopIfTrue="1" operator="equal">
      <formula>0</formula>
    </cfRule>
  </conditionalFormatting>
  <conditionalFormatting sqref="H15">
    <cfRule type="cellIs" dxfId="386" priority="63" operator="equal">
      <formula>""</formula>
    </cfRule>
  </conditionalFormatting>
  <conditionalFormatting sqref="H16">
    <cfRule type="cellIs" dxfId="385" priority="62" stopIfTrue="1" operator="equal">
      <formula>0</formula>
    </cfRule>
  </conditionalFormatting>
  <conditionalFormatting sqref="H16">
    <cfRule type="cellIs" dxfId="384" priority="61" operator="equal">
      <formula>""</formula>
    </cfRule>
  </conditionalFormatting>
  <conditionalFormatting sqref="H17">
    <cfRule type="cellIs" dxfId="383" priority="60" stopIfTrue="1" operator="equal">
      <formula>0</formula>
    </cfRule>
  </conditionalFormatting>
  <conditionalFormatting sqref="H17">
    <cfRule type="cellIs" dxfId="382" priority="59" operator="equal">
      <formula>""</formula>
    </cfRule>
  </conditionalFormatting>
  <conditionalFormatting sqref="H18">
    <cfRule type="cellIs" dxfId="381" priority="58" stopIfTrue="1" operator="equal">
      <formula>0</formula>
    </cfRule>
  </conditionalFormatting>
  <conditionalFormatting sqref="H18">
    <cfRule type="cellIs" dxfId="380" priority="57" operator="equal">
      <formula>""</formula>
    </cfRule>
  </conditionalFormatting>
  <conditionalFormatting sqref="H19">
    <cfRule type="cellIs" dxfId="379" priority="56" stopIfTrue="1" operator="equal">
      <formula>0</formula>
    </cfRule>
  </conditionalFormatting>
  <conditionalFormatting sqref="H19">
    <cfRule type="cellIs" dxfId="378" priority="55" operator="equal">
      <formula>""</formula>
    </cfRule>
  </conditionalFormatting>
  <conditionalFormatting sqref="H20">
    <cfRule type="cellIs" dxfId="377" priority="54" stopIfTrue="1" operator="equal">
      <formula>0</formula>
    </cfRule>
  </conditionalFormatting>
  <conditionalFormatting sqref="H20">
    <cfRule type="cellIs" dxfId="376" priority="53" operator="equal">
      <formula>""</formula>
    </cfRule>
  </conditionalFormatting>
  <conditionalFormatting sqref="C9">
    <cfRule type="cellIs" dxfId="375" priority="26" operator="equal">
      <formula>""</formula>
    </cfRule>
  </conditionalFormatting>
  <conditionalFormatting sqref="C8">
    <cfRule type="cellIs" dxfId="374" priority="25" operator="equal">
      <formula>""</formula>
    </cfRule>
  </conditionalFormatting>
  <conditionalFormatting sqref="C10">
    <cfRule type="cellIs" dxfId="373" priority="24" operator="equal">
      <formula>""</formula>
    </cfRule>
  </conditionalFormatting>
  <conditionalFormatting sqref="C11">
    <cfRule type="cellIs" dxfId="372" priority="23" operator="equal">
      <formula>""</formula>
    </cfRule>
  </conditionalFormatting>
  <conditionalFormatting sqref="C12">
    <cfRule type="cellIs" dxfId="371" priority="22" operator="equal">
      <formula>""</formula>
    </cfRule>
  </conditionalFormatting>
  <conditionalFormatting sqref="C14">
    <cfRule type="cellIs" dxfId="370" priority="21" operator="equal">
      <formula>""</formula>
    </cfRule>
  </conditionalFormatting>
  <conditionalFormatting sqref="C13">
    <cfRule type="cellIs" dxfId="369" priority="20" operator="equal">
      <formula>""</formula>
    </cfRule>
  </conditionalFormatting>
  <conditionalFormatting sqref="C15">
    <cfRule type="cellIs" dxfId="368" priority="19" operator="equal">
      <formula>""</formula>
    </cfRule>
  </conditionalFormatting>
  <conditionalFormatting sqref="C16">
    <cfRule type="cellIs" dxfId="367" priority="18" operator="equal">
      <formula>""</formula>
    </cfRule>
  </conditionalFormatting>
  <conditionalFormatting sqref="C17">
    <cfRule type="cellIs" dxfId="366" priority="17" operator="equal">
      <formula>""</formula>
    </cfRule>
  </conditionalFormatting>
  <conditionalFormatting sqref="C18">
    <cfRule type="cellIs" dxfId="365" priority="16" operator="equal">
      <formula>""</formula>
    </cfRule>
  </conditionalFormatting>
  <conditionalFormatting sqref="C19">
    <cfRule type="cellIs" dxfId="364" priority="15" operator="equal">
      <formula>""</formula>
    </cfRule>
  </conditionalFormatting>
  <conditionalFormatting sqref="C20">
    <cfRule type="cellIs" dxfId="363" priority="14" operator="equal">
      <formula>""</formula>
    </cfRule>
  </conditionalFormatting>
  <conditionalFormatting sqref="AJ9">
    <cfRule type="cellIs" dxfId="362" priority="13" operator="equal">
      <formula>""</formula>
    </cfRule>
  </conditionalFormatting>
  <conditionalFormatting sqref="AJ8">
    <cfRule type="cellIs" dxfId="361" priority="12" operator="equal">
      <formula>""</formula>
    </cfRule>
  </conditionalFormatting>
  <conditionalFormatting sqref="AJ10">
    <cfRule type="cellIs" dxfId="360" priority="11" operator="equal">
      <formula>""</formula>
    </cfRule>
  </conditionalFormatting>
  <conditionalFormatting sqref="AJ11">
    <cfRule type="cellIs" dxfId="359" priority="10" operator="equal">
      <formula>""</formula>
    </cfRule>
  </conditionalFormatting>
  <conditionalFormatting sqref="AJ12">
    <cfRule type="cellIs" dxfId="358" priority="9" operator="equal">
      <formula>""</formula>
    </cfRule>
  </conditionalFormatting>
  <conditionalFormatting sqref="AJ14">
    <cfRule type="cellIs" dxfId="357" priority="8" operator="equal">
      <formula>""</formula>
    </cfRule>
  </conditionalFormatting>
  <conditionalFormatting sqref="AJ13">
    <cfRule type="cellIs" dxfId="356" priority="7" operator="equal">
      <formula>""</formula>
    </cfRule>
  </conditionalFormatting>
  <conditionalFormatting sqref="AJ15">
    <cfRule type="cellIs" dxfId="355" priority="6" operator="equal">
      <formula>""</formula>
    </cfRule>
  </conditionalFormatting>
  <conditionalFormatting sqref="AJ16">
    <cfRule type="cellIs" dxfId="354" priority="5" operator="equal">
      <formula>""</formula>
    </cfRule>
  </conditionalFormatting>
  <conditionalFormatting sqref="AJ17">
    <cfRule type="cellIs" dxfId="353" priority="4" operator="equal">
      <formula>""</formula>
    </cfRule>
  </conditionalFormatting>
  <conditionalFormatting sqref="AJ18">
    <cfRule type="cellIs" dxfId="352" priority="3" operator="equal">
      <formula>""</formula>
    </cfRule>
  </conditionalFormatting>
  <conditionalFormatting sqref="AJ19">
    <cfRule type="cellIs" dxfId="351" priority="2" operator="equal">
      <formula>""</formula>
    </cfRule>
  </conditionalFormatting>
  <conditionalFormatting sqref="AJ20">
    <cfRule type="cellIs" dxfId="350" priority="1" operator="equal">
      <formula>""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54" orientation="landscape" r:id="rId1"/>
  <headerFooter alignWithMargins="0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9"/>
    <pageSetUpPr fitToPage="1"/>
  </sheetPr>
  <dimension ref="A1:AL29"/>
  <sheetViews>
    <sheetView zoomScale="50" zoomScaleNormal="50" workbookViewId="0">
      <selection activeCell="AI8" sqref="AI8"/>
    </sheetView>
  </sheetViews>
  <sheetFormatPr baseColWidth="10" defaultColWidth="9" defaultRowHeight="17"/>
  <cols>
    <col min="1" max="1" width="5.6640625" style="38" customWidth="1"/>
    <col min="2" max="3" width="7.6640625" style="38" customWidth="1"/>
    <col min="4" max="5" width="12.1640625" style="38" customWidth="1"/>
    <col min="6" max="8" width="7.6640625" style="38" customWidth="1"/>
    <col min="9" max="9" width="12.1640625" style="38" customWidth="1"/>
    <col min="10" max="10" width="5.6640625" style="38" customWidth="1"/>
    <col min="11" max="11" width="7.1640625" style="38" customWidth="1"/>
    <col min="12" max="27" width="5.6640625" style="38" customWidth="1"/>
    <col min="28" max="28" width="7.1640625" style="38" customWidth="1"/>
    <col min="29" max="29" width="5.6640625" style="38" customWidth="1"/>
    <col min="30" max="30" width="12.1640625" style="38" customWidth="1"/>
    <col min="31" max="33" width="7.6640625" style="38" customWidth="1"/>
    <col min="34" max="35" width="12.1640625" style="38" customWidth="1"/>
    <col min="36" max="37" width="7.6640625" style="38" customWidth="1"/>
    <col min="38" max="38" width="5.6640625" style="38" customWidth="1"/>
    <col min="39" max="16384" width="9" style="38"/>
  </cols>
  <sheetData>
    <row r="1" spans="1:38" ht="17.25" customHeight="1">
      <c r="A1" s="790" t="str">
        <f>A測定!A5</f>
        <v>GHAC  R0J尺寸检查表</v>
      </c>
      <c r="B1" s="791"/>
      <c r="C1" s="791"/>
      <c r="D1" s="791"/>
      <c r="E1" s="792"/>
      <c r="F1" s="790" t="str">
        <f>CONCATENATE(MID(A測定!A5,6,3),"#",A測定!D5,"_",A測定!L5,"(",TEXT(A測定!G5,"yy/mm/dd"),")","_","SHOT.NO",A測定!J5)</f>
        <v xml:space="preserve"> R0#3_DC1(AVE)_SHOT.NO191</v>
      </c>
      <c r="G1" s="791"/>
      <c r="H1" s="791"/>
      <c r="I1" s="791"/>
      <c r="J1" s="791"/>
      <c r="K1" s="791"/>
      <c r="L1" s="791"/>
      <c r="M1" s="792"/>
      <c r="AB1" s="785" t="str">
        <f>A測定!$J$7</f>
        <v>基准值</v>
      </c>
      <c r="AC1" s="786"/>
      <c r="AD1" s="784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AE1" s="784"/>
      <c r="AF1" s="784"/>
      <c r="AG1" s="784"/>
      <c r="AH1" s="784"/>
      <c r="AI1" s="784"/>
      <c r="AJ1" s="784"/>
      <c r="AK1" s="784"/>
    </row>
    <row r="2" spans="1:38" ht="17.25" customHeight="1">
      <c r="A2" s="793"/>
      <c r="B2" s="794"/>
      <c r="C2" s="794"/>
      <c r="D2" s="794"/>
      <c r="E2" s="795"/>
      <c r="F2" s="793"/>
      <c r="G2" s="794"/>
      <c r="H2" s="794"/>
      <c r="I2" s="794"/>
      <c r="J2" s="794"/>
      <c r="K2" s="794"/>
      <c r="L2" s="794"/>
      <c r="M2" s="795"/>
      <c r="AB2" s="787"/>
      <c r="AC2" s="788"/>
      <c r="AD2" s="784"/>
      <c r="AE2" s="784"/>
      <c r="AF2" s="784"/>
      <c r="AG2" s="784"/>
      <c r="AH2" s="784"/>
      <c r="AI2" s="784"/>
      <c r="AJ2" s="784"/>
      <c r="AK2" s="784"/>
    </row>
    <row r="3" spans="1:38" ht="17.25" customHeight="1">
      <c r="A3" s="790" t="str">
        <f>A測定!$W$1</f>
        <v>C　端面</v>
      </c>
      <c r="B3" s="791"/>
      <c r="C3" s="791"/>
      <c r="D3" s="791"/>
      <c r="E3" s="792"/>
      <c r="F3" s="39" t="s">
        <v>20</v>
      </c>
      <c r="G3" s="40">
        <f>MAX(B8:B22,AK8:AK22)</f>
        <v>0.16</v>
      </c>
      <c r="O3" s="1"/>
      <c r="P3" s="1"/>
      <c r="Q3" s="1"/>
      <c r="R3" s="1"/>
      <c r="S3" s="1"/>
      <c r="T3" s="1"/>
      <c r="U3" s="1"/>
      <c r="V3" s="1"/>
    </row>
    <row r="4" spans="1:38" ht="17.25" customHeight="1">
      <c r="A4" s="793"/>
      <c r="B4" s="794"/>
      <c r="C4" s="794"/>
      <c r="D4" s="794"/>
      <c r="E4" s="795"/>
      <c r="F4" s="39" t="s">
        <v>21</v>
      </c>
      <c r="G4" s="40">
        <f>MIN(B8:B22,AK8:AK22)</f>
        <v>-0.31</v>
      </c>
      <c r="O4" s="1"/>
      <c r="P4" s="1"/>
      <c r="Q4" s="1"/>
      <c r="R4" s="1"/>
      <c r="S4" s="1"/>
      <c r="T4" s="1"/>
      <c r="U4" s="1"/>
      <c r="V4" s="1"/>
    </row>
    <row r="6" spans="1:38" ht="17.25" customHeight="1">
      <c r="A6" s="778" t="str">
        <f>A測定!$O$11</f>
        <v>判定</v>
      </c>
      <c r="B6" s="778" t="str">
        <f>A測定!$M$11</f>
        <v>差異</v>
      </c>
      <c r="C6" s="778" t="str">
        <f>A測定!$L$11</f>
        <v>取代</v>
      </c>
      <c r="D6" s="778" t="str">
        <f>A測定!$K$11</f>
        <v>測定値</v>
      </c>
      <c r="E6" s="778" t="str">
        <f>A測定!$J$11</f>
        <v>素材寸法</v>
      </c>
      <c r="F6" s="778" t="str">
        <f>RIGHT(A測定!$H$11,2)</f>
        <v>公差</v>
      </c>
      <c r="G6" s="778"/>
      <c r="H6" s="800" t="str">
        <f>A測定!$G$11</f>
        <v>设定余量</v>
      </c>
      <c r="I6" s="778" t="str">
        <f>A測定!$F$11</f>
        <v>工件尺寸</v>
      </c>
      <c r="J6" s="778" t="str">
        <f>A測定!$D$11</f>
        <v>测量</v>
      </c>
      <c r="K6" s="778" t="str">
        <f>A測定!$A$11</f>
        <v>NO</v>
      </c>
      <c r="AB6" s="778" t="str">
        <f>K6</f>
        <v>NO</v>
      </c>
      <c r="AC6" s="778" t="str">
        <f>J6</f>
        <v>测量</v>
      </c>
      <c r="AD6" s="781" t="str">
        <f>I6</f>
        <v>工件尺寸</v>
      </c>
      <c r="AE6" s="781" t="str">
        <f>H6</f>
        <v>设定余量</v>
      </c>
      <c r="AF6" s="778" t="str">
        <f>F6</f>
        <v>公差</v>
      </c>
      <c r="AG6" s="778"/>
      <c r="AH6" s="781" t="str">
        <f>E6</f>
        <v>素材寸法</v>
      </c>
      <c r="AI6" s="778" t="str">
        <f>D6</f>
        <v>測定値</v>
      </c>
      <c r="AJ6" s="781" t="str">
        <f>C6</f>
        <v>取代</v>
      </c>
      <c r="AK6" s="778" t="str">
        <f>B6</f>
        <v>差異</v>
      </c>
      <c r="AL6" s="778" t="str">
        <f>A6</f>
        <v>判定</v>
      </c>
    </row>
    <row r="7" spans="1:38">
      <c r="A7" s="778"/>
      <c r="B7" s="778"/>
      <c r="C7" s="778"/>
      <c r="D7" s="778"/>
      <c r="E7" s="778"/>
      <c r="F7" s="173" t="str">
        <f>LEFT(A測定!$I$11,1)</f>
        <v>下</v>
      </c>
      <c r="G7" s="173" t="str">
        <f>LEFT(A測定!$H$11,1)</f>
        <v>上</v>
      </c>
      <c r="H7" s="802"/>
      <c r="I7" s="778"/>
      <c r="J7" s="778"/>
      <c r="K7" s="778"/>
      <c r="AB7" s="778"/>
      <c r="AC7" s="778"/>
      <c r="AD7" s="778"/>
      <c r="AE7" s="778"/>
      <c r="AF7" s="171" t="str">
        <f>G7</f>
        <v>上</v>
      </c>
      <c r="AG7" s="171" t="str">
        <f>F7</f>
        <v>下</v>
      </c>
      <c r="AH7" s="778"/>
      <c r="AI7" s="778"/>
      <c r="AJ7" s="778"/>
      <c r="AK7" s="778"/>
      <c r="AL7" s="778"/>
    </row>
    <row r="8" spans="1:38">
      <c r="A8" s="39" t="str">
        <f t="shared" ref="A8:A22" si="0">IF(AND(G8&gt;=B8,B8&gt;=F8),"OK","NG")</f>
        <v>OK</v>
      </c>
      <c r="B8" s="42">
        <f>A測定!M268</f>
        <v>0.09</v>
      </c>
      <c r="C8" s="42">
        <f>A測定!L268</f>
        <v>1.0900000000000001</v>
      </c>
      <c r="D8" s="43">
        <f>A測定!K268</f>
        <v>194.59399999999999</v>
      </c>
      <c r="E8" s="43">
        <f>A測定!J268</f>
        <v>194.5</v>
      </c>
      <c r="F8" s="42">
        <f>A測定!I268</f>
        <v>-0.5</v>
      </c>
      <c r="G8" s="42">
        <f>A測定!H268</f>
        <v>0.5</v>
      </c>
      <c r="H8" s="42">
        <f>A測定!G268</f>
        <v>1</v>
      </c>
      <c r="I8" s="43">
        <f>A測定!F268</f>
        <v>193.5</v>
      </c>
      <c r="J8" s="39" t="str">
        <f>A測定!D268</f>
        <v>Y</v>
      </c>
      <c r="K8" s="39">
        <f>A測定!A268</f>
        <v>157</v>
      </c>
      <c r="AB8" s="154">
        <f>A測定!A270</f>
        <v>159</v>
      </c>
      <c r="AC8" s="154" t="str">
        <f>A測定!D270</f>
        <v>Y</v>
      </c>
      <c r="AD8" s="45">
        <f>A測定!F270</f>
        <v>193.5</v>
      </c>
      <c r="AE8" s="42">
        <f>A測定!G270</f>
        <v>1</v>
      </c>
      <c r="AF8" s="47">
        <f>A測定!H270</f>
        <v>0.5</v>
      </c>
      <c r="AG8" s="47">
        <f>A測定!I270</f>
        <v>-0.5</v>
      </c>
      <c r="AH8" s="45">
        <f>A測定!J270</f>
        <v>194.5</v>
      </c>
      <c r="AI8" s="45">
        <f>A測定!K270</f>
        <v>194.42</v>
      </c>
      <c r="AJ8" s="42">
        <f>A測定!L270</f>
        <v>0.92</v>
      </c>
      <c r="AK8" s="47">
        <f>A測定!M270</f>
        <v>-0.08</v>
      </c>
      <c r="AL8" s="154" t="str">
        <f t="shared" ref="AL8:AL22" si="1">IF(AND(AF8&gt;=AK8,AK8&gt;=AG8),"OK","NG")</f>
        <v>OK</v>
      </c>
    </row>
    <row r="9" spans="1:38">
      <c r="A9" s="39" t="str">
        <f t="shared" si="0"/>
        <v>OK</v>
      </c>
      <c r="B9" s="42">
        <f>A測定!M271</f>
        <v>-0.22</v>
      </c>
      <c r="C9" s="42">
        <f>A測定!L271</f>
        <v>0.78</v>
      </c>
      <c r="D9" s="43">
        <f>A測定!K271</f>
        <v>194.28399999999999</v>
      </c>
      <c r="E9" s="43">
        <f>A測定!J271</f>
        <v>194.5</v>
      </c>
      <c r="F9" s="42">
        <f>A測定!I271</f>
        <v>-0.5</v>
      </c>
      <c r="G9" s="42">
        <f>A測定!H271</f>
        <v>0.5</v>
      </c>
      <c r="H9" s="42">
        <f>A測定!G271</f>
        <v>1</v>
      </c>
      <c r="I9" s="43">
        <f>A測定!F271</f>
        <v>193.5</v>
      </c>
      <c r="J9" s="39" t="str">
        <f>A測定!D271</f>
        <v>Y</v>
      </c>
      <c r="K9" s="39">
        <f>A測定!A271</f>
        <v>160</v>
      </c>
      <c r="AB9" s="39">
        <f>A測定!A272</f>
        <v>161</v>
      </c>
      <c r="AC9" s="39" t="str">
        <f>A測定!D272</f>
        <v>Y</v>
      </c>
      <c r="AD9" s="45">
        <f>A測定!F272</f>
        <v>193.5</v>
      </c>
      <c r="AE9" s="42">
        <f>A測定!G272</f>
        <v>1</v>
      </c>
      <c r="AF9" s="47">
        <f>A測定!H272</f>
        <v>0.5</v>
      </c>
      <c r="AG9" s="47">
        <f>A測定!I272</f>
        <v>-0.5</v>
      </c>
      <c r="AH9" s="45">
        <f>A測定!J272</f>
        <v>194.5</v>
      </c>
      <c r="AI9" s="45">
        <f>A測定!K272</f>
        <v>194.392</v>
      </c>
      <c r="AJ9" s="42">
        <f>A測定!L272</f>
        <v>0.89</v>
      </c>
      <c r="AK9" s="47">
        <f>A測定!M272</f>
        <v>-0.11</v>
      </c>
      <c r="AL9" s="39" t="str">
        <f t="shared" si="1"/>
        <v>OK</v>
      </c>
    </row>
    <row r="10" spans="1:38">
      <c r="A10" s="39" t="str">
        <f t="shared" si="0"/>
        <v>OK</v>
      </c>
      <c r="B10" s="42">
        <f>A測定!M269</f>
        <v>-0.11</v>
      </c>
      <c r="C10" s="42">
        <f>A測定!L269</f>
        <v>0.89</v>
      </c>
      <c r="D10" s="43">
        <f>A測定!K269</f>
        <v>194.39099999999999</v>
      </c>
      <c r="E10" s="43">
        <f>A測定!J269</f>
        <v>194.5</v>
      </c>
      <c r="F10" s="42">
        <f>A測定!I269</f>
        <v>-0.5</v>
      </c>
      <c r="G10" s="42">
        <f>A測定!H269</f>
        <v>0.5</v>
      </c>
      <c r="H10" s="42">
        <f>A測定!G269</f>
        <v>1</v>
      </c>
      <c r="I10" s="43">
        <f>A測定!F269</f>
        <v>193.5</v>
      </c>
      <c r="J10" s="39" t="str">
        <f>A測定!D269</f>
        <v>Y</v>
      </c>
      <c r="K10" s="39">
        <f>A測定!A269</f>
        <v>158</v>
      </c>
      <c r="AB10" s="39">
        <f>A測定!A273</f>
        <v>162</v>
      </c>
      <c r="AC10" s="39" t="str">
        <f>A測定!D273</f>
        <v>Y</v>
      </c>
      <c r="AD10" s="45">
        <f>A測定!F273</f>
        <v>193.5</v>
      </c>
      <c r="AE10" s="42">
        <f>A測定!G273</f>
        <v>1</v>
      </c>
      <c r="AF10" s="47">
        <f>A測定!H273</f>
        <v>0.5</v>
      </c>
      <c r="AG10" s="47">
        <f>A測定!I273</f>
        <v>-0.5</v>
      </c>
      <c r="AH10" s="45">
        <f>A測定!J273</f>
        <v>194.5</v>
      </c>
      <c r="AI10" s="45">
        <f>A測定!K273</f>
        <v>194.42400000000001</v>
      </c>
      <c r="AJ10" s="42">
        <f>A測定!L273</f>
        <v>0.92</v>
      </c>
      <c r="AK10" s="47">
        <f>A測定!M273</f>
        <v>-0.08</v>
      </c>
      <c r="AL10" s="39" t="str">
        <f t="shared" si="1"/>
        <v>OK</v>
      </c>
    </row>
    <row r="11" spans="1:38">
      <c r="A11" s="39" t="str">
        <f t="shared" si="0"/>
        <v>OK</v>
      </c>
      <c r="B11" s="42">
        <f>A測定!M267</f>
        <v>0.02</v>
      </c>
      <c r="C11" s="42">
        <f>A測定!L267</f>
        <v>1.02</v>
      </c>
      <c r="D11" s="43">
        <f>A測定!K267</f>
        <v>194.52</v>
      </c>
      <c r="E11" s="43">
        <f>A測定!J267</f>
        <v>194.5</v>
      </c>
      <c r="F11" s="42">
        <f>A測定!I267</f>
        <v>-0.5</v>
      </c>
      <c r="G11" s="42">
        <f>A測定!H267</f>
        <v>0.5</v>
      </c>
      <c r="H11" s="42">
        <f>A測定!G267</f>
        <v>1</v>
      </c>
      <c r="I11" s="43">
        <f>A測定!F267</f>
        <v>193.5</v>
      </c>
      <c r="J11" s="39" t="str">
        <f>A測定!D267</f>
        <v>Y</v>
      </c>
      <c r="K11" s="39">
        <f>A測定!A267</f>
        <v>156</v>
      </c>
      <c r="AB11" s="39">
        <f>A測定!A284</f>
        <v>176</v>
      </c>
      <c r="AC11" s="39" t="str">
        <f>A測定!D284</f>
        <v>Y</v>
      </c>
      <c r="AD11" s="45">
        <f>A測定!F284</f>
        <v>175</v>
      </c>
      <c r="AE11" s="42">
        <f>A測定!G284</f>
        <v>1</v>
      </c>
      <c r="AF11" s="47">
        <f>A測定!H284</f>
        <v>0.5</v>
      </c>
      <c r="AG11" s="47">
        <f>A測定!I284</f>
        <v>-0.5</v>
      </c>
      <c r="AH11" s="45">
        <f>A測定!J284</f>
        <v>176</v>
      </c>
      <c r="AI11" s="45">
        <f>A測定!K284</f>
        <v>175.85</v>
      </c>
      <c r="AJ11" s="42">
        <f>A測定!L284</f>
        <v>0.85</v>
      </c>
      <c r="AK11" s="47">
        <f>A測定!M284</f>
        <v>-0.15</v>
      </c>
      <c r="AL11" s="39" t="str">
        <f t="shared" si="1"/>
        <v>OK</v>
      </c>
    </row>
    <row r="12" spans="1:38">
      <c r="A12" s="39" t="str">
        <f t="shared" si="0"/>
        <v>OK</v>
      </c>
      <c r="B12" s="42">
        <f>A測定!M281</f>
        <v>7.0000000000000007E-2</v>
      </c>
      <c r="C12" s="42">
        <f>A測定!L281</f>
        <v>1.07</v>
      </c>
      <c r="D12" s="43">
        <f>A測定!K281</f>
        <v>176.066</v>
      </c>
      <c r="E12" s="43">
        <f>A測定!J281</f>
        <v>176</v>
      </c>
      <c r="F12" s="42">
        <f>A測定!I281</f>
        <v>-0.5</v>
      </c>
      <c r="G12" s="42">
        <f>A測定!H281</f>
        <v>0.5</v>
      </c>
      <c r="H12" s="42">
        <f>A測定!G281</f>
        <v>1</v>
      </c>
      <c r="I12" s="43">
        <f>A測定!F281</f>
        <v>175</v>
      </c>
      <c r="J12" s="39" t="str">
        <f>A測定!D281</f>
        <v>Y</v>
      </c>
      <c r="K12" s="39">
        <f>A測定!A281</f>
        <v>171</v>
      </c>
      <c r="AB12" s="154">
        <f>A測定!A283</f>
        <v>174</v>
      </c>
      <c r="AC12" s="154" t="str">
        <f>A測定!D283</f>
        <v>Y</v>
      </c>
      <c r="AD12" s="45">
        <f>A測定!F283</f>
        <v>167.5</v>
      </c>
      <c r="AE12" s="42">
        <f>A測定!G283</f>
        <v>1</v>
      </c>
      <c r="AF12" s="47">
        <f>A測定!H283</f>
        <v>0.5</v>
      </c>
      <c r="AG12" s="47">
        <f>A測定!I283</f>
        <v>-0.5</v>
      </c>
      <c r="AH12" s="45">
        <f>A測定!J283</f>
        <v>168.5</v>
      </c>
      <c r="AI12" s="45">
        <f>A測定!K283</f>
        <v>168.38399999999999</v>
      </c>
      <c r="AJ12" s="42">
        <f>A測定!L283</f>
        <v>0.88</v>
      </c>
      <c r="AK12" s="47">
        <f>A測定!M283</f>
        <v>-0.12</v>
      </c>
      <c r="AL12" s="154" t="str">
        <f t="shared" si="1"/>
        <v>OK</v>
      </c>
    </row>
    <row r="13" spans="1:38">
      <c r="A13" s="39" t="str">
        <f t="shared" si="0"/>
        <v>OK</v>
      </c>
      <c r="B13" s="42">
        <f>A測定!M265</f>
        <v>0.04</v>
      </c>
      <c r="C13" s="42">
        <f>A測定!L265</f>
        <v>1.04</v>
      </c>
      <c r="D13" s="43">
        <f>A測定!K265</f>
        <v>194.53899999999999</v>
      </c>
      <c r="E13" s="43">
        <f>A測定!J265</f>
        <v>194.5</v>
      </c>
      <c r="F13" s="42">
        <f>A測定!I265</f>
        <v>-0.5</v>
      </c>
      <c r="G13" s="42">
        <f>A測定!H265</f>
        <v>0.5</v>
      </c>
      <c r="H13" s="42">
        <f>A測定!G265</f>
        <v>1</v>
      </c>
      <c r="I13" s="43">
        <f>A測定!F265</f>
        <v>193.5</v>
      </c>
      <c r="J13" s="39" t="str">
        <f>A測定!D265</f>
        <v>Y</v>
      </c>
      <c r="K13" s="39">
        <f>A測定!A265</f>
        <v>154</v>
      </c>
      <c r="AB13" s="39">
        <f>A測定!A290</f>
        <v>183</v>
      </c>
      <c r="AC13" s="39" t="str">
        <f>A測定!D290</f>
        <v>Y</v>
      </c>
      <c r="AD13" s="45">
        <f>A測定!F290</f>
        <v>175</v>
      </c>
      <c r="AE13" s="42">
        <f>A測定!G290</f>
        <v>1</v>
      </c>
      <c r="AF13" s="47">
        <f>A測定!H290</f>
        <v>0.5</v>
      </c>
      <c r="AG13" s="47">
        <f>A測定!I290</f>
        <v>-0.5</v>
      </c>
      <c r="AH13" s="45">
        <f>A測定!J290</f>
        <v>176</v>
      </c>
      <c r="AI13" s="45">
        <f>A測定!K290</f>
        <v>175.756</v>
      </c>
      <c r="AJ13" s="42">
        <f>A測定!L290</f>
        <v>0.76</v>
      </c>
      <c r="AK13" s="47">
        <f>A測定!M290</f>
        <v>-0.24</v>
      </c>
      <c r="AL13" s="39" t="str">
        <f t="shared" si="1"/>
        <v>OK</v>
      </c>
    </row>
    <row r="14" spans="1:38">
      <c r="A14" s="39" t="str">
        <f t="shared" si="0"/>
        <v>OK</v>
      </c>
      <c r="B14" s="42">
        <f>A測定!M282</f>
        <v>0.09</v>
      </c>
      <c r="C14" s="42">
        <f>A測定!L282</f>
        <v>1.0900000000000001</v>
      </c>
      <c r="D14" s="43">
        <f>A測定!K282</f>
        <v>176.08799999999999</v>
      </c>
      <c r="E14" s="43">
        <f>A測定!J282</f>
        <v>176</v>
      </c>
      <c r="F14" s="42">
        <f>A測定!I282</f>
        <v>-0.5</v>
      </c>
      <c r="G14" s="42">
        <f>A測定!H282</f>
        <v>0.5</v>
      </c>
      <c r="H14" s="42">
        <f>A測定!G282</f>
        <v>1</v>
      </c>
      <c r="I14" s="43">
        <f>A測定!F282</f>
        <v>175</v>
      </c>
      <c r="J14" s="39" t="str">
        <f>A測定!D282</f>
        <v>Y</v>
      </c>
      <c r="K14" s="39">
        <f>A測定!A282</f>
        <v>172</v>
      </c>
      <c r="AB14" s="39">
        <f>A測定!A274</f>
        <v>164</v>
      </c>
      <c r="AC14" s="39" t="str">
        <f>A測定!D274</f>
        <v>Y</v>
      </c>
      <c r="AD14" s="45">
        <f>A測定!F274</f>
        <v>193.5</v>
      </c>
      <c r="AE14" s="42">
        <f>A測定!G274</f>
        <v>1</v>
      </c>
      <c r="AF14" s="47">
        <f>A測定!H274</f>
        <v>0.5</v>
      </c>
      <c r="AG14" s="47">
        <f>A測定!I274</f>
        <v>-0.5</v>
      </c>
      <c r="AH14" s="45">
        <f>A測定!J274</f>
        <v>194.5</v>
      </c>
      <c r="AI14" s="45">
        <f>A測定!K274</f>
        <v>194.393</v>
      </c>
      <c r="AJ14" s="42">
        <f>A測定!L274</f>
        <v>0.89</v>
      </c>
      <c r="AK14" s="47">
        <f>A測定!M274</f>
        <v>-0.11</v>
      </c>
      <c r="AL14" s="39" t="str">
        <f t="shared" si="1"/>
        <v>OK</v>
      </c>
    </row>
    <row r="15" spans="1:38">
      <c r="A15" s="39" t="str">
        <f t="shared" si="0"/>
        <v>OK</v>
      </c>
      <c r="B15" s="42">
        <f>A測定!M266</f>
        <v>0.01</v>
      </c>
      <c r="C15" s="42">
        <f>A測定!L266</f>
        <v>1.01</v>
      </c>
      <c r="D15" s="43">
        <f>A測定!K266</f>
        <v>194.51400000000001</v>
      </c>
      <c r="E15" s="43">
        <f>A測定!J266</f>
        <v>194.5</v>
      </c>
      <c r="F15" s="42">
        <f>A測定!I266</f>
        <v>-0.5</v>
      </c>
      <c r="G15" s="42">
        <f>A測定!H266</f>
        <v>0.5</v>
      </c>
      <c r="H15" s="42">
        <f>A測定!G266</f>
        <v>1</v>
      </c>
      <c r="I15" s="43">
        <f>A測定!F266</f>
        <v>193.5</v>
      </c>
      <c r="J15" s="39" t="str">
        <f>A測定!D266</f>
        <v>Y</v>
      </c>
      <c r="K15" s="39">
        <f>A測定!A266</f>
        <v>155</v>
      </c>
      <c r="AB15" s="39">
        <f>A測定!A285</f>
        <v>177</v>
      </c>
      <c r="AC15" s="39" t="str">
        <f>A測定!D285</f>
        <v>Y</v>
      </c>
      <c r="AD15" s="45">
        <f>A測定!F285</f>
        <v>175</v>
      </c>
      <c r="AE15" s="42">
        <f>A測定!G285</f>
        <v>1</v>
      </c>
      <c r="AF15" s="47">
        <f>A測定!H285</f>
        <v>0.5</v>
      </c>
      <c r="AG15" s="47">
        <f>A測定!I285</f>
        <v>-0.5</v>
      </c>
      <c r="AH15" s="45">
        <f>A測定!J285</f>
        <v>176</v>
      </c>
      <c r="AI15" s="45">
        <f>A測定!K285</f>
        <v>175.89</v>
      </c>
      <c r="AJ15" s="42">
        <f>A測定!L285</f>
        <v>0.89</v>
      </c>
      <c r="AK15" s="47">
        <f>A測定!M285</f>
        <v>-0.11</v>
      </c>
      <c r="AL15" s="39" t="str">
        <f t="shared" si="1"/>
        <v>OK</v>
      </c>
    </row>
    <row r="16" spans="1:38">
      <c r="A16" s="39" t="str">
        <f t="shared" si="0"/>
        <v>OK</v>
      </c>
      <c r="B16" s="42">
        <f>A測定!M280</f>
        <v>0.16</v>
      </c>
      <c r="C16" s="42">
        <f>A測定!L280</f>
        <v>1.1599999999999999</v>
      </c>
      <c r="D16" s="43">
        <f>A測定!K280</f>
        <v>176.15600000000001</v>
      </c>
      <c r="E16" s="43">
        <f>A測定!J280</f>
        <v>176</v>
      </c>
      <c r="F16" s="42">
        <f>A測定!I280</f>
        <v>-0.5</v>
      </c>
      <c r="G16" s="42">
        <f>A測定!H280</f>
        <v>0.5</v>
      </c>
      <c r="H16" s="42">
        <f>A測定!G280</f>
        <v>1</v>
      </c>
      <c r="I16" s="43">
        <f>A測定!F280</f>
        <v>175</v>
      </c>
      <c r="J16" s="39" t="str">
        <f>A測定!D280</f>
        <v>Y</v>
      </c>
      <c r="K16" s="39">
        <f>A測定!A280</f>
        <v>170</v>
      </c>
      <c r="AB16" s="39">
        <f>A測定!A275</f>
        <v>165</v>
      </c>
      <c r="AC16" s="39" t="str">
        <f>A測定!D275</f>
        <v>Y</v>
      </c>
      <c r="AD16" s="45">
        <f>A測定!F275</f>
        <v>193.5</v>
      </c>
      <c r="AE16" s="42">
        <f>A測定!G275</f>
        <v>1</v>
      </c>
      <c r="AF16" s="47">
        <f>A測定!H275</f>
        <v>0.5</v>
      </c>
      <c r="AG16" s="47">
        <f>A測定!I275</f>
        <v>-0.5</v>
      </c>
      <c r="AH16" s="45">
        <f>A測定!J275</f>
        <v>194.5</v>
      </c>
      <c r="AI16" s="45">
        <f>A測定!K275</f>
        <v>194.33</v>
      </c>
      <c r="AJ16" s="42">
        <f>A測定!L275</f>
        <v>0.83</v>
      </c>
      <c r="AK16" s="47">
        <f>A測定!M275</f>
        <v>-0.17</v>
      </c>
      <c r="AL16" s="39" t="str">
        <f t="shared" si="1"/>
        <v>OK</v>
      </c>
    </row>
    <row r="17" spans="1:38">
      <c r="A17" s="39" t="str">
        <f t="shared" si="0"/>
        <v>OK</v>
      </c>
      <c r="B17" s="42">
        <f>A測定!M264</f>
        <v>0.15</v>
      </c>
      <c r="C17" s="42">
        <f>A測定!L264</f>
        <v>1.1499999999999999</v>
      </c>
      <c r="D17" s="43">
        <f>A測定!K264</f>
        <v>194.649</v>
      </c>
      <c r="E17" s="43">
        <f>A測定!J264</f>
        <v>194.5</v>
      </c>
      <c r="F17" s="42">
        <f>A測定!I264</f>
        <v>-0.5</v>
      </c>
      <c r="G17" s="42">
        <f>A測定!H264</f>
        <v>0.5</v>
      </c>
      <c r="H17" s="42">
        <f>A測定!G264</f>
        <v>1</v>
      </c>
      <c r="I17" s="43">
        <f>A測定!F264</f>
        <v>193.5</v>
      </c>
      <c r="J17" s="39" t="str">
        <f>A測定!D264</f>
        <v>Y</v>
      </c>
      <c r="K17" s="39">
        <f>A測定!A264</f>
        <v>153</v>
      </c>
      <c r="AB17" s="39">
        <f>A測定!A286</f>
        <v>178</v>
      </c>
      <c r="AC17" s="39" t="str">
        <f>A測定!D286</f>
        <v>Y</v>
      </c>
      <c r="AD17" s="45">
        <f>A測定!F286</f>
        <v>175</v>
      </c>
      <c r="AE17" s="42">
        <f>A測定!G286</f>
        <v>1</v>
      </c>
      <c r="AF17" s="47">
        <f>A測定!H286</f>
        <v>0.5</v>
      </c>
      <c r="AG17" s="47">
        <f>A測定!I286</f>
        <v>-0.5</v>
      </c>
      <c r="AH17" s="45">
        <f>A測定!J286</f>
        <v>176</v>
      </c>
      <c r="AI17" s="45">
        <f>A測定!K286</f>
        <v>175.75200000000001</v>
      </c>
      <c r="AJ17" s="42">
        <f>A測定!L286</f>
        <v>0.75</v>
      </c>
      <c r="AK17" s="47">
        <f>A測定!M286</f>
        <v>-0.25</v>
      </c>
      <c r="AL17" s="39" t="str">
        <f t="shared" si="1"/>
        <v>OK</v>
      </c>
    </row>
    <row r="18" spans="1:38">
      <c r="A18" s="39" t="str">
        <f t="shared" si="0"/>
        <v>OK</v>
      </c>
      <c r="B18" s="42">
        <f>A測定!M291</f>
        <v>-0.1</v>
      </c>
      <c r="C18" s="42">
        <f>A測定!L291</f>
        <v>0.9</v>
      </c>
      <c r="D18" s="43">
        <f>A測定!K291</f>
        <v>175.898</v>
      </c>
      <c r="E18" s="43">
        <f>A測定!J291</f>
        <v>176</v>
      </c>
      <c r="F18" s="42">
        <f>A測定!I291</f>
        <v>-0.5</v>
      </c>
      <c r="G18" s="42">
        <f>A測定!H291</f>
        <v>0.5</v>
      </c>
      <c r="H18" s="42">
        <f>A測定!G291</f>
        <v>1</v>
      </c>
      <c r="I18" s="43">
        <f>A測定!F291</f>
        <v>175</v>
      </c>
      <c r="J18" s="39" t="str">
        <f>A測定!D291</f>
        <v>Y</v>
      </c>
      <c r="K18" s="39">
        <f>A測定!A291</f>
        <v>185</v>
      </c>
      <c r="AB18" s="39">
        <f>A測定!A289</f>
        <v>182</v>
      </c>
      <c r="AC18" s="39" t="str">
        <f>A測定!D289</f>
        <v>Y</v>
      </c>
      <c r="AD18" s="45">
        <f>A測定!F289</f>
        <v>175</v>
      </c>
      <c r="AE18" s="42">
        <f>A測定!G289</f>
        <v>1</v>
      </c>
      <c r="AF18" s="47">
        <f>A測定!H289</f>
        <v>0.5</v>
      </c>
      <c r="AG18" s="47">
        <f>A測定!I289</f>
        <v>-0.5</v>
      </c>
      <c r="AH18" s="45">
        <f>A測定!J289</f>
        <v>176</v>
      </c>
      <c r="AI18" s="45">
        <f>A測定!K289</f>
        <v>175.84899999999999</v>
      </c>
      <c r="AJ18" s="42">
        <f>A測定!L289</f>
        <v>0.85</v>
      </c>
      <c r="AK18" s="47">
        <f>A測定!M289</f>
        <v>-0.15</v>
      </c>
      <c r="AL18" s="39" t="str">
        <f t="shared" si="1"/>
        <v>OK</v>
      </c>
    </row>
    <row r="19" spans="1:38">
      <c r="A19" s="39" t="str">
        <f t="shared" si="0"/>
        <v>OK</v>
      </c>
      <c r="B19" s="42">
        <f>A測定!M279</f>
        <v>0.1</v>
      </c>
      <c r="C19" s="42">
        <f>A測定!L279</f>
        <v>1.1000000000000001</v>
      </c>
      <c r="D19" s="43">
        <f>A測定!K279</f>
        <v>176.101</v>
      </c>
      <c r="E19" s="43">
        <f>A測定!J279</f>
        <v>176</v>
      </c>
      <c r="F19" s="42">
        <f>A測定!I279</f>
        <v>-0.5</v>
      </c>
      <c r="G19" s="42">
        <f>A測定!H279</f>
        <v>0.5</v>
      </c>
      <c r="H19" s="42">
        <f>A測定!G279</f>
        <v>1</v>
      </c>
      <c r="I19" s="43">
        <f>A測定!F279</f>
        <v>175</v>
      </c>
      <c r="J19" s="39" t="str">
        <f>A測定!D279</f>
        <v>Y</v>
      </c>
      <c r="K19" s="39">
        <f>A測定!A279</f>
        <v>169</v>
      </c>
      <c r="AB19" s="39">
        <f>A測定!A276</f>
        <v>166</v>
      </c>
      <c r="AC19" s="39" t="str">
        <f>A測定!D276</f>
        <v>Y</v>
      </c>
      <c r="AD19" s="45">
        <f>A測定!F276</f>
        <v>193.5</v>
      </c>
      <c r="AE19" s="42">
        <f>A測定!G276</f>
        <v>1</v>
      </c>
      <c r="AF19" s="47">
        <f>A測定!H276</f>
        <v>0.5</v>
      </c>
      <c r="AG19" s="47">
        <f>A測定!I276</f>
        <v>-0.5</v>
      </c>
      <c r="AH19" s="45">
        <f>A測定!J276</f>
        <v>194.5</v>
      </c>
      <c r="AI19" s="45">
        <f>A測定!K276</f>
        <v>194.279</v>
      </c>
      <c r="AJ19" s="42">
        <f>A測定!L276</f>
        <v>0.78</v>
      </c>
      <c r="AK19" s="47">
        <f>A測定!M276</f>
        <v>-0.22</v>
      </c>
      <c r="AL19" s="39" t="str">
        <f t="shared" si="1"/>
        <v>OK</v>
      </c>
    </row>
    <row r="20" spans="1:38">
      <c r="A20" s="39" t="str">
        <f t="shared" si="0"/>
        <v>OK</v>
      </c>
      <c r="B20" s="42">
        <f>A測定!M263</f>
        <v>-0.11</v>
      </c>
      <c r="C20" s="42">
        <f>A測定!L263</f>
        <v>0.89</v>
      </c>
      <c r="D20" s="43">
        <f>A測定!K263</f>
        <v>194.386</v>
      </c>
      <c r="E20" s="43">
        <f>A測定!J263</f>
        <v>194.5</v>
      </c>
      <c r="F20" s="42">
        <f>A測定!I263</f>
        <v>-0.5</v>
      </c>
      <c r="G20" s="42">
        <f>A測定!H263</f>
        <v>0.5</v>
      </c>
      <c r="H20" s="42">
        <f>A測定!G263</f>
        <v>1</v>
      </c>
      <c r="I20" s="43">
        <f>A測定!F263</f>
        <v>193.5</v>
      </c>
      <c r="J20" s="39" t="str">
        <f>A測定!D263</f>
        <v>Y</v>
      </c>
      <c r="K20" s="39">
        <f>A測定!A263</f>
        <v>152</v>
      </c>
      <c r="AB20" s="39">
        <f>A測定!A287</f>
        <v>180</v>
      </c>
      <c r="AC20" s="39" t="str">
        <f>A測定!D287</f>
        <v>Y</v>
      </c>
      <c r="AD20" s="45">
        <f>A測定!F287</f>
        <v>175</v>
      </c>
      <c r="AE20" s="42">
        <f>A測定!G287</f>
        <v>1</v>
      </c>
      <c r="AF20" s="47">
        <f>A測定!H287</f>
        <v>0.5</v>
      </c>
      <c r="AG20" s="47">
        <f>A測定!I287</f>
        <v>-0.5</v>
      </c>
      <c r="AH20" s="45">
        <f>A測定!J287</f>
        <v>176</v>
      </c>
      <c r="AI20" s="45">
        <f>A測定!K287</f>
        <v>175.69499999999999</v>
      </c>
      <c r="AJ20" s="42">
        <f>A測定!L287</f>
        <v>0.69</v>
      </c>
      <c r="AK20" s="47">
        <f>A測定!M287</f>
        <v>-0.31</v>
      </c>
      <c r="AL20" s="39" t="str">
        <f t="shared" si="1"/>
        <v>OK</v>
      </c>
    </row>
    <row r="21" spans="1:38">
      <c r="A21" s="39" t="str">
        <f t="shared" si="0"/>
        <v>OK</v>
      </c>
      <c r="B21" s="42">
        <f>A測定!M278</f>
        <v>0.11</v>
      </c>
      <c r="C21" s="42">
        <f>A測定!L278</f>
        <v>1.1100000000000001</v>
      </c>
      <c r="D21" s="43">
        <f>A測定!K278</f>
        <v>176.113</v>
      </c>
      <c r="E21" s="43">
        <f>A測定!J278</f>
        <v>176</v>
      </c>
      <c r="F21" s="42">
        <f>A測定!I278</f>
        <v>-0.5</v>
      </c>
      <c r="G21" s="42">
        <f>A測定!H278</f>
        <v>0.5</v>
      </c>
      <c r="H21" s="42">
        <f>A測定!G278</f>
        <v>1</v>
      </c>
      <c r="I21" s="43">
        <f>A測定!F278</f>
        <v>175</v>
      </c>
      <c r="J21" s="39" t="str">
        <f>A測定!D278</f>
        <v>Y</v>
      </c>
      <c r="K21" s="39">
        <f>A測定!A278</f>
        <v>168</v>
      </c>
      <c r="AB21" s="39">
        <f>A測定!A288</f>
        <v>181</v>
      </c>
      <c r="AC21" s="39" t="str">
        <f>A測定!D288</f>
        <v>Y</v>
      </c>
      <c r="AD21" s="45">
        <f>A測定!F288</f>
        <v>175</v>
      </c>
      <c r="AE21" s="42">
        <f>A測定!G288</f>
        <v>1</v>
      </c>
      <c r="AF21" s="47">
        <f>A測定!H288</f>
        <v>0.5</v>
      </c>
      <c r="AG21" s="47">
        <f>A測定!I288</f>
        <v>-0.5</v>
      </c>
      <c r="AH21" s="45">
        <f>A測定!J288</f>
        <v>176</v>
      </c>
      <c r="AI21" s="45">
        <f>A測定!K288</f>
        <v>175.72</v>
      </c>
      <c r="AJ21" s="42">
        <f>A測定!L288</f>
        <v>0.72</v>
      </c>
      <c r="AK21" s="47">
        <f>A測定!M288</f>
        <v>-0.28000000000000003</v>
      </c>
      <c r="AL21" s="39" t="str">
        <f t="shared" si="1"/>
        <v>OK</v>
      </c>
    </row>
    <row r="22" spans="1:38">
      <c r="A22" s="39" t="str">
        <f t="shared" si="0"/>
        <v>OK</v>
      </c>
      <c r="B22" s="42">
        <f>A測定!M262</f>
        <v>-7.0000000000000007E-2</v>
      </c>
      <c r="C22" s="42">
        <f>A測定!L262</f>
        <v>0.92999999999999994</v>
      </c>
      <c r="D22" s="43">
        <f>A測定!K262</f>
        <v>194.429</v>
      </c>
      <c r="E22" s="43">
        <f>A測定!J262</f>
        <v>194.5</v>
      </c>
      <c r="F22" s="42">
        <f>A測定!I262</f>
        <v>-0.5</v>
      </c>
      <c r="G22" s="42">
        <f>A測定!H262</f>
        <v>0.5</v>
      </c>
      <c r="H22" s="42">
        <f>A測定!G262</f>
        <v>1</v>
      </c>
      <c r="I22" s="43">
        <f>A測定!F262</f>
        <v>193.5</v>
      </c>
      <c r="J22" s="39" t="str">
        <f>A測定!D262</f>
        <v>Y</v>
      </c>
      <c r="K22" s="39">
        <f>A測定!A262</f>
        <v>151</v>
      </c>
      <c r="AB22" s="39">
        <f>A測定!A277</f>
        <v>167</v>
      </c>
      <c r="AC22" s="39" t="str">
        <f>A測定!D277</f>
        <v>Y</v>
      </c>
      <c r="AD22" s="45">
        <f>A測定!F277</f>
        <v>193.5</v>
      </c>
      <c r="AE22" s="42">
        <f>A測定!G277</f>
        <v>1</v>
      </c>
      <c r="AF22" s="47">
        <f>A測定!H277</f>
        <v>0.5</v>
      </c>
      <c r="AG22" s="47">
        <f>A測定!I277</f>
        <v>-0.5</v>
      </c>
      <c r="AH22" s="45">
        <f>A測定!J277</f>
        <v>194.5</v>
      </c>
      <c r="AI22" s="45">
        <f>A測定!K277</f>
        <v>194.24299999999999</v>
      </c>
      <c r="AJ22" s="42">
        <f>A測定!L277</f>
        <v>0.74</v>
      </c>
      <c r="AK22" s="47">
        <f>A測定!M277</f>
        <v>-0.26</v>
      </c>
      <c r="AL22" s="39" t="str">
        <f t="shared" si="1"/>
        <v>OK</v>
      </c>
    </row>
    <row r="29" spans="1:38" ht="17.25" customHeight="1"/>
  </sheetData>
  <mergeCells count="25">
    <mergeCell ref="AB1:AC2"/>
    <mergeCell ref="A3:E4"/>
    <mergeCell ref="AD1:AK2"/>
    <mergeCell ref="A1:E2"/>
    <mergeCell ref="F1:M2"/>
    <mergeCell ref="A6:A7"/>
    <mergeCell ref="B6:B7"/>
    <mergeCell ref="C6:C7"/>
    <mergeCell ref="D6:D7"/>
    <mergeCell ref="F6:G6"/>
    <mergeCell ref="E6:E7"/>
    <mergeCell ref="H6:H7"/>
    <mergeCell ref="I6:I7"/>
    <mergeCell ref="AL6:AL7"/>
    <mergeCell ref="AK6:AK7"/>
    <mergeCell ref="AF6:AG6"/>
    <mergeCell ref="J6:J7"/>
    <mergeCell ref="K6:K7"/>
    <mergeCell ref="AB6:AB7"/>
    <mergeCell ref="AJ6:AJ7"/>
    <mergeCell ref="AI6:AI7"/>
    <mergeCell ref="AH6:AH7"/>
    <mergeCell ref="AE6:AE7"/>
    <mergeCell ref="AD6:AD7"/>
    <mergeCell ref="AC6:AC7"/>
  </mergeCells>
  <phoneticPr fontId="2"/>
  <conditionalFormatting sqref="AL8:AL22 A8:A22">
    <cfRule type="cellIs" dxfId="349" priority="160" stopIfTrue="1" operator="equal">
      <formula>"NG"</formula>
    </cfRule>
    <cfRule type="cellIs" dxfId="348" priority="161" stopIfTrue="1" operator="equal">
      <formula>"OK"</formula>
    </cfRule>
  </conditionalFormatting>
  <conditionalFormatting sqref="B8:B22">
    <cfRule type="cellIs" dxfId="347" priority="284" stopIfTrue="1" operator="notBetween">
      <formula>G8</formula>
      <formula>F8</formula>
    </cfRule>
    <cfRule type="cellIs" dxfId="346" priority="285" stopIfTrue="1" operator="notBetween">
      <formula>G8-0.1</formula>
      <formula>F8+0.1</formula>
    </cfRule>
  </conditionalFormatting>
  <conditionalFormatting sqref="AK8:AK22">
    <cfRule type="cellIs" dxfId="345" priority="294" stopIfTrue="1" operator="notBetween">
      <formula>AF8</formula>
      <formula>AG8</formula>
    </cfRule>
    <cfRule type="cellIs" dxfId="344" priority="295" stopIfTrue="1" operator="notBetween">
      <formula>AF8-0.1</formula>
      <formula>AG8+0.1</formula>
    </cfRule>
  </conditionalFormatting>
  <conditionalFormatting sqref="AE8">
    <cfRule type="cellIs" dxfId="343" priority="125" stopIfTrue="1" operator="equal">
      <formula>0</formula>
    </cfRule>
  </conditionalFormatting>
  <conditionalFormatting sqref="AE8">
    <cfRule type="cellIs" dxfId="342" priority="124" operator="equal">
      <formula>""</formula>
    </cfRule>
  </conditionalFormatting>
  <conditionalFormatting sqref="AE9">
    <cfRule type="cellIs" dxfId="341" priority="123" stopIfTrue="1" operator="equal">
      <formula>0</formula>
    </cfRule>
  </conditionalFormatting>
  <conditionalFormatting sqref="AE9">
    <cfRule type="cellIs" dxfId="340" priority="122" operator="equal">
      <formula>""</formula>
    </cfRule>
  </conditionalFormatting>
  <conditionalFormatting sqref="AE10">
    <cfRule type="cellIs" dxfId="339" priority="121" stopIfTrue="1" operator="equal">
      <formula>0</formula>
    </cfRule>
  </conditionalFormatting>
  <conditionalFormatting sqref="AE10">
    <cfRule type="cellIs" dxfId="338" priority="120" operator="equal">
      <formula>""</formula>
    </cfRule>
  </conditionalFormatting>
  <conditionalFormatting sqref="AE11">
    <cfRule type="cellIs" dxfId="337" priority="119" stopIfTrue="1" operator="equal">
      <formula>0</formula>
    </cfRule>
  </conditionalFormatting>
  <conditionalFormatting sqref="AE11">
    <cfRule type="cellIs" dxfId="336" priority="118" operator="equal">
      <formula>""</formula>
    </cfRule>
  </conditionalFormatting>
  <conditionalFormatting sqref="AE12">
    <cfRule type="cellIs" dxfId="335" priority="117" stopIfTrue="1" operator="equal">
      <formula>0</formula>
    </cfRule>
  </conditionalFormatting>
  <conditionalFormatting sqref="AE12">
    <cfRule type="cellIs" dxfId="334" priority="116" operator="equal">
      <formula>""</formula>
    </cfRule>
  </conditionalFormatting>
  <conditionalFormatting sqref="AE13">
    <cfRule type="cellIs" dxfId="333" priority="115" stopIfTrue="1" operator="equal">
      <formula>0</formula>
    </cfRule>
  </conditionalFormatting>
  <conditionalFormatting sqref="AE13">
    <cfRule type="cellIs" dxfId="332" priority="114" operator="equal">
      <formula>""</formula>
    </cfRule>
  </conditionalFormatting>
  <conditionalFormatting sqref="AE14">
    <cfRule type="cellIs" dxfId="331" priority="113" stopIfTrue="1" operator="equal">
      <formula>0</formula>
    </cfRule>
  </conditionalFormatting>
  <conditionalFormatting sqref="AE14">
    <cfRule type="cellIs" dxfId="330" priority="112" operator="equal">
      <formula>""</formula>
    </cfRule>
  </conditionalFormatting>
  <conditionalFormatting sqref="AE15">
    <cfRule type="cellIs" dxfId="329" priority="111" stopIfTrue="1" operator="equal">
      <formula>0</formula>
    </cfRule>
  </conditionalFormatting>
  <conditionalFormatting sqref="AE15">
    <cfRule type="cellIs" dxfId="328" priority="110" operator="equal">
      <formula>""</formula>
    </cfRule>
  </conditionalFormatting>
  <conditionalFormatting sqref="AE16">
    <cfRule type="cellIs" dxfId="327" priority="109" stopIfTrue="1" operator="equal">
      <formula>0</formula>
    </cfRule>
  </conditionalFormatting>
  <conditionalFormatting sqref="AE16">
    <cfRule type="cellIs" dxfId="326" priority="108" operator="equal">
      <formula>""</formula>
    </cfRule>
  </conditionalFormatting>
  <conditionalFormatting sqref="AE17">
    <cfRule type="cellIs" dxfId="325" priority="107" stopIfTrue="1" operator="equal">
      <formula>0</formula>
    </cfRule>
  </conditionalFormatting>
  <conditionalFormatting sqref="AE17">
    <cfRule type="cellIs" dxfId="324" priority="106" operator="equal">
      <formula>""</formula>
    </cfRule>
  </conditionalFormatting>
  <conditionalFormatting sqref="AE18">
    <cfRule type="cellIs" dxfId="323" priority="105" stopIfTrue="1" operator="equal">
      <formula>0</formula>
    </cfRule>
  </conditionalFormatting>
  <conditionalFormatting sqref="AE18">
    <cfRule type="cellIs" dxfId="322" priority="104" operator="equal">
      <formula>""</formula>
    </cfRule>
  </conditionalFormatting>
  <conditionalFormatting sqref="AE19">
    <cfRule type="cellIs" dxfId="321" priority="103" stopIfTrue="1" operator="equal">
      <formula>0</formula>
    </cfRule>
  </conditionalFormatting>
  <conditionalFormatting sqref="AE19">
    <cfRule type="cellIs" dxfId="320" priority="102" operator="equal">
      <formula>""</formula>
    </cfRule>
  </conditionalFormatting>
  <conditionalFormatting sqref="AE20">
    <cfRule type="cellIs" dxfId="319" priority="101" stopIfTrue="1" operator="equal">
      <formula>0</formula>
    </cfRule>
  </conditionalFormatting>
  <conditionalFormatting sqref="AE20">
    <cfRule type="cellIs" dxfId="318" priority="100" operator="equal">
      <formula>""</formula>
    </cfRule>
  </conditionalFormatting>
  <conditionalFormatting sqref="AE21">
    <cfRule type="cellIs" dxfId="317" priority="99" stopIfTrue="1" operator="equal">
      <formula>0</formula>
    </cfRule>
  </conditionalFormatting>
  <conditionalFormatting sqref="AE21">
    <cfRule type="cellIs" dxfId="316" priority="98" operator="equal">
      <formula>""</formula>
    </cfRule>
  </conditionalFormatting>
  <conditionalFormatting sqref="AE22">
    <cfRule type="cellIs" dxfId="315" priority="97" stopIfTrue="1" operator="equal">
      <formula>0</formula>
    </cfRule>
  </conditionalFormatting>
  <conditionalFormatting sqref="AE22">
    <cfRule type="cellIs" dxfId="314" priority="96" operator="equal">
      <formula>""</formula>
    </cfRule>
  </conditionalFormatting>
  <conditionalFormatting sqref="H8">
    <cfRule type="cellIs" dxfId="313" priority="95" stopIfTrue="1" operator="equal">
      <formula>0</formula>
    </cfRule>
  </conditionalFormatting>
  <conditionalFormatting sqref="H8">
    <cfRule type="cellIs" dxfId="312" priority="94" operator="equal">
      <formula>""</formula>
    </cfRule>
  </conditionalFormatting>
  <conditionalFormatting sqref="H9">
    <cfRule type="cellIs" dxfId="311" priority="93" stopIfTrue="1" operator="equal">
      <formula>0</formula>
    </cfRule>
  </conditionalFormatting>
  <conditionalFormatting sqref="H9">
    <cfRule type="cellIs" dxfId="310" priority="92" operator="equal">
      <formula>""</formula>
    </cfRule>
  </conditionalFormatting>
  <conditionalFormatting sqref="H10">
    <cfRule type="cellIs" dxfId="309" priority="91" stopIfTrue="1" operator="equal">
      <formula>0</formula>
    </cfRule>
  </conditionalFormatting>
  <conditionalFormatting sqref="H10">
    <cfRule type="cellIs" dxfId="308" priority="90" operator="equal">
      <formula>""</formula>
    </cfRule>
  </conditionalFormatting>
  <conditionalFormatting sqref="H11">
    <cfRule type="cellIs" dxfId="307" priority="89" stopIfTrue="1" operator="equal">
      <formula>0</formula>
    </cfRule>
  </conditionalFormatting>
  <conditionalFormatting sqref="H11">
    <cfRule type="cellIs" dxfId="306" priority="88" operator="equal">
      <formula>""</formula>
    </cfRule>
  </conditionalFormatting>
  <conditionalFormatting sqref="H12">
    <cfRule type="cellIs" dxfId="305" priority="87" stopIfTrue="1" operator="equal">
      <formula>0</formula>
    </cfRule>
  </conditionalFormatting>
  <conditionalFormatting sqref="H12">
    <cfRule type="cellIs" dxfId="304" priority="86" operator="equal">
      <formula>""</formula>
    </cfRule>
  </conditionalFormatting>
  <conditionalFormatting sqref="H13">
    <cfRule type="cellIs" dxfId="303" priority="85" stopIfTrue="1" operator="equal">
      <formula>0</formula>
    </cfRule>
  </conditionalFormatting>
  <conditionalFormatting sqref="H13">
    <cfRule type="cellIs" dxfId="302" priority="84" operator="equal">
      <formula>""</formula>
    </cfRule>
  </conditionalFormatting>
  <conditionalFormatting sqref="H14">
    <cfRule type="cellIs" dxfId="301" priority="83" stopIfTrue="1" operator="equal">
      <formula>0</formula>
    </cfRule>
  </conditionalFormatting>
  <conditionalFormatting sqref="H14">
    <cfRule type="cellIs" dxfId="300" priority="82" operator="equal">
      <formula>""</formula>
    </cfRule>
  </conditionalFormatting>
  <conditionalFormatting sqref="H15">
    <cfRule type="cellIs" dxfId="299" priority="81" stopIfTrue="1" operator="equal">
      <formula>0</formula>
    </cfRule>
  </conditionalFormatting>
  <conditionalFormatting sqref="H15">
    <cfRule type="cellIs" dxfId="298" priority="80" operator="equal">
      <formula>""</formula>
    </cfRule>
  </conditionalFormatting>
  <conditionalFormatting sqref="H16">
    <cfRule type="cellIs" dxfId="297" priority="79" stopIfTrue="1" operator="equal">
      <formula>0</formula>
    </cfRule>
  </conditionalFormatting>
  <conditionalFormatting sqref="H16">
    <cfRule type="cellIs" dxfId="296" priority="78" operator="equal">
      <formula>""</formula>
    </cfRule>
  </conditionalFormatting>
  <conditionalFormatting sqref="H17">
    <cfRule type="cellIs" dxfId="295" priority="77" stopIfTrue="1" operator="equal">
      <formula>0</formula>
    </cfRule>
  </conditionalFormatting>
  <conditionalFormatting sqref="H17">
    <cfRule type="cellIs" dxfId="294" priority="76" operator="equal">
      <formula>""</formula>
    </cfRule>
  </conditionalFormatting>
  <conditionalFormatting sqref="H18">
    <cfRule type="cellIs" dxfId="293" priority="75" stopIfTrue="1" operator="equal">
      <formula>0</formula>
    </cfRule>
  </conditionalFormatting>
  <conditionalFormatting sqref="H18">
    <cfRule type="cellIs" dxfId="292" priority="74" operator="equal">
      <formula>""</formula>
    </cfRule>
  </conditionalFormatting>
  <conditionalFormatting sqref="H19">
    <cfRule type="cellIs" dxfId="291" priority="73" stopIfTrue="1" operator="equal">
      <formula>0</formula>
    </cfRule>
  </conditionalFormatting>
  <conditionalFormatting sqref="H19">
    <cfRule type="cellIs" dxfId="290" priority="72" operator="equal">
      <formula>""</formula>
    </cfRule>
  </conditionalFormatting>
  <conditionalFormatting sqref="H20">
    <cfRule type="cellIs" dxfId="289" priority="71" stopIfTrue="1" operator="equal">
      <formula>0</formula>
    </cfRule>
  </conditionalFormatting>
  <conditionalFormatting sqref="H20">
    <cfRule type="cellIs" dxfId="288" priority="70" operator="equal">
      <formula>""</formula>
    </cfRule>
  </conditionalFormatting>
  <conditionalFormatting sqref="H21">
    <cfRule type="cellIs" dxfId="287" priority="69" stopIfTrue="1" operator="equal">
      <formula>0</formula>
    </cfRule>
  </conditionalFormatting>
  <conditionalFormatting sqref="H21">
    <cfRule type="cellIs" dxfId="286" priority="68" operator="equal">
      <formula>""</formula>
    </cfRule>
  </conditionalFormatting>
  <conditionalFormatting sqref="H22">
    <cfRule type="cellIs" dxfId="285" priority="67" stopIfTrue="1" operator="equal">
      <formula>0</formula>
    </cfRule>
  </conditionalFormatting>
  <conditionalFormatting sqref="H22">
    <cfRule type="cellIs" dxfId="284" priority="66" operator="equal">
      <formula>""</formula>
    </cfRule>
  </conditionalFormatting>
  <conditionalFormatting sqref="C9">
    <cfRule type="cellIs" dxfId="283" priority="35" operator="equal">
      <formula>""</formula>
    </cfRule>
  </conditionalFormatting>
  <conditionalFormatting sqref="C8">
    <cfRule type="cellIs" dxfId="282" priority="34" operator="equal">
      <formula>""</formula>
    </cfRule>
  </conditionalFormatting>
  <conditionalFormatting sqref="C10">
    <cfRule type="cellIs" dxfId="281" priority="33" operator="equal">
      <formula>""</formula>
    </cfRule>
  </conditionalFormatting>
  <conditionalFormatting sqref="C11">
    <cfRule type="cellIs" dxfId="280" priority="32" operator="equal">
      <formula>""</formula>
    </cfRule>
  </conditionalFormatting>
  <conditionalFormatting sqref="C12">
    <cfRule type="cellIs" dxfId="279" priority="31" operator="equal">
      <formula>""</formula>
    </cfRule>
  </conditionalFormatting>
  <conditionalFormatting sqref="C14">
    <cfRule type="cellIs" dxfId="278" priority="30" operator="equal">
      <formula>""</formula>
    </cfRule>
  </conditionalFormatting>
  <conditionalFormatting sqref="C13">
    <cfRule type="cellIs" dxfId="277" priority="29" operator="equal">
      <formula>""</formula>
    </cfRule>
  </conditionalFormatting>
  <conditionalFormatting sqref="C15">
    <cfRule type="cellIs" dxfId="276" priority="28" operator="equal">
      <formula>""</formula>
    </cfRule>
  </conditionalFormatting>
  <conditionalFormatting sqref="C16">
    <cfRule type="cellIs" dxfId="275" priority="27" operator="equal">
      <formula>""</formula>
    </cfRule>
  </conditionalFormatting>
  <conditionalFormatting sqref="C17">
    <cfRule type="cellIs" dxfId="274" priority="26" operator="equal">
      <formula>""</formula>
    </cfRule>
  </conditionalFormatting>
  <conditionalFormatting sqref="C19">
    <cfRule type="cellIs" dxfId="273" priority="25" operator="equal">
      <formula>""</formula>
    </cfRule>
  </conditionalFormatting>
  <conditionalFormatting sqref="C18">
    <cfRule type="cellIs" dxfId="272" priority="24" operator="equal">
      <formula>""</formula>
    </cfRule>
  </conditionalFormatting>
  <conditionalFormatting sqref="C20">
    <cfRule type="cellIs" dxfId="271" priority="23" operator="equal">
      <formula>""</formula>
    </cfRule>
  </conditionalFormatting>
  <conditionalFormatting sqref="C21">
    <cfRule type="cellIs" dxfId="270" priority="22" operator="equal">
      <formula>""</formula>
    </cfRule>
  </conditionalFormatting>
  <conditionalFormatting sqref="C22">
    <cfRule type="cellIs" dxfId="269" priority="21" operator="equal">
      <formula>""</formula>
    </cfRule>
  </conditionalFormatting>
  <conditionalFormatting sqref="AJ9">
    <cfRule type="cellIs" dxfId="268" priority="15" operator="equal">
      <formula>""</formula>
    </cfRule>
  </conditionalFormatting>
  <conditionalFormatting sqref="AJ8">
    <cfRule type="cellIs" dxfId="267" priority="14" operator="equal">
      <formula>""</formula>
    </cfRule>
  </conditionalFormatting>
  <conditionalFormatting sqref="AJ10">
    <cfRule type="cellIs" dxfId="266" priority="13" operator="equal">
      <formula>""</formula>
    </cfRule>
  </conditionalFormatting>
  <conditionalFormatting sqref="AJ11">
    <cfRule type="cellIs" dxfId="265" priority="12" operator="equal">
      <formula>""</formula>
    </cfRule>
  </conditionalFormatting>
  <conditionalFormatting sqref="AJ12">
    <cfRule type="cellIs" dxfId="264" priority="11" operator="equal">
      <formula>""</formula>
    </cfRule>
  </conditionalFormatting>
  <conditionalFormatting sqref="AJ14">
    <cfRule type="cellIs" dxfId="263" priority="10" operator="equal">
      <formula>""</formula>
    </cfRule>
  </conditionalFormatting>
  <conditionalFormatting sqref="AJ13">
    <cfRule type="cellIs" dxfId="262" priority="9" operator="equal">
      <formula>""</formula>
    </cfRule>
  </conditionalFormatting>
  <conditionalFormatting sqref="AJ15">
    <cfRule type="cellIs" dxfId="261" priority="8" operator="equal">
      <formula>""</formula>
    </cfRule>
  </conditionalFormatting>
  <conditionalFormatting sqref="AJ16">
    <cfRule type="cellIs" dxfId="260" priority="7" operator="equal">
      <formula>""</formula>
    </cfRule>
  </conditionalFormatting>
  <conditionalFormatting sqref="AJ17">
    <cfRule type="cellIs" dxfId="259" priority="6" operator="equal">
      <formula>""</formula>
    </cfRule>
  </conditionalFormatting>
  <conditionalFormatting sqref="AJ19">
    <cfRule type="cellIs" dxfId="258" priority="5" operator="equal">
      <formula>""</formula>
    </cfRule>
  </conditionalFormatting>
  <conditionalFormatting sqref="AJ18">
    <cfRule type="cellIs" dxfId="257" priority="4" operator="equal">
      <formula>""</formula>
    </cfRule>
  </conditionalFormatting>
  <conditionalFormatting sqref="AJ20">
    <cfRule type="cellIs" dxfId="256" priority="3" operator="equal">
      <formula>""</formula>
    </cfRule>
  </conditionalFormatting>
  <conditionalFormatting sqref="AJ21">
    <cfRule type="cellIs" dxfId="255" priority="2" operator="equal">
      <formula>""</formula>
    </cfRule>
  </conditionalFormatting>
  <conditionalFormatting sqref="AJ22">
    <cfRule type="cellIs" dxfId="254" priority="1" operator="equal">
      <formula>""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54" orientation="landscape" r:id="rId1"/>
  <headerFooter alignWithMargins="0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9"/>
    <pageSetUpPr fitToPage="1"/>
  </sheetPr>
  <dimension ref="A1:AL15"/>
  <sheetViews>
    <sheetView zoomScale="50" workbookViewId="0">
      <selection activeCell="K29" sqref="K29"/>
    </sheetView>
  </sheetViews>
  <sheetFormatPr baseColWidth="10" defaultColWidth="9" defaultRowHeight="17"/>
  <cols>
    <col min="1" max="1" width="5.6640625" style="38" customWidth="1"/>
    <col min="2" max="2" width="7.6640625" style="38" customWidth="1"/>
    <col min="3" max="3" width="8.6640625" style="38" customWidth="1"/>
    <col min="4" max="4" width="12.1640625" style="38" customWidth="1"/>
    <col min="5" max="6" width="7.6640625" style="38" customWidth="1"/>
    <col min="7" max="7" width="12.1640625" style="38" customWidth="1"/>
    <col min="8" max="8" width="8.6640625" style="38" customWidth="1"/>
    <col min="9" max="9" width="12.1640625" style="38" customWidth="1"/>
    <col min="10" max="10" width="5.6640625" style="38" customWidth="1"/>
    <col min="11" max="11" width="7.1640625" style="38" customWidth="1"/>
    <col min="12" max="27" width="5.6640625" style="38" customWidth="1"/>
    <col min="28" max="28" width="7.1640625" style="38" customWidth="1"/>
    <col min="29" max="29" width="5.6640625" style="38" customWidth="1"/>
    <col min="30" max="30" width="12.1640625" style="38" customWidth="1"/>
    <col min="31" max="31" width="8.6640625" style="38" customWidth="1"/>
    <col min="32" max="32" width="12.1640625" style="38" customWidth="1"/>
    <col min="33" max="34" width="7.6640625" style="38" customWidth="1"/>
    <col min="35" max="35" width="12.1640625" style="38" customWidth="1"/>
    <col min="36" max="36" width="8.6640625" style="38" customWidth="1"/>
    <col min="37" max="37" width="7.6640625" style="38" customWidth="1"/>
    <col min="38" max="38" width="5.6640625" style="38" customWidth="1"/>
    <col min="39" max="16384" width="9" style="38"/>
  </cols>
  <sheetData>
    <row r="1" spans="1:38" ht="17.25" customHeight="1">
      <c r="A1" s="784" t="str">
        <f>A測定!A5</f>
        <v>GHAC  R0J尺寸检查表</v>
      </c>
      <c r="B1" s="784"/>
      <c r="C1" s="784"/>
      <c r="D1" s="784"/>
      <c r="E1" s="784"/>
      <c r="F1" s="790" t="str">
        <f>CONCATENATE(MID(A測定!A5,6,3),"#",A測定!D5,"_",A測定!L5,"(",TEXT(A測定!G5,"yy/mm/dd"),")","_","SHOT.NO",A測定!J5)</f>
        <v xml:space="preserve"> R0#3_DC1(AVE)_SHOT.NO191</v>
      </c>
      <c r="G1" s="791"/>
      <c r="H1" s="791"/>
      <c r="I1" s="791"/>
      <c r="J1" s="791"/>
      <c r="K1" s="791"/>
      <c r="L1" s="791"/>
      <c r="M1" s="792"/>
      <c r="AB1" s="785" t="str">
        <f>A測定!$J$7</f>
        <v>基准值</v>
      </c>
      <c r="AC1" s="786"/>
      <c r="AD1" s="784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AE1" s="784"/>
      <c r="AF1" s="784"/>
      <c r="AG1" s="784"/>
      <c r="AH1" s="784"/>
      <c r="AI1" s="784"/>
      <c r="AJ1" s="784"/>
      <c r="AK1" s="784"/>
    </row>
    <row r="2" spans="1:38" ht="17.25" customHeight="1">
      <c r="A2" s="784"/>
      <c r="B2" s="784"/>
      <c r="C2" s="784"/>
      <c r="D2" s="784"/>
      <c r="E2" s="784"/>
      <c r="F2" s="793"/>
      <c r="G2" s="794"/>
      <c r="H2" s="794"/>
      <c r="I2" s="794"/>
      <c r="J2" s="794"/>
      <c r="K2" s="794"/>
      <c r="L2" s="794"/>
      <c r="M2" s="795"/>
      <c r="AB2" s="787"/>
      <c r="AC2" s="788"/>
      <c r="AD2" s="784"/>
      <c r="AE2" s="784"/>
      <c r="AF2" s="784"/>
      <c r="AG2" s="784"/>
      <c r="AH2" s="784"/>
      <c r="AI2" s="784"/>
      <c r="AJ2" s="784"/>
      <c r="AK2" s="784"/>
    </row>
    <row r="3" spans="1:38">
      <c r="A3" s="784" t="str">
        <f>AL被せ測定!$S$1</f>
        <v>AL被せ量</v>
      </c>
      <c r="B3" s="784"/>
      <c r="C3" s="784"/>
      <c r="D3" s="784"/>
      <c r="E3" s="784"/>
      <c r="F3" s="164" t="s">
        <v>20</v>
      </c>
      <c r="G3" s="40">
        <f>MAX(B8:B15,AK8:AK15)</f>
        <v>0.37</v>
      </c>
      <c r="O3" s="1"/>
      <c r="P3" s="1"/>
      <c r="Q3" s="1"/>
      <c r="R3" s="1"/>
      <c r="S3" s="1"/>
      <c r="T3" s="1"/>
      <c r="U3" s="1"/>
      <c r="V3" s="1"/>
    </row>
    <row r="4" spans="1:38">
      <c r="A4" s="784"/>
      <c r="B4" s="784"/>
      <c r="C4" s="784"/>
      <c r="D4" s="784"/>
      <c r="E4" s="784"/>
      <c r="F4" s="164" t="s">
        <v>21</v>
      </c>
      <c r="G4" s="40">
        <f>MIN(B8:B15,AK8:AK15)</f>
        <v>-0.03</v>
      </c>
      <c r="O4" s="1"/>
      <c r="P4" s="1"/>
      <c r="Q4" s="1"/>
      <c r="R4" s="1"/>
      <c r="S4" s="1"/>
      <c r="T4" s="1"/>
      <c r="U4" s="1"/>
      <c r="V4" s="1"/>
    </row>
    <row r="6" spans="1:38">
      <c r="A6" s="778" t="e">
        <f>AL被せ測定!#REF!</f>
        <v>#REF!</v>
      </c>
      <c r="B6" s="778" t="e">
        <f>AL被せ測定!#REF!</f>
        <v>#REF!</v>
      </c>
      <c r="C6" s="781" t="e">
        <f>AL被せ測定!#REF!</f>
        <v>#REF!</v>
      </c>
      <c r="D6" s="778" t="e">
        <f>AL被せ測定!#REF!</f>
        <v>#REF!</v>
      </c>
      <c r="E6" s="778" t="e">
        <f>RIGHT(AL被せ測定!#REF!,2)</f>
        <v>#REF!</v>
      </c>
      <c r="F6" s="778"/>
      <c r="G6" s="781" t="e">
        <f>AL被せ測定!#REF!</f>
        <v>#REF!</v>
      </c>
      <c r="H6" s="781" t="e">
        <f>AL被せ測定!#REF!</f>
        <v>#REF!</v>
      </c>
      <c r="I6" s="781" t="e">
        <f>AL被せ測定!#REF!</f>
        <v>#REF!</v>
      </c>
      <c r="J6" s="778" t="e">
        <f>AL被せ測定!#REF!</f>
        <v>#REF!</v>
      </c>
      <c r="K6" s="778" t="e">
        <f>AL被せ測定!#REF!</f>
        <v>#REF!</v>
      </c>
      <c r="AB6" s="778" t="e">
        <f>K6</f>
        <v>#REF!</v>
      </c>
      <c r="AC6" s="778" t="e">
        <f>J6</f>
        <v>#REF!</v>
      </c>
      <c r="AD6" s="781" t="e">
        <f>I6</f>
        <v>#REF!</v>
      </c>
      <c r="AE6" s="781" t="e">
        <f>H6</f>
        <v>#REF!</v>
      </c>
      <c r="AF6" s="781" t="e">
        <f>G6</f>
        <v>#REF!</v>
      </c>
      <c r="AG6" s="778" t="e">
        <f>E6</f>
        <v>#REF!</v>
      </c>
      <c r="AH6" s="778"/>
      <c r="AI6" s="778" t="e">
        <f>D6</f>
        <v>#REF!</v>
      </c>
      <c r="AJ6" s="781" t="e">
        <f>C6</f>
        <v>#REF!</v>
      </c>
      <c r="AK6" s="778" t="e">
        <f>B6</f>
        <v>#REF!</v>
      </c>
      <c r="AL6" s="778" t="e">
        <f>A6</f>
        <v>#REF!</v>
      </c>
    </row>
    <row r="7" spans="1:38">
      <c r="A7" s="778"/>
      <c r="B7" s="778"/>
      <c r="C7" s="778"/>
      <c r="D7" s="778"/>
      <c r="E7" s="173" t="e">
        <f>LEFT(AL被せ測定!#REF!,1)</f>
        <v>#REF!</v>
      </c>
      <c r="F7" s="173" t="e">
        <f>LEFT(AL被せ測定!#REF!,1)</f>
        <v>#REF!</v>
      </c>
      <c r="G7" s="778"/>
      <c r="H7" s="778"/>
      <c r="I7" s="778"/>
      <c r="J7" s="778"/>
      <c r="K7" s="778"/>
      <c r="AB7" s="778"/>
      <c r="AC7" s="778"/>
      <c r="AD7" s="778"/>
      <c r="AE7" s="778"/>
      <c r="AF7" s="778"/>
      <c r="AG7" s="164" t="e">
        <f>F7</f>
        <v>#REF!</v>
      </c>
      <c r="AH7" s="164" t="e">
        <f>E7</f>
        <v>#REF!</v>
      </c>
      <c r="AI7" s="778"/>
      <c r="AJ7" s="778"/>
      <c r="AK7" s="778"/>
      <c r="AL7" s="778"/>
    </row>
    <row r="8" spans="1:38">
      <c r="A8" s="173" t="str">
        <f t="shared" ref="A8:A15" si="0">IF(AND(F8&gt;=B8,B8&gt;=E8),"OK","NG")</f>
        <v>OK</v>
      </c>
      <c r="B8" s="42">
        <f>AL被せ測定!M32</f>
        <v>0.18</v>
      </c>
      <c r="C8" s="42">
        <f>AL被せ測定!L32</f>
        <v>3.82</v>
      </c>
      <c r="D8" s="43">
        <f>AL被せ測定!K32</f>
        <v>214.87899999999999</v>
      </c>
      <c r="E8" s="42">
        <f>AL被せ測定!I32</f>
        <v>-0.2</v>
      </c>
      <c r="F8" s="42">
        <f>AL被せ測定!H32</f>
        <v>0.6</v>
      </c>
      <c r="G8" s="43">
        <f>AL被せ測定!J32</f>
        <v>214.7</v>
      </c>
      <c r="H8" s="42">
        <f>AL被せ測定!G32</f>
        <v>4</v>
      </c>
      <c r="I8" s="43">
        <f>AL被せ測定!F32</f>
        <v>214.7</v>
      </c>
      <c r="J8" s="173" t="str">
        <f>AL被せ測定!D32</f>
        <v>Z</v>
      </c>
      <c r="K8" s="173">
        <f>AL被せ測定!A32</f>
        <v>14</v>
      </c>
      <c r="AB8" s="173">
        <f>AL被せ測定!A33</f>
        <v>15</v>
      </c>
      <c r="AC8" s="173" t="str">
        <f>AL被せ測定!D33</f>
        <v>Z</v>
      </c>
      <c r="AD8" s="45">
        <f>AL被せ測定!F33</f>
        <v>214.7</v>
      </c>
      <c r="AE8" s="42">
        <f>AL被せ測定!G33</f>
        <v>4</v>
      </c>
      <c r="AF8" s="45">
        <f>AL被せ測定!J33</f>
        <v>214.7</v>
      </c>
      <c r="AG8" s="47">
        <f>AL被せ測定!H33</f>
        <v>0.6</v>
      </c>
      <c r="AH8" s="47">
        <f>AL被せ測定!I33</f>
        <v>-0.2</v>
      </c>
      <c r="AI8" s="45">
        <f>AL被せ測定!K33</f>
        <v>214.92099999999999</v>
      </c>
      <c r="AJ8" s="42">
        <f>AL被せ測定!L33</f>
        <v>3.78</v>
      </c>
      <c r="AK8" s="47">
        <f>AL被せ測定!M33</f>
        <v>0.22</v>
      </c>
      <c r="AL8" s="173" t="str">
        <f t="shared" ref="AL8:AL15" si="1">IF(AND(AG8&gt;=AK8,AK8&gt;=AH8),"OK","NG")</f>
        <v>OK</v>
      </c>
    </row>
    <row r="9" spans="1:38">
      <c r="A9" s="173" t="str">
        <f t="shared" si="0"/>
        <v>OK</v>
      </c>
      <c r="B9" s="42">
        <f>AL被せ測定!M31</f>
        <v>0.1</v>
      </c>
      <c r="C9" s="42">
        <f>AL被せ測定!L31</f>
        <v>3.9</v>
      </c>
      <c r="D9" s="43">
        <f>AL被せ測定!K31</f>
        <v>214.79900000000001</v>
      </c>
      <c r="E9" s="42">
        <f>AL被せ測定!I31</f>
        <v>-0.2</v>
      </c>
      <c r="F9" s="42">
        <f>AL被せ測定!H31</f>
        <v>0.6</v>
      </c>
      <c r="G9" s="43">
        <f>AL被せ測定!J31</f>
        <v>214.7</v>
      </c>
      <c r="H9" s="42">
        <f>AL被せ測定!G31</f>
        <v>4</v>
      </c>
      <c r="I9" s="43">
        <f>AL被せ測定!F31</f>
        <v>214.7</v>
      </c>
      <c r="J9" s="173" t="str">
        <f>AL被せ測定!D31</f>
        <v>Z</v>
      </c>
      <c r="K9" s="173">
        <f>AL被せ測定!A31</f>
        <v>13</v>
      </c>
      <c r="AB9" s="173">
        <f>AL被せ測定!A34</f>
        <v>16</v>
      </c>
      <c r="AC9" s="173" t="str">
        <f>AL被せ測定!D34</f>
        <v>Z</v>
      </c>
      <c r="AD9" s="45">
        <f>AL被せ測定!F34</f>
        <v>214.7</v>
      </c>
      <c r="AE9" s="42">
        <f>AL被せ測定!G34</f>
        <v>4</v>
      </c>
      <c r="AF9" s="45">
        <f>AL被せ測定!J34</f>
        <v>214.7</v>
      </c>
      <c r="AG9" s="47">
        <f>AL被せ測定!H34</f>
        <v>0.6</v>
      </c>
      <c r="AH9" s="47">
        <f>AL被せ測定!I34</f>
        <v>-0.2</v>
      </c>
      <c r="AI9" s="45">
        <f>AL被せ測定!K34</f>
        <v>214.745</v>
      </c>
      <c r="AJ9" s="42">
        <f>AL被せ測定!L34</f>
        <v>3.95</v>
      </c>
      <c r="AK9" s="47">
        <f>AL被せ測定!M34</f>
        <v>0.05</v>
      </c>
      <c r="AL9" s="173" t="str">
        <f t="shared" si="1"/>
        <v>OK</v>
      </c>
    </row>
    <row r="10" spans="1:38">
      <c r="A10" s="173" t="str">
        <f t="shared" si="0"/>
        <v>OK</v>
      </c>
      <c r="B10" s="42">
        <f>AL被せ測定!M28</f>
        <v>0.09</v>
      </c>
      <c r="C10" s="42">
        <f>AL被せ測定!L28</f>
        <v>3.91</v>
      </c>
      <c r="D10" s="43">
        <f>AL被せ測定!K28</f>
        <v>214.78899999999999</v>
      </c>
      <c r="E10" s="42">
        <f>AL被せ測定!I28</f>
        <v>-0.2</v>
      </c>
      <c r="F10" s="42">
        <f>AL被せ測定!H28</f>
        <v>0.6</v>
      </c>
      <c r="G10" s="43">
        <f>AL被せ測定!J28</f>
        <v>214.7</v>
      </c>
      <c r="H10" s="42">
        <f>AL被せ測定!G28</f>
        <v>4</v>
      </c>
      <c r="I10" s="43">
        <f>AL被せ測定!F28</f>
        <v>214.7</v>
      </c>
      <c r="J10" s="173" t="str">
        <f>AL被せ測定!D28</f>
        <v>Z</v>
      </c>
      <c r="K10" s="173">
        <f>AL被せ測定!A28</f>
        <v>10</v>
      </c>
      <c r="AB10" s="173">
        <f>AL被せ測定!A29</f>
        <v>11</v>
      </c>
      <c r="AC10" s="173" t="str">
        <f>AL被せ測定!D29</f>
        <v>Z</v>
      </c>
      <c r="AD10" s="45">
        <f>AL被せ測定!F29</f>
        <v>214.7</v>
      </c>
      <c r="AE10" s="42">
        <f>AL被せ測定!G29</f>
        <v>4</v>
      </c>
      <c r="AF10" s="45">
        <f>AL被せ測定!J29</f>
        <v>214.7</v>
      </c>
      <c r="AG10" s="47">
        <f>AL被せ測定!H29</f>
        <v>0.6</v>
      </c>
      <c r="AH10" s="47">
        <f>AL被せ測定!I29</f>
        <v>-0.2</v>
      </c>
      <c r="AI10" s="45">
        <f>AL被せ測定!K29</f>
        <v>214.809</v>
      </c>
      <c r="AJ10" s="42">
        <f>AL被せ測定!L29</f>
        <v>3.89</v>
      </c>
      <c r="AK10" s="47">
        <f>AL被せ測定!M29</f>
        <v>0.11</v>
      </c>
      <c r="AL10" s="173" t="str">
        <f t="shared" si="1"/>
        <v>OK</v>
      </c>
    </row>
    <row r="11" spans="1:38">
      <c r="A11" s="173" t="str">
        <f t="shared" si="0"/>
        <v>OK</v>
      </c>
      <c r="B11" s="42">
        <f>AL被せ測定!M27</f>
        <v>0.16</v>
      </c>
      <c r="C11" s="42">
        <f>AL被せ測定!L27</f>
        <v>3.84</v>
      </c>
      <c r="D11" s="43">
        <f>AL被せ測定!K27</f>
        <v>214.86099999999999</v>
      </c>
      <c r="E11" s="42">
        <f>AL被せ測定!I27</f>
        <v>-0.2</v>
      </c>
      <c r="F11" s="42">
        <f>AL被せ測定!H27</f>
        <v>0.6</v>
      </c>
      <c r="G11" s="43">
        <f>AL被せ測定!J27</f>
        <v>214.7</v>
      </c>
      <c r="H11" s="42">
        <f>AL被せ測定!G27</f>
        <v>4</v>
      </c>
      <c r="I11" s="43">
        <f>AL被せ測定!F27</f>
        <v>214.7</v>
      </c>
      <c r="J11" s="173" t="str">
        <f>AL被せ測定!D27</f>
        <v>Z</v>
      </c>
      <c r="K11" s="173">
        <f>AL被せ測定!A27</f>
        <v>9</v>
      </c>
      <c r="AB11" s="173">
        <f>AL被せ測定!A30</f>
        <v>12</v>
      </c>
      <c r="AC11" s="173" t="str">
        <f>AL被せ測定!D30</f>
        <v>Z</v>
      </c>
      <c r="AD11" s="45">
        <f>AL被せ測定!F30</f>
        <v>214.7</v>
      </c>
      <c r="AE11" s="42">
        <f>AL被せ測定!G30</f>
        <v>4</v>
      </c>
      <c r="AF11" s="45">
        <f>AL被せ測定!J30</f>
        <v>214.7</v>
      </c>
      <c r="AG11" s="47">
        <f>AL被せ測定!H30</f>
        <v>0.6</v>
      </c>
      <c r="AH11" s="47">
        <f>AL被せ測定!I30</f>
        <v>-0.2</v>
      </c>
      <c r="AI11" s="45">
        <f>AL被せ測定!K30</f>
        <v>214.68600000000001</v>
      </c>
      <c r="AJ11" s="42">
        <f>AL被せ測定!L30</f>
        <v>4.01</v>
      </c>
      <c r="AK11" s="47">
        <f>AL被せ測定!M30</f>
        <v>-0.01</v>
      </c>
      <c r="AL11" s="173" t="str">
        <f t="shared" si="1"/>
        <v>OK</v>
      </c>
    </row>
    <row r="12" spans="1:38">
      <c r="A12" s="173" t="str">
        <f t="shared" si="0"/>
        <v>OK</v>
      </c>
      <c r="B12" s="42">
        <f>AL被せ測定!M24</f>
        <v>0.37</v>
      </c>
      <c r="C12" s="42">
        <f>AL被せ測定!L24</f>
        <v>3.63</v>
      </c>
      <c r="D12" s="43">
        <f>AL被せ測定!K24</f>
        <v>215.06899999999999</v>
      </c>
      <c r="E12" s="42">
        <f>AL被せ測定!I24</f>
        <v>-0.2</v>
      </c>
      <c r="F12" s="42">
        <f>AL被せ測定!H24</f>
        <v>0.6</v>
      </c>
      <c r="G12" s="43">
        <f>AL被せ測定!J24</f>
        <v>214.7</v>
      </c>
      <c r="H12" s="42">
        <f>AL被せ測定!G24</f>
        <v>4</v>
      </c>
      <c r="I12" s="43">
        <f>AL被せ測定!F24</f>
        <v>214.7</v>
      </c>
      <c r="J12" s="173" t="str">
        <f>AL被せ測定!D24</f>
        <v>Z</v>
      </c>
      <c r="K12" s="173">
        <f>AL被せ測定!A24</f>
        <v>6</v>
      </c>
      <c r="AB12" s="173">
        <f>AL被せ測定!A25</f>
        <v>7</v>
      </c>
      <c r="AC12" s="173" t="str">
        <f>AL被せ測定!D25</f>
        <v>Z</v>
      </c>
      <c r="AD12" s="45">
        <f>AL被せ測定!F25</f>
        <v>214.7</v>
      </c>
      <c r="AE12" s="42">
        <f>AL被せ測定!G25</f>
        <v>4</v>
      </c>
      <c r="AF12" s="45">
        <f>AL被せ測定!J25</f>
        <v>214.7</v>
      </c>
      <c r="AG12" s="47">
        <f>AL被せ測定!H25</f>
        <v>0.6</v>
      </c>
      <c r="AH12" s="47">
        <f>AL被せ測定!I25</f>
        <v>-0.2</v>
      </c>
      <c r="AI12" s="45">
        <f>AL被せ測定!K25</f>
        <v>214.815</v>
      </c>
      <c r="AJ12" s="42">
        <f>AL被せ測定!L25</f>
        <v>3.88</v>
      </c>
      <c r="AK12" s="47">
        <f>AL被せ測定!M25</f>
        <v>0.12</v>
      </c>
      <c r="AL12" s="173" t="str">
        <f t="shared" si="1"/>
        <v>OK</v>
      </c>
    </row>
    <row r="13" spans="1:38">
      <c r="A13" s="173" t="str">
        <f t="shared" si="0"/>
        <v>OK</v>
      </c>
      <c r="B13" s="42">
        <f>AL被せ測定!M23</f>
        <v>0.18</v>
      </c>
      <c r="C13" s="42">
        <f>AL被せ測定!L23</f>
        <v>3.82</v>
      </c>
      <c r="D13" s="43">
        <f>AL被せ測定!K23</f>
        <v>214.88300000000001</v>
      </c>
      <c r="E13" s="42">
        <f>AL被せ測定!I23</f>
        <v>-0.2</v>
      </c>
      <c r="F13" s="42">
        <f>AL被せ測定!H23</f>
        <v>0.6</v>
      </c>
      <c r="G13" s="43">
        <f>AL被せ測定!J23</f>
        <v>214.7</v>
      </c>
      <c r="H13" s="42">
        <f>AL被せ測定!G23</f>
        <v>4</v>
      </c>
      <c r="I13" s="43">
        <f>AL被せ測定!F23</f>
        <v>214.7</v>
      </c>
      <c r="J13" s="173" t="str">
        <f>AL被せ測定!D23</f>
        <v>Z</v>
      </c>
      <c r="K13" s="173">
        <f>AL被せ測定!A23</f>
        <v>5</v>
      </c>
      <c r="AB13" s="173">
        <f>AL被せ測定!A26</f>
        <v>8</v>
      </c>
      <c r="AC13" s="173" t="str">
        <f>AL被せ測定!D26</f>
        <v>Z</v>
      </c>
      <c r="AD13" s="45">
        <f>AL被せ測定!F26</f>
        <v>214.7</v>
      </c>
      <c r="AE13" s="42">
        <f>AL被せ測定!G26</f>
        <v>4</v>
      </c>
      <c r="AF13" s="45">
        <f>AL被せ測定!J26</f>
        <v>214.7</v>
      </c>
      <c r="AG13" s="47">
        <f>AL被せ測定!H26</f>
        <v>0.6</v>
      </c>
      <c r="AH13" s="47">
        <f>AL被せ測定!I26</f>
        <v>-0.2</v>
      </c>
      <c r="AI13" s="45">
        <f>AL被せ測定!K26</f>
        <v>214.83799999999999</v>
      </c>
      <c r="AJ13" s="42">
        <f>AL被せ測定!L26</f>
        <v>3.86</v>
      </c>
      <c r="AK13" s="47">
        <f>AL被せ測定!M26</f>
        <v>0.14000000000000001</v>
      </c>
      <c r="AL13" s="173" t="str">
        <f t="shared" si="1"/>
        <v>OK</v>
      </c>
    </row>
    <row r="14" spans="1:38">
      <c r="A14" s="173" t="str">
        <f t="shared" si="0"/>
        <v>OK</v>
      </c>
      <c r="B14" s="42">
        <f>AL被せ測定!M20</f>
        <v>7.0000000000000007E-2</v>
      </c>
      <c r="C14" s="42">
        <f>AL被せ測定!L20</f>
        <v>3.93</v>
      </c>
      <c r="D14" s="43">
        <f>AL被せ測定!K20</f>
        <v>214.767</v>
      </c>
      <c r="E14" s="42">
        <f>AL被せ測定!I20</f>
        <v>-0.2</v>
      </c>
      <c r="F14" s="42">
        <f>AL被せ測定!H20</f>
        <v>0.6</v>
      </c>
      <c r="G14" s="43">
        <f>AL被せ測定!J20</f>
        <v>214.7</v>
      </c>
      <c r="H14" s="42">
        <f>AL被せ測定!G20</f>
        <v>4</v>
      </c>
      <c r="I14" s="43">
        <f>AL被せ測定!F20</f>
        <v>214.7</v>
      </c>
      <c r="J14" s="173" t="str">
        <f>AL被せ測定!D20</f>
        <v>Z</v>
      </c>
      <c r="K14" s="173">
        <f>AL被せ測定!A20</f>
        <v>2</v>
      </c>
      <c r="AB14" s="173">
        <f>AL被せ測定!A21</f>
        <v>3</v>
      </c>
      <c r="AC14" s="173" t="str">
        <f>AL被せ測定!D21</f>
        <v>Z</v>
      </c>
      <c r="AD14" s="45">
        <f>AL被せ測定!F21</f>
        <v>214.7</v>
      </c>
      <c r="AE14" s="42">
        <f>AL被せ測定!G21</f>
        <v>4</v>
      </c>
      <c r="AF14" s="45">
        <f>AL被せ測定!J21</f>
        <v>214.7</v>
      </c>
      <c r="AG14" s="47">
        <f>AL被せ測定!H21</f>
        <v>0.6</v>
      </c>
      <c r="AH14" s="47">
        <f>AL被せ測定!I21</f>
        <v>-0.2</v>
      </c>
      <c r="AI14" s="45">
        <f>AL被せ測定!K21</f>
        <v>214.816</v>
      </c>
      <c r="AJ14" s="42">
        <f>AL被せ測定!L21</f>
        <v>3.88</v>
      </c>
      <c r="AK14" s="47">
        <f>AL被せ測定!M21</f>
        <v>0.12</v>
      </c>
      <c r="AL14" s="173" t="str">
        <f t="shared" si="1"/>
        <v>OK</v>
      </c>
    </row>
    <row r="15" spans="1:38">
      <c r="A15" s="173" t="str">
        <f t="shared" si="0"/>
        <v>OK</v>
      </c>
      <c r="B15" s="42">
        <f>AL被せ測定!M19</f>
        <v>-0.03</v>
      </c>
      <c r="C15" s="42">
        <f>AL被せ測定!L19</f>
        <v>4.03</v>
      </c>
      <c r="D15" s="43">
        <f>AL被せ測定!K19</f>
        <v>214.66800000000001</v>
      </c>
      <c r="E15" s="42">
        <f>AL被せ測定!I19</f>
        <v>-0.2</v>
      </c>
      <c r="F15" s="42">
        <f>AL被せ測定!H19</f>
        <v>0.6</v>
      </c>
      <c r="G15" s="43">
        <f>AL被せ測定!J19</f>
        <v>214.7</v>
      </c>
      <c r="H15" s="42">
        <f>AL被せ測定!G19</f>
        <v>4</v>
      </c>
      <c r="I15" s="43">
        <f>AL被せ測定!F19</f>
        <v>214.7</v>
      </c>
      <c r="J15" s="173" t="str">
        <f>AL被せ測定!D19</f>
        <v>Z</v>
      </c>
      <c r="K15" s="173">
        <f>AL被せ測定!A19</f>
        <v>1</v>
      </c>
      <c r="AB15" s="173">
        <f>AL被せ測定!A22</f>
        <v>4</v>
      </c>
      <c r="AC15" s="173" t="str">
        <f>AL被せ測定!D22</f>
        <v>Z</v>
      </c>
      <c r="AD15" s="45">
        <f>AL被せ測定!F22</f>
        <v>214.7</v>
      </c>
      <c r="AE15" s="42">
        <f>AL被せ測定!G22</f>
        <v>4</v>
      </c>
      <c r="AF15" s="45">
        <f>AL被せ測定!J22</f>
        <v>214.7</v>
      </c>
      <c r="AG15" s="47">
        <f>AL被せ測定!H22</f>
        <v>0.6</v>
      </c>
      <c r="AH15" s="47">
        <f>AL被せ測定!I22</f>
        <v>-0.2</v>
      </c>
      <c r="AI15" s="45">
        <f>AL被せ測定!K22</f>
        <v>214.87200000000001</v>
      </c>
      <c r="AJ15" s="42">
        <f>AL被せ測定!L22</f>
        <v>3.83</v>
      </c>
      <c r="AK15" s="47">
        <f>AL被せ測定!M22</f>
        <v>0.17</v>
      </c>
      <c r="AL15" s="173" t="str">
        <f t="shared" si="1"/>
        <v>OK</v>
      </c>
    </row>
  </sheetData>
  <mergeCells count="25">
    <mergeCell ref="AJ6:AJ7"/>
    <mergeCell ref="AK6:AK7"/>
    <mergeCell ref="AL6:AL7"/>
    <mergeCell ref="AC6:AC7"/>
    <mergeCell ref="AD6:AD7"/>
    <mergeCell ref="AE6:AE7"/>
    <mergeCell ref="AF6:AF7"/>
    <mergeCell ref="AG6:AH6"/>
    <mergeCell ref="AI6:AI7"/>
    <mergeCell ref="AB6:AB7"/>
    <mergeCell ref="A1:E2"/>
    <mergeCell ref="F1:M2"/>
    <mergeCell ref="AB1:AC2"/>
    <mergeCell ref="AD1:AK2"/>
    <mergeCell ref="A3:E4"/>
    <mergeCell ref="A6:A7"/>
    <mergeCell ref="B6:B7"/>
    <mergeCell ref="C6:C7"/>
    <mergeCell ref="D6:D7"/>
    <mergeCell ref="E6:F6"/>
    <mergeCell ref="G6:G7"/>
    <mergeCell ref="H6:H7"/>
    <mergeCell ref="I6:I7"/>
    <mergeCell ref="J6:J7"/>
    <mergeCell ref="K6:K7"/>
  </mergeCells>
  <phoneticPr fontId="3"/>
  <conditionalFormatting sqref="H13">
    <cfRule type="cellIs" dxfId="253" priority="38" stopIfTrue="1" operator="equal">
      <formula>0</formula>
    </cfRule>
  </conditionalFormatting>
  <conditionalFormatting sqref="AL8:AL15">
    <cfRule type="cellIs" dxfId="252" priority="87" stopIfTrue="1" operator="equal">
      <formula>"NG"</formula>
    </cfRule>
    <cfRule type="cellIs" dxfId="251" priority="88" stopIfTrue="1" operator="equal">
      <formula>"OK"</formula>
    </cfRule>
  </conditionalFormatting>
  <conditionalFormatting sqref="AK8:AK15">
    <cfRule type="cellIs" dxfId="250" priority="89" stopIfTrue="1" operator="notBetween">
      <formula>AG8</formula>
      <formula>AH8</formula>
    </cfRule>
    <cfRule type="cellIs" dxfId="249" priority="90" stopIfTrue="1" operator="notBetween">
      <formula>AG8-0.05</formula>
      <formula>AH8+0.05</formula>
    </cfRule>
  </conditionalFormatting>
  <conditionalFormatting sqref="A8:A15">
    <cfRule type="cellIs" dxfId="248" priority="82" stopIfTrue="1" operator="equal">
      <formula>"NG"</formula>
    </cfRule>
    <cfRule type="cellIs" dxfId="247" priority="83" stopIfTrue="1" operator="equal">
      <formula>"OK"</formula>
    </cfRule>
  </conditionalFormatting>
  <conditionalFormatting sqref="B8:B15">
    <cfRule type="cellIs" dxfId="246" priority="84" stopIfTrue="1" operator="notBetween">
      <formula>F8</formula>
      <formula>E8</formula>
    </cfRule>
    <cfRule type="cellIs" dxfId="245" priority="85" stopIfTrue="1" operator="notBetween">
      <formula>F8-0.05</formula>
      <formula>E8+0.05</formula>
    </cfRule>
  </conditionalFormatting>
  <conditionalFormatting sqref="AE8">
    <cfRule type="cellIs" dxfId="244" priority="64" stopIfTrue="1" operator="equal">
      <formula>0</formula>
    </cfRule>
  </conditionalFormatting>
  <conditionalFormatting sqref="AE8">
    <cfRule type="cellIs" dxfId="243" priority="63" operator="equal">
      <formula>""</formula>
    </cfRule>
  </conditionalFormatting>
  <conditionalFormatting sqref="AE9">
    <cfRule type="cellIs" dxfId="242" priority="62" stopIfTrue="1" operator="equal">
      <formula>0</formula>
    </cfRule>
  </conditionalFormatting>
  <conditionalFormatting sqref="AE9">
    <cfRule type="cellIs" dxfId="241" priority="61" operator="equal">
      <formula>""</formula>
    </cfRule>
  </conditionalFormatting>
  <conditionalFormatting sqref="AE10">
    <cfRule type="cellIs" dxfId="240" priority="60" stopIfTrue="1" operator="equal">
      <formula>0</formula>
    </cfRule>
  </conditionalFormatting>
  <conditionalFormatting sqref="AE10">
    <cfRule type="cellIs" dxfId="239" priority="59" operator="equal">
      <formula>""</formula>
    </cfRule>
  </conditionalFormatting>
  <conditionalFormatting sqref="AE11">
    <cfRule type="cellIs" dxfId="238" priority="58" stopIfTrue="1" operator="equal">
      <formula>0</formula>
    </cfRule>
  </conditionalFormatting>
  <conditionalFormatting sqref="AE11">
    <cfRule type="cellIs" dxfId="237" priority="57" operator="equal">
      <formula>""</formula>
    </cfRule>
  </conditionalFormatting>
  <conditionalFormatting sqref="AE12">
    <cfRule type="cellIs" dxfId="236" priority="56" stopIfTrue="1" operator="equal">
      <formula>0</formula>
    </cfRule>
  </conditionalFormatting>
  <conditionalFormatting sqref="AE12">
    <cfRule type="cellIs" dxfId="235" priority="55" operator="equal">
      <formula>""</formula>
    </cfRule>
  </conditionalFormatting>
  <conditionalFormatting sqref="AE13">
    <cfRule type="cellIs" dxfId="234" priority="54" stopIfTrue="1" operator="equal">
      <formula>0</formula>
    </cfRule>
  </conditionalFormatting>
  <conditionalFormatting sqref="AE13">
    <cfRule type="cellIs" dxfId="233" priority="53" operator="equal">
      <formula>""</formula>
    </cfRule>
  </conditionalFormatting>
  <conditionalFormatting sqref="AE14">
    <cfRule type="cellIs" dxfId="232" priority="52" stopIfTrue="1" operator="equal">
      <formula>0</formula>
    </cfRule>
  </conditionalFormatting>
  <conditionalFormatting sqref="AE14">
    <cfRule type="cellIs" dxfId="231" priority="51" operator="equal">
      <formula>""</formula>
    </cfRule>
  </conditionalFormatting>
  <conditionalFormatting sqref="AE15">
    <cfRule type="cellIs" dxfId="230" priority="50" stopIfTrue="1" operator="equal">
      <formula>0</formula>
    </cfRule>
  </conditionalFormatting>
  <conditionalFormatting sqref="AE15">
    <cfRule type="cellIs" dxfId="229" priority="49" operator="equal">
      <formula>""</formula>
    </cfRule>
  </conditionalFormatting>
  <conditionalFormatting sqref="H8">
    <cfRule type="cellIs" dxfId="228" priority="48" stopIfTrue="1" operator="equal">
      <formula>0</formula>
    </cfRule>
  </conditionalFormatting>
  <conditionalFormatting sqref="H8">
    <cfRule type="cellIs" dxfId="227" priority="47" operator="equal">
      <formula>""</formula>
    </cfRule>
  </conditionalFormatting>
  <conditionalFormatting sqref="H9">
    <cfRule type="cellIs" dxfId="226" priority="46" stopIfTrue="1" operator="equal">
      <formula>0</formula>
    </cfRule>
  </conditionalFormatting>
  <conditionalFormatting sqref="H9">
    <cfRule type="cellIs" dxfId="225" priority="45" operator="equal">
      <formula>""</formula>
    </cfRule>
  </conditionalFormatting>
  <conditionalFormatting sqref="H10">
    <cfRule type="cellIs" dxfId="224" priority="44" stopIfTrue="1" operator="equal">
      <formula>0</formula>
    </cfRule>
  </conditionalFormatting>
  <conditionalFormatting sqref="H10">
    <cfRule type="cellIs" dxfId="223" priority="43" operator="equal">
      <formula>""</formula>
    </cfRule>
  </conditionalFormatting>
  <conditionalFormatting sqref="H11">
    <cfRule type="cellIs" dxfId="222" priority="42" stopIfTrue="1" operator="equal">
      <formula>0</formula>
    </cfRule>
  </conditionalFormatting>
  <conditionalFormatting sqref="H11">
    <cfRule type="cellIs" dxfId="221" priority="41" operator="equal">
      <formula>""</formula>
    </cfRule>
  </conditionalFormatting>
  <conditionalFormatting sqref="H12">
    <cfRule type="cellIs" dxfId="220" priority="40" stopIfTrue="1" operator="equal">
      <formula>0</formula>
    </cfRule>
  </conditionalFormatting>
  <conditionalFormatting sqref="H12">
    <cfRule type="cellIs" dxfId="219" priority="39" operator="equal">
      <formula>""</formula>
    </cfRule>
  </conditionalFormatting>
  <conditionalFormatting sqref="H13">
    <cfRule type="cellIs" dxfId="218" priority="37" operator="equal">
      <formula>""</formula>
    </cfRule>
  </conditionalFormatting>
  <conditionalFormatting sqref="H14">
    <cfRule type="cellIs" dxfId="217" priority="36" stopIfTrue="1" operator="equal">
      <formula>0</formula>
    </cfRule>
  </conditionalFormatting>
  <conditionalFormatting sqref="H14">
    <cfRule type="cellIs" dxfId="216" priority="35" operator="equal">
      <formula>""</formula>
    </cfRule>
  </conditionalFormatting>
  <conditionalFormatting sqref="H15">
    <cfRule type="cellIs" dxfId="215" priority="34" stopIfTrue="1" operator="equal">
      <formula>0</formula>
    </cfRule>
  </conditionalFormatting>
  <conditionalFormatting sqref="H15">
    <cfRule type="cellIs" dxfId="214" priority="33" operator="equal">
      <formula>""</formula>
    </cfRule>
  </conditionalFormatting>
  <conditionalFormatting sqref="C9">
    <cfRule type="cellIs" dxfId="213" priority="16" operator="equal">
      <formula>""</formula>
    </cfRule>
  </conditionalFormatting>
  <conditionalFormatting sqref="C8">
    <cfRule type="cellIs" dxfId="212" priority="15" operator="equal">
      <formula>""</formula>
    </cfRule>
  </conditionalFormatting>
  <conditionalFormatting sqref="C10">
    <cfRule type="cellIs" dxfId="211" priority="14" operator="equal">
      <formula>""</formula>
    </cfRule>
  </conditionalFormatting>
  <conditionalFormatting sqref="C11">
    <cfRule type="cellIs" dxfId="210" priority="13" operator="equal">
      <formula>""</formula>
    </cfRule>
  </conditionalFormatting>
  <conditionalFormatting sqref="C13">
    <cfRule type="cellIs" dxfId="209" priority="12" operator="equal">
      <formula>""</formula>
    </cfRule>
  </conditionalFormatting>
  <conditionalFormatting sqref="C12">
    <cfRule type="cellIs" dxfId="208" priority="11" operator="equal">
      <formula>""</formula>
    </cfRule>
  </conditionalFormatting>
  <conditionalFormatting sqref="C14">
    <cfRule type="cellIs" dxfId="207" priority="10" operator="equal">
      <formula>""</formula>
    </cfRule>
  </conditionalFormatting>
  <conditionalFormatting sqref="C15">
    <cfRule type="cellIs" dxfId="206" priority="9" operator="equal">
      <formula>""</formula>
    </cfRule>
  </conditionalFormatting>
  <conditionalFormatting sqref="AJ9">
    <cfRule type="cellIs" dxfId="205" priority="8" operator="equal">
      <formula>""</formula>
    </cfRule>
  </conditionalFormatting>
  <conditionalFormatting sqref="AJ8">
    <cfRule type="cellIs" dxfId="204" priority="7" operator="equal">
      <formula>""</formula>
    </cfRule>
  </conditionalFormatting>
  <conditionalFormatting sqref="AJ10">
    <cfRule type="cellIs" dxfId="203" priority="6" operator="equal">
      <formula>""</formula>
    </cfRule>
  </conditionalFormatting>
  <conditionalFormatting sqref="AJ11">
    <cfRule type="cellIs" dxfId="202" priority="5" operator="equal">
      <formula>""</formula>
    </cfRule>
  </conditionalFormatting>
  <conditionalFormatting sqref="AJ13">
    <cfRule type="cellIs" dxfId="201" priority="4" operator="equal">
      <formula>""</formula>
    </cfRule>
  </conditionalFormatting>
  <conditionalFormatting sqref="AJ12">
    <cfRule type="cellIs" dxfId="200" priority="3" operator="equal">
      <formula>""</formula>
    </cfRule>
  </conditionalFormatting>
  <conditionalFormatting sqref="AJ14">
    <cfRule type="cellIs" dxfId="199" priority="2" operator="equal">
      <formula>""</formula>
    </cfRule>
  </conditionalFormatting>
  <conditionalFormatting sqref="AJ15">
    <cfRule type="cellIs" dxfId="198" priority="1" operator="equal">
      <formula>""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50" orientation="landscape" r:id="rId1"/>
  <headerFooter alignWithMargins="0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9"/>
    <pageSetUpPr fitToPage="1"/>
  </sheetPr>
  <dimension ref="A1:AL15"/>
  <sheetViews>
    <sheetView zoomScale="50" workbookViewId="0">
      <selection activeCell="I4" sqref="I4"/>
    </sheetView>
  </sheetViews>
  <sheetFormatPr baseColWidth="10" defaultColWidth="9" defaultRowHeight="17"/>
  <cols>
    <col min="1" max="1" width="5.6640625" style="38" customWidth="1"/>
    <col min="2" max="3" width="7.6640625" style="38" customWidth="1"/>
    <col min="4" max="5" width="12.1640625" style="38" customWidth="1"/>
    <col min="6" max="8" width="7.6640625" style="38" customWidth="1"/>
    <col min="9" max="9" width="12.1640625" style="38" customWidth="1"/>
    <col min="10" max="10" width="5.6640625" style="38" customWidth="1"/>
    <col min="11" max="11" width="7.1640625" style="38" customWidth="1"/>
    <col min="12" max="27" width="5.6640625" style="38" customWidth="1"/>
    <col min="28" max="28" width="7.1640625" style="38" customWidth="1"/>
    <col min="29" max="29" width="5.6640625" style="38" customWidth="1"/>
    <col min="30" max="30" width="12.1640625" style="38" customWidth="1"/>
    <col min="31" max="33" width="7.6640625" style="38" customWidth="1"/>
    <col min="34" max="35" width="12.1640625" style="38" customWidth="1"/>
    <col min="36" max="37" width="7.6640625" style="38" customWidth="1"/>
    <col min="38" max="38" width="5.6640625" style="38" customWidth="1"/>
    <col min="39" max="16384" width="9" style="38"/>
  </cols>
  <sheetData>
    <row r="1" spans="1:38" ht="17.25" customHeight="1">
      <c r="A1" s="784" t="str">
        <f>A測定!A5</f>
        <v>GHAC  R0J尺寸检查表</v>
      </c>
      <c r="B1" s="784"/>
      <c r="C1" s="784"/>
      <c r="D1" s="784"/>
      <c r="E1" s="784"/>
      <c r="F1" s="790" t="str">
        <f>CONCATENATE(MID(A測定!A5,6,3),"#",A測定!D5,"_",A測定!L5,"(",TEXT(A測定!G5,"yy/mm/dd"),")","_","SHOT.NO",A測定!J5)</f>
        <v xml:space="preserve"> R0#3_DC1(AVE)_SHOT.NO191</v>
      </c>
      <c r="G1" s="791"/>
      <c r="H1" s="791"/>
      <c r="I1" s="791"/>
      <c r="J1" s="791"/>
      <c r="K1" s="791"/>
      <c r="L1" s="791"/>
      <c r="M1" s="792"/>
      <c r="AB1" s="785" t="str">
        <f>A測定!$J$7</f>
        <v>基准值</v>
      </c>
      <c r="AC1" s="786"/>
      <c r="AD1" s="784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AE1" s="784"/>
      <c r="AF1" s="784"/>
      <c r="AG1" s="784"/>
      <c r="AH1" s="784"/>
      <c r="AI1" s="784"/>
      <c r="AJ1" s="784"/>
      <c r="AK1" s="784"/>
    </row>
    <row r="2" spans="1:38" ht="17.25" customHeight="1">
      <c r="A2" s="784"/>
      <c r="B2" s="784"/>
      <c r="C2" s="784"/>
      <c r="D2" s="784"/>
      <c r="E2" s="784"/>
      <c r="F2" s="793"/>
      <c r="G2" s="794"/>
      <c r="H2" s="794"/>
      <c r="I2" s="794"/>
      <c r="J2" s="794"/>
      <c r="K2" s="794"/>
      <c r="L2" s="794"/>
      <c r="M2" s="795"/>
      <c r="AB2" s="787"/>
      <c r="AC2" s="788"/>
      <c r="AD2" s="784"/>
      <c r="AE2" s="784"/>
      <c r="AF2" s="784"/>
      <c r="AG2" s="784"/>
      <c r="AH2" s="784"/>
      <c r="AI2" s="784"/>
      <c r="AJ2" s="784"/>
      <c r="AK2" s="784"/>
    </row>
    <row r="3" spans="1:38">
      <c r="A3" s="784" t="str">
        <f>A測定!$S$3</f>
        <v>AL被せﾎﾞｱ内径　端面</v>
      </c>
      <c r="B3" s="784"/>
      <c r="C3" s="784"/>
      <c r="D3" s="784"/>
      <c r="E3" s="784"/>
      <c r="F3" s="39" t="s">
        <v>27</v>
      </c>
      <c r="G3" s="40">
        <f>MAX(B8:B15,AK8:AK15)</f>
        <v>0.2</v>
      </c>
      <c r="O3" s="1"/>
      <c r="P3" s="1"/>
      <c r="Q3" s="1"/>
      <c r="R3" s="1"/>
      <c r="S3" s="1"/>
      <c r="T3" s="1"/>
      <c r="U3" s="1"/>
      <c r="V3" s="1"/>
    </row>
    <row r="4" spans="1:38">
      <c r="A4" s="784"/>
      <c r="B4" s="784"/>
      <c r="C4" s="784"/>
      <c r="D4" s="784"/>
      <c r="E4" s="784"/>
      <c r="F4" s="39" t="s">
        <v>28</v>
      </c>
      <c r="G4" s="40">
        <f>MIN(B8:B15,AK8:AK15)</f>
        <v>-0.35</v>
      </c>
      <c r="O4" s="1"/>
      <c r="P4" s="1"/>
      <c r="Q4" s="1"/>
      <c r="R4" s="1"/>
      <c r="S4" s="1"/>
      <c r="T4" s="1"/>
      <c r="U4" s="1"/>
      <c r="V4" s="1"/>
    </row>
    <row r="6" spans="1:38" ht="17.25" customHeight="1">
      <c r="A6" s="778" t="str">
        <f>A測定!$O$11</f>
        <v>判定</v>
      </c>
      <c r="B6" s="778" t="str">
        <f>A測定!$M$11</f>
        <v>差異</v>
      </c>
      <c r="C6" s="778" t="str">
        <f>A測定!$L$11</f>
        <v>取代</v>
      </c>
      <c r="D6" s="778" t="str">
        <f>A測定!$K$11</f>
        <v>測定値</v>
      </c>
      <c r="E6" s="778" t="str">
        <f>A測定!$J$11</f>
        <v>素材寸法</v>
      </c>
      <c r="F6" s="778" t="str">
        <f>RIGHT(A測定!$H$11,2)</f>
        <v>公差</v>
      </c>
      <c r="G6" s="778"/>
      <c r="H6" s="800" t="str">
        <f>A測定!$G$11</f>
        <v>设定余量</v>
      </c>
      <c r="I6" s="778" t="str">
        <f>A測定!$F$11</f>
        <v>工件尺寸</v>
      </c>
      <c r="J6" s="778" t="str">
        <f>A測定!$D$11</f>
        <v>测量</v>
      </c>
      <c r="K6" s="778" t="str">
        <f>A測定!$A$11</f>
        <v>NO</v>
      </c>
      <c r="AB6" s="778" t="str">
        <f>K6</f>
        <v>NO</v>
      </c>
      <c r="AC6" s="778" t="str">
        <f>J6</f>
        <v>测量</v>
      </c>
      <c r="AD6" s="781" t="str">
        <f>I6</f>
        <v>工件尺寸</v>
      </c>
      <c r="AE6" s="781" t="str">
        <f>H6</f>
        <v>设定余量</v>
      </c>
      <c r="AF6" s="778" t="str">
        <f>F6</f>
        <v>公差</v>
      </c>
      <c r="AG6" s="778"/>
      <c r="AH6" s="781" t="str">
        <f>E6</f>
        <v>素材寸法</v>
      </c>
      <c r="AI6" s="778" t="str">
        <f>D6</f>
        <v>測定値</v>
      </c>
      <c r="AJ6" s="781" t="str">
        <f>C6</f>
        <v>取代</v>
      </c>
      <c r="AK6" s="778" t="str">
        <f>B6</f>
        <v>差異</v>
      </c>
      <c r="AL6" s="778" t="str">
        <f>A6</f>
        <v>判定</v>
      </c>
    </row>
    <row r="7" spans="1:38">
      <c r="A7" s="778"/>
      <c r="B7" s="778"/>
      <c r="C7" s="778"/>
      <c r="D7" s="778"/>
      <c r="E7" s="778"/>
      <c r="F7" s="173" t="str">
        <f>LEFT(A測定!$I$11,1)</f>
        <v>下</v>
      </c>
      <c r="G7" s="173" t="str">
        <f>LEFT(A測定!$H$11,1)</f>
        <v>上</v>
      </c>
      <c r="H7" s="802"/>
      <c r="I7" s="778"/>
      <c r="J7" s="778"/>
      <c r="K7" s="778"/>
      <c r="AB7" s="778"/>
      <c r="AC7" s="778"/>
      <c r="AD7" s="778"/>
      <c r="AE7" s="778"/>
      <c r="AF7" s="173" t="str">
        <f>G7</f>
        <v>上</v>
      </c>
      <c r="AG7" s="173" t="str">
        <f>F7</f>
        <v>下</v>
      </c>
      <c r="AH7" s="778"/>
      <c r="AI7" s="778"/>
      <c r="AJ7" s="778"/>
      <c r="AK7" s="778"/>
      <c r="AL7" s="778"/>
    </row>
    <row r="8" spans="1:38">
      <c r="A8" s="39" t="str">
        <f t="shared" ref="A8:A15" si="0">IF(AND(G8&gt;=B8,B8&gt;=F8),"OK","NG")</f>
        <v>OK</v>
      </c>
      <c r="B8" s="42">
        <f>A測定!M340</f>
        <v>-0.16</v>
      </c>
      <c r="C8" s="42">
        <f>A測定!L340</f>
        <v>0.52</v>
      </c>
      <c r="D8" s="43">
        <f>A測定!K340</f>
        <v>35.982999999999997</v>
      </c>
      <c r="E8" s="43">
        <f>A測定!J340</f>
        <v>35.82</v>
      </c>
      <c r="F8" s="42">
        <f>A測定!I340</f>
        <v>-0.5</v>
      </c>
      <c r="G8" s="42">
        <f>A測定!H340</f>
        <v>0.2</v>
      </c>
      <c r="H8" s="42">
        <f>A測定!G340</f>
        <v>0.68</v>
      </c>
      <c r="I8" s="43">
        <f>A測定!F340</f>
        <v>36.5</v>
      </c>
      <c r="J8" s="39" t="str">
        <f>A測定!D340</f>
        <v>L</v>
      </c>
      <c r="K8" s="39">
        <f>A測定!A340</f>
        <v>449</v>
      </c>
      <c r="AB8" s="39">
        <f>A測定!A352</f>
        <v>461</v>
      </c>
      <c r="AC8" s="39" t="str">
        <f>A測定!D352</f>
        <v>L</v>
      </c>
      <c r="AD8" s="45">
        <f>A測定!F352</f>
        <v>36.5</v>
      </c>
      <c r="AE8" s="42">
        <f>A測定!G352</f>
        <v>0.68</v>
      </c>
      <c r="AF8" s="47">
        <f>A測定!H352</f>
        <v>0.2</v>
      </c>
      <c r="AG8" s="47">
        <f>A測定!I352</f>
        <v>-0.5</v>
      </c>
      <c r="AH8" s="45">
        <f>A測定!J352</f>
        <v>35.82</v>
      </c>
      <c r="AI8" s="45">
        <f>A測定!K352</f>
        <v>36.055999999999997</v>
      </c>
      <c r="AJ8" s="42">
        <f>A測定!L352</f>
        <v>0.44000000000000006</v>
      </c>
      <c r="AK8" s="47">
        <f>A測定!M352</f>
        <v>-0.24</v>
      </c>
      <c r="AL8" s="39" t="str">
        <f t="shared" ref="AL8:AL15" si="1">IF(AND(AF8&gt;=AK8,AK8&gt;=AG8),"OK","NG")</f>
        <v>OK</v>
      </c>
    </row>
    <row r="9" spans="1:38">
      <c r="A9" s="39" t="str">
        <f t="shared" si="0"/>
        <v>OK</v>
      </c>
      <c r="B9" s="42">
        <f>A測定!M348</f>
        <v>-0.01</v>
      </c>
      <c r="C9" s="42">
        <f>A測定!L348</f>
        <v>0.67</v>
      </c>
      <c r="D9" s="43">
        <f>A測定!K348</f>
        <v>35.828000000000003</v>
      </c>
      <c r="E9" s="43">
        <f>A測定!J348</f>
        <v>35.82</v>
      </c>
      <c r="F9" s="42">
        <f>A測定!I348</f>
        <v>-0.5</v>
      </c>
      <c r="G9" s="42">
        <f>A測定!H348</f>
        <v>0.2</v>
      </c>
      <c r="H9" s="42">
        <f>A測定!G348</f>
        <v>0.68</v>
      </c>
      <c r="I9" s="43">
        <f>A測定!F348</f>
        <v>36.5</v>
      </c>
      <c r="J9" s="39" t="str">
        <f>A測定!D348</f>
        <v>L</v>
      </c>
      <c r="K9" s="39">
        <f>A測定!A348</f>
        <v>457</v>
      </c>
      <c r="AB9" s="39">
        <f>A測定!A344</f>
        <v>453</v>
      </c>
      <c r="AC9" s="39" t="str">
        <f>A測定!D344</f>
        <v>L</v>
      </c>
      <c r="AD9" s="45">
        <f>A測定!F344</f>
        <v>36.5</v>
      </c>
      <c r="AE9" s="42">
        <f>A測定!G344</f>
        <v>0.68</v>
      </c>
      <c r="AF9" s="47">
        <f>A測定!H344</f>
        <v>0.2</v>
      </c>
      <c r="AG9" s="47">
        <f>A測定!I344</f>
        <v>-0.5</v>
      </c>
      <c r="AH9" s="45">
        <f>A測定!J344</f>
        <v>35.82</v>
      </c>
      <c r="AI9" s="45">
        <f>A測定!K344</f>
        <v>35.951999999999998</v>
      </c>
      <c r="AJ9" s="42">
        <f>A測定!L344</f>
        <v>0.55000000000000004</v>
      </c>
      <c r="AK9" s="47">
        <f>A測定!M344</f>
        <v>-0.13</v>
      </c>
      <c r="AL9" s="39" t="str">
        <f t="shared" si="1"/>
        <v>OK</v>
      </c>
    </row>
    <row r="10" spans="1:38">
      <c r="A10" s="39" t="str">
        <f t="shared" si="0"/>
        <v>OK</v>
      </c>
      <c r="B10" s="42">
        <f>A測定!M324</f>
        <v>-0.2</v>
      </c>
      <c r="C10" s="42">
        <f>A測定!L324</f>
        <v>0.48000000000000004</v>
      </c>
      <c r="D10" s="43">
        <f>A測定!K324</f>
        <v>36.015000000000001</v>
      </c>
      <c r="E10" s="43">
        <f>A測定!J324</f>
        <v>35.82</v>
      </c>
      <c r="F10" s="42">
        <f>A測定!I324</f>
        <v>-0.5</v>
      </c>
      <c r="G10" s="42">
        <f>A測定!H324</f>
        <v>0.2</v>
      </c>
      <c r="H10" s="42">
        <f>A測定!G324</f>
        <v>0.68</v>
      </c>
      <c r="I10" s="43">
        <f>A測定!F324</f>
        <v>36.5</v>
      </c>
      <c r="J10" s="39" t="str">
        <f>A測定!D324</f>
        <v>L</v>
      </c>
      <c r="K10" s="39">
        <f>A測定!A324</f>
        <v>433</v>
      </c>
      <c r="AB10" s="39">
        <f>A測定!A336</f>
        <v>445</v>
      </c>
      <c r="AC10" s="39" t="str">
        <f>A測定!D336</f>
        <v>L</v>
      </c>
      <c r="AD10" s="45">
        <f>A測定!F336</f>
        <v>36.5</v>
      </c>
      <c r="AE10" s="42">
        <f>A測定!G336</f>
        <v>0.68</v>
      </c>
      <c r="AF10" s="47">
        <f>A測定!H336</f>
        <v>0.2</v>
      </c>
      <c r="AG10" s="47">
        <f>A測定!I336</f>
        <v>-0.5</v>
      </c>
      <c r="AH10" s="45">
        <f>A測定!J336</f>
        <v>35.82</v>
      </c>
      <c r="AI10" s="45">
        <f>A測定!K336</f>
        <v>35.781999999999996</v>
      </c>
      <c r="AJ10" s="42">
        <f>A測定!L336</f>
        <v>0.72000000000000008</v>
      </c>
      <c r="AK10" s="47">
        <f>A測定!M336</f>
        <v>0.04</v>
      </c>
      <c r="AL10" s="39" t="str">
        <f t="shared" si="1"/>
        <v>OK</v>
      </c>
    </row>
    <row r="11" spans="1:38">
      <c r="A11" s="39" t="str">
        <f t="shared" si="0"/>
        <v>OK</v>
      </c>
      <c r="B11" s="42">
        <f>A測定!M332</f>
        <v>-0.08</v>
      </c>
      <c r="C11" s="42">
        <f>A測定!L332</f>
        <v>0.60000000000000009</v>
      </c>
      <c r="D11" s="43">
        <f>A測定!K332</f>
        <v>35.9</v>
      </c>
      <c r="E11" s="43">
        <f>A測定!J332</f>
        <v>35.82</v>
      </c>
      <c r="F11" s="42">
        <f>A測定!I332</f>
        <v>-0.5</v>
      </c>
      <c r="G11" s="42">
        <f>A測定!H332</f>
        <v>0.2</v>
      </c>
      <c r="H11" s="42">
        <f>A測定!G332</f>
        <v>0.68</v>
      </c>
      <c r="I11" s="43">
        <f>A測定!F332</f>
        <v>36.5</v>
      </c>
      <c r="J11" s="39" t="str">
        <f>A測定!D332</f>
        <v>L</v>
      </c>
      <c r="K11" s="39">
        <f>A測定!A332</f>
        <v>441</v>
      </c>
      <c r="AB11" s="39">
        <f>A測定!A328</f>
        <v>437</v>
      </c>
      <c r="AC11" s="39" t="str">
        <f>A測定!D328</f>
        <v>L</v>
      </c>
      <c r="AD11" s="45">
        <f>A測定!F328</f>
        <v>36.5</v>
      </c>
      <c r="AE11" s="42">
        <f>A測定!G328</f>
        <v>0.68</v>
      </c>
      <c r="AF11" s="47">
        <f>A測定!H328</f>
        <v>0.2</v>
      </c>
      <c r="AG11" s="47">
        <f>A測定!I328</f>
        <v>-0.5</v>
      </c>
      <c r="AH11" s="45">
        <f>A測定!J328</f>
        <v>35.82</v>
      </c>
      <c r="AI11" s="45">
        <f>A測定!K328</f>
        <v>36.029000000000003</v>
      </c>
      <c r="AJ11" s="42">
        <f>A測定!L328</f>
        <v>0.47000000000000008</v>
      </c>
      <c r="AK11" s="47">
        <f>A測定!M328</f>
        <v>-0.21</v>
      </c>
      <c r="AL11" s="39" t="str">
        <f t="shared" si="1"/>
        <v>OK</v>
      </c>
    </row>
    <row r="12" spans="1:38">
      <c r="A12" s="39" t="str">
        <f t="shared" si="0"/>
        <v>OK</v>
      </c>
      <c r="B12" s="42">
        <f>A測定!M308</f>
        <v>-0.19</v>
      </c>
      <c r="C12" s="42">
        <f>A測定!L308</f>
        <v>0.49000000000000005</v>
      </c>
      <c r="D12" s="43">
        <f>A測定!K308</f>
        <v>36.012999999999998</v>
      </c>
      <c r="E12" s="43">
        <f>A測定!J308</f>
        <v>35.82</v>
      </c>
      <c r="F12" s="42">
        <f>A測定!I308</f>
        <v>-0.5</v>
      </c>
      <c r="G12" s="42">
        <f>A測定!H308</f>
        <v>0.2</v>
      </c>
      <c r="H12" s="42">
        <f>A測定!G308</f>
        <v>0.68</v>
      </c>
      <c r="I12" s="43">
        <f>A測定!F308</f>
        <v>36.5</v>
      </c>
      <c r="J12" s="39" t="str">
        <f>A測定!D308</f>
        <v>L</v>
      </c>
      <c r="K12" s="39">
        <f>A測定!A308</f>
        <v>417</v>
      </c>
      <c r="AB12" s="39">
        <f>A測定!A320</f>
        <v>429</v>
      </c>
      <c r="AC12" s="39" t="str">
        <f>A測定!D320</f>
        <v>L</v>
      </c>
      <c r="AD12" s="45">
        <f>A測定!F320</f>
        <v>36.5</v>
      </c>
      <c r="AE12" s="42">
        <f>A測定!G320</f>
        <v>0.68</v>
      </c>
      <c r="AF12" s="47">
        <f>A測定!H320</f>
        <v>0.2</v>
      </c>
      <c r="AG12" s="47">
        <f>A測定!I320</f>
        <v>-0.5</v>
      </c>
      <c r="AH12" s="45">
        <f>A測定!J320</f>
        <v>35.82</v>
      </c>
      <c r="AI12" s="45">
        <f>A測定!K320</f>
        <v>35.722000000000001</v>
      </c>
      <c r="AJ12" s="42">
        <f>A測定!L320</f>
        <v>0.78</v>
      </c>
      <c r="AK12" s="47">
        <f>A測定!M320</f>
        <v>0.1</v>
      </c>
      <c r="AL12" s="39" t="str">
        <f t="shared" si="1"/>
        <v>OK</v>
      </c>
    </row>
    <row r="13" spans="1:38">
      <c r="A13" s="39" t="str">
        <f t="shared" si="0"/>
        <v>OK</v>
      </c>
      <c r="B13" s="42">
        <f>A測定!M312</f>
        <v>-0.17</v>
      </c>
      <c r="C13" s="42">
        <f>A測定!L312</f>
        <v>0.51</v>
      </c>
      <c r="D13" s="43">
        <f>A測定!K312</f>
        <v>35.99</v>
      </c>
      <c r="E13" s="43">
        <f>A測定!J312</f>
        <v>35.82</v>
      </c>
      <c r="F13" s="42">
        <f>A測定!I312</f>
        <v>-0.5</v>
      </c>
      <c r="G13" s="42">
        <f>A測定!H312</f>
        <v>0.2</v>
      </c>
      <c r="H13" s="42">
        <f>A測定!G312</f>
        <v>0.68</v>
      </c>
      <c r="I13" s="43">
        <f>A測定!F312</f>
        <v>36.5</v>
      </c>
      <c r="J13" s="39" t="str">
        <f>A測定!D312</f>
        <v>L</v>
      </c>
      <c r="K13" s="39">
        <f>A測定!A312</f>
        <v>425</v>
      </c>
      <c r="AB13" s="39">
        <f>A測定!A316</f>
        <v>421</v>
      </c>
      <c r="AC13" s="39" t="str">
        <f>A測定!D316</f>
        <v>L</v>
      </c>
      <c r="AD13" s="45">
        <f>A測定!F316</f>
        <v>36.5</v>
      </c>
      <c r="AE13" s="42">
        <f>A測定!G316</f>
        <v>0.68</v>
      </c>
      <c r="AF13" s="47">
        <f>A測定!H316</f>
        <v>0.2</v>
      </c>
      <c r="AG13" s="47">
        <f>A測定!I316</f>
        <v>-0.5</v>
      </c>
      <c r="AH13" s="45">
        <f>A測定!J316</f>
        <v>35.82</v>
      </c>
      <c r="AI13" s="45">
        <f>A測定!K316</f>
        <v>36.009</v>
      </c>
      <c r="AJ13" s="42">
        <f>A測定!L316</f>
        <v>0.49000000000000005</v>
      </c>
      <c r="AK13" s="47">
        <f>A測定!M316</f>
        <v>-0.19</v>
      </c>
      <c r="AL13" s="39" t="str">
        <f t="shared" si="1"/>
        <v>OK</v>
      </c>
    </row>
    <row r="14" spans="1:38">
      <c r="A14" s="39" t="str">
        <f t="shared" si="0"/>
        <v>OK</v>
      </c>
      <c r="B14" s="42">
        <f>A測定!M292</f>
        <v>-0.11</v>
      </c>
      <c r="C14" s="42">
        <f>A測定!L292</f>
        <v>0.57000000000000006</v>
      </c>
      <c r="D14" s="43">
        <f>A測定!K292</f>
        <v>35.926000000000002</v>
      </c>
      <c r="E14" s="43">
        <f>A測定!J292</f>
        <v>35.82</v>
      </c>
      <c r="F14" s="42">
        <f>A測定!I292</f>
        <v>-0.5</v>
      </c>
      <c r="G14" s="42">
        <f>A測定!H292</f>
        <v>0.2</v>
      </c>
      <c r="H14" s="42">
        <f>A測定!G292</f>
        <v>0.68</v>
      </c>
      <c r="I14" s="43">
        <f>A測定!F292</f>
        <v>36.5</v>
      </c>
      <c r="J14" s="39" t="str">
        <f>A測定!D292</f>
        <v>L</v>
      </c>
      <c r="K14" s="39">
        <f>A測定!A292</f>
        <v>401</v>
      </c>
      <c r="AB14" s="39">
        <f>A測定!A304</f>
        <v>413</v>
      </c>
      <c r="AC14" s="39" t="str">
        <f>A測定!D304</f>
        <v>L</v>
      </c>
      <c r="AD14" s="45">
        <f>A測定!F304</f>
        <v>36.5</v>
      </c>
      <c r="AE14" s="42">
        <f>A測定!G304</f>
        <v>0.68</v>
      </c>
      <c r="AF14" s="47">
        <f>A測定!H304</f>
        <v>0.2</v>
      </c>
      <c r="AG14" s="47">
        <f>A測定!I304</f>
        <v>-0.5</v>
      </c>
      <c r="AH14" s="45">
        <f>A測定!J304</f>
        <v>35.82</v>
      </c>
      <c r="AI14" s="45">
        <f>A測定!K304</f>
        <v>35.621000000000002</v>
      </c>
      <c r="AJ14" s="42">
        <f>A測定!L304</f>
        <v>0.88000000000000012</v>
      </c>
      <c r="AK14" s="47">
        <f>A測定!M304</f>
        <v>0.2</v>
      </c>
      <c r="AL14" s="39" t="str">
        <f t="shared" si="1"/>
        <v>OK</v>
      </c>
    </row>
    <row r="15" spans="1:38">
      <c r="A15" s="39" t="str">
        <f t="shared" si="0"/>
        <v>OK</v>
      </c>
      <c r="B15" s="42">
        <f>A測定!M296</f>
        <v>-0.35</v>
      </c>
      <c r="C15" s="42">
        <f>A測定!L296</f>
        <v>0.33000000000000007</v>
      </c>
      <c r="D15" s="43">
        <f>A測定!K296</f>
        <v>36.170999999999999</v>
      </c>
      <c r="E15" s="43">
        <f>A測定!J296</f>
        <v>35.82</v>
      </c>
      <c r="F15" s="42">
        <f>A測定!I296</f>
        <v>-0.5</v>
      </c>
      <c r="G15" s="42">
        <f>A測定!H296</f>
        <v>0.2</v>
      </c>
      <c r="H15" s="42">
        <f>A測定!G296</f>
        <v>0.68</v>
      </c>
      <c r="I15" s="43">
        <f>A測定!F296</f>
        <v>36.5</v>
      </c>
      <c r="J15" s="39" t="str">
        <f>A測定!D296</f>
        <v>L</v>
      </c>
      <c r="K15" s="39">
        <f>A測定!A296</f>
        <v>409</v>
      </c>
      <c r="AB15" s="39">
        <f>A測定!A300</f>
        <v>405</v>
      </c>
      <c r="AC15" s="39" t="str">
        <f>A測定!D300</f>
        <v>L</v>
      </c>
      <c r="AD15" s="45">
        <f>A測定!F300</f>
        <v>36.5</v>
      </c>
      <c r="AE15" s="42">
        <f>A測定!G300</f>
        <v>0.68</v>
      </c>
      <c r="AF15" s="47">
        <f>A測定!H300</f>
        <v>0.2</v>
      </c>
      <c r="AG15" s="47">
        <f>A測定!I300</f>
        <v>-0.5</v>
      </c>
      <c r="AH15" s="45">
        <f>A測定!J300</f>
        <v>35.82</v>
      </c>
      <c r="AI15" s="45">
        <f>A測定!K300</f>
        <v>35.930999999999997</v>
      </c>
      <c r="AJ15" s="42">
        <f>A測定!L300</f>
        <v>0.57000000000000006</v>
      </c>
      <c r="AK15" s="47">
        <f>A測定!M300</f>
        <v>-0.11</v>
      </c>
      <c r="AL15" s="39" t="str">
        <f t="shared" si="1"/>
        <v>OK</v>
      </c>
    </row>
  </sheetData>
  <mergeCells count="25">
    <mergeCell ref="A1:E2"/>
    <mergeCell ref="F1:M2"/>
    <mergeCell ref="AB1:AC2"/>
    <mergeCell ref="AD1:AK2"/>
    <mergeCell ref="A6:A7"/>
    <mergeCell ref="B6:B7"/>
    <mergeCell ref="C6:C7"/>
    <mergeCell ref="D6:D7"/>
    <mergeCell ref="AB6:AB7"/>
    <mergeCell ref="H6:H7"/>
    <mergeCell ref="E6:E7"/>
    <mergeCell ref="F6:G6"/>
    <mergeCell ref="AF6:AG6"/>
    <mergeCell ref="AH6:AH7"/>
    <mergeCell ref="AL6:AL7"/>
    <mergeCell ref="AK6:AK7"/>
    <mergeCell ref="A3:E4"/>
    <mergeCell ref="J6:J7"/>
    <mergeCell ref="K6:K7"/>
    <mergeCell ref="AJ6:AJ7"/>
    <mergeCell ref="AI6:AI7"/>
    <mergeCell ref="I6:I7"/>
    <mergeCell ref="AE6:AE7"/>
    <mergeCell ref="AD6:AD7"/>
    <mergeCell ref="AC6:AC7"/>
  </mergeCells>
  <phoneticPr fontId="2"/>
  <conditionalFormatting sqref="AL8:AL15 A8:A15">
    <cfRule type="cellIs" dxfId="197" priority="82" stopIfTrue="1" operator="equal">
      <formula>"NG"</formula>
    </cfRule>
    <cfRule type="cellIs" dxfId="196" priority="83" stopIfTrue="1" operator="equal">
      <formula>"OK"</formula>
    </cfRule>
  </conditionalFormatting>
  <conditionalFormatting sqref="B8:B15">
    <cfRule type="cellIs" dxfId="195" priority="229" stopIfTrue="1" operator="notBetween">
      <formula>G8</formula>
      <formula>F8</formula>
    </cfRule>
    <cfRule type="cellIs" dxfId="194" priority="230" stopIfTrue="1" operator="notBetween">
      <formula>G8-0.05</formula>
      <formula>F8+0.05</formula>
    </cfRule>
  </conditionalFormatting>
  <conditionalFormatting sqref="AK8:AK15">
    <cfRule type="cellIs" dxfId="193" priority="233" stopIfTrue="1" operator="notBetween">
      <formula>AF8</formula>
      <formula>AG8</formula>
    </cfRule>
    <cfRule type="cellIs" dxfId="192" priority="234" stopIfTrue="1" operator="notBetween">
      <formula>AF8-0.05</formula>
      <formula>AG8+0.05</formula>
    </cfRule>
  </conditionalFormatting>
  <conditionalFormatting sqref="AE8">
    <cfRule type="cellIs" dxfId="191" priority="64" stopIfTrue="1" operator="equal">
      <formula>0</formula>
    </cfRule>
  </conditionalFormatting>
  <conditionalFormatting sqref="AE8">
    <cfRule type="cellIs" dxfId="190" priority="63" operator="equal">
      <formula>""</formula>
    </cfRule>
  </conditionalFormatting>
  <conditionalFormatting sqref="AE9">
    <cfRule type="cellIs" dxfId="189" priority="62" stopIfTrue="1" operator="equal">
      <formula>0</formula>
    </cfRule>
  </conditionalFormatting>
  <conditionalFormatting sqref="AE9">
    <cfRule type="cellIs" dxfId="188" priority="61" operator="equal">
      <formula>""</formula>
    </cfRule>
  </conditionalFormatting>
  <conditionalFormatting sqref="AE10">
    <cfRule type="cellIs" dxfId="187" priority="60" stopIfTrue="1" operator="equal">
      <formula>0</formula>
    </cfRule>
  </conditionalFormatting>
  <conditionalFormatting sqref="AE10">
    <cfRule type="cellIs" dxfId="186" priority="59" operator="equal">
      <formula>""</formula>
    </cfRule>
  </conditionalFormatting>
  <conditionalFormatting sqref="AE11">
    <cfRule type="cellIs" dxfId="185" priority="58" stopIfTrue="1" operator="equal">
      <formula>0</formula>
    </cfRule>
  </conditionalFormatting>
  <conditionalFormatting sqref="AE11">
    <cfRule type="cellIs" dxfId="184" priority="57" operator="equal">
      <formula>""</formula>
    </cfRule>
  </conditionalFormatting>
  <conditionalFormatting sqref="AE12">
    <cfRule type="cellIs" dxfId="183" priority="56" stopIfTrue="1" operator="equal">
      <formula>0</formula>
    </cfRule>
  </conditionalFormatting>
  <conditionalFormatting sqref="AE12">
    <cfRule type="cellIs" dxfId="182" priority="55" operator="equal">
      <formula>""</formula>
    </cfRule>
  </conditionalFormatting>
  <conditionalFormatting sqref="AE13">
    <cfRule type="cellIs" dxfId="181" priority="54" stopIfTrue="1" operator="equal">
      <formula>0</formula>
    </cfRule>
  </conditionalFormatting>
  <conditionalFormatting sqref="AE13">
    <cfRule type="cellIs" dxfId="180" priority="53" operator="equal">
      <formula>""</formula>
    </cfRule>
  </conditionalFormatting>
  <conditionalFormatting sqref="AE14">
    <cfRule type="cellIs" dxfId="179" priority="52" stopIfTrue="1" operator="equal">
      <formula>0</formula>
    </cfRule>
  </conditionalFormatting>
  <conditionalFormatting sqref="AE14">
    <cfRule type="cellIs" dxfId="178" priority="51" operator="equal">
      <formula>""</formula>
    </cfRule>
  </conditionalFormatting>
  <conditionalFormatting sqref="AE15">
    <cfRule type="cellIs" dxfId="177" priority="50" stopIfTrue="1" operator="equal">
      <formula>0</formula>
    </cfRule>
  </conditionalFormatting>
  <conditionalFormatting sqref="AE15">
    <cfRule type="cellIs" dxfId="176" priority="49" operator="equal">
      <formula>""</formula>
    </cfRule>
  </conditionalFormatting>
  <conditionalFormatting sqref="H8">
    <cfRule type="cellIs" dxfId="175" priority="48" stopIfTrue="1" operator="equal">
      <formula>0</formula>
    </cfRule>
  </conditionalFormatting>
  <conditionalFormatting sqref="H8">
    <cfRule type="cellIs" dxfId="174" priority="47" operator="equal">
      <formula>""</formula>
    </cfRule>
  </conditionalFormatting>
  <conditionalFormatting sqref="H9">
    <cfRule type="cellIs" dxfId="173" priority="46" stopIfTrue="1" operator="equal">
      <formula>0</formula>
    </cfRule>
  </conditionalFormatting>
  <conditionalFormatting sqref="H9">
    <cfRule type="cellIs" dxfId="172" priority="45" operator="equal">
      <formula>""</formula>
    </cfRule>
  </conditionalFormatting>
  <conditionalFormatting sqref="H10">
    <cfRule type="cellIs" dxfId="171" priority="44" stopIfTrue="1" operator="equal">
      <formula>0</formula>
    </cfRule>
  </conditionalFormatting>
  <conditionalFormatting sqref="H10">
    <cfRule type="cellIs" dxfId="170" priority="43" operator="equal">
      <formula>""</formula>
    </cfRule>
  </conditionalFormatting>
  <conditionalFormatting sqref="H11">
    <cfRule type="cellIs" dxfId="169" priority="42" stopIfTrue="1" operator="equal">
      <formula>0</formula>
    </cfRule>
  </conditionalFormatting>
  <conditionalFormatting sqref="H11">
    <cfRule type="cellIs" dxfId="168" priority="41" operator="equal">
      <formula>""</formula>
    </cfRule>
  </conditionalFormatting>
  <conditionalFormatting sqref="H12">
    <cfRule type="cellIs" dxfId="167" priority="40" stopIfTrue="1" operator="equal">
      <formula>0</formula>
    </cfRule>
  </conditionalFormatting>
  <conditionalFormatting sqref="H12">
    <cfRule type="cellIs" dxfId="166" priority="39" operator="equal">
      <formula>""</formula>
    </cfRule>
  </conditionalFormatting>
  <conditionalFormatting sqref="H13">
    <cfRule type="cellIs" dxfId="165" priority="38" stopIfTrue="1" operator="equal">
      <formula>0</formula>
    </cfRule>
  </conditionalFormatting>
  <conditionalFormatting sqref="H13">
    <cfRule type="cellIs" dxfId="164" priority="37" operator="equal">
      <formula>""</formula>
    </cfRule>
  </conditionalFormatting>
  <conditionalFormatting sqref="H14">
    <cfRule type="cellIs" dxfId="163" priority="36" stopIfTrue="1" operator="equal">
      <formula>0</formula>
    </cfRule>
  </conditionalFormatting>
  <conditionalFormatting sqref="H14">
    <cfRule type="cellIs" dxfId="162" priority="35" operator="equal">
      <formula>""</formula>
    </cfRule>
  </conditionalFormatting>
  <conditionalFormatting sqref="H15">
    <cfRule type="cellIs" dxfId="161" priority="34" stopIfTrue="1" operator="equal">
      <formula>0</formula>
    </cfRule>
  </conditionalFormatting>
  <conditionalFormatting sqref="H15">
    <cfRule type="cellIs" dxfId="160" priority="33" operator="equal">
      <formula>""</formula>
    </cfRule>
  </conditionalFormatting>
  <conditionalFormatting sqref="C9">
    <cfRule type="cellIs" dxfId="159" priority="16" operator="equal">
      <formula>""</formula>
    </cfRule>
  </conditionalFormatting>
  <conditionalFormatting sqref="C8">
    <cfRule type="cellIs" dxfId="158" priority="15" operator="equal">
      <formula>""</formula>
    </cfRule>
  </conditionalFormatting>
  <conditionalFormatting sqref="C10">
    <cfRule type="cellIs" dxfId="157" priority="14" operator="equal">
      <formula>""</formula>
    </cfRule>
  </conditionalFormatting>
  <conditionalFormatting sqref="C11">
    <cfRule type="cellIs" dxfId="156" priority="13" operator="equal">
      <formula>""</formula>
    </cfRule>
  </conditionalFormatting>
  <conditionalFormatting sqref="C13">
    <cfRule type="cellIs" dxfId="155" priority="12" operator="equal">
      <formula>""</formula>
    </cfRule>
  </conditionalFormatting>
  <conditionalFormatting sqref="C12">
    <cfRule type="cellIs" dxfId="154" priority="11" operator="equal">
      <formula>""</formula>
    </cfRule>
  </conditionalFormatting>
  <conditionalFormatting sqref="C14">
    <cfRule type="cellIs" dxfId="153" priority="10" operator="equal">
      <formula>""</formula>
    </cfRule>
  </conditionalFormatting>
  <conditionalFormatting sqref="C15">
    <cfRule type="cellIs" dxfId="152" priority="9" operator="equal">
      <formula>""</formula>
    </cfRule>
  </conditionalFormatting>
  <conditionalFormatting sqref="AJ9">
    <cfRule type="cellIs" dxfId="151" priority="8" operator="equal">
      <formula>""</formula>
    </cfRule>
  </conditionalFormatting>
  <conditionalFormatting sqref="AJ8">
    <cfRule type="cellIs" dxfId="150" priority="7" operator="equal">
      <formula>""</formula>
    </cfRule>
  </conditionalFormatting>
  <conditionalFormatting sqref="AJ10">
    <cfRule type="cellIs" dxfId="149" priority="6" operator="equal">
      <formula>""</formula>
    </cfRule>
  </conditionalFormatting>
  <conditionalFormatting sqref="AJ11">
    <cfRule type="cellIs" dxfId="148" priority="5" operator="equal">
      <formula>""</formula>
    </cfRule>
  </conditionalFormatting>
  <conditionalFormatting sqref="AJ13">
    <cfRule type="cellIs" dxfId="147" priority="4" operator="equal">
      <formula>""</formula>
    </cfRule>
  </conditionalFormatting>
  <conditionalFormatting sqref="AJ12">
    <cfRule type="cellIs" dxfId="146" priority="3" operator="equal">
      <formula>""</formula>
    </cfRule>
  </conditionalFormatting>
  <conditionalFormatting sqref="AJ14">
    <cfRule type="cellIs" dxfId="145" priority="2" operator="equal">
      <formula>""</formula>
    </cfRule>
  </conditionalFormatting>
  <conditionalFormatting sqref="AJ15">
    <cfRule type="cellIs" dxfId="144" priority="1" operator="equal">
      <formula>""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54" orientation="landscape" r:id="rId1"/>
  <headerFooter alignWithMargins="0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9"/>
    <pageSetUpPr fitToPage="1"/>
  </sheetPr>
  <dimension ref="A1:AH32"/>
  <sheetViews>
    <sheetView zoomScale="50" workbookViewId="0">
      <selection activeCell="F3" sqref="F3:O3"/>
    </sheetView>
  </sheetViews>
  <sheetFormatPr baseColWidth="10" defaultColWidth="9" defaultRowHeight="17"/>
  <cols>
    <col min="1" max="1" width="5.6640625" style="38" customWidth="1"/>
    <col min="2" max="3" width="8.6640625" style="38" customWidth="1"/>
    <col min="4" max="5" width="12.1640625" style="38" customWidth="1"/>
    <col min="6" max="6" width="5.6640625" style="38" customWidth="1"/>
    <col min="7" max="7" width="7.1640625" style="38" customWidth="1"/>
    <col min="8" max="8" width="8.6640625" style="38" customWidth="1"/>
    <col min="9" max="9" width="7.1640625" style="38" customWidth="1"/>
    <col min="10" max="25" width="5.6640625" style="38" customWidth="1"/>
    <col min="26" max="26" width="7.1640625" style="38" customWidth="1"/>
    <col min="27" max="27" width="8.6640625" style="38" customWidth="1"/>
    <col min="28" max="28" width="7.1640625" style="38" customWidth="1"/>
    <col min="29" max="29" width="5.6640625" style="38" customWidth="1"/>
    <col min="30" max="31" width="12.1640625" style="38" customWidth="1"/>
    <col min="32" max="33" width="8.6640625" style="38" customWidth="1"/>
    <col min="34" max="34" width="5.6640625" style="38" customWidth="1"/>
    <col min="35" max="16384" width="9" style="38"/>
  </cols>
  <sheetData>
    <row r="1" spans="1:34" ht="17.25" customHeight="1">
      <c r="A1" s="784" t="str">
        <f>A測定!A5</f>
        <v>GHAC  R0J尺寸检查表</v>
      </c>
      <c r="B1" s="784"/>
      <c r="C1" s="784"/>
      <c r="D1" s="784"/>
      <c r="E1" s="784"/>
      <c r="F1" s="784" t="str">
        <f>CONCATENATE(MID(A測定!A5,6,3),"#",A測定!D5,"_",A測定!L5,"(",TEXT(A測定!G5,"yy/mm/dd"),")","_","SHOT.NO",A測定!J5)</f>
        <v xml:space="preserve"> R0#3_DC1(AVE)_SHOT.NO191</v>
      </c>
      <c r="G1" s="784"/>
      <c r="H1" s="784"/>
      <c r="I1" s="784"/>
      <c r="J1" s="784"/>
      <c r="K1" s="784"/>
      <c r="L1" s="784"/>
      <c r="M1" s="784"/>
      <c r="N1" s="784"/>
      <c r="O1" s="784"/>
      <c r="Y1" s="785" t="str">
        <f>A測定!$J$7</f>
        <v>基准值</v>
      </c>
      <c r="Z1" s="786"/>
      <c r="AA1" s="784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AB1" s="784"/>
      <c r="AC1" s="784"/>
      <c r="AD1" s="784"/>
      <c r="AE1" s="784"/>
      <c r="AF1" s="784"/>
      <c r="AG1" s="784"/>
      <c r="AH1" s="784"/>
    </row>
    <row r="2" spans="1:34" ht="17.25" customHeight="1">
      <c r="A2" s="784"/>
      <c r="B2" s="784"/>
      <c r="C2" s="784"/>
      <c r="D2" s="784"/>
      <c r="E2" s="784"/>
      <c r="F2" s="784"/>
      <c r="G2" s="784"/>
      <c r="H2" s="784"/>
      <c r="I2" s="784"/>
      <c r="J2" s="784"/>
      <c r="K2" s="784"/>
      <c r="L2" s="784"/>
      <c r="M2" s="784"/>
      <c r="N2" s="784"/>
      <c r="O2" s="784"/>
      <c r="Y2" s="787"/>
      <c r="Z2" s="788"/>
      <c r="AA2" s="784"/>
      <c r="AB2" s="784"/>
      <c r="AC2" s="784"/>
      <c r="AD2" s="784"/>
      <c r="AE2" s="784"/>
      <c r="AF2" s="784"/>
      <c r="AG2" s="784"/>
      <c r="AH2" s="784"/>
    </row>
    <row r="3" spans="1:34" ht="17.25" customHeight="1">
      <c r="A3" s="784" t="str">
        <f>A測定!$U$3</f>
        <v>ｽﾘｰﾌﾞ肉厚</v>
      </c>
      <c r="B3" s="784"/>
      <c r="C3" s="784"/>
      <c r="D3" s="784"/>
      <c r="E3" s="784"/>
      <c r="F3" s="803" t="s">
        <v>30</v>
      </c>
      <c r="G3" s="803"/>
      <c r="H3" s="803"/>
      <c r="I3" s="803"/>
      <c r="J3" s="804" t="s">
        <v>31</v>
      </c>
      <c r="K3" s="804"/>
      <c r="L3" s="804"/>
      <c r="M3" s="804"/>
      <c r="N3" s="804"/>
      <c r="O3" s="804"/>
      <c r="P3" s="1"/>
      <c r="Q3" s="1"/>
      <c r="S3" s="84"/>
      <c r="T3" s="85"/>
    </row>
    <row r="4" spans="1:34" ht="17.25" customHeight="1">
      <c r="A4" s="784"/>
      <c r="B4" s="784"/>
      <c r="C4" s="784"/>
      <c r="D4" s="784"/>
      <c r="E4" s="784"/>
      <c r="F4" s="778">
        <v>3.4</v>
      </c>
      <c r="G4" s="778"/>
      <c r="H4" s="778"/>
      <c r="I4" s="778"/>
      <c r="J4" s="796">
        <v>1</v>
      </c>
      <c r="K4" s="796"/>
      <c r="L4" s="796"/>
      <c r="M4" s="796"/>
      <c r="N4" s="796"/>
      <c r="O4" s="796"/>
      <c r="P4" s="1"/>
      <c r="Q4" s="1"/>
      <c r="S4" s="84"/>
      <c r="T4" s="85"/>
    </row>
    <row r="6" spans="1:34" ht="17.25" customHeight="1">
      <c r="A6" s="778" t="str">
        <f>A測定!$O$11</f>
        <v>判定</v>
      </c>
      <c r="B6" s="797" t="str">
        <f>A測定!$U$3</f>
        <v>ｽﾘｰﾌﾞ肉厚</v>
      </c>
      <c r="C6" s="778" t="str">
        <f>A測定!$L$11</f>
        <v>取代</v>
      </c>
      <c r="D6" s="778" t="str">
        <f>A測定!$K$11</f>
        <v>測定値</v>
      </c>
      <c r="E6" s="778" t="str">
        <f>A測定!$F$11</f>
        <v>工件尺寸</v>
      </c>
      <c r="F6" s="778" t="str">
        <f>A測定!$D$11</f>
        <v>测量</v>
      </c>
      <c r="G6" s="778" t="str">
        <f>A測定!$A$11</f>
        <v>NO</v>
      </c>
      <c r="H6" s="781" t="str">
        <f>A測定!$X$2</f>
        <v>寸法
GA～</v>
      </c>
      <c r="I6" s="781" t="str">
        <f>A測定!$Z$1</f>
        <v>測定
箇所</v>
      </c>
      <c r="Z6" s="781" t="str">
        <f>I6</f>
        <v>測定
箇所</v>
      </c>
      <c r="AA6" s="781" t="str">
        <f>H6</f>
        <v>寸法
GA～</v>
      </c>
      <c r="AB6" s="778" t="str">
        <f>G6</f>
        <v>NO</v>
      </c>
      <c r="AC6" s="778" t="str">
        <f>F6</f>
        <v>测量</v>
      </c>
      <c r="AD6" s="781" t="str">
        <f>E6</f>
        <v>工件尺寸</v>
      </c>
      <c r="AE6" s="778" t="str">
        <f>D6</f>
        <v>測定値</v>
      </c>
      <c r="AF6" s="799" t="str">
        <f>C6</f>
        <v>取代</v>
      </c>
      <c r="AG6" s="797" t="str">
        <f>B6</f>
        <v>ｽﾘｰﾌﾞ肉厚</v>
      </c>
      <c r="AH6" s="778" t="str">
        <f>A6</f>
        <v>判定</v>
      </c>
    </row>
    <row r="7" spans="1:34">
      <c r="A7" s="778"/>
      <c r="B7" s="798"/>
      <c r="C7" s="778"/>
      <c r="D7" s="778"/>
      <c r="E7" s="778"/>
      <c r="F7" s="778"/>
      <c r="G7" s="778"/>
      <c r="H7" s="778"/>
      <c r="I7" s="781"/>
      <c r="Z7" s="781"/>
      <c r="AA7" s="778"/>
      <c r="AB7" s="778"/>
      <c r="AC7" s="778"/>
      <c r="AD7" s="778"/>
      <c r="AE7" s="778"/>
      <c r="AF7" s="798"/>
      <c r="AG7" s="798"/>
      <c r="AH7" s="778"/>
    </row>
    <row r="8" spans="1:34" ht="17.25" customHeight="1">
      <c r="A8" s="97" t="str">
        <f t="shared" ref="A8:A31" si="0">IF(B8&gt;=$J$4,"OK","NG")</f>
        <v>OK</v>
      </c>
      <c r="B8" s="96">
        <f t="shared" ref="B8:B31" si="1">ROUND($F$4-C8,2)</f>
        <v>2</v>
      </c>
      <c r="C8" s="96">
        <f>A測定!L341</f>
        <v>1.4000000000000001</v>
      </c>
      <c r="D8" s="73">
        <f>A測定!K341</f>
        <v>35.098999999999997</v>
      </c>
      <c r="E8" s="73">
        <f>A測定!F341</f>
        <v>36.5</v>
      </c>
      <c r="F8" s="74" t="str">
        <f>A測定!D341</f>
        <v>L</v>
      </c>
      <c r="G8" s="74">
        <f>A測定!A341</f>
        <v>450</v>
      </c>
      <c r="H8" s="74" t="str">
        <f>A測定!$Y$2</f>
        <v>10mm</v>
      </c>
      <c r="I8" s="800" t="str">
        <f>A測定!$AA$4</f>
        <v>#4B</v>
      </c>
      <c r="Z8" s="800" t="str">
        <f>I8</f>
        <v>#4B</v>
      </c>
      <c r="AA8" s="74" t="str">
        <f t="shared" ref="AA8:AA31" si="2">H8</f>
        <v>10mm</v>
      </c>
      <c r="AB8" s="74">
        <f>A測定!A353</f>
        <v>462</v>
      </c>
      <c r="AC8" s="74" t="str">
        <f>A測定!D353</f>
        <v>L</v>
      </c>
      <c r="AD8" s="73">
        <f>A測定!F353</f>
        <v>36.5</v>
      </c>
      <c r="AE8" s="73">
        <f>A測定!K353</f>
        <v>35.179000000000002</v>
      </c>
      <c r="AF8" s="96">
        <f>A測定!L353</f>
        <v>1.32</v>
      </c>
      <c r="AG8" s="96">
        <f t="shared" ref="AG8:AG31" si="3">ROUND($F$4-AF8,2)</f>
        <v>2.08</v>
      </c>
      <c r="AH8" s="97" t="str">
        <f t="shared" ref="AH8:AH31" si="4">IF(AG8&gt;=$J$4,"OK","NG")</f>
        <v>OK</v>
      </c>
    </row>
    <row r="9" spans="1:34">
      <c r="A9" s="103" t="str">
        <f t="shared" si="0"/>
        <v>OK</v>
      </c>
      <c r="B9" s="102">
        <f t="shared" si="1"/>
        <v>1.99</v>
      </c>
      <c r="C9" s="102">
        <f>A測定!L342</f>
        <v>1.4100000000000001</v>
      </c>
      <c r="D9" s="101">
        <f>A測定!K342</f>
        <v>35.088999999999999</v>
      </c>
      <c r="E9" s="101">
        <f>A測定!F342</f>
        <v>36.5</v>
      </c>
      <c r="F9" s="103" t="str">
        <f>A測定!D342</f>
        <v>L</v>
      </c>
      <c r="G9" s="103">
        <f>A測定!A342</f>
        <v>451</v>
      </c>
      <c r="H9" s="103" t="str">
        <f>A測定!$Y$3</f>
        <v>50mm</v>
      </c>
      <c r="I9" s="801"/>
      <c r="Z9" s="801"/>
      <c r="AA9" s="103" t="str">
        <f t="shared" si="2"/>
        <v>50mm</v>
      </c>
      <c r="AB9" s="103">
        <f>A測定!A354</f>
        <v>463</v>
      </c>
      <c r="AC9" s="103" t="str">
        <f>A測定!D354</f>
        <v>L</v>
      </c>
      <c r="AD9" s="101">
        <f>A測定!F354</f>
        <v>36.5</v>
      </c>
      <c r="AE9" s="101">
        <f>A測定!K354</f>
        <v>35.115000000000002</v>
      </c>
      <c r="AF9" s="102">
        <f>A測定!L354</f>
        <v>1.3900000000000001</v>
      </c>
      <c r="AG9" s="102">
        <f t="shared" si="3"/>
        <v>2.0099999999999998</v>
      </c>
      <c r="AH9" s="103" t="str">
        <f t="shared" si="4"/>
        <v>OK</v>
      </c>
    </row>
    <row r="10" spans="1:34">
      <c r="A10" s="110" t="str">
        <f t="shared" si="0"/>
        <v>OK</v>
      </c>
      <c r="B10" s="111">
        <f t="shared" si="1"/>
        <v>1.92</v>
      </c>
      <c r="C10" s="109">
        <f>A測定!L343</f>
        <v>1.48</v>
      </c>
      <c r="D10" s="108">
        <f>A測定!K343</f>
        <v>35.018000000000001</v>
      </c>
      <c r="E10" s="108">
        <f>A測定!F343</f>
        <v>36.5</v>
      </c>
      <c r="F10" s="115" t="str">
        <f>A測定!D343</f>
        <v>L</v>
      </c>
      <c r="G10" s="115">
        <f>A測定!A343</f>
        <v>452</v>
      </c>
      <c r="H10" s="115" t="str">
        <f>A測定!$Y$4</f>
        <v>80mm</v>
      </c>
      <c r="I10" s="178" t="str">
        <f>A測定!$AC$1</f>
        <v>B</v>
      </c>
      <c r="Z10" s="178" t="str">
        <f>A測定!$AE$1</f>
        <v>D</v>
      </c>
      <c r="AA10" s="115" t="str">
        <f t="shared" si="2"/>
        <v>80mm</v>
      </c>
      <c r="AB10" s="115">
        <f>A測定!A355</f>
        <v>464</v>
      </c>
      <c r="AC10" s="115" t="str">
        <f>A測定!D355</f>
        <v>L</v>
      </c>
      <c r="AD10" s="108">
        <f>A測定!F355</f>
        <v>36.5</v>
      </c>
      <c r="AE10" s="108">
        <f>A測定!K355</f>
        <v>35.098999999999997</v>
      </c>
      <c r="AF10" s="109">
        <f>A測定!L355</f>
        <v>1.4000000000000001</v>
      </c>
      <c r="AG10" s="111">
        <f t="shared" si="3"/>
        <v>2</v>
      </c>
      <c r="AH10" s="110" t="str">
        <f t="shared" si="4"/>
        <v>OK</v>
      </c>
    </row>
    <row r="11" spans="1:34" ht="17.25" customHeight="1">
      <c r="A11" s="97" t="str">
        <f t="shared" si="0"/>
        <v>OK</v>
      </c>
      <c r="B11" s="96">
        <f t="shared" si="1"/>
        <v>1.83</v>
      </c>
      <c r="C11" s="96">
        <f>A測定!L349</f>
        <v>1.57</v>
      </c>
      <c r="D11" s="73">
        <f>A測定!K349</f>
        <v>34.929000000000002</v>
      </c>
      <c r="E11" s="73">
        <f>A測定!F349</f>
        <v>36.5</v>
      </c>
      <c r="F11" s="74" t="str">
        <f>A測定!D349</f>
        <v>L</v>
      </c>
      <c r="G11" s="74">
        <f>A測定!A349</f>
        <v>458</v>
      </c>
      <c r="H11" s="179" t="str">
        <f>A測定!$Y$2</f>
        <v>10mm</v>
      </c>
      <c r="I11" s="800" t="str">
        <f>I8</f>
        <v>#4B</v>
      </c>
      <c r="Z11" s="800" t="str">
        <f>I8</f>
        <v>#4B</v>
      </c>
      <c r="AA11" s="179" t="str">
        <f t="shared" si="2"/>
        <v>10mm</v>
      </c>
      <c r="AB11" s="74">
        <f>A測定!A345</f>
        <v>454</v>
      </c>
      <c r="AC11" s="74" t="str">
        <f>A測定!D345</f>
        <v>L</v>
      </c>
      <c r="AD11" s="73">
        <f>A測定!F345</f>
        <v>36.5</v>
      </c>
      <c r="AE11" s="73">
        <f>A測定!K345</f>
        <v>35.061999999999998</v>
      </c>
      <c r="AF11" s="96">
        <f>A測定!L345</f>
        <v>1.44</v>
      </c>
      <c r="AG11" s="96">
        <f t="shared" si="3"/>
        <v>1.96</v>
      </c>
      <c r="AH11" s="97" t="str">
        <f t="shared" si="4"/>
        <v>OK</v>
      </c>
    </row>
    <row r="12" spans="1:34">
      <c r="A12" s="103" t="str">
        <f t="shared" si="0"/>
        <v>OK</v>
      </c>
      <c r="B12" s="102">
        <f t="shared" si="1"/>
        <v>1.79</v>
      </c>
      <c r="C12" s="102">
        <f>A測定!L350</f>
        <v>1.61</v>
      </c>
      <c r="D12" s="101">
        <f>A測定!K350</f>
        <v>34.893000000000001</v>
      </c>
      <c r="E12" s="101">
        <f>A測定!F350</f>
        <v>36.5</v>
      </c>
      <c r="F12" s="103" t="str">
        <f>A測定!D350</f>
        <v>L</v>
      </c>
      <c r="G12" s="103">
        <f>A測定!A350</f>
        <v>459</v>
      </c>
      <c r="H12" s="103" t="str">
        <f>A測定!$Y$3</f>
        <v>50mm</v>
      </c>
      <c r="I12" s="801"/>
      <c r="Z12" s="801"/>
      <c r="AA12" s="103" t="str">
        <f t="shared" si="2"/>
        <v>50mm</v>
      </c>
      <c r="AB12" s="103">
        <f>A測定!A346</f>
        <v>455</v>
      </c>
      <c r="AC12" s="103" t="str">
        <f>A測定!D346</f>
        <v>L</v>
      </c>
      <c r="AD12" s="101">
        <f>A測定!F346</f>
        <v>36.5</v>
      </c>
      <c r="AE12" s="101">
        <f>A測定!K346</f>
        <v>35.093000000000004</v>
      </c>
      <c r="AF12" s="102">
        <f>A測定!L346</f>
        <v>1.4100000000000001</v>
      </c>
      <c r="AG12" s="102">
        <f t="shared" si="3"/>
        <v>1.99</v>
      </c>
      <c r="AH12" s="103" t="str">
        <f t="shared" si="4"/>
        <v>OK</v>
      </c>
    </row>
    <row r="13" spans="1:34">
      <c r="A13" s="110" t="str">
        <f t="shared" si="0"/>
        <v>OK</v>
      </c>
      <c r="B13" s="111">
        <f t="shared" si="1"/>
        <v>1.77</v>
      </c>
      <c r="C13" s="109">
        <f>A測定!L351</f>
        <v>1.6300000000000001</v>
      </c>
      <c r="D13" s="108">
        <f>A測定!K351</f>
        <v>34.874000000000002</v>
      </c>
      <c r="E13" s="108">
        <f>A測定!F351</f>
        <v>36.5</v>
      </c>
      <c r="F13" s="115" t="str">
        <f>A測定!D351</f>
        <v>L</v>
      </c>
      <c r="G13" s="115">
        <f>A測定!A351</f>
        <v>460</v>
      </c>
      <c r="H13" s="178" t="str">
        <f>A測定!$Y$4</f>
        <v>80mm</v>
      </c>
      <c r="I13" s="178" t="str">
        <f>A測定!$AD$1</f>
        <v>C</v>
      </c>
      <c r="Z13" s="178" t="str">
        <f>A測定!$AB$1</f>
        <v>A</v>
      </c>
      <c r="AA13" s="178" t="str">
        <f t="shared" si="2"/>
        <v>80mm</v>
      </c>
      <c r="AB13" s="115">
        <f>A測定!A347</f>
        <v>456</v>
      </c>
      <c r="AC13" s="115" t="str">
        <f>A測定!D347</f>
        <v>L</v>
      </c>
      <c r="AD13" s="108">
        <f>A測定!F347</f>
        <v>36.5</v>
      </c>
      <c r="AE13" s="108">
        <f>A測定!K347</f>
        <v>35.031999999999996</v>
      </c>
      <c r="AF13" s="109">
        <f>A測定!L347</f>
        <v>1.47</v>
      </c>
      <c r="AG13" s="111">
        <f t="shared" si="3"/>
        <v>1.93</v>
      </c>
      <c r="AH13" s="110" t="str">
        <f t="shared" si="4"/>
        <v>OK</v>
      </c>
    </row>
    <row r="14" spans="1:34" ht="17.25" customHeight="1">
      <c r="A14" s="97" t="str">
        <f t="shared" si="0"/>
        <v>OK</v>
      </c>
      <c r="B14" s="96">
        <f t="shared" si="1"/>
        <v>2.0699999999999998</v>
      </c>
      <c r="C14" s="96">
        <f>A測定!L325</f>
        <v>1.33</v>
      </c>
      <c r="D14" s="73">
        <f>A測定!K325</f>
        <v>35.171999999999997</v>
      </c>
      <c r="E14" s="73">
        <f>A測定!F325</f>
        <v>36.5</v>
      </c>
      <c r="F14" s="74" t="str">
        <f>A測定!D325</f>
        <v>L</v>
      </c>
      <c r="G14" s="74">
        <f>A測定!A325</f>
        <v>434</v>
      </c>
      <c r="H14" s="179" t="str">
        <f>A測定!$Y$2</f>
        <v>10mm</v>
      </c>
      <c r="I14" s="800" t="str">
        <f>A測定!$AA$3</f>
        <v>#3B</v>
      </c>
      <c r="Z14" s="800" t="str">
        <f>I14</f>
        <v>#3B</v>
      </c>
      <c r="AA14" s="179" t="str">
        <f t="shared" si="2"/>
        <v>10mm</v>
      </c>
      <c r="AB14" s="74">
        <f>A測定!A337</f>
        <v>446</v>
      </c>
      <c r="AC14" s="74" t="str">
        <f>A測定!D337</f>
        <v>L</v>
      </c>
      <c r="AD14" s="73">
        <f>A測定!F337</f>
        <v>36.5</v>
      </c>
      <c r="AE14" s="73">
        <f>A測定!K337</f>
        <v>34.944000000000003</v>
      </c>
      <c r="AF14" s="96">
        <f>A測定!L337</f>
        <v>1.56</v>
      </c>
      <c r="AG14" s="96">
        <f t="shared" si="3"/>
        <v>1.84</v>
      </c>
      <c r="AH14" s="97" t="str">
        <f t="shared" si="4"/>
        <v>OK</v>
      </c>
    </row>
    <row r="15" spans="1:34">
      <c r="A15" s="103" t="str">
        <f t="shared" si="0"/>
        <v>OK</v>
      </c>
      <c r="B15" s="102">
        <f t="shared" si="1"/>
        <v>1.94</v>
      </c>
      <c r="C15" s="102">
        <f>A測定!L326</f>
        <v>1.46</v>
      </c>
      <c r="D15" s="101">
        <f>A測定!K326</f>
        <v>35.036999999999999</v>
      </c>
      <c r="E15" s="101">
        <f>A測定!F326</f>
        <v>36.5</v>
      </c>
      <c r="F15" s="103" t="str">
        <f>A測定!D326</f>
        <v>L</v>
      </c>
      <c r="G15" s="103">
        <f>A測定!A326</f>
        <v>435</v>
      </c>
      <c r="H15" s="103" t="str">
        <f>A測定!$Y$3</f>
        <v>50mm</v>
      </c>
      <c r="I15" s="801"/>
      <c r="Z15" s="801"/>
      <c r="AA15" s="103" t="str">
        <f t="shared" si="2"/>
        <v>50mm</v>
      </c>
      <c r="AB15" s="103">
        <f>A測定!A338</f>
        <v>447</v>
      </c>
      <c r="AC15" s="103" t="str">
        <f>A測定!D338</f>
        <v>L</v>
      </c>
      <c r="AD15" s="101">
        <f>A測定!F338</f>
        <v>36.5</v>
      </c>
      <c r="AE15" s="101">
        <f>A測定!K338</f>
        <v>34.908999999999999</v>
      </c>
      <c r="AF15" s="102">
        <f>A測定!L338</f>
        <v>1.59</v>
      </c>
      <c r="AG15" s="102">
        <f t="shared" si="3"/>
        <v>1.81</v>
      </c>
      <c r="AH15" s="103" t="str">
        <f t="shared" si="4"/>
        <v>OK</v>
      </c>
    </row>
    <row r="16" spans="1:34">
      <c r="A16" s="110" t="str">
        <f t="shared" si="0"/>
        <v>OK</v>
      </c>
      <c r="B16" s="111">
        <f t="shared" si="1"/>
        <v>1.86</v>
      </c>
      <c r="C16" s="109">
        <f>A測定!L327</f>
        <v>1.54</v>
      </c>
      <c r="D16" s="108">
        <f>A測定!K327</f>
        <v>34.957000000000001</v>
      </c>
      <c r="E16" s="108">
        <f>A測定!F327</f>
        <v>36.5</v>
      </c>
      <c r="F16" s="115" t="str">
        <f>A測定!D327</f>
        <v>L</v>
      </c>
      <c r="G16" s="115">
        <f>A測定!A327</f>
        <v>436</v>
      </c>
      <c r="H16" s="178" t="str">
        <f>A測定!$Y$4</f>
        <v>80mm</v>
      </c>
      <c r="I16" s="178" t="str">
        <f>A測定!$AC$1</f>
        <v>B</v>
      </c>
      <c r="Z16" s="178" t="str">
        <f>A測定!$AE$1</f>
        <v>D</v>
      </c>
      <c r="AA16" s="178" t="str">
        <f t="shared" si="2"/>
        <v>80mm</v>
      </c>
      <c r="AB16" s="115">
        <f>A測定!A339</f>
        <v>448</v>
      </c>
      <c r="AC16" s="115" t="str">
        <f>A測定!D339</f>
        <v>L</v>
      </c>
      <c r="AD16" s="108">
        <f>A測定!F339</f>
        <v>36.5</v>
      </c>
      <c r="AE16" s="108">
        <f>A測定!K339</f>
        <v>34.893000000000001</v>
      </c>
      <c r="AF16" s="109">
        <f>A測定!L339</f>
        <v>1.61</v>
      </c>
      <c r="AG16" s="111">
        <f t="shared" si="3"/>
        <v>1.79</v>
      </c>
      <c r="AH16" s="110" t="str">
        <f t="shared" si="4"/>
        <v>OK</v>
      </c>
    </row>
    <row r="17" spans="1:34" ht="17.25" customHeight="1">
      <c r="A17" s="97" t="str">
        <f t="shared" si="0"/>
        <v>OK</v>
      </c>
      <c r="B17" s="96">
        <f t="shared" si="1"/>
        <v>1.95</v>
      </c>
      <c r="C17" s="96">
        <f>A測定!L333</f>
        <v>1.45</v>
      </c>
      <c r="D17" s="73">
        <f>A測定!K333</f>
        <v>35.051000000000002</v>
      </c>
      <c r="E17" s="73">
        <f>A測定!F333</f>
        <v>36.5</v>
      </c>
      <c r="F17" s="74" t="str">
        <f>A測定!D333</f>
        <v>L</v>
      </c>
      <c r="G17" s="74">
        <f>A測定!A333</f>
        <v>442</v>
      </c>
      <c r="H17" s="179" t="str">
        <f>A測定!$Y$2</f>
        <v>10mm</v>
      </c>
      <c r="I17" s="800" t="str">
        <f>I14</f>
        <v>#3B</v>
      </c>
      <c r="Z17" s="800" t="str">
        <f>I14</f>
        <v>#3B</v>
      </c>
      <c r="AA17" s="179" t="str">
        <f t="shared" si="2"/>
        <v>10mm</v>
      </c>
      <c r="AB17" s="74">
        <f>A測定!A329</f>
        <v>438</v>
      </c>
      <c r="AC17" s="74" t="str">
        <f>A測定!D329</f>
        <v>L</v>
      </c>
      <c r="AD17" s="73">
        <f>A測定!F329</f>
        <v>36.5</v>
      </c>
      <c r="AE17" s="73">
        <f>A測定!K329</f>
        <v>35.130000000000003</v>
      </c>
      <c r="AF17" s="96">
        <f>A測定!L329</f>
        <v>1.37</v>
      </c>
      <c r="AG17" s="96">
        <f t="shared" si="3"/>
        <v>2.0299999999999998</v>
      </c>
      <c r="AH17" s="97" t="str">
        <f t="shared" si="4"/>
        <v>OK</v>
      </c>
    </row>
    <row r="18" spans="1:34">
      <c r="A18" s="103" t="str">
        <f t="shared" si="0"/>
        <v>OK</v>
      </c>
      <c r="B18" s="102">
        <f t="shared" si="1"/>
        <v>1.93</v>
      </c>
      <c r="C18" s="102">
        <f>A測定!L334</f>
        <v>1.47</v>
      </c>
      <c r="D18" s="101">
        <f>A測定!K334</f>
        <v>35.026000000000003</v>
      </c>
      <c r="E18" s="101">
        <f>A測定!F334</f>
        <v>36.5</v>
      </c>
      <c r="F18" s="103" t="str">
        <f>A測定!D334</f>
        <v>L</v>
      </c>
      <c r="G18" s="103">
        <f>A測定!A334</f>
        <v>443</v>
      </c>
      <c r="H18" s="103" t="str">
        <f>A測定!$Y$3</f>
        <v>50mm</v>
      </c>
      <c r="I18" s="801"/>
      <c r="Z18" s="801"/>
      <c r="AA18" s="103" t="str">
        <f t="shared" si="2"/>
        <v>50mm</v>
      </c>
      <c r="AB18" s="103">
        <f>A測定!A330</f>
        <v>439</v>
      </c>
      <c r="AC18" s="103" t="str">
        <f>A測定!D330</f>
        <v>L</v>
      </c>
      <c r="AD18" s="101">
        <f>A測定!F330</f>
        <v>36.5</v>
      </c>
      <c r="AE18" s="101">
        <f>A測定!K330</f>
        <v>35.183</v>
      </c>
      <c r="AF18" s="102">
        <f>A測定!L330</f>
        <v>1.32</v>
      </c>
      <c r="AG18" s="102">
        <f t="shared" si="3"/>
        <v>2.08</v>
      </c>
      <c r="AH18" s="103" t="str">
        <f t="shared" si="4"/>
        <v>OK</v>
      </c>
    </row>
    <row r="19" spans="1:34">
      <c r="A19" s="110" t="str">
        <f t="shared" si="0"/>
        <v>OK</v>
      </c>
      <c r="B19" s="111">
        <f t="shared" si="1"/>
        <v>1.89</v>
      </c>
      <c r="C19" s="109">
        <f>A測定!L335</f>
        <v>1.51</v>
      </c>
      <c r="D19" s="108">
        <f>A測定!K335</f>
        <v>34.988999999999997</v>
      </c>
      <c r="E19" s="108">
        <f>A測定!F335</f>
        <v>36.5</v>
      </c>
      <c r="F19" s="115" t="str">
        <f>A測定!D335</f>
        <v>L</v>
      </c>
      <c r="G19" s="115">
        <f>A測定!A335</f>
        <v>444</v>
      </c>
      <c r="H19" s="178" t="str">
        <f>A測定!$Y$4</f>
        <v>80mm</v>
      </c>
      <c r="I19" s="178" t="str">
        <f>A測定!$AD$1</f>
        <v>C</v>
      </c>
      <c r="Z19" s="178" t="str">
        <f>A測定!$AB$1</f>
        <v>A</v>
      </c>
      <c r="AA19" s="178" t="str">
        <f t="shared" si="2"/>
        <v>80mm</v>
      </c>
      <c r="AB19" s="115">
        <f>A測定!A331</f>
        <v>440</v>
      </c>
      <c r="AC19" s="115" t="str">
        <f>A測定!D331</f>
        <v>L</v>
      </c>
      <c r="AD19" s="108">
        <f>A測定!F331</f>
        <v>36.5</v>
      </c>
      <c r="AE19" s="108">
        <f>A測定!K331</f>
        <v>35.103000000000002</v>
      </c>
      <c r="AF19" s="109">
        <f>A測定!L331</f>
        <v>1.4000000000000001</v>
      </c>
      <c r="AG19" s="111">
        <f t="shared" si="3"/>
        <v>2</v>
      </c>
      <c r="AH19" s="110" t="str">
        <f t="shared" si="4"/>
        <v>OK</v>
      </c>
    </row>
    <row r="20" spans="1:34" ht="17.25" customHeight="1">
      <c r="A20" s="97" t="str">
        <f t="shared" si="0"/>
        <v>OK</v>
      </c>
      <c r="B20" s="96">
        <f t="shared" si="1"/>
        <v>2.0699999999999998</v>
      </c>
      <c r="C20" s="96">
        <f>A測定!L309</f>
        <v>1.33</v>
      </c>
      <c r="D20" s="73">
        <f>A測定!K309</f>
        <v>35.167999999999999</v>
      </c>
      <c r="E20" s="73">
        <f>A測定!F309</f>
        <v>36.5</v>
      </c>
      <c r="F20" s="74" t="str">
        <f>A測定!D309</f>
        <v>L</v>
      </c>
      <c r="G20" s="74">
        <f>A測定!A309</f>
        <v>418</v>
      </c>
      <c r="H20" s="179" t="str">
        <f>A測定!$Y$2</f>
        <v>10mm</v>
      </c>
      <c r="I20" s="800" t="str">
        <f>A測定!$AA$2</f>
        <v>#2B</v>
      </c>
      <c r="Z20" s="800" t="str">
        <f>I20</f>
        <v>#2B</v>
      </c>
      <c r="AA20" s="179" t="str">
        <f t="shared" si="2"/>
        <v>10mm</v>
      </c>
      <c r="AB20" s="74">
        <f>A測定!A321</f>
        <v>430</v>
      </c>
      <c r="AC20" s="74" t="str">
        <f>A測定!D321</f>
        <v>L</v>
      </c>
      <c r="AD20" s="73">
        <f>A測定!F321</f>
        <v>36.5</v>
      </c>
      <c r="AE20" s="73">
        <f>A測定!K321</f>
        <v>34.840000000000003</v>
      </c>
      <c r="AF20" s="96">
        <f>A測定!L321</f>
        <v>1.6600000000000001</v>
      </c>
      <c r="AG20" s="96">
        <f t="shared" si="3"/>
        <v>1.74</v>
      </c>
      <c r="AH20" s="97" t="str">
        <f t="shared" si="4"/>
        <v>OK</v>
      </c>
    </row>
    <row r="21" spans="1:34">
      <c r="A21" s="103" t="str">
        <f t="shared" si="0"/>
        <v>OK</v>
      </c>
      <c r="B21" s="102">
        <f t="shared" si="1"/>
        <v>1.95</v>
      </c>
      <c r="C21" s="102">
        <f>A測定!L310</f>
        <v>1.45</v>
      </c>
      <c r="D21" s="101">
        <f>A測定!K310</f>
        <v>35.051000000000002</v>
      </c>
      <c r="E21" s="101">
        <f>A測定!F310</f>
        <v>36.5</v>
      </c>
      <c r="F21" s="103" t="str">
        <f>A測定!D310</f>
        <v>L</v>
      </c>
      <c r="G21" s="103">
        <f>A測定!A310</f>
        <v>419</v>
      </c>
      <c r="H21" s="103" t="str">
        <f>A測定!$Y$3</f>
        <v>50mm</v>
      </c>
      <c r="I21" s="801"/>
      <c r="Z21" s="801"/>
      <c r="AA21" s="103" t="str">
        <f t="shared" si="2"/>
        <v>50mm</v>
      </c>
      <c r="AB21" s="103">
        <f>A測定!A322</f>
        <v>431</v>
      </c>
      <c r="AC21" s="103" t="str">
        <f>A測定!D322</f>
        <v>L</v>
      </c>
      <c r="AD21" s="101">
        <f>A測定!F322</f>
        <v>36.5</v>
      </c>
      <c r="AE21" s="101">
        <f>A測定!K322</f>
        <v>34.820999999999998</v>
      </c>
      <c r="AF21" s="102">
        <f>A測定!L322</f>
        <v>1.6800000000000002</v>
      </c>
      <c r="AG21" s="102">
        <f t="shared" si="3"/>
        <v>1.72</v>
      </c>
      <c r="AH21" s="103" t="str">
        <f t="shared" si="4"/>
        <v>OK</v>
      </c>
    </row>
    <row r="22" spans="1:34">
      <c r="A22" s="110" t="str">
        <f t="shared" si="0"/>
        <v>OK</v>
      </c>
      <c r="B22" s="111">
        <f t="shared" si="1"/>
        <v>1.88</v>
      </c>
      <c r="C22" s="109">
        <f>A測定!L311</f>
        <v>1.52</v>
      </c>
      <c r="D22" s="108">
        <f>A測定!K311</f>
        <v>34.978000000000002</v>
      </c>
      <c r="E22" s="108">
        <f>A測定!F311</f>
        <v>36.5</v>
      </c>
      <c r="F22" s="115" t="str">
        <f>A測定!D311</f>
        <v>L</v>
      </c>
      <c r="G22" s="115">
        <f>A測定!A311</f>
        <v>420</v>
      </c>
      <c r="H22" s="178" t="str">
        <f>A測定!$Y$4</f>
        <v>80mm</v>
      </c>
      <c r="I22" s="178" t="str">
        <f>A測定!$AC$1</f>
        <v>B</v>
      </c>
      <c r="Z22" s="178" t="str">
        <f>A測定!$AE$1</f>
        <v>D</v>
      </c>
      <c r="AA22" s="178" t="str">
        <f t="shared" si="2"/>
        <v>80mm</v>
      </c>
      <c r="AB22" s="115">
        <f>A測定!A323</f>
        <v>432</v>
      </c>
      <c r="AC22" s="115" t="str">
        <f>A測定!D323</f>
        <v>L</v>
      </c>
      <c r="AD22" s="108">
        <f>A測定!F323</f>
        <v>36.5</v>
      </c>
      <c r="AE22" s="108">
        <f>A測定!K323</f>
        <v>34.814999999999998</v>
      </c>
      <c r="AF22" s="109">
        <f>A測定!L323</f>
        <v>1.69</v>
      </c>
      <c r="AG22" s="111">
        <f t="shared" si="3"/>
        <v>1.71</v>
      </c>
      <c r="AH22" s="110" t="str">
        <f t="shared" si="4"/>
        <v>OK</v>
      </c>
    </row>
    <row r="23" spans="1:34" ht="17.25" customHeight="1">
      <c r="A23" s="97" t="str">
        <f t="shared" si="0"/>
        <v>OK</v>
      </c>
      <c r="B23" s="96">
        <f t="shared" si="1"/>
        <v>2.0699999999999998</v>
      </c>
      <c r="C23" s="96">
        <f>A測定!L313</f>
        <v>1.33</v>
      </c>
      <c r="D23" s="73">
        <f>A測定!K313</f>
        <v>35.170999999999999</v>
      </c>
      <c r="E23" s="73">
        <f>A測定!F313</f>
        <v>36.5</v>
      </c>
      <c r="F23" s="74" t="str">
        <f>A測定!D313</f>
        <v>L</v>
      </c>
      <c r="G23" s="74">
        <f>A測定!A313</f>
        <v>426</v>
      </c>
      <c r="H23" s="179" t="str">
        <f>A測定!$Y$2</f>
        <v>10mm</v>
      </c>
      <c r="I23" s="800" t="str">
        <f>I20</f>
        <v>#2B</v>
      </c>
      <c r="Z23" s="800" t="str">
        <f>I20</f>
        <v>#2B</v>
      </c>
      <c r="AA23" s="179" t="str">
        <f t="shared" si="2"/>
        <v>10mm</v>
      </c>
      <c r="AB23" s="74">
        <f>A測定!A317</f>
        <v>422</v>
      </c>
      <c r="AC23" s="74" t="str">
        <f>A測定!D317</f>
        <v>L</v>
      </c>
      <c r="AD23" s="73">
        <f>A測定!F317</f>
        <v>36.5</v>
      </c>
      <c r="AE23" s="73">
        <f>A測定!K317</f>
        <v>35.118000000000002</v>
      </c>
      <c r="AF23" s="96">
        <f>A測定!L317</f>
        <v>1.3800000000000001</v>
      </c>
      <c r="AG23" s="96">
        <f t="shared" si="3"/>
        <v>2.02</v>
      </c>
      <c r="AH23" s="97" t="str">
        <f t="shared" si="4"/>
        <v>OK</v>
      </c>
    </row>
    <row r="24" spans="1:34">
      <c r="A24" s="103" t="str">
        <f t="shared" si="0"/>
        <v>OK</v>
      </c>
      <c r="B24" s="102">
        <f t="shared" si="1"/>
        <v>2.0099999999999998</v>
      </c>
      <c r="C24" s="102">
        <f>A測定!L314</f>
        <v>1.3900000000000001</v>
      </c>
      <c r="D24" s="101">
        <f>A測定!K314</f>
        <v>35.115000000000002</v>
      </c>
      <c r="E24" s="101">
        <f>A測定!F314</f>
        <v>36.5</v>
      </c>
      <c r="F24" s="103" t="str">
        <f>A測定!D314</f>
        <v>L</v>
      </c>
      <c r="G24" s="103">
        <f>A測定!A314</f>
        <v>427</v>
      </c>
      <c r="H24" s="103" t="str">
        <f>A測定!$Y$3</f>
        <v>50mm</v>
      </c>
      <c r="I24" s="801"/>
      <c r="Z24" s="801"/>
      <c r="AA24" s="103" t="str">
        <f t="shared" si="2"/>
        <v>50mm</v>
      </c>
      <c r="AB24" s="103">
        <f>A測定!A318</f>
        <v>423</v>
      </c>
      <c r="AC24" s="103" t="str">
        <f>A測定!D318</f>
        <v>L</v>
      </c>
      <c r="AD24" s="101">
        <f>A測定!F318</f>
        <v>36.5</v>
      </c>
      <c r="AE24" s="101">
        <f>A測定!K318</f>
        <v>35.152000000000001</v>
      </c>
      <c r="AF24" s="102">
        <f>A測定!L318</f>
        <v>1.35</v>
      </c>
      <c r="AG24" s="102">
        <f t="shared" si="3"/>
        <v>2.0499999999999998</v>
      </c>
      <c r="AH24" s="103" t="str">
        <f t="shared" si="4"/>
        <v>OK</v>
      </c>
    </row>
    <row r="25" spans="1:34">
      <c r="A25" s="110" t="str">
        <f t="shared" si="0"/>
        <v>OK</v>
      </c>
      <c r="B25" s="111">
        <f t="shared" si="1"/>
        <v>1.98</v>
      </c>
      <c r="C25" s="109">
        <f>A測定!L315</f>
        <v>1.42</v>
      </c>
      <c r="D25" s="108">
        <f>A測定!K315</f>
        <v>35.078000000000003</v>
      </c>
      <c r="E25" s="108">
        <f>A測定!F315</f>
        <v>36.5</v>
      </c>
      <c r="F25" s="115" t="str">
        <f>A測定!D315</f>
        <v>L</v>
      </c>
      <c r="G25" s="115">
        <f>A測定!A315</f>
        <v>428</v>
      </c>
      <c r="H25" s="178" t="str">
        <f>A測定!$Y$4</f>
        <v>80mm</v>
      </c>
      <c r="I25" s="178" t="str">
        <f>A測定!$AD$1</f>
        <v>C</v>
      </c>
      <c r="Z25" s="178" t="str">
        <f>A測定!$AB$1</f>
        <v>A</v>
      </c>
      <c r="AA25" s="178" t="str">
        <f t="shared" si="2"/>
        <v>80mm</v>
      </c>
      <c r="AB25" s="115">
        <f>A測定!A319</f>
        <v>424</v>
      </c>
      <c r="AC25" s="115" t="str">
        <f>A測定!D319</f>
        <v>L</v>
      </c>
      <c r="AD25" s="108">
        <f>A測定!F319</f>
        <v>36.5</v>
      </c>
      <c r="AE25" s="108">
        <f>A測定!K319</f>
        <v>35.094999999999999</v>
      </c>
      <c r="AF25" s="109">
        <f>A測定!L319</f>
        <v>1.4100000000000001</v>
      </c>
      <c r="AG25" s="111">
        <f t="shared" si="3"/>
        <v>1.99</v>
      </c>
      <c r="AH25" s="110" t="str">
        <f t="shared" si="4"/>
        <v>OK</v>
      </c>
    </row>
    <row r="26" spans="1:34" ht="17.25" customHeight="1">
      <c r="A26" s="97" t="str">
        <f t="shared" si="0"/>
        <v>OK</v>
      </c>
      <c r="B26" s="96">
        <f t="shared" si="1"/>
        <v>1.98</v>
      </c>
      <c r="C26" s="96">
        <f>A測定!L293</f>
        <v>1.42</v>
      </c>
      <c r="D26" s="73">
        <f>A測定!K293</f>
        <v>35.076999999999998</v>
      </c>
      <c r="E26" s="73">
        <f>A測定!F293</f>
        <v>36.5</v>
      </c>
      <c r="F26" s="74" t="str">
        <f>A測定!D293</f>
        <v>L</v>
      </c>
      <c r="G26" s="74">
        <f>A測定!A293</f>
        <v>402</v>
      </c>
      <c r="H26" s="179" t="str">
        <f>A測定!$Y$2</f>
        <v>10mm</v>
      </c>
      <c r="I26" s="800" t="str">
        <f>A測定!$AA$1</f>
        <v>#1B</v>
      </c>
      <c r="Z26" s="800" t="str">
        <f>I26</f>
        <v>#1B</v>
      </c>
      <c r="AA26" s="179" t="str">
        <f t="shared" si="2"/>
        <v>10mm</v>
      </c>
      <c r="AB26" s="74">
        <f>A測定!A305</f>
        <v>414</v>
      </c>
      <c r="AC26" s="74" t="str">
        <f>A測定!D305</f>
        <v>L</v>
      </c>
      <c r="AD26" s="73">
        <f>A測定!F305</f>
        <v>36.5</v>
      </c>
      <c r="AE26" s="73">
        <f>A測定!K305</f>
        <v>34.744999999999997</v>
      </c>
      <c r="AF26" s="96">
        <f>A測定!L305</f>
        <v>1.76</v>
      </c>
      <c r="AG26" s="96">
        <f t="shared" si="3"/>
        <v>1.64</v>
      </c>
      <c r="AH26" s="97" t="str">
        <f t="shared" si="4"/>
        <v>OK</v>
      </c>
    </row>
    <row r="27" spans="1:34">
      <c r="A27" s="103" t="str">
        <f t="shared" si="0"/>
        <v>OK</v>
      </c>
      <c r="B27" s="102">
        <f t="shared" si="1"/>
        <v>1.89</v>
      </c>
      <c r="C27" s="102">
        <f>A測定!L294</f>
        <v>1.51</v>
      </c>
      <c r="D27" s="101">
        <f>A測定!K294</f>
        <v>34.987000000000002</v>
      </c>
      <c r="E27" s="101">
        <f>A測定!F294</f>
        <v>36.5</v>
      </c>
      <c r="F27" s="103" t="str">
        <f>A測定!D294</f>
        <v>L</v>
      </c>
      <c r="G27" s="103">
        <f>A測定!A294</f>
        <v>403</v>
      </c>
      <c r="H27" s="103" t="str">
        <f>A測定!$Y$3</f>
        <v>50mm</v>
      </c>
      <c r="I27" s="801"/>
      <c r="Z27" s="801"/>
      <c r="AA27" s="103" t="str">
        <f t="shared" si="2"/>
        <v>50mm</v>
      </c>
      <c r="AB27" s="103">
        <f>A測定!A306</f>
        <v>415</v>
      </c>
      <c r="AC27" s="103" t="str">
        <f>A測定!D306</f>
        <v>L</v>
      </c>
      <c r="AD27" s="101">
        <f>A測定!F306</f>
        <v>36.5</v>
      </c>
      <c r="AE27" s="101">
        <f>A測定!K306</f>
        <v>34.707999999999998</v>
      </c>
      <c r="AF27" s="102">
        <f>A測定!L306</f>
        <v>1.79</v>
      </c>
      <c r="AG27" s="102">
        <f t="shared" si="3"/>
        <v>1.61</v>
      </c>
      <c r="AH27" s="103" t="str">
        <f t="shared" si="4"/>
        <v>OK</v>
      </c>
    </row>
    <row r="28" spans="1:34">
      <c r="A28" s="110" t="str">
        <f t="shared" si="0"/>
        <v>OK</v>
      </c>
      <c r="B28" s="111">
        <f t="shared" si="1"/>
        <v>1.85</v>
      </c>
      <c r="C28" s="109">
        <f>A測定!L295</f>
        <v>1.55</v>
      </c>
      <c r="D28" s="108">
        <f>A測定!K295</f>
        <v>34.947000000000003</v>
      </c>
      <c r="E28" s="108">
        <f>A測定!F295</f>
        <v>36.5</v>
      </c>
      <c r="F28" s="115" t="str">
        <f>A測定!D295</f>
        <v>L</v>
      </c>
      <c r="G28" s="115">
        <f>A測定!A295</f>
        <v>404</v>
      </c>
      <c r="H28" s="178" t="str">
        <f>A測定!$Y$4</f>
        <v>80mm</v>
      </c>
      <c r="I28" s="178" t="str">
        <f>A測定!$AC$1</f>
        <v>B</v>
      </c>
      <c r="Z28" s="178" t="str">
        <f>A測定!$AE$1</f>
        <v>D</v>
      </c>
      <c r="AA28" s="178" t="str">
        <f t="shared" si="2"/>
        <v>80mm</v>
      </c>
      <c r="AB28" s="115">
        <f>A測定!A307</f>
        <v>416</v>
      </c>
      <c r="AC28" s="115" t="str">
        <f>A測定!D307</f>
        <v>L</v>
      </c>
      <c r="AD28" s="108">
        <f>A測定!F307</f>
        <v>36.5</v>
      </c>
      <c r="AE28" s="108">
        <f>A測定!K307</f>
        <v>34.695999999999998</v>
      </c>
      <c r="AF28" s="109">
        <f>A測定!L307</f>
        <v>1.8</v>
      </c>
      <c r="AG28" s="111">
        <f t="shared" si="3"/>
        <v>1.6</v>
      </c>
      <c r="AH28" s="110" t="str">
        <f t="shared" si="4"/>
        <v>OK</v>
      </c>
    </row>
    <row r="29" spans="1:34" ht="17.25" customHeight="1">
      <c r="A29" s="97" t="str">
        <f t="shared" si="0"/>
        <v>OK</v>
      </c>
      <c r="B29" s="96">
        <f t="shared" si="1"/>
        <v>2.2999999999999998</v>
      </c>
      <c r="C29" s="96">
        <f>A測定!L297</f>
        <v>1.1000000000000001</v>
      </c>
      <c r="D29" s="73">
        <f>A測定!K297</f>
        <v>35.396999999999998</v>
      </c>
      <c r="E29" s="73">
        <f>A測定!F297</f>
        <v>36.5</v>
      </c>
      <c r="F29" s="74" t="str">
        <f>A測定!D297</f>
        <v>L</v>
      </c>
      <c r="G29" s="74">
        <f>A測定!A297</f>
        <v>410</v>
      </c>
      <c r="H29" s="179" t="str">
        <f>A測定!$Y$2</f>
        <v>10mm</v>
      </c>
      <c r="I29" s="800" t="str">
        <f>I26</f>
        <v>#1B</v>
      </c>
      <c r="Z29" s="800" t="str">
        <f>I26</f>
        <v>#1B</v>
      </c>
      <c r="AA29" s="179" t="str">
        <f t="shared" si="2"/>
        <v>10mm</v>
      </c>
      <c r="AB29" s="74">
        <f>A測定!A301</f>
        <v>406</v>
      </c>
      <c r="AC29" s="74" t="str">
        <f>A測定!D301</f>
        <v>L</v>
      </c>
      <c r="AD29" s="73">
        <f>A測定!F301</f>
        <v>36.5</v>
      </c>
      <c r="AE29" s="73">
        <f>A測定!K301</f>
        <v>35.067999999999998</v>
      </c>
      <c r="AF29" s="96">
        <f>A測定!L301</f>
        <v>1.4300000000000002</v>
      </c>
      <c r="AG29" s="96">
        <f t="shared" si="3"/>
        <v>1.97</v>
      </c>
      <c r="AH29" s="97" t="str">
        <f t="shared" si="4"/>
        <v>OK</v>
      </c>
    </row>
    <row r="30" spans="1:34">
      <c r="A30" s="103" t="str">
        <f t="shared" si="0"/>
        <v>OK</v>
      </c>
      <c r="B30" s="102">
        <f t="shared" si="1"/>
        <v>2.2200000000000002</v>
      </c>
      <c r="C30" s="102">
        <f>A測定!L298</f>
        <v>1.1800000000000002</v>
      </c>
      <c r="D30" s="101">
        <f>A測定!K298</f>
        <v>35.323</v>
      </c>
      <c r="E30" s="101">
        <f>A測定!F298</f>
        <v>36.5</v>
      </c>
      <c r="F30" s="103" t="str">
        <f>A測定!D298</f>
        <v>L</v>
      </c>
      <c r="G30" s="103">
        <f>A測定!A298</f>
        <v>411</v>
      </c>
      <c r="H30" s="103" t="str">
        <f>A測定!$Y$3</f>
        <v>50mm</v>
      </c>
      <c r="I30" s="801"/>
      <c r="Z30" s="801"/>
      <c r="AA30" s="103" t="str">
        <f t="shared" si="2"/>
        <v>50mm</v>
      </c>
      <c r="AB30" s="103">
        <f>A測定!A302</f>
        <v>407</v>
      </c>
      <c r="AC30" s="103" t="str">
        <f>A測定!D302</f>
        <v>L</v>
      </c>
      <c r="AD30" s="101">
        <f>A測定!F302</f>
        <v>36.5</v>
      </c>
      <c r="AE30" s="101">
        <f>A測定!K302</f>
        <v>35.137</v>
      </c>
      <c r="AF30" s="102">
        <f>A測定!L302</f>
        <v>1.36</v>
      </c>
      <c r="AG30" s="102">
        <f t="shared" si="3"/>
        <v>2.04</v>
      </c>
      <c r="AH30" s="103" t="str">
        <f t="shared" si="4"/>
        <v>OK</v>
      </c>
    </row>
    <row r="31" spans="1:34">
      <c r="A31" s="110" t="str">
        <f t="shared" si="0"/>
        <v>OK</v>
      </c>
      <c r="B31" s="109">
        <f t="shared" si="1"/>
        <v>2.19</v>
      </c>
      <c r="C31" s="109">
        <f>A測定!L299</f>
        <v>1.21</v>
      </c>
      <c r="D31" s="108">
        <f>A測定!K299</f>
        <v>35.286999999999999</v>
      </c>
      <c r="E31" s="108">
        <f>A測定!F299</f>
        <v>36.5</v>
      </c>
      <c r="F31" s="115" t="str">
        <f>A測定!D299</f>
        <v>L</v>
      </c>
      <c r="G31" s="115">
        <f>A測定!A299</f>
        <v>412</v>
      </c>
      <c r="H31" s="178" t="str">
        <f>A測定!$Y$4</f>
        <v>80mm</v>
      </c>
      <c r="I31" s="178" t="str">
        <f>A測定!$AD$1</f>
        <v>C</v>
      </c>
      <c r="Z31" s="178" t="str">
        <f>A測定!$AB$1</f>
        <v>A</v>
      </c>
      <c r="AA31" s="178" t="str">
        <f t="shared" si="2"/>
        <v>80mm</v>
      </c>
      <c r="AB31" s="115">
        <f>A測定!A303</f>
        <v>408</v>
      </c>
      <c r="AC31" s="115" t="str">
        <f>A測定!D303</f>
        <v>L</v>
      </c>
      <c r="AD31" s="108">
        <f>A測定!F303</f>
        <v>36.5</v>
      </c>
      <c r="AE31" s="108">
        <f>A測定!K303</f>
        <v>35.045999999999999</v>
      </c>
      <c r="AF31" s="109">
        <f>A測定!L303</f>
        <v>1.45</v>
      </c>
      <c r="AG31" s="109">
        <f t="shared" si="3"/>
        <v>1.95</v>
      </c>
      <c r="AH31" s="110" t="str">
        <f t="shared" si="4"/>
        <v>OK</v>
      </c>
    </row>
    <row r="32" spans="1:34">
      <c r="B32" s="48"/>
    </row>
  </sheetData>
  <mergeCells count="43">
    <mergeCell ref="AA1:AH2"/>
    <mergeCell ref="AH6:AH7"/>
    <mergeCell ref="J3:O3"/>
    <mergeCell ref="J4:O4"/>
    <mergeCell ref="AG6:AG7"/>
    <mergeCell ref="Y1:Z2"/>
    <mergeCell ref="F1:O2"/>
    <mergeCell ref="Z6:Z7"/>
    <mergeCell ref="AA6:AA7"/>
    <mergeCell ref="AE6:AE7"/>
    <mergeCell ref="AF6:AF7"/>
    <mergeCell ref="AB6:AB7"/>
    <mergeCell ref="AC6:AC7"/>
    <mergeCell ref="AD6:AD7"/>
    <mergeCell ref="I29:I30"/>
    <mergeCell ref="I26:I27"/>
    <mergeCell ref="I23:I24"/>
    <mergeCell ref="I20:I21"/>
    <mergeCell ref="Z29:Z30"/>
    <mergeCell ref="Z26:Z27"/>
    <mergeCell ref="Z23:Z24"/>
    <mergeCell ref="Z20:Z21"/>
    <mergeCell ref="I17:I18"/>
    <mergeCell ref="I14:I15"/>
    <mergeCell ref="I11:I12"/>
    <mergeCell ref="I8:I9"/>
    <mergeCell ref="Z17:Z18"/>
    <mergeCell ref="Z14:Z15"/>
    <mergeCell ref="Z11:Z12"/>
    <mergeCell ref="Z8:Z9"/>
    <mergeCell ref="A1:E2"/>
    <mergeCell ref="D6:D7"/>
    <mergeCell ref="A6:A7"/>
    <mergeCell ref="F3:I3"/>
    <mergeCell ref="F4:I4"/>
    <mergeCell ref="B6:B7"/>
    <mergeCell ref="C6:C7"/>
    <mergeCell ref="H6:H7"/>
    <mergeCell ref="A3:E4"/>
    <mergeCell ref="E6:E7"/>
    <mergeCell ref="F6:F7"/>
    <mergeCell ref="G6:G7"/>
    <mergeCell ref="I6:I7"/>
  </mergeCells>
  <phoneticPr fontId="2"/>
  <conditionalFormatting sqref="AH8:AH31 A8:A31">
    <cfRule type="cellIs" dxfId="143" priority="1" stopIfTrue="1" operator="equal">
      <formula>"NG"</formula>
    </cfRule>
    <cfRule type="cellIs" dxfId="142" priority="2" stopIfTrue="1" operator="equal">
      <formula>"OK"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51" orientation="landscape" r:id="rId1"/>
  <headerFooter alignWithMargins="0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9"/>
    <pageSetUpPr fitToPage="1"/>
  </sheetPr>
  <dimension ref="A1:AH32"/>
  <sheetViews>
    <sheetView topLeftCell="F1" zoomScale="50" zoomScaleNormal="50" workbookViewId="0">
      <selection activeCell="AF11" sqref="AF11:AF26"/>
    </sheetView>
  </sheetViews>
  <sheetFormatPr baseColWidth="10" defaultColWidth="9" defaultRowHeight="17"/>
  <cols>
    <col min="1" max="1" width="5.6640625" style="38" customWidth="1"/>
    <col min="2" max="2" width="6.6640625" style="38" customWidth="1"/>
    <col min="3" max="3" width="7.6640625" style="38" customWidth="1"/>
    <col min="4" max="4" width="12.1640625" style="38" customWidth="1"/>
    <col min="5" max="6" width="7.6640625" style="38" customWidth="1"/>
    <col min="7" max="7" width="12.1640625" style="38" customWidth="1"/>
    <col min="8" max="8" width="5.6640625" style="38" customWidth="1"/>
    <col min="9" max="9" width="7.1640625" style="38" customWidth="1"/>
    <col min="10" max="25" width="5.6640625" style="38" customWidth="1"/>
    <col min="26" max="26" width="7.1640625" style="38" customWidth="1"/>
    <col min="27" max="27" width="5.6640625" style="38" customWidth="1"/>
    <col min="28" max="28" width="12.1640625" style="38" customWidth="1"/>
    <col min="29" max="30" width="7.6640625" style="38" customWidth="1"/>
    <col min="31" max="31" width="12.1640625" style="38" customWidth="1"/>
    <col min="32" max="32" width="7.6640625" style="38" customWidth="1"/>
    <col min="33" max="33" width="6.6640625" style="38" customWidth="1"/>
    <col min="34" max="34" width="5.6640625" style="38" customWidth="1"/>
    <col min="35" max="16384" width="9" style="38"/>
  </cols>
  <sheetData>
    <row r="1" spans="1:34" ht="17.25" customHeight="1">
      <c r="A1" s="784" t="str">
        <f>A測定!A5</f>
        <v>GHAC  R0J尺寸检查表</v>
      </c>
      <c r="B1" s="784"/>
      <c r="C1" s="784"/>
      <c r="D1" s="784"/>
      <c r="E1" s="784"/>
      <c r="F1" s="790" t="str">
        <f>CONCATENATE(MID(A測定!A5,6,3),"#",A測定!D5,"_",A測定!L5,"(",TEXT(A測定!G5,"yy/mm/dd"),")","_","SHOT.NO",A測定!J5)</f>
        <v xml:space="preserve"> R0#3_DC1(AVE)_SHOT.NO191</v>
      </c>
      <c r="G1" s="791"/>
      <c r="H1" s="791"/>
      <c r="I1" s="791"/>
      <c r="J1" s="791"/>
      <c r="K1" s="791"/>
      <c r="L1" s="791"/>
      <c r="M1" s="791"/>
      <c r="N1" s="792"/>
      <c r="Y1" s="785" t="str">
        <f>A測定!$J$7</f>
        <v>基准值</v>
      </c>
      <c r="Z1" s="786"/>
      <c r="AA1" s="784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AB1" s="784"/>
      <c r="AC1" s="784"/>
      <c r="AD1" s="784"/>
      <c r="AE1" s="784"/>
      <c r="AF1" s="784"/>
      <c r="AG1" s="784"/>
      <c r="AH1" s="784"/>
    </row>
    <row r="2" spans="1:34" ht="17.25" customHeight="1">
      <c r="A2" s="784"/>
      <c r="B2" s="784"/>
      <c r="C2" s="784"/>
      <c r="D2" s="784"/>
      <c r="E2" s="784"/>
      <c r="F2" s="793"/>
      <c r="G2" s="794"/>
      <c r="H2" s="794"/>
      <c r="I2" s="794"/>
      <c r="J2" s="794"/>
      <c r="K2" s="794"/>
      <c r="L2" s="794"/>
      <c r="M2" s="794"/>
      <c r="N2" s="795"/>
      <c r="Y2" s="787"/>
      <c r="Z2" s="788"/>
      <c r="AA2" s="784"/>
      <c r="AB2" s="784"/>
      <c r="AC2" s="784"/>
      <c r="AD2" s="784"/>
      <c r="AE2" s="784"/>
      <c r="AF2" s="784"/>
      <c r="AG2" s="784"/>
      <c r="AH2" s="784"/>
    </row>
    <row r="3" spans="1:34">
      <c r="A3" s="784" t="str">
        <f>B測定!$S$2</f>
        <v>OP　軸間</v>
      </c>
      <c r="B3" s="784"/>
      <c r="C3" s="784"/>
      <c r="D3" s="784"/>
      <c r="E3" s="784"/>
      <c r="F3" s="39" t="s">
        <v>20</v>
      </c>
      <c r="G3" s="40">
        <f>MAX(C11:C24,AF11:AF26)</f>
        <v>0.15</v>
      </c>
    </row>
    <row r="4" spans="1:34">
      <c r="A4" s="784"/>
      <c r="B4" s="784"/>
      <c r="C4" s="784"/>
      <c r="D4" s="784"/>
      <c r="E4" s="784"/>
      <c r="F4" s="39" t="s">
        <v>21</v>
      </c>
      <c r="G4" s="40">
        <f>MIN(C11:C24,AF11:AF26)</f>
        <v>-0.2</v>
      </c>
    </row>
    <row r="8" spans="1:34">
      <c r="C8" s="41"/>
    </row>
    <row r="9" spans="1:34" ht="17.25" customHeight="1">
      <c r="A9" s="778" t="str">
        <f>A測定!$O$11</f>
        <v>判定</v>
      </c>
      <c r="B9" s="800" t="str">
        <f>A測定!$C$11</f>
        <v>方向</v>
      </c>
      <c r="C9" s="778" t="str">
        <f>A測定!$M$11</f>
        <v>差異</v>
      </c>
      <c r="D9" s="778" t="str">
        <f>A測定!$K$11</f>
        <v>測定値</v>
      </c>
      <c r="E9" s="778" t="str">
        <f>RIGHT(A測定!$H$11,2)</f>
        <v>公差</v>
      </c>
      <c r="F9" s="778"/>
      <c r="G9" s="778" t="str">
        <f>A測定!$F$11</f>
        <v>工件尺寸</v>
      </c>
      <c r="H9" s="778" t="str">
        <f>A測定!$D$11</f>
        <v>测量</v>
      </c>
      <c r="I9" s="778" t="str">
        <f>A測定!$A$11</f>
        <v>NO</v>
      </c>
      <c r="Z9" s="778" t="str">
        <f>I9</f>
        <v>NO</v>
      </c>
      <c r="AA9" s="778" t="str">
        <f>H9</f>
        <v>测量</v>
      </c>
      <c r="AB9" s="781" t="str">
        <f>G9</f>
        <v>工件尺寸</v>
      </c>
      <c r="AC9" s="778" t="str">
        <f>E9</f>
        <v>公差</v>
      </c>
      <c r="AD9" s="778"/>
      <c r="AE9" s="778" t="str">
        <f>D9</f>
        <v>測定値</v>
      </c>
      <c r="AF9" s="778" t="str">
        <f>C9</f>
        <v>差異</v>
      </c>
      <c r="AG9" s="800" t="str">
        <f>B9</f>
        <v>方向</v>
      </c>
      <c r="AH9" s="778" t="str">
        <f>A9</f>
        <v>判定</v>
      </c>
    </row>
    <row r="10" spans="1:34">
      <c r="A10" s="778"/>
      <c r="B10" s="780"/>
      <c r="C10" s="778"/>
      <c r="D10" s="778"/>
      <c r="E10" s="173" t="str">
        <f>LEFT(A測定!$I$11,1)</f>
        <v>下</v>
      </c>
      <c r="F10" s="173" t="str">
        <f>LEFT(A測定!$H$11,1)</f>
        <v>上</v>
      </c>
      <c r="G10" s="778"/>
      <c r="H10" s="778"/>
      <c r="I10" s="778"/>
      <c r="Z10" s="778"/>
      <c r="AA10" s="778"/>
      <c r="AB10" s="778"/>
      <c r="AC10" s="39" t="str">
        <f>F10</f>
        <v>上</v>
      </c>
      <c r="AD10" s="39" t="str">
        <f>E10</f>
        <v>下</v>
      </c>
      <c r="AE10" s="778"/>
      <c r="AF10" s="778"/>
      <c r="AG10" s="780"/>
      <c r="AH10" s="778"/>
    </row>
    <row r="11" spans="1:34">
      <c r="A11" s="39" t="str">
        <f t="shared" ref="A11:A24" si="0">IF(AND(F11&gt;=C11,C11&gt;=E11),"OK","NG")</f>
        <v>OK</v>
      </c>
      <c r="B11" s="39" t="str">
        <f>IF(C11=0,"・",IF(AND(C11&gt;0),"→","←"))</f>
        <v>←</v>
      </c>
      <c r="C11" s="42">
        <f>B測定!M70</f>
        <v>-0.05</v>
      </c>
      <c r="D11" s="45">
        <f>B測定!K70</f>
        <v>-35.549999999999997</v>
      </c>
      <c r="E11" s="47">
        <f>B測定!I70</f>
        <v>-0.3</v>
      </c>
      <c r="F11" s="47">
        <f>B測定!H70</f>
        <v>0.3</v>
      </c>
      <c r="G11" s="45">
        <f>B測定!F70</f>
        <v>-35.5</v>
      </c>
      <c r="H11" s="39" t="str">
        <f>B測定!D70</f>
        <v>X</v>
      </c>
      <c r="I11" s="39">
        <f>B測定!A70</f>
        <v>625</v>
      </c>
      <c r="Z11" s="76">
        <f>B測定!A38</f>
        <v>605</v>
      </c>
      <c r="AA11" s="76" t="str">
        <f>B測定!D38</f>
        <v>X</v>
      </c>
      <c r="AB11" s="45">
        <f>B測定!F38</f>
        <v>35.5</v>
      </c>
      <c r="AC11" s="47">
        <f>B測定!H38</f>
        <v>0.3</v>
      </c>
      <c r="AD11" s="47">
        <f>B測定!I38</f>
        <v>-0.3</v>
      </c>
      <c r="AE11" s="45">
        <f>B測定!K38</f>
        <v>35.326999999999998</v>
      </c>
      <c r="AF11" s="47">
        <f>B測定!M38</f>
        <v>-0.17</v>
      </c>
      <c r="AG11" s="39" t="str">
        <f>IF(AF11=0,"・",IF(AND(AF11&gt;0),"→","←"))</f>
        <v>←</v>
      </c>
      <c r="AH11" s="39" t="str">
        <f t="shared" ref="AH11:AH16" si="1">IF(AND(AC11&gt;=AF11,AF11&gt;=AD11),"OK","NG")</f>
        <v>OK</v>
      </c>
    </row>
    <row r="12" spans="1:34">
      <c r="A12" s="39" t="str">
        <f t="shared" si="0"/>
        <v>OK</v>
      </c>
      <c r="B12" s="154" t="str">
        <f>IF(C12=0,"・",IF(AND(C12&gt;0),"↓","↑"))</f>
        <v>↑</v>
      </c>
      <c r="C12" s="42">
        <f>B測定!M71</f>
        <v>-0.13</v>
      </c>
      <c r="D12" s="45">
        <f>B測定!K71</f>
        <v>-160.13200000000001</v>
      </c>
      <c r="E12" s="47">
        <f>B測定!I71</f>
        <v>-0.3</v>
      </c>
      <c r="F12" s="47">
        <f>B測定!H71</f>
        <v>0.3</v>
      </c>
      <c r="G12" s="45">
        <f>B測定!F71</f>
        <v>-160</v>
      </c>
      <c r="H12" s="39" t="str">
        <f>B測定!D71</f>
        <v>Y</v>
      </c>
      <c r="I12" s="39">
        <f>B測定!A71</f>
        <v>625</v>
      </c>
      <c r="Z12" s="76">
        <f>B測定!A39</f>
        <v>605</v>
      </c>
      <c r="AA12" s="76" t="str">
        <f>B測定!D39</f>
        <v>Y</v>
      </c>
      <c r="AB12" s="45">
        <f>B測定!F39</f>
        <v>-160</v>
      </c>
      <c r="AC12" s="47">
        <f>B測定!H39</f>
        <v>0.3</v>
      </c>
      <c r="AD12" s="47">
        <f>B測定!I39</f>
        <v>-0.3</v>
      </c>
      <c r="AE12" s="45">
        <f>B測定!K39</f>
        <v>-160.12100000000001</v>
      </c>
      <c r="AF12" s="47">
        <f>B測定!M39</f>
        <v>-0.12</v>
      </c>
      <c r="AG12" s="154" t="str">
        <f>IF(AF12=0,"・",IF(AND(AF12&gt;0),"↓","↑"))</f>
        <v>↑</v>
      </c>
      <c r="AH12" s="39" t="str">
        <f t="shared" si="1"/>
        <v>OK</v>
      </c>
    </row>
    <row r="13" spans="1:34">
      <c r="A13" s="39" t="str">
        <f t="shared" si="0"/>
        <v>OK</v>
      </c>
      <c r="B13" s="39" t="str">
        <f>IF(C13=0,"・",IF(AND(C13&gt;0),"→","←"))</f>
        <v>→</v>
      </c>
      <c r="C13" s="42">
        <f>B測定!M48</f>
        <v>0.12</v>
      </c>
      <c r="D13" s="45">
        <f>B測定!K48</f>
        <v>-58.38</v>
      </c>
      <c r="E13" s="47">
        <f>B測定!I48</f>
        <v>-0.35</v>
      </c>
      <c r="F13" s="47">
        <f>B測定!H48</f>
        <v>0.35</v>
      </c>
      <c r="G13" s="45">
        <f>B測定!F48</f>
        <v>-58.5</v>
      </c>
      <c r="H13" s="39" t="str">
        <f>B測定!D48</f>
        <v>X</v>
      </c>
      <c r="I13" s="39">
        <f>B測定!A48</f>
        <v>609</v>
      </c>
      <c r="Z13" s="76">
        <f>B測定!A34</f>
        <v>604</v>
      </c>
      <c r="AA13" s="76" t="str">
        <f>B測定!D34</f>
        <v>X</v>
      </c>
      <c r="AB13" s="45">
        <f>B測定!F34</f>
        <v>35.5</v>
      </c>
      <c r="AC13" s="47">
        <f>B測定!H34</f>
        <v>0.3</v>
      </c>
      <c r="AD13" s="47">
        <f>B測定!I34</f>
        <v>-0.3</v>
      </c>
      <c r="AE13" s="45">
        <f>B測定!K34</f>
        <v>35.299999999999997</v>
      </c>
      <c r="AF13" s="47">
        <f>B測定!M34</f>
        <v>-0.2</v>
      </c>
      <c r="AG13" s="39" t="str">
        <f>IF(AF13=0,"・",IF(AND(AF13&gt;0),"→","←"))</f>
        <v>←</v>
      </c>
      <c r="AH13" s="39" t="str">
        <f t="shared" si="1"/>
        <v>OK</v>
      </c>
    </row>
    <row r="14" spans="1:34">
      <c r="A14" s="39" t="str">
        <f t="shared" si="0"/>
        <v>OK</v>
      </c>
      <c r="B14" s="39" t="str">
        <f>IF(C14=0,"・",IF(AND(C14&gt;0),"↓","↑"))</f>
        <v>↑</v>
      </c>
      <c r="C14" s="42">
        <f>B測定!M49</f>
        <v>-0.13</v>
      </c>
      <c r="D14" s="45">
        <f>B測定!K49</f>
        <v>-80.132999999999996</v>
      </c>
      <c r="E14" s="47">
        <f>B測定!I49</f>
        <v>-0.35</v>
      </c>
      <c r="F14" s="47">
        <f>B測定!H49</f>
        <v>0.35</v>
      </c>
      <c r="G14" s="45">
        <f>B測定!F49</f>
        <v>-80</v>
      </c>
      <c r="H14" s="39" t="str">
        <f>B測定!D49</f>
        <v>Y</v>
      </c>
      <c r="I14" s="39">
        <f>B測定!A49</f>
        <v>609</v>
      </c>
      <c r="Z14" s="76">
        <f>B測定!A35</f>
        <v>604</v>
      </c>
      <c r="AA14" s="76" t="str">
        <f>B測定!D35</f>
        <v>Y</v>
      </c>
      <c r="AB14" s="45">
        <f>B測定!F35</f>
        <v>-80</v>
      </c>
      <c r="AC14" s="47">
        <f>B測定!H35</f>
        <v>0.3</v>
      </c>
      <c r="AD14" s="47">
        <f>B測定!I35</f>
        <v>-0.3</v>
      </c>
      <c r="AE14" s="45">
        <f>B測定!K35</f>
        <v>-80.180000000000007</v>
      </c>
      <c r="AF14" s="47">
        <f>B測定!M35</f>
        <v>-0.18</v>
      </c>
      <c r="AG14" s="39" t="str">
        <f>IF(AF14=0,"・",IF(AND(AF14&gt;0),"↓","↑"))</f>
        <v>↑</v>
      </c>
      <c r="AH14" s="39" t="str">
        <f t="shared" si="1"/>
        <v>OK</v>
      </c>
    </row>
    <row r="15" spans="1:34">
      <c r="A15" s="39" t="str">
        <f t="shared" si="0"/>
        <v>OK</v>
      </c>
      <c r="B15" s="39" t="str">
        <f>IF(C15=0,"・",IF(AND(C15&gt;0),"→","←"))</f>
        <v>→</v>
      </c>
      <c r="C15" s="42">
        <f>B測定!M66</f>
        <v>0.13</v>
      </c>
      <c r="D15" s="45">
        <f>B測定!K66</f>
        <v>-35.365000000000002</v>
      </c>
      <c r="E15" s="47">
        <f>B測定!I66</f>
        <v>-0.3</v>
      </c>
      <c r="F15" s="47">
        <f>B測定!H66</f>
        <v>0.3</v>
      </c>
      <c r="G15" s="45">
        <f>B測定!F66</f>
        <v>-35.5</v>
      </c>
      <c r="H15" s="39" t="str">
        <f>B測定!D66</f>
        <v>X</v>
      </c>
      <c r="I15" s="39">
        <f>B測定!A66</f>
        <v>624</v>
      </c>
      <c r="Z15" s="76">
        <f>B測定!A30</f>
        <v>603</v>
      </c>
      <c r="AA15" s="76" t="str">
        <f>B測定!D30</f>
        <v>X</v>
      </c>
      <c r="AB15" s="45">
        <f>B測定!F30</f>
        <v>35.5</v>
      </c>
      <c r="AC15" s="47">
        <f>B測定!H30</f>
        <v>0.3</v>
      </c>
      <c r="AD15" s="47">
        <f>B測定!I30</f>
        <v>-0.3</v>
      </c>
      <c r="AE15" s="45">
        <f>B測定!K30</f>
        <v>35.323999999999998</v>
      </c>
      <c r="AF15" s="47">
        <f>B測定!M30</f>
        <v>-0.18</v>
      </c>
      <c r="AG15" s="39" t="str">
        <f>IF(AF15=0,"・",IF(AND(AF15&gt;0),"→","←"))</f>
        <v>←</v>
      </c>
      <c r="AH15" s="39" t="str">
        <f t="shared" si="1"/>
        <v>OK</v>
      </c>
    </row>
    <row r="16" spans="1:34">
      <c r="A16" s="39" t="str">
        <f t="shared" si="0"/>
        <v>OK</v>
      </c>
      <c r="B16" s="154" t="str">
        <f>IF(C16=0,"・",IF(AND(C16&gt;0),"↓","↑"))</f>
        <v>↑</v>
      </c>
      <c r="C16" s="42">
        <f>B測定!M67</f>
        <v>-0.15</v>
      </c>
      <c r="D16" s="45">
        <f>B測定!K67</f>
        <v>-80.153999999999996</v>
      </c>
      <c r="E16" s="47">
        <f>B測定!I67</f>
        <v>-0.3</v>
      </c>
      <c r="F16" s="47">
        <f>B測定!H67</f>
        <v>0.3</v>
      </c>
      <c r="G16" s="45">
        <f>B測定!F67</f>
        <v>-80</v>
      </c>
      <c r="H16" s="39" t="str">
        <f>B測定!D67</f>
        <v>Y</v>
      </c>
      <c r="I16" s="39">
        <f>B測定!A67</f>
        <v>624</v>
      </c>
      <c r="Z16" s="76">
        <f>B測定!A31</f>
        <v>603</v>
      </c>
      <c r="AA16" s="76" t="str">
        <f>B測定!D31</f>
        <v>Y</v>
      </c>
      <c r="AB16" s="45">
        <f>B測定!F31</f>
        <v>0</v>
      </c>
      <c r="AC16" s="47">
        <f>B測定!H31</f>
        <v>0.3</v>
      </c>
      <c r="AD16" s="47">
        <f>B測定!I31</f>
        <v>-0.3</v>
      </c>
      <c r="AE16" s="45">
        <f>B測定!K31</f>
        <v>-3.2000000000000001E-2</v>
      </c>
      <c r="AF16" s="47">
        <f>B測定!M31</f>
        <v>-0.03</v>
      </c>
      <c r="AG16" s="154" t="str">
        <f>IF(AF16=0,"・",IF(AND(AF16&gt;0),"↓","↑"))</f>
        <v>↑</v>
      </c>
      <c r="AH16" s="39" t="str">
        <f t="shared" si="1"/>
        <v>OK</v>
      </c>
    </row>
    <row r="17" spans="1:34">
      <c r="A17" s="39" t="str">
        <f t="shared" si="0"/>
        <v>OK</v>
      </c>
      <c r="B17" s="39" t="str">
        <f>IF(C17=0,"・",IF(AND(C17&gt;0),"→","←"))</f>
        <v>→</v>
      </c>
      <c r="C17" s="42">
        <f>B測定!M62</f>
        <v>0.15</v>
      </c>
      <c r="D17" s="45">
        <f>B測定!K62</f>
        <v>-35.353999999999999</v>
      </c>
      <c r="E17" s="47">
        <f>B測定!I62</f>
        <v>-0.3</v>
      </c>
      <c r="F17" s="47">
        <f>B測定!H62</f>
        <v>0.3</v>
      </c>
      <c r="G17" s="45">
        <f>B測定!F62</f>
        <v>-35.5</v>
      </c>
      <c r="H17" s="39" t="str">
        <f>B測定!D62</f>
        <v>X</v>
      </c>
      <c r="I17" s="39">
        <f>B測定!A62</f>
        <v>623</v>
      </c>
      <c r="Z17" s="76">
        <f>B測定!A44</f>
        <v>607</v>
      </c>
      <c r="AA17" s="76" t="str">
        <f>B測定!D44</f>
        <v>X</v>
      </c>
      <c r="AB17" s="45">
        <f>B測定!F44</f>
        <v>65.5</v>
      </c>
      <c r="AC17" s="47">
        <f>B測定!H44</f>
        <v>0.35</v>
      </c>
      <c r="AD17" s="47">
        <f>B測定!I44</f>
        <v>-0.35</v>
      </c>
      <c r="AE17" s="45">
        <f>B測定!K44</f>
        <v>65.513000000000005</v>
      </c>
      <c r="AF17" s="47">
        <f>B測定!M44</f>
        <v>0.01</v>
      </c>
      <c r="AG17" s="39" t="str">
        <f>IF(AF17=0,"・",IF(AND(AF17&gt;0),"→","←"))</f>
        <v>→</v>
      </c>
      <c r="AH17" s="39" t="str">
        <f t="shared" ref="AH17:AH24" si="2">IF(AND(AC17&gt;=AF17,AF17&gt;=AD17),"OK","NG")</f>
        <v>OK</v>
      </c>
    </row>
    <row r="18" spans="1:34">
      <c r="A18" s="39" t="str">
        <f t="shared" si="0"/>
        <v>OK</v>
      </c>
      <c r="B18" s="154" t="str">
        <f>IF(C18=0,"・",IF(AND(C18&gt;0),"↓","↑"))</f>
        <v>↑</v>
      </c>
      <c r="C18" s="42">
        <f>B測定!M63</f>
        <v>-0.04</v>
      </c>
      <c r="D18" s="45">
        <f>B測定!K63</f>
        <v>-3.5999999999999997E-2</v>
      </c>
      <c r="E18" s="47">
        <f>B測定!I63</f>
        <v>-0.3</v>
      </c>
      <c r="F18" s="47">
        <f>B測定!H63</f>
        <v>0.3</v>
      </c>
      <c r="G18" s="45">
        <f>B測定!F63</f>
        <v>0</v>
      </c>
      <c r="H18" s="39" t="str">
        <f>B測定!D63</f>
        <v>Y</v>
      </c>
      <c r="I18" s="39">
        <f>B測定!A63</f>
        <v>623</v>
      </c>
      <c r="Z18" s="76">
        <f>B測定!A45</f>
        <v>607</v>
      </c>
      <c r="AA18" s="76" t="str">
        <f>B測定!D45</f>
        <v>Y</v>
      </c>
      <c r="AB18" s="45">
        <f>B測定!F45</f>
        <v>0</v>
      </c>
      <c r="AC18" s="47">
        <f>B測定!H45</f>
        <v>0.35</v>
      </c>
      <c r="AD18" s="47">
        <f>B測定!I45</f>
        <v>-0.35</v>
      </c>
      <c r="AE18" s="45">
        <f>B測定!K45</f>
        <v>-0.10100000000000001</v>
      </c>
      <c r="AF18" s="47">
        <f>B測定!M45</f>
        <v>-0.1</v>
      </c>
      <c r="AG18" s="154" t="str">
        <f>IF(AF18=0,"・",IF(AND(AF18&gt;0),"↓","↑"))</f>
        <v>↑</v>
      </c>
      <c r="AH18" s="39" t="str">
        <f t="shared" si="2"/>
        <v>OK</v>
      </c>
    </row>
    <row r="19" spans="1:34">
      <c r="A19" s="39" t="str">
        <f t="shared" si="0"/>
        <v>OK</v>
      </c>
      <c r="B19" s="39" t="str">
        <f>IF(C19=0,"・",IF(AND(C19&gt;0),"→","←"))</f>
        <v>→</v>
      </c>
      <c r="C19" s="42">
        <f>B測定!M58</f>
        <v>0.03</v>
      </c>
      <c r="D19" s="45">
        <f>B測定!K58</f>
        <v>-35.473999999999997</v>
      </c>
      <c r="E19" s="47">
        <f>B測定!I58</f>
        <v>-0.3</v>
      </c>
      <c r="F19" s="47">
        <f>B測定!H58</f>
        <v>0.3</v>
      </c>
      <c r="G19" s="45">
        <f>B測定!F58</f>
        <v>-35.5</v>
      </c>
      <c r="H19" s="39" t="str">
        <f>B測定!D58</f>
        <v>X</v>
      </c>
      <c r="I19" s="39">
        <f>B測定!A58</f>
        <v>622</v>
      </c>
      <c r="Z19" s="76">
        <f>B測定!A42</f>
        <v>606</v>
      </c>
      <c r="AA19" s="76" t="str">
        <f>B測定!D42</f>
        <v>X</v>
      </c>
      <c r="AB19" s="45">
        <f>B測定!F42</f>
        <v>88.5</v>
      </c>
      <c r="AC19" s="47">
        <f>B測定!H42</f>
        <v>0.35</v>
      </c>
      <c r="AD19" s="47">
        <f>B測定!I42</f>
        <v>-0.35</v>
      </c>
      <c r="AE19" s="45">
        <f>B測定!K42</f>
        <v>88.436999999999998</v>
      </c>
      <c r="AF19" s="47">
        <f>B測定!M42</f>
        <v>-0.06</v>
      </c>
      <c r="AG19" s="39" t="str">
        <f>IF(AF19=0,"・",IF(AND(AF19&gt;0),"→","←"))</f>
        <v>←</v>
      </c>
      <c r="AH19" s="39" t="str">
        <f t="shared" si="2"/>
        <v>OK</v>
      </c>
    </row>
    <row r="20" spans="1:34">
      <c r="A20" s="39" t="str">
        <f t="shared" si="0"/>
        <v>OK</v>
      </c>
      <c r="B20" s="154" t="str">
        <f>IF(C20=0,"・",IF(AND(C20&gt;0),"↓","↑"))</f>
        <v>↑</v>
      </c>
      <c r="C20" s="42">
        <f>B測定!M59</f>
        <v>-0.02</v>
      </c>
      <c r="D20" s="45">
        <f>B測定!K59</f>
        <v>79.977999999999994</v>
      </c>
      <c r="E20" s="47">
        <f>B測定!I59</f>
        <v>-0.3</v>
      </c>
      <c r="F20" s="47">
        <f>B測定!H59</f>
        <v>0.3</v>
      </c>
      <c r="G20" s="45">
        <f>B測定!F59</f>
        <v>80</v>
      </c>
      <c r="H20" s="39" t="str">
        <f>B測定!D59</f>
        <v>Y</v>
      </c>
      <c r="I20" s="39">
        <f>B測定!A59</f>
        <v>622</v>
      </c>
      <c r="Z20" s="76">
        <f>B測定!A43</f>
        <v>606</v>
      </c>
      <c r="AA20" s="76" t="str">
        <f>B測定!D43</f>
        <v>Y</v>
      </c>
      <c r="AB20" s="45">
        <f>B測定!F43</f>
        <v>0</v>
      </c>
      <c r="AC20" s="47">
        <f>B測定!H43</f>
        <v>0.35</v>
      </c>
      <c r="AD20" s="47">
        <f>B測定!I43</f>
        <v>-0.35</v>
      </c>
      <c r="AE20" s="45">
        <f>B測定!K43</f>
        <v>-5.1999999999999998E-2</v>
      </c>
      <c r="AF20" s="47">
        <f>B測定!M43</f>
        <v>-0.05</v>
      </c>
      <c r="AG20" s="154" t="str">
        <f>IF(AF20=0,"・",IF(AND(AF20&gt;0),"↓","↑"))</f>
        <v>↑</v>
      </c>
      <c r="AH20" s="39" t="str">
        <f t="shared" si="2"/>
        <v>OK</v>
      </c>
    </row>
    <row r="21" spans="1:34">
      <c r="A21" s="39" t="str">
        <f t="shared" si="0"/>
        <v>OK</v>
      </c>
      <c r="B21" s="39" t="str">
        <f>IF(C21=0,"・",IF(AND(C21&gt;0),"→","←"))</f>
        <v>→</v>
      </c>
      <c r="C21" s="42">
        <f>B測定!M46</f>
        <v>0.03</v>
      </c>
      <c r="D21" s="45">
        <f>B測定!K46</f>
        <v>-58.468000000000004</v>
      </c>
      <c r="E21" s="47">
        <f>B測定!I46</f>
        <v>-0.35</v>
      </c>
      <c r="F21" s="47">
        <f>B測定!H46</f>
        <v>0.35</v>
      </c>
      <c r="G21" s="45">
        <f>B測定!F46</f>
        <v>-58.5</v>
      </c>
      <c r="H21" s="39" t="str">
        <f>B測定!D46</f>
        <v>X</v>
      </c>
      <c r="I21" s="39">
        <f>B測定!A46</f>
        <v>608</v>
      </c>
      <c r="Z21" s="76">
        <f>B測定!A26</f>
        <v>602</v>
      </c>
      <c r="AA21" s="76" t="str">
        <f>B測定!D26</f>
        <v>X</v>
      </c>
      <c r="AB21" s="45">
        <f>B測定!F26</f>
        <v>35.5</v>
      </c>
      <c r="AC21" s="47">
        <f>B測定!H26</f>
        <v>0.3</v>
      </c>
      <c r="AD21" s="47">
        <f>B測定!I26</f>
        <v>-0.3</v>
      </c>
      <c r="AE21" s="45">
        <f>B測定!K26</f>
        <v>35.466999999999999</v>
      </c>
      <c r="AF21" s="47">
        <f>B測定!M26</f>
        <v>-0.03</v>
      </c>
      <c r="AG21" s="39" t="str">
        <f>IF(AF21=0,"・",IF(AND(AF21&gt;0),"→","←"))</f>
        <v>←</v>
      </c>
      <c r="AH21" s="39" t="str">
        <f t="shared" si="2"/>
        <v>OK</v>
      </c>
    </row>
    <row r="22" spans="1:34">
      <c r="A22" s="39" t="str">
        <f t="shared" si="0"/>
        <v>OK</v>
      </c>
      <c r="B22" s="154" t="str">
        <f>IF(C22=0,"・",IF(AND(C22&gt;0),"↓","↑"))</f>
        <v>↑</v>
      </c>
      <c r="C22" s="42">
        <f>B測定!M47</f>
        <v>-0.03</v>
      </c>
      <c r="D22" s="45">
        <f>B測定!K47</f>
        <v>79.97</v>
      </c>
      <c r="E22" s="47">
        <f>B測定!I47</f>
        <v>-0.35</v>
      </c>
      <c r="F22" s="47">
        <f>B測定!H47</f>
        <v>0.35</v>
      </c>
      <c r="G22" s="45">
        <f>B測定!F47</f>
        <v>80</v>
      </c>
      <c r="H22" s="39" t="str">
        <f>B測定!D47</f>
        <v>Y</v>
      </c>
      <c r="I22" s="39">
        <f>B測定!A47</f>
        <v>608</v>
      </c>
      <c r="Z22" s="76">
        <f>B測定!A27</f>
        <v>602</v>
      </c>
      <c r="AA22" s="76" t="str">
        <f>B測定!D27</f>
        <v>Y</v>
      </c>
      <c r="AB22" s="45">
        <f>B測定!F27</f>
        <v>80</v>
      </c>
      <c r="AC22" s="47">
        <f>B測定!H27</f>
        <v>0.3</v>
      </c>
      <c r="AD22" s="47">
        <f>B測定!I27</f>
        <v>-0.3</v>
      </c>
      <c r="AE22" s="45">
        <f>B測定!K27</f>
        <v>80.031000000000006</v>
      </c>
      <c r="AF22" s="47">
        <f>B測定!M27</f>
        <v>0.03</v>
      </c>
      <c r="AG22" s="154" t="str">
        <f>IF(AF22=0,"・",IF(AND(AF22&gt;0),"↓","↑"))</f>
        <v>↓</v>
      </c>
      <c r="AH22" s="39" t="str">
        <f t="shared" si="2"/>
        <v>OK</v>
      </c>
    </row>
    <row r="23" spans="1:34">
      <c r="A23" s="39" t="str">
        <f t="shared" si="0"/>
        <v>OK</v>
      </c>
      <c r="B23" s="39" t="str">
        <f>IF(C23=0,"・",IF(AND(C23&gt;0),"→","←"))</f>
        <v>←</v>
      </c>
      <c r="C23" s="42">
        <f>B測定!M54</f>
        <v>-0.08</v>
      </c>
      <c r="D23" s="45">
        <f>B測定!K54</f>
        <v>-35.582999999999998</v>
      </c>
      <c r="E23" s="47">
        <f>B測定!I54</f>
        <v>-0.3</v>
      </c>
      <c r="F23" s="47">
        <f>B測定!H54</f>
        <v>0.3</v>
      </c>
      <c r="G23" s="45">
        <f>B測定!F54</f>
        <v>-35.5</v>
      </c>
      <c r="H23" s="39" t="str">
        <f>B測定!D54</f>
        <v>X</v>
      </c>
      <c r="I23" s="39">
        <f>B測定!A54</f>
        <v>621</v>
      </c>
      <c r="Z23" s="76">
        <f>B測定!A50</f>
        <v>615</v>
      </c>
      <c r="AA23" s="76" t="str">
        <f>B測定!D50</f>
        <v>X</v>
      </c>
      <c r="AB23" s="45">
        <f>B測定!F50</f>
        <v>69.5</v>
      </c>
      <c r="AC23" s="47">
        <f>B測定!H50</f>
        <v>0.35</v>
      </c>
      <c r="AD23" s="47">
        <f>B測定!I50</f>
        <v>-0.35</v>
      </c>
      <c r="AE23" s="45">
        <f>B測定!K50</f>
        <v>69.471999999999994</v>
      </c>
      <c r="AF23" s="47">
        <f>B測定!M50</f>
        <v>-0.03</v>
      </c>
      <c r="AG23" s="39" t="str">
        <f>IF(AF23=0,"・",IF(AND(AF23&gt;0),"→","←"))</f>
        <v>←</v>
      </c>
      <c r="AH23" s="39" t="str">
        <f t="shared" si="2"/>
        <v>OK</v>
      </c>
    </row>
    <row r="24" spans="1:34">
      <c r="A24" s="39" t="str">
        <f t="shared" si="0"/>
        <v>OK</v>
      </c>
      <c r="B24" s="154" t="str">
        <f>IF(C24=0,"・",IF(AND(C24&gt;0),"↓","↑"))</f>
        <v>↑</v>
      </c>
      <c r="C24" s="42">
        <f>B測定!M55</f>
        <v>-0.18</v>
      </c>
      <c r="D24" s="45">
        <f>B測定!K55</f>
        <v>162.625</v>
      </c>
      <c r="E24" s="47">
        <f>B測定!I55</f>
        <v>-0.3</v>
      </c>
      <c r="F24" s="47">
        <f>B測定!H55</f>
        <v>0.3</v>
      </c>
      <c r="G24" s="45">
        <f>B測定!F55</f>
        <v>162.80000000000001</v>
      </c>
      <c r="H24" s="39" t="str">
        <f>B測定!D55</f>
        <v>Y</v>
      </c>
      <c r="I24" s="39">
        <f>B測定!A55</f>
        <v>621</v>
      </c>
      <c r="Z24" s="76">
        <f>B測定!A51</f>
        <v>615</v>
      </c>
      <c r="AA24" s="76" t="str">
        <f>B測定!D51</f>
        <v>Y</v>
      </c>
      <c r="AB24" s="45">
        <f>B測定!F51</f>
        <v>77</v>
      </c>
      <c r="AC24" s="47">
        <f>B測定!H51</f>
        <v>0.35</v>
      </c>
      <c r="AD24" s="47">
        <f>B測定!I51</f>
        <v>-0.35</v>
      </c>
      <c r="AE24" s="45">
        <f>B測定!K51</f>
        <v>76.954999999999998</v>
      </c>
      <c r="AF24" s="47">
        <f>B測定!M51</f>
        <v>-0.05</v>
      </c>
      <c r="AG24" s="154" t="str">
        <f>IF(AF24=0,"・",IF(AND(AF24&gt;0),"↓","↑"))</f>
        <v>↑</v>
      </c>
      <c r="AH24" s="39" t="str">
        <f t="shared" si="2"/>
        <v>OK</v>
      </c>
    </row>
    <row r="25" spans="1:34">
      <c r="Z25" s="76">
        <f>B測定!A22</f>
        <v>601</v>
      </c>
      <c r="AA25" s="76" t="str">
        <f>B測定!D22</f>
        <v>X</v>
      </c>
      <c r="AB25" s="45">
        <f>B測定!F22</f>
        <v>35.5</v>
      </c>
      <c r="AC25" s="47">
        <f>B測定!H22</f>
        <v>0.3</v>
      </c>
      <c r="AD25" s="47">
        <f>B測定!I22</f>
        <v>-0.3</v>
      </c>
      <c r="AE25" s="45">
        <f>B測定!K22</f>
        <v>35.302</v>
      </c>
      <c r="AF25" s="47">
        <f>B測定!M22</f>
        <v>-0.2</v>
      </c>
      <c r="AG25" s="39" t="str">
        <f>IF(AF25=0,"・",IF(AND(AF25&gt;0),"→","←"))</f>
        <v>←</v>
      </c>
      <c r="AH25" s="39" t="str">
        <f>IF(AND(AC25&gt;=AF25,AF25&gt;=AD25),"OK","NG")</f>
        <v>OK</v>
      </c>
    </row>
    <row r="26" spans="1:34">
      <c r="Z26" s="76">
        <f>B測定!A23</f>
        <v>601</v>
      </c>
      <c r="AA26" s="76" t="str">
        <f>B測定!D23</f>
        <v>Y</v>
      </c>
      <c r="AB26" s="45">
        <f>B測定!F23</f>
        <v>162.80000000000001</v>
      </c>
      <c r="AC26" s="47">
        <f>B測定!H23</f>
        <v>0.3</v>
      </c>
      <c r="AD26" s="47">
        <f>B測定!I23</f>
        <v>-0.3</v>
      </c>
      <c r="AE26" s="45">
        <f>B測定!K23</f>
        <v>162.72800000000001</v>
      </c>
      <c r="AF26" s="47">
        <f>B測定!M23</f>
        <v>-7.0000000000000007E-2</v>
      </c>
      <c r="AG26" s="154" t="str">
        <f>IF(AF26=0,"・",IF(AND(AF26&gt;0),"↓","↑"))</f>
        <v>↑</v>
      </c>
      <c r="AH26" s="39" t="str">
        <f>IF(AND(AC26&gt;=AF26,AF26&gt;=AD26),"OK","NG")</f>
        <v>OK</v>
      </c>
    </row>
    <row r="32" spans="1:34" ht="17.25" customHeight="1"/>
  </sheetData>
  <mergeCells count="21">
    <mergeCell ref="AG9:AG10"/>
    <mergeCell ref="B9:B10"/>
    <mergeCell ref="Y1:Z2"/>
    <mergeCell ref="AA1:AH2"/>
    <mergeCell ref="AB9:AB10"/>
    <mergeCell ref="F1:N2"/>
    <mergeCell ref="AA9:AA10"/>
    <mergeCell ref="AH9:AH10"/>
    <mergeCell ref="A1:E2"/>
    <mergeCell ref="A3:E4"/>
    <mergeCell ref="H9:H10"/>
    <mergeCell ref="I9:I10"/>
    <mergeCell ref="E9:F9"/>
    <mergeCell ref="G9:G10"/>
    <mergeCell ref="C9:C10"/>
    <mergeCell ref="A9:A10"/>
    <mergeCell ref="AF9:AF10"/>
    <mergeCell ref="D9:D10"/>
    <mergeCell ref="AE9:AE10"/>
    <mergeCell ref="Z9:Z10"/>
    <mergeCell ref="AC9:AD9"/>
  </mergeCells>
  <phoneticPr fontId="2"/>
  <conditionalFormatting sqref="C11:C24">
    <cfRule type="cellIs" dxfId="141" priority="1" stopIfTrue="1" operator="notBetween">
      <formula>F11</formula>
      <formula>E11</formula>
    </cfRule>
    <cfRule type="cellIs" dxfId="140" priority="2" stopIfTrue="1" operator="notBetween">
      <formula>F11-0.1</formula>
      <formula>E11+0.1</formula>
    </cfRule>
  </conditionalFormatting>
  <conditionalFormatting sqref="AF11:AF26">
    <cfRule type="cellIs" dxfId="139" priority="3" stopIfTrue="1" operator="notBetween">
      <formula>AC11</formula>
      <formula>AD11</formula>
    </cfRule>
    <cfRule type="cellIs" dxfId="138" priority="4" stopIfTrue="1" operator="notBetween">
      <formula>AC11-0.1</formula>
      <formula>AD11+0.1</formula>
    </cfRule>
  </conditionalFormatting>
  <conditionalFormatting sqref="A11:A24 AH11:AH26">
    <cfRule type="cellIs" dxfId="137" priority="5" stopIfTrue="1" operator="equal">
      <formula>"NG"</formula>
    </cfRule>
    <cfRule type="cellIs" dxfId="136" priority="6" stopIfTrue="1" operator="equal">
      <formula>"OK"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55" orientation="landscape" r:id="rId1"/>
  <headerFooter alignWithMargins="0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9"/>
    <pageSetUpPr fitToPage="1"/>
  </sheetPr>
  <dimension ref="A1:AH91"/>
  <sheetViews>
    <sheetView zoomScale="50" zoomScaleNormal="50" workbookViewId="0">
      <selection activeCell="H38" sqref="H38"/>
    </sheetView>
  </sheetViews>
  <sheetFormatPr baseColWidth="10" defaultColWidth="9" defaultRowHeight="17"/>
  <cols>
    <col min="1" max="1" width="5.6640625" style="38" customWidth="1"/>
    <col min="2" max="2" width="6.6640625" style="38" customWidth="1"/>
    <col min="3" max="3" width="7.6640625" style="38" customWidth="1"/>
    <col min="4" max="4" width="12.1640625" style="38" customWidth="1"/>
    <col min="5" max="6" width="7.6640625" style="38" customWidth="1"/>
    <col min="7" max="7" width="12.1640625" style="38" customWidth="1"/>
    <col min="8" max="8" width="5.6640625" style="38" customWidth="1"/>
    <col min="9" max="9" width="7.1640625" style="38" customWidth="1"/>
    <col min="10" max="25" width="5.6640625" style="38" customWidth="1"/>
    <col min="26" max="26" width="7.1640625" style="38" customWidth="1"/>
    <col min="27" max="27" width="5.6640625" style="38" customWidth="1"/>
    <col min="28" max="28" width="12.1640625" style="38" customWidth="1"/>
    <col min="29" max="30" width="7.6640625" style="38" customWidth="1"/>
    <col min="31" max="31" width="12.1640625" style="38" customWidth="1"/>
    <col min="32" max="32" width="7.6640625" style="38" customWidth="1"/>
    <col min="33" max="33" width="6.6640625" style="38" customWidth="1"/>
    <col min="34" max="34" width="5.6640625" style="38" customWidth="1"/>
    <col min="35" max="16384" width="9" style="38"/>
  </cols>
  <sheetData>
    <row r="1" spans="1:34" ht="17.25" customHeight="1">
      <c r="A1" s="784" t="str">
        <f>A測定!A5</f>
        <v>GHAC  R0J尺寸检查表</v>
      </c>
      <c r="B1" s="784"/>
      <c r="C1" s="784"/>
      <c r="D1" s="784"/>
      <c r="E1" s="784"/>
      <c r="F1" s="784" t="str">
        <f>CONCATENATE(MID(A測定!A5,6,3),"#",A測定!D5,"_",A測定!L5,"(",TEXT(A測定!G5,"yy/mm/dd"),")","_","SHOT.NO",A測定!J5)</f>
        <v xml:space="preserve"> R0#3_DC1(AVE)_SHOT.NO191</v>
      </c>
      <c r="G1" s="784"/>
      <c r="H1" s="784"/>
      <c r="I1" s="784"/>
      <c r="J1" s="784"/>
      <c r="K1" s="784"/>
      <c r="L1" s="784"/>
      <c r="M1" s="784"/>
      <c r="N1" s="784"/>
      <c r="Y1" s="785" t="str">
        <f>A測定!$J$7</f>
        <v>基准值</v>
      </c>
      <c r="Z1" s="786"/>
      <c r="AA1" s="784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AB1" s="784"/>
      <c r="AC1" s="784"/>
      <c r="AD1" s="784"/>
      <c r="AE1" s="784"/>
      <c r="AF1" s="784"/>
      <c r="AG1" s="784"/>
      <c r="AH1" s="784"/>
    </row>
    <row r="2" spans="1:34" ht="17.25" customHeight="1">
      <c r="A2" s="784"/>
      <c r="B2" s="784"/>
      <c r="C2" s="784"/>
      <c r="D2" s="784"/>
      <c r="E2" s="784"/>
      <c r="F2" s="784"/>
      <c r="G2" s="784"/>
      <c r="H2" s="784"/>
      <c r="I2" s="784"/>
      <c r="J2" s="784"/>
      <c r="K2" s="784"/>
      <c r="L2" s="784"/>
      <c r="M2" s="784"/>
      <c r="N2" s="784"/>
      <c r="Y2" s="787"/>
      <c r="Z2" s="788"/>
      <c r="AA2" s="784"/>
      <c r="AB2" s="784"/>
      <c r="AC2" s="784"/>
      <c r="AD2" s="784"/>
      <c r="AE2" s="784"/>
      <c r="AF2" s="784"/>
      <c r="AG2" s="784"/>
      <c r="AH2" s="784"/>
    </row>
    <row r="3" spans="1:34">
      <c r="A3" s="784" t="str">
        <f>A測定!$S$2</f>
        <v>GA　軸間</v>
      </c>
      <c r="B3" s="784"/>
      <c r="C3" s="784"/>
      <c r="D3" s="784"/>
      <c r="E3" s="784"/>
      <c r="F3" s="39" t="s">
        <v>20</v>
      </c>
      <c r="G3" s="40">
        <f>MAX(C8:C23,AF8:AF33)</f>
        <v>0.1</v>
      </c>
      <c r="M3" s="1"/>
      <c r="N3" s="1"/>
      <c r="O3" s="1"/>
      <c r="P3" s="1"/>
      <c r="Q3" s="1"/>
      <c r="R3" s="1"/>
      <c r="S3" s="1"/>
      <c r="T3" s="1"/>
    </row>
    <row r="4" spans="1:34">
      <c r="A4" s="784"/>
      <c r="B4" s="784"/>
      <c r="C4" s="784"/>
      <c r="D4" s="784"/>
      <c r="E4" s="784"/>
      <c r="F4" s="39" t="s">
        <v>21</v>
      </c>
      <c r="G4" s="40">
        <f>MIN(C8:C23,AF8:AF33)</f>
        <v>-0.34</v>
      </c>
      <c r="M4" s="1"/>
      <c r="N4" s="1"/>
      <c r="O4" s="1"/>
      <c r="P4" s="1"/>
      <c r="Q4" s="1"/>
      <c r="R4" s="1"/>
      <c r="S4" s="1"/>
      <c r="T4" s="1"/>
    </row>
    <row r="6" spans="1:34" ht="17.25" customHeight="1">
      <c r="A6" s="778" t="str">
        <f>A測定!$O$11</f>
        <v>判定</v>
      </c>
      <c r="B6" s="800" t="str">
        <f>A測定!$C$11</f>
        <v>方向</v>
      </c>
      <c r="C6" s="778" t="str">
        <f>A測定!$M$11</f>
        <v>差異</v>
      </c>
      <c r="D6" s="778" t="str">
        <f>A測定!$K$11</f>
        <v>測定値</v>
      </c>
      <c r="E6" s="778" t="str">
        <f>RIGHT(A測定!$H$11,2)</f>
        <v>公差</v>
      </c>
      <c r="F6" s="778"/>
      <c r="G6" s="778" t="str">
        <f>A測定!$F$11</f>
        <v>工件尺寸</v>
      </c>
      <c r="H6" s="778" t="str">
        <f>A測定!$D$11</f>
        <v>测量</v>
      </c>
      <c r="I6" s="778" t="str">
        <f>A測定!$A$11</f>
        <v>NO</v>
      </c>
      <c r="Z6" s="778" t="s">
        <v>4</v>
      </c>
      <c r="AA6" s="778" t="s">
        <v>3</v>
      </c>
      <c r="AB6" s="781" t="s">
        <v>17</v>
      </c>
      <c r="AC6" s="778" t="s">
        <v>29</v>
      </c>
      <c r="AD6" s="778"/>
      <c r="AE6" s="778" t="s">
        <v>2</v>
      </c>
      <c r="AF6" s="778" t="s">
        <v>1</v>
      </c>
      <c r="AG6" s="800" t="s">
        <v>19</v>
      </c>
      <c r="AH6" s="778" t="s">
        <v>0</v>
      </c>
    </row>
    <row r="7" spans="1:34">
      <c r="A7" s="778"/>
      <c r="B7" s="780"/>
      <c r="C7" s="778"/>
      <c r="D7" s="778"/>
      <c r="E7" s="173" t="str">
        <f>LEFT(A測定!$I$11,1)</f>
        <v>下</v>
      </c>
      <c r="F7" s="173" t="str">
        <f>LEFT(A測定!$H$11,1)</f>
        <v>上</v>
      </c>
      <c r="G7" s="778"/>
      <c r="H7" s="778"/>
      <c r="I7" s="778"/>
      <c r="Z7" s="778"/>
      <c r="AA7" s="778"/>
      <c r="AB7" s="778"/>
      <c r="AC7" s="39" t="s">
        <v>16</v>
      </c>
      <c r="AD7" s="39" t="s">
        <v>15</v>
      </c>
      <c r="AE7" s="778"/>
      <c r="AF7" s="778"/>
      <c r="AG7" s="780"/>
      <c r="AH7" s="778"/>
    </row>
    <row r="8" spans="1:34">
      <c r="A8" s="39" t="str">
        <f t="shared" ref="A8:A13" si="0">IF(AND(F8&gt;=C8,C8&gt;=E8),"OK","NG")</f>
        <v>OK</v>
      </c>
      <c r="B8" s="39" t="str">
        <f>IF(C8=0,"・",IF(AND(C8&gt;0),"→","←"))</f>
        <v>→</v>
      </c>
      <c r="C8" s="42">
        <f>A測定!M21</f>
        <v>0.09</v>
      </c>
      <c r="D8" s="45">
        <f>A測定!K21</f>
        <v>-59.908999999999999</v>
      </c>
      <c r="E8" s="47">
        <f>A測定!I21</f>
        <v>-0.3</v>
      </c>
      <c r="F8" s="47">
        <f>A測定!H21</f>
        <v>0.3</v>
      </c>
      <c r="G8" s="45">
        <f>A測定!F21</f>
        <v>-60</v>
      </c>
      <c r="H8" s="39" t="str">
        <f>A測定!D21</f>
        <v>X</v>
      </c>
      <c r="I8" s="39">
        <f>A測定!A21</f>
        <v>313</v>
      </c>
      <c r="Z8" s="76">
        <f>A測定!A428</f>
        <v>343</v>
      </c>
      <c r="AA8" s="76" t="str">
        <f>A測定!D428</f>
        <v>X</v>
      </c>
      <c r="AB8" s="45">
        <f>A測定!F428</f>
        <v>51.5</v>
      </c>
      <c r="AC8" s="47">
        <f>A測定!H428</f>
        <v>0.35</v>
      </c>
      <c r="AD8" s="47">
        <f>A測定!I428</f>
        <v>-0.35</v>
      </c>
      <c r="AE8" s="45">
        <f>A測定!K428</f>
        <v>51.491999999999997</v>
      </c>
      <c r="AF8" s="47">
        <f>A測定!M428</f>
        <v>-0.01</v>
      </c>
      <c r="AG8" s="39" t="str">
        <f>IF(AF8=0,"・",IF(AND(AF8&gt;0),"→","←"))</f>
        <v>←</v>
      </c>
      <c r="AH8" s="39" t="str">
        <f t="shared" ref="AH8:AH17" si="1">IF(AND(AC8&gt;=AF8,AF8&gt;=AD8),"OK","NG")</f>
        <v>OK</v>
      </c>
    </row>
    <row r="9" spans="1:34">
      <c r="A9" s="39" t="str">
        <f t="shared" si="0"/>
        <v>OK</v>
      </c>
      <c r="B9" s="39" t="str">
        <f>IF(C9=0,"・",IF(AND(C9&gt;0),"↑","↓"))</f>
        <v>↓</v>
      </c>
      <c r="C9" s="42">
        <f>A測定!M22</f>
        <v>-0.05</v>
      </c>
      <c r="D9" s="45">
        <f>A測定!K22</f>
        <v>180.952</v>
      </c>
      <c r="E9" s="47">
        <f>A測定!I22</f>
        <v>-0.3</v>
      </c>
      <c r="F9" s="47">
        <f>A測定!H22</f>
        <v>0.3</v>
      </c>
      <c r="G9" s="45">
        <f>A測定!F22</f>
        <v>181</v>
      </c>
      <c r="H9" s="39" t="str">
        <f>A測定!D22</f>
        <v>Y</v>
      </c>
      <c r="I9" s="39">
        <f>A測定!A22</f>
        <v>313</v>
      </c>
      <c r="Z9" s="76">
        <f>A測定!A429</f>
        <v>343</v>
      </c>
      <c r="AA9" s="76" t="str">
        <f>A測定!D429</f>
        <v>Y</v>
      </c>
      <c r="AB9" s="45">
        <f>A測定!F429</f>
        <v>167.5</v>
      </c>
      <c r="AC9" s="47">
        <f>A測定!H429</f>
        <v>0.35</v>
      </c>
      <c r="AD9" s="47">
        <f>A測定!I429</f>
        <v>-0.35</v>
      </c>
      <c r="AE9" s="45">
        <f>A測定!K429</f>
        <v>167.36</v>
      </c>
      <c r="AF9" s="47">
        <f>A測定!M429</f>
        <v>-0.14000000000000001</v>
      </c>
      <c r="AG9" s="303" t="str">
        <f>IF(AF9=0,"・",IF(AND(AF9&gt;0),"↑","↓"))</f>
        <v>↓</v>
      </c>
      <c r="AH9" s="303" t="str">
        <f>IF(AND(AC9&gt;=AF9,AF9&gt;=AD9),"OK","NG")</f>
        <v>OK</v>
      </c>
    </row>
    <row r="10" spans="1:34">
      <c r="A10" s="39" t="str">
        <f t="shared" si="0"/>
        <v>OK</v>
      </c>
      <c r="B10" s="39" t="str">
        <f>IF(C10=0,"・",IF(AND(C10&gt;0),"→","←"))</f>
        <v>←</v>
      </c>
      <c r="C10" s="42">
        <f>A測定!M404</f>
        <v>-0.03</v>
      </c>
      <c r="D10" s="45">
        <f>A測定!K404</f>
        <v>-30.033999999999999</v>
      </c>
      <c r="E10" s="47">
        <f>A測定!I404</f>
        <v>-0.35</v>
      </c>
      <c r="F10" s="47">
        <f>A測定!H404</f>
        <v>0.35</v>
      </c>
      <c r="G10" s="45">
        <f>A測定!F404</f>
        <v>-30</v>
      </c>
      <c r="H10" s="39" t="str">
        <f>A測定!D404</f>
        <v>X</v>
      </c>
      <c r="I10" s="39">
        <f>A測定!A404</f>
        <v>305</v>
      </c>
      <c r="Z10" s="76">
        <f>A測定!A424</f>
        <v>310</v>
      </c>
      <c r="AA10" s="76" t="str">
        <f>A測定!D424</f>
        <v>X</v>
      </c>
      <c r="AB10" s="45">
        <f>A測定!F424</f>
        <v>62.5</v>
      </c>
      <c r="AC10" s="47">
        <f>F10</f>
        <v>0.35</v>
      </c>
      <c r="AD10" s="47">
        <f>E10</f>
        <v>-0.35</v>
      </c>
      <c r="AE10" s="45">
        <f>A測定!K424</f>
        <v>62.43</v>
      </c>
      <c r="AF10" s="47">
        <f>A測定!M424</f>
        <v>-7.0000000000000007E-2</v>
      </c>
      <c r="AG10" s="39" t="str">
        <f>IF(AF10=0,"・",IF(AND(AF10&gt;0),"→","←"))</f>
        <v>←</v>
      </c>
      <c r="AH10" s="39" t="str">
        <f t="shared" si="1"/>
        <v>OK</v>
      </c>
    </row>
    <row r="11" spans="1:34">
      <c r="A11" s="39" t="str">
        <f t="shared" si="0"/>
        <v>OK</v>
      </c>
      <c r="B11" s="39" t="str">
        <f>IF(C11=0,"・",IF(AND(C11&gt;0),"↑","↓"))</f>
        <v>↓</v>
      </c>
      <c r="C11" s="42">
        <f>A測定!M405</f>
        <v>-0.13</v>
      </c>
      <c r="D11" s="45">
        <f>A測定!K405</f>
        <v>159.87299999999999</v>
      </c>
      <c r="E11" s="47">
        <f>A測定!I405</f>
        <v>-0.35</v>
      </c>
      <c r="F11" s="47">
        <f>A測定!H405</f>
        <v>0.35</v>
      </c>
      <c r="G11" s="45">
        <f>A測定!F405</f>
        <v>160</v>
      </c>
      <c r="H11" s="39" t="str">
        <f>A測定!D405</f>
        <v>Y</v>
      </c>
      <c r="I11" s="39">
        <f>A測定!A405</f>
        <v>305</v>
      </c>
      <c r="Z11" s="76">
        <f>A測定!A425</f>
        <v>310</v>
      </c>
      <c r="AA11" s="76" t="str">
        <f>A測定!D425</f>
        <v>Y</v>
      </c>
      <c r="AB11" s="45">
        <f>A測定!F425</f>
        <v>157.5</v>
      </c>
      <c r="AC11" s="47">
        <f>A測定!H425</f>
        <v>0.35</v>
      </c>
      <c r="AD11" s="47">
        <f>A測定!I425</f>
        <v>-0.35</v>
      </c>
      <c r="AE11" s="45">
        <f>A測定!K425</f>
        <v>157.50899999999999</v>
      </c>
      <c r="AF11" s="47">
        <f>A測定!M425</f>
        <v>0.01</v>
      </c>
      <c r="AG11" s="39" t="str">
        <f>IF(AF11=0,"・",IF(AND(AF11&gt;0),"↑","↓"))</f>
        <v>↑</v>
      </c>
      <c r="AH11" s="39" t="str">
        <f t="shared" si="1"/>
        <v>OK</v>
      </c>
    </row>
    <row r="12" spans="1:34">
      <c r="A12" s="39" t="str">
        <f t="shared" si="0"/>
        <v>OK</v>
      </c>
      <c r="B12" s="39" t="str">
        <f>IF(C12=0,"・",IF(AND(C12&gt;0),"→","←"))</f>
        <v>←</v>
      </c>
      <c r="C12" s="42">
        <f>A測定!M400</f>
        <v>-0.09</v>
      </c>
      <c r="D12" s="45">
        <f>A測定!K400</f>
        <v>-30.094000000000001</v>
      </c>
      <c r="E12" s="47">
        <f>A測定!I400</f>
        <v>-0.35</v>
      </c>
      <c r="F12" s="47">
        <f>A測定!H400</f>
        <v>0.35</v>
      </c>
      <c r="G12" s="45">
        <f>A測定!F400</f>
        <v>-30</v>
      </c>
      <c r="H12" s="39" t="str">
        <f>A測定!D400</f>
        <v>X</v>
      </c>
      <c r="I12" s="39">
        <f>A測定!A400</f>
        <v>304</v>
      </c>
      <c r="Z12" s="76">
        <f>A測定!A17</f>
        <v>314</v>
      </c>
      <c r="AA12" s="76" t="str">
        <f>A測定!D17</f>
        <v>X</v>
      </c>
      <c r="AB12" s="45">
        <f>A測定!F17</f>
        <v>82</v>
      </c>
      <c r="AC12" s="47">
        <f>A測定!H17</f>
        <v>0.15</v>
      </c>
      <c r="AD12" s="47">
        <f>A測定!I17</f>
        <v>-0.15</v>
      </c>
      <c r="AE12" s="45">
        <f>A測定!K17</f>
        <v>82</v>
      </c>
      <c r="AF12" s="47">
        <f>A測定!M17</f>
        <v>0</v>
      </c>
      <c r="AG12" s="39" t="str">
        <f>IF(AF12=0,"・",IF(AND(AF12&gt;0),"→","←"))</f>
        <v>・</v>
      </c>
      <c r="AH12" s="39" t="str">
        <f t="shared" si="1"/>
        <v>OK</v>
      </c>
    </row>
    <row r="13" spans="1:34">
      <c r="A13" s="39" t="str">
        <f t="shared" si="0"/>
        <v>OK</v>
      </c>
      <c r="B13" s="39" t="str">
        <f>IF(C13=0,"・",IF(AND(C13&gt;0),"↑","↓"))</f>
        <v>↓</v>
      </c>
      <c r="C13" s="42">
        <f>A測定!M401</f>
        <v>-0.05</v>
      </c>
      <c r="D13" s="45">
        <f>A測定!K401</f>
        <v>79.945999999999998</v>
      </c>
      <c r="E13" s="47">
        <f>A測定!I401</f>
        <v>-0.35</v>
      </c>
      <c r="F13" s="47">
        <f>A測定!H401</f>
        <v>0.35</v>
      </c>
      <c r="G13" s="45">
        <f>A測定!F401</f>
        <v>80</v>
      </c>
      <c r="H13" s="39" t="str">
        <f>A測定!D401</f>
        <v>Y</v>
      </c>
      <c r="I13" s="39">
        <f>A測定!A401</f>
        <v>304</v>
      </c>
      <c r="Z13" s="76">
        <f>A測定!A18</f>
        <v>314</v>
      </c>
      <c r="AA13" s="76" t="str">
        <f>A測定!D18</f>
        <v>Y</v>
      </c>
      <c r="AB13" s="45">
        <f>A測定!F18</f>
        <v>135</v>
      </c>
      <c r="AC13" s="47">
        <f>A測定!H18</f>
        <v>0.15</v>
      </c>
      <c r="AD13" s="47">
        <f>A測定!I18</f>
        <v>-0.15</v>
      </c>
      <c r="AE13" s="45">
        <f>A測定!K18</f>
        <v>135</v>
      </c>
      <c r="AF13" s="47">
        <f>A測定!M18</f>
        <v>0</v>
      </c>
      <c r="AG13" s="39" t="str">
        <f>IF(AF13=0,"・",IF(AND(AF13&gt;0),"↑","↓"))</f>
        <v>・</v>
      </c>
      <c r="AH13" s="39" t="str">
        <f t="shared" si="1"/>
        <v>OK</v>
      </c>
    </row>
    <row r="14" spans="1:34">
      <c r="A14" s="39" t="str">
        <f>IF(AND(F14&gt;=C14,C14&gt;=E14),"OK","NG")</f>
        <v>OK</v>
      </c>
      <c r="B14" s="39" t="str">
        <f>IF(C14=0,"・",IF(AND(C14&gt;0),"→","←"))</f>
        <v>←</v>
      </c>
      <c r="C14" s="42">
        <f>A測定!M396</f>
        <v>-0.03</v>
      </c>
      <c r="D14" s="45">
        <f>A測定!K396</f>
        <v>-30.027000000000001</v>
      </c>
      <c r="E14" s="47">
        <f>A測定!I396</f>
        <v>-0.35</v>
      </c>
      <c r="F14" s="47">
        <f>A測定!H396</f>
        <v>0.35</v>
      </c>
      <c r="G14" s="45">
        <f>A測定!F396</f>
        <v>-30</v>
      </c>
      <c r="H14" s="39" t="str">
        <f>A測定!D396</f>
        <v>X</v>
      </c>
      <c r="I14" s="39">
        <f>A測定!A396</f>
        <v>303</v>
      </c>
      <c r="Z14" s="76">
        <f>A測定!A380</f>
        <v>319</v>
      </c>
      <c r="AA14" s="76" t="str">
        <f>A測定!D380</f>
        <v>X</v>
      </c>
      <c r="AB14" s="45">
        <f>A測定!F380</f>
        <v>14</v>
      </c>
      <c r="AC14" s="47">
        <f>A測定!H380</f>
        <v>0.25</v>
      </c>
      <c r="AD14" s="47">
        <f>A測定!I380</f>
        <v>-0.25</v>
      </c>
      <c r="AE14" s="45">
        <f>A測定!K380</f>
        <v>13.993</v>
      </c>
      <c r="AF14" s="47">
        <f>A測定!M380</f>
        <v>-0.01</v>
      </c>
      <c r="AG14" s="39" t="str">
        <f>IF(AF14=0,"・",IF(AND(AF14&gt;0),"→","←"))</f>
        <v>←</v>
      </c>
      <c r="AH14" s="39" t="str">
        <f t="shared" si="1"/>
        <v>OK</v>
      </c>
    </row>
    <row r="15" spans="1:34">
      <c r="A15" s="39" t="str">
        <f>IF(AND(F15&gt;=C15,C15&gt;=E15),"OK","NG")</f>
        <v>OK</v>
      </c>
      <c r="B15" s="39" t="str">
        <f>IF(C15=0,"・",IF(AND(C15&gt;0),"↑","↓"))</f>
        <v>↓</v>
      </c>
      <c r="C15" s="42">
        <f>A測定!M397</f>
        <v>-0.18</v>
      </c>
      <c r="D15" s="45">
        <f>A測定!K397</f>
        <v>-0.17699999999999999</v>
      </c>
      <c r="E15" s="47">
        <f>A測定!I397</f>
        <v>-0.35</v>
      </c>
      <c r="F15" s="47">
        <f>A測定!H397</f>
        <v>0.35</v>
      </c>
      <c r="G15" s="45">
        <f>A測定!F397</f>
        <v>0</v>
      </c>
      <c r="H15" s="39" t="str">
        <f>A測定!D397</f>
        <v>Y</v>
      </c>
      <c r="I15" s="39">
        <f>A測定!A397</f>
        <v>303</v>
      </c>
      <c r="Z15" s="76">
        <f>A測定!A381</f>
        <v>319</v>
      </c>
      <c r="AA15" s="76" t="str">
        <f>A測定!D381</f>
        <v>Y</v>
      </c>
      <c r="AB15" s="45">
        <f>A測定!F381</f>
        <v>120</v>
      </c>
      <c r="AC15" s="47">
        <f>A測定!H381</f>
        <v>0.25</v>
      </c>
      <c r="AD15" s="47">
        <f>A測定!I381</f>
        <v>-0.25</v>
      </c>
      <c r="AE15" s="45">
        <f>A測定!K381</f>
        <v>120.10299999999999</v>
      </c>
      <c r="AF15" s="47">
        <f>A測定!M381</f>
        <v>0.1</v>
      </c>
      <c r="AG15" s="39" t="str">
        <f>IF(AF15=0,"・",IF(AND(AF15&gt;0),"↑","↓"))</f>
        <v>↑</v>
      </c>
      <c r="AH15" s="39" t="str">
        <f t="shared" si="1"/>
        <v>OK</v>
      </c>
    </row>
    <row r="16" spans="1:34">
      <c r="A16" s="39" t="str">
        <f>IF(AND(F16&gt;=C16,C16&gt;=E16),"OK","NG")</f>
        <v>OK</v>
      </c>
      <c r="B16" s="39" t="str">
        <f>IF(C16=0,"・",IF(AND(C16&gt;0),"→","←"))</f>
        <v>←</v>
      </c>
      <c r="C16" s="42">
        <f>A測定!M392</f>
        <v>-0.04</v>
      </c>
      <c r="D16" s="45">
        <f>A測定!K392</f>
        <v>-30.04</v>
      </c>
      <c r="E16" s="47">
        <f>A測定!I392</f>
        <v>-0.35</v>
      </c>
      <c r="F16" s="47">
        <f>A測定!H392</f>
        <v>0.35</v>
      </c>
      <c r="G16" s="45">
        <f>A測定!F392</f>
        <v>-30</v>
      </c>
      <c r="H16" s="39" t="str">
        <f>A測定!D392</f>
        <v>X</v>
      </c>
      <c r="I16" s="39">
        <f>A測定!A392</f>
        <v>302</v>
      </c>
      <c r="Z16" s="76">
        <f>A測定!A420</f>
        <v>309</v>
      </c>
      <c r="AA16" s="76" t="str">
        <f>A測定!D420</f>
        <v>X</v>
      </c>
      <c r="AB16" s="45">
        <f>A測定!F420</f>
        <v>58</v>
      </c>
      <c r="AC16" s="47">
        <f>A測定!H420</f>
        <v>0.35</v>
      </c>
      <c r="AD16" s="47">
        <f>A測定!I420</f>
        <v>-0.35</v>
      </c>
      <c r="AE16" s="45">
        <f>A測定!K420</f>
        <v>58.052999999999997</v>
      </c>
      <c r="AF16" s="47">
        <f>A測定!M420</f>
        <v>0.05</v>
      </c>
      <c r="AG16" s="39" t="str">
        <f>IF(AF16=0,"・",IF(AND(AF16&gt;0),"→","←"))</f>
        <v>→</v>
      </c>
      <c r="AH16" s="39" t="str">
        <f t="shared" si="1"/>
        <v>OK</v>
      </c>
    </row>
    <row r="17" spans="1:34">
      <c r="A17" s="39" t="str">
        <f>IF(AND(F17&gt;=C17,C17&gt;=E17),"OK","NG")</f>
        <v>OK</v>
      </c>
      <c r="B17" s="39" t="str">
        <f>IF(C17=0,"・",IF(AND(C17&gt;0),"↑","↓"))</f>
        <v>↓</v>
      </c>
      <c r="C17" s="42">
        <f>A測定!M393</f>
        <v>-0.16</v>
      </c>
      <c r="D17" s="45">
        <f>A測定!K393</f>
        <v>-80.158000000000001</v>
      </c>
      <c r="E17" s="47">
        <f>A測定!I393</f>
        <v>-0.35</v>
      </c>
      <c r="F17" s="47">
        <f>A測定!H393</f>
        <v>0.35</v>
      </c>
      <c r="G17" s="45">
        <f>A測定!F393</f>
        <v>-80</v>
      </c>
      <c r="H17" s="39" t="str">
        <f>A測定!D393</f>
        <v>Y</v>
      </c>
      <c r="I17" s="39">
        <f>A測定!A393</f>
        <v>302</v>
      </c>
      <c r="Z17" s="76">
        <f>A測定!A421</f>
        <v>309</v>
      </c>
      <c r="AA17" s="76" t="str">
        <f>A測定!D421</f>
        <v>Y</v>
      </c>
      <c r="AB17" s="45">
        <f>A測定!F421</f>
        <v>80</v>
      </c>
      <c r="AC17" s="47">
        <f>A測定!H421</f>
        <v>0.35</v>
      </c>
      <c r="AD17" s="47">
        <f>A測定!I421</f>
        <v>-0.35</v>
      </c>
      <c r="AE17" s="45">
        <f>A測定!K421</f>
        <v>79.953000000000003</v>
      </c>
      <c r="AF17" s="47">
        <f>A測定!M421</f>
        <v>-0.05</v>
      </c>
      <c r="AG17" s="39" t="str">
        <f>IF(AF17=0,"・",IF(AND(AF17&gt;0),"↑","↓"))</f>
        <v>↓</v>
      </c>
      <c r="AH17" s="39" t="str">
        <f t="shared" si="1"/>
        <v>OK</v>
      </c>
    </row>
    <row r="18" spans="1:34">
      <c r="A18" s="39" t="str">
        <f t="shared" ref="A18:A23" si="2">IF(AND(F18&gt;=C18,C18&gt;=E18),"OK","NG")</f>
        <v>OK</v>
      </c>
      <c r="B18" s="39" t="str">
        <f>IF(C18=0,"・",IF(AND(C18&gt;0),"→","←"))</f>
        <v>→</v>
      </c>
      <c r="C18" s="42">
        <f>A測定!M19</f>
        <v>0.06</v>
      </c>
      <c r="D18" s="45">
        <f>A測定!K19</f>
        <v>-59.942</v>
      </c>
      <c r="E18" s="47">
        <f>A測定!I19</f>
        <v>-0.3</v>
      </c>
      <c r="F18" s="47">
        <f>A測定!H19</f>
        <v>0.3</v>
      </c>
      <c r="G18" s="45">
        <f>A測定!F19</f>
        <v>-60</v>
      </c>
      <c r="H18" s="39" t="str">
        <f>A測定!D19</f>
        <v>X</v>
      </c>
      <c r="I18" s="39">
        <f>A測定!A19</f>
        <v>312</v>
      </c>
      <c r="Z18" s="76">
        <f>A測定!A25</f>
        <v>320</v>
      </c>
      <c r="AA18" s="76" t="str">
        <f>A測定!D25</f>
        <v>X</v>
      </c>
      <c r="AB18" s="45">
        <f>A測定!F25</f>
        <v>73</v>
      </c>
      <c r="AC18" s="47">
        <f>A測定!H25</f>
        <v>0.3</v>
      </c>
      <c r="AD18" s="47">
        <f>A測定!I25</f>
        <v>-0.3</v>
      </c>
      <c r="AE18" s="45">
        <f>A測定!K25</f>
        <v>73.048000000000002</v>
      </c>
      <c r="AF18" s="47">
        <f>A測定!M25</f>
        <v>0.05</v>
      </c>
      <c r="AG18" s="39" t="str">
        <f>IF(AF18=0,"・",IF(AND(AF18&gt;0),"→","←"))</f>
        <v>→</v>
      </c>
      <c r="AH18" s="39" t="str">
        <f t="shared" ref="AH18:AH29" si="3">IF(AND(AC18&gt;=AF18,AF18&gt;=AD18),"OK","NG")</f>
        <v>OK</v>
      </c>
    </row>
    <row r="19" spans="1:34">
      <c r="A19" s="39" t="str">
        <f t="shared" si="2"/>
        <v>OK</v>
      </c>
      <c r="B19" s="39" t="str">
        <f>IF(C19=0,"・",IF(AND(C19&gt;0),"↑","↓"))</f>
        <v>↓</v>
      </c>
      <c r="C19" s="42">
        <f>A測定!M20</f>
        <v>-0.15</v>
      </c>
      <c r="D19" s="45">
        <f>A測定!K20</f>
        <v>-101.15300000000001</v>
      </c>
      <c r="E19" s="47">
        <f>A測定!I20</f>
        <v>-0.3</v>
      </c>
      <c r="F19" s="47">
        <f>A測定!H20</f>
        <v>0.3</v>
      </c>
      <c r="G19" s="45">
        <f>A測定!F20</f>
        <v>-101</v>
      </c>
      <c r="H19" s="39" t="str">
        <f>A測定!D20</f>
        <v>Y</v>
      </c>
      <c r="I19" s="39">
        <f>A測定!A20</f>
        <v>312</v>
      </c>
      <c r="Z19" s="76">
        <f>A測定!A26</f>
        <v>320</v>
      </c>
      <c r="AA19" s="76" t="str">
        <f>A測定!D26</f>
        <v>Y</v>
      </c>
      <c r="AB19" s="45">
        <f>A測定!F26</f>
        <v>72</v>
      </c>
      <c r="AC19" s="47">
        <f>A測定!H26</f>
        <v>0.3</v>
      </c>
      <c r="AD19" s="47">
        <f>A測定!I26</f>
        <v>-0.3</v>
      </c>
      <c r="AE19" s="45">
        <f>A測定!K26</f>
        <v>71.978999999999999</v>
      </c>
      <c r="AF19" s="47">
        <f>A測定!M26</f>
        <v>-0.02</v>
      </c>
      <c r="AG19" s="39" t="str">
        <f>IF(AF19=0,"・",IF(AND(AF19&gt;0),"↑","↓"))</f>
        <v>↓</v>
      </c>
      <c r="AH19" s="39" t="str">
        <f t="shared" si="3"/>
        <v>OK</v>
      </c>
    </row>
    <row r="20" spans="1:34">
      <c r="A20" s="39" t="str">
        <f t="shared" si="2"/>
        <v>OK</v>
      </c>
      <c r="B20" s="39" t="str">
        <f>IF(C20=0,"・",IF(AND(C20&gt;0),"→","←"))</f>
        <v>・</v>
      </c>
      <c r="C20" s="42">
        <f>A測定!M15</f>
        <v>0</v>
      </c>
      <c r="D20" s="45">
        <f>A測定!K15</f>
        <v>-61</v>
      </c>
      <c r="E20" s="47">
        <f>A測定!I15</f>
        <v>-0.15</v>
      </c>
      <c r="F20" s="47">
        <f>A測定!H15</f>
        <v>0.15</v>
      </c>
      <c r="G20" s="45">
        <f>A測定!F15</f>
        <v>-61</v>
      </c>
      <c r="H20" s="39" t="str">
        <f>A測定!D15</f>
        <v>X</v>
      </c>
      <c r="I20" s="39">
        <f>A測定!A15</f>
        <v>311</v>
      </c>
      <c r="Z20" s="76">
        <f>A測定!A372</f>
        <v>318</v>
      </c>
      <c r="AA20" s="76" t="str">
        <f>A測定!D372</f>
        <v>X</v>
      </c>
      <c r="AB20" s="45">
        <f>A測定!F372</f>
        <v>14</v>
      </c>
      <c r="AC20" s="47">
        <f>A測定!H372</f>
        <v>0.25</v>
      </c>
      <c r="AD20" s="47">
        <f>A測定!I372</f>
        <v>-0.25</v>
      </c>
      <c r="AE20" s="45">
        <f>A測定!K372</f>
        <v>14.009</v>
      </c>
      <c r="AF20" s="47">
        <f>A測定!M372</f>
        <v>0.01</v>
      </c>
      <c r="AG20" s="39" t="str">
        <f>IF(AF20=0,"・",IF(AND(AF20&gt;0),"→","←"))</f>
        <v>→</v>
      </c>
      <c r="AH20" s="39" t="str">
        <f t="shared" si="3"/>
        <v>OK</v>
      </c>
    </row>
    <row r="21" spans="1:34">
      <c r="A21" s="39" t="str">
        <f t="shared" si="2"/>
        <v>NG</v>
      </c>
      <c r="B21" s="39" t="str">
        <f>IF(C21=0,"・",IF(AND(C21&gt;0),"↑","↓"))</f>
        <v>↓</v>
      </c>
      <c r="C21" s="42">
        <f>A測定!M16</f>
        <v>-0.18</v>
      </c>
      <c r="D21" s="45">
        <f>A測定!K16</f>
        <v>-120.67700000000001</v>
      </c>
      <c r="E21" s="47">
        <f>A測定!I16</f>
        <v>-0.15</v>
      </c>
      <c r="F21" s="47">
        <f>A測定!H16</f>
        <v>0.15</v>
      </c>
      <c r="G21" s="45">
        <f>A測定!F16</f>
        <v>-120.5</v>
      </c>
      <c r="H21" s="39" t="str">
        <f>A測定!D16</f>
        <v>Y</v>
      </c>
      <c r="I21" s="39">
        <f>A測定!A16</f>
        <v>311</v>
      </c>
      <c r="Z21" s="76">
        <f>A測定!A373</f>
        <v>318</v>
      </c>
      <c r="AA21" s="76" t="str">
        <f>A測定!D373</f>
        <v>Y</v>
      </c>
      <c r="AB21" s="45">
        <f>A測定!F373</f>
        <v>40</v>
      </c>
      <c r="AC21" s="47">
        <f>A測定!H373</f>
        <v>0.25</v>
      </c>
      <c r="AD21" s="47">
        <f>A測定!I373</f>
        <v>-0.25</v>
      </c>
      <c r="AE21" s="45">
        <f>A測定!K373</f>
        <v>39.933999999999997</v>
      </c>
      <c r="AF21" s="47">
        <f>A測定!M373</f>
        <v>-7.0000000000000007E-2</v>
      </c>
      <c r="AG21" s="39" t="str">
        <f>IF(AF21=0,"・",IF(AND(AF21&gt;0),"↑","↓"))</f>
        <v>↓</v>
      </c>
      <c r="AH21" s="39" t="str">
        <f t="shared" si="3"/>
        <v>OK</v>
      </c>
    </row>
    <row r="22" spans="1:34">
      <c r="A22" s="39" t="str">
        <f t="shared" si="2"/>
        <v>OK</v>
      </c>
      <c r="B22" s="39" t="str">
        <f>IF(C22=0,"・",IF(AND(C22&gt;0),"→","←"))</f>
        <v>→</v>
      </c>
      <c r="C22" s="42">
        <f>A測定!M388</f>
        <v>0.03</v>
      </c>
      <c r="D22" s="45">
        <f>A測定!K388</f>
        <v>-29.971</v>
      </c>
      <c r="E22" s="47">
        <f>A測定!I388</f>
        <v>-0.35</v>
      </c>
      <c r="F22" s="47">
        <f>A測定!H388</f>
        <v>0.35</v>
      </c>
      <c r="G22" s="45">
        <f>A測定!F388</f>
        <v>-30</v>
      </c>
      <c r="H22" s="39" t="str">
        <f>A測定!D388</f>
        <v>X</v>
      </c>
      <c r="I22" s="39">
        <f>A測定!A388</f>
        <v>301</v>
      </c>
      <c r="Z22" s="76">
        <f>A測定!A416</f>
        <v>308</v>
      </c>
      <c r="AA22" s="76" t="str">
        <f>A測定!D416</f>
        <v>X</v>
      </c>
      <c r="AB22" s="45">
        <f>A測定!F416</f>
        <v>58</v>
      </c>
      <c r="AC22" s="47">
        <f>A測定!H416</f>
        <v>0.35</v>
      </c>
      <c r="AD22" s="47">
        <f>A測定!I416</f>
        <v>-0.35</v>
      </c>
      <c r="AE22" s="45">
        <f>A測定!K416</f>
        <v>58.055999999999997</v>
      </c>
      <c r="AF22" s="47">
        <f>A測定!M416</f>
        <v>0.06</v>
      </c>
      <c r="AG22" s="39" t="str">
        <f>IF(AF22=0,"・",IF(AND(AF22&gt;0),"→","←"))</f>
        <v>→</v>
      </c>
      <c r="AH22" s="39" t="str">
        <f t="shared" si="3"/>
        <v>OK</v>
      </c>
    </row>
    <row r="23" spans="1:34">
      <c r="A23" s="39" t="str">
        <f t="shared" si="2"/>
        <v>OK</v>
      </c>
      <c r="B23" s="39" t="str">
        <f>IF(C23=0,"・",IF(AND(C23&gt;0),"↑","↓"))</f>
        <v>↓</v>
      </c>
      <c r="C23" s="42">
        <f>A測定!M389</f>
        <v>-0.19</v>
      </c>
      <c r="D23" s="45">
        <f>A測定!K389</f>
        <v>-160.18899999999999</v>
      </c>
      <c r="E23" s="47">
        <f>A測定!I389</f>
        <v>-0.35</v>
      </c>
      <c r="F23" s="47">
        <f>A測定!H389</f>
        <v>0.35</v>
      </c>
      <c r="G23" s="45">
        <f>A測定!F389</f>
        <v>-160</v>
      </c>
      <c r="H23" s="39" t="str">
        <f>A測定!D389</f>
        <v>Y</v>
      </c>
      <c r="I23" s="39">
        <f>A測定!A389</f>
        <v>301</v>
      </c>
      <c r="Z23" s="76">
        <f>A測定!A417</f>
        <v>308</v>
      </c>
      <c r="AA23" s="76" t="str">
        <f>A測定!D417</f>
        <v>Y</v>
      </c>
      <c r="AB23" s="45">
        <f>A測定!F417</f>
        <v>0</v>
      </c>
      <c r="AC23" s="47">
        <f>A測定!H417</f>
        <v>0.35</v>
      </c>
      <c r="AD23" s="47">
        <f>A測定!I417</f>
        <v>-0.35</v>
      </c>
      <c r="AE23" s="45">
        <f>A測定!K417</f>
        <v>-0.114</v>
      </c>
      <c r="AF23" s="47">
        <f>A測定!M417</f>
        <v>-0.11</v>
      </c>
      <c r="AG23" s="39" t="str">
        <f>IF(AF23=0,"・",IF(AND(AF23&gt;0),"↑","↓"))</f>
        <v>↓</v>
      </c>
      <c r="AH23" s="39" t="str">
        <f t="shared" si="3"/>
        <v>OK</v>
      </c>
    </row>
    <row r="24" spans="1:34">
      <c r="Z24" s="76">
        <f>A測定!A364</f>
        <v>317</v>
      </c>
      <c r="AA24" s="76" t="str">
        <f>A測定!D364</f>
        <v>X</v>
      </c>
      <c r="AB24" s="45">
        <f>A測定!F364</f>
        <v>14</v>
      </c>
      <c r="AC24" s="47">
        <f>A測定!H364</f>
        <v>0.25</v>
      </c>
      <c r="AD24" s="47">
        <f>A測定!I364</f>
        <v>-0.25</v>
      </c>
      <c r="AE24" s="45">
        <f>A測定!K364</f>
        <v>14.003</v>
      </c>
      <c r="AF24" s="47">
        <f>A測定!M364</f>
        <v>0</v>
      </c>
      <c r="AG24" s="39" t="str">
        <f>IF(AF24=0,"・",IF(AND(AF24&gt;0),"→","←"))</f>
        <v>・</v>
      </c>
      <c r="AH24" s="39" t="str">
        <f t="shared" si="3"/>
        <v>OK</v>
      </c>
    </row>
    <row r="25" spans="1:34">
      <c r="Z25" s="76">
        <f>A測定!A365</f>
        <v>317</v>
      </c>
      <c r="AA25" s="76" t="str">
        <f>A測定!D365</f>
        <v>Y</v>
      </c>
      <c r="AB25" s="45">
        <f>A測定!F365</f>
        <v>-40</v>
      </c>
      <c r="AC25" s="47">
        <f>A測定!H365</f>
        <v>0.25</v>
      </c>
      <c r="AD25" s="47">
        <f>A測定!I365</f>
        <v>-0.25</v>
      </c>
      <c r="AE25" s="45">
        <f>A測定!K365</f>
        <v>-40.142000000000003</v>
      </c>
      <c r="AF25" s="47">
        <f>A測定!M365</f>
        <v>-0.14000000000000001</v>
      </c>
      <c r="AG25" s="39" t="str">
        <f>IF(AF25=0,"・",IF(AND(AF25&gt;0),"↑","↓"))</f>
        <v>↓</v>
      </c>
      <c r="AH25" s="39" t="str">
        <f t="shared" si="3"/>
        <v>OK</v>
      </c>
    </row>
    <row r="26" spans="1:34">
      <c r="Z26" s="76">
        <f>A測定!A412</f>
        <v>307</v>
      </c>
      <c r="AA26" s="76" t="str">
        <f>A測定!D412</f>
        <v>X</v>
      </c>
      <c r="AB26" s="45">
        <f>A測定!F412</f>
        <v>58</v>
      </c>
      <c r="AC26" s="47">
        <f>A測定!H412</f>
        <v>0.35</v>
      </c>
      <c r="AD26" s="47">
        <f>A測定!I412</f>
        <v>-0.35</v>
      </c>
      <c r="AE26" s="45">
        <f>A測定!K412</f>
        <v>57.978000000000002</v>
      </c>
      <c r="AF26" s="47">
        <f>A測定!M412</f>
        <v>-0.02</v>
      </c>
      <c r="AG26" s="39" t="str">
        <f>IF(AF26=0,"・",IF(AND(AF26&gt;0),"→","←"))</f>
        <v>←</v>
      </c>
      <c r="AH26" s="39" t="str">
        <f t="shared" si="3"/>
        <v>OK</v>
      </c>
    </row>
    <row r="27" spans="1:34">
      <c r="Z27" s="76">
        <f>A測定!A413</f>
        <v>307</v>
      </c>
      <c r="AA27" s="76" t="str">
        <f>A測定!D413</f>
        <v>Y</v>
      </c>
      <c r="AB27" s="45">
        <f>A測定!F413</f>
        <v>-80</v>
      </c>
      <c r="AC27" s="47">
        <f>A測定!H413</f>
        <v>0.35</v>
      </c>
      <c r="AD27" s="47">
        <f>A測定!I413</f>
        <v>-0.35</v>
      </c>
      <c r="AE27" s="45">
        <f>A測定!K413</f>
        <v>-80.182000000000002</v>
      </c>
      <c r="AF27" s="47">
        <f>A測定!M413</f>
        <v>-0.18</v>
      </c>
      <c r="AG27" s="39" t="str">
        <f>IF(AF27=0,"・",IF(AND(AF27&gt;0),"↑","↓"))</f>
        <v>↓</v>
      </c>
      <c r="AH27" s="39" t="str">
        <f t="shared" si="3"/>
        <v>OK</v>
      </c>
    </row>
    <row r="28" spans="1:34">
      <c r="Z28" s="76">
        <f>A測定!A356</f>
        <v>316</v>
      </c>
      <c r="AA28" s="76" t="str">
        <f>A測定!D356</f>
        <v>X</v>
      </c>
      <c r="AB28" s="45">
        <f>A測定!F356</f>
        <v>14</v>
      </c>
      <c r="AC28" s="47">
        <f>A測定!H356</f>
        <v>0.25</v>
      </c>
      <c r="AD28" s="47">
        <f>A測定!I356</f>
        <v>-0.25</v>
      </c>
      <c r="AE28" s="45">
        <f>A測定!K356</f>
        <v>13.776999999999999</v>
      </c>
      <c r="AF28" s="47">
        <f>A測定!M356</f>
        <v>-0.22</v>
      </c>
      <c r="AG28" s="39" t="str">
        <f>IF(AF28=0,"・",IF(AND(AF28&gt;0),"→","←"))</f>
        <v>←</v>
      </c>
      <c r="AH28" s="39" t="str">
        <f t="shared" si="3"/>
        <v>OK</v>
      </c>
    </row>
    <row r="29" spans="1:34">
      <c r="Z29" s="76">
        <f>A測定!A357</f>
        <v>316</v>
      </c>
      <c r="AA29" s="76" t="str">
        <f>A測定!D357</f>
        <v>Y</v>
      </c>
      <c r="AB29" s="45">
        <f>A測定!F357</f>
        <v>-120</v>
      </c>
      <c r="AC29" s="47">
        <f>A測定!H357</f>
        <v>0.25</v>
      </c>
      <c r="AD29" s="47">
        <f>A測定!I357</f>
        <v>-0.25</v>
      </c>
      <c r="AE29" s="45">
        <f>A測定!K357</f>
        <v>-120.33799999999999</v>
      </c>
      <c r="AF29" s="47">
        <f>A測定!M357</f>
        <v>-0.34</v>
      </c>
      <c r="AG29" s="39" t="str">
        <f>IF(AF29=0,"・",IF(AND(AF29&gt;0),"↑","↓"))</f>
        <v>↓</v>
      </c>
      <c r="AH29" s="39" t="str">
        <f t="shared" si="3"/>
        <v>NG</v>
      </c>
    </row>
    <row r="30" spans="1:34">
      <c r="Z30" s="76">
        <f>A測定!A408</f>
        <v>306</v>
      </c>
      <c r="AA30" s="76" t="str">
        <f>A測定!D408</f>
        <v>Ｘ</v>
      </c>
      <c r="AB30" s="45">
        <f>A測定!F408</f>
        <v>58</v>
      </c>
      <c r="AC30" s="47">
        <f>A測定!H408</f>
        <v>0.35</v>
      </c>
      <c r="AD30" s="47">
        <f>A測定!I408</f>
        <v>-0.35</v>
      </c>
      <c r="AE30" s="45">
        <f>A測定!K408</f>
        <v>57.965000000000003</v>
      </c>
      <c r="AF30" s="47">
        <f>A測定!M408</f>
        <v>-0.03</v>
      </c>
      <c r="AG30" s="39" t="str">
        <f>IF(AF30=0,"・",IF(AND(AF30&gt;0),"→","←"))</f>
        <v>←</v>
      </c>
      <c r="AH30" s="39" t="str">
        <f>IF(AND(AC30&gt;=AF30,AF30&gt;=AD30),"OK","NG")</f>
        <v>OK</v>
      </c>
    </row>
    <row r="31" spans="1:34">
      <c r="Z31" s="76">
        <f>A測定!A409</f>
        <v>306</v>
      </c>
      <c r="AA31" s="76" t="str">
        <f>A測定!D409</f>
        <v>Y</v>
      </c>
      <c r="AB31" s="45">
        <f>A測定!F409</f>
        <v>-160</v>
      </c>
      <c r="AC31" s="47">
        <f>A測定!H409</f>
        <v>0.35</v>
      </c>
      <c r="AD31" s="47">
        <f>A測定!I409</f>
        <v>-0.35</v>
      </c>
      <c r="AE31" s="45">
        <f>A測定!K409</f>
        <v>-160.273</v>
      </c>
      <c r="AF31" s="47">
        <f>A測定!M409</f>
        <v>-0.27</v>
      </c>
      <c r="AG31" s="39" t="str">
        <f>IF(AF31=0,"・",IF(AND(AF31&gt;0),"↑","↓"))</f>
        <v>↓</v>
      </c>
      <c r="AH31" s="39" t="str">
        <f>IF(AND(AC31&gt;=AF31,AF31&gt;=AD31),"OK","NG")</f>
        <v>OK</v>
      </c>
    </row>
    <row r="32" spans="1:34">
      <c r="A32" s="48"/>
      <c r="Z32" s="76">
        <f>A測定!A23</f>
        <v>315</v>
      </c>
      <c r="AA32" s="76" t="str">
        <f>A測定!D23</f>
        <v>X</v>
      </c>
      <c r="AB32" s="45">
        <f>A測定!F23</f>
        <v>66.5</v>
      </c>
      <c r="AC32" s="47">
        <f>A測定!H23</f>
        <v>0.5</v>
      </c>
      <c r="AD32" s="47">
        <f>A測定!I23</f>
        <v>-0.5</v>
      </c>
      <c r="AE32" s="45">
        <f>A測定!K23</f>
        <v>66.59</v>
      </c>
      <c r="AF32" s="47">
        <f>A測定!M23</f>
        <v>0.09</v>
      </c>
      <c r="AG32" s="39" t="str">
        <f>IF(AF32=0,"・",IF(AND(AF32&gt;0),"→","←"))</f>
        <v>→</v>
      </c>
      <c r="AH32" s="39" t="str">
        <f>IF(AND(AC32&gt;=AF32,AF32&gt;=AD32),"OK","NG")</f>
        <v>OK</v>
      </c>
    </row>
    <row r="33" spans="26:34">
      <c r="Z33" s="76">
        <f>A測定!A24</f>
        <v>315</v>
      </c>
      <c r="AA33" s="76" t="str">
        <f>A測定!D24</f>
        <v>Y</v>
      </c>
      <c r="AB33" s="45">
        <f>A測定!F24</f>
        <v>-175.5</v>
      </c>
      <c r="AC33" s="47">
        <f>A測定!H24</f>
        <v>0.5</v>
      </c>
      <c r="AD33" s="47">
        <f>A測定!I24</f>
        <v>-0.3</v>
      </c>
      <c r="AE33" s="45">
        <f>A測定!K24</f>
        <v>-175.66399999999999</v>
      </c>
      <c r="AF33" s="47">
        <f>A測定!M24</f>
        <v>-0.16</v>
      </c>
      <c r="AG33" s="39" t="str">
        <f>IF(AF33=0,"・",IF(AND(AF33&gt;0),"↑","↓"))</f>
        <v>↓</v>
      </c>
      <c r="AH33" s="39" t="str">
        <f>IF(AND(AC33&gt;=AF33,AF33&gt;=AD33),"OK","NG")</f>
        <v>OK</v>
      </c>
    </row>
    <row r="91" spans="30:30">
      <c r="AD91" s="82"/>
    </row>
  </sheetData>
  <mergeCells count="21">
    <mergeCell ref="AB6:AB7"/>
    <mergeCell ref="D6:D7"/>
    <mergeCell ref="Y1:Z2"/>
    <mergeCell ref="AA1:AH2"/>
    <mergeCell ref="AH6:AH7"/>
    <mergeCell ref="AC6:AD6"/>
    <mergeCell ref="AE6:AE7"/>
    <mergeCell ref="AF6:AF7"/>
    <mergeCell ref="AG6:AG7"/>
    <mergeCell ref="Z6:Z7"/>
    <mergeCell ref="F1:N2"/>
    <mergeCell ref="A1:E2"/>
    <mergeCell ref="A3:E4"/>
    <mergeCell ref="H6:H7"/>
    <mergeCell ref="I6:I7"/>
    <mergeCell ref="A6:A7"/>
    <mergeCell ref="C6:C7"/>
    <mergeCell ref="AA6:AA7"/>
    <mergeCell ref="B6:B7"/>
    <mergeCell ref="E6:F6"/>
    <mergeCell ref="G6:G7"/>
  </mergeCells>
  <phoneticPr fontId="2"/>
  <conditionalFormatting sqref="AF8:AF33">
    <cfRule type="cellIs" dxfId="135" priority="1" stopIfTrue="1" operator="notBetween">
      <formula>AC8</formula>
      <formula>AD8</formula>
    </cfRule>
    <cfRule type="cellIs" dxfId="134" priority="2" stopIfTrue="1" operator="notBetween">
      <formula>AC8-0.1</formula>
      <formula>AD8+0.1</formula>
    </cfRule>
  </conditionalFormatting>
  <conditionalFormatting sqref="C8:C23">
    <cfRule type="cellIs" dxfId="133" priority="3" stopIfTrue="1" operator="notBetween">
      <formula>F8</formula>
      <formula>E8</formula>
    </cfRule>
    <cfRule type="cellIs" dxfId="132" priority="4" stopIfTrue="1" operator="notBetween">
      <formula>F8-0.1</formula>
      <formula>E8+0.1</formula>
    </cfRule>
  </conditionalFormatting>
  <conditionalFormatting sqref="A8:A23 AH8:AH33">
    <cfRule type="cellIs" dxfId="131" priority="5" stopIfTrue="1" operator="equal">
      <formula>"NG"</formula>
    </cfRule>
    <cfRule type="cellIs" dxfId="130" priority="6" stopIfTrue="1" operator="equal">
      <formula>"OK"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52" orientation="landscape" r:id="rId1"/>
  <headerFooter alignWithMargins="0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9"/>
    <pageSetUpPr fitToPage="1"/>
  </sheetPr>
  <dimension ref="A1:AH36"/>
  <sheetViews>
    <sheetView zoomScale="50" zoomScaleNormal="50" workbookViewId="0">
      <selection activeCell="I4" sqref="I4"/>
    </sheetView>
  </sheetViews>
  <sheetFormatPr baseColWidth="10" defaultColWidth="9" defaultRowHeight="17"/>
  <cols>
    <col min="1" max="1" width="5.6640625" style="38" customWidth="1"/>
    <col min="2" max="2" width="6.6640625" style="38" customWidth="1"/>
    <col min="3" max="3" width="7.6640625" style="38" customWidth="1"/>
    <col min="4" max="4" width="12.1640625" style="38" customWidth="1"/>
    <col min="5" max="6" width="7.6640625" style="38" customWidth="1"/>
    <col min="7" max="7" width="12.1640625" style="38" customWidth="1"/>
    <col min="8" max="8" width="5.6640625" style="38" customWidth="1"/>
    <col min="9" max="9" width="7.1640625" style="38" customWidth="1"/>
    <col min="10" max="25" width="5.6640625" style="38" customWidth="1"/>
    <col min="26" max="26" width="7.1640625" style="38" customWidth="1"/>
    <col min="27" max="27" width="5.6640625" style="38" customWidth="1"/>
    <col min="28" max="28" width="12.1640625" style="38" customWidth="1"/>
    <col min="29" max="30" width="7.6640625" style="38" customWidth="1"/>
    <col min="31" max="31" width="12.1640625" style="38" customWidth="1"/>
    <col min="32" max="32" width="7.6640625" style="38" customWidth="1"/>
    <col min="33" max="33" width="6.6640625" style="38" customWidth="1"/>
    <col min="34" max="34" width="5.6640625" style="38" customWidth="1"/>
    <col min="35" max="16384" width="9" style="38"/>
  </cols>
  <sheetData>
    <row r="1" spans="1:34" ht="17.25" customHeight="1">
      <c r="A1" s="784" t="str">
        <f>A測定!A5</f>
        <v>GHAC  R0J尺寸检查表</v>
      </c>
      <c r="B1" s="784"/>
      <c r="C1" s="784"/>
      <c r="D1" s="784"/>
      <c r="E1" s="784"/>
      <c r="F1" s="784" t="str">
        <f>CONCATENATE(MID(A測定!A5,6,3),"#",A測定!D5,"_",A測定!L5,"(",TEXT(A測定!G5,"yy/mm/dd"),")","_","SHOT.NO",A測定!J5)</f>
        <v xml:space="preserve"> R0#3_DC1(AVE)_SHOT.NO191</v>
      </c>
      <c r="G1" s="784"/>
      <c r="H1" s="784"/>
      <c r="I1" s="784"/>
      <c r="J1" s="784"/>
      <c r="K1" s="784"/>
      <c r="L1" s="784"/>
      <c r="M1" s="784"/>
      <c r="N1" s="784"/>
      <c r="Y1" s="785" t="str">
        <f>A測定!$J$7</f>
        <v>基准值</v>
      </c>
      <c r="Z1" s="786"/>
      <c r="AA1" s="784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AB1" s="784"/>
      <c r="AC1" s="784"/>
      <c r="AD1" s="784"/>
      <c r="AE1" s="784"/>
      <c r="AF1" s="784"/>
      <c r="AG1" s="784"/>
      <c r="AH1" s="784"/>
    </row>
    <row r="2" spans="1:34" ht="17.25" customHeight="1">
      <c r="A2" s="784"/>
      <c r="B2" s="784"/>
      <c r="C2" s="784"/>
      <c r="D2" s="784"/>
      <c r="E2" s="784"/>
      <c r="F2" s="784"/>
      <c r="G2" s="784"/>
      <c r="H2" s="784"/>
      <c r="I2" s="784"/>
      <c r="J2" s="784"/>
      <c r="K2" s="784"/>
      <c r="L2" s="784"/>
      <c r="M2" s="784"/>
      <c r="N2" s="784"/>
      <c r="Y2" s="787"/>
      <c r="Z2" s="788"/>
      <c r="AA2" s="784"/>
      <c r="AB2" s="784"/>
      <c r="AC2" s="784"/>
      <c r="AD2" s="784"/>
      <c r="AE2" s="784"/>
      <c r="AF2" s="784"/>
      <c r="AG2" s="784"/>
      <c r="AH2" s="784"/>
    </row>
    <row r="3" spans="1:34" ht="17.25" customHeight="1">
      <c r="A3" s="784" t="str">
        <f>A測定!$T$2</f>
        <v>天　軸間</v>
      </c>
      <c r="B3" s="784"/>
      <c r="C3" s="784"/>
      <c r="D3" s="784"/>
      <c r="E3" s="784"/>
      <c r="F3" s="39" t="s">
        <v>20</v>
      </c>
      <c r="G3" s="40">
        <f>MAX(C10:C17,AF8:AF15)</f>
        <v>0.13</v>
      </c>
      <c r="M3" s="1"/>
      <c r="N3" s="1"/>
      <c r="O3" s="1"/>
      <c r="P3" s="1"/>
      <c r="Q3" s="1"/>
      <c r="R3" s="1"/>
      <c r="S3" s="1"/>
      <c r="T3" s="1"/>
    </row>
    <row r="4" spans="1:34" ht="17.25" customHeight="1">
      <c r="A4" s="784"/>
      <c r="B4" s="784"/>
      <c r="C4" s="784"/>
      <c r="D4" s="784"/>
      <c r="E4" s="784"/>
      <c r="F4" s="39" t="s">
        <v>21</v>
      </c>
      <c r="G4" s="40">
        <f>MIN(C10:C17,AF8:AF15)</f>
        <v>-0.36</v>
      </c>
      <c r="M4" s="1"/>
      <c r="N4" s="1"/>
      <c r="O4" s="1"/>
      <c r="P4" s="1"/>
      <c r="Q4" s="1"/>
      <c r="R4" s="1"/>
      <c r="S4" s="1"/>
      <c r="T4" s="1"/>
    </row>
    <row r="6" spans="1:34" ht="17.25" customHeight="1">
      <c r="A6" s="778" t="str">
        <f>A測定!$O$11</f>
        <v>判定</v>
      </c>
      <c r="B6" s="800" t="str">
        <f>A測定!$C$11</f>
        <v>方向</v>
      </c>
      <c r="C6" s="778" t="str">
        <f>A測定!$M$11</f>
        <v>差異</v>
      </c>
      <c r="D6" s="778" t="str">
        <f>A測定!$K$11</f>
        <v>測定値</v>
      </c>
      <c r="E6" s="778" t="str">
        <f>RIGHT(A測定!$H$11,2)</f>
        <v>公差</v>
      </c>
      <c r="F6" s="778"/>
      <c r="G6" s="778" t="str">
        <f>A測定!$F$11</f>
        <v>工件尺寸</v>
      </c>
      <c r="H6" s="778" t="str">
        <f>A測定!$D$11</f>
        <v>测量</v>
      </c>
      <c r="I6" s="778" t="str">
        <f>A測定!$A$11</f>
        <v>NO</v>
      </c>
      <c r="Z6" s="778" t="s">
        <v>4</v>
      </c>
      <c r="AA6" s="778" t="s">
        <v>3</v>
      </c>
      <c r="AB6" s="781" t="s">
        <v>17</v>
      </c>
      <c r="AC6" s="778" t="s">
        <v>29</v>
      </c>
      <c r="AD6" s="778"/>
      <c r="AE6" s="778" t="s">
        <v>2</v>
      </c>
      <c r="AF6" s="778" t="s">
        <v>1</v>
      </c>
      <c r="AG6" s="800" t="s">
        <v>19</v>
      </c>
      <c r="AH6" s="778" t="s">
        <v>0</v>
      </c>
    </row>
    <row r="7" spans="1:34">
      <c r="A7" s="778"/>
      <c r="B7" s="780"/>
      <c r="C7" s="778"/>
      <c r="D7" s="778"/>
      <c r="E7" s="173" t="str">
        <f>LEFT(A測定!$I$11,1)</f>
        <v>下</v>
      </c>
      <c r="F7" s="173" t="str">
        <f>LEFT(A測定!$H$11,1)</f>
        <v>上</v>
      </c>
      <c r="G7" s="778"/>
      <c r="H7" s="778"/>
      <c r="I7" s="778"/>
      <c r="Z7" s="778"/>
      <c r="AA7" s="778"/>
      <c r="AB7" s="778"/>
      <c r="AC7" s="39" t="s">
        <v>16</v>
      </c>
      <c r="AD7" s="39" t="s">
        <v>15</v>
      </c>
      <c r="AE7" s="778"/>
      <c r="AF7" s="778"/>
      <c r="AG7" s="780"/>
      <c r="AH7" s="778"/>
    </row>
    <row r="8" spans="1:34">
      <c r="A8" s="79" t="str">
        <f>IF(AND(F8&gt;=C8,C8&gt;=E8),"OK","NG")</f>
        <v>OK</v>
      </c>
      <c r="B8" s="79" t="str">
        <f>IF(C8=0,"・",IF(AND(C8&gt;0),"←","→"))</f>
        <v>→</v>
      </c>
      <c r="C8" s="80">
        <f>A測定!M218</f>
        <v>-0.19</v>
      </c>
      <c r="D8" s="81">
        <f>A測定!K218</f>
        <v>176.80600000000001</v>
      </c>
      <c r="E8" s="304">
        <f>A測定!I218</f>
        <v>-0.3</v>
      </c>
      <c r="F8" s="304">
        <f>A測定!H218</f>
        <v>0.3</v>
      </c>
      <c r="G8" s="81">
        <f>A測定!F218</f>
        <v>177</v>
      </c>
      <c r="H8" s="79" t="str">
        <f>A測定!D218</f>
        <v>Y</v>
      </c>
      <c r="I8" s="79">
        <f>A測定!A218</f>
        <v>210</v>
      </c>
      <c r="Z8" s="76">
        <f>A測定!A200</f>
        <v>205</v>
      </c>
      <c r="AA8" s="76" t="str">
        <f>A測定!D200</f>
        <v>Y</v>
      </c>
      <c r="AB8" s="45">
        <f>A測定!F200</f>
        <v>-123</v>
      </c>
      <c r="AC8" s="47">
        <f>A測定!H200</f>
        <v>0.3</v>
      </c>
      <c r="AD8" s="47">
        <f>A測定!I200</f>
        <v>-0.3</v>
      </c>
      <c r="AE8" s="45">
        <f>A測定!K200</f>
        <v>-123.364</v>
      </c>
      <c r="AF8" s="47">
        <f>A測定!M200</f>
        <v>-0.36</v>
      </c>
      <c r="AG8" s="39" t="str">
        <f>IF(AF8=0,"・",IF(AND(AF8&gt;0),"←","→"))</f>
        <v>→</v>
      </c>
      <c r="AH8" s="39" t="str">
        <f t="shared" ref="AH8:AH15" si="0">IF(AND(AC8&gt;=AF8,AF8&gt;=AD8),"OK","NG")</f>
        <v>NG</v>
      </c>
    </row>
    <row r="9" spans="1:34">
      <c r="A9" s="79" t="str">
        <f>IF(AND(F9&gt;=C9,C9&gt;=E9),"OK","NG")</f>
        <v>OK</v>
      </c>
      <c r="B9" s="79" t="str">
        <f>IF(C9=0,"・",IF(AND(C9&gt;0),"↑","↓"))</f>
        <v>↑</v>
      </c>
      <c r="C9" s="80">
        <f>A測定!M219</f>
        <v>0.28999999999999998</v>
      </c>
      <c r="D9" s="81">
        <f>A測定!K219</f>
        <v>193.595</v>
      </c>
      <c r="E9" s="304">
        <f>A測定!I219</f>
        <v>-0.3</v>
      </c>
      <c r="F9" s="304">
        <f>A測定!H219</f>
        <v>0.3</v>
      </c>
      <c r="G9" s="81">
        <f>A測定!F219</f>
        <v>193.3</v>
      </c>
      <c r="H9" s="79" t="str">
        <f>A測定!D219</f>
        <v>Z</v>
      </c>
      <c r="I9" s="79">
        <f>A測定!A219</f>
        <v>210</v>
      </c>
      <c r="Z9" s="76">
        <f>A測定!A201</f>
        <v>205</v>
      </c>
      <c r="AA9" s="76" t="str">
        <f>A測定!D201</f>
        <v>Z</v>
      </c>
      <c r="AB9" s="45">
        <f>A測定!F201</f>
        <v>138</v>
      </c>
      <c r="AC9" s="47">
        <f>A測定!H201</f>
        <v>0.3</v>
      </c>
      <c r="AD9" s="47">
        <f>A測定!I201</f>
        <v>-0.3</v>
      </c>
      <c r="AE9" s="45">
        <f>A測定!K201</f>
        <v>138.126</v>
      </c>
      <c r="AF9" s="47">
        <f>A測定!M201</f>
        <v>0.13</v>
      </c>
      <c r="AG9" s="303" t="str">
        <f>IF(AF9=0,"・",IF(AND(AF9&gt;0),"↑","↓"))</f>
        <v>↑</v>
      </c>
      <c r="AH9" s="303" t="str">
        <f>IF(AND(AC9&gt;=AF9,AF9&gt;=AD9),"OK","NG")</f>
        <v>OK</v>
      </c>
    </row>
    <row r="10" spans="1:34">
      <c r="A10" s="39" t="str">
        <f t="shared" ref="A10:A17" si="1">IF(AND(F10&gt;=C10,C10&gt;=E10),"OK","NG")</f>
        <v>OK</v>
      </c>
      <c r="B10" s="39" t="str">
        <f>IF(C10=0,"・",IF(AND(C10&gt;0),"←","→"))</f>
        <v>→</v>
      </c>
      <c r="C10" s="42">
        <f>A測定!M192</f>
        <v>-0.19</v>
      </c>
      <c r="D10" s="45">
        <f>A測定!K192</f>
        <v>-0.188</v>
      </c>
      <c r="E10" s="47">
        <f>A測定!I192</f>
        <v>-0.3</v>
      </c>
      <c r="F10" s="47">
        <f>A測定!H192</f>
        <v>0.3</v>
      </c>
      <c r="G10" s="45">
        <f>A測定!F192</f>
        <v>0</v>
      </c>
      <c r="H10" s="39" t="str">
        <f>A測定!D192</f>
        <v>Y</v>
      </c>
      <c r="I10" s="39">
        <f>A測定!A192</f>
        <v>202</v>
      </c>
      <c r="Z10" s="76">
        <f>A測定!A212</f>
        <v>208</v>
      </c>
      <c r="AA10" s="76" t="str">
        <f>A測定!D212</f>
        <v>Y</v>
      </c>
      <c r="AB10" s="45">
        <f>A測定!F212</f>
        <v>-167.5</v>
      </c>
      <c r="AC10" s="47">
        <f>F10</f>
        <v>0.3</v>
      </c>
      <c r="AD10" s="47">
        <f>E10</f>
        <v>-0.3</v>
      </c>
      <c r="AE10" s="45">
        <f>A測定!K212</f>
        <v>-167.738</v>
      </c>
      <c r="AF10" s="47">
        <f>A測定!M212</f>
        <v>-0.24</v>
      </c>
      <c r="AG10" s="39" t="str">
        <f>IF(AF10=0,"・",IF(AND(AF10&gt;0),"←","→"))</f>
        <v>→</v>
      </c>
      <c r="AH10" s="39" t="str">
        <f t="shared" si="0"/>
        <v>OK</v>
      </c>
    </row>
    <row r="11" spans="1:34">
      <c r="A11" s="39" t="str">
        <f t="shared" si="1"/>
        <v>OK</v>
      </c>
      <c r="B11" s="39" t="str">
        <f>IF(C11=0,"・",IF(AND(C11&gt;0),"↑","↓"))</f>
        <v>↑</v>
      </c>
      <c r="C11" s="42">
        <f>A測定!M193</f>
        <v>0.11</v>
      </c>
      <c r="D11" s="45">
        <f>A測定!K193</f>
        <v>25.114999999999998</v>
      </c>
      <c r="E11" s="47">
        <f>A測定!I193</f>
        <v>-0.3</v>
      </c>
      <c r="F11" s="47">
        <f>A測定!H193</f>
        <v>0.3</v>
      </c>
      <c r="G11" s="45">
        <f>A測定!F193</f>
        <v>25</v>
      </c>
      <c r="H11" s="39" t="str">
        <f>A測定!D193</f>
        <v>Z</v>
      </c>
      <c r="I11" s="39">
        <f>A測定!A193</f>
        <v>202</v>
      </c>
      <c r="Z11" s="76">
        <f>A測定!A213</f>
        <v>208</v>
      </c>
      <c r="AA11" s="76" t="str">
        <f>A測定!D213</f>
        <v>Z</v>
      </c>
      <c r="AB11" s="45">
        <f>A測定!F213</f>
        <v>91</v>
      </c>
      <c r="AC11" s="47">
        <f>A測定!H213</f>
        <v>0.25</v>
      </c>
      <c r="AD11" s="47">
        <f>A測定!I213</f>
        <v>-0.25</v>
      </c>
      <c r="AE11" s="45">
        <f>A測定!K213</f>
        <v>91.046000000000006</v>
      </c>
      <c r="AF11" s="47">
        <f>A測定!M213</f>
        <v>0.05</v>
      </c>
      <c r="AG11" s="39" t="str">
        <f>IF(AF11=0,"・",IF(AND(AF11&gt;0),"↑","↓"))</f>
        <v>↑</v>
      </c>
      <c r="AH11" s="39" t="str">
        <f t="shared" si="0"/>
        <v>OK</v>
      </c>
    </row>
    <row r="12" spans="1:34">
      <c r="A12" s="39" t="str">
        <f>IF(AND(F12&gt;=C12,C12&gt;=E12),"OK","NG")</f>
        <v>OK</v>
      </c>
      <c r="B12" s="39" t="str">
        <f>IF(C12=0,"・",IF(AND(C12&gt;0),"←","→"))</f>
        <v>→</v>
      </c>
      <c r="C12" s="42">
        <f>A測定!M214</f>
        <v>-0.22</v>
      </c>
      <c r="D12" s="45">
        <f>A測定!K214</f>
        <v>176.77500000000001</v>
      </c>
      <c r="E12" s="47">
        <f>A測定!I214</f>
        <v>-0.3</v>
      </c>
      <c r="F12" s="47">
        <f>A測定!H214</f>
        <v>0.3</v>
      </c>
      <c r="G12" s="45">
        <f>A測定!F214</f>
        <v>177</v>
      </c>
      <c r="H12" s="39" t="str">
        <f>A測定!D214</f>
        <v>Y</v>
      </c>
      <c r="I12" s="39">
        <f>A測定!A214</f>
        <v>209</v>
      </c>
      <c r="Z12" s="76">
        <f>A測定!A204</f>
        <v>206</v>
      </c>
      <c r="AA12" s="76" t="str">
        <f>A測定!D204</f>
        <v>Y</v>
      </c>
      <c r="AB12" s="45">
        <f>A測定!F204</f>
        <v>-105.5</v>
      </c>
      <c r="AC12" s="47">
        <f>A測定!H204</f>
        <v>0.3</v>
      </c>
      <c r="AD12" s="47">
        <f>A測定!I204</f>
        <v>-0.3</v>
      </c>
      <c r="AE12" s="45">
        <f>A測定!K204</f>
        <v>-105.65300000000001</v>
      </c>
      <c r="AF12" s="47">
        <f>A測定!M204</f>
        <v>-0.15</v>
      </c>
      <c r="AG12" s="39" t="str">
        <f>IF(AF12=0,"・",IF(AND(AF12&gt;0),"←","→"))</f>
        <v>→</v>
      </c>
      <c r="AH12" s="39" t="str">
        <f t="shared" si="0"/>
        <v>OK</v>
      </c>
    </row>
    <row r="13" spans="1:34">
      <c r="A13" s="39" t="str">
        <f>IF(AND(F13&gt;=C13,C13&gt;=E13),"OK","NG")</f>
        <v>OK</v>
      </c>
      <c r="B13" s="39" t="str">
        <f>IF(C13=0,"・",IF(AND(C13&gt;0),"↑","↓"))</f>
        <v>↑</v>
      </c>
      <c r="C13" s="42">
        <f>A測定!M215</f>
        <v>0.13</v>
      </c>
      <c r="D13" s="45">
        <f>A測定!K215</f>
        <v>105.129</v>
      </c>
      <c r="E13" s="47">
        <f>A測定!I215</f>
        <v>-0.3</v>
      </c>
      <c r="F13" s="47">
        <f>A測定!H215</f>
        <v>0.3</v>
      </c>
      <c r="G13" s="45">
        <f>A測定!F215</f>
        <v>105</v>
      </c>
      <c r="H13" s="39" t="str">
        <f>A測定!D215</f>
        <v>Z</v>
      </c>
      <c r="I13" s="39">
        <f>A測定!A215</f>
        <v>209</v>
      </c>
      <c r="Z13" s="76">
        <f>A測定!A205</f>
        <v>206</v>
      </c>
      <c r="AA13" s="76" t="str">
        <f>A測定!D205</f>
        <v>Z</v>
      </c>
      <c r="AB13" s="45">
        <f>A測定!F205</f>
        <v>52</v>
      </c>
      <c r="AC13" s="47">
        <f>A測定!H205</f>
        <v>0.3</v>
      </c>
      <c r="AD13" s="47">
        <f>A測定!I205</f>
        <v>-0.3</v>
      </c>
      <c r="AE13" s="45">
        <f>A測定!K205</f>
        <v>51.970999999999997</v>
      </c>
      <c r="AF13" s="47">
        <f>A測定!M205</f>
        <v>-0.03</v>
      </c>
      <c r="AG13" s="39" t="str">
        <f>IF(AF13=0,"・",IF(AND(AF13&gt;0),"↑","↓"))</f>
        <v>↓</v>
      </c>
      <c r="AH13" s="39" t="str">
        <f t="shared" si="0"/>
        <v>OK</v>
      </c>
    </row>
    <row r="14" spans="1:34">
      <c r="A14" s="39" t="str">
        <f t="shared" si="1"/>
        <v>OK</v>
      </c>
      <c r="B14" s="39" t="str">
        <f>IF(C14=0,"・",IF(AND(C14&gt;0),"←","→"))</f>
        <v>→</v>
      </c>
      <c r="C14" s="42">
        <f>A測定!M208</f>
        <v>-0.18</v>
      </c>
      <c r="D14" s="45">
        <f>A測定!K208</f>
        <v>168.31899999999999</v>
      </c>
      <c r="E14" s="47">
        <f>A測定!I208</f>
        <v>-0.3</v>
      </c>
      <c r="F14" s="47">
        <f>A測定!H208</f>
        <v>0.3</v>
      </c>
      <c r="G14" s="45">
        <f>A測定!F208</f>
        <v>168.5</v>
      </c>
      <c r="H14" s="39" t="str">
        <f>A測定!D208</f>
        <v>Y</v>
      </c>
      <c r="I14" s="39">
        <f>A測定!A208</f>
        <v>207</v>
      </c>
      <c r="Z14" s="76">
        <f>A測定!A196</f>
        <v>203</v>
      </c>
      <c r="AA14" s="76" t="str">
        <f>A測定!D196</f>
        <v>Y</v>
      </c>
      <c r="AB14" s="45">
        <f>A測定!F196</f>
        <v>-80</v>
      </c>
      <c r="AC14" s="47">
        <f>A測定!H196</f>
        <v>0.3</v>
      </c>
      <c r="AD14" s="47">
        <f>A測定!I196</f>
        <v>-0.3</v>
      </c>
      <c r="AE14" s="45">
        <f>A測定!K196</f>
        <v>-80.2</v>
      </c>
      <c r="AF14" s="47">
        <f>A測定!M196</f>
        <v>-0.2</v>
      </c>
      <c r="AG14" s="39" t="str">
        <f>IF(AF14=0,"・",IF(AND(AF14&gt;0),"←","→"))</f>
        <v>→</v>
      </c>
      <c r="AH14" s="39" t="str">
        <f t="shared" si="0"/>
        <v>OK</v>
      </c>
    </row>
    <row r="15" spans="1:34">
      <c r="A15" s="39" t="str">
        <f t="shared" si="1"/>
        <v>OK</v>
      </c>
      <c r="B15" s="39" t="str">
        <f>IF(C15=0,"・",IF(AND(C15&gt;0),"↑","↓"))</f>
        <v>↓</v>
      </c>
      <c r="C15" s="42">
        <f>A測定!M209</f>
        <v>-0.01</v>
      </c>
      <c r="D15" s="45">
        <f>A測定!K209</f>
        <v>67.986999999999995</v>
      </c>
      <c r="E15" s="47">
        <f>A測定!I209</f>
        <v>-0.3</v>
      </c>
      <c r="F15" s="47">
        <f>A測定!H209</f>
        <v>0.3</v>
      </c>
      <c r="G15" s="45">
        <f>A測定!F209</f>
        <v>68</v>
      </c>
      <c r="H15" s="39" t="str">
        <f>A測定!D209</f>
        <v>Z</v>
      </c>
      <c r="I15" s="39">
        <f>A測定!A209</f>
        <v>207</v>
      </c>
      <c r="Z15" s="76">
        <f>A測定!A197</f>
        <v>203</v>
      </c>
      <c r="AA15" s="76" t="str">
        <f>A測定!D197</f>
        <v>Z</v>
      </c>
      <c r="AB15" s="45">
        <f>A測定!F197</f>
        <v>25</v>
      </c>
      <c r="AC15" s="47">
        <f>A測定!H197</f>
        <v>0.3</v>
      </c>
      <c r="AD15" s="47">
        <f>A測定!I197</f>
        <v>-0.3</v>
      </c>
      <c r="AE15" s="45">
        <f>A測定!K197</f>
        <v>25.067</v>
      </c>
      <c r="AF15" s="47">
        <f>A測定!M197</f>
        <v>7.0000000000000007E-2</v>
      </c>
      <c r="AG15" s="39" t="str">
        <f>IF(AF15=0,"・",IF(AND(AF15&gt;0),"↑","↓"))</f>
        <v>↑</v>
      </c>
      <c r="AH15" s="39" t="str">
        <f t="shared" si="0"/>
        <v>OK</v>
      </c>
    </row>
    <row r="16" spans="1:34">
      <c r="A16" s="39" t="str">
        <f t="shared" si="1"/>
        <v>OK</v>
      </c>
      <c r="B16" s="39" t="str">
        <f>IF(C16=0,"・",IF(AND(C16&gt;0),"←","→"))</f>
        <v>→</v>
      </c>
      <c r="C16" s="42">
        <f>A測定!M188</f>
        <v>-0.22</v>
      </c>
      <c r="D16" s="45">
        <f>A測定!K188</f>
        <v>130.77699999999999</v>
      </c>
      <c r="E16" s="47">
        <f>A測定!I188</f>
        <v>-0.3</v>
      </c>
      <c r="F16" s="47">
        <f>A測定!H188</f>
        <v>0.3</v>
      </c>
      <c r="G16" s="45">
        <f>A測定!F188</f>
        <v>131</v>
      </c>
      <c r="H16" s="39" t="str">
        <f>A測定!D188</f>
        <v>Y</v>
      </c>
      <c r="I16" s="39">
        <f>A測定!A188</f>
        <v>201</v>
      </c>
    </row>
    <row r="17" spans="1:9">
      <c r="A17" s="39" t="str">
        <f t="shared" si="1"/>
        <v>OK</v>
      </c>
      <c r="B17" s="39" t="str">
        <f>IF(C17=0,"・",IF(AND(C17&gt;0),"↑","↓"))</f>
        <v>↑</v>
      </c>
      <c r="C17" s="42">
        <f>A測定!M189</f>
        <v>0.08</v>
      </c>
      <c r="D17" s="45">
        <f>A測定!K189</f>
        <v>30.081</v>
      </c>
      <c r="E17" s="47">
        <f>A測定!I189</f>
        <v>-0.3</v>
      </c>
      <c r="F17" s="47">
        <f>A測定!H189</f>
        <v>0.3</v>
      </c>
      <c r="G17" s="45">
        <f>A測定!F189</f>
        <v>30</v>
      </c>
      <c r="H17" s="39" t="str">
        <f>A測定!D189</f>
        <v>Z</v>
      </c>
      <c r="I17" s="39">
        <f>A測定!A189</f>
        <v>201</v>
      </c>
    </row>
    <row r="30" spans="1:9">
      <c r="A30" s="48"/>
    </row>
    <row r="32" spans="1:9">
      <c r="A32" s="48"/>
    </row>
    <row r="35" spans="34:34">
      <c r="AH35" s="48"/>
    </row>
    <row r="36" spans="34:34">
      <c r="AH36" s="48"/>
    </row>
  </sheetData>
  <mergeCells count="21">
    <mergeCell ref="H6:H7"/>
    <mergeCell ref="I6:I7"/>
    <mergeCell ref="E6:F6"/>
    <mergeCell ref="G6:G7"/>
    <mergeCell ref="Y1:Z2"/>
    <mergeCell ref="A6:A7"/>
    <mergeCell ref="B6:B7"/>
    <mergeCell ref="C6:C7"/>
    <mergeCell ref="D6:D7"/>
    <mergeCell ref="AA1:AH2"/>
    <mergeCell ref="AH6:AH7"/>
    <mergeCell ref="AG6:AG7"/>
    <mergeCell ref="AC6:AD6"/>
    <mergeCell ref="AF6:AF7"/>
    <mergeCell ref="AE6:AE7"/>
    <mergeCell ref="AB6:AB7"/>
    <mergeCell ref="AA6:AA7"/>
    <mergeCell ref="F1:N2"/>
    <mergeCell ref="Z6:Z7"/>
    <mergeCell ref="A1:E2"/>
    <mergeCell ref="A3:E4"/>
  </mergeCells>
  <phoneticPr fontId="2"/>
  <conditionalFormatting sqref="AF8:AF15">
    <cfRule type="cellIs" dxfId="129" priority="1" stopIfTrue="1" operator="notBetween">
      <formula>AC8</formula>
      <formula>AD8</formula>
    </cfRule>
    <cfRule type="cellIs" dxfId="128" priority="2" stopIfTrue="1" operator="notBetween">
      <formula>AC8-0.1</formula>
      <formula>AD8+0.1</formula>
    </cfRule>
  </conditionalFormatting>
  <conditionalFormatting sqref="C8:C17">
    <cfRule type="cellIs" dxfId="127" priority="3" stopIfTrue="1" operator="notBetween">
      <formula>F8</formula>
      <formula>E8</formula>
    </cfRule>
    <cfRule type="cellIs" dxfId="126" priority="4" stopIfTrue="1" operator="notBetween">
      <formula>F8-0.1</formula>
      <formula>E8+0.1</formula>
    </cfRule>
  </conditionalFormatting>
  <conditionalFormatting sqref="A8:A17 AH8:AH15">
    <cfRule type="cellIs" dxfId="125" priority="5" stopIfTrue="1" operator="equal">
      <formula>"NG"</formula>
    </cfRule>
    <cfRule type="cellIs" dxfId="124" priority="6" stopIfTrue="1" operator="equal">
      <formula>"OK"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57" orientation="landscape" verticalDpi="0" r:id="rId1"/>
  <headerFooter alignWithMargins="0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9"/>
    <pageSetUpPr fitToPage="1"/>
  </sheetPr>
  <dimension ref="A1:AH85"/>
  <sheetViews>
    <sheetView zoomScale="50" zoomScaleNormal="50" workbookViewId="0">
      <selection activeCell="I4" sqref="I4"/>
    </sheetView>
  </sheetViews>
  <sheetFormatPr baseColWidth="10" defaultColWidth="9" defaultRowHeight="17"/>
  <cols>
    <col min="1" max="1" width="5.6640625" style="38" customWidth="1"/>
    <col min="2" max="2" width="6.6640625" style="38" customWidth="1"/>
    <col min="3" max="3" width="7.6640625" style="38" customWidth="1"/>
    <col min="4" max="4" width="12.1640625" style="38" customWidth="1"/>
    <col min="5" max="6" width="7.6640625" style="38" customWidth="1"/>
    <col min="7" max="7" width="12.1640625" style="38" customWidth="1"/>
    <col min="8" max="8" width="5.6640625" style="38" customWidth="1"/>
    <col min="9" max="9" width="7.1640625" style="38" customWidth="1"/>
    <col min="10" max="25" width="5.6640625" style="38" customWidth="1"/>
    <col min="26" max="26" width="7.1640625" style="38" customWidth="1"/>
    <col min="27" max="27" width="5.6640625" style="38" customWidth="1"/>
    <col min="28" max="28" width="12.1640625" style="38" customWidth="1"/>
    <col min="29" max="30" width="7.6640625" style="38" customWidth="1"/>
    <col min="31" max="31" width="12.1640625" style="38" customWidth="1"/>
    <col min="32" max="32" width="7.6640625" style="38" customWidth="1"/>
    <col min="33" max="33" width="6.6640625" style="38" customWidth="1"/>
    <col min="34" max="34" width="5.6640625" style="38" customWidth="1"/>
    <col min="35" max="16384" width="9" style="38"/>
  </cols>
  <sheetData>
    <row r="1" spans="1:34" ht="17.25" customHeight="1">
      <c r="A1" s="784" t="str">
        <f>A測定!A5</f>
        <v>GHAC  R0J尺寸检查表</v>
      </c>
      <c r="B1" s="784"/>
      <c r="C1" s="784"/>
      <c r="D1" s="784"/>
      <c r="E1" s="784"/>
      <c r="F1" s="784" t="str">
        <f>CONCATENATE(MID(A測定!A5,6,3),"#",A測定!D5,"_",A測定!L5,"(",TEXT(A測定!G5,"yy/mm/dd"),")","_","SHOT.NO",A測定!J5)</f>
        <v xml:space="preserve"> R0#3_DC1(AVE)_SHOT.NO191</v>
      </c>
      <c r="G1" s="784"/>
      <c r="H1" s="784"/>
      <c r="I1" s="784"/>
      <c r="J1" s="784"/>
      <c r="K1" s="784"/>
      <c r="L1" s="784"/>
      <c r="M1" s="784"/>
      <c r="N1" s="784"/>
      <c r="Y1" s="785" t="str">
        <f>A測定!$J$7</f>
        <v>基准值</v>
      </c>
      <c r="Z1" s="786"/>
      <c r="AA1" s="784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AB1" s="784"/>
      <c r="AC1" s="784"/>
      <c r="AD1" s="784"/>
      <c r="AE1" s="784"/>
      <c r="AF1" s="784"/>
      <c r="AG1" s="784"/>
      <c r="AH1" s="784"/>
    </row>
    <row r="2" spans="1:34" ht="17.25" customHeight="1">
      <c r="A2" s="784"/>
      <c r="B2" s="784"/>
      <c r="C2" s="784"/>
      <c r="D2" s="784"/>
      <c r="E2" s="784"/>
      <c r="F2" s="784"/>
      <c r="G2" s="784"/>
      <c r="H2" s="784"/>
      <c r="I2" s="784"/>
      <c r="J2" s="784"/>
      <c r="K2" s="784"/>
      <c r="L2" s="784"/>
      <c r="M2" s="784"/>
      <c r="N2" s="784"/>
      <c r="Y2" s="787"/>
      <c r="Z2" s="788"/>
      <c r="AA2" s="784"/>
      <c r="AB2" s="784"/>
      <c r="AC2" s="784"/>
      <c r="AD2" s="784"/>
      <c r="AE2" s="784"/>
      <c r="AF2" s="784"/>
      <c r="AG2" s="784"/>
      <c r="AH2" s="784"/>
    </row>
    <row r="3" spans="1:34" ht="17.25" customHeight="1">
      <c r="A3" s="784" t="str">
        <f>A測定!$U$2</f>
        <v>地　軸間</v>
      </c>
      <c r="B3" s="784"/>
      <c r="C3" s="784"/>
      <c r="D3" s="784"/>
      <c r="E3" s="784"/>
      <c r="F3" s="39" t="s">
        <v>20</v>
      </c>
      <c r="G3" s="40">
        <f>MAX(C8:C19,AF8:AF17)</f>
        <v>0.25</v>
      </c>
      <c r="M3" s="1"/>
      <c r="N3" s="1"/>
      <c r="O3" s="1"/>
      <c r="P3" s="1"/>
      <c r="Q3" s="1"/>
      <c r="R3" s="1"/>
      <c r="S3" s="1"/>
      <c r="T3" s="1"/>
    </row>
    <row r="4" spans="1:34" ht="17.25" customHeight="1">
      <c r="A4" s="784"/>
      <c r="B4" s="784"/>
      <c r="C4" s="784"/>
      <c r="D4" s="784"/>
      <c r="E4" s="784"/>
      <c r="F4" s="39" t="s">
        <v>21</v>
      </c>
      <c r="G4" s="40">
        <f>MIN(C8:C19,AF8:AF17)</f>
        <v>-0.28999999999999998</v>
      </c>
      <c r="M4" s="1"/>
      <c r="N4" s="1"/>
      <c r="O4" s="1"/>
      <c r="P4" s="1"/>
      <c r="Q4" s="1"/>
      <c r="R4" s="1"/>
      <c r="S4" s="1"/>
      <c r="T4" s="1"/>
    </row>
    <row r="6" spans="1:34" ht="17.25" customHeight="1">
      <c r="A6" s="778" t="str">
        <f>A測定!$O$11</f>
        <v>判定</v>
      </c>
      <c r="B6" s="800" t="str">
        <f>A測定!$C$11</f>
        <v>方向</v>
      </c>
      <c r="C6" s="778" t="str">
        <f>A測定!$M$11</f>
        <v>差異</v>
      </c>
      <c r="D6" s="778" t="str">
        <f>A測定!$K$11</f>
        <v>測定値</v>
      </c>
      <c r="E6" s="778" t="str">
        <f>RIGHT(A測定!$H$11,2)</f>
        <v>公差</v>
      </c>
      <c r="F6" s="778"/>
      <c r="G6" s="778" t="str">
        <f>A測定!$F$11</f>
        <v>工件尺寸</v>
      </c>
      <c r="H6" s="778" t="str">
        <f>A測定!$D$11</f>
        <v>测量</v>
      </c>
      <c r="I6" s="778" t="str">
        <f>A測定!$A$11</f>
        <v>NO</v>
      </c>
      <c r="Z6" s="778" t="s">
        <v>4</v>
      </c>
      <c r="AA6" s="778" t="s">
        <v>3</v>
      </c>
      <c r="AB6" s="781" t="s">
        <v>17</v>
      </c>
      <c r="AC6" s="778" t="s">
        <v>29</v>
      </c>
      <c r="AD6" s="778"/>
      <c r="AE6" s="778" t="s">
        <v>2</v>
      </c>
      <c r="AF6" s="778" t="s">
        <v>1</v>
      </c>
      <c r="AG6" s="800" t="s">
        <v>19</v>
      </c>
      <c r="AH6" s="778" t="s">
        <v>0</v>
      </c>
    </row>
    <row r="7" spans="1:34">
      <c r="A7" s="778"/>
      <c r="B7" s="780"/>
      <c r="C7" s="778"/>
      <c r="D7" s="778"/>
      <c r="E7" s="173" t="str">
        <f>LEFT(A測定!$I$11,1)</f>
        <v>下</v>
      </c>
      <c r="F7" s="173" t="str">
        <f>LEFT(A測定!$H$11,1)</f>
        <v>上</v>
      </c>
      <c r="G7" s="778"/>
      <c r="H7" s="778"/>
      <c r="I7" s="778"/>
      <c r="Z7" s="778"/>
      <c r="AA7" s="778"/>
      <c r="AB7" s="778"/>
      <c r="AC7" s="39" t="s">
        <v>16</v>
      </c>
      <c r="AD7" s="39" t="s">
        <v>15</v>
      </c>
      <c r="AE7" s="778"/>
      <c r="AF7" s="778"/>
      <c r="AG7" s="780"/>
      <c r="AH7" s="778"/>
    </row>
    <row r="8" spans="1:34">
      <c r="A8" s="39" t="str">
        <f t="shared" ref="A8:A13" si="0">IF(AND(F8&gt;=C8,C8&gt;=E8),"OK","NG")</f>
        <v>OK</v>
      </c>
      <c r="B8" s="39" t="str">
        <f>IF(C8=0,"・",IF(AND(C8&gt;0),"→","←"))</f>
        <v>←</v>
      </c>
      <c r="C8" s="42">
        <f>A測定!M130</f>
        <v>-0.28999999999999998</v>
      </c>
      <c r="D8" s="45">
        <f>A測定!K130</f>
        <v>-145.786</v>
      </c>
      <c r="E8" s="47">
        <f>A測定!I130</f>
        <v>-0.3</v>
      </c>
      <c r="F8" s="47">
        <f>A測定!H130</f>
        <v>0.3</v>
      </c>
      <c r="G8" s="45">
        <f>A測定!F130</f>
        <v>-145.5</v>
      </c>
      <c r="H8" s="39" t="str">
        <f>A測定!D130</f>
        <v>Y</v>
      </c>
      <c r="I8" s="39">
        <f>A測定!A130</f>
        <v>6</v>
      </c>
      <c r="Z8" s="39">
        <f>A測定!A142</f>
        <v>9</v>
      </c>
      <c r="AA8" s="39" t="str">
        <f>A測定!D142</f>
        <v>Y</v>
      </c>
      <c r="AB8" s="45">
        <f>A測定!F142</f>
        <v>-6.5</v>
      </c>
      <c r="AC8" s="47">
        <f>A測定!H142</f>
        <v>0.3</v>
      </c>
      <c r="AD8" s="47">
        <f>A測定!I142</f>
        <v>-0.3</v>
      </c>
      <c r="AE8" s="45">
        <f>A測定!K142</f>
        <v>-6.6020000000000003</v>
      </c>
      <c r="AF8" s="47">
        <f>A測定!M142</f>
        <v>-0.1</v>
      </c>
      <c r="AG8" s="39" t="str">
        <f>IF(AF8=0,"・",IF(AND(AF8&gt;0),"→","←"))</f>
        <v>←</v>
      </c>
      <c r="AH8" s="39" t="str">
        <f>IF(AND(AC8&gt;=AF8,AF8&gt;=AD8),"OK","NG")</f>
        <v>OK</v>
      </c>
    </row>
    <row r="9" spans="1:34">
      <c r="A9" s="39" t="str">
        <f t="shared" si="0"/>
        <v>OK</v>
      </c>
      <c r="B9" s="39" t="str">
        <f>IF(C9=0,"・",IF(AND(C9&gt;0),"↑","↓"))</f>
        <v>↑</v>
      </c>
      <c r="C9" s="42">
        <f>A測定!M131</f>
        <v>0.2</v>
      </c>
      <c r="D9" s="45">
        <f>A測定!K131</f>
        <v>185.2</v>
      </c>
      <c r="E9" s="47">
        <f>A測定!I131</f>
        <v>-0.3</v>
      </c>
      <c r="F9" s="47">
        <f>A測定!H131</f>
        <v>0.3</v>
      </c>
      <c r="G9" s="45">
        <f>A測定!F131</f>
        <v>185</v>
      </c>
      <c r="H9" s="39" t="str">
        <f>A測定!D131</f>
        <v>Z</v>
      </c>
      <c r="I9" s="39">
        <f>A測定!A131</f>
        <v>6</v>
      </c>
      <c r="Z9" s="303">
        <f>A測定!A143</f>
        <v>9</v>
      </c>
      <c r="AA9" s="303" t="str">
        <f>A測定!D143</f>
        <v>Z</v>
      </c>
      <c r="AB9" s="45">
        <f>A測定!F143</f>
        <v>151.5</v>
      </c>
      <c r="AC9" s="47">
        <f>A測定!H143</f>
        <v>0.3</v>
      </c>
      <c r="AD9" s="47">
        <f>A測定!I143</f>
        <v>-0.3</v>
      </c>
      <c r="AE9" s="45">
        <f>A測定!K143</f>
        <v>151.69300000000001</v>
      </c>
      <c r="AF9" s="47">
        <f>A測定!M143</f>
        <v>0.19</v>
      </c>
      <c r="AG9" s="303" t="str">
        <f>IF(AF9=0,"・",IF(AND(AF9&gt;0),"↑","↓"))</f>
        <v>↑</v>
      </c>
      <c r="AH9" s="303" t="str">
        <f>IF(AND(AC9&gt;=AF9,AF9&gt;=AD9),"OK","NG")</f>
        <v>OK</v>
      </c>
    </row>
    <row r="10" spans="1:34">
      <c r="A10" s="39" t="str">
        <f t="shared" si="0"/>
        <v>OK</v>
      </c>
      <c r="B10" s="39" t="str">
        <f>IF(C10=0,"・",IF(AND(C10&gt;0),"→","←"))</f>
        <v>←</v>
      </c>
      <c r="C10" s="42">
        <f>A測定!M138</f>
        <v>-0.21</v>
      </c>
      <c r="D10" s="45">
        <f>A測定!K138</f>
        <v>-90.213999999999999</v>
      </c>
      <c r="E10" s="47">
        <f>A測定!I138</f>
        <v>-0.3</v>
      </c>
      <c r="F10" s="47">
        <f>A測定!H138</f>
        <v>0.3</v>
      </c>
      <c r="G10" s="45">
        <f>A測定!F138</f>
        <v>-90</v>
      </c>
      <c r="H10" s="39" t="str">
        <f>A測定!D138</f>
        <v>Y</v>
      </c>
      <c r="I10" s="39">
        <f>A測定!A138</f>
        <v>8</v>
      </c>
      <c r="Z10" s="39">
        <f>A測定!A122</f>
        <v>4</v>
      </c>
      <c r="AA10" s="39" t="str">
        <f>A測定!D122</f>
        <v>Y</v>
      </c>
      <c r="AB10" s="45">
        <f>A測定!F122</f>
        <v>-63</v>
      </c>
      <c r="AC10" s="47">
        <f>F10</f>
        <v>0.3</v>
      </c>
      <c r="AD10" s="47">
        <f>E10</f>
        <v>-0.3</v>
      </c>
      <c r="AE10" s="45">
        <f>A測定!K122</f>
        <v>-63.192999999999998</v>
      </c>
      <c r="AF10" s="47">
        <f>A測定!M122</f>
        <v>-0.19</v>
      </c>
      <c r="AG10" s="39" t="str">
        <f>IF(AF10=0,"・",IF(AND(AF10&gt;0),"→","←"))</f>
        <v>←</v>
      </c>
      <c r="AH10" s="39" t="str">
        <f t="shared" ref="AH10:AH17" si="1">IF(AND(AC10&gt;=AF10,AF10&gt;=AD10),"OK","NG")</f>
        <v>OK</v>
      </c>
    </row>
    <row r="11" spans="1:34">
      <c r="A11" s="39" t="str">
        <f t="shared" si="0"/>
        <v>OK</v>
      </c>
      <c r="B11" s="39" t="str">
        <f>IF(C11=0,"・",IF(AND(C11&gt;0),"↑","↓"))</f>
        <v>↑</v>
      </c>
      <c r="C11" s="42">
        <f>A測定!M139</f>
        <v>0.19</v>
      </c>
      <c r="D11" s="45">
        <f>A測定!K139</f>
        <v>168.19499999999999</v>
      </c>
      <c r="E11" s="47">
        <f>A測定!I139</f>
        <v>-0.3</v>
      </c>
      <c r="F11" s="47">
        <f>A測定!H139</f>
        <v>0.3</v>
      </c>
      <c r="G11" s="45">
        <f>A測定!F139</f>
        <v>168</v>
      </c>
      <c r="H11" s="39" t="str">
        <f>A測定!D139</f>
        <v>X</v>
      </c>
      <c r="I11" s="39">
        <f>A測定!A139</f>
        <v>8</v>
      </c>
      <c r="Z11" s="39">
        <f>A測定!A123</f>
        <v>4</v>
      </c>
      <c r="AA11" s="39" t="str">
        <f>A測定!D123</f>
        <v>Z</v>
      </c>
      <c r="AB11" s="45">
        <f>A測定!F123</f>
        <v>50.4</v>
      </c>
      <c r="AC11" s="47">
        <f>A測定!H123</f>
        <v>0.3</v>
      </c>
      <c r="AD11" s="47">
        <f>A測定!I123</f>
        <v>-0.3</v>
      </c>
      <c r="AE11" s="45">
        <f>A測定!K123</f>
        <v>50.524999999999999</v>
      </c>
      <c r="AF11" s="47">
        <f>A測定!M123</f>
        <v>0.13</v>
      </c>
      <c r="AG11" s="39" t="str">
        <f>IF(AF11=0,"・",IF(AND(AF11&gt;0),"↑","↓"))</f>
        <v>↑</v>
      </c>
      <c r="AH11" s="39" t="str">
        <f t="shared" si="1"/>
        <v>OK</v>
      </c>
    </row>
    <row r="12" spans="1:34">
      <c r="A12" s="39" t="str">
        <f t="shared" si="0"/>
        <v>OK</v>
      </c>
      <c r="B12" s="39" t="str">
        <f>IF(C12=0,"・",IF(AND(C12&gt;0),"→","←"))</f>
        <v>←</v>
      </c>
      <c r="C12" s="42">
        <f>A測定!M148</f>
        <v>-0.22</v>
      </c>
      <c r="D12" s="45">
        <f>A測定!K148</f>
        <v>-124.718</v>
      </c>
      <c r="E12" s="47">
        <f>A測定!I148</f>
        <v>-0.35</v>
      </c>
      <c r="F12" s="47">
        <f>A測定!H148</f>
        <v>0.35</v>
      </c>
      <c r="G12" s="45">
        <f>A測定!F148</f>
        <v>-124.5</v>
      </c>
      <c r="H12" s="39" t="str">
        <f>A測定!D148</f>
        <v>Y</v>
      </c>
      <c r="I12" s="39">
        <f>A測定!A148</f>
        <v>13</v>
      </c>
      <c r="Z12" s="39">
        <f>A測定!A118</f>
        <v>3</v>
      </c>
      <c r="AA12" s="39" t="str">
        <f>A測定!D118</f>
        <v>Y</v>
      </c>
      <c r="AB12" s="45">
        <f>A測定!F118</f>
        <v>-93.2</v>
      </c>
      <c r="AC12" s="47">
        <f>A測定!H118</f>
        <v>0.3</v>
      </c>
      <c r="AD12" s="47">
        <f>A測定!I118</f>
        <v>-0.3</v>
      </c>
      <c r="AE12" s="45">
        <f>A測定!K118</f>
        <v>-93.355000000000004</v>
      </c>
      <c r="AF12" s="47">
        <f>A測定!M118</f>
        <v>-0.16</v>
      </c>
      <c r="AG12" s="39" t="str">
        <f>IF(AF12=0,"・",IF(AND(AF12&gt;0),"→","←"))</f>
        <v>←</v>
      </c>
      <c r="AH12" s="39" t="str">
        <f t="shared" si="1"/>
        <v>OK</v>
      </c>
    </row>
    <row r="13" spans="1:34">
      <c r="A13" s="39" t="str">
        <f t="shared" si="0"/>
        <v>OK</v>
      </c>
      <c r="B13" s="39" t="str">
        <f>IF(C13=0,"・",IF(AND(C13&gt;0),"↑","↓"))</f>
        <v>↑</v>
      </c>
      <c r="C13" s="42">
        <f>A測定!M149</f>
        <v>0.2</v>
      </c>
      <c r="D13" s="45">
        <f>A測定!K149</f>
        <v>155.19900000000001</v>
      </c>
      <c r="E13" s="47">
        <f>A測定!I149</f>
        <v>-0.35</v>
      </c>
      <c r="F13" s="47">
        <f>A測定!H149</f>
        <v>0.35</v>
      </c>
      <c r="G13" s="45">
        <f>A測定!F149</f>
        <v>155</v>
      </c>
      <c r="H13" s="39" t="str">
        <f>A測定!D149</f>
        <v>Z</v>
      </c>
      <c r="I13" s="39">
        <f>A測定!A149</f>
        <v>13</v>
      </c>
      <c r="Z13" s="39">
        <f>A測定!A119</f>
        <v>3</v>
      </c>
      <c r="AA13" s="39" t="str">
        <f>A測定!D119</f>
        <v>Z</v>
      </c>
      <c r="AB13" s="45">
        <f>A測定!F119</f>
        <v>-11.4</v>
      </c>
      <c r="AC13" s="47">
        <f>A測定!H119</f>
        <v>0.3</v>
      </c>
      <c r="AD13" s="47">
        <f>A測定!I119</f>
        <v>-0.3</v>
      </c>
      <c r="AE13" s="45">
        <f>A測定!K119</f>
        <v>-11.391</v>
      </c>
      <c r="AF13" s="47">
        <f>A測定!M119</f>
        <v>0.01</v>
      </c>
      <c r="AG13" s="39" t="str">
        <f>IF(AF13=0,"・",IF(AND(AF13&gt;0),"↑","↓"))</f>
        <v>↑</v>
      </c>
      <c r="AH13" s="39" t="str">
        <f t="shared" si="1"/>
        <v>OK</v>
      </c>
    </row>
    <row r="14" spans="1:34">
      <c r="A14" s="39" t="str">
        <f t="shared" ref="A14:A19" si="2">IF(AND(F14&gt;=C14,C14&gt;=E14),"OK","NG")</f>
        <v>OK</v>
      </c>
      <c r="B14" s="39" t="str">
        <f>IF(C14=0,"・",IF(AND(C14&gt;0),"→","←"))</f>
        <v>←</v>
      </c>
      <c r="C14" s="42">
        <f>A測定!M134</f>
        <v>-0.25</v>
      </c>
      <c r="D14" s="45">
        <f>A測定!K134</f>
        <v>-130.74799999999999</v>
      </c>
      <c r="E14" s="47">
        <f>A測定!I134</f>
        <v>-0.3</v>
      </c>
      <c r="F14" s="47">
        <f>A測定!H134</f>
        <v>0.3</v>
      </c>
      <c r="G14" s="45">
        <f>A測定!F134</f>
        <v>-130.5</v>
      </c>
      <c r="H14" s="39" t="str">
        <f>A測定!D134</f>
        <v>Y</v>
      </c>
      <c r="I14" s="39">
        <f>A測定!A134</f>
        <v>7</v>
      </c>
      <c r="Z14" s="39">
        <f>A測定!A126</f>
        <v>5</v>
      </c>
      <c r="AA14" s="39" t="str">
        <f>A測定!D126</f>
        <v>Y</v>
      </c>
      <c r="AB14" s="45">
        <f>A測定!F126</f>
        <v>-23</v>
      </c>
      <c r="AC14" s="47">
        <f>A測定!H126</f>
        <v>0.3</v>
      </c>
      <c r="AD14" s="47">
        <f>A測定!I126</f>
        <v>-0.3</v>
      </c>
      <c r="AE14" s="45">
        <f>A測定!K126</f>
        <v>-22.989000000000001</v>
      </c>
      <c r="AF14" s="47">
        <f>A測定!M126</f>
        <v>0.01</v>
      </c>
      <c r="AG14" s="39" t="str">
        <f>IF(AF14=0,"・",IF(AND(AF14&gt;0),"→","←"))</f>
        <v>→</v>
      </c>
      <c r="AH14" s="39" t="str">
        <f t="shared" si="1"/>
        <v>OK</v>
      </c>
    </row>
    <row r="15" spans="1:34">
      <c r="A15" s="39" t="str">
        <f t="shared" si="2"/>
        <v>OK</v>
      </c>
      <c r="B15" s="39" t="str">
        <f>IF(C15=0,"・",IF(AND(C15&gt;0),"↑","↓"))</f>
        <v>↑</v>
      </c>
      <c r="C15" s="42">
        <f>A測定!M135</f>
        <v>0.25</v>
      </c>
      <c r="D15" s="45">
        <f>A測定!K135</f>
        <v>115.247</v>
      </c>
      <c r="E15" s="47">
        <f>A測定!I135</f>
        <v>-0.3</v>
      </c>
      <c r="F15" s="47">
        <f>A測定!H135</f>
        <v>0.3</v>
      </c>
      <c r="G15" s="45">
        <f>A測定!F135</f>
        <v>115</v>
      </c>
      <c r="H15" s="39" t="str">
        <f>A測定!D135</f>
        <v>Z</v>
      </c>
      <c r="I15" s="39">
        <f>A測定!A135</f>
        <v>7</v>
      </c>
      <c r="Z15" s="39">
        <f>A測定!A127</f>
        <v>5</v>
      </c>
      <c r="AA15" s="39" t="str">
        <f>A測定!D127</f>
        <v>Z</v>
      </c>
      <c r="AB15" s="45">
        <f>A測定!F127</f>
        <v>-25</v>
      </c>
      <c r="AC15" s="47">
        <f>A測定!H127</f>
        <v>0.3</v>
      </c>
      <c r="AD15" s="47">
        <f>A測定!I127</f>
        <v>-0.3</v>
      </c>
      <c r="AE15" s="45">
        <f>A測定!K127</f>
        <v>-25.06</v>
      </c>
      <c r="AF15" s="47">
        <f>A測定!M127</f>
        <v>-0.06</v>
      </c>
      <c r="AG15" s="39" t="str">
        <f>IF(AF15=0,"・",IF(AND(AF15&gt;0),"↑","↓"))</f>
        <v>↓</v>
      </c>
      <c r="AH15" s="39" t="str">
        <f t="shared" si="1"/>
        <v>OK</v>
      </c>
    </row>
    <row r="16" spans="1:34">
      <c r="A16" s="39" t="str">
        <f t="shared" si="2"/>
        <v>OK</v>
      </c>
      <c r="B16" s="39" t="str">
        <f>IF(C16=0,"・",IF(AND(C16&gt;0),"→","←"))</f>
        <v>←</v>
      </c>
      <c r="C16" s="42">
        <f>A測定!M112</f>
        <v>-0.13</v>
      </c>
      <c r="D16" s="45">
        <f>A測定!K112</f>
        <v>-146.631</v>
      </c>
      <c r="E16" s="47">
        <f>A測定!I112</f>
        <v>-0.3</v>
      </c>
      <c r="F16" s="47">
        <f>A測定!H112</f>
        <v>0.3</v>
      </c>
      <c r="G16" s="45">
        <f>A測定!F112</f>
        <v>-146.5</v>
      </c>
      <c r="H16" s="39" t="str">
        <f>A測定!D112</f>
        <v>Y</v>
      </c>
      <c r="I16" s="39">
        <f>A測定!A112</f>
        <v>1</v>
      </c>
      <c r="Z16" s="39">
        <f>A測定!A146</f>
        <v>12</v>
      </c>
      <c r="AA16" s="39" t="str">
        <f>A測定!D146</f>
        <v>Y</v>
      </c>
      <c r="AB16" s="45">
        <f>A測定!F146</f>
        <v>174</v>
      </c>
      <c r="AC16" s="47">
        <f>A測定!H146</f>
        <v>0.3</v>
      </c>
      <c r="AD16" s="47">
        <f>A測定!I146</f>
        <v>-0.3</v>
      </c>
      <c r="AE16" s="45">
        <f>A測定!K146</f>
        <v>173.97800000000001</v>
      </c>
      <c r="AF16" s="47">
        <f>A測定!M146</f>
        <v>-0.02</v>
      </c>
      <c r="AG16" s="39" t="str">
        <f>IF(AF16=0,"・",IF(AND(AF16&gt;0),"→","←"))</f>
        <v>←</v>
      </c>
      <c r="AH16" s="39" t="str">
        <f t="shared" si="1"/>
        <v>OK</v>
      </c>
    </row>
    <row r="17" spans="1:34">
      <c r="A17" s="39" t="str">
        <f t="shared" si="2"/>
        <v>OK</v>
      </c>
      <c r="B17" s="39" t="str">
        <f>IF(C17=0,"・",IF(AND(C17&gt;0),"↑","↓"))</f>
        <v>↑</v>
      </c>
      <c r="C17" s="42">
        <f>A測定!M113</f>
        <v>7.0000000000000007E-2</v>
      </c>
      <c r="D17" s="45">
        <f>A測定!K113</f>
        <v>16.068999999999999</v>
      </c>
      <c r="E17" s="47">
        <f>A測定!I113</f>
        <v>-0.3</v>
      </c>
      <c r="F17" s="47">
        <f>A測定!H113</f>
        <v>0.3</v>
      </c>
      <c r="G17" s="45">
        <f>A測定!F113</f>
        <v>16</v>
      </c>
      <c r="H17" s="39" t="str">
        <f>A測定!D113</f>
        <v>Z</v>
      </c>
      <c r="I17" s="39">
        <f>A測定!A113</f>
        <v>1</v>
      </c>
      <c r="Z17" s="39">
        <f>A測定!A147</f>
        <v>12</v>
      </c>
      <c r="AA17" s="39" t="str">
        <f>A測定!D147</f>
        <v>Z</v>
      </c>
      <c r="AB17" s="45">
        <f>A測定!F147</f>
        <v>26</v>
      </c>
      <c r="AC17" s="47">
        <f>A測定!H147</f>
        <v>0.3</v>
      </c>
      <c r="AD17" s="47">
        <f>A測定!I147</f>
        <v>-0.3</v>
      </c>
      <c r="AE17" s="45">
        <f>A測定!K147</f>
        <v>26.242999999999999</v>
      </c>
      <c r="AF17" s="47">
        <f>A測定!M147</f>
        <v>0.24</v>
      </c>
      <c r="AG17" s="39" t="str">
        <f>IF(AF17=0,"・",IF(AND(AF17&gt;0),"↑","↓"))</f>
        <v>↑</v>
      </c>
      <c r="AH17" s="39" t="str">
        <f t="shared" si="1"/>
        <v>OK</v>
      </c>
    </row>
    <row r="18" spans="1:34">
      <c r="A18" s="39" t="str">
        <f t="shared" si="2"/>
        <v>OK</v>
      </c>
      <c r="B18" s="39" t="str">
        <f>IF(C18=0,"・",IF(AND(C18&gt;0),"→","←"))</f>
        <v>←</v>
      </c>
      <c r="C18" s="42">
        <f>A測定!M116</f>
        <v>-0.17</v>
      </c>
      <c r="D18" s="45">
        <f>A測定!K116</f>
        <v>-119.66800000000001</v>
      </c>
      <c r="E18" s="47">
        <f>A測定!I116</f>
        <v>-0.3</v>
      </c>
      <c r="F18" s="47">
        <f>A測定!H116</f>
        <v>0.3</v>
      </c>
      <c r="G18" s="45">
        <f>A測定!F116</f>
        <v>-119.5</v>
      </c>
      <c r="H18" s="39" t="str">
        <f>A測定!D116</f>
        <v>Y</v>
      </c>
      <c r="I18" s="39">
        <f>A測定!A116</f>
        <v>2</v>
      </c>
    </row>
    <row r="19" spans="1:34">
      <c r="A19" s="39" t="str">
        <f t="shared" si="2"/>
        <v>OK</v>
      </c>
      <c r="B19" s="39" t="str">
        <f>IF(C19=0,"・",IF(AND(C19&gt;0),"↑","↓"))</f>
        <v>↑</v>
      </c>
      <c r="C19" s="42">
        <f>A測定!M117</f>
        <v>0.03</v>
      </c>
      <c r="D19" s="45">
        <f>A測定!K117</f>
        <v>7.0279999999999996</v>
      </c>
      <c r="E19" s="47">
        <f>A測定!I117</f>
        <v>-0.3</v>
      </c>
      <c r="F19" s="47">
        <f>A測定!H117</f>
        <v>0.3</v>
      </c>
      <c r="G19" s="45">
        <f>A測定!F117</f>
        <v>7</v>
      </c>
      <c r="H19" s="39" t="str">
        <f>A測定!D117</f>
        <v>Z</v>
      </c>
      <c r="I19" s="39">
        <f>A測定!A117</f>
        <v>2</v>
      </c>
    </row>
    <row r="65" spans="24:25">
      <c r="X65" s="58"/>
      <c r="Y65" s="58"/>
    </row>
    <row r="66" spans="24:25">
      <c r="X66" s="58"/>
      <c r="Y66" s="58"/>
    </row>
    <row r="67" spans="24:25">
      <c r="X67" s="58"/>
      <c r="Y67" s="58"/>
    </row>
    <row r="68" spans="24:25">
      <c r="X68" s="58"/>
      <c r="Y68" s="58"/>
    </row>
    <row r="69" spans="24:25">
      <c r="X69" s="58"/>
      <c r="Y69" s="58"/>
    </row>
    <row r="70" spans="24:25">
      <c r="X70" s="58"/>
      <c r="Y70" s="58"/>
    </row>
    <row r="71" spans="24:25">
      <c r="X71" s="58"/>
      <c r="Y71" s="58"/>
    </row>
    <row r="72" spans="24:25">
      <c r="X72" s="58"/>
      <c r="Y72" s="58"/>
    </row>
    <row r="73" spans="24:25">
      <c r="X73" s="58"/>
      <c r="Y73" s="58"/>
    </row>
    <row r="74" spans="24:25">
      <c r="X74" s="58"/>
      <c r="Y74" s="58"/>
    </row>
    <row r="75" spans="24:25">
      <c r="X75" s="58"/>
      <c r="Y75" s="58"/>
    </row>
    <row r="76" spans="24:25">
      <c r="X76" s="58"/>
      <c r="Y76" s="58"/>
    </row>
    <row r="77" spans="24:25">
      <c r="X77" s="58"/>
      <c r="Y77" s="58"/>
    </row>
    <row r="78" spans="24:25">
      <c r="X78" s="58"/>
      <c r="Y78" s="58"/>
    </row>
    <row r="79" spans="24:25">
      <c r="X79" s="58"/>
      <c r="Y79" s="58"/>
    </row>
    <row r="80" spans="24:25">
      <c r="X80" s="58"/>
      <c r="Y80" s="58"/>
    </row>
    <row r="81" spans="24:25">
      <c r="X81" s="58"/>
      <c r="Y81" s="58"/>
    </row>
    <row r="82" spans="24:25">
      <c r="X82" s="58"/>
      <c r="Y82" s="58"/>
    </row>
    <row r="83" spans="24:25">
      <c r="X83" s="58"/>
      <c r="Y83" s="58"/>
    </row>
    <row r="84" spans="24:25">
      <c r="X84" s="58"/>
      <c r="Y84" s="58"/>
    </row>
    <row r="85" spans="24:25">
      <c r="X85" s="58"/>
      <c r="Y85" s="58"/>
    </row>
  </sheetData>
  <mergeCells count="21">
    <mergeCell ref="AA1:AH2"/>
    <mergeCell ref="AA6:AA7"/>
    <mergeCell ref="Z6:Z7"/>
    <mergeCell ref="AB6:AB7"/>
    <mergeCell ref="AH6:AH7"/>
    <mergeCell ref="AG6:AG7"/>
    <mergeCell ref="AC6:AD6"/>
    <mergeCell ref="AF6:AF7"/>
    <mergeCell ref="AE6:AE7"/>
    <mergeCell ref="Y1:Z2"/>
    <mergeCell ref="A1:E2"/>
    <mergeCell ref="A3:E4"/>
    <mergeCell ref="F1:N2"/>
    <mergeCell ref="I6:I7"/>
    <mergeCell ref="A6:A7"/>
    <mergeCell ref="B6:B7"/>
    <mergeCell ref="C6:C7"/>
    <mergeCell ref="D6:D7"/>
    <mergeCell ref="E6:F6"/>
    <mergeCell ref="G6:G7"/>
    <mergeCell ref="H6:H7"/>
  </mergeCells>
  <phoneticPr fontId="2"/>
  <conditionalFormatting sqref="C8:C19">
    <cfRule type="cellIs" dxfId="123" priority="1" stopIfTrue="1" operator="notBetween">
      <formula>F8</formula>
      <formula>E8</formula>
    </cfRule>
    <cfRule type="cellIs" dxfId="122" priority="2" stopIfTrue="1" operator="notBetween">
      <formula>F8-0.1</formula>
      <formula>E8+0.1</formula>
    </cfRule>
  </conditionalFormatting>
  <conditionalFormatting sqref="AF8:AF17">
    <cfRule type="cellIs" dxfId="121" priority="3" stopIfTrue="1" operator="notBetween">
      <formula>AC8</formula>
      <formula>AD8</formula>
    </cfRule>
    <cfRule type="cellIs" dxfId="120" priority="4" stopIfTrue="1" operator="notBetween">
      <formula>AC8-0.1</formula>
      <formula>AD8+0.1</formula>
    </cfRule>
  </conditionalFormatting>
  <conditionalFormatting sqref="A8:A19 AH8:AH17">
    <cfRule type="cellIs" dxfId="119" priority="5" stopIfTrue="1" operator="equal">
      <formula>"NG"</formula>
    </cfRule>
    <cfRule type="cellIs" dxfId="118" priority="6" stopIfTrue="1" operator="equal">
      <formula>"OK"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57" orientation="landscape" verticalDpi="0" r:id="rId1"/>
  <headerFooter alignWithMargins="0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9"/>
    <pageSetUpPr fitToPage="1"/>
  </sheetPr>
  <dimension ref="A1:AH37"/>
  <sheetViews>
    <sheetView zoomScale="50" zoomScaleNormal="50" workbookViewId="0">
      <selection activeCell="I4" sqref="I4"/>
    </sheetView>
  </sheetViews>
  <sheetFormatPr baseColWidth="10" defaultColWidth="9" defaultRowHeight="17"/>
  <cols>
    <col min="1" max="1" width="5.6640625" style="38" customWidth="1"/>
    <col min="2" max="2" width="6.6640625" style="38" customWidth="1"/>
    <col min="3" max="3" width="7.6640625" style="38" customWidth="1"/>
    <col min="4" max="4" width="12.1640625" style="38" customWidth="1"/>
    <col min="5" max="6" width="7.6640625" style="38" customWidth="1"/>
    <col min="7" max="7" width="12.1640625" style="38" customWidth="1"/>
    <col min="8" max="8" width="5.6640625" style="38" customWidth="1"/>
    <col min="9" max="9" width="7.1640625" style="38" customWidth="1"/>
    <col min="10" max="25" width="5.6640625" style="38" customWidth="1"/>
    <col min="26" max="26" width="7.1640625" style="38" customWidth="1"/>
    <col min="27" max="27" width="5.6640625" style="38" customWidth="1"/>
    <col min="28" max="28" width="12.1640625" style="38" customWidth="1"/>
    <col min="29" max="30" width="7.6640625" style="38" customWidth="1"/>
    <col min="31" max="31" width="12.1640625" style="38" customWidth="1"/>
    <col min="32" max="32" width="7.6640625" style="38" customWidth="1"/>
    <col min="33" max="33" width="6.6640625" style="38" customWidth="1"/>
    <col min="34" max="34" width="5.6640625" style="38" customWidth="1"/>
    <col min="35" max="16384" width="9" style="38"/>
  </cols>
  <sheetData>
    <row r="1" spans="1:34" ht="17.25" customHeight="1">
      <c r="A1" s="784" t="str">
        <f>A測定!A5</f>
        <v>GHAC  R0J尺寸检查表</v>
      </c>
      <c r="B1" s="784"/>
      <c r="C1" s="784"/>
      <c r="D1" s="784"/>
      <c r="E1" s="784"/>
      <c r="F1" s="784" t="str">
        <f>CONCATENATE(MID(A測定!A5,6,3),"#",A測定!D5,"_",A測定!L5,"(",TEXT(A測定!G5,"yy/mm/dd"),")","_","SHOT.NO",A測定!J5)</f>
        <v xml:space="preserve"> R0#3_DC1(AVE)_SHOT.NO191</v>
      </c>
      <c r="G1" s="784"/>
      <c r="H1" s="784"/>
      <c r="I1" s="784"/>
      <c r="J1" s="784"/>
      <c r="K1" s="784"/>
      <c r="L1" s="784"/>
      <c r="M1" s="784"/>
      <c r="N1" s="784"/>
      <c r="Y1" s="785" t="str">
        <f>A測定!$J$7</f>
        <v>基准值</v>
      </c>
      <c r="Z1" s="786"/>
      <c r="AA1" s="784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AB1" s="784"/>
      <c r="AC1" s="784"/>
      <c r="AD1" s="784"/>
      <c r="AE1" s="784"/>
      <c r="AF1" s="784"/>
      <c r="AG1" s="784"/>
      <c r="AH1" s="784"/>
    </row>
    <row r="2" spans="1:34" ht="17.25" customHeight="1">
      <c r="A2" s="784"/>
      <c r="B2" s="784"/>
      <c r="C2" s="784"/>
      <c r="D2" s="784"/>
      <c r="E2" s="784"/>
      <c r="F2" s="784"/>
      <c r="G2" s="784"/>
      <c r="H2" s="784"/>
      <c r="I2" s="784"/>
      <c r="J2" s="784"/>
      <c r="K2" s="784"/>
      <c r="L2" s="784"/>
      <c r="M2" s="784"/>
      <c r="N2" s="784"/>
      <c r="Y2" s="787"/>
      <c r="Z2" s="788"/>
      <c r="AA2" s="784"/>
      <c r="AB2" s="784"/>
      <c r="AC2" s="784"/>
      <c r="AD2" s="784"/>
      <c r="AE2" s="784"/>
      <c r="AF2" s="784"/>
      <c r="AG2" s="784"/>
      <c r="AH2" s="784"/>
    </row>
    <row r="3" spans="1:34" ht="17.25" customHeight="1">
      <c r="A3" s="784" t="str">
        <f>A測定!$V$2</f>
        <v>TC　軸間</v>
      </c>
      <c r="B3" s="784"/>
      <c r="C3" s="784"/>
      <c r="D3" s="784"/>
      <c r="E3" s="784"/>
      <c r="F3" s="39" t="s">
        <v>20</v>
      </c>
      <c r="G3" s="40">
        <f>MAX(C8:C11,AF8:AF11)</f>
        <v>0.01</v>
      </c>
      <c r="M3" s="1"/>
      <c r="N3" s="1"/>
      <c r="O3" s="1"/>
      <c r="P3" s="1"/>
      <c r="Q3" s="1"/>
      <c r="R3" s="1"/>
      <c r="S3" s="1"/>
      <c r="T3" s="1"/>
    </row>
    <row r="4" spans="1:34" ht="17.25" customHeight="1">
      <c r="A4" s="784"/>
      <c r="B4" s="784"/>
      <c r="C4" s="784"/>
      <c r="D4" s="784"/>
      <c r="E4" s="784"/>
      <c r="F4" s="39" t="s">
        <v>21</v>
      </c>
      <c r="G4" s="40">
        <f>MIN(C8:C11,AF8:AF11)</f>
        <v>-0.11</v>
      </c>
      <c r="M4" s="1"/>
      <c r="N4" s="1"/>
      <c r="O4" s="1"/>
      <c r="P4" s="1"/>
      <c r="Q4" s="1"/>
      <c r="R4" s="1"/>
      <c r="S4" s="1"/>
      <c r="T4" s="1"/>
    </row>
    <row r="6" spans="1:34" ht="17.25" customHeight="1">
      <c r="A6" s="778" t="str">
        <f>A測定!$O$11</f>
        <v>判定</v>
      </c>
      <c r="B6" s="800" t="str">
        <f>A測定!$C$11</f>
        <v>方向</v>
      </c>
      <c r="C6" s="778" t="str">
        <f>A測定!$M$11</f>
        <v>差異</v>
      </c>
      <c r="D6" s="778" t="str">
        <f>A測定!$K$11</f>
        <v>測定値</v>
      </c>
      <c r="E6" s="778" t="str">
        <f>RIGHT(A測定!$H$11,2)</f>
        <v>公差</v>
      </c>
      <c r="F6" s="778"/>
      <c r="G6" s="778" t="str">
        <f>A測定!$F$11</f>
        <v>工件尺寸</v>
      </c>
      <c r="H6" s="778" t="str">
        <f>A測定!$D$11</f>
        <v>测量</v>
      </c>
      <c r="I6" s="778" t="str">
        <f>A測定!$A$11</f>
        <v>NO</v>
      </c>
      <c r="Z6" s="778" t="s">
        <v>4</v>
      </c>
      <c r="AA6" s="778" t="s">
        <v>3</v>
      </c>
      <c r="AB6" s="781" t="s">
        <v>17</v>
      </c>
      <c r="AC6" s="778" t="s">
        <v>29</v>
      </c>
      <c r="AD6" s="778"/>
      <c r="AE6" s="778" t="s">
        <v>2</v>
      </c>
      <c r="AF6" s="778" t="s">
        <v>1</v>
      </c>
      <c r="AG6" s="800" t="s">
        <v>19</v>
      </c>
      <c r="AH6" s="778" t="s">
        <v>0</v>
      </c>
    </row>
    <row r="7" spans="1:34">
      <c r="A7" s="778"/>
      <c r="B7" s="780"/>
      <c r="C7" s="778"/>
      <c r="D7" s="778"/>
      <c r="E7" s="173" t="str">
        <f>LEFT(A測定!$I$11,1)</f>
        <v>下</v>
      </c>
      <c r="F7" s="173" t="str">
        <f>LEFT(A測定!$H$11,1)</f>
        <v>上</v>
      </c>
      <c r="G7" s="778"/>
      <c r="H7" s="778"/>
      <c r="I7" s="778"/>
      <c r="Z7" s="778"/>
      <c r="AA7" s="778"/>
      <c r="AB7" s="778"/>
      <c r="AC7" s="39" t="s">
        <v>16</v>
      </c>
      <c r="AD7" s="39" t="s">
        <v>15</v>
      </c>
      <c r="AE7" s="778"/>
      <c r="AF7" s="778"/>
      <c r="AG7" s="780"/>
      <c r="AH7" s="778"/>
    </row>
    <row r="8" spans="1:34">
      <c r="A8" s="39" t="str">
        <f>IF(AND(F8&gt;=C8,C8&gt;=E8),"OK","NG")</f>
        <v>OK</v>
      </c>
      <c r="B8" s="39" t="str">
        <f>IF(C8=0,"・",IF(AND(C8&gt;0),"→","←"))</f>
        <v>・</v>
      </c>
      <c r="C8" s="47">
        <f>A測定!M67</f>
        <v>0</v>
      </c>
      <c r="D8" s="45">
        <f>A測定!K67</f>
        <v>22.995999999999999</v>
      </c>
      <c r="E8" s="47">
        <f>A測定!I67</f>
        <v>-0.35</v>
      </c>
      <c r="F8" s="47">
        <f>A測定!H67</f>
        <v>0.35</v>
      </c>
      <c r="G8" s="45">
        <f>A測定!F67</f>
        <v>23</v>
      </c>
      <c r="H8" s="39" t="str">
        <f>A測定!D67</f>
        <v>X</v>
      </c>
      <c r="I8" s="39">
        <f>A測定!A67</f>
        <v>502</v>
      </c>
      <c r="Z8" s="39">
        <f>A測定!A69</f>
        <v>503</v>
      </c>
      <c r="AA8" s="39" t="str">
        <f>A測定!D69</f>
        <v>X</v>
      </c>
      <c r="AB8" s="45">
        <f>A測定!F69</f>
        <v>65.5</v>
      </c>
      <c r="AC8" s="47">
        <f>A測定!H69</f>
        <v>0.35</v>
      </c>
      <c r="AD8" s="47">
        <f>A測定!I69</f>
        <v>-0.35</v>
      </c>
      <c r="AE8" s="45">
        <f>A測定!K69</f>
        <v>65.415999999999997</v>
      </c>
      <c r="AF8" s="47">
        <f>A測定!M69</f>
        <v>-0.08</v>
      </c>
      <c r="AG8" s="39" t="str">
        <f>IF(AF8=0,"・",IF(AND(AF8&gt;0),"→","←"))</f>
        <v>←</v>
      </c>
      <c r="AH8" s="39" t="str">
        <f t="shared" ref="AH8:AH13" si="0">IF(AND(AC8&gt;=AF8,AF8&gt;=AD8),"OK","NG")</f>
        <v>OK</v>
      </c>
    </row>
    <row r="9" spans="1:34">
      <c r="A9" s="39" t="str">
        <f>IF(AND(F9&gt;=C9,C9&gt;=E9),"OK","NG")</f>
        <v>OK</v>
      </c>
      <c r="B9" s="39" t="str">
        <f>IF(C9=0,"・",IF(AND(C9&gt;0),"↑","↓"))</f>
        <v>・</v>
      </c>
      <c r="C9" s="47">
        <f>A測定!M68</f>
        <v>0</v>
      </c>
      <c r="D9" s="45">
        <f>A測定!K68</f>
        <v>71.001999999999995</v>
      </c>
      <c r="E9" s="47">
        <f>A測定!I68</f>
        <v>-0.35</v>
      </c>
      <c r="F9" s="47">
        <f>A測定!H68</f>
        <v>0.35</v>
      </c>
      <c r="G9" s="45">
        <f>A測定!F68</f>
        <v>71</v>
      </c>
      <c r="H9" s="39" t="str">
        <f>A測定!D68</f>
        <v>Z</v>
      </c>
      <c r="I9" s="39">
        <f>A測定!A68</f>
        <v>502</v>
      </c>
      <c r="Z9" s="303">
        <f>A測定!A70</f>
        <v>503</v>
      </c>
      <c r="AA9" s="303" t="str">
        <f>A測定!D70</f>
        <v>Z</v>
      </c>
      <c r="AB9" s="45">
        <f>A測定!F70</f>
        <v>88</v>
      </c>
      <c r="AC9" s="47">
        <f>A測定!H70</f>
        <v>0.35</v>
      </c>
      <c r="AD9" s="47">
        <f>A測定!I70</f>
        <v>-0.35</v>
      </c>
      <c r="AE9" s="45">
        <f>A測定!K70</f>
        <v>87.924999999999997</v>
      </c>
      <c r="AF9" s="47">
        <f>A測定!M70</f>
        <v>-0.08</v>
      </c>
      <c r="AG9" s="303" t="str">
        <f>IF(AF9=0,"・",IF(AND(AF9&gt;0),"↑","↓"))</f>
        <v>↓</v>
      </c>
      <c r="AH9" s="303" t="str">
        <f>IF(AND(AC9&gt;=AF9,AF9&gt;=AD9),"OK","NG")</f>
        <v>OK</v>
      </c>
    </row>
    <row r="10" spans="1:34">
      <c r="A10" s="39" t="str">
        <f>IF(AND(F10&gt;=C10,C10&gt;=E10),"OK","NG")</f>
        <v>OK</v>
      </c>
      <c r="B10" s="39" t="str">
        <f>IF(C10=0,"・",IF(AND(C10&gt;0),"→","←"))</f>
        <v>→</v>
      </c>
      <c r="C10" s="47">
        <f>A測定!M71</f>
        <v>0.01</v>
      </c>
      <c r="D10" s="45">
        <f>A測定!K71</f>
        <v>-78.792000000000002</v>
      </c>
      <c r="E10" s="47">
        <f>A測定!I71</f>
        <v>-0.35</v>
      </c>
      <c r="F10" s="47">
        <f>A測定!H71</f>
        <v>0.35</v>
      </c>
      <c r="G10" s="45">
        <f>A測定!F71</f>
        <v>-78.8</v>
      </c>
      <c r="H10" s="39" t="str">
        <f>A測定!D71</f>
        <v>X</v>
      </c>
      <c r="I10" s="39">
        <f>A測定!A71</f>
        <v>504</v>
      </c>
      <c r="Z10" s="39">
        <f>A測定!A65</f>
        <v>501</v>
      </c>
      <c r="AA10" s="39" t="str">
        <f>A測定!D65</f>
        <v>X</v>
      </c>
      <c r="AB10" s="45">
        <f>A測定!F65</f>
        <v>90.5</v>
      </c>
      <c r="AC10" s="47">
        <f>F10</f>
        <v>0.35</v>
      </c>
      <c r="AD10" s="47">
        <f>E10</f>
        <v>-0.35</v>
      </c>
      <c r="AE10" s="45">
        <f>A測定!K65</f>
        <v>90.435000000000002</v>
      </c>
      <c r="AF10" s="47">
        <f>A測定!M65</f>
        <v>-0.06</v>
      </c>
      <c r="AG10" s="39" t="str">
        <f>IF(AF10=0,"・",IF(AND(AF10&gt;0),"→","←"))</f>
        <v>←</v>
      </c>
      <c r="AH10" s="39" t="str">
        <f t="shared" si="0"/>
        <v>OK</v>
      </c>
    </row>
    <row r="11" spans="1:34">
      <c r="A11" s="39" t="str">
        <f>IF(AND(F11&gt;=C11,C11&gt;=E11),"OK","NG")</f>
        <v>OK</v>
      </c>
      <c r="B11" s="39" t="str">
        <f>IF(C11=0,"・",IF(AND(C11&gt;0),"↑","↓"))</f>
        <v>↓</v>
      </c>
      <c r="C11" s="47">
        <f>A測定!M72</f>
        <v>-0.1</v>
      </c>
      <c r="D11" s="45">
        <f>A測定!K72</f>
        <v>92.396000000000001</v>
      </c>
      <c r="E11" s="47">
        <f>A測定!I72</f>
        <v>-0.35</v>
      </c>
      <c r="F11" s="47">
        <f>A測定!H72</f>
        <v>0.35</v>
      </c>
      <c r="G11" s="45">
        <f>A測定!F72</f>
        <v>92.5</v>
      </c>
      <c r="H11" s="39" t="str">
        <f>A測定!D72</f>
        <v>Z</v>
      </c>
      <c r="I11" s="39">
        <f>A測定!A72</f>
        <v>504</v>
      </c>
      <c r="Z11" s="39">
        <f>A測定!A66</f>
        <v>501</v>
      </c>
      <c r="AA11" s="39" t="str">
        <f>A測定!D66</f>
        <v>Z</v>
      </c>
      <c r="AB11" s="45">
        <f>A測定!F66</f>
        <v>25</v>
      </c>
      <c r="AC11" s="47">
        <f>A測定!H66</f>
        <v>0.35</v>
      </c>
      <c r="AD11" s="47">
        <f>A測定!I66</f>
        <v>-0.35</v>
      </c>
      <c r="AE11" s="45">
        <f>A測定!K66</f>
        <v>24.885000000000002</v>
      </c>
      <c r="AF11" s="47">
        <f>A測定!M66</f>
        <v>-0.11</v>
      </c>
      <c r="AG11" s="39" t="str">
        <f>IF(AF11=0,"・",IF(AND(AF11&gt;0),"↑","↓"))</f>
        <v>↓</v>
      </c>
      <c r="AH11" s="39" t="str">
        <f t="shared" si="0"/>
        <v>OK</v>
      </c>
    </row>
    <row r="12" spans="1:34">
      <c r="Z12" s="39">
        <f>A測定!A73</f>
        <v>505</v>
      </c>
      <c r="AA12" s="39" t="str">
        <f>A測定!D73</f>
        <v>X</v>
      </c>
      <c r="AB12" s="45">
        <f>A測定!F73</f>
        <v>91.5</v>
      </c>
      <c r="AC12" s="47">
        <f>A測定!H73</f>
        <v>0.35</v>
      </c>
      <c r="AD12" s="47">
        <f>A測定!I73</f>
        <v>-0.35</v>
      </c>
      <c r="AE12" s="45">
        <f>A測定!K73</f>
        <v>91.441999999999993</v>
      </c>
      <c r="AF12" s="47">
        <f>A測定!M73</f>
        <v>-0.06</v>
      </c>
      <c r="AG12" s="39" t="str">
        <f>IF(AF12=0,"・",IF(AND(AF12&gt;0),"→","←"))</f>
        <v>←</v>
      </c>
      <c r="AH12" s="39" t="str">
        <f t="shared" si="0"/>
        <v>OK</v>
      </c>
    </row>
    <row r="13" spans="1:34">
      <c r="Z13" s="39">
        <f>A測定!A74</f>
        <v>505</v>
      </c>
      <c r="AA13" s="39" t="str">
        <f>A測定!D74</f>
        <v>Z</v>
      </c>
      <c r="AB13" s="45">
        <f>A測定!F74</f>
        <v>-29</v>
      </c>
      <c r="AC13" s="47">
        <f>A測定!H74</f>
        <v>0.35</v>
      </c>
      <c r="AD13" s="47">
        <f>A測定!I74</f>
        <v>-0.35</v>
      </c>
      <c r="AE13" s="45">
        <f>A測定!K74</f>
        <v>-29.023</v>
      </c>
      <c r="AF13" s="47">
        <f>A測定!M74</f>
        <v>-0.02</v>
      </c>
      <c r="AG13" s="39" t="str">
        <f>IF(AF13=0,"・",IF(AND(AF13&gt;0),"↑","↓"))</f>
        <v>↓</v>
      </c>
      <c r="AH13" s="39" t="str">
        <f t="shared" si="0"/>
        <v>OK</v>
      </c>
    </row>
    <row r="35" spans="34:34">
      <c r="AH35" s="48"/>
    </row>
    <row r="36" spans="34:34">
      <c r="AH36" s="48"/>
    </row>
    <row r="37" spans="34:34">
      <c r="AH37" s="48"/>
    </row>
  </sheetData>
  <mergeCells count="21">
    <mergeCell ref="A1:E2"/>
    <mergeCell ref="A3:E4"/>
    <mergeCell ref="H6:H7"/>
    <mergeCell ref="I6:I7"/>
    <mergeCell ref="E6:F6"/>
    <mergeCell ref="G6:G7"/>
    <mergeCell ref="A6:A7"/>
    <mergeCell ref="B6:B7"/>
    <mergeCell ref="C6:C7"/>
    <mergeCell ref="D6:D7"/>
    <mergeCell ref="Y1:Z2"/>
    <mergeCell ref="AB6:AB7"/>
    <mergeCell ref="AA6:AA7"/>
    <mergeCell ref="F1:N2"/>
    <mergeCell ref="Z6:Z7"/>
    <mergeCell ref="AA1:AH2"/>
    <mergeCell ref="AH6:AH7"/>
    <mergeCell ref="AG6:AG7"/>
    <mergeCell ref="AC6:AD6"/>
    <mergeCell ref="AF6:AF7"/>
    <mergeCell ref="AE6:AE7"/>
  </mergeCells>
  <phoneticPr fontId="2"/>
  <conditionalFormatting sqref="AF8:AF13">
    <cfRule type="cellIs" dxfId="117" priority="1" stopIfTrue="1" operator="notBetween">
      <formula>AC8</formula>
      <formula>AD8</formula>
    </cfRule>
    <cfRule type="cellIs" dxfId="116" priority="2" stopIfTrue="1" operator="notBetween">
      <formula>AC8-0.1</formula>
      <formula>AD8+0.1</formula>
    </cfRule>
  </conditionalFormatting>
  <conditionalFormatting sqref="C8:C11">
    <cfRule type="cellIs" dxfId="115" priority="3" stopIfTrue="1" operator="notBetween">
      <formula>F8</formula>
      <formula>E8</formula>
    </cfRule>
    <cfRule type="cellIs" dxfId="114" priority="4" stopIfTrue="1" operator="notBetween">
      <formula>F8-0.1</formula>
      <formula>E8+0.1</formula>
    </cfRule>
  </conditionalFormatting>
  <conditionalFormatting sqref="A8:A11 AH8:AH13">
    <cfRule type="cellIs" dxfId="113" priority="5" stopIfTrue="1" operator="equal">
      <formula>"NG"</formula>
    </cfRule>
    <cfRule type="cellIs" dxfId="112" priority="6" stopIfTrue="1" operator="equal">
      <formula>"OK"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57" orientation="landscape" verticalDpi="0" r:id="rId1"/>
  <headerFooter alignWithMargins="0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9"/>
    <pageSetUpPr fitToPage="1"/>
  </sheetPr>
  <dimension ref="A1:AH37"/>
  <sheetViews>
    <sheetView zoomScale="50" zoomScaleNormal="50" workbookViewId="0">
      <selection activeCell="I4" sqref="I4"/>
    </sheetView>
  </sheetViews>
  <sheetFormatPr baseColWidth="10" defaultColWidth="9" defaultRowHeight="17"/>
  <cols>
    <col min="1" max="1" width="5.6640625" style="38" customWidth="1"/>
    <col min="2" max="2" width="6.6640625" style="38" customWidth="1"/>
    <col min="3" max="3" width="7.6640625" style="38" customWidth="1"/>
    <col min="4" max="4" width="12.1640625" style="38" customWidth="1"/>
    <col min="5" max="6" width="7.6640625" style="38" customWidth="1"/>
    <col min="7" max="7" width="12.1640625" style="38" customWidth="1"/>
    <col min="8" max="8" width="5.6640625" style="38" customWidth="1"/>
    <col min="9" max="9" width="7.1640625" style="38" customWidth="1"/>
    <col min="10" max="25" width="5.6640625" style="38" customWidth="1"/>
    <col min="26" max="26" width="7.1640625" style="38" customWidth="1"/>
    <col min="27" max="27" width="5.6640625" style="38" customWidth="1"/>
    <col min="28" max="28" width="12.1640625" style="38" customWidth="1"/>
    <col min="29" max="30" width="7.6640625" style="38" customWidth="1"/>
    <col min="31" max="31" width="12.1640625" style="38" customWidth="1"/>
    <col min="32" max="32" width="7.6640625" style="38" customWidth="1"/>
    <col min="33" max="33" width="6.6640625" style="38" customWidth="1"/>
    <col min="34" max="34" width="5.6640625" style="38" customWidth="1"/>
    <col min="35" max="16384" width="9" style="38"/>
  </cols>
  <sheetData>
    <row r="1" spans="1:34" ht="17.25" customHeight="1">
      <c r="A1" s="784" t="str">
        <f>A測定!A5</f>
        <v>GHAC  R0J尺寸检查表</v>
      </c>
      <c r="B1" s="784"/>
      <c r="C1" s="784"/>
      <c r="D1" s="784"/>
      <c r="E1" s="784"/>
      <c r="F1" s="784" t="str">
        <f>CONCATENATE(MID(A測定!A5,6,3),"#",A測定!D5,"_",A測定!L5,"(",TEXT(A測定!G5,"yy/mm/dd"),")","_","SHOT.NO",A測定!J5)</f>
        <v xml:space="preserve"> R0#3_DC1(AVE)_SHOT.NO191</v>
      </c>
      <c r="G1" s="784"/>
      <c r="H1" s="784"/>
      <c r="I1" s="784"/>
      <c r="J1" s="784"/>
      <c r="K1" s="784"/>
      <c r="L1" s="784"/>
      <c r="M1" s="784"/>
      <c r="N1" s="784"/>
      <c r="Y1" s="785" t="str">
        <f>A測定!$J$7</f>
        <v>基准值</v>
      </c>
      <c r="Z1" s="786"/>
      <c r="AA1" s="784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AB1" s="784"/>
      <c r="AC1" s="784"/>
      <c r="AD1" s="784"/>
      <c r="AE1" s="784"/>
      <c r="AF1" s="784"/>
      <c r="AG1" s="784"/>
      <c r="AH1" s="784"/>
    </row>
    <row r="2" spans="1:34" ht="17.25" customHeight="1">
      <c r="A2" s="784"/>
      <c r="B2" s="784"/>
      <c r="C2" s="784"/>
      <c r="D2" s="784"/>
      <c r="E2" s="784"/>
      <c r="F2" s="784"/>
      <c r="G2" s="784"/>
      <c r="H2" s="784"/>
      <c r="I2" s="784"/>
      <c r="J2" s="784"/>
      <c r="K2" s="784"/>
      <c r="L2" s="784"/>
      <c r="M2" s="784"/>
      <c r="N2" s="784"/>
      <c r="Y2" s="787"/>
      <c r="Z2" s="788"/>
      <c r="AA2" s="784"/>
      <c r="AB2" s="784"/>
      <c r="AC2" s="784"/>
      <c r="AD2" s="784"/>
      <c r="AE2" s="784"/>
      <c r="AF2" s="784"/>
      <c r="AG2" s="784"/>
      <c r="AH2" s="784"/>
    </row>
    <row r="3" spans="1:34" ht="17.25" customHeight="1">
      <c r="A3" s="784" t="str">
        <f>A測定!$W$2</f>
        <v>C　軸間</v>
      </c>
      <c r="B3" s="784"/>
      <c r="C3" s="784"/>
      <c r="D3" s="784"/>
      <c r="E3" s="784"/>
      <c r="F3" s="39" t="s">
        <v>20</v>
      </c>
      <c r="G3" s="40">
        <f>MAX(C8:C17,AF8:AF13)</f>
        <v>0.22</v>
      </c>
      <c r="M3" s="1"/>
      <c r="N3" s="1"/>
      <c r="O3" s="1"/>
      <c r="P3" s="1"/>
      <c r="Q3" s="1"/>
      <c r="R3" s="1"/>
      <c r="S3" s="1"/>
      <c r="T3" s="1"/>
    </row>
    <row r="4" spans="1:34" ht="17.25" customHeight="1">
      <c r="A4" s="784"/>
      <c r="B4" s="784"/>
      <c r="C4" s="784"/>
      <c r="D4" s="784"/>
      <c r="E4" s="784"/>
      <c r="F4" s="39" t="s">
        <v>21</v>
      </c>
      <c r="G4" s="40">
        <f>MIN(C8:C17,AF8:AF13)</f>
        <v>-0.14000000000000001</v>
      </c>
      <c r="M4" s="1"/>
      <c r="N4" s="1"/>
      <c r="O4" s="1"/>
      <c r="P4" s="1"/>
      <c r="Q4" s="1"/>
      <c r="R4" s="1"/>
      <c r="S4" s="1"/>
      <c r="T4" s="1"/>
    </row>
    <row r="6" spans="1:34" ht="17.25" customHeight="1">
      <c r="A6" s="778" t="str">
        <f>A測定!$O$11</f>
        <v>判定</v>
      </c>
      <c r="B6" s="800" t="str">
        <f>A測定!$C$11</f>
        <v>方向</v>
      </c>
      <c r="C6" s="778" t="str">
        <f>A測定!$M$11</f>
        <v>差異</v>
      </c>
      <c r="D6" s="778" t="str">
        <f>A測定!$K$11</f>
        <v>測定値</v>
      </c>
      <c r="E6" s="778" t="str">
        <f>RIGHT(A測定!$H$11,2)</f>
        <v>公差</v>
      </c>
      <c r="F6" s="778"/>
      <c r="G6" s="778" t="str">
        <f>A測定!$F$11</f>
        <v>工件尺寸</v>
      </c>
      <c r="H6" s="778" t="str">
        <f>A測定!$D$11</f>
        <v>测量</v>
      </c>
      <c r="I6" s="778" t="str">
        <f>A測定!$A$11</f>
        <v>NO</v>
      </c>
      <c r="Z6" s="778" t="s">
        <v>4</v>
      </c>
      <c r="AA6" s="778" t="s">
        <v>3</v>
      </c>
      <c r="AB6" s="781" t="s">
        <v>17</v>
      </c>
      <c r="AC6" s="778" t="s">
        <v>29</v>
      </c>
      <c r="AD6" s="778"/>
      <c r="AE6" s="778" t="s">
        <v>2</v>
      </c>
      <c r="AF6" s="778" t="s">
        <v>1</v>
      </c>
      <c r="AG6" s="800" t="s">
        <v>19</v>
      </c>
      <c r="AH6" s="778" t="s">
        <v>0</v>
      </c>
    </row>
    <row r="7" spans="1:34">
      <c r="A7" s="778"/>
      <c r="B7" s="780"/>
      <c r="C7" s="778"/>
      <c r="D7" s="778"/>
      <c r="E7" s="173" t="str">
        <f>LEFT(A測定!$I$11,1)</f>
        <v>下</v>
      </c>
      <c r="F7" s="173" t="str">
        <f>LEFT(A測定!$H$11,1)</f>
        <v>上</v>
      </c>
      <c r="G7" s="778"/>
      <c r="H7" s="778"/>
      <c r="I7" s="778"/>
      <c r="Z7" s="778"/>
      <c r="AA7" s="778"/>
      <c r="AB7" s="778"/>
      <c r="AC7" s="39" t="s">
        <v>16</v>
      </c>
      <c r="AD7" s="39" t="s">
        <v>15</v>
      </c>
      <c r="AE7" s="778"/>
      <c r="AF7" s="778"/>
      <c r="AG7" s="780"/>
      <c r="AH7" s="778"/>
    </row>
    <row r="8" spans="1:34">
      <c r="A8" s="39" t="str">
        <f>IF(AND(F8&gt;=C8,C8&gt;=E8),"OK","NG")</f>
        <v>OK</v>
      </c>
      <c r="B8" s="39" t="str">
        <f>IF(C8=0,"・",IF(AND(C8&gt;0),"←","→"))</f>
        <v>→</v>
      </c>
      <c r="C8" s="42">
        <f>A測定!M237</f>
        <v>-0.12</v>
      </c>
      <c r="D8" s="45">
        <f>A測定!K237</f>
        <v>93.876999999999995</v>
      </c>
      <c r="E8" s="47">
        <f>A測定!I237</f>
        <v>-0.3</v>
      </c>
      <c r="F8" s="47">
        <f>A測定!H237</f>
        <v>0.3</v>
      </c>
      <c r="G8" s="45">
        <f>A測定!F237</f>
        <v>94</v>
      </c>
      <c r="H8" s="39" t="str">
        <f>A測定!D237</f>
        <v>X</v>
      </c>
      <c r="I8" s="39">
        <f>A測定!A237</f>
        <v>102</v>
      </c>
      <c r="Z8" s="39">
        <f>A測定!A241</f>
        <v>103</v>
      </c>
      <c r="AA8" s="39" t="str">
        <f>A測定!D241</f>
        <v>X</v>
      </c>
      <c r="AB8" s="45">
        <f>A測定!F241</f>
        <v>-75</v>
      </c>
      <c r="AC8" s="47">
        <f>A測定!H241</f>
        <v>0.3</v>
      </c>
      <c r="AD8" s="47">
        <f>A測定!I241</f>
        <v>-0.3</v>
      </c>
      <c r="AE8" s="45">
        <f>A測定!K241</f>
        <v>-74.921000000000006</v>
      </c>
      <c r="AF8" s="47">
        <f>A測定!M241</f>
        <v>0.08</v>
      </c>
      <c r="AG8" s="39" t="str">
        <f>IF(AF8=0,"・",IF(AND(AF8&gt;0),"←","→"))</f>
        <v>←</v>
      </c>
      <c r="AH8" s="39" t="str">
        <f t="shared" ref="AH8:AH13" si="0">IF(AND(AC8&gt;=AF8,AF8&gt;=AD8),"OK","NG")</f>
        <v>OK</v>
      </c>
    </row>
    <row r="9" spans="1:34">
      <c r="A9" s="39" t="str">
        <f>IF(AND(F9&gt;=C9,C9&gt;=E9),"OK","NG")</f>
        <v>OK</v>
      </c>
      <c r="B9" s="39" t="str">
        <f>IF(C9=0,"・",IF(AND(C9&gt;0),"↑","↓"))</f>
        <v>↑</v>
      </c>
      <c r="C9" s="42">
        <f>A測定!M238</f>
        <v>0.05</v>
      </c>
      <c r="D9" s="45">
        <f>A測定!K238</f>
        <v>184.048</v>
      </c>
      <c r="E9" s="47">
        <f>A測定!I238</f>
        <v>-0.3</v>
      </c>
      <c r="F9" s="47">
        <f>A測定!H238</f>
        <v>0.3</v>
      </c>
      <c r="G9" s="45">
        <f>A測定!F238</f>
        <v>184</v>
      </c>
      <c r="H9" s="39" t="str">
        <f>A測定!D238</f>
        <v>Z</v>
      </c>
      <c r="I9" s="39">
        <f>A測定!A238</f>
        <v>102</v>
      </c>
      <c r="Z9" s="303">
        <f>A測定!A242</f>
        <v>103</v>
      </c>
      <c r="AA9" s="303" t="str">
        <f>A測定!D242</f>
        <v>Z</v>
      </c>
      <c r="AB9" s="45">
        <f>A測定!F242</f>
        <v>180</v>
      </c>
      <c r="AC9" s="47">
        <f>A測定!H242</f>
        <v>0.3</v>
      </c>
      <c r="AD9" s="47">
        <f>A測定!I242</f>
        <v>-0.3</v>
      </c>
      <c r="AE9" s="45">
        <f>A測定!K242</f>
        <v>180.07</v>
      </c>
      <c r="AF9" s="47">
        <f>A測定!M242</f>
        <v>7.0000000000000007E-2</v>
      </c>
      <c r="AG9" s="303" t="str">
        <f>IF(AF9=0,"・",IF(AND(AF9&gt;0),"↑","↓"))</f>
        <v>↑</v>
      </c>
      <c r="AH9" s="303" t="str">
        <f>IF(AND(AC9&gt;=AF9,AF9&gt;=AD9),"OK","NG")</f>
        <v>OK</v>
      </c>
    </row>
    <row r="10" spans="1:34">
      <c r="A10" s="39" t="str">
        <f>IF(AND(F10&gt;=C10,C10&gt;=E10),"OK","NG")</f>
        <v>OK</v>
      </c>
      <c r="B10" s="39" t="str">
        <f>IF(C10=0,"・",IF(AND(C10&gt;0),"←","→"))</f>
        <v>→</v>
      </c>
      <c r="C10" s="42">
        <f>A測定!M233</f>
        <v>-0.04</v>
      </c>
      <c r="D10" s="45">
        <f>A測定!K233</f>
        <v>127.962</v>
      </c>
      <c r="E10" s="47">
        <f>A測定!I233</f>
        <v>-0.3</v>
      </c>
      <c r="F10" s="47">
        <f>A測定!H233</f>
        <v>0.3</v>
      </c>
      <c r="G10" s="45">
        <f>A測定!F233</f>
        <v>128</v>
      </c>
      <c r="H10" s="39" t="str">
        <f>A測定!D233</f>
        <v>X</v>
      </c>
      <c r="I10" s="39">
        <f>A測定!A233</f>
        <v>101</v>
      </c>
      <c r="Z10" s="39">
        <f>A測定!A245</f>
        <v>104</v>
      </c>
      <c r="AA10" s="39" t="str">
        <f>A測定!D245</f>
        <v>X</v>
      </c>
      <c r="AB10" s="45">
        <f>A測定!F245</f>
        <v>-174</v>
      </c>
      <c r="AC10" s="47">
        <f>F10</f>
        <v>0.3</v>
      </c>
      <c r="AD10" s="47">
        <f>E10</f>
        <v>-0.3</v>
      </c>
      <c r="AE10" s="45">
        <f>A測定!K245</f>
        <v>-174.01</v>
      </c>
      <c r="AF10" s="47">
        <f>A測定!M245</f>
        <v>-0.01</v>
      </c>
      <c r="AG10" s="39" t="str">
        <f>IF(AF10=0,"・",IF(AND(AF10&gt;0),"←","→"))</f>
        <v>→</v>
      </c>
      <c r="AH10" s="39" t="str">
        <f t="shared" si="0"/>
        <v>OK</v>
      </c>
    </row>
    <row r="11" spans="1:34">
      <c r="A11" s="39" t="str">
        <f>IF(AND(F11&gt;=C11,C11&gt;=E11),"OK","NG")</f>
        <v>OK</v>
      </c>
      <c r="B11" s="39" t="str">
        <f>IF(C11=0,"・",IF(AND(C11&gt;0),"↑","↓"))</f>
        <v>↑</v>
      </c>
      <c r="C11" s="42">
        <f>A測定!M234</f>
        <v>0.14000000000000001</v>
      </c>
      <c r="D11" s="45">
        <f>A測定!K234</f>
        <v>103.14100000000001</v>
      </c>
      <c r="E11" s="47">
        <f>A測定!I234</f>
        <v>-0.3</v>
      </c>
      <c r="F11" s="47">
        <f>A測定!H234</f>
        <v>0.3</v>
      </c>
      <c r="G11" s="45">
        <f>A測定!F234</f>
        <v>103</v>
      </c>
      <c r="H11" s="39" t="str">
        <f>A測定!D234</f>
        <v>Z</v>
      </c>
      <c r="I11" s="39">
        <f>A測定!A234</f>
        <v>101</v>
      </c>
      <c r="Z11" s="39">
        <f>A測定!A246</f>
        <v>104</v>
      </c>
      <c r="AA11" s="39" t="str">
        <f>A測定!D246</f>
        <v>Z</v>
      </c>
      <c r="AB11" s="45">
        <f>A測定!F246</f>
        <v>70</v>
      </c>
      <c r="AC11" s="47">
        <f>A測定!H246</f>
        <v>0.3</v>
      </c>
      <c r="AD11" s="47">
        <f>A測定!I246</f>
        <v>-0.3</v>
      </c>
      <c r="AE11" s="45">
        <f>A測定!K246</f>
        <v>69.86</v>
      </c>
      <c r="AF11" s="47">
        <f>A測定!M246</f>
        <v>-0.14000000000000001</v>
      </c>
      <c r="AG11" s="39" t="str">
        <f>IF(AF11=0,"・",IF(AND(AF11&gt;0),"↑","↓"))</f>
        <v>↓</v>
      </c>
      <c r="AH11" s="39" t="str">
        <f t="shared" si="0"/>
        <v>OK</v>
      </c>
    </row>
    <row r="12" spans="1:34">
      <c r="A12" s="39" t="str">
        <f t="shared" ref="A12:A17" si="1">IF(AND(F12&gt;=C12,C12&gt;=E12),"OK","NG")</f>
        <v>OK</v>
      </c>
      <c r="B12" s="39" t="str">
        <f>IF(C12=0,"・",IF(AND(C12&gt;0),"←","→"))</f>
        <v>→</v>
      </c>
      <c r="C12" s="42">
        <f>A測定!M255</f>
        <v>-0.05</v>
      </c>
      <c r="D12" s="45">
        <f>A測定!K255</f>
        <v>65.447000000000003</v>
      </c>
      <c r="E12" s="47">
        <f>A測定!I255</f>
        <v>-0.35</v>
      </c>
      <c r="F12" s="47">
        <f>A測定!H255</f>
        <v>0.35</v>
      </c>
      <c r="G12" s="45">
        <f>A測定!F255</f>
        <v>65.5</v>
      </c>
      <c r="H12" s="39" t="str">
        <f>A測定!D255</f>
        <v>X</v>
      </c>
      <c r="I12" s="39">
        <f>A測定!A255</f>
        <v>108</v>
      </c>
      <c r="Z12" s="39">
        <f>A測定!A249</f>
        <v>105</v>
      </c>
      <c r="AA12" s="39" t="str">
        <f>A測定!D249</f>
        <v>X</v>
      </c>
      <c r="AB12" s="45">
        <f>A測定!F249</f>
        <v>-163</v>
      </c>
      <c r="AC12" s="47">
        <f>A測定!H249</f>
        <v>0.3</v>
      </c>
      <c r="AD12" s="47">
        <f>A測定!I249</f>
        <v>-0.3</v>
      </c>
      <c r="AE12" s="45">
        <f>A測定!K249</f>
        <v>-162.94399999999999</v>
      </c>
      <c r="AF12" s="47">
        <f>A測定!M249</f>
        <v>0.06</v>
      </c>
      <c r="AG12" s="39" t="str">
        <f>IF(AF12=0,"・",IF(AND(AF12&gt;0),"←","→"))</f>
        <v>←</v>
      </c>
      <c r="AH12" s="39" t="str">
        <f t="shared" si="0"/>
        <v>OK</v>
      </c>
    </row>
    <row r="13" spans="1:34">
      <c r="A13" s="39" t="str">
        <f t="shared" si="1"/>
        <v>OK</v>
      </c>
      <c r="B13" s="39" t="str">
        <f>IF(C13=0,"・",IF(AND(C13&gt;0),"↑","↓"))</f>
        <v>↑</v>
      </c>
      <c r="C13" s="42">
        <f>A測定!M256</f>
        <v>0.09</v>
      </c>
      <c r="D13" s="45">
        <f>A測定!K256</f>
        <v>88.087999999999994</v>
      </c>
      <c r="E13" s="47">
        <f>A測定!I256</f>
        <v>-0.35</v>
      </c>
      <c r="F13" s="47">
        <f>A測定!H256</f>
        <v>0.35</v>
      </c>
      <c r="G13" s="45">
        <f>A測定!F256</f>
        <v>88</v>
      </c>
      <c r="H13" s="39" t="str">
        <f>A測定!D256</f>
        <v>Z</v>
      </c>
      <c r="I13" s="39">
        <f>A測定!A256</f>
        <v>108</v>
      </c>
      <c r="Z13" s="39">
        <f>A測定!A250</f>
        <v>105</v>
      </c>
      <c r="AA13" s="39" t="str">
        <f>A測定!D250</f>
        <v>Z</v>
      </c>
      <c r="AB13" s="45">
        <f>A測定!F250</f>
        <v>31.5</v>
      </c>
      <c r="AC13" s="47">
        <f>A測定!H250</f>
        <v>0.3</v>
      </c>
      <c r="AD13" s="47">
        <f>A測定!I250</f>
        <v>-0.3</v>
      </c>
      <c r="AE13" s="45">
        <f>A測定!K250</f>
        <v>31.388999999999999</v>
      </c>
      <c r="AF13" s="47">
        <f>A測定!M250</f>
        <v>-0.11</v>
      </c>
      <c r="AG13" s="39" t="str">
        <f>IF(AF13=0,"・",IF(AND(AF13&gt;0),"↑","↓"))</f>
        <v>↓</v>
      </c>
      <c r="AH13" s="39" t="str">
        <f t="shared" si="0"/>
        <v>OK</v>
      </c>
    </row>
    <row r="14" spans="1:34">
      <c r="A14" s="39" t="str">
        <f t="shared" si="1"/>
        <v>OK</v>
      </c>
      <c r="B14" s="39" t="str">
        <f>IF(C14=0,"・",IF(AND(C14&gt;0),"←","→"))</f>
        <v>・</v>
      </c>
      <c r="C14" s="42">
        <f>A測定!M253</f>
        <v>0</v>
      </c>
      <c r="D14" s="45">
        <f>A測定!K253</f>
        <v>22.997</v>
      </c>
      <c r="E14" s="47">
        <f>A測定!I253</f>
        <v>-0.35</v>
      </c>
      <c r="F14" s="47">
        <f>A測定!H253</f>
        <v>0.35</v>
      </c>
      <c r="G14" s="45">
        <f>A測定!F253</f>
        <v>23</v>
      </c>
      <c r="H14" s="39" t="str">
        <f>A測定!D253</f>
        <v>X</v>
      </c>
      <c r="I14" s="39">
        <f>A測定!A253</f>
        <v>107</v>
      </c>
    </row>
    <row r="15" spans="1:34">
      <c r="A15" s="39" t="str">
        <f t="shared" si="1"/>
        <v>OK</v>
      </c>
      <c r="B15" s="39" t="str">
        <f>IF(C15=0,"・",IF(AND(C15&gt;0),"↑","↓"))</f>
        <v>↑</v>
      </c>
      <c r="C15" s="42">
        <f>A測定!M254</f>
        <v>0.1</v>
      </c>
      <c r="D15" s="45">
        <f>A測定!K254</f>
        <v>71.096999999999994</v>
      </c>
      <c r="E15" s="47">
        <f>A測定!I254</f>
        <v>-0.35</v>
      </c>
      <c r="F15" s="47">
        <f>A測定!H254</f>
        <v>0.35</v>
      </c>
      <c r="G15" s="45">
        <f>A測定!F254</f>
        <v>71</v>
      </c>
      <c r="H15" s="39" t="str">
        <f>A測定!D254</f>
        <v>Z</v>
      </c>
      <c r="I15" s="39">
        <f>A測定!A254</f>
        <v>107</v>
      </c>
    </row>
    <row r="16" spans="1:34">
      <c r="A16" s="39" t="str">
        <f t="shared" si="1"/>
        <v>OK</v>
      </c>
      <c r="B16" s="39" t="str">
        <f>IF(C16=0,"・",IF(AND(C16&gt;0),"←","→"))</f>
        <v>→</v>
      </c>
      <c r="C16" s="42">
        <f>A測定!M260</f>
        <v>-0.01</v>
      </c>
      <c r="D16" s="45">
        <f>A測定!K260</f>
        <v>145.28700000000001</v>
      </c>
      <c r="E16" s="47">
        <f>A測定!I260</f>
        <v>-0.35</v>
      </c>
      <c r="F16" s="47">
        <f>A測定!H260</f>
        <v>0.35</v>
      </c>
      <c r="G16" s="45">
        <f>A測定!F260</f>
        <v>145.30000000000001</v>
      </c>
      <c r="H16" s="39" t="str">
        <f>A測定!D260</f>
        <v>X</v>
      </c>
      <c r="I16" s="39">
        <f>A測定!A260</f>
        <v>109</v>
      </c>
    </row>
    <row r="17" spans="1:9">
      <c r="A17" s="39" t="str">
        <f t="shared" si="1"/>
        <v>OK</v>
      </c>
      <c r="B17" s="39" t="str">
        <f>IF(C17=0,"・",IF(AND(C17&gt;0),"↑","↓"))</f>
        <v>↑</v>
      </c>
      <c r="C17" s="42">
        <f>A測定!M261</f>
        <v>0.22</v>
      </c>
      <c r="D17" s="45">
        <f>A測定!K261</f>
        <v>59.015000000000001</v>
      </c>
      <c r="E17" s="47">
        <f>A測定!I261</f>
        <v>-0.35</v>
      </c>
      <c r="F17" s="47">
        <f>A測定!H261</f>
        <v>0.35</v>
      </c>
      <c r="G17" s="45">
        <f>A測定!F261</f>
        <v>58.8</v>
      </c>
      <c r="H17" s="39" t="str">
        <f>A測定!D261</f>
        <v>Z</v>
      </c>
      <c r="I17" s="39">
        <f>A測定!A261</f>
        <v>109</v>
      </c>
    </row>
    <row r="36" spans="34:34">
      <c r="AH36" s="48"/>
    </row>
    <row r="37" spans="34:34">
      <c r="AH37" s="48"/>
    </row>
  </sheetData>
  <mergeCells count="21">
    <mergeCell ref="AH6:AH7"/>
    <mergeCell ref="A6:A7"/>
    <mergeCell ref="AC6:AD6"/>
    <mergeCell ref="C6:C7"/>
    <mergeCell ref="Y1:Z2"/>
    <mergeCell ref="AA1:AH2"/>
    <mergeCell ref="AF6:AF7"/>
    <mergeCell ref="AE6:AE7"/>
    <mergeCell ref="Z6:Z7"/>
    <mergeCell ref="AB6:AB7"/>
    <mergeCell ref="F1:N2"/>
    <mergeCell ref="E6:F6"/>
    <mergeCell ref="G6:G7"/>
    <mergeCell ref="A1:E2"/>
    <mergeCell ref="A3:E4"/>
    <mergeCell ref="H6:H7"/>
    <mergeCell ref="I6:I7"/>
    <mergeCell ref="AA6:AA7"/>
    <mergeCell ref="B6:B7"/>
    <mergeCell ref="AG6:AG7"/>
    <mergeCell ref="D6:D7"/>
  </mergeCells>
  <phoneticPr fontId="2"/>
  <conditionalFormatting sqref="AF8:AF13">
    <cfRule type="cellIs" dxfId="111" priority="1" stopIfTrue="1" operator="notBetween">
      <formula>AC8</formula>
      <formula>AD8</formula>
    </cfRule>
    <cfRule type="cellIs" dxfId="110" priority="2" stopIfTrue="1" operator="notBetween">
      <formula>AC8-0.1</formula>
      <formula>AD8+0.1</formula>
    </cfRule>
  </conditionalFormatting>
  <conditionalFormatting sqref="C8:C17">
    <cfRule type="cellIs" dxfId="109" priority="3" stopIfTrue="1" operator="notBetween">
      <formula>F8</formula>
      <formula>E8</formula>
    </cfRule>
    <cfRule type="cellIs" dxfId="108" priority="4" stopIfTrue="1" operator="notBetween">
      <formula>F8-0.1</formula>
      <formula>E8+0.1</formula>
    </cfRule>
  </conditionalFormatting>
  <conditionalFormatting sqref="A8:A17 AH8:AH13">
    <cfRule type="cellIs" dxfId="107" priority="5" stopIfTrue="1" operator="equal">
      <formula>"NG"</formula>
    </cfRule>
    <cfRule type="cellIs" dxfId="106" priority="6" stopIfTrue="1" operator="equal">
      <formula>"OK"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57" orientation="landscape" verticalDpi="0" r:id="rId1"/>
  <headerFooter alignWithMargins="0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6"/>
    <pageSetUpPr fitToPage="1"/>
  </sheetPr>
  <dimension ref="A1:AR51"/>
  <sheetViews>
    <sheetView zoomScale="50" zoomScaleNormal="50" workbookViewId="0">
      <selection activeCell="K4" sqref="K4"/>
    </sheetView>
  </sheetViews>
  <sheetFormatPr baseColWidth="10" defaultColWidth="9" defaultRowHeight="17"/>
  <cols>
    <col min="1" max="2" width="7.6640625" style="38" customWidth="1"/>
    <col min="3" max="3" width="5.6640625" style="38" customWidth="1"/>
    <col min="4" max="4" width="7.6640625" style="38" customWidth="1"/>
    <col min="5" max="5" width="6.6640625" style="38" customWidth="1"/>
    <col min="6" max="6" width="10.6640625" style="38" customWidth="1"/>
    <col min="7" max="8" width="5.6640625" style="38" customWidth="1"/>
    <col min="9" max="9" width="10.6640625" style="38" customWidth="1"/>
    <col min="10" max="10" width="6.6640625" style="38" customWidth="1"/>
    <col min="11" max="11" width="10.6640625" style="38" customWidth="1"/>
    <col min="12" max="12" width="3.6640625" style="38" customWidth="1"/>
    <col min="13" max="13" width="7.1640625" style="38" customWidth="1"/>
    <col min="14" max="29" width="5.6640625" style="38" customWidth="1"/>
    <col min="30" max="30" width="7.1640625" style="38" customWidth="1"/>
    <col min="31" max="31" width="3.6640625" style="38" customWidth="1"/>
    <col min="32" max="32" width="10.6640625" style="38" customWidth="1"/>
    <col min="33" max="33" width="6.6640625" style="38" customWidth="1"/>
    <col min="34" max="34" width="10.6640625" style="38" customWidth="1"/>
    <col min="35" max="36" width="5.6640625" style="38" customWidth="1"/>
    <col min="37" max="37" width="10.6640625" style="38" customWidth="1"/>
    <col min="38" max="38" width="6.6640625" style="38" customWidth="1"/>
    <col min="39" max="39" width="7.6640625" style="38" customWidth="1"/>
    <col min="40" max="40" width="5.6640625" style="38" customWidth="1"/>
    <col min="41" max="42" width="7.6640625" style="38" customWidth="1"/>
    <col min="43" max="43" width="9.1640625" style="38" bestFit="1" customWidth="1"/>
    <col min="44" max="44" width="9" style="38"/>
    <col min="45" max="45" width="10.83203125" style="38" bestFit="1" customWidth="1"/>
    <col min="46" max="46" width="9.1640625" style="38" bestFit="1" customWidth="1"/>
    <col min="47" max="16384" width="9" style="38"/>
  </cols>
  <sheetData>
    <row r="1" spans="1:42" ht="17.25" customHeight="1">
      <c r="C1" s="784" t="str">
        <f>A測定!A5</f>
        <v>GHAC  R0J尺寸检查表</v>
      </c>
      <c r="D1" s="784"/>
      <c r="E1" s="784"/>
      <c r="F1" s="784"/>
      <c r="G1" s="784"/>
      <c r="H1" s="784" t="str">
        <f>CONCATENATE(MID(A測定!A5,6,3),"#",A測定!D5,"_",A測定!L5,"(",TEXT(A測定!G5,"yy/mm/dd"),")","_","SHOT.NO",A測定!J5)</f>
        <v xml:space="preserve"> R0#3_DC1(AVE)_SHOT.NO191</v>
      </c>
      <c r="I1" s="784"/>
      <c r="J1" s="784"/>
      <c r="K1" s="784"/>
      <c r="L1" s="784"/>
      <c r="M1" s="784"/>
      <c r="N1" s="784"/>
      <c r="O1" s="784"/>
      <c r="AD1" s="785" t="str">
        <f>A測定!$J$7</f>
        <v>基准值</v>
      </c>
      <c r="AE1" s="786"/>
      <c r="AF1" s="784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AG1" s="784"/>
      <c r="AH1" s="784"/>
      <c r="AI1" s="784"/>
      <c r="AJ1" s="784"/>
      <c r="AK1" s="784"/>
      <c r="AL1" s="784"/>
      <c r="AM1" s="784"/>
    </row>
    <row r="2" spans="1:42" ht="17.25" customHeight="1">
      <c r="C2" s="784"/>
      <c r="D2" s="784"/>
      <c r="E2" s="784"/>
      <c r="F2" s="784"/>
      <c r="G2" s="784"/>
      <c r="H2" s="784"/>
      <c r="I2" s="784"/>
      <c r="J2" s="784"/>
      <c r="K2" s="784"/>
      <c r="L2" s="784"/>
      <c r="M2" s="784"/>
      <c r="N2" s="784"/>
      <c r="O2" s="784"/>
      <c r="AD2" s="787"/>
      <c r="AE2" s="788"/>
      <c r="AF2" s="784"/>
      <c r="AG2" s="784"/>
      <c r="AH2" s="784"/>
      <c r="AI2" s="784"/>
      <c r="AJ2" s="784"/>
      <c r="AK2" s="784"/>
      <c r="AL2" s="784"/>
      <c r="AM2" s="784"/>
    </row>
    <row r="3" spans="1:42" ht="17.25" customHeight="1">
      <c r="C3" s="784" t="str">
        <f>B測定!$S$1</f>
        <v>OP　端面</v>
      </c>
      <c r="D3" s="784"/>
      <c r="E3" s="784"/>
      <c r="F3" s="784"/>
      <c r="G3" s="784"/>
      <c r="H3" s="39" t="s">
        <v>23</v>
      </c>
      <c r="I3" s="40">
        <f>MAX(D8:D21,D37:D51,AM8:AM29,AM47:AM50)</f>
        <v>0.25</v>
      </c>
    </row>
    <row r="4" spans="1:42" ht="17.25" customHeight="1">
      <c r="C4" s="784"/>
      <c r="D4" s="784"/>
      <c r="E4" s="784"/>
      <c r="F4" s="784"/>
      <c r="G4" s="784"/>
      <c r="H4" s="39" t="s">
        <v>24</v>
      </c>
      <c r="I4" s="40">
        <f>MIN(D8:D21,D37:D51,AM8:AM29,AM47:AM50)</f>
        <v>-0.52</v>
      </c>
    </row>
    <row r="5" spans="1:42">
      <c r="E5" s="41"/>
    </row>
    <row r="6" spans="1:42" ht="17.25" customHeight="1">
      <c r="A6" s="778" t="str">
        <f>RIGHT(A測定!$H$11,2)</f>
        <v>公差</v>
      </c>
      <c r="B6" s="778"/>
      <c r="C6" s="778" t="str">
        <f>A測定!$O$11</f>
        <v>判定</v>
      </c>
      <c r="D6" s="778" t="str">
        <f>A測定!$M$11</f>
        <v>差異</v>
      </c>
      <c r="E6" s="49"/>
      <c r="F6" s="50"/>
      <c r="G6" s="50"/>
      <c r="H6" s="50"/>
      <c r="I6" s="50"/>
      <c r="J6" s="50"/>
      <c r="K6" s="50"/>
      <c r="L6" s="51"/>
      <c r="M6" s="778" t="str">
        <f>A測定!$A$11</f>
        <v>NO</v>
      </c>
      <c r="AD6" s="778" t="str">
        <f>M6</f>
        <v>NO</v>
      </c>
      <c r="AE6" s="49"/>
      <c r="AF6" s="50"/>
      <c r="AG6" s="50"/>
      <c r="AH6" s="50"/>
      <c r="AI6" s="50"/>
      <c r="AJ6" s="50"/>
      <c r="AK6" s="50"/>
      <c r="AL6" s="51"/>
      <c r="AM6" s="778" t="str">
        <f>D6</f>
        <v>差異</v>
      </c>
      <c r="AN6" s="778" t="str">
        <f>C6</f>
        <v>判定</v>
      </c>
      <c r="AO6" s="778" t="str">
        <f>A6</f>
        <v>公差</v>
      </c>
      <c r="AP6" s="778"/>
    </row>
    <row r="7" spans="1:42">
      <c r="A7" s="173" t="str">
        <f>LEFT(A測定!$I$11,1)</f>
        <v>下</v>
      </c>
      <c r="B7" s="173" t="str">
        <f>LEFT(A測定!$H$11,1)</f>
        <v>上</v>
      </c>
      <c r="C7" s="778"/>
      <c r="D7" s="778"/>
      <c r="E7" s="161"/>
      <c r="F7" s="41"/>
      <c r="G7" s="41"/>
      <c r="H7" s="41"/>
      <c r="I7" s="41"/>
      <c r="J7" s="41"/>
      <c r="K7" s="41"/>
      <c r="L7" s="162"/>
      <c r="M7" s="778"/>
      <c r="AD7" s="778"/>
      <c r="AE7" s="52"/>
      <c r="AF7" s="53"/>
      <c r="AG7" s="53"/>
      <c r="AH7" s="53"/>
      <c r="AI7" s="53"/>
      <c r="AJ7" s="53"/>
      <c r="AK7" s="53"/>
      <c r="AL7" s="54"/>
      <c r="AM7" s="778"/>
      <c r="AN7" s="778"/>
      <c r="AO7" s="39" t="str">
        <f>B7</f>
        <v>上</v>
      </c>
      <c r="AP7" s="39" t="str">
        <f>A7</f>
        <v>下</v>
      </c>
    </row>
    <row r="8" spans="1:42">
      <c r="A8" s="42">
        <f>B測定!I101</f>
        <v>-0.7</v>
      </c>
      <c r="B8" s="42">
        <f>B測定!H101</f>
        <v>0.3</v>
      </c>
      <c r="C8" s="154" t="str">
        <f t="shared" ref="C8:C21" si="0">IF(AND(B8&gt;=D8,D8&gt;=A8),"OK","NG")</f>
        <v>OK</v>
      </c>
      <c r="D8" s="160">
        <f>B測定!M101</f>
        <v>-0.32</v>
      </c>
      <c r="E8" s="55"/>
      <c r="F8" s="56"/>
      <c r="G8" s="56"/>
      <c r="H8" s="56"/>
      <c r="I8" s="56"/>
      <c r="J8" s="69"/>
      <c r="K8" s="56"/>
      <c r="L8" s="57"/>
      <c r="M8" s="67">
        <f>B測定!A101</f>
        <v>680</v>
      </c>
      <c r="AD8" s="154">
        <f>B測定!A90</f>
        <v>669</v>
      </c>
      <c r="AE8" s="56"/>
      <c r="AF8" s="56"/>
      <c r="AG8" s="56"/>
      <c r="AH8" s="56"/>
      <c r="AI8" s="56"/>
      <c r="AJ8" s="56"/>
      <c r="AK8" s="56"/>
      <c r="AL8" s="56"/>
      <c r="AM8" s="47">
        <f>B測定!M90</f>
        <v>-0.15</v>
      </c>
      <c r="AN8" s="154" t="str">
        <f t="shared" ref="AN8:AN29" si="1">IF(AND(AO8&gt;=AM8,AM8&gt;=AP8),"OK","NG")</f>
        <v>OK</v>
      </c>
      <c r="AO8" s="47">
        <f>B測定!H90</f>
        <v>0.3</v>
      </c>
      <c r="AP8" s="47">
        <f>B測定!I90</f>
        <v>-0.7</v>
      </c>
    </row>
    <row r="9" spans="1:42">
      <c r="A9" s="42">
        <f>B測定!I100</f>
        <v>-0.7</v>
      </c>
      <c r="B9" s="42">
        <f>B測定!H100</f>
        <v>0.3</v>
      </c>
      <c r="C9" s="154" t="str">
        <f t="shared" si="0"/>
        <v>OK</v>
      </c>
      <c r="D9" s="160">
        <f>B測定!M100</f>
        <v>-0.28000000000000003</v>
      </c>
      <c r="E9" s="55"/>
      <c r="F9" s="56"/>
      <c r="G9" s="56"/>
      <c r="H9" s="56"/>
      <c r="I9" s="56"/>
      <c r="J9" s="69"/>
      <c r="K9" s="56"/>
      <c r="L9" s="57"/>
      <c r="M9" s="67">
        <f>B測定!A100</f>
        <v>679</v>
      </c>
      <c r="AD9" s="154">
        <f>B測定!A78</f>
        <v>655</v>
      </c>
      <c r="AE9" s="56"/>
      <c r="AF9" s="56"/>
      <c r="AG9" s="56"/>
      <c r="AH9" s="56"/>
      <c r="AI9" s="56"/>
      <c r="AJ9" s="56"/>
      <c r="AK9" s="56"/>
      <c r="AL9" s="56"/>
      <c r="AM9" s="47">
        <f>B測定!M78</f>
        <v>-0.05</v>
      </c>
      <c r="AN9" s="154" t="str">
        <f t="shared" si="1"/>
        <v>OK</v>
      </c>
      <c r="AO9" s="47">
        <f>B測定!H78</f>
        <v>0.3</v>
      </c>
      <c r="AP9" s="47">
        <f>B測定!I78</f>
        <v>-0.5</v>
      </c>
    </row>
    <row r="10" spans="1:42">
      <c r="A10" s="42">
        <f>B測定!I83</f>
        <v>-0.5</v>
      </c>
      <c r="B10" s="42">
        <f>B測定!H83</f>
        <v>0.3</v>
      </c>
      <c r="C10" s="154" t="str">
        <f t="shared" si="0"/>
        <v>OK</v>
      </c>
      <c r="D10" s="160">
        <f>B測定!M83</f>
        <v>-0.24</v>
      </c>
      <c r="E10" s="55"/>
      <c r="F10" s="56"/>
      <c r="G10" s="56"/>
      <c r="H10" s="56"/>
      <c r="I10" s="56"/>
      <c r="J10" s="69"/>
      <c r="K10" s="56"/>
      <c r="L10" s="57"/>
      <c r="M10" s="67">
        <f>B測定!A83</f>
        <v>660</v>
      </c>
      <c r="AD10" s="154">
        <f>B測定!A152</f>
        <v>685</v>
      </c>
      <c r="AE10" s="56"/>
      <c r="AF10" s="56"/>
      <c r="AG10" s="56"/>
      <c r="AH10" s="56"/>
      <c r="AI10" s="56"/>
      <c r="AJ10" s="56"/>
      <c r="AK10" s="56"/>
      <c r="AL10" s="56"/>
      <c r="AM10" s="47">
        <f>B測定!M152</f>
        <v>0</v>
      </c>
      <c r="AN10" s="154" t="str">
        <f t="shared" si="1"/>
        <v>OK</v>
      </c>
      <c r="AO10" s="47">
        <f>B測定!H152</f>
        <v>0.3</v>
      </c>
      <c r="AP10" s="47">
        <f>B測定!I152</f>
        <v>-0.5</v>
      </c>
    </row>
    <row r="11" spans="1:42">
      <c r="A11" s="42">
        <f>B測定!I99</f>
        <v>-0.7</v>
      </c>
      <c r="B11" s="42">
        <f>B測定!H99</f>
        <v>0.3</v>
      </c>
      <c r="C11" s="154" t="str">
        <f t="shared" si="0"/>
        <v>OK</v>
      </c>
      <c r="D11" s="160">
        <f>B測定!M99</f>
        <v>-0.44</v>
      </c>
      <c r="E11" s="55"/>
      <c r="F11" s="56"/>
      <c r="G11" s="56"/>
      <c r="H11" s="56"/>
      <c r="I11" s="56"/>
      <c r="J11" s="69"/>
      <c r="K11" s="56"/>
      <c r="L11" s="57"/>
      <c r="M11" s="67">
        <f>B測定!A99</f>
        <v>678</v>
      </c>
      <c r="AD11" s="154">
        <f>B測定!A77</f>
        <v>654</v>
      </c>
      <c r="AE11" s="56"/>
      <c r="AF11" s="56"/>
      <c r="AG11" s="56"/>
      <c r="AH11" s="56"/>
      <c r="AI11" s="56"/>
      <c r="AJ11" s="56"/>
      <c r="AK11" s="56"/>
      <c r="AL11" s="56"/>
      <c r="AM11" s="47">
        <f>B測定!M77</f>
        <v>0.05</v>
      </c>
      <c r="AN11" s="154" t="str">
        <f t="shared" si="1"/>
        <v>OK</v>
      </c>
      <c r="AO11" s="47">
        <f>B測定!H77</f>
        <v>0.3</v>
      </c>
      <c r="AP11" s="47">
        <f>B測定!I77</f>
        <v>-0.5</v>
      </c>
    </row>
    <row r="12" spans="1:42">
      <c r="A12" s="42">
        <f>B測定!I82</f>
        <v>-0.5</v>
      </c>
      <c r="B12" s="42">
        <f>B測定!H82</f>
        <v>0.3</v>
      </c>
      <c r="C12" s="154" t="str">
        <f t="shared" si="0"/>
        <v>OK</v>
      </c>
      <c r="D12" s="160">
        <f>B測定!M82</f>
        <v>-0.03</v>
      </c>
      <c r="E12" s="55"/>
      <c r="F12" s="56"/>
      <c r="G12" s="56"/>
      <c r="H12" s="56"/>
      <c r="I12" s="56"/>
      <c r="J12" s="69"/>
      <c r="K12" s="56"/>
      <c r="L12" s="57"/>
      <c r="M12" s="67">
        <f>B測定!A82</f>
        <v>659</v>
      </c>
      <c r="AD12" s="154">
        <f>B測定!A124</f>
        <v>708</v>
      </c>
      <c r="AE12" s="56"/>
      <c r="AF12" s="56"/>
      <c r="AG12" s="56"/>
      <c r="AH12" s="56"/>
      <c r="AI12" s="56"/>
      <c r="AJ12" s="56"/>
      <c r="AK12" s="56"/>
      <c r="AL12" s="56"/>
      <c r="AM12" s="47">
        <f>B測定!M124</f>
        <v>0.01</v>
      </c>
      <c r="AN12" s="154" t="str">
        <f t="shared" si="1"/>
        <v>OK</v>
      </c>
      <c r="AO12" s="47">
        <f>B測定!H124</f>
        <v>0.3</v>
      </c>
      <c r="AP12" s="47">
        <f>B測定!I124</f>
        <v>-0.7</v>
      </c>
    </row>
    <row r="13" spans="1:42">
      <c r="A13" s="42">
        <f>B測定!I98</f>
        <v>-0.7</v>
      </c>
      <c r="B13" s="42">
        <f>B測定!H98</f>
        <v>0.3</v>
      </c>
      <c r="C13" s="154" t="str">
        <f t="shared" si="0"/>
        <v>OK</v>
      </c>
      <c r="D13" s="160">
        <f>B測定!M98</f>
        <v>-0.48</v>
      </c>
      <c r="E13" s="55"/>
      <c r="F13" s="56"/>
      <c r="G13" s="56"/>
      <c r="H13" s="56"/>
      <c r="I13" s="56"/>
      <c r="J13" s="69"/>
      <c r="K13" s="56"/>
      <c r="L13" s="57"/>
      <c r="M13" s="67">
        <f>B測定!A98</f>
        <v>677</v>
      </c>
      <c r="AD13" s="154">
        <f>B測定!A150</f>
        <v>684</v>
      </c>
      <c r="AE13" s="56"/>
      <c r="AF13" s="56"/>
      <c r="AG13" s="56"/>
      <c r="AH13" s="56"/>
      <c r="AI13" s="56"/>
      <c r="AJ13" s="56"/>
      <c r="AK13" s="56"/>
      <c r="AL13" s="56"/>
      <c r="AM13" s="47">
        <f>B測定!M150</f>
        <v>0.02</v>
      </c>
      <c r="AN13" s="154" t="str">
        <f t="shared" si="1"/>
        <v>OK</v>
      </c>
      <c r="AO13" s="47">
        <f>B測定!H150</f>
        <v>0.3</v>
      </c>
      <c r="AP13" s="47">
        <f>B測定!I150</f>
        <v>-0.5</v>
      </c>
    </row>
    <row r="14" spans="1:42">
      <c r="A14" s="42">
        <f>B測定!I81</f>
        <v>-0.5</v>
      </c>
      <c r="B14" s="42">
        <f>B測定!H81</f>
        <v>0.3</v>
      </c>
      <c r="C14" s="154" t="str">
        <f t="shared" si="0"/>
        <v>OK</v>
      </c>
      <c r="D14" s="160">
        <f>B測定!M81</f>
        <v>-0.08</v>
      </c>
      <c r="E14" s="55"/>
      <c r="F14" s="56"/>
      <c r="G14" s="56"/>
      <c r="H14" s="56"/>
      <c r="I14" s="56"/>
      <c r="J14" s="69"/>
      <c r="K14" s="56"/>
      <c r="L14" s="57"/>
      <c r="M14" s="67">
        <f>B測定!A81</f>
        <v>658</v>
      </c>
      <c r="AD14" s="154">
        <f>B測定!A87</f>
        <v>664</v>
      </c>
      <c r="AE14" s="56"/>
      <c r="AF14" s="56"/>
      <c r="AG14" s="56"/>
      <c r="AH14" s="56"/>
      <c r="AI14" s="56"/>
      <c r="AJ14" s="56"/>
      <c r="AK14" s="56"/>
      <c r="AL14" s="56"/>
      <c r="AM14" s="47">
        <f>B測定!M87</f>
        <v>-0.22</v>
      </c>
      <c r="AN14" s="154" t="str">
        <f t="shared" si="1"/>
        <v>OK</v>
      </c>
      <c r="AO14" s="47">
        <f>B測定!H87</f>
        <v>0.3</v>
      </c>
      <c r="AP14" s="47">
        <f>B測定!I87</f>
        <v>-0.7</v>
      </c>
    </row>
    <row r="15" spans="1:42">
      <c r="A15" s="42">
        <f>B測定!I97</f>
        <v>-0.7</v>
      </c>
      <c r="B15" s="42">
        <f>B測定!H97</f>
        <v>0.3</v>
      </c>
      <c r="C15" s="154" t="str">
        <f t="shared" si="0"/>
        <v>OK</v>
      </c>
      <c r="D15" s="160">
        <f>B測定!M97</f>
        <v>-0.49</v>
      </c>
      <c r="E15" s="55"/>
      <c r="F15" s="56"/>
      <c r="G15" s="56"/>
      <c r="H15" s="56"/>
      <c r="I15" s="56"/>
      <c r="J15" s="69"/>
      <c r="K15" s="56"/>
      <c r="L15" s="57"/>
      <c r="M15" s="67">
        <f>B測定!A97</f>
        <v>676</v>
      </c>
      <c r="AD15" s="154">
        <f>B測定!A76</f>
        <v>653</v>
      </c>
      <c r="AE15" s="56"/>
      <c r="AF15" s="56"/>
      <c r="AG15" s="56"/>
      <c r="AH15" s="56"/>
      <c r="AI15" s="56"/>
      <c r="AJ15" s="56"/>
      <c r="AK15" s="56"/>
      <c r="AL15" s="56"/>
      <c r="AM15" s="47">
        <f>B測定!M76</f>
        <v>-0.04</v>
      </c>
      <c r="AN15" s="154" t="str">
        <f t="shared" si="1"/>
        <v>OK</v>
      </c>
      <c r="AO15" s="47">
        <f>B測定!H76</f>
        <v>0.3</v>
      </c>
      <c r="AP15" s="47">
        <f>B測定!I76</f>
        <v>-0.5</v>
      </c>
    </row>
    <row r="16" spans="1:42">
      <c r="A16" s="42">
        <f>B測定!I80</f>
        <v>-0.5</v>
      </c>
      <c r="B16" s="42">
        <f>B測定!H80</f>
        <v>0.3</v>
      </c>
      <c r="C16" s="154" t="str">
        <f t="shared" si="0"/>
        <v>OK</v>
      </c>
      <c r="D16" s="160">
        <f>B測定!M80</f>
        <v>0.01</v>
      </c>
      <c r="E16" s="55"/>
      <c r="F16" s="56"/>
      <c r="G16" s="56"/>
      <c r="H16" s="56"/>
      <c r="I16" s="56"/>
      <c r="J16" s="69"/>
      <c r="K16" s="56"/>
      <c r="L16" s="57"/>
      <c r="M16" s="67">
        <f>B測定!A80</f>
        <v>657</v>
      </c>
      <c r="AD16" s="154">
        <f>B測定!A92</f>
        <v>671</v>
      </c>
      <c r="AE16" s="56"/>
      <c r="AF16" s="56"/>
      <c r="AG16" s="56"/>
      <c r="AH16" s="56"/>
      <c r="AI16" s="56"/>
      <c r="AJ16" s="56"/>
      <c r="AK16" s="56"/>
      <c r="AL16" s="56"/>
      <c r="AM16" s="47">
        <f>B測定!M92</f>
        <v>-0.16</v>
      </c>
      <c r="AN16" s="154" t="str">
        <f t="shared" si="1"/>
        <v>OK</v>
      </c>
      <c r="AO16" s="47">
        <f>B測定!H92</f>
        <v>0.3</v>
      </c>
      <c r="AP16" s="47">
        <f>B測定!I92</f>
        <v>-0.7</v>
      </c>
    </row>
    <row r="17" spans="1:42">
      <c r="A17" s="42">
        <f>B測定!I96</f>
        <v>-0.7</v>
      </c>
      <c r="B17" s="42">
        <f>B測定!H96</f>
        <v>0.3</v>
      </c>
      <c r="C17" s="154" t="str">
        <f t="shared" si="0"/>
        <v>OK</v>
      </c>
      <c r="D17" s="160">
        <f>B測定!M96</f>
        <v>-0.24</v>
      </c>
      <c r="E17" s="55"/>
      <c r="F17" s="56"/>
      <c r="G17" s="56"/>
      <c r="H17" s="56"/>
      <c r="I17" s="56"/>
      <c r="J17" s="69"/>
      <c r="K17" s="56"/>
      <c r="L17" s="57"/>
      <c r="M17" s="67">
        <f>B測定!A96</f>
        <v>675</v>
      </c>
      <c r="AD17" s="154">
        <f>B測定!A91</f>
        <v>670</v>
      </c>
      <c r="AE17" s="56"/>
      <c r="AF17" s="56"/>
      <c r="AG17" s="56"/>
      <c r="AH17" s="56"/>
      <c r="AI17" s="56"/>
      <c r="AJ17" s="56"/>
      <c r="AK17" s="56"/>
      <c r="AL17" s="56"/>
      <c r="AM17" s="47">
        <f>B測定!M91</f>
        <v>-0.05</v>
      </c>
      <c r="AN17" s="154" t="str">
        <f t="shared" si="1"/>
        <v>OK</v>
      </c>
      <c r="AO17" s="47">
        <f>B測定!H91</f>
        <v>0.3</v>
      </c>
      <c r="AP17" s="47">
        <f>B測定!I91</f>
        <v>-0.7</v>
      </c>
    </row>
    <row r="18" spans="1:42">
      <c r="A18" s="42">
        <f>B測定!I79</f>
        <v>-0.5</v>
      </c>
      <c r="B18" s="42">
        <f>B測定!H79</f>
        <v>0.3</v>
      </c>
      <c r="C18" s="154" t="str">
        <f t="shared" si="0"/>
        <v>OK</v>
      </c>
      <c r="D18" s="160">
        <f>B測定!M79</f>
        <v>-0.2</v>
      </c>
      <c r="E18" s="55"/>
      <c r="F18" s="56"/>
      <c r="G18" s="56"/>
      <c r="H18" s="56"/>
      <c r="I18" s="56"/>
      <c r="J18" s="69"/>
      <c r="K18" s="56"/>
      <c r="L18" s="57"/>
      <c r="M18" s="67">
        <f>B測定!A79</f>
        <v>656</v>
      </c>
      <c r="AD18" s="154">
        <f>B測定!A148</f>
        <v>683</v>
      </c>
      <c r="AE18" s="56"/>
      <c r="AF18" s="56"/>
      <c r="AG18" s="56"/>
      <c r="AH18" s="56"/>
      <c r="AI18" s="56"/>
      <c r="AJ18" s="56"/>
      <c r="AK18" s="56"/>
      <c r="AL18" s="56"/>
      <c r="AM18" s="47">
        <f>B測定!M148</f>
        <v>0.01</v>
      </c>
      <c r="AN18" s="154" t="str">
        <f t="shared" si="1"/>
        <v>OK</v>
      </c>
      <c r="AO18" s="47">
        <f>B測定!H148</f>
        <v>0.3</v>
      </c>
      <c r="AP18" s="47">
        <f>B測定!I148</f>
        <v>-0.5</v>
      </c>
    </row>
    <row r="19" spans="1:42">
      <c r="A19" s="42">
        <f>B測定!I94</f>
        <v>-0.7</v>
      </c>
      <c r="B19" s="42">
        <f>B測定!H94</f>
        <v>0.3</v>
      </c>
      <c r="C19" s="154" t="str">
        <f t="shared" si="0"/>
        <v>OK</v>
      </c>
      <c r="D19" s="160">
        <f>B測定!M94</f>
        <v>-0.52</v>
      </c>
      <c r="E19" s="55"/>
      <c r="F19" s="56"/>
      <c r="G19" s="56"/>
      <c r="H19" s="56"/>
      <c r="I19" s="56"/>
      <c r="J19" s="69"/>
      <c r="K19" s="56"/>
      <c r="L19" s="57"/>
      <c r="M19" s="67">
        <f>B測定!A94</f>
        <v>673</v>
      </c>
      <c r="AD19" s="154">
        <f>B測定!A123</f>
        <v>707</v>
      </c>
      <c r="AE19" s="56"/>
      <c r="AF19" s="56"/>
      <c r="AG19" s="56"/>
      <c r="AH19" s="56"/>
      <c r="AI19" s="56"/>
      <c r="AJ19" s="56"/>
      <c r="AK19" s="56"/>
      <c r="AL19" s="56"/>
      <c r="AM19" s="47">
        <f>B測定!M123</f>
        <v>-0.13</v>
      </c>
      <c r="AN19" s="154" t="str">
        <f t="shared" si="1"/>
        <v>OK</v>
      </c>
      <c r="AO19" s="47">
        <f>B測定!H123</f>
        <v>0.3</v>
      </c>
      <c r="AP19" s="47">
        <f>B測定!I123</f>
        <v>-0.7</v>
      </c>
    </row>
    <row r="20" spans="1:42">
      <c r="A20" s="42">
        <f>B測定!I95</f>
        <v>-0.7</v>
      </c>
      <c r="B20" s="42">
        <f>B測定!H95</f>
        <v>0.3</v>
      </c>
      <c r="C20" s="154" t="str">
        <f t="shared" si="0"/>
        <v>OK</v>
      </c>
      <c r="D20" s="160">
        <f>B測定!M95</f>
        <v>-0.25</v>
      </c>
      <c r="E20" s="55"/>
      <c r="F20" s="56"/>
      <c r="G20" s="56"/>
      <c r="H20" s="56"/>
      <c r="I20" s="56"/>
      <c r="J20" s="69"/>
      <c r="K20" s="56"/>
      <c r="L20" s="57"/>
      <c r="M20" s="67">
        <f>B測定!A95</f>
        <v>674</v>
      </c>
      <c r="AD20" s="154">
        <f>B測定!A86</f>
        <v>663</v>
      </c>
      <c r="AE20" s="56"/>
      <c r="AF20" s="56"/>
      <c r="AG20" s="56"/>
      <c r="AH20" s="56"/>
      <c r="AI20" s="56"/>
      <c r="AJ20" s="56"/>
      <c r="AK20" s="56"/>
      <c r="AL20" s="56"/>
      <c r="AM20" s="47">
        <f>B測定!M86</f>
        <v>0.15</v>
      </c>
      <c r="AN20" s="154" t="str">
        <f t="shared" si="1"/>
        <v>OK</v>
      </c>
      <c r="AO20" s="47">
        <f>B測定!H86</f>
        <v>0.3</v>
      </c>
      <c r="AP20" s="47">
        <f>B測定!I86</f>
        <v>-0.7</v>
      </c>
    </row>
    <row r="21" spans="1:42">
      <c r="A21" s="42">
        <f>B測定!I93</f>
        <v>-0.7</v>
      </c>
      <c r="B21" s="42">
        <f>B測定!H93</f>
        <v>0.3</v>
      </c>
      <c r="C21" s="154" t="str">
        <f t="shared" si="0"/>
        <v>OK</v>
      </c>
      <c r="D21" s="160">
        <f>B測定!M93</f>
        <v>-0.44</v>
      </c>
      <c r="E21" s="55"/>
      <c r="F21" s="56"/>
      <c r="G21" s="56"/>
      <c r="H21" s="56"/>
      <c r="I21" s="56"/>
      <c r="J21" s="69"/>
      <c r="K21" s="56"/>
      <c r="L21" s="57"/>
      <c r="M21" s="67">
        <f>B測定!A93</f>
        <v>672</v>
      </c>
      <c r="AD21" s="154">
        <f>B測定!A75</f>
        <v>652</v>
      </c>
      <c r="AE21" s="56"/>
      <c r="AF21" s="56"/>
      <c r="AG21" s="56"/>
      <c r="AH21" s="56"/>
      <c r="AI21" s="56"/>
      <c r="AJ21" s="56"/>
      <c r="AK21" s="56"/>
      <c r="AL21" s="56"/>
      <c r="AM21" s="47">
        <f>B測定!M75</f>
        <v>0.05</v>
      </c>
      <c r="AN21" s="154" t="str">
        <f t="shared" si="1"/>
        <v>OK</v>
      </c>
      <c r="AO21" s="47">
        <f>B測定!H75</f>
        <v>0.3</v>
      </c>
      <c r="AP21" s="47">
        <f>B測定!I75</f>
        <v>-0.5</v>
      </c>
    </row>
    <row r="22" spans="1:42">
      <c r="AD22" s="154">
        <f>B測定!A146</f>
        <v>682</v>
      </c>
      <c r="AE22" s="56"/>
      <c r="AF22" s="56"/>
      <c r="AG22" s="56"/>
      <c r="AH22" s="56"/>
      <c r="AI22" s="56"/>
      <c r="AJ22" s="56"/>
      <c r="AK22" s="56"/>
      <c r="AL22" s="56"/>
      <c r="AM22" s="47">
        <f>B測定!M146</f>
        <v>-0.08</v>
      </c>
      <c r="AN22" s="154" t="str">
        <f>IF(AND(AO22&gt;=AM22,AM22&gt;=AP22),"OK","NG")</f>
        <v>OK</v>
      </c>
      <c r="AO22" s="47">
        <f>B測定!H146</f>
        <v>0.3</v>
      </c>
      <c r="AP22" s="47">
        <f>B測定!I146</f>
        <v>-0.5</v>
      </c>
    </row>
    <row r="23" spans="1:42">
      <c r="AD23" s="154">
        <f>B測定!A85</f>
        <v>662</v>
      </c>
      <c r="AE23" s="56"/>
      <c r="AF23" s="56"/>
      <c r="AG23" s="56"/>
      <c r="AH23" s="56"/>
      <c r="AI23" s="56"/>
      <c r="AJ23" s="56"/>
      <c r="AK23" s="56"/>
      <c r="AL23" s="56"/>
      <c r="AM23" s="47">
        <f>B測定!M85</f>
        <v>-0.06</v>
      </c>
      <c r="AN23" s="154" t="str">
        <f>IF(AND(AO23&gt;=AM23,AM23&gt;=AP23),"OK","NG")</f>
        <v>OK</v>
      </c>
      <c r="AO23" s="47">
        <f>B測定!H85</f>
        <v>0.3</v>
      </c>
      <c r="AP23" s="47">
        <f>B測定!I85</f>
        <v>-0.7</v>
      </c>
    </row>
    <row r="24" spans="1:42">
      <c r="AD24" s="154">
        <f>B測定!A74</f>
        <v>651</v>
      </c>
      <c r="AE24" s="56"/>
      <c r="AF24" s="56"/>
      <c r="AG24" s="56"/>
      <c r="AH24" s="56"/>
      <c r="AI24" s="56"/>
      <c r="AJ24" s="56"/>
      <c r="AK24" s="56"/>
      <c r="AL24" s="56"/>
      <c r="AM24" s="47">
        <f>B測定!M74</f>
        <v>0.05</v>
      </c>
      <c r="AN24" s="154" t="str">
        <f>IF(AND(AO24&gt;=AM24,AM24&gt;=AP24),"OK","NG")</f>
        <v>OK</v>
      </c>
      <c r="AO24" s="47">
        <f>B測定!H74</f>
        <v>0.3</v>
      </c>
      <c r="AP24" s="47">
        <f>B測定!I74</f>
        <v>-0.5</v>
      </c>
    </row>
    <row r="25" spans="1:42">
      <c r="AD25" s="154">
        <f>B測定!A121</f>
        <v>705</v>
      </c>
      <c r="AE25" s="56"/>
      <c r="AF25" s="56"/>
      <c r="AG25" s="56"/>
      <c r="AH25" s="56"/>
      <c r="AI25" s="56"/>
      <c r="AJ25" s="56"/>
      <c r="AK25" s="56"/>
      <c r="AL25" s="56"/>
      <c r="AM25" s="47">
        <f>B測定!M121</f>
        <v>-0.01</v>
      </c>
      <c r="AN25" s="154" t="str">
        <f t="shared" si="1"/>
        <v>OK</v>
      </c>
      <c r="AO25" s="47">
        <f>B測定!H121</f>
        <v>0.3</v>
      </c>
      <c r="AP25" s="47">
        <f>B測定!I121</f>
        <v>-0.7</v>
      </c>
    </row>
    <row r="26" spans="1:42">
      <c r="AD26" s="154">
        <f>B測定!A122</f>
        <v>706</v>
      </c>
      <c r="AE26" s="56"/>
      <c r="AF26" s="56"/>
      <c r="AG26" s="56"/>
      <c r="AH26" s="56"/>
      <c r="AI26" s="56"/>
      <c r="AJ26" s="56"/>
      <c r="AK26" s="56"/>
      <c r="AL26" s="56"/>
      <c r="AM26" s="47">
        <f>B測定!M122</f>
        <v>0.25</v>
      </c>
      <c r="AN26" s="154" t="str">
        <f>IF(AND(AO26&gt;=AM26,AM26&gt;=AP26),"OK","NG")</f>
        <v>OK</v>
      </c>
      <c r="AO26" s="47">
        <f>B測定!H122</f>
        <v>0.3</v>
      </c>
      <c r="AP26" s="47">
        <f>B測定!I122</f>
        <v>-0.7</v>
      </c>
    </row>
    <row r="27" spans="1:42">
      <c r="AD27" s="154">
        <f>B測定!A89</f>
        <v>668</v>
      </c>
      <c r="AE27" s="56"/>
      <c r="AF27" s="56"/>
      <c r="AG27" s="56"/>
      <c r="AH27" s="56"/>
      <c r="AI27" s="56"/>
      <c r="AJ27" s="56"/>
      <c r="AK27" s="56"/>
      <c r="AL27" s="56"/>
      <c r="AM27" s="47">
        <f>B測定!M89</f>
        <v>-0.01</v>
      </c>
      <c r="AN27" s="154" t="str">
        <f>IF(AND(AO27&gt;=AM27,AM27&gt;=AP27),"OK","NG")</f>
        <v>OK</v>
      </c>
      <c r="AO27" s="47">
        <f>B測定!H89</f>
        <v>0.3</v>
      </c>
      <c r="AP27" s="47">
        <f>B測定!I89</f>
        <v>-0.7</v>
      </c>
    </row>
    <row r="28" spans="1:42">
      <c r="AD28" s="154">
        <f>B測定!A84</f>
        <v>661</v>
      </c>
      <c r="AE28" s="56"/>
      <c r="AF28" s="56"/>
      <c r="AG28" s="56"/>
      <c r="AH28" s="56"/>
      <c r="AI28" s="56"/>
      <c r="AJ28" s="56"/>
      <c r="AK28" s="56"/>
      <c r="AL28" s="56"/>
      <c r="AM28" s="47">
        <f>B測定!M84</f>
        <v>0.23</v>
      </c>
      <c r="AN28" s="154" t="str">
        <f t="shared" si="1"/>
        <v>OK</v>
      </c>
      <c r="AO28" s="47">
        <f>B測定!H84</f>
        <v>0.3</v>
      </c>
      <c r="AP28" s="47">
        <f>B測定!I84</f>
        <v>-0.7</v>
      </c>
    </row>
    <row r="29" spans="1:42">
      <c r="AD29" s="154">
        <f>B測定!A88</f>
        <v>667</v>
      </c>
      <c r="AE29" s="56"/>
      <c r="AF29" s="56"/>
      <c r="AG29" s="56"/>
      <c r="AH29" s="56"/>
      <c r="AI29" s="56"/>
      <c r="AJ29" s="56"/>
      <c r="AK29" s="56"/>
      <c r="AL29" s="56"/>
      <c r="AM29" s="47">
        <f>B測定!M88</f>
        <v>-0.02</v>
      </c>
      <c r="AN29" s="155" t="str">
        <f t="shared" si="1"/>
        <v>OK</v>
      </c>
      <c r="AO29" s="96">
        <f>B測定!H88</f>
        <v>0.3</v>
      </c>
      <c r="AP29" s="96">
        <f>B測定!I88</f>
        <v>-0.7</v>
      </c>
    </row>
    <row r="30" spans="1:42">
      <c r="AD30" s="63"/>
      <c r="AE30" s="50"/>
      <c r="AF30" s="50"/>
      <c r="AG30" s="50"/>
      <c r="AH30" s="50"/>
      <c r="AI30" s="50"/>
      <c r="AJ30" s="50"/>
      <c r="AK30" s="50"/>
      <c r="AL30" s="50"/>
      <c r="AM30" s="98"/>
      <c r="AN30" s="63"/>
      <c r="AO30" s="159"/>
      <c r="AP30" s="159"/>
    </row>
    <row r="33" spans="1:44">
      <c r="AE33" s="41"/>
      <c r="AF33" s="41"/>
      <c r="AG33" s="41"/>
      <c r="AH33" s="41"/>
      <c r="AI33" s="41"/>
      <c r="AJ33" s="41"/>
      <c r="AK33" s="41"/>
      <c r="AL33" s="41"/>
      <c r="AQ33" s="41"/>
      <c r="AR33" s="41"/>
    </row>
    <row r="34" spans="1:44">
      <c r="AD34" s="156"/>
      <c r="AE34" s="41"/>
      <c r="AF34" s="41"/>
      <c r="AG34" s="41"/>
      <c r="AH34" s="41"/>
      <c r="AI34" s="41"/>
      <c r="AJ34" s="41"/>
      <c r="AK34" s="41"/>
      <c r="AL34" s="41"/>
      <c r="AM34" s="157"/>
      <c r="AN34" s="156"/>
      <c r="AO34" s="158"/>
      <c r="AP34" s="158"/>
      <c r="AQ34" s="41"/>
      <c r="AR34" s="41"/>
    </row>
    <row r="35" spans="1:44">
      <c r="A35" s="778" t="str">
        <f t="shared" ref="A35:D36" si="2">A6</f>
        <v>公差</v>
      </c>
      <c r="B35" s="778"/>
      <c r="C35" s="778" t="str">
        <f t="shared" si="2"/>
        <v>判定</v>
      </c>
      <c r="D35" s="778" t="str">
        <f t="shared" si="2"/>
        <v>差異</v>
      </c>
      <c r="E35" s="49"/>
      <c r="F35" s="50"/>
      <c r="G35" s="50"/>
      <c r="H35" s="50"/>
      <c r="I35" s="50"/>
      <c r="J35" s="50"/>
      <c r="K35" s="50"/>
      <c r="L35" s="51"/>
      <c r="M35" s="778" t="str">
        <f>$M$6</f>
        <v>NO</v>
      </c>
    </row>
    <row r="36" spans="1:44">
      <c r="A36" s="154" t="str">
        <f t="shared" si="2"/>
        <v>下</v>
      </c>
      <c r="B36" s="154" t="str">
        <f t="shared" si="2"/>
        <v>上</v>
      </c>
      <c r="C36" s="778"/>
      <c r="D36" s="778"/>
      <c r="E36" s="161"/>
      <c r="L36" s="162"/>
      <c r="M36" s="778"/>
    </row>
    <row r="37" spans="1:44" ht="17.25" customHeight="1">
      <c r="A37" s="42">
        <f>B測定!I107</f>
        <v>-0.5</v>
      </c>
      <c r="B37" s="42">
        <f>B測定!H107</f>
        <v>0.3</v>
      </c>
      <c r="C37" s="154" t="str">
        <f t="shared" ref="C37:C51" si="3">IF(AND(B37&gt;=D37,D37&gt;=A37),"OK","NG")</f>
        <v>OK</v>
      </c>
      <c r="D37" s="42">
        <f>B測定!M107</f>
        <v>0.14000000000000001</v>
      </c>
      <c r="E37" s="55"/>
      <c r="F37" s="56"/>
      <c r="G37" s="56"/>
      <c r="H37" s="56"/>
      <c r="I37" s="56"/>
      <c r="J37" s="56"/>
      <c r="K37" s="56"/>
      <c r="L37" s="57"/>
      <c r="M37" s="154">
        <f>B測定!A107</f>
        <v>695</v>
      </c>
    </row>
    <row r="38" spans="1:44">
      <c r="A38" s="42">
        <f>B測定!I116</f>
        <v>-0.3</v>
      </c>
      <c r="B38" s="42">
        <f>B測定!H116</f>
        <v>0.5</v>
      </c>
      <c r="C38" s="154" t="str">
        <f t="shared" si="3"/>
        <v>OK</v>
      </c>
      <c r="D38" s="42">
        <f>B測定!M116</f>
        <v>-0.05</v>
      </c>
      <c r="E38" s="55"/>
      <c r="F38" s="56"/>
      <c r="G38" s="56"/>
      <c r="H38" s="56"/>
      <c r="I38" s="56"/>
      <c r="J38" s="56"/>
      <c r="K38" s="56"/>
      <c r="L38" s="57"/>
      <c r="M38" s="154">
        <f>B測定!A116</f>
        <v>700</v>
      </c>
    </row>
    <row r="39" spans="1:44">
      <c r="A39" s="42">
        <f>B測定!I106</f>
        <v>-0.5</v>
      </c>
      <c r="B39" s="42">
        <f>B測定!H106</f>
        <v>0.3</v>
      </c>
      <c r="C39" s="154" t="str">
        <f t="shared" si="3"/>
        <v>OK</v>
      </c>
      <c r="D39" s="42">
        <f>B測定!M106</f>
        <v>0.12</v>
      </c>
      <c r="E39" s="55"/>
      <c r="F39" s="56"/>
      <c r="G39" s="56"/>
      <c r="H39" s="56"/>
      <c r="I39" s="56"/>
      <c r="J39" s="56"/>
      <c r="K39" s="56"/>
      <c r="L39" s="57"/>
      <c r="M39" s="154">
        <f>B測定!A106</f>
        <v>690</v>
      </c>
    </row>
    <row r="40" spans="1:44">
      <c r="A40" s="42">
        <f>B測定!I108</f>
        <v>-0.5</v>
      </c>
      <c r="B40" s="42">
        <f>B測定!H108</f>
        <v>0.3</v>
      </c>
      <c r="C40" s="154" t="str">
        <f t="shared" si="3"/>
        <v>OK</v>
      </c>
      <c r="D40" s="42">
        <f>B測定!M108</f>
        <v>-0.11</v>
      </c>
      <c r="E40" s="55"/>
      <c r="F40" s="56"/>
      <c r="G40" s="56"/>
      <c r="H40" s="56"/>
      <c r="I40" s="56"/>
      <c r="J40" s="56"/>
      <c r="K40" s="56"/>
      <c r="L40" s="57"/>
      <c r="M40" s="154">
        <f>B測定!A108</f>
        <v>694</v>
      </c>
    </row>
    <row r="41" spans="1:44">
      <c r="A41" s="42">
        <f>B測定!I115</f>
        <v>-0.3</v>
      </c>
      <c r="B41" s="42">
        <f>B測定!H115</f>
        <v>0.5</v>
      </c>
      <c r="C41" s="154" t="str">
        <f t="shared" si="3"/>
        <v>OK</v>
      </c>
      <c r="D41" s="42">
        <f>B測定!M115</f>
        <v>0.12</v>
      </c>
      <c r="E41" s="55"/>
      <c r="F41" s="56"/>
      <c r="G41" s="56"/>
      <c r="H41" s="56"/>
      <c r="I41" s="56"/>
      <c r="J41" s="56"/>
      <c r="K41" s="56"/>
      <c r="L41" s="57"/>
      <c r="M41" s="154">
        <f>B測定!A115</f>
        <v>699</v>
      </c>
    </row>
    <row r="42" spans="1:44">
      <c r="A42" s="42">
        <f>B測定!I105</f>
        <v>-0.5</v>
      </c>
      <c r="B42" s="42">
        <f>B測定!H105</f>
        <v>0.3</v>
      </c>
      <c r="C42" s="154" t="str">
        <f t="shared" si="3"/>
        <v>OK</v>
      </c>
      <c r="D42" s="42">
        <f>B測定!M105</f>
        <v>0.13</v>
      </c>
      <c r="E42" s="55"/>
      <c r="F42" s="56"/>
      <c r="G42" s="56"/>
      <c r="H42" s="56"/>
      <c r="I42" s="56"/>
      <c r="J42" s="56"/>
      <c r="K42" s="56"/>
      <c r="L42" s="57"/>
      <c r="M42" s="154">
        <f>B測定!A105</f>
        <v>689</v>
      </c>
    </row>
    <row r="43" spans="1:44">
      <c r="A43" s="42">
        <f>B測定!I109</f>
        <v>-0.5</v>
      </c>
      <c r="B43" s="42">
        <f>B測定!H109</f>
        <v>0.3</v>
      </c>
      <c r="C43" s="154" t="str">
        <f t="shared" si="3"/>
        <v>OK</v>
      </c>
      <c r="D43" s="42">
        <f>B測定!M109</f>
        <v>0.05</v>
      </c>
      <c r="E43" s="55"/>
      <c r="F43" s="56"/>
      <c r="G43" s="56"/>
      <c r="H43" s="56"/>
      <c r="I43" s="56"/>
      <c r="J43" s="56"/>
      <c r="K43" s="56"/>
      <c r="L43" s="57"/>
      <c r="M43" s="154">
        <f>B測定!A109</f>
        <v>693</v>
      </c>
    </row>
    <row r="44" spans="1:44">
      <c r="A44" s="42">
        <f>B測定!I114</f>
        <v>-0.3</v>
      </c>
      <c r="B44" s="42">
        <f>B測定!H114</f>
        <v>0.5</v>
      </c>
      <c r="C44" s="154" t="str">
        <f t="shared" si="3"/>
        <v>OK</v>
      </c>
      <c r="D44" s="42">
        <f>B測定!M114</f>
        <v>7.0000000000000007E-2</v>
      </c>
      <c r="E44" s="55"/>
      <c r="F44" s="56"/>
      <c r="G44" s="56"/>
      <c r="H44" s="56"/>
      <c r="I44" s="56"/>
      <c r="J44" s="56"/>
      <c r="K44" s="56"/>
      <c r="L44" s="57"/>
      <c r="M44" s="154">
        <f>B測定!A114</f>
        <v>698</v>
      </c>
    </row>
    <row r="45" spans="1:44">
      <c r="A45" s="42">
        <f>B測定!I104</f>
        <v>-0.5</v>
      </c>
      <c r="B45" s="42">
        <f>B測定!H104</f>
        <v>0.3</v>
      </c>
      <c r="C45" s="154" t="str">
        <f t="shared" si="3"/>
        <v>OK</v>
      </c>
      <c r="D45" s="42">
        <f>B測定!M104</f>
        <v>0.14000000000000001</v>
      </c>
      <c r="E45" s="55"/>
      <c r="F45" s="56"/>
      <c r="G45" s="56"/>
      <c r="H45" s="56"/>
      <c r="I45" s="56"/>
      <c r="J45" s="56"/>
      <c r="K45" s="56"/>
      <c r="L45" s="57"/>
      <c r="M45" s="154">
        <f>B測定!A104</f>
        <v>688</v>
      </c>
      <c r="AD45" s="778" t="str">
        <f>$AD$6</f>
        <v>NO</v>
      </c>
      <c r="AE45" s="49"/>
      <c r="AF45" s="50"/>
      <c r="AG45" s="50"/>
      <c r="AH45" s="50"/>
      <c r="AI45" s="50"/>
      <c r="AJ45" s="50"/>
      <c r="AK45" s="50"/>
      <c r="AL45" s="51"/>
      <c r="AM45" s="783" t="str">
        <f t="shared" ref="AM45:AP46" si="4">AM6</f>
        <v>差異</v>
      </c>
      <c r="AN45" s="783" t="str">
        <f t="shared" si="4"/>
        <v>判定</v>
      </c>
      <c r="AO45" s="805" t="str">
        <f t="shared" si="4"/>
        <v>公差</v>
      </c>
      <c r="AP45" s="806"/>
    </row>
    <row r="46" spans="1:44">
      <c r="A46" s="42">
        <f>B測定!I103</f>
        <v>-0.5</v>
      </c>
      <c r="B46" s="42">
        <f>B測定!H103</f>
        <v>0.3</v>
      </c>
      <c r="C46" s="154" t="str">
        <f t="shared" si="3"/>
        <v>OK</v>
      </c>
      <c r="D46" s="42">
        <f>B測定!M103</f>
        <v>0.25</v>
      </c>
      <c r="E46" s="55"/>
      <c r="F46" s="56"/>
      <c r="G46" s="56"/>
      <c r="H46" s="56"/>
      <c r="I46" s="56"/>
      <c r="J46" s="56"/>
      <c r="K46" s="56"/>
      <c r="L46" s="57"/>
      <c r="M46" s="154">
        <f>B測定!A103</f>
        <v>687</v>
      </c>
      <c r="AD46" s="778"/>
      <c r="AE46" s="52"/>
      <c r="AF46" s="53"/>
      <c r="AG46" s="53"/>
      <c r="AH46" s="53"/>
      <c r="AI46" s="53"/>
      <c r="AJ46" s="53"/>
      <c r="AK46" s="53"/>
      <c r="AL46" s="54"/>
      <c r="AM46" s="780"/>
      <c r="AN46" s="780"/>
      <c r="AO46" s="171" t="str">
        <f t="shared" si="4"/>
        <v>上</v>
      </c>
      <c r="AP46" s="171" t="str">
        <f t="shared" si="4"/>
        <v>下</v>
      </c>
    </row>
    <row r="47" spans="1:44">
      <c r="A47" s="42">
        <f>B測定!I110</f>
        <v>-0.5</v>
      </c>
      <c r="B47" s="42">
        <f>B測定!H110</f>
        <v>0.3</v>
      </c>
      <c r="C47" s="154" t="str">
        <f t="shared" si="3"/>
        <v>OK</v>
      </c>
      <c r="D47" s="42">
        <f>B測定!M110</f>
        <v>-0.1</v>
      </c>
      <c r="E47" s="55"/>
      <c r="F47" s="56"/>
      <c r="G47" s="56"/>
      <c r="H47" s="56"/>
      <c r="I47" s="56"/>
      <c r="J47" s="56"/>
      <c r="K47" s="56"/>
      <c r="L47" s="57"/>
      <c r="M47" s="154">
        <f>B測定!A110</f>
        <v>692</v>
      </c>
      <c r="AD47" s="154">
        <f>B測定!A119</f>
        <v>704</v>
      </c>
      <c r="AE47" s="55"/>
      <c r="AF47" s="56"/>
      <c r="AG47" s="56"/>
      <c r="AH47" s="56"/>
      <c r="AI47" s="56"/>
      <c r="AJ47" s="56"/>
      <c r="AK47" s="56"/>
      <c r="AL47" s="57"/>
      <c r="AM47" s="47">
        <f>B測定!M119</f>
        <v>-0.06</v>
      </c>
      <c r="AN47" s="154" t="str">
        <f>IF(AND(AO47&gt;=AM47,AM47&gt;=AP47),"OK","NG")</f>
        <v>OK</v>
      </c>
      <c r="AO47" s="47">
        <f>B測定!H119</f>
        <v>0.7</v>
      </c>
      <c r="AP47" s="47">
        <f>B測定!I119</f>
        <v>-0.3</v>
      </c>
    </row>
    <row r="48" spans="1:44">
      <c r="A48" s="42">
        <f>B測定!I113</f>
        <v>-0.3</v>
      </c>
      <c r="B48" s="42">
        <f>B測定!H113</f>
        <v>0.5</v>
      </c>
      <c r="C48" s="154" t="str">
        <f t="shared" si="3"/>
        <v>OK</v>
      </c>
      <c r="D48" s="42">
        <f>B測定!M113</f>
        <v>0.03</v>
      </c>
      <c r="E48" s="55"/>
      <c r="F48" s="56"/>
      <c r="G48" s="56"/>
      <c r="H48" s="56"/>
      <c r="I48" s="56"/>
      <c r="J48" s="56"/>
      <c r="K48" s="56"/>
      <c r="L48" s="57"/>
      <c r="M48" s="154">
        <f>B測定!A113</f>
        <v>697</v>
      </c>
      <c r="AD48" s="154">
        <f>B測定!A120</f>
        <v>702</v>
      </c>
      <c r="AE48" s="55"/>
      <c r="AF48" s="56"/>
      <c r="AG48" s="56"/>
      <c r="AH48" s="56"/>
      <c r="AI48" s="56"/>
      <c r="AJ48" s="56"/>
      <c r="AK48" s="56"/>
      <c r="AL48" s="57"/>
      <c r="AM48" s="47">
        <f>B測定!M120</f>
        <v>-0.1</v>
      </c>
      <c r="AN48" s="154" t="str">
        <f>IF(AND(AO48&gt;=AM48,AM48&gt;=AP48),"OK","NG")</f>
        <v>OK</v>
      </c>
      <c r="AO48" s="47">
        <f>B測定!H120</f>
        <v>0.7</v>
      </c>
      <c r="AP48" s="47">
        <f>B測定!I120</f>
        <v>-0.3</v>
      </c>
    </row>
    <row r="49" spans="1:42">
      <c r="A49" s="42">
        <f>B測定!I102</f>
        <v>-0.5</v>
      </c>
      <c r="B49" s="42">
        <f>B測定!H102</f>
        <v>0.3</v>
      </c>
      <c r="C49" s="154" t="str">
        <f t="shared" si="3"/>
        <v>OK</v>
      </c>
      <c r="D49" s="42">
        <f>B測定!M102</f>
        <v>7.0000000000000007E-2</v>
      </c>
      <c r="E49" s="55"/>
      <c r="F49" s="56"/>
      <c r="G49" s="56"/>
      <c r="H49" s="56"/>
      <c r="I49" s="56"/>
      <c r="J49" s="56"/>
      <c r="K49" s="56"/>
      <c r="L49" s="57"/>
      <c r="M49" s="154">
        <f>B測定!A102</f>
        <v>686</v>
      </c>
      <c r="AD49" s="154">
        <f>B測定!A118</f>
        <v>703</v>
      </c>
      <c r="AE49" s="55"/>
      <c r="AF49" s="56"/>
      <c r="AG49" s="56"/>
      <c r="AH49" s="56"/>
      <c r="AI49" s="56"/>
      <c r="AJ49" s="56"/>
      <c r="AK49" s="56"/>
      <c r="AL49" s="57"/>
      <c r="AM49" s="47">
        <f>B測定!M118</f>
        <v>-0.02</v>
      </c>
      <c r="AN49" s="154" t="str">
        <f>IF(AND(AO49&gt;=AM49,AM49&gt;=AP49),"OK","NG")</f>
        <v>OK</v>
      </c>
      <c r="AO49" s="47">
        <f>B測定!H118</f>
        <v>0.7</v>
      </c>
      <c r="AP49" s="47">
        <f>B測定!I118</f>
        <v>-0.3</v>
      </c>
    </row>
    <row r="50" spans="1:42">
      <c r="A50" s="42">
        <f>B測定!I111</f>
        <v>-0.5</v>
      </c>
      <c r="B50" s="42">
        <f>B測定!H111</f>
        <v>0.3</v>
      </c>
      <c r="C50" s="154" t="str">
        <f t="shared" si="3"/>
        <v>OK</v>
      </c>
      <c r="D50" s="42">
        <f>B測定!M111</f>
        <v>0.09</v>
      </c>
      <c r="E50" s="55"/>
      <c r="F50" s="56"/>
      <c r="G50" s="56"/>
      <c r="H50" s="56"/>
      <c r="I50" s="56"/>
      <c r="J50" s="56"/>
      <c r="K50" s="56"/>
      <c r="L50" s="57"/>
      <c r="M50" s="154">
        <f>B測定!A111</f>
        <v>691</v>
      </c>
      <c r="AD50" s="154">
        <f>B測定!A117</f>
        <v>701</v>
      </c>
      <c r="AE50" s="55"/>
      <c r="AF50" s="56"/>
      <c r="AG50" s="56"/>
      <c r="AH50" s="56"/>
      <c r="AI50" s="56"/>
      <c r="AJ50" s="56"/>
      <c r="AK50" s="56"/>
      <c r="AL50" s="57"/>
      <c r="AM50" s="47">
        <f>B測定!M117</f>
        <v>0.01</v>
      </c>
      <c r="AN50" s="154" t="str">
        <f>IF(AND(AO50&gt;=AM50,AM50&gt;=AP50),"OK","NG")</f>
        <v>OK</v>
      </c>
      <c r="AO50" s="47">
        <f>B測定!H117</f>
        <v>0.7</v>
      </c>
      <c r="AP50" s="47">
        <f>B測定!I117</f>
        <v>-0.3</v>
      </c>
    </row>
    <row r="51" spans="1:42">
      <c r="A51" s="42">
        <f>B測定!I112</f>
        <v>-0.3</v>
      </c>
      <c r="B51" s="42">
        <f>B測定!H112</f>
        <v>0.5</v>
      </c>
      <c r="C51" s="154" t="str">
        <f t="shared" si="3"/>
        <v>OK</v>
      </c>
      <c r="D51" s="42">
        <f>B測定!M112</f>
        <v>-0.08</v>
      </c>
      <c r="E51" s="55"/>
      <c r="F51" s="56"/>
      <c r="G51" s="56"/>
      <c r="H51" s="56"/>
      <c r="I51" s="56"/>
      <c r="J51" s="56"/>
      <c r="K51" s="56"/>
      <c r="L51" s="57"/>
      <c r="M51" s="154">
        <f>B測定!A112</f>
        <v>696</v>
      </c>
    </row>
  </sheetData>
  <mergeCells count="21">
    <mergeCell ref="A35:B35"/>
    <mergeCell ref="C35:C36"/>
    <mergeCell ref="D35:D36"/>
    <mergeCell ref="M35:M36"/>
    <mergeCell ref="C6:C7"/>
    <mergeCell ref="D6:D7"/>
    <mergeCell ref="AF1:AM2"/>
    <mergeCell ref="A6:B6"/>
    <mergeCell ref="AO6:AP6"/>
    <mergeCell ref="C1:G2"/>
    <mergeCell ref="H1:O2"/>
    <mergeCell ref="AD1:AE2"/>
    <mergeCell ref="C3:G4"/>
    <mergeCell ref="AD45:AD46"/>
    <mergeCell ref="M6:M7"/>
    <mergeCell ref="AD6:AD7"/>
    <mergeCell ref="AO45:AP45"/>
    <mergeCell ref="AM45:AM46"/>
    <mergeCell ref="AN45:AN46"/>
    <mergeCell ref="AN6:AN7"/>
    <mergeCell ref="AM6:AM7"/>
  </mergeCells>
  <phoneticPr fontId="2"/>
  <conditionalFormatting sqref="D8:D21 D37:D51">
    <cfRule type="cellIs" dxfId="105" priority="21" stopIfTrue="1" operator="notBetween">
      <formula>B8</formula>
      <formula>A8</formula>
    </cfRule>
    <cfRule type="cellIs" dxfId="104" priority="22" stopIfTrue="1" operator="notBetween">
      <formula>B8-0.1</formula>
      <formula>A8+0.1</formula>
    </cfRule>
  </conditionalFormatting>
  <conditionalFormatting sqref="AM34 AM8:AM30">
    <cfRule type="cellIs" dxfId="103" priority="23" stopIfTrue="1" operator="notBetween">
      <formula>AO8</formula>
      <formula>AP8</formula>
    </cfRule>
    <cfRule type="cellIs" dxfId="102" priority="24" stopIfTrue="1" operator="notBetween">
      <formula>AO8-0.1</formula>
      <formula>AP8+0.1</formula>
    </cfRule>
  </conditionalFormatting>
  <conditionalFormatting sqref="AN34 AN8:AN30">
    <cfRule type="cellIs" dxfId="101" priority="25" stopIfTrue="1" operator="equal">
      <formula>"NG"</formula>
    </cfRule>
    <cfRule type="cellIs" dxfId="100" priority="26" stopIfTrue="1" operator="equal">
      <formula>"OK"</formula>
    </cfRule>
  </conditionalFormatting>
  <conditionalFormatting sqref="C8:C21">
    <cfRule type="cellIs" dxfId="99" priority="13" stopIfTrue="1" operator="equal">
      <formula>"NG"</formula>
    </cfRule>
    <cfRule type="cellIs" dxfId="98" priority="14" stopIfTrue="1" operator="equal">
      <formula>"OK"</formula>
    </cfRule>
  </conditionalFormatting>
  <conditionalFormatting sqref="C37:C51">
    <cfRule type="cellIs" dxfId="97" priority="8" stopIfTrue="1" operator="equal">
      <formula>"NG"</formula>
    </cfRule>
    <cfRule type="cellIs" dxfId="96" priority="9" stopIfTrue="1" operator="equal">
      <formula>"OK"</formula>
    </cfRule>
  </conditionalFormatting>
  <conditionalFormatting sqref="AN47:AN50">
    <cfRule type="cellIs" dxfId="95" priority="3" stopIfTrue="1" operator="equal">
      <formula>"NG"</formula>
    </cfRule>
    <cfRule type="cellIs" dxfId="94" priority="4" stopIfTrue="1" operator="equal">
      <formula>"OK"</formula>
    </cfRule>
  </conditionalFormatting>
  <conditionalFormatting sqref="AM47:AM50">
    <cfRule type="cellIs" dxfId="93" priority="31" stopIfTrue="1" operator="notBetween">
      <formula>AO47</formula>
      <formula>AP47</formula>
    </cfRule>
    <cfRule type="cellIs" dxfId="92" priority="32" stopIfTrue="1" operator="notBetween">
      <formula>AO47-0.1</formula>
      <formula>AP47+0.1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56" orientation="landscape" r:id="rId1"/>
  <headerFooter alignWithMargins="0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theme="6"/>
    <pageSetUpPr fitToPage="1"/>
  </sheetPr>
  <dimension ref="A1:AP28"/>
  <sheetViews>
    <sheetView zoomScale="50" zoomScaleNormal="50" workbookViewId="0">
      <selection activeCell="K4" sqref="K4"/>
    </sheetView>
  </sheetViews>
  <sheetFormatPr baseColWidth="10" defaultColWidth="9" defaultRowHeight="17"/>
  <cols>
    <col min="1" max="2" width="7.6640625" style="38" customWidth="1"/>
    <col min="3" max="3" width="5.6640625" style="38" customWidth="1"/>
    <col min="4" max="4" width="7.6640625" style="38" customWidth="1"/>
    <col min="5" max="5" width="6.6640625" style="38" customWidth="1"/>
    <col min="6" max="6" width="10.6640625" style="38" customWidth="1"/>
    <col min="7" max="8" width="5.6640625" style="38" customWidth="1"/>
    <col min="9" max="9" width="10.6640625" style="38" customWidth="1"/>
    <col min="10" max="10" width="6.6640625" style="38" customWidth="1"/>
    <col min="11" max="11" width="10.6640625" style="38" customWidth="1"/>
    <col min="12" max="12" width="3.6640625" style="38" customWidth="1"/>
    <col min="13" max="13" width="7.1640625" style="38" customWidth="1"/>
    <col min="14" max="29" width="5.6640625" style="38" customWidth="1"/>
    <col min="30" max="30" width="7.1640625" style="38" customWidth="1"/>
    <col min="31" max="31" width="3.6640625" style="38" customWidth="1"/>
    <col min="32" max="32" width="10.6640625" style="38" customWidth="1"/>
    <col min="33" max="33" width="6.6640625" style="38" customWidth="1"/>
    <col min="34" max="34" width="10.6640625" style="38" customWidth="1"/>
    <col min="35" max="36" width="5.6640625" style="38" customWidth="1"/>
    <col min="37" max="37" width="10.6640625" style="38" customWidth="1"/>
    <col min="38" max="38" width="6.6640625" style="38" customWidth="1"/>
    <col min="39" max="39" width="7.6640625" style="38" customWidth="1"/>
    <col min="40" max="40" width="5.6640625" style="38" customWidth="1"/>
    <col min="41" max="42" width="7.6640625" style="38" customWidth="1"/>
    <col min="43" max="16384" width="9" style="38"/>
  </cols>
  <sheetData>
    <row r="1" spans="1:42" ht="17.25" customHeight="1">
      <c r="C1" s="784" t="str">
        <f>A測定!A5</f>
        <v>GHAC  R0J尺寸检查表</v>
      </c>
      <c r="D1" s="784"/>
      <c r="E1" s="784"/>
      <c r="F1" s="784"/>
      <c r="G1" s="784"/>
      <c r="H1" s="784" t="str">
        <f>CONCATENATE(MID(A測定!A5,6,3),"#",A測定!D5,"_",A測定!L5,"(",TEXT(A測定!G5,"yy/mm/dd"),")","_","SHOT.NO",A測定!J5)</f>
        <v xml:space="preserve"> R0#3_DC1(AVE)_SHOT.NO191</v>
      </c>
      <c r="I1" s="784"/>
      <c r="J1" s="784"/>
      <c r="K1" s="784"/>
      <c r="L1" s="784"/>
      <c r="M1" s="784"/>
      <c r="N1" s="784"/>
      <c r="O1" s="784"/>
      <c r="AD1" s="785" t="str">
        <f>A測定!$J$7</f>
        <v>基准值</v>
      </c>
      <c r="AE1" s="786"/>
      <c r="AF1" s="784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AG1" s="784"/>
      <c r="AH1" s="784"/>
      <c r="AI1" s="784"/>
      <c r="AJ1" s="784"/>
      <c r="AK1" s="784"/>
      <c r="AL1" s="784"/>
      <c r="AM1" s="784"/>
    </row>
    <row r="2" spans="1:42" ht="17.25" customHeight="1">
      <c r="C2" s="784"/>
      <c r="D2" s="784"/>
      <c r="E2" s="784"/>
      <c r="F2" s="784"/>
      <c r="G2" s="784"/>
      <c r="H2" s="784"/>
      <c r="I2" s="784"/>
      <c r="J2" s="784"/>
      <c r="K2" s="784"/>
      <c r="L2" s="784"/>
      <c r="M2" s="784"/>
      <c r="N2" s="784"/>
      <c r="O2" s="784"/>
      <c r="AD2" s="787"/>
      <c r="AE2" s="788"/>
      <c r="AF2" s="784"/>
      <c r="AG2" s="784"/>
      <c r="AH2" s="784"/>
      <c r="AI2" s="784"/>
      <c r="AJ2" s="784"/>
      <c r="AK2" s="784"/>
      <c r="AL2" s="784"/>
      <c r="AM2" s="784"/>
    </row>
    <row r="3" spans="1:42" ht="17.25" customHeight="1">
      <c r="C3" s="790" t="str">
        <f>A測定!$S$1</f>
        <v>GA　端面</v>
      </c>
      <c r="D3" s="791"/>
      <c r="E3" s="791"/>
      <c r="F3" s="791"/>
      <c r="G3" s="792"/>
      <c r="H3" s="39" t="s">
        <v>23</v>
      </c>
      <c r="I3" s="40">
        <f>MAX(D8:D28,AM8:AM27)</f>
        <v>0.42</v>
      </c>
      <c r="Q3" s="1"/>
      <c r="R3" s="1"/>
      <c r="S3" s="1"/>
      <c r="T3" s="1"/>
      <c r="U3" s="1"/>
      <c r="V3" s="1"/>
      <c r="W3" s="1"/>
      <c r="X3" s="1"/>
    </row>
    <row r="4" spans="1:42" ht="17.25" customHeight="1">
      <c r="C4" s="793"/>
      <c r="D4" s="794"/>
      <c r="E4" s="794"/>
      <c r="F4" s="794"/>
      <c r="G4" s="795"/>
      <c r="H4" s="39" t="s">
        <v>24</v>
      </c>
      <c r="I4" s="40">
        <f>MIN(D8:D28,AM8:AM27)</f>
        <v>-0.05</v>
      </c>
      <c r="J4" s="58"/>
      <c r="Q4" s="1"/>
      <c r="R4" s="1"/>
      <c r="S4" s="1"/>
      <c r="T4" s="1"/>
      <c r="U4" s="1"/>
      <c r="V4" s="1"/>
      <c r="W4" s="1"/>
      <c r="X4" s="1"/>
      <c r="AD4" s="41"/>
      <c r="AE4" s="41"/>
      <c r="AF4" s="41"/>
      <c r="AG4" s="41"/>
      <c r="AH4" s="41"/>
      <c r="AI4" s="41"/>
      <c r="AJ4" s="41"/>
      <c r="AK4" s="41"/>
    </row>
    <row r="5" spans="1:42">
      <c r="F5" s="41"/>
      <c r="G5" s="41"/>
      <c r="H5" s="41"/>
      <c r="I5" s="41"/>
      <c r="J5" s="59"/>
      <c r="K5" s="41"/>
      <c r="L5" s="41"/>
      <c r="M5" s="41"/>
      <c r="AD5" s="41"/>
      <c r="AE5" s="41"/>
      <c r="AF5" s="41"/>
      <c r="AG5" s="41"/>
      <c r="AH5" s="41"/>
      <c r="AI5" s="41"/>
      <c r="AJ5" s="41"/>
      <c r="AK5" s="41"/>
    </row>
    <row r="6" spans="1:42" ht="17.25" customHeight="1">
      <c r="A6" s="778" t="str">
        <f>RIGHT(A測定!$H$11,2)</f>
        <v>公差</v>
      </c>
      <c r="B6" s="778"/>
      <c r="C6" s="778" t="str">
        <f>A測定!$O$11</f>
        <v>判定</v>
      </c>
      <c r="D6" s="778" t="str">
        <f>A測定!$M$11</f>
        <v>差異</v>
      </c>
      <c r="E6" s="49"/>
      <c r="F6" s="50"/>
      <c r="G6" s="50"/>
      <c r="H6" s="50"/>
      <c r="I6" s="50"/>
      <c r="J6" s="50"/>
      <c r="K6" s="50"/>
      <c r="L6" s="51"/>
      <c r="M6" s="778" t="str">
        <f>A測定!$A$11</f>
        <v>NO</v>
      </c>
      <c r="AD6" s="778" t="str">
        <f>M6</f>
        <v>NO</v>
      </c>
      <c r="AE6" s="49"/>
      <c r="AF6" s="50"/>
      <c r="AG6" s="50"/>
      <c r="AH6" s="50"/>
      <c r="AI6" s="50"/>
      <c r="AJ6" s="50"/>
      <c r="AK6" s="50"/>
      <c r="AL6" s="51"/>
      <c r="AM6" s="778" t="str">
        <f>D6</f>
        <v>差異</v>
      </c>
      <c r="AN6" s="778" t="str">
        <f>C6</f>
        <v>判定</v>
      </c>
      <c r="AO6" s="778" t="str">
        <f>A6</f>
        <v>公差</v>
      </c>
      <c r="AP6" s="778"/>
    </row>
    <row r="7" spans="1:42">
      <c r="A7" s="173" t="str">
        <f>LEFT(A測定!$I$11,1)</f>
        <v>下</v>
      </c>
      <c r="B7" s="173" t="str">
        <f>LEFT(A測定!$H$11,1)</f>
        <v>上</v>
      </c>
      <c r="C7" s="778"/>
      <c r="D7" s="778"/>
      <c r="E7" s="161"/>
      <c r="F7" s="41"/>
      <c r="G7" s="41"/>
      <c r="H7" s="41"/>
      <c r="I7" s="41"/>
      <c r="J7" s="41"/>
      <c r="K7" s="41"/>
      <c r="L7" s="162"/>
      <c r="M7" s="778"/>
      <c r="AD7" s="778"/>
      <c r="AE7" s="52"/>
      <c r="AF7" s="53"/>
      <c r="AG7" s="53"/>
      <c r="AH7" s="53"/>
      <c r="AI7" s="53"/>
      <c r="AJ7" s="53"/>
      <c r="AK7" s="53"/>
      <c r="AL7" s="54"/>
      <c r="AM7" s="778"/>
      <c r="AN7" s="778"/>
      <c r="AO7" s="171" t="str">
        <f>B7</f>
        <v>上</v>
      </c>
      <c r="AP7" s="171" t="str">
        <f>A7</f>
        <v>下</v>
      </c>
    </row>
    <row r="8" spans="1:42">
      <c r="A8" s="42">
        <f>A測定!I54</f>
        <v>-0.2</v>
      </c>
      <c r="B8" s="42">
        <f>A測定!H54</f>
        <v>0.5</v>
      </c>
      <c r="C8" s="154" t="str">
        <f t="shared" ref="C8:C28" si="0">IF(AND(B8&gt;=D8,D8&gt;=A8),"OK","NG")</f>
        <v>OK</v>
      </c>
      <c r="D8" s="42">
        <f>A測定!M54</f>
        <v>0.4</v>
      </c>
      <c r="E8" s="55"/>
      <c r="F8" s="56"/>
      <c r="G8" s="56"/>
      <c r="H8" s="56"/>
      <c r="I8" s="56"/>
      <c r="J8" s="56"/>
      <c r="K8" s="56"/>
      <c r="L8" s="57"/>
      <c r="M8" s="154">
        <f>A測定!A54</f>
        <v>379</v>
      </c>
      <c r="AD8" s="154">
        <f>A測定!A13</f>
        <v>1002</v>
      </c>
      <c r="AE8" s="56"/>
      <c r="AF8" s="56"/>
      <c r="AG8" s="56"/>
      <c r="AH8" s="56"/>
      <c r="AI8" s="56"/>
      <c r="AJ8" s="56"/>
      <c r="AK8" s="56"/>
      <c r="AL8" s="56"/>
      <c r="AM8" s="47">
        <f>A測定!M13</f>
        <v>0</v>
      </c>
      <c r="AN8" s="154" t="str">
        <f t="shared" ref="AN8:AN27" si="1">IF(AND(AO8&gt;=AM8,AM8&gt;=AP8),"OK","NG")</f>
        <v>OK</v>
      </c>
      <c r="AO8" s="47">
        <f>A測定!H13</f>
        <v>0.05</v>
      </c>
      <c r="AP8" s="47">
        <f>A測定!I13</f>
        <v>-0.05</v>
      </c>
    </row>
    <row r="9" spans="1:42">
      <c r="A9" s="42">
        <f>A測定!I43</f>
        <v>-0.2</v>
      </c>
      <c r="B9" s="42">
        <f>A測定!H43</f>
        <v>0.5</v>
      </c>
      <c r="C9" s="154" t="str">
        <f t="shared" si="0"/>
        <v>OK</v>
      </c>
      <c r="D9" s="42">
        <f>A測定!M43</f>
        <v>0.26</v>
      </c>
      <c r="E9" s="55"/>
      <c r="F9" s="56"/>
      <c r="G9" s="56"/>
      <c r="H9" s="56"/>
      <c r="I9" s="56"/>
      <c r="J9" s="56"/>
      <c r="K9" s="56"/>
      <c r="L9" s="57"/>
      <c r="M9" s="154">
        <f>A測定!A43</f>
        <v>367</v>
      </c>
      <c r="AD9" s="154">
        <f>A測定!A44</f>
        <v>368</v>
      </c>
      <c r="AE9" s="56"/>
      <c r="AF9" s="56"/>
      <c r="AG9" s="56"/>
      <c r="AH9" s="56"/>
      <c r="AI9" s="56"/>
      <c r="AJ9" s="56"/>
      <c r="AK9" s="56"/>
      <c r="AL9" s="56"/>
      <c r="AM9" s="47">
        <f>A測定!M44</f>
        <v>0.31</v>
      </c>
      <c r="AN9" s="154" t="str">
        <f t="shared" si="1"/>
        <v>OK</v>
      </c>
      <c r="AO9" s="47">
        <f>A測定!H44</f>
        <v>0.5</v>
      </c>
      <c r="AP9" s="47">
        <f>A測定!I44</f>
        <v>-0.2</v>
      </c>
    </row>
    <row r="10" spans="1:42">
      <c r="A10" s="42">
        <f>A測定!I12</f>
        <v>-0.05</v>
      </c>
      <c r="B10" s="42">
        <f>A測定!H12</f>
        <v>0.05</v>
      </c>
      <c r="C10" s="154" t="str">
        <f t="shared" si="0"/>
        <v>OK</v>
      </c>
      <c r="D10" s="42">
        <f>A測定!M12</f>
        <v>0</v>
      </c>
      <c r="E10" s="55"/>
      <c r="F10" s="56"/>
      <c r="G10" s="56"/>
      <c r="H10" s="56"/>
      <c r="I10" s="56"/>
      <c r="J10" s="56"/>
      <c r="K10" s="56"/>
      <c r="L10" s="57"/>
      <c r="M10" s="154">
        <f>A測定!A12</f>
        <v>1001</v>
      </c>
      <c r="AD10" s="154">
        <f>A測定!A36</f>
        <v>360</v>
      </c>
      <c r="AE10" s="56"/>
      <c r="AF10" s="56"/>
      <c r="AG10" s="56"/>
      <c r="AH10" s="56"/>
      <c r="AI10" s="56"/>
      <c r="AJ10" s="56"/>
      <c r="AK10" s="56"/>
      <c r="AL10" s="56"/>
      <c r="AM10" s="47">
        <f>A測定!M36</f>
        <v>0.27</v>
      </c>
      <c r="AN10" s="154" t="str">
        <f t="shared" si="1"/>
        <v>OK</v>
      </c>
      <c r="AO10" s="47">
        <f>A測定!H36</f>
        <v>0.5</v>
      </c>
      <c r="AP10" s="47">
        <f>A測定!I36</f>
        <v>-0.2</v>
      </c>
    </row>
    <row r="11" spans="1:42">
      <c r="A11" s="42">
        <f>A測定!I53</f>
        <v>-0.2</v>
      </c>
      <c r="B11" s="42">
        <f>A測定!H53</f>
        <v>0.5</v>
      </c>
      <c r="C11" s="154" t="str">
        <f t="shared" si="0"/>
        <v>OK</v>
      </c>
      <c r="D11" s="42">
        <f>A測定!M53</f>
        <v>0.14000000000000001</v>
      </c>
      <c r="E11" s="55"/>
      <c r="F11" s="56"/>
      <c r="G11" s="56"/>
      <c r="H11" s="56"/>
      <c r="I11" s="56"/>
      <c r="J11" s="56"/>
      <c r="K11" s="56"/>
      <c r="L11" s="57"/>
      <c r="M11" s="154">
        <f>A測定!A53</f>
        <v>378</v>
      </c>
      <c r="AD11" s="154">
        <f>A測定!A60</f>
        <v>386</v>
      </c>
      <c r="AE11" s="56"/>
      <c r="AF11" s="56"/>
      <c r="AG11" s="56"/>
      <c r="AH11" s="56"/>
      <c r="AI11" s="56"/>
      <c r="AJ11" s="56"/>
      <c r="AK11" s="56"/>
      <c r="AL11" s="56"/>
      <c r="AM11" s="47">
        <f>A測定!M60</f>
        <v>0.01</v>
      </c>
      <c r="AN11" s="154" t="str">
        <f t="shared" si="1"/>
        <v>OK</v>
      </c>
      <c r="AO11" s="47">
        <f>A測定!H60</f>
        <v>0.5</v>
      </c>
      <c r="AP11" s="47">
        <f>A測定!I60</f>
        <v>-0.2</v>
      </c>
    </row>
    <row r="12" spans="1:42">
      <c r="A12" s="42">
        <f>A測定!I31</f>
        <v>-0.2</v>
      </c>
      <c r="B12" s="42">
        <f>A測定!H31</f>
        <v>0.5</v>
      </c>
      <c r="C12" s="154" t="str">
        <f t="shared" si="0"/>
        <v>OK</v>
      </c>
      <c r="D12" s="42">
        <f>A測定!M31</f>
        <v>0.26</v>
      </c>
      <c r="E12" s="55"/>
      <c r="F12" s="56"/>
      <c r="G12" s="56"/>
      <c r="H12" s="56"/>
      <c r="I12" s="56"/>
      <c r="J12" s="56"/>
      <c r="K12" s="56"/>
      <c r="L12" s="57"/>
      <c r="M12" s="154">
        <f>A測定!A31</f>
        <v>355</v>
      </c>
      <c r="AD12" s="154">
        <f>A測定!A45</f>
        <v>369</v>
      </c>
      <c r="AE12" s="56"/>
      <c r="AF12" s="56"/>
      <c r="AG12" s="56"/>
      <c r="AH12" s="56"/>
      <c r="AI12" s="56"/>
      <c r="AJ12" s="56"/>
      <c r="AK12" s="56"/>
      <c r="AL12" s="56"/>
      <c r="AM12" s="47">
        <f>A測定!M45</f>
        <v>0.2</v>
      </c>
      <c r="AN12" s="154" t="str">
        <f t="shared" si="1"/>
        <v>OK</v>
      </c>
      <c r="AO12" s="47">
        <f>A測定!H45</f>
        <v>0.5</v>
      </c>
      <c r="AP12" s="47">
        <f>A測定!I45</f>
        <v>-0.2</v>
      </c>
    </row>
    <row r="13" spans="1:42">
      <c r="A13" s="42">
        <f>A測定!I42</f>
        <v>-0.2</v>
      </c>
      <c r="B13" s="42">
        <f>A測定!H42</f>
        <v>0.5</v>
      </c>
      <c r="C13" s="154" t="str">
        <f t="shared" si="0"/>
        <v>OK</v>
      </c>
      <c r="D13" s="42">
        <f>A測定!M42</f>
        <v>0.1</v>
      </c>
      <c r="E13" s="55"/>
      <c r="F13" s="56"/>
      <c r="G13" s="56"/>
      <c r="H13" s="56"/>
      <c r="I13" s="56"/>
      <c r="J13" s="56"/>
      <c r="K13" s="56"/>
      <c r="L13" s="57"/>
      <c r="M13" s="154">
        <f>A測定!A42</f>
        <v>366</v>
      </c>
      <c r="AD13" s="154">
        <f>A測定!A46</f>
        <v>371</v>
      </c>
      <c r="AE13" s="56"/>
      <c r="AF13" s="56"/>
      <c r="AG13" s="56"/>
      <c r="AH13" s="56"/>
      <c r="AI13" s="56"/>
      <c r="AJ13" s="56"/>
      <c r="AK13" s="56"/>
      <c r="AL13" s="56"/>
      <c r="AM13" s="47">
        <f>A測定!M46</f>
        <v>0.28000000000000003</v>
      </c>
      <c r="AN13" s="154" t="str">
        <f t="shared" si="1"/>
        <v>OK</v>
      </c>
      <c r="AO13" s="47">
        <f>A測定!H46</f>
        <v>0.5</v>
      </c>
      <c r="AP13" s="47">
        <f>A測定!I46</f>
        <v>-0.2</v>
      </c>
    </row>
    <row r="14" spans="1:42">
      <c r="A14" s="42">
        <f>A測定!I59</f>
        <v>-0.2</v>
      </c>
      <c r="B14" s="42">
        <f>A測定!H59</f>
        <v>0.5</v>
      </c>
      <c r="C14" s="154" t="str">
        <f t="shared" si="0"/>
        <v>OK</v>
      </c>
      <c r="D14" s="42">
        <f>A測定!M59</f>
        <v>-0.03</v>
      </c>
      <c r="E14" s="55"/>
      <c r="F14" s="56"/>
      <c r="G14" s="56"/>
      <c r="H14" s="56"/>
      <c r="I14" s="56"/>
      <c r="J14" s="56"/>
      <c r="K14" s="56"/>
      <c r="L14" s="57"/>
      <c r="M14" s="154">
        <f>A測定!A59</f>
        <v>385</v>
      </c>
      <c r="AD14" s="154">
        <f>A測定!A61</f>
        <v>387</v>
      </c>
      <c r="AE14" s="56"/>
      <c r="AF14" s="56"/>
      <c r="AG14" s="56"/>
      <c r="AH14" s="56"/>
      <c r="AI14" s="56"/>
      <c r="AJ14" s="56"/>
      <c r="AK14" s="56"/>
      <c r="AL14" s="56"/>
      <c r="AM14" s="47">
        <f>A測定!M61</f>
        <v>7.0000000000000007E-2</v>
      </c>
      <c r="AN14" s="154" t="str">
        <f t="shared" si="1"/>
        <v>OK</v>
      </c>
      <c r="AO14" s="47">
        <f>A測定!H61</f>
        <v>0.5</v>
      </c>
      <c r="AP14" s="47">
        <f>A測定!I61</f>
        <v>-0.2</v>
      </c>
    </row>
    <row r="15" spans="1:42">
      <c r="A15" s="42">
        <f>A測定!I30</f>
        <v>-0.2</v>
      </c>
      <c r="B15" s="42">
        <f>A測定!H30</f>
        <v>0.5</v>
      </c>
      <c r="C15" s="154" t="str">
        <f t="shared" si="0"/>
        <v>OK</v>
      </c>
      <c r="D15" s="42">
        <f>A測定!M30</f>
        <v>0.2</v>
      </c>
      <c r="E15" s="55"/>
      <c r="F15" s="56"/>
      <c r="G15" s="56"/>
      <c r="H15" s="56"/>
      <c r="I15" s="56"/>
      <c r="J15" s="56"/>
      <c r="K15" s="56"/>
      <c r="L15" s="57"/>
      <c r="M15" s="154">
        <f>A測定!A30</f>
        <v>354</v>
      </c>
      <c r="AD15" s="154">
        <f>A測定!A35</f>
        <v>359</v>
      </c>
      <c r="AE15" s="56"/>
      <c r="AF15" s="56"/>
      <c r="AG15" s="56"/>
      <c r="AH15" s="56"/>
      <c r="AI15" s="56"/>
      <c r="AJ15" s="56"/>
      <c r="AK15" s="56"/>
      <c r="AL15" s="56"/>
      <c r="AM15" s="47">
        <f>A測定!M35</f>
        <v>0.26</v>
      </c>
      <c r="AN15" s="154" t="str">
        <f t="shared" si="1"/>
        <v>OK</v>
      </c>
      <c r="AO15" s="47">
        <f>A測定!H35</f>
        <v>0.5</v>
      </c>
      <c r="AP15" s="47">
        <f>A測定!I35</f>
        <v>-0.2</v>
      </c>
    </row>
    <row r="16" spans="1:42">
      <c r="A16" s="42">
        <f>A測定!I41</f>
        <v>-0.2</v>
      </c>
      <c r="B16" s="42">
        <f>A測定!H41</f>
        <v>0.5</v>
      </c>
      <c r="C16" s="154" t="str">
        <f t="shared" si="0"/>
        <v>OK</v>
      </c>
      <c r="D16" s="42">
        <f>A測定!M41</f>
        <v>0.18</v>
      </c>
      <c r="E16" s="55"/>
      <c r="F16" s="56"/>
      <c r="G16" s="56"/>
      <c r="H16" s="56"/>
      <c r="I16" s="56"/>
      <c r="J16" s="56"/>
      <c r="K16" s="56"/>
      <c r="L16" s="57"/>
      <c r="M16" s="154">
        <f>A測定!A41</f>
        <v>365</v>
      </c>
      <c r="AD16" s="154">
        <f>A測定!A47</f>
        <v>372</v>
      </c>
      <c r="AE16" s="56"/>
      <c r="AF16" s="56"/>
      <c r="AG16" s="56"/>
      <c r="AH16" s="56"/>
      <c r="AI16" s="56"/>
      <c r="AJ16" s="56"/>
      <c r="AK16" s="56"/>
      <c r="AL16" s="56"/>
      <c r="AM16" s="47">
        <f>A測定!M47</f>
        <v>0.06</v>
      </c>
      <c r="AN16" s="154" t="str">
        <f t="shared" si="1"/>
        <v>OK</v>
      </c>
      <c r="AO16" s="47">
        <f>A測定!H47</f>
        <v>0.5</v>
      </c>
      <c r="AP16" s="47">
        <f>A測定!I47</f>
        <v>-0.2</v>
      </c>
    </row>
    <row r="17" spans="1:42">
      <c r="A17" s="42">
        <f>A測定!I58</f>
        <v>-0.2</v>
      </c>
      <c r="B17" s="42">
        <f>A測定!H58</f>
        <v>0.5</v>
      </c>
      <c r="C17" s="154" t="str">
        <f t="shared" si="0"/>
        <v>OK</v>
      </c>
      <c r="D17" s="42">
        <f>A測定!M58</f>
        <v>-0.03</v>
      </c>
      <c r="E17" s="55"/>
      <c r="F17" s="56"/>
      <c r="G17" s="56"/>
      <c r="H17" s="56"/>
      <c r="I17" s="56"/>
      <c r="J17" s="56"/>
      <c r="K17" s="56"/>
      <c r="L17" s="57"/>
      <c r="M17" s="154">
        <f>A測定!A58</f>
        <v>384</v>
      </c>
      <c r="AD17" s="154">
        <f>A測定!A62</f>
        <v>388</v>
      </c>
      <c r="AE17" s="56"/>
      <c r="AF17" s="56"/>
      <c r="AG17" s="56"/>
      <c r="AH17" s="56"/>
      <c r="AI17" s="56"/>
      <c r="AJ17" s="56"/>
      <c r="AK17" s="56"/>
      <c r="AL17" s="56"/>
      <c r="AM17" s="47">
        <f>A測定!M62</f>
        <v>0.15</v>
      </c>
      <c r="AN17" s="154" t="str">
        <f t="shared" si="1"/>
        <v>OK</v>
      </c>
      <c r="AO17" s="47">
        <f>A測定!H62</f>
        <v>0.5</v>
      </c>
      <c r="AP17" s="47">
        <f>A測定!I62</f>
        <v>-0.2</v>
      </c>
    </row>
    <row r="18" spans="1:42">
      <c r="A18" s="42">
        <f>A測定!I29</f>
        <v>-0.2</v>
      </c>
      <c r="B18" s="42">
        <f>A測定!H29</f>
        <v>0.5</v>
      </c>
      <c r="C18" s="154" t="str">
        <f t="shared" si="0"/>
        <v>OK</v>
      </c>
      <c r="D18" s="42">
        <f>A測定!M29</f>
        <v>0.22</v>
      </c>
      <c r="E18" s="55"/>
      <c r="F18" s="56"/>
      <c r="G18" s="56"/>
      <c r="H18" s="56"/>
      <c r="I18" s="56"/>
      <c r="J18" s="56"/>
      <c r="K18" s="56"/>
      <c r="L18" s="57"/>
      <c r="M18" s="154">
        <f>A測定!A29</f>
        <v>353</v>
      </c>
      <c r="AD18" s="154">
        <f>A測定!A34</f>
        <v>358</v>
      </c>
      <c r="AE18" s="56"/>
      <c r="AF18" s="56"/>
      <c r="AG18" s="56"/>
      <c r="AH18" s="56"/>
      <c r="AI18" s="56"/>
      <c r="AJ18" s="56"/>
      <c r="AK18" s="56"/>
      <c r="AL18" s="56"/>
      <c r="AM18" s="47">
        <f>A測定!M34</f>
        <v>7.0000000000000007E-2</v>
      </c>
      <c r="AN18" s="154" t="str">
        <f t="shared" si="1"/>
        <v>OK</v>
      </c>
      <c r="AO18" s="47">
        <f>A測定!H34</f>
        <v>0.5</v>
      </c>
      <c r="AP18" s="47">
        <f>A測定!I34</f>
        <v>-0.2</v>
      </c>
    </row>
    <row r="19" spans="1:42">
      <c r="A19" s="42">
        <f>A測定!I57</f>
        <v>-0.3</v>
      </c>
      <c r="B19" s="42">
        <f>A測定!H57</f>
        <v>0.5</v>
      </c>
      <c r="C19" s="154" t="str">
        <f t="shared" si="0"/>
        <v>OK</v>
      </c>
      <c r="D19" s="42">
        <f>A測定!M57</f>
        <v>-0.05</v>
      </c>
      <c r="E19" s="55"/>
      <c r="F19" s="56"/>
      <c r="G19" s="56"/>
      <c r="H19" s="56"/>
      <c r="I19" s="56"/>
      <c r="J19" s="56"/>
      <c r="K19" s="56"/>
      <c r="L19" s="57"/>
      <c r="M19" s="154">
        <f>A測定!A57</f>
        <v>383</v>
      </c>
      <c r="AD19" s="154">
        <f>A測定!A63</f>
        <v>389</v>
      </c>
      <c r="AE19" s="56"/>
      <c r="AF19" s="56"/>
      <c r="AG19" s="56"/>
      <c r="AH19" s="56"/>
      <c r="AI19" s="56"/>
      <c r="AJ19" s="56"/>
      <c r="AK19" s="56"/>
      <c r="AL19" s="56"/>
      <c r="AM19" s="47">
        <f>A測定!M63</f>
        <v>0.18</v>
      </c>
      <c r="AN19" s="154" t="str">
        <f t="shared" si="1"/>
        <v>OK</v>
      </c>
      <c r="AO19" s="47">
        <f>A測定!H63</f>
        <v>0.5</v>
      </c>
      <c r="AP19" s="47">
        <f>A測定!I63</f>
        <v>-0.2</v>
      </c>
    </row>
    <row r="20" spans="1:42">
      <c r="A20" s="42">
        <f>A測定!I40</f>
        <v>-0.2</v>
      </c>
      <c r="B20" s="42">
        <f>A測定!H40</f>
        <v>0.5</v>
      </c>
      <c r="C20" s="154" t="str">
        <f t="shared" si="0"/>
        <v>OK</v>
      </c>
      <c r="D20" s="42">
        <f>A測定!M40</f>
        <v>0.05</v>
      </c>
      <c r="E20" s="55"/>
      <c r="F20" s="56"/>
      <c r="G20" s="56"/>
      <c r="H20" s="56"/>
      <c r="I20" s="56"/>
      <c r="J20" s="56"/>
      <c r="K20" s="56"/>
      <c r="L20" s="57"/>
      <c r="M20" s="154">
        <f>A測定!A40</f>
        <v>364</v>
      </c>
      <c r="AD20" s="154">
        <f>A測定!A48</f>
        <v>373</v>
      </c>
      <c r="AE20" s="56"/>
      <c r="AF20" s="56"/>
      <c r="AG20" s="56"/>
      <c r="AH20" s="56"/>
      <c r="AI20" s="56"/>
      <c r="AJ20" s="56"/>
      <c r="AK20" s="56"/>
      <c r="AL20" s="56"/>
      <c r="AM20" s="47">
        <f>A測定!M48</f>
        <v>0.25</v>
      </c>
      <c r="AN20" s="154" t="str">
        <f t="shared" si="1"/>
        <v>OK</v>
      </c>
      <c r="AO20" s="47">
        <f>A測定!H48</f>
        <v>0.5</v>
      </c>
      <c r="AP20" s="47">
        <f>A測定!I48</f>
        <v>-0.2</v>
      </c>
    </row>
    <row r="21" spans="1:42">
      <c r="A21" s="42">
        <f>A測定!I28</f>
        <v>-0.2</v>
      </c>
      <c r="B21" s="42">
        <f>A測定!H28</f>
        <v>0.5</v>
      </c>
      <c r="C21" s="154" t="str">
        <f t="shared" si="0"/>
        <v>OK</v>
      </c>
      <c r="D21" s="42">
        <f>A測定!M28</f>
        <v>0.2</v>
      </c>
      <c r="E21" s="55"/>
      <c r="F21" s="56"/>
      <c r="G21" s="56"/>
      <c r="H21" s="56"/>
      <c r="I21" s="56"/>
      <c r="J21" s="56"/>
      <c r="K21" s="56"/>
      <c r="L21" s="57"/>
      <c r="M21" s="154">
        <f>A測定!A28</f>
        <v>352</v>
      </c>
      <c r="AD21" s="154">
        <f>A測定!A33</f>
        <v>357</v>
      </c>
      <c r="AE21" s="56"/>
      <c r="AF21" s="56"/>
      <c r="AG21" s="56"/>
      <c r="AH21" s="56"/>
      <c r="AI21" s="56"/>
      <c r="AJ21" s="56"/>
      <c r="AK21" s="56"/>
      <c r="AL21" s="56"/>
      <c r="AM21" s="47">
        <f>A測定!M33</f>
        <v>0.06</v>
      </c>
      <c r="AN21" s="154" t="str">
        <f t="shared" si="1"/>
        <v>OK</v>
      </c>
      <c r="AO21" s="47">
        <f>A測定!H33</f>
        <v>0.5</v>
      </c>
      <c r="AP21" s="47">
        <f>A測定!I33</f>
        <v>-0.2</v>
      </c>
    </row>
    <row r="22" spans="1:42">
      <c r="A22" s="42">
        <f>A測定!I56</f>
        <v>-0.2</v>
      </c>
      <c r="B22" s="42">
        <f>A測定!H56</f>
        <v>0.5</v>
      </c>
      <c r="C22" s="154" t="str">
        <f t="shared" si="0"/>
        <v>OK</v>
      </c>
      <c r="D22" s="42">
        <f>A測定!M56</f>
        <v>-0.02</v>
      </c>
      <c r="E22" s="55"/>
      <c r="F22" s="56"/>
      <c r="G22" s="56"/>
      <c r="H22" s="56"/>
      <c r="I22" s="56"/>
      <c r="J22" s="56"/>
      <c r="K22" s="56"/>
      <c r="L22" s="57"/>
      <c r="M22" s="154">
        <f>A測定!A56</f>
        <v>382</v>
      </c>
      <c r="AD22" s="154">
        <f>A測定!A64</f>
        <v>390</v>
      </c>
      <c r="AE22" s="56"/>
      <c r="AF22" s="56"/>
      <c r="AG22" s="56"/>
      <c r="AH22" s="56"/>
      <c r="AI22" s="56"/>
      <c r="AJ22" s="56"/>
      <c r="AK22" s="56"/>
      <c r="AL22" s="56"/>
      <c r="AM22" s="47">
        <f>A測定!M64</f>
        <v>0.17</v>
      </c>
      <c r="AN22" s="154" t="str">
        <f t="shared" si="1"/>
        <v>OK</v>
      </c>
      <c r="AO22" s="47">
        <f>A測定!H64</f>
        <v>0.5</v>
      </c>
      <c r="AP22" s="47">
        <f>A測定!I64</f>
        <v>-0.2</v>
      </c>
    </row>
    <row r="23" spans="1:42">
      <c r="A23" s="42">
        <f>A測定!I39</f>
        <v>-0.2</v>
      </c>
      <c r="B23" s="42">
        <f>A測定!H39</f>
        <v>0.5</v>
      </c>
      <c r="C23" s="154" t="str">
        <f t="shared" si="0"/>
        <v>OK</v>
      </c>
      <c r="D23" s="42">
        <f>A測定!M39</f>
        <v>0.17</v>
      </c>
      <c r="E23" s="55"/>
      <c r="F23" s="56"/>
      <c r="G23" s="56"/>
      <c r="H23" s="56"/>
      <c r="I23" s="56"/>
      <c r="J23" s="56"/>
      <c r="K23" s="56"/>
      <c r="L23" s="57"/>
      <c r="M23" s="154">
        <f>A測定!A39</f>
        <v>363</v>
      </c>
      <c r="AD23" s="154">
        <f>A測定!A49</f>
        <v>374</v>
      </c>
      <c r="AE23" s="56"/>
      <c r="AF23" s="56"/>
      <c r="AG23" s="56"/>
      <c r="AH23" s="56"/>
      <c r="AI23" s="56"/>
      <c r="AJ23" s="56"/>
      <c r="AK23" s="56"/>
      <c r="AL23" s="56"/>
      <c r="AM23" s="47">
        <f>A測定!M49</f>
        <v>0.13</v>
      </c>
      <c r="AN23" s="154" t="str">
        <f t="shared" si="1"/>
        <v>OK</v>
      </c>
      <c r="AO23" s="47">
        <f>A測定!H49</f>
        <v>0.5</v>
      </c>
      <c r="AP23" s="47">
        <f>A測定!I49</f>
        <v>-0.2</v>
      </c>
    </row>
    <row r="24" spans="1:42">
      <c r="A24" s="42">
        <f>A測定!I38</f>
        <v>-0.2</v>
      </c>
      <c r="B24" s="42">
        <f>A測定!H38</f>
        <v>0.5</v>
      </c>
      <c r="C24" s="154" t="str">
        <f t="shared" si="0"/>
        <v>OK</v>
      </c>
      <c r="D24" s="42">
        <f>A測定!M38</f>
        <v>0.21</v>
      </c>
      <c r="E24" s="55"/>
      <c r="F24" s="56"/>
      <c r="G24" s="56"/>
      <c r="H24" s="56"/>
      <c r="I24" s="56"/>
      <c r="J24" s="56"/>
      <c r="K24" s="56"/>
      <c r="L24" s="57"/>
      <c r="M24" s="154">
        <f>A測定!A38</f>
        <v>362</v>
      </c>
      <c r="AD24" s="154">
        <f>A測定!A51</f>
        <v>376</v>
      </c>
      <c r="AE24" s="56"/>
      <c r="AF24" s="56"/>
      <c r="AG24" s="56"/>
      <c r="AH24" s="56"/>
      <c r="AI24" s="56"/>
      <c r="AJ24" s="56"/>
      <c r="AK24" s="56"/>
      <c r="AL24" s="56"/>
      <c r="AM24" s="47">
        <f>A測定!M51</f>
        <v>0.16</v>
      </c>
      <c r="AN24" s="154" t="str">
        <f t="shared" si="1"/>
        <v>OK</v>
      </c>
      <c r="AO24" s="47">
        <f>A測定!H51</f>
        <v>0.5</v>
      </c>
      <c r="AP24" s="47">
        <f>A測定!I51</f>
        <v>-0.2</v>
      </c>
    </row>
    <row r="25" spans="1:42">
      <c r="A25" s="42">
        <f>A測定!I55</f>
        <v>-0.2</v>
      </c>
      <c r="B25" s="42">
        <f>A測定!H55</f>
        <v>0.5</v>
      </c>
      <c r="C25" s="154" t="str">
        <f t="shared" si="0"/>
        <v>OK</v>
      </c>
      <c r="D25" s="42">
        <f>A測定!M55</f>
        <v>0.06</v>
      </c>
      <c r="E25" s="55"/>
      <c r="F25" s="56"/>
      <c r="G25" s="56"/>
      <c r="H25" s="56"/>
      <c r="I25" s="56"/>
      <c r="J25" s="56"/>
      <c r="K25" s="56"/>
      <c r="L25" s="57"/>
      <c r="M25" s="154">
        <f>A測定!A55</f>
        <v>381</v>
      </c>
      <c r="AD25" s="154">
        <f>A測定!A32</f>
        <v>356</v>
      </c>
      <c r="AE25" s="56"/>
      <c r="AF25" s="56"/>
      <c r="AG25" s="56"/>
      <c r="AH25" s="56"/>
      <c r="AI25" s="56"/>
      <c r="AJ25" s="56"/>
      <c r="AK25" s="56"/>
      <c r="AL25" s="56"/>
      <c r="AM25" s="47">
        <f>A測定!M32</f>
        <v>0</v>
      </c>
      <c r="AN25" s="154" t="str">
        <f t="shared" si="1"/>
        <v>OK</v>
      </c>
      <c r="AO25" s="47">
        <f>A測定!H32</f>
        <v>0.5</v>
      </c>
      <c r="AP25" s="47">
        <f>A測定!I32</f>
        <v>-0.2</v>
      </c>
    </row>
    <row r="26" spans="1:42">
      <c r="A26" s="42">
        <f>A測定!I27</f>
        <v>-0.2</v>
      </c>
      <c r="B26" s="42">
        <f>A測定!H27</f>
        <v>0.5</v>
      </c>
      <c r="C26" s="154" t="str">
        <f t="shared" si="0"/>
        <v>OK</v>
      </c>
      <c r="D26" s="42">
        <f>A測定!M27</f>
        <v>0.36</v>
      </c>
      <c r="E26" s="55"/>
      <c r="F26" s="56"/>
      <c r="G26" s="56"/>
      <c r="H26" s="56"/>
      <c r="I26" s="56"/>
      <c r="J26" s="56"/>
      <c r="K26" s="56"/>
      <c r="L26" s="57"/>
      <c r="M26" s="154">
        <f>A測定!A27</f>
        <v>351</v>
      </c>
      <c r="AD26" s="154">
        <f>A測定!A14</f>
        <v>1003</v>
      </c>
      <c r="AE26" s="56"/>
      <c r="AF26" s="56"/>
      <c r="AG26" s="56"/>
      <c r="AH26" s="56"/>
      <c r="AI26" s="56"/>
      <c r="AJ26" s="56"/>
      <c r="AK26" s="56"/>
      <c r="AL26" s="56"/>
      <c r="AM26" s="47">
        <f>A測定!M14</f>
        <v>0</v>
      </c>
      <c r="AN26" s="154" t="str">
        <f t="shared" si="1"/>
        <v>OK</v>
      </c>
      <c r="AO26" s="47">
        <f>A測定!H14</f>
        <v>0.05</v>
      </c>
      <c r="AP26" s="47">
        <f>A測定!I14</f>
        <v>-0.05</v>
      </c>
    </row>
    <row r="27" spans="1:42">
      <c r="A27" s="42">
        <f>A測定!I52</f>
        <v>-0.2</v>
      </c>
      <c r="B27" s="42">
        <f>A測定!H52</f>
        <v>0.5</v>
      </c>
      <c r="C27" s="154" t="str">
        <f t="shared" si="0"/>
        <v>OK</v>
      </c>
      <c r="D27" s="42">
        <f>A測定!M52</f>
        <v>0.38</v>
      </c>
      <c r="E27" s="55"/>
      <c r="F27" s="56"/>
      <c r="G27" s="56"/>
      <c r="H27" s="56"/>
      <c r="I27" s="56"/>
      <c r="J27" s="56"/>
      <c r="K27" s="56"/>
      <c r="L27" s="57"/>
      <c r="M27" s="154">
        <f>A測定!A52</f>
        <v>377</v>
      </c>
      <c r="AD27" s="154">
        <f>A測定!A50</f>
        <v>375</v>
      </c>
      <c r="AE27" s="56"/>
      <c r="AF27" s="56"/>
      <c r="AG27" s="56"/>
      <c r="AH27" s="56"/>
      <c r="AI27" s="56"/>
      <c r="AJ27" s="56"/>
      <c r="AK27" s="56"/>
      <c r="AL27" s="56"/>
      <c r="AM27" s="47">
        <f>A測定!M50</f>
        <v>0.09</v>
      </c>
      <c r="AN27" s="154" t="str">
        <f t="shared" si="1"/>
        <v>OK</v>
      </c>
      <c r="AO27" s="47">
        <f>A測定!H50</f>
        <v>0.5</v>
      </c>
      <c r="AP27" s="47">
        <f>A測定!I50</f>
        <v>-0.2</v>
      </c>
    </row>
    <row r="28" spans="1:42">
      <c r="A28" s="42">
        <f>A測定!I37</f>
        <v>-0.2</v>
      </c>
      <c r="B28" s="42">
        <f>A測定!H37</f>
        <v>0.5</v>
      </c>
      <c r="C28" s="154" t="str">
        <f t="shared" si="0"/>
        <v>OK</v>
      </c>
      <c r="D28" s="42">
        <f>A測定!M37</f>
        <v>0.42</v>
      </c>
      <c r="E28" s="55"/>
      <c r="F28" s="56"/>
      <c r="G28" s="56"/>
      <c r="H28" s="56"/>
      <c r="I28" s="56"/>
      <c r="J28" s="56"/>
      <c r="K28" s="56"/>
      <c r="L28" s="57"/>
      <c r="M28" s="154">
        <f>A測定!A37</f>
        <v>361</v>
      </c>
    </row>
  </sheetData>
  <mergeCells count="13">
    <mergeCell ref="AO6:AP6"/>
    <mergeCell ref="C3:G4"/>
    <mergeCell ref="A6:B6"/>
    <mergeCell ref="C1:G2"/>
    <mergeCell ref="H1:O2"/>
    <mergeCell ref="AN6:AN7"/>
    <mergeCell ref="AM6:AM7"/>
    <mergeCell ref="AD1:AE2"/>
    <mergeCell ref="AF1:AM2"/>
    <mergeCell ref="C6:C7"/>
    <mergeCell ref="D6:D7"/>
    <mergeCell ref="M6:M7"/>
    <mergeCell ref="AD6:AD7"/>
  </mergeCells>
  <phoneticPr fontId="2"/>
  <conditionalFormatting sqref="D8:D28">
    <cfRule type="cellIs" dxfId="91" priority="11" stopIfTrue="1" operator="notBetween">
      <formula>B8</formula>
      <formula>A8</formula>
    </cfRule>
    <cfRule type="cellIs" dxfId="90" priority="12" stopIfTrue="1" operator="notBetween">
      <formula>B8-0.1</formula>
      <formula>A8+0.1</formula>
    </cfRule>
  </conditionalFormatting>
  <conditionalFormatting sqref="AN8:AN27">
    <cfRule type="cellIs" dxfId="89" priority="8" stopIfTrue="1" operator="equal">
      <formula>"NG"</formula>
    </cfRule>
    <cfRule type="cellIs" dxfId="88" priority="9" stopIfTrue="1" operator="equal">
      <formula>"OK"</formula>
    </cfRule>
  </conditionalFormatting>
  <conditionalFormatting sqref="AM8:AM27">
    <cfRule type="cellIs" dxfId="87" priority="62" stopIfTrue="1" operator="notBetween">
      <formula>AO8</formula>
      <formula>AP8</formula>
    </cfRule>
    <cfRule type="cellIs" dxfId="86" priority="63" stopIfTrue="1" operator="notBetween">
      <formula>AO8-0.1</formula>
      <formula>AP8+0.1</formula>
    </cfRule>
  </conditionalFormatting>
  <conditionalFormatting sqref="C8:C28">
    <cfRule type="cellIs" dxfId="85" priority="3" stopIfTrue="1" operator="equal">
      <formula>"NG"</formula>
    </cfRule>
    <cfRule type="cellIs" dxfId="84" priority="4" stopIfTrue="1" operator="equal">
      <formula>"OK"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58" orientation="landscape" verticalDpi="0" r:id="rId1"/>
  <headerFooter alignWithMargins="0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theme="6"/>
    <pageSetUpPr fitToPage="1"/>
  </sheetPr>
  <dimension ref="A1:AP13"/>
  <sheetViews>
    <sheetView zoomScale="50" zoomScaleNormal="50" workbookViewId="0">
      <selection activeCell="K4" sqref="K4"/>
    </sheetView>
  </sheetViews>
  <sheetFormatPr baseColWidth="10" defaultColWidth="9" defaultRowHeight="17"/>
  <cols>
    <col min="1" max="2" width="7.6640625" style="38" customWidth="1"/>
    <col min="3" max="3" width="5.6640625" style="38" customWidth="1"/>
    <col min="4" max="4" width="7.6640625" style="38" customWidth="1"/>
    <col min="5" max="5" width="6.6640625" style="38" customWidth="1"/>
    <col min="6" max="6" width="10.6640625" style="38" customWidth="1"/>
    <col min="7" max="8" width="5.6640625" style="38" customWidth="1"/>
    <col min="9" max="9" width="10.6640625" style="38" customWidth="1"/>
    <col min="10" max="10" width="6.6640625" style="38" customWidth="1"/>
    <col min="11" max="11" width="10.6640625" style="38" customWidth="1"/>
    <col min="12" max="12" width="3.6640625" style="38" customWidth="1"/>
    <col min="13" max="13" width="7.1640625" style="38" customWidth="1"/>
    <col min="14" max="29" width="5.6640625" style="38" customWidth="1"/>
    <col min="30" max="30" width="7.1640625" style="38" customWidth="1"/>
    <col min="31" max="31" width="3.6640625" style="38" customWidth="1"/>
    <col min="32" max="32" width="10.6640625" style="38" customWidth="1"/>
    <col min="33" max="33" width="6.6640625" style="38" customWidth="1"/>
    <col min="34" max="34" width="10.6640625" style="38" customWidth="1"/>
    <col min="35" max="36" width="5.6640625" style="38" customWidth="1"/>
    <col min="37" max="37" width="10.6640625" style="38" customWidth="1"/>
    <col min="38" max="38" width="6.6640625" style="38" customWidth="1"/>
    <col min="39" max="39" width="7.6640625" style="38" customWidth="1"/>
    <col min="40" max="40" width="5.6640625" style="38" customWidth="1"/>
    <col min="41" max="42" width="7.6640625" style="38" customWidth="1"/>
    <col min="43" max="16384" width="9" style="38"/>
  </cols>
  <sheetData>
    <row r="1" spans="1:42" ht="17.25" customHeight="1">
      <c r="C1" s="784" t="str">
        <f>A測定!A5</f>
        <v>GHAC  R0J尺寸检查表</v>
      </c>
      <c r="D1" s="784"/>
      <c r="E1" s="784"/>
      <c r="F1" s="784"/>
      <c r="G1" s="784"/>
      <c r="H1" s="784" t="str">
        <f>CONCATENATE(MID(A測定!A5,6,3),"#",A測定!D5,"_",A測定!L5,"(",TEXT(A測定!G5,"yy/mm/dd"),")","_","SHOT.NO",A測定!J5)</f>
        <v xml:space="preserve"> R0#3_DC1(AVE)_SHOT.NO191</v>
      </c>
      <c r="I1" s="784"/>
      <c r="J1" s="784"/>
      <c r="K1" s="784"/>
      <c r="L1" s="784"/>
      <c r="M1" s="784"/>
      <c r="N1" s="784"/>
      <c r="O1" s="784"/>
      <c r="AD1" s="785" t="str">
        <f>A測定!$J$7</f>
        <v>基准值</v>
      </c>
      <c r="AE1" s="786"/>
      <c r="AF1" s="784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AG1" s="784"/>
      <c r="AH1" s="784"/>
      <c r="AI1" s="784"/>
      <c r="AJ1" s="784"/>
      <c r="AK1" s="784"/>
      <c r="AL1" s="784"/>
      <c r="AM1" s="784"/>
    </row>
    <row r="2" spans="1:42" ht="17.25" customHeight="1">
      <c r="C2" s="784"/>
      <c r="D2" s="784"/>
      <c r="E2" s="784"/>
      <c r="F2" s="784"/>
      <c r="G2" s="784"/>
      <c r="H2" s="784"/>
      <c r="I2" s="784"/>
      <c r="J2" s="784"/>
      <c r="K2" s="784"/>
      <c r="L2" s="784"/>
      <c r="M2" s="784"/>
      <c r="N2" s="784"/>
      <c r="O2" s="784"/>
      <c r="AD2" s="787"/>
      <c r="AE2" s="788"/>
      <c r="AF2" s="784"/>
      <c r="AG2" s="784"/>
      <c r="AH2" s="784"/>
      <c r="AI2" s="784"/>
      <c r="AJ2" s="784"/>
      <c r="AK2" s="784"/>
      <c r="AL2" s="784"/>
      <c r="AM2" s="784"/>
    </row>
    <row r="3" spans="1:42" ht="17.25" customHeight="1">
      <c r="C3" s="790" t="str">
        <f>A測定!$T$1</f>
        <v>天　端面</v>
      </c>
      <c r="D3" s="791"/>
      <c r="E3" s="791"/>
      <c r="F3" s="791"/>
      <c r="G3" s="792"/>
      <c r="H3" s="39" t="s">
        <v>25</v>
      </c>
      <c r="I3" s="40">
        <f>MAX(D8:D12,AM8:AM13)</f>
        <v>-0.1</v>
      </c>
      <c r="Q3" s="1"/>
      <c r="R3" s="1"/>
      <c r="S3" s="1"/>
      <c r="T3" s="1"/>
      <c r="U3" s="1"/>
      <c r="V3" s="1"/>
      <c r="W3" s="1"/>
      <c r="X3" s="1"/>
    </row>
    <row r="4" spans="1:42" ht="17.25" customHeight="1">
      <c r="C4" s="793"/>
      <c r="D4" s="794"/>
      <c r="E4" s="794"/>
      <c r="F4" s="794"/>
      <c r="G4" s="795"/>
      <c r="H4" s="39" t="s">
        <v>21</v>
      </c>
      <c r="I4" s="40">
        <f>MIN(D8:D12,AM8:AM13)</f>
        <v>-0.74</v>
      </c>
      <c r="Q4" s="1"/>
      <c r="R4" s="1"/>
      <c r="S4" s="1"/>
      <c r="T4" s="1"/>
      <c r="U4" s="1"/>
      <c r="V4" s="1"/>
      <c r="W4" s="1"/>
      <c r="X4" s="1"/>
    </row>
    <row r="6" spans="1:42" ht="17.25" customHeight="1">
      <c r="A6" s="778" t="str">
        <f>RIGHT(A測定!$H$11,2)</f>
        <v>公差</v>
      </c>
      <c r="B6" s="778"/>
      <c r="C6" s="778" t="str">
        <f>A測定!$O$11</f>
        <v>判定</v>
      </c>
      <c r="D6" s="778" t="str">
        <f>A測定!$M$11</f>
        <v>差異</v>
      </c>
      <c r="E6" s="49"/>
      <c r="F6" s="50"/>
      <c r="G6" s="50"/>
      <c r="H6" s="50"/>
      <c r="I6" s="50"/>
      <c r="J6" s="50"/>
      <c r="K6" s="50"/>
      <c r="L6" s="51"/>
      <c r="M6" s="778" t="str">
        <f>A測定!$A$11</f>
        <v>NO</v>
      </c>
      <c r="AD6" s="778" t="str">
        <f>M6</f>
        <v>NO</v>
      </c>
      <c r="AE6" s="49"/>
      <c r="AF6" s="50"/>
      <c r="AG6" s="50"/>
      <c r="AH6" s="50"/>
      <c r="AI6" s="50"/>
      <c r="AJ6" s="50"/>
      <c r="AK6" s="50"/>
      <c r="AL6" s="51"/>
      <c r="AM6" s="778" t="str">
        <f>D6</f>
        <v>差異</v>
      </c>
      <c r="AN6" s="778" t="str">
        <f>C6</f>
        <v>判定</v>
      </c>
      <c r="AO6" s="778" t="str">
        <f>A6</f>
        <v>公差</v>
      </c>
      <c r="AP6" s="778"/>
    </row>
    <row r="7" spans="1:42">
      <c r="A7" s="173" t="str">
        <f>LEFT(A測定!$I$11,1)</f>
        <v>下</v>
      </c>
      <c r="B7" s="173" t="str">
        <f>LEFT(A測定!$H$11,1)</f>
        <v>上</v>
      </c>
      <c r="C7" s="778"/>
      <c r="D7" s="778"/>
      <c r="E7" s="161"/>
      <c r="F7" s="41"/>
      <c r="G7" s="41"/>
      <c r="H7" s="41"/>
      <c r="I7" s="41"/>
      <c r="J7" s="41"/>
      <c r="K7" s="41"/>
      <c r="L7" s="162"/>
      <c r="M7" s="778"/>
      <c r="AD7" s="778"/>
      <c r="AE7" s="52"/>
      <c r="AF7" s="53"/>
      <c r="AG7" s="53"/>
      <c r="AH7" s="53"/>
      <c r="AI7" s="53"/>
      <c r="AJ7" s="53"/>
      <c r="AK7" s="53"/>
      <c r="AL7" s="54"/>
      <c r="AM7" s="778"/>
      <c r="AN7" s="778"/>
      <c r="AO7" s="171" t="str">
        <f>B7</f>
        <v>上</v>
      </c>
      <c r="AP7" s="171" t="str">
        <f>A7</f>
        <v>下</v>
      </c>
    </row>
    <row r="8" spans="1:42">
      <c r="A8" s="42">
        <f>A測定!I232</f>
        <v>-0.5</v>
      </c>
      <c r="B8" s="42">
        <f>A測定!H232</f>
        <v>0.3</v>
      </c>
      <c r="C8" s="154" t="str">
        <f>IF(AND(B8&gt;=D8,D8&gt;=A8),"OK","NG")</f>
        <v>OK</v>
      </c>
      <c r="D8" s="42">
        <f>A測定!M232</f>
        <v>-0.4</v>
      </c>
      <c r="E8" s="55"/>
      <c r="F8" s="56"/>
      <c r="G8" s="56"/>
      <c r="H8" s="56"/>
      <c r="I8" s="56"/>
      <c r="J8" s="56"/>
      <c r="K8" s="56"/>
      <c r="L8" s="57"/>
      <c r="M8" s="154">
        <f>A測定!A232</f>
        <v>262</v>
      </c>
      <c r="AD8" s="154">
        <f>A測定!A230</f>
        <v>260</v>
      </c>
      <c r="AE8" s="55"/>
      <c r="AF8" s="56"/>
      <c r="AG8" s="56"/>
      <c r="AH8" s="56"/>
      <c r="AI8" s="56"/>
      <c r="AJ8" s="56"/>
      <c r="AK8" s="56"/>
      <c r="AL8" s="57"/>
      <c r="AM8" s="47">
        <f>A測定!M230</f>
        <v>-0.74</v>
      </c>
      <c r="AN8" s="154" t="str">
        <f t="shared" ref="AN8:AN13" si="0">IF(AND(AO8&gt;=AM8,AM8&gt;=AP8),"OK","NG")</f>
        <v>NG</v>
      </c>
      <c r="AO8" s="47">
        <f>A測定!H230</f>
        <v>0.3</v>
      </c>
      <c r="AP8" s="47">
        <f>A測定!I230</f>
        <v>-0.7</v>
      </c>
    </row>
    <row r="9" spans="1:42">
      <c r="A9" s="42">
        <f>A測定!I223</f>
        <v>-0.5</v>
      </c>
      <c r="B9" s="42">
        <f>A測定!H223</f>
        <v>0.3</v>
      </c>
      <c r="C9" s="154" t="str">
        <f>IF(AND(B9&gt;=D9,D9&gt;=A9),"OK","NG")</f>
        <v>OK</v>
      </c>
      <c r="D9" s="42">
        <f>A測定!M223</f>
        <v>-0.1</v>
      </c>
      <c r="E9" s="55"/>
      <c r="F9" s="56"/>
      <c r="G9" s="56"/>
      <c r="H9" s="56"/>
      <c r="I9" s="56"/>
      <c r="J9" s="56"/>
      <c r="K9" s="56"/>
      <c r="L9" s="57"/>
      <c r="M9" s="154">
        <f>A測定!A223</f>
        <v>252</v>
      </c>
      <c r="AD9" s="154">
        <f>A測定!A225</f>
        <v>255</v>
      </c>
      <c r="AE9" s="55"/>
      <c r="AF9" s="56"/>
      <c r="AG9" s="56"/>
      <c r="AH9" s="56"/>
      <c r="AI9" s="56"/>
      <c r="AJ9" s="56"/>
      <c r="AK9" s="56"/>
      <c r="AL9" s="57"/>
      <c r="AM9" s="47">
        <f>A測定!M225</f>
        <v>-0.47</v>
      </c>
      <c r="AN9" s="154" t="str">
        <f t="shared" si="0"/>
        <v>OK</v>
      </c>
      <c r="AO9" s="47">
        <f>A測定!H225</f>
        <v>0.3</v>
      </c>
      <c r="AP9" s="47">
        <f>A測定!I225</f>
        <v>-0.5</v>
      </c>
    </row>
    <row r="10" spans="1:42">
      <c r="A10" s="42">
        <f>A測定!I231</f>
        <v>-0.5</v>
      </c>
      <c r="B10" s="42">
        <f>A測定!H231</f>
        <v>0.3</v>
      </c>
      <c r="C10" s="154" t="str">
        <f>IF(AND(B10&gt;=D10,D10&gt;=A10),"OK","NG")</f>
        <v>OK</v>
      </c>
      <c r="D10" s="42">
        <f>A測定!M231</f>
        <v>-0.44</v>
      </c>
      <c r="E10" s="55"/>
      <c r="F10" s="56"/>
      <c r="G10" s="56"/>
      <c r="H10" s="56"/>
      <c r="I10" s="56"/>
      <c r="J10" s="56"/>
      <c r="K10" s="56"/>
      <c r="L10" s="57"/>
      <c r="M10" s="154">
        <f>A測定!A231</f>
        <v>261</v>
      </c>
      <c r="AD10" s="154">
        <f>A測定!A229</f>
        <v>259</v>
      </c>
      <c r="AE10" s="55"/>
      <c r="AF10" s="56"/>
      <c r="AG10" s="56"/>
      <c r="AH10" s="56"/>
      <c r="AI10" s="56"/>
      <c r="AJ10" s="56"/>
      <c r="AK10" s="56"/>
      <c r="AL10" s="57"/>
      <c r="AM10" s="47">
        <f>A測定!M229</f>
        <v>-0.6</v>
      </c>
      <c r="AN10" s="154" t="str">
        <f t="shared" si="0"/>
        <v>OK</v>
      </c>
      <c r="AO10" s="47">
        <f>A測定!H229</f>
        <v>0.3</v>
      </c>
      <c r="AP10" s="47">
        <f>A測定!I229</f>
        <v>-0.7</v>
      </c>
    </row>
    <row r="11" spans="1:42">
      <c r="A11" s="42">
        <f>A測定!I227</f>
        <v>-0.5</v>
      </c>
      <c r="B11" s="42">
        <f>A測定!H227</f>
        <v>0.3</v>
      </c>
      <c r="C11" s="154" t="str">
        <f>IF(AND(B11&gt;=D11,D11&gt;=A11),"OK","NG")</f>
        <v>OK</v>
      </c>
      <c r="D11" s="42">
        <f>A測定!M227</f>
        <v>-0.31</v>
      </c>
      <c r="E11" s="55"/>
      <c r="F11" s="56"/>
      <c r="G11" s="56"/>
      <c r="H11" s="56"/>
      <c r="I11" s="56"/>
      <c r="J11" s="56"/>
      <c r="K11" s="56"/>
      <c r="L11" s="57"/>
      <c r="M11" s="154">
        <f>A測定!A227</f>
        <v>257</v>
      </c>
      <c r="AD11" s="154">
        <f>A測定!A226</f>
        <v>256</v>
      </c>
      <c r="AE11" s="55"/>
      <c r="AF11" s="56"/>
      <c r="AG11" s="56"/>
      <c r="AH11" s="56"/>
      <c r="AI11" s="56"/>
      <c r="AJ11" s="56"/>
      <c r="AK11" s="56"/>
      <c r="AL11" s="57"/>
      <c r="AM11" s="47">
        <f>A測定!M226</f>
        <v>-0.33</v>
      </c>
      <c r="AN11" s="154" t="str">
        <f t="shared" si="0"/>
        <v>OK</v>
      </c>
      <c r="AO11" s="47">
        <f>A測定!H226</f>
        <v>0.3</v>
      </c>
      <c r="AP11" s="47">
        <f>A測定!I226</f>
        <v>-0.5</v>
      </c>
    </row>
    <row r="12" spans="1:42">
      <c r="A12" s="42">
        <f>A測定!I222</f>
        <v>-0.5</v>
      </c>
      <c r="B12" s="42">
        <f>A測定!H222</f>
        <v>0.3</v>
      </c>
      <c r="C12" s="154" t="str">
        <f>IF(AND(B12&gt;=D12,D12&gt;=A12),"OK","NG")</f>
        <v>NG</v>
      </c>
      <c r="D12" s="42">
        <f>A測定!M222</f>
        <v>-0.53</v>
      </c>
      <c r="E12" s="55"/>
      <c r="F12" s="56"/>
      <c r="G12" s="56"/>
      <c r="H12" s="56"/>
      <c r="I12" s="56"/>
      <c r="J12" s="56"/>
      <c r="K12" s="56"/>
      <c r="L12" s="57"/>
      <c r="M12" s="154">
        <f>A測定!A222</f>
        <v>251</v>
      </c>
      <c r="AD12" s="154">
        <f>A測定!A228</f>
        <v>258</v>
      </c>
      <c r="AE12" s="55"/>
      <c r="AF12" s="56"/>
      <c r="AG12" s="56"/>
      <c r="AH12" s="56"/>
      <c r="AI12" s="56"/>
      <c r="AJ12" s="56"/>
      <c r="AK12" s="56"/>
      <c r="AL12" s="57"/>
      <c r="AM12" s="47">
        <f>A測定!M228</f>
        <v>-0.54</v>
      </c>
      <c r="AN12" s="154" t="str">
        <f t="shared" si="0"/>
        <v>NG</v>
      </c>
      <c r="AO12" s="47">
        <f>A測定!H228</f>
        <v>0.3</v>
      </c>
      <c r="AP12" s="47">
        <f>A測定!I228</f>
        <v>-0.5</v>
      </c>
    </row>
    <row r="13" spans="1:42">
      <c r="AD13" s="154">
        <f>A測定!A224</f>
        <v>253</v>
      </c>
      <c r="AE13" s="55"/>
      <c r="AF13" s="56"/>
      <c r="AG13" s="56"/>
      <c r="AH13" s="56"/>
      <c r="AI13" s="56"/>
      <c r="AJ13" s="56"/>
      <c r="AK13" s="56"/>
      <c r="AL13" s="57"/>
      <c r="AM13" s="47">
        <f>A測定!M224</f>
        <v>-0.52</v>
      </c>
      <c r="AN13" s="154" t="str">
        <f t="shared" si="0"/>
        <v>NG</v>
      </c>
      <c r="AO13" s="47">
        <f>A測定!H224</f>
        <v>0.3</v>
      </c>
      <c r="AP13" s="47">
        <f>A測定!I224</f>
        <v>-0.5</v>
      </c>
    </row>
  </sheetData>
  <mergeCells count="13">
    <mergeCell ref="C1:G2"/>
    <mergeCell ref="H1:O2"/>
    <mergeCell ref="C3:G4"/>
    <mergeCell ref="AD1:AE2"/>
    <mergeCell ref="AF1:AM2"/>
    <mergeCell ref="AN6:AN7"/>
    <mergeCell ref="AO6:AP6"/>
    <mergeCell ref="A6:B6"/>
    <mergeCell ref="C6:C7"/>
    <mergeCell ref="D6:D7"/>
    <mergeCell ref="M6:M7"/>
    <mergeCell ref="AD6:AD7"/>
    <mergeCell ref="AM6:AM7"/>
  </mergeCells>
  <phoneticPr fontId="2"/>
  <conditionalFormatting sqref="D8:D12">
    <cfRule type="cellIs" dxfId="83" priority="11" stopIfTrue="1" operator="notBetween">
      <formula>B8</formula>
      <formula>A8</formula>
    </cfRule>
    <cfRule type="cellIs" dxfId="82" priority="12" stopIfTrue="1" operator="notBetween">
      <formula>B8-0.1</formula>
      <formula>A8+0.1</formula>
    </cfRule>
  </conditionalFormatting>
  <conditionalFormatting sqref="AM8:AM13">
    <cfRule type="cellIs" dxfId="81" priority="13" stopIfTrue="1" operator="notBetween">
      <formula>AO8</formula>
      <formula>AP8</formula>
    </cfRule>
    <cfRule type="cellIs" dxfId="80" priority="14" stopIfTrue="1" operator="notBetween">
      <formula>AO8-0.1</formula>
      <formula>AP8+0.1</formula>
    </cfRule>
  </conditionalFormatting>
  <conditionalFormatting sqref="C8:C12">
    <cfRule type="cellIs" dxfId="79" priority="8" stopIfTrue="1" operator="equal">
      <formula>"NG"</formula>
    </cfRule>
    <cfRule type="cellIs" dxfId="78" priority="9" stopIfTrue="1" operator="equal">
      <formula>"OK"</formula>
    </cfRule>
  </conditionalFormatting>
  <conditionalFormatting sqref="AN8:AN13">
    <cfRule type="cellIs" dxfId="77" priority="3" stopIfTrue="1" operator="equal">
      <formula>"NG"</formula>
    </cfRule>
    <cfRule type="cellIs" dxfId="76" priority="4" stopIfTrue="1" operator="equal">
      <formula>"OK"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58" orientation="landscape" verticalDpi="0" r:id="rId1"/>
  <headerFooter alignWithMargins="0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theme="6"/>
    <pageSetUpPr fitToPage="1"/>
  </sheetPr>
  <dimension ref="A1:AP99"/>
  <sheetViews>
    <sheetView zoomScale="50" zoomScaleNormal="50" workbookViewId="0">
      <selection activeCell="K4" sqref="K4"/>
    </sheetView>
  </sheetViews>
  <sheetFormatPr baseColWidth="10" defaultColWidth="9" defaultRowHeight="17"/>
  <cols>
    <col min="1" max="2" width="7.6640625" style="38" customWidth="1"/>
    <col min="3" max="3" width="5.6640625" style="38" customWidth="1"/>
    <col min="4" max="4" width="7.6640625" style="38" customWidth="1"/>
    <col min="5" max="5" width="6.6640625" style="38" customWidth="1"/>
    <col min="6" max="6" width="10.6640625" style="38" customWidth="1"/>
    <col min="7" max="8" width="5.6640625" style="38" customWidth="1"/>
    <col min="9" max="9" width="10.6640625" style="38" customWidth="1"/>
    <col min="10" max="10" width="6.6640625" style="38" customWidth="1"/>
    <col min="11" max="11" width="10.6640625" style="38" customWidth="1"/>
    <col min="12" max="12" width="3.6640625" style="38" customWidth="1"/>
    <col min="13" max="13" width="7.1640625" style="38" customWidth="1"/>
    <col min="14" max="29" width="5.6640625" style="38" customWidth="1"/>
    <col min="30" max="30" width="7.1640625" style="38" customWidth="1"/>
    <col min="31" max="31" width="3.6640625" style="38" customWidth="1"/>
    <col min="32" max="32" width="10.6640625" style="38" customWidth="1"/>
    <col min="33" max="33" width="6.6640625" style="38" customWidth="1"/>
    <col min="34" max="34" width="10.6640625" style="38" customWidth="1"/>
    <col min="35" max="36" width="5.6640625" style="38" customWidth="1"/>
    <col min="37" max="37" width="10.6640625" style="38" customWidth="1"/>
    <col min="38" max="38" width="6.6640625" style="38" customWidth="1"/>
    <col min="39" max="39" width="7.6640625" style="38" customWidth="1"/>
    <col min="40" max="40" width="5.6640625" style="38" customWidth="1"/>
    <col min="41" max="42" width="7.6640625" style="38" customWidth="1"/>
    <col min="43" max="16384" width="9" style="38"/>
  </cols>
  <sheetData>
    <row r="1" spans="1:42" ht="17.25" customHeight="1">
      <c r="C1" s="784" t="str">
        <f>A測定!A5</f>
        <v>GHAC  R0J尺寸检查表</v>
      </c>
      <c r="D1" s="784"/>
      <c r="E1" s="784"/>
      <c r="F1" s="784"/>
      <c r="G1" s="784"/>
      <c r="H1" s="784" t="str">
        <f>CONCATENATE(MID(A測定!A5,6,3),"#",A測定!D5,"_",A測定!L5,"(",TEXT(A測定!G5,"yy/mm/dd"),")","_","SHOT.NO",A測定!J5)</f>
        <v xml:space="preserve"> R0#3_DC1(AVE)_SHOT.NO191</v>
      </c>
      <c r="I1" s="784"/>
      <c r="J1" s="784"/>
      <c r="K1" s="784"/>
      <c r="L1" s="784"/>
      <c r="M1" s="784"/>
      <c r="N1" s="784"/>
      <c r="O1" s="784"/>
      <c r="AD1" s="785" t="str">
        <f>A測定!$J$7</f>
        <v>基准值</v>
      </c>
      <c r="AE1" s="786"/>
      <c r="AF1" s="784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AG1" s="784"/>
      <c r="AH1" s="784"/>
      <c r="AI1" s="784"/>
      <c r="AJ1" s="784"/>
      <c r="AK1" s="784"/>
      <c r="AL1" s="784"/>
      <c r="AM1" s="784"/>
    </row>
    <row r="2" spans="1:42" ht="17.25" customHeight="1">
      <c r="C2" s="784"/>
      <c r="D2" s="784"/>
      <c r="E2" s="784"/>
      <c r="F2" s="784"/>
      <c r="G2" s="784"/>
      <c r="H2" s="784"/>
      <c r="I2" s="784"/>
      <c r="J2" s="784"/>
      <c r="K2" s="784"/>
      <c r="L2" s="784"/>
      <c r="M2" s="784"/>
      <c r="N2" s="784"/>
      <c r="O2" s="784"/>
      <c r="AD2" s="787"/>
      <c r="AE2" s="788"/>
      <c r="AF2" s="784"/>
      <c r="AG2" s="784"/>
      <c r="AH2" s="784"/>
      <c r="AI2" s="784"/>
      <c r="AJ2" s="784"/>
      <c r="AK2" s="784"/>
      <c r="AL2" s="784"/>
      <c r="AM2" s="784"/>
    </row>
    <row r="3" spans="1:42" ht="17.25" customHeight="1">
      <c r="C3" s="790" t="str">
        <f>A測定!$U$1</f>
        <v>地　端面</v>
      </c>
      <c r="D3" s="791"/>
      <c r="E3" s="791"/>
      <c r="F3" s="791"/>
      <c r="G3" s="792"/>
      <c r="H3" s="39" t="s">
        <v>25</v>
      </c>
      <c r="I3" s="40">
        <f>MAX(D8:D19,AM8:AM22,AM38)</f>
        <v>0.86</v>
      </c>
      <c r="Q3" s="1"/>
      <c r="R3" s="1"/>
      <c r="S3" s="1"/>
      <c r="T3" s="1"/>
      <c r="U3" s="1"/>
      <c r="V3" s="1"/>
      <c r="W3" s="1"/>
      <c r="X3" s="1"/>
    </row>
    <row r="4" spans="1:42" ht="17.25" customHeight="1">
      <c r="C4" s="793"/>
      <c r="D4" s="794"/>
      <c r="E4" s="794"/>
      <c r="F4" s="794"/>
      <c r="G4" s="795"/>
      <c r="H4" s="39" t="s">
        <v>21</v>
      </c>
      <c r="I4" s="40">
        <f>MIN(D8:D19,AM8:AM22,AM38)</f>
        <v>-0.04</v>
      </c>
      <c r="Q4" s="1"/>
      <c r="R4" s="1"/>
      <c r="S4" s="1"/>
      <c r="T4" s="1"/>
      <c r="U4" s="1"/>
      <c r="V4" s="1"/>
      <c r="W4" s="1"/>
      <c r="X4" s="1"/>
    </row>
    <row r="6" spans="1:42" ht="17.25" customHeight="1">
      <c r="A6" s="778" t="str">
        <f>RIGHT(A測定!$H$11,2)</f>
        <v>公差</v>
      </c>
      <c r="B6" s="778"/>
      <c r="C6" s="778" t="str">
        <f>A測定!$O$11</f>
        <v>判定</v>
      </c>
      <c r="D6" s="778" t="str">
        <f>A測定!$M$11</f>
        <v>差異</v>
      </c>
      <c r="E6" s="49"/>
      <c r="F6" s="50"/>
      <c r="G6" s="50"/>
      <c r="H6" s="50"/>
      <c r="I6" s="50"/>
      <c r="J6" s="50"/>
      <c r="K6" s="50"/>
      <c r="L6" s="51"/>
      <c r="M6" s="778" t="str">
        <f>A測定!$A$11</f>
        <v>NO</v>
      </c>
      <c r="AD6" s="778" t="str">
        <f>M6</f>
        <v>NO</v>
      </c>
      <c r="AE6" s="49"/>
      <c r="AF6" s="50"/>
      <c r="AG6" s="50"/>
      <c r="AH6" s="50"/>
      <c r="AI6" s="50"/>
      <c r="AJ6" s="50"/>
      <c r="AK6" s="50"/>
      <c r="AL6" s="51"/>
      <c r="AM6" s="778" t="str">
        <f>D6</f>
        <v>差異</v>
      </c>
      <c r="AN6" s="778" t="str">
        <f>C6</f>
        <v>判定</v>
      </c>
      <c r="AO6" s="778" t="str">
        <f>A6</f>
        <v>公差</v>
      </c>
      <c r="AP6" s="778"/>
    </row>
    <row r="7" spans="1:42">
      <c r="A7" s="173" t="str">
        <f>LEFT(A測定!$I$11,1)</f>
        <v>下</v>
      </c>
      <c r="B7" s="173" t="str">
        <f>LEFT(A測定!$H$11,1)</f>
        <v>上</v>
      </c>
      <c r="C7" s="778"/>
      <c r="D7" s="778"/>
      <c r="E7" s="161"/>
      <c r="F7" s="41"/>
      <c r="G7" s="41"/>
      <c r="H7" s="41"/>
      <c r="I7" s="41"/>
      <c r="J7" s="41"/>
      <c r="K7" s="41"/>
      <c r="L7" s="162"/>
      <c r="M7" s="778"/>
      <c r="AD7" s="778"/>
      <c r="AE7" s="52"/>
      <c r="AF7" s="53"/>
      <c r="AG7" s="53"/>
      <c r="AH7" s="53"/>
      <c r="AI7" s="53"/>
      <c r="AJ7" s="53"/>
      <c r="AK7" s="53"/>
      <c r="AL7" s="54"/>
      <c r="AM7" s="778"/>
      <c r="AN7" s="778"/>
      <c r="AO7" s="171" t="str">
        <f>B7</f>
        <v>上</v>
      </c>
      <c r="AP7" s="171" t="str">
        <f>A7</f>
        <v>下</v>
      </c>
    </row>
    <row r="8" spans="1:42">
      <c r="A8" s="42">
        <f>A測定!I159</f>
        <v>-0.3</v>
      </c>
      <c r="B8" s="42">
        <f>A測定!H159</f>
        <v>0.7</v>
      </c>
      <c r="C8" s="154" t="str">
        <f t="shared" ref="C8:C19" si="0">IF(AND(B8&gt;=D8,D8&gt;=A8),"OK","NG")</f>
        <v>NG</v>
      </c>
      <c r="D8" s="42">
        <f>A測定!M159</f>
        <v>0.77</v>
      </c>
      <c r="E8" s="55"/>
      <c r="F8" s="56"/>
      <c r="G8" s="56"/>
      <c r="H8" s="56"/>
      <c r="I8" s="56"/>
      <c r="J8" s="56"/>
      <c r="K8" s="56"/>
      <c r="L8" s="57"/>
      <c r="M8" s="154">
        <f>A測定!A159</f>
        <v>60</v>
      </c>
      <c r="AD8" s="154">
        <f>A測定!A174</f>
        <v>70</v>
      </c>
      <c r="AE8" s="55"/>
      <c r="AF8" s="56"/>
      <c r="AG8" s="56"/>
      <c r="AH8" s="56"/>
      <c r="AI8" s="56"/>
      <c r="AJ8" s="56"/>
      <c r="AK8" s="56"/>
      <c r="AL8" s="57"/>
      <c r="AM8" s="47">
        <f>A測定!M174</f>
        <v>0.8</v>
      </c>
      <c r="AN8" s="154" t="str">
        <f t="shared" ref="AN8:AN22" si="1">IF(AND(AO8&gt;=AM8,AM8&gt;=AP8),"OK","NG")</f>
        <v>NG</v>
      </c>
      <c r="AO8" s="47">
        <f>A測定!H174</f>
        <v>0.7</v>
      </c>
      <c r="AP8" s="47">
        <f>A測定!I174</f>
        <v>-0.2</v>
      </c>
    </row>
    <row r="9" spans="1:42">
      <c r="A9" s="42">
        <f>A測定!I155</f>
        <v>-0.2</v>
      </c>
      <c r="B9" s="42">
        <f>A測定!H155</f>
        <v>0.7</v>
      </c>
      <c r="C9" s="154" t="str">
        <f t="shared" si="0"/>
        <v>NG</v>
      </c>
      <c r="D9" s="42">
        <f>A測定!M155</f>
        <v>0.86</v>
      </c>
      <c r="E9" s="55"/>
      <c r="F9" s="56"/>
      <c r="G9" s="56"/>
      <c r="H9" s="56"/>
      <c r="I9" s="56"/>
      <c r="J9" s="56"/>
      <c r="K9" s="56"/>
      <c r="L9" s="57"/>
      <c r="M9" s="154">
        <f>A測定!A155</f>
        <v>56</v>
      </c>
      <c r="AD9" s="154">
        <f>A測定!A172</f>
        <v>79</v>
      </c>
      <c r="AE9" s="55"/>
      <c r="AF9" s="56"/>
      <c r="AG9" s="56"/>
      <c r="AH9" s="56"/>
      <c r="AI9" s="56"/>
      <c r="AJ9" s="56"/>
      <c r="AK9" s="56"/>
      <c r="AL9" s="57"/>
      <c r="AM9" s="47">
        <f>A測定!M172</f>
        <v>0.76</v>
      </c>
      <c r="AN9" s="154" t="str">
        <f t="shared" si="1"/>
        <v>NG</v>
      </c>
      <c r="AO9" s="47">
        <f>A測定!H172</f>
        <v>0.7</v>
      </c>
      <c r="AP9" s="47">
        <f>A測定!I172</f>
        <v>-0.2</v>
      </c>
    </row>
    <row r="10" spans="1:42">
      <c r="A10" s="42">
        <f>A測定!I157</f>
        <v>-0.2</v>
      </c>
      <c r="B10" s="42">
        <f>A測定!H157</f>
        <v>0.7</v>
      </c>
      <c r="C10" s="154" t="str">
        <f t="shared" si="0"/>
        <v>NG</v>
      </c>
      <c r="D10" s="42">
        <f>A測定!M157</f>
        <v>0.81</v>
      </c>
      <c r="E10" s="55"/>
      <c r="F10" s="56"/>
      <c r="G10" s="56"/>
      <c r="H10" s="56"/>
      <c r="I10" s="56"/>
      <c r="J10" s="56"/>
      <c r="K10" s="56"/>
      <c r="L10" s="57"/>
      <c r="M10" s="154">
        <f>A測定!A157</f>
        <v>58</v>
      </c>
      <c r="AD10" s="154">
        <f>A測定!A171</f>
        <v>78</v>
      </c>
      <c r="AE10" s="55"/>
      <c r="AF10" s="56"/>
      <c r="AG10" s="56"/>
      <c r="AH10" s="56"/>
      <c r="AI10" s="56"/>
      <c r="AJ10" s="56"/>
      <c r="AK10" s="56"/>
      <c r="AL10" s="57"/>
      <c r="AM10" s="47">
        <f>A測定!M171</f>
        <v>0.63</v>
      </c>
      <c r="AN10" s="154" t="str">
        <f t="shared" si="1"/>
        <v>OK</v>
      </c>
      <c r="AO10" s="47">
        <f>A測定!H171</f>
        <v>0.7</v>
      </c>
      <c r="AP10" s="47">
        <f>A測定!I171</f>
        <v>-0.2</v>
      </c>
    </row>
    <row r="11" spans="1:42">
      <c r="A11" s="42">
        <f>A測定!I158</f>
        <v>-0.2</v>
      </c>
      <c r="B11" s="42">
        <f>A測定!H158</f>
        <v>0.7</v>
      </c>
      <c r="C11" s="154" t="str">
        <f t="shared" si="0"/>
        <v>OK</v>
      </c>
      <c r="D11" s="42">
        <f>A測定!M158</f>
        <v>0.64</v>
      </c>
      <c r="E11" s="55"/>
      <c r="F11" s="56"/>
      <c r="G11" s="56"/>
      <c r="H11" s="56"/>
      <c r="I11" s="56"/>
      <c r="J11" s="56"/>
      <c r="K11" s="56"/>
      <c r="L11" s="57"/>
      <c r="M11" s="154">
        <f>A測定!A158</f>
        <v>59</v>
      </c>
      <c r="AD11" s="154">
        <f>A測定!A163</f>
        <v>66</v>
      </c>
      <c r="AE11" s="55"/>
      <c r="AF11" s="56"/>
      <c r="AG11" s="56"/>
      <c r="AH11" s="56"/>
      <c r="AI11" s="56"/>
      <c r="AJ11" s="56"/>
      <c r="AK11" s="56"/>
      <c r="AL11" s="57"/>
      <c r="AM11" s="47">
        <f>A測定!M163</f>
        <v>0.65</v>
      </c>
      <c r="AN11" s="154" t="str">
        <f t="shared" si="1"/>
        <v>OK</v>
      </c>
      <c r="AO11" s="47">
        <f>A測定!H163</f>
        <v>0.7</v>
      </c>
      <c r="AP11" s="47">
        <f>A測定!I163</f>
        <v>-0.3</v>
      </c>
    </row>
    <row r="12" spans="1:42">
      <c r="A12" s="42">
        <f>A測定!I156</f>
        <v>-0.2</v>
      </c>
      <c r="B12" s="42">
        <f>A測定!H156</f>
        <v>0.7</v>
      </c>
      <c r="C12" s="154" t="str">
        <f t="shared" si="0"/>
        <v>OK</v>
      </c>
      <c r="D12" s="42">
        <f>A測定!M156</f>
        <v>0.56999999999999995</v>
      </c>
      <c r="E12" s="55"/>
      <c r="F12" s="56"/>
      <c r="G12" s="56"/>
      <c r="H12" s="56"/>
      <c r="I12" s="56"/>
      <c r="J12" s="56"/>
      <c r="K12" s="56"/>
      <c r="L12" s="57"/>
      <c r="M12" s="154">
        <f>A測定!A156</f>
        <v>57</v>
      </c>
      <c r="AD12" s="154">
        <f>A測定!A173</f>
        <v>80</v>
      </c>
      <c r="AE12" s="55"/>
      <c r="AF12" s="56"/>
      <c r="AG12" s="56"/>
      <c r="AH12" s="56"/>
      <c r="AI12" s="56"/>
      <c r="AJ12" s="56"/>
      <c r="AK12" s="56"/>
      <c r="AL12" s="57"/>
      <c r="AM12" s="47">
        <f>A測定!M173</f>
        <v>0.65</v>
      </c>
      <c r="AN12" s="154" t="str">
        <f t="shared" si="1"/>
        <v>OK</v>
      </c>
      <c r="AO12" s="47">
        <f>A測定!H173</f>
        <v>0.7</v>
      </c>
      <c r="AP12" s="47">
        <f>A測定!I173</f>
        <v>-0.2</v>
      </c>
    </row>
    <row r="13" spans="1:42">
      <c r="A13" s="42">
        <f>A測定!I153</f>
        <v>-0.3</v>
      </c>
      <c r="B13" s="42">
        <f>A測定!H153</f>
        <v>0.7</v>
      </c>
      <c r="C13" s="154" t="str">
        <f t="shared" si="0"/>
        <v>OK</v>
      </c>
      <c r="D13" s="42">
        <f>A測定!M153</f>
        <v>0.53</v>
      </c>
      <c r="E13" s="55"/>
      <c r="F13" s="56"/>
      <c r="G13" s="56"/>
      <c r="H13" s="56"/>
      <c r="I13" s="56"/>
      <c r="J13" s="56"/>
      <c r="K13" s="56"/>
      <c r="L13" s="57"/>
      <c r="M13" s="154">
        <f>A測定!A153</f>
        <v>54</v>
      </c>
      <c r="AD13" s="154">
        <f>A測定!A166</f>
        <v>72</v>
      </c>
      <c r="AE13" s="55"/>
      <c r="AF13" s="56"/>
      <c r="AG13" s="56"/>
      <c r="AH13" s="56"/>
      <c r="AI13" s="56"/>
      <c r="AJ13" s="56"/>
      <c r="AK13" s="56"/>
      <c r="AL13" s="57"/>
      <c r="AM13" s="47">
        <f>A測定!M166</f>
        <v>0.66</v>
      </c>
      <c r="AN13" s="154" t="str">
        <f t="shared" si="1"/>
        <v>OK</v>
      </c>
      <c r="AO13" s="47">
        <f>A測定!H166</f>
        <v>0.7</v>
      </c>
      <c r="AP13" s="47">
        <f>A測定!I166</f>
        <v>-0.2</v>
      </c>
    </row>
    <row r="14" spans="1:42">
      <c r="A14" s="42">
        <f>A測定!I165</f>
        <v>-0.3</v>
      </c>
      <c r="B14" s="42">
        <f>A測定!H165</f>
        <v>0.7</v>
      </c>
      <c r="C14" s="154" t="str">
        <f t="shared" si="0"/>
        <v>OK</v>
      </c>
      <c r="D14" s="42">
        <f>A測定!M165</f>
        <v>0.08</v>
      </c>
      <c r="E14" s="55"/>
      <c r="F14" s="56"/>
      <c r="G14" s="56"/>
      <c r="H14" s="56"/>
      <c r="I14" s="56"/>
      <c r="J14" s="56"/>
      <c r="K14" s="56"/>
      <c r="L14" s="57"/>
      <c r="M14" s="154">
        <f>A測定!A165</f>
        <v>69</v>
      </c>
      <c r="AD14" s="154">
        <f>A測定!A162</f>
        <v>65</v>
      </c>
      <c r="AE14" s="55"/>
      <c r="AF14" s="56"/>
      <c r="AG14" s="56"/>
      <c r="AH14" s="56"/>
      <c r="AI14" s="56"/>
      <c r="AJ14" s="56"/>
      <c r="AK14" s="56"/>
      <c r="AL14" s="57"/>
      <c r="AM14" s="47">
        <f>A測定!M162</f>
        <v>0.6</v>
      </c>
      <c r="AN14" s="154" t="str">
        <f t="shared" si="1"/>
        <v>OK</v>
      </c>
      <c r="AO14" s="47">
        <f>A測定!H162</f>
        <v>0.7</v>
      </c>
      <c r="AP14" s="47">
        <f>A測定!I162</f>
        <v>-0.3</v>
      </c>
    </row>
    <row r="15" spans="1:42">
      <c r="A15" s="42">
        <f>A測定!I152</f>
        <v>-0.3</v>
      </c>
      <c r="B15" s="42">
        <f>A測定!H152</f>
        <v>0.7</v>
      </c>
      <c r="C15" s="154" t="str">
        <f t="shared" si="0"/>
        <v>OK</v>
      </c>
      <c r="D15" s="42">
        <f>A測定!M152</f>
        <v>7.0000000000000007E-2</v>
      </c>
      <c r="E15" s="55"/>
      <c r="F15" s="56"/>
      <c r="G15" s="56"/>
      <c r="H15" s="56"/>
      <c r="I15" s="56"/>
      <c r="J15" s="56"/>
      <c r="K15" s="56"/>
      <c r="L15" s="57"/>
      <c r="M15" s="154">
        <f>A測定!A152</f>
        <v>53</v>
      </c>
      <c r="AD15" s="154">
        <f>A測定!A175</f>
        <v>71</v>
      </c>
      <c r="AE15" s="55"/>
      <c r="AF15" s="56"/>
      <c r="AG15" s="56"/>
      <c r="AH15" s="56"/>
      <c r="AI15" s="56"/>
      <c r="AJ15" s="56"/>
      <c r="AK15" s="56"/>
      <c r="AL15" s="57"/>
      <c r="AM15" s="47">
        <f>A測定!M175</f>
        <v>0.52</v>
      </c>
      <c r="AN15" s="154" t="str">
        <f t="shared" si="1"/>
        <v>OK</v>
      </c>
      <c r="AO15" s="47">
        <f>A測定!H175</f>
        <v>0.7</v>
      </c>
      <c r="AP15" s="47">
        <f>A測定!I175</f>
        <v>-0.2</v>
      </c>
    </row>
    <row r="16" spans="1:42">
      <c r="A16" s="42">
        <f>A測定!I151</f>
        <v>-0.3</v>
      </c>
      <c r="B16" s="42">
        <f>A測定!H151</f>
        <v>0.7</v>
      </c>
      <c r="C16" s="154" t="str">
        <f t="shared" si="0"/>
        <v>OK</v>
      </c>
      <c r="D16" s="42">
        <f>A測定!M151</f>
        <v>0.14000000000000001</v>
      </c>
      <c r="E16" s="55"/>
      <c r="F16" s="56"/>
      <c r="G16" s="56"/>
      <c r="H16" s="56"/>
      <c r="I16" s="56"/>
      <c r="J16" s="56"/>
      <c r="K16" s="56"/>
      <c r="L16" s="57"/>
      <c r="M16" s="154">
        <f>A測定!A151</f>
        <v>52</v>
      </c>
      <c r="AD16" s="154">
        <f>A測定!A170</f>
        <v>77</v>
      </c>
      <c r="AE16" s="55"/>
      <c r="AF16" s="56"/>
      <c r="AG16" s="56"/>
      <c r="AH16" s="56"/>
      <c r="AI16" s="56"/>
      <c r="AJ16" s="56"/>
      <c r="AK16" s="56"/>
      <c r="AL16" s="57"/>
      <c r="AM16" s="47">
        <f>A測定!M170</f>
        <v>0.55000000000000004</v>
      </c>
      <c r="AN16" s="154" t="str">
        <f t="shared" si="1"/>
        <v>OK</v>
      </c>
      <c r="AO16" s="47">
        <f>A測定!H170</f>
        <v>0.7</v>
      </c>
      <c r="AP16" s="47">
        <f>A測定!I170</f>
        <v>-0.2</v>
      </c>
    </row>
    <row r="17" spans="1:42">
      <c r="A17" s="42">
        <f>A測定!I150</f>
        <v>-0.3</v>
      </c>
      <c r="B17" s="42">
        <f>A測定!H150</f>
        <v>0.7</v>
      </c>
      <c r="C17" s="154" t="str">
        <f t="shared" si="0"/>
        <v>OK</v>
      </c>
      <c r="D17" s="42">
        <f>A測定!M150</f>
        <v>0.26</v>
      </c>
      <c r="E17" s="55"/>
      <c r="F17" s="56"/>
      <c r="G17" s="56"/>
      <c r="H17" s="56"/>
      <c r="I17" s="56"/>
      <c r="J17" s="56"/>
      <c r="K17" s="56"/>
      <c r="L17" s="57"/>
      <c r="M17" s="154">
        <f>A測定!A150</f>
        <v>51</v>
      </c>
      <c r="AD17" s="154">
        <f>A測定!A167</f>
        <v>73</v>
      </c>
      <c r="AE17" s="55"/>
      <c r="AF17" s="56"/>
      <c r="AG17" s="56"/>
      <c r="AH17" s="56"/>
      <c r="AI17" s="56"/>
      <c r="AJ17" s="56"/>
      <c r="AK17" s="56"/>
      <c r="AL17" s="57"/>
      <c r="AM17" s="47">
        <f>A測定!M167</f>
        <v>0.55000000000000004</v>
      </c>
      <c r="AN17" s="154" t="str">
        <f t="shared" si="1"/>
        <v>OK</v>
      </c>
      <c r="AO17" s="47">
        <f>A測定!H167</f>
        <v>0.7</v>
      </c>
      <c r="AP17" s="47">
        <f>A測定!I167</f>
        <v>-0.2</v>
      </c>
    </row>
    <row r="18" spans="1:42">
      <c r="A18" s="42">
        <f>A測定!I164</f>
        <v>-0.3</v>
      </c>
      <c r="B18" s="42">
        <f>A測定!H164</f>
        <v>0.7</v>
      </c>
      <c r="C18" s="154" t="str">
        <f t="shared" si="0"/>
        <v>OK</v>
      </c>
      <c r="D18" s="42">
        <f>A測定!M164</f>
        <v>-0.04</v>
      </c>
      <c r="E18" s="55"/>
      <c r="F18" s="56"/>
      <c r="G18" s="56"/>
      <c r="H18" s="56"/>
      <c r="I18" s="56"/>
      <c r="J18" s="56"/>
      <c r="K18" s="56"/>
      <c r="L18" s="57"/>
      <c r="M18" s="154">
        <f>A測定!A164</f>
        <v>68</v>
      </c>
      <c r="AD18" s="154">
        <f>A測定!A168</f>
        <v>74</v>
      </c>
      <c r="AE18" s="55"/>
      <c r="AF18" s="56"/>
      <c r="AG18" s="56"/>
      <c r="AH18" s="56"/>
      <c r="AI18" s="56"/>
      <c r="AJ18" s="56"/>
      <c r="AK18" s="56"/>
      <c r="AL18" s="57"/>
      <c r="AM18" s="47">
        <f>A測定!M168</f>
        <v>0.56000000000000005</v>
      </c>
      <c r="AN18" s="154" t="str">
        <f t="shared" si="1"/>
        <v>OK</v>
      </c>
      <c r="AO18" s="47">
        <f>A測定!H168</f>
        <v>0.7</v>
      </c>
      <c r="AP18" s="47">
        <f>A測定!I168</f>
        <v>-0.2</v>
      </c>
    </row>
    <row r="19" spans="1:42">
      <c r="A19" s="42">
        <f>A測定!I161</f>
        <v>-0.3</v>
      </c>
      <c r="B19" s="42">
        <f>A測定!H161</f>
        <v>0.7</v>
      </c>
      <c r="C19" s="154" t="str">
        <f t="shared" si="0"/>
        <v>OK</v>
      </c>
      <c r="D19" s="42">
        <f>A測定!M161</f>
        <v>0.28000000000000003</v>
      </c>
      <c r="E19" s="55"/>
      <c r="F19" s="56"/>
      <c r="G19" s="56"/>
      <c r="H19" s="56"/>
      <c r="I19" s="56"/>
      <c r="J19" s="56"/>
      <c r="K19" s="56"/>
      <c r="L19" s="57"/>
      <c r="M19" s="154">
        <f>A測定!A161</f>
        <v>63</v>
      </c>
      <c r="AD19" s="154">
        <f>A測定!A169</f>
        <v>76</v>
      </c>
      <c r="AE19" s="55"/>
      <c r="AF19" s="56"/>
      <c r="AG19" s="56"/>
      <c r="AH19" s="56"/>
      <c r="AI19" s="56"/>
      <c r="AJ19" s="56"/>
      <c r="AK19" s="56"/>
      <c r="AL19" s="57"/>
      <c r="AM19" s="47">
        <f>A測定!M169</f>
        <v>0.56000000000000005</v>
      </c>
      <c r="AN19" s="154" t="str">
        <f t="shared" si="1"/>
        <v>OK</v>
      </c>
      <c r="AO19" s="47">
        <f>A測定!H169</f>
        <v>0.7</v>
      </c>
      <c r="AP19" s="47">
        <f>A測定!I169</f>
        <v>-0.2</v>
      </c>
    </row>
    <row r="20" spans="1:42">
      <c r="AD20" s="154">
        <f>A測定!A176</f>
        <v>75</v>
      </c>
      <c r="AE20" s="55"/>
      <c r="AF20" s="56"/>
      <c r="AG20" s="56"/>
      <c r="AH20" s="56"/>
      <c r="AI20" s="56"/>
      <c r="AJ20" s="56"/>
      <c r="AK20" s="56"/>
      <c r="AL20" s="57"/>
      <c r="AM20" s="47">
        <f>A測定!M176</f>
        <v>0.49</v>
      </c>
      <c r="AN20" s="154" t="str">
        <f t="shared" si="1"/>
        <v>OK</v>
      </c>
      <c r="AO20" s="47">
        <f>A測定!H176</f>
        <v>0.7</v>
      </c>
      <c r="AP20" s="47">
        <f>A測定!I176</f>
        <v>-0.2</v>
      </c>
    </row>
    <row r="21" spans="1:42">
      <c r="AD21" s="154">
        <f>A測定!A160</f>
        <v>62</v>
      </c>
      <c r="AE21" s="55"/>
      <c r="AF21" s="56"/>
      <c r="AG21" s="56"/>
      <c r="AH21" s="56"/>
      <c r="AI21" s="56"/>
      <c r="AJ21" s="56"/>
      <c r="AK21" s="56"/>
      <c r="AL21" s="57"/>
      <c r="AM21" s="47">
        <f>A測定!M160</f>
        <v>0.41</v>
      </c>
      <c r="AN21" s="154" t="str">
        <f t="shared" si="1"/>
        <v>OK</v>
      </c>
      <c r="AO21" s="47">
        <f>A測定!H160</f>
        <v>0.7</v>
      </c>
      <c r="AP21" s="47">
        <f>A測定!I160</f>
        <v>-0.3</v>
      </c>
    </row>
    <row r="22" spans="1:42">
      <c r="AD22" s="154">
        <f>A測定!A154</f>
        <v>55</v>
      </c>
      <c r="AE22" s="55"/>
      <c r="AF22" s="56"/>
      <c r="AG22" s="56"/>
      <c r="AH22" s="56"/>
      <c r="AI22" s="56"/>
      <c r="AJ22" s="56"/>
      <c r="AK22" s="56"/>
      <c r="AL22" s="57"/>
      <c r="AM22" s="47">
        <f>A測定!M154</f>
        <v>0.15</v>
      </c>
      <c r="AN22" s="154" t="str">
        <f t="shared" si="1"/>
        <v>OK</v>
      </c>
      <c r="AO22" s="47">
        <f>A測定!H154</f>
        <v>0.7</v>
      </c>
      <c r="AP22" s="47">
        <f>A測定!I154</f>
        <v>-0.3</v>
      </c>
    </row>
    <row r="36" spans="30:42" ht="17.25" customHeight="1">
      <c r="AD36" s="778" t="str">
        <f>AD6</f>
        <v>NO</v>
      </c>
      <c r="AE36" s="49"/>
      <c r="AF36" s="50"/>
      <c r="AG36" s="50"/>
      <c r="AH36" s="50"/>
      <c r="AI36" s="50"/>
      <c r="AJ36" s="50"/>
      <c r="AK36" s="50"/>
      <c r="AL36" s="51"/>
      <c r="AM36" s="778" t="str">
        <f>AM6</f>
        <v>差異</v>
      </c>
      <c r="AN36" s="778" t="str">
        <f>AN6</f>
        <v>判定</v>
      </c>
      <c r="AO36" s="778" t="str">
        <f>AO6</f>
        <v>公差</v>
      </c>
      <c r="AP36" s="778"/>
    </row>
    <row r="37" spans="30:42">
      <c r="AD37" s="778"/>
      <c r="AE37" s="52"/>
      <c r="AF37" s="53"/>
      <c r="AG37" s="53"/>
      <c r="AH37" s="53"/>
      <c r="AI37" s="53"/>
      <c r="AJ37" s="53"/>
      <c r="AK37" s="53"/>
      <c r="AL37" s="54"/>
      <c r="AM37" s="778"/>
      <c r="AN37" s="778"/>
      <c r="AO37" s="154" t="str">
        <f>AO7</f>
        <v>上</v>
      </c>
      <c r="AP37" s="154" t="str">
        <f>AP7</f>
        <v>下</v>
      </c>
    </row>
    <row r="38" spans="30:42">
      <c r="AD38" s="154">
        <f>A測定!A177</f>
        <v>67</v>
      </c>
      <c r="AE38" s="55"/>
      <c r="AF38" s="56"/>
      <c r="AG38" s="56"/>
      <c r="AH38" s="56"/>
      <c r="AI38" s="56"/>
      <c r="AJ38" s="56"/>
      <c r="AK38" s="56"/>
      <c r="AL38" s="57"/>
      <c r="AM38" s="47">
        <f>A測定!M177</f>
        <v>0.01</v>
      </c>
      <c r="AN38" s="154" t="str">
        <f>IF(AND(AO38&gt;=AM38,AM38&gt;=AP38),"OK","NG")</f>
        <v>OK</v>
      </c>
      <c r="AO38" s="47">
        <f>A測定!H177</f>
        <v>0.2</v>
      </c>
      <c r="AP38" s="47">
        <f>A測定!I177</f>
        <v>-0.5</v>
      </c>
    </row>
    <row r="48" spans="30:42" ht="17.25" customHeight="1"/>
    <row r="79" spans="28:29">
      <c r="AB79" s="58"/>
      <c r="AC79" s="58"/>
    </row>
    <row r="80" spans="28:29">
      <c r="AB80" s="58"/>
      <c r="AC80" s="58"/>
    </row>
    <row r="81" spans="28:29">
      <c r="AB81" s="58"/>
      <c r="AC81" s="58"/>
    </row>
    <row r="82" spans="28:29">
      <c r="AB82" s="58"/>
      <c r="AC82" s="58"/>
    </row>
    <row r="83" spans="28:29">
      <c r="AB83" s="58"/>
      <c r="AC83" s="58"/>
    </row>
    <row r="84" spans="28:29">
      <c r="AB84" s="58"/>
      <c r="AC84" s="58"/>
    </row>
    <row r="85" spans="28:29">
      <c r="AB85" s="58"/>
      <c r="AC85" s="58"/>
    </row>
    <row r="86" spans="28:29">
      <c r="AB86" s="58"/>
      <c r="AC86" s="58"/>
    </row>
    <row r="87" spans="28:29">
      <c r="AB87" s="58"/>
      <c r="AC87" s="58"/>
    </row>
    <row r="88" spans="28:29">
      <c r="AB88" s="58"/>
      <c r="AC88" s="58"/>
    </row>
    <row r="89" spans="28:29">
      <c r="AB89" s="58"/>
      <c r="AC89" s="58"/>
    </row>
    <row r="90" spans="28:29">
      <c r="AB90" s="58"/>
      <c r="AC90" s="58"/>
    </row>
    <row r="91" spans="28:29">
      <c r="AB91" s="58"/>
      <c r="AC91" s="58"/>
    </row>
    <row r="92" spans="28:29">
      <c r="AB92" s="58"/>
      <c r="AC92" s="58"/>
    </row>
    <row r="93" spans="28:29">
      <c r="AB93" s="58"/>
      <c r="AC93" s="58"/>
    </row>
    <row r="94" spans="28:29">
      <c r="AB94" s="58"/>
      <c r="AC94" s="58"/>
    </row>
    <row r="95" spans="28:29">
      <c r="AB95" s="58"/>
      <c r="AC95" s="58"/>
    </row>
    <row r="96" spans="28:29">
      <c r="AB96" s="58"/>
      <c r="AC96" s="58"/>
    </row>
    <row r="97" spans="28:29">
      <c r="AB97" s="58"/>
      <c r="AC97" s="58"/>
    </row>
    <row r="98" spans="28:29">
      <c r="AB98" s="58"/>
      <c r="AC98" s="58"/>
    </row>
    <row r="99" spans="28:29">
      <c r="AB99" s="58"/>
      <c r="AC99" s="58"/>
    </row>
  </sheetData>
  <mergeCells count="17">
    <mergeCell ref="AO6:AP6"/>
    <mergeCell ref="AD36:AD37"/>
    <mergeCell ref="AM36:AM37"/>
    <mergeCell ref="AN36:AN37"/>
    <mergeCell ref="AO36:AP36"/>
    <mergeCell ref="AM6:AM7"/>
    <mergeCell ref="AN6:AN7"/>
    <mergeCell ref="AD1:AE2"/>
    <mergeCell ref="AF1:AM2"/>
    <mergeCell ref="C1:G2"/>
    <mergeCell ref="H1:O2"/>
    <mergeCell ref="C3:G4"/>
    <mergeCell ref="A6:B6"/>
    <mergeCell ref="C6:C7"/>
    <mergeCell ref="D6:D7"/>
    <mergeCell ref="M6:M7"/>
    <mergeCell ref="AD6:AD7"/>
  </mergeCells>
  <phoneticPr fontId="2"/>
  <conditionalFormatting sqref="D8:D19">
    <cfRule type="cellIs" dxfId="75" priority="16" stopIfTrue="1" operator="notBetween">
      <formula>B8</formula>
      <formula>A8</formula>
    </cfRule>
    <cfRule type="cellIs" dxfId="74" priority="17" stopIfTrue="1" operator="notBetween">
      <formula>B8-0.1</formula>
      <formula>A8+0.1</formula>
    </cfRule>
  </conditionalFormatting>
  <conditionalFormatting sqref="AM8:AM22 AM38">
    <cfRule type="cellIs" dxfId="73" priority="18" stopIfTrue="1" operator="notBetween">
      <formula>AO8</formula>
      <formula>AP8</formula>
    </cfRule>
    <cfRule type="cellIs" dxfId="72" priority="19" stopIfTrue="1" operator="notBetween">
      <formula>AO8-0.1</formula>
      <formula>AP8+0.1</formula>
    </cfRule>
  </conditionalFormatting>
  <conditionalFormatting sqref="C8:C19">
    <cfRule type="cellIs" dxfId="71" priority="14" stopIfTrue="1" operator="equal">
      <formula>"NG"</formula>
    </cfRule>
    <cfRule type="cellIs" dxfId="70" priority="15" stopIfTrue="1" operator="equal">
      <formula>"OK"</formula>
    </cfRule>
  </conditionalFormatting>
  <conditionalFormatting sqref="AN8:AN22">
    <cfRule type="cellIs" dxfId="69" priority="9" stopIfTrue="1" operator="equal">
      <formula>"NG"</formula>
    </cfRule>
    <cfRule type="cellIs" dxfId="68" priority="10" stopIfTrue="1" operator="equal">
      <formula>"OK"</formula>
    </cfRule>
  </conditionalFormatting>
  <conditionalFormatting sqref="AN38">
    <cfRule type="cellIs" dxfId="67" priority="4" stopIfTrue="1" operator="equal">
      <formula>"NG"</formula>
    </cfRule>
    <cfRule type="cellIs" dxfId="66" priority="5" stopIfTrue="1" operator="equal">
      <formula>"OK"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58" orientation="landscape" verticalDpi="0" r:id="rId1"/>
  <headerFooter alignWithMargins="0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6"/>
    <pageSetUpPr fitToPage="1"/>
  </sheetPr>
  <dimension ref="A1:AP20"/>
  <sheetViews>
    <sheetView zoomScale="50" zoomScaleNormal="50" workbookViewId="0">
      <selection activeCell="K4" sqref="K4"/>
    </sheetView>
  </sheetViews>
  <sheetFormatPr baseColWidth="10" defaultColWidth="9" defaultRowHeight="17"/>
  <cols>
    <col min="1" max="2" width="7.6640625" style="38" customWidth="1"/>
    <col min="3" max="3" width="5.6640625" style="38" customWidth="1"/>
    <col min="4" max="4" width="7.6640625" style="38" customWidth="1"/>
    <col min="5" max="5" width="6.6640625" style="38" customWidth="1"/>
    <col min="6" max="6" width="10.6640625" style="38" customWidth="1"/>
    <col min="7" max="8" width="5.6640625" style="38" customWidth="1"/>
    <col min="9" max="9" width="10.6640625" style="38" customWidth="1"/>
    <col min="10" max="10" width="6.6640625" style="38" customWidth="1"/>
    <col min="11" max="11" width="10.6640625" style="38" customWidth="1"/>
    <col min="12" max="12" width="3.6640625" style="38" customWidth="1"/>
    <col min="13" max="13" width="7.1640625" style="38" customWidth="1"/>
    <col min="14" max="29" width="5.6640625" style="38" customWidth="1"/>
    <col min="30" max="30" width="7.1640625" style="38" customWidth="1"/>
    <col min="31" max="31" width="3.6640625" style="38" customWidth="1"/>
    <col min="32" max="32" width="10.6640625" style="38" customWidth="1"/>
    <col min="33" max="33" width="6.6640625" style="38" customWidth="1"/>
    <col min="34" max="34" width="10.6640625" style="38" customWidth="1"/>
    <col min="35" max="36" width="5.6640625" style="38" customWidth="1"/>
    <col min="37" max="37" width="10.6640625" style="38" customWidth="1"/>
    <col min="38" max="38" width="6.6640625" style="38" customWidth="1"/>
    <col min="39" max="39" width="7.6640625" style="38" customWidth="1"/>
    <col min="40" max="40" width="5.6640625" style="38" customWidth="1"/>
    <col min="41" max="42" width="7.6640625" style="38" customWidth="1"/>
    <col min="43" max="16384" width="9" style="38"/>
  </cols>
  <sheetData>
    <row r="1" spans="1:42" ht="17.25" customHeight="1">
      <c r="C1" s="784" t="str">
        <f>A測定!A5</f>
        <v>GHAC  R0J尺寸检查表</v>
      </c>
      <c r="D1" s="784"/>
      <c r="E1" s="784"/>
      <c r="F1" s="784"/>
      <c r="G1" s="784"/>
      <c r="H1" s="784" t="str">
        <f>CONCATENATE(MID(A測定!A5,6,3),"#",A測定!D5,"_",A測定!L5,"(",TEXT(A測定!G5,"yy/mm/dd"),")","_","SHOT.NO",A測定!J5)</f>
        <v xml:space="preserve"> R0#3_DC1(AVE)_SHOT.NO191</v>
      </c>
      <c r="I1" s="784"/>
      <c r="J1" s="784"/>
      <c r="K1" s="784"/>
      <c r="L1" s="784"/>
      <c r="M1" s="784"/>
      <c r="N1" s="784"/>
      <c r="O1" s="784"/>
      <c r="AD1" s="785" t="str">
        <f>A測定!$J$7</f>
        <v>基准值</v>
      </c>
      <c r="AE1" s="786"/>
      <c r="AF1" s="784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AG1" s="784"/>
      <c r="AH1" s="784"/>
      <c r="AI1" s="784"/>
      <c r="AJ1" s="784"/>
      <c r="AK1" s="784"/>
      <c r="AL1" s="784"/>
      <c r="AM1" s="784"/>
    </row>
    <row r="2" spans="1:42" ht="17.25" customHeight="1">
      <c r="C2" s="784"/>
      <c r="D2" s="784"/>
      <c r="E2" s="784"/>
      <c r="F2" s="784"/>
      <c r="G2" s="784"/>
      <c r="H2" s="784"/>
      <c r="I2" s="784"/>
      <c r="J2" s="784"/>
      <c r="K2" s="784"/>
      <c r="L2" s="784"/>
      <c r="M2" s="784"/>
      <c r="N2" s="784"/>
      <c r="O2" s="784"/>
      <c r="AD2" s="787"/>
      <c r="AE2" s="788"/>
      <c r="AF2" s="784"/>
      <c r="AG2" s="784"/>
      <c r="AH2" s="784"/>
      <c r="AI2" s="784"/>
      <c r="AJ2" s="784"/>
      <c r="AK2" s="784"/>
      <c r="AL2" s="784"/>
      <c r="AM2" s="784"/>
    </row>
    <row r="3" spans="1:42" ht="17.25" customHeight="1">
      <c r="C3" s="790" t="str">
        <f>A測定!$V$1</f>
        <v>TC　端面</v>
      </c>
      <c r="D3" s="791"/>
      <c r="E3" s="791"/>
      <c r="F3" s="791"/>
      <c r="G3" s="792"/>
      <c r="H3" s="39" t="s">
        <v>20</v>
      </c>
      <c r="I3" s="40">
        <f>MAX(D8:D20,AM8:AM20)</f>
        <v>0.04</v>
      </c>
      <c r="Q3" s="1"/>
      <c r="R3" s="1"/>
      <c r="S3" s="1"/>
      <c r="T3" s="1"/>
      <c r="U3" s="1"/>
      <c r="V3" s="1"/>
      <c r="W3" s="1"/>
      <c r="X3" s="1"/>
    </row>
    <row r="4" spans="1:42" ht="17.25" customHeight="1">
      <c r="C4" s="793"/>
      <c r="D4" s="794"/>
      <c r="E4" s="794"/>
      <c r="F4" s="794"/>
      <c r="G4" s="795"/>
      <c r="H4" s="39" t="s">
        <v>26</v>
      </c>
      <c r="I4" s="40">
        <f>MIN(D8:D20,AM8:AM20)</f>
        <v>-0.32</v>
      </c>
      <c r="Q4" s="1"/>
      <c r="R4" s="1"/>
      <c r="S4" s="1"/>
      <c r="T4" s="1"/>
      <c r="U4" s="1"/>
      <c r="V4" s="1"/>
      <c r="W4" s="1"/>
      <c r="X4" s="1"/>
    </row>
    <row r="6" spans="1:42" ht="17.25" customHeight="1">
      <c r="A6" s="778" t="str">
        <f>RIGHT(A測定!$H$11,2)</f>
        <v>公差</v>
      </c>
      <c r="B6" s="778"/>
      <c r="C6" s="778" t="str">
        <f>A測定!$O$11</f>
        <v>判定</v>
      </c>
      <c r="D6" s="778" t="str">
        <f>A測定!$M$11</f>
        <v>差異</v>
      </c>
      <c r="E6" s="49"/>
      <c r="F6" s="50"/>
      <c r="G6" s="50"/>
      <c r="H6" s="50"/>
      <c r="I6" s="50"/>
      <c r="J6" s="50"/>
      <c r="K6" s="50"/>
      <c r="L6" s="51"/>
      <c r="M6" s="778" t="str">
        <f>A測定!$A$11</f>
        <v>NO</v>
      </c>
      <c r="AD6" s="778" t="str">
        <f>M6</f>
        <v>NO</v>
      </c>
      <c r="AE6" s="49"/>
      <c r="AF6" s="50"/>
      <c r="AG6" s="50"/>
      <c r="AH6" s="50"/>
      <c r="AI6" s="50"/>
      <c r="AJ6" s="50"/>
      <c r="AK6" s="50"/>
      <c r="AL6" s="51"/>
      <c r="AM6" s="778" t="str">
        <f>D6</f>
        <v>差異</v>
      </c>
      <c r="AN6" s="778" t="str">
        <f>C6</f>
        <v>判定</v>
      </c>
      <c r="AO6" s="778" t="str">
        <f>A6</f>
        <v>公差</v>
      </c>
      <c r="AP6" s="778"/>
    </row>
    <row r="7" spans="1:42">
      <c r="A7" s="173" t="str">
        <f>LEFT(A測定!$I$11,1)</f>
        <v>下</v>
      </c>
      <c r="B7" s="173" t="str">
        <f>LEFT(A測定!$H$11,1)</f>
        <v>上</v>
      </c>
      <c r="C7" s="778"/>
      <c r="D7" s="778"/>
      <c r="E7" s="161"/>
      <c r="F7" s="41"/>
      <c r="G7" s="41"/>
      <c r="H7" s="41"/>
      <c r="I7" s="41"/>
      <c r="J7" s="41"/>
      <c r="K7" s="41"/>
      <c r="L7" s="162"/>
      <c r="M7" s="778"/>
      <c r="AD7" s="778"/>
      <c r="AE7" s="52"/>
      <c r="AF7" s="53"/>
      <c r="AG7" s="53"/>
      <c r="AH7" s="53"/>
      <c r="AI7" s="53"/>
      <c r="AJ7" s="53"/>
      <c r="AK7" s="53"/>
      <c r="AL7" s="54"/>
      <c r="AM7" s="778"/>
      <c r="AN7" s="778"/>
      <c r="AO7" s="171" t="str">
        <f>B7</f>
        <v>上</v>
      </c>
      <c r="AP7" s="171" t="str">
        <f>A7</f>
        <v>下</v>
      </c>
    </row>
    <row r="8" spans="1:42">
      <c r="A8" s="42">
        <f>A測定!I82</f>
        <v>-0.5</v>
      </c>
      <c r="B8" s="42">
        <f>A測定!H82</f>
        <v>0.3</v>
      </c>
      <c r="C8" s="163" t="str">
        <f t="shared" ref="C8:C20" si="0">IF(AND(B8&gt;=D8,D8&gt;=A8),"OK","NG")</f>
        <v>OK</v>
      </c>
      <c r="D8" s="42">
        <f>A測定!M82</f>
        <v>-0.22</v>
      </c>
      <c r="E8" s="55"/>
      <c r="F8" s="56"/>
      <c r="G8" s="56"/>
      <c r="H8" s="56"/>
      <c r="I8" s="56"/>
      <c r="J8" s="56"/>
      <c r="K8" s="56"/>
      <c r="L8" s="57"/>
      <c r="M8" s="163">
        <f>A測定!A82</f>
        <v>556</v>
      </c>
      <c r="AD8" s="163">
        <f>A測定!A87</f>
        <v>562</v>
      </c>
      <c r="AE8" s="55"/>
      <c r="AF8" s="56"/>
      <c r="AG8" s="56"/>
      <c r="AH8" s="56"/>
      <c r="AI8" s="56"/>
      <c r="AJ8" s="56"/>
      <c r="AK8" s="56"/>
      <c r="AL8" s="57"/>
      <c r="AM8" s="47">
        <f>A測定!M87</f>
        <v>-0.32</v>
      </c>
      <c r="AN8" s="163" t="str">
        <f t="shared" ref="AN8:AN20" si="1">IF(AND(AO8&gt;=AM8,AM8&gt;=AP8),"OK","NG")</f>
        <v>OK</v>
      </c>
      <c r="AO8" s="47">
        <f>A測定!H87</f>
        <v>0.3</v>
      </c>
      <c r="AP8" s="47">
        <f>A測定!I87</f>
        <v>-0.5</v>
      </c>
    </row>
    <row r="9" spans="1:42">
      <c r="A9" s="42">
        <f>A測定!I92</f>
        <v>-0.5</v>
      </c>
      <c r="B9" s="42">
        <f>A測定!H92</f>
        <v>0.3</v>
      </c>
      <c r="C9" s="163" t="str">
        <f t="shared" si="0"/>
        <v>OK</v>
      </c>
      <c r="D9" s="42">
        <f>A測定!M92</f>
        <v>-0.15</v>
      </c>
      <c r="E9" s="55"/>
      <c r="F9" s="56"/>
      <c r="G9" s="56"/>
      <c r="H9" s="56"/>
      <c r="I9" s="56"/>
      <c r="J9" s="56"/>
      <c r="K9" s="56"/>
      <c r="L9" s="57"/>
      <c r="M9" s="163">
        <f>A測定!A92</f>
        <v>567</v>
      </c>
      <c r="AD9" s="163">
        <f>A測定!A88</f>
        <v>563</v>
      </c>
      <c r="AE9" s="55"/>
      <c r="AF9" s="56"/>
      <c r="AG9" s="56"/>
      <c r="AH9" s="56"/>
      <c r="AI9" s="56"/>
      <c r="AJ9" s="56"/>
      <c r="AK9" s="56"/>
      <c r="AL9" s="57"/>
      <c r="AM9" s="47">
        <f>A測定!M88</f>
        <v>-0.25</v>
      </c>
      <c r="AN9" s="163" t="str">
        <f t="shared" si="1"/>
        <v>OK</v>
      </c>
      <c r="AO9" s="47">
        <f>A測定!H88</f>
        <v>0.3</v>
      </c>
      <c r="AP9" s="47">
        <f>A測定!I88</f>
        <v>-0.5</v>
      </c>
    </row>
    <row r="10" spans="1:42">
      <c r="A10" s="42">
        <f>A測定!I93</f>
        <v>-0.5</v>
      </c>
      <c r="B10" s="42">
        <f>A測定!H93</f>
        <v>0.3</v>
      </c>
      <c r="C10" s="163" t="str">
        <f t="shared" si="0"/>
        <v>OK</v>
      </c>
      <c r="D10" s="42">
        <f>A測定!M93</f>
        <v>-0.14000000000000001</v>
      </c>
      <c r="E10" s="55"/>
      <c r="F10" s="56"/>
      <c r="G10" s="56"/>
      <c r="H10" s="56"/>
      <c r="I10" s="56"/>
      <c r="J10" s="56"/>
      <c r="K10" s="56"/>
      <c r="L10" s="57"/>
      <c r="M10" s="163">
        <f>A測定!A93</f>
        <v>568</v>
      </c>
      <c r="AD10" s="163">
        <f>A測定!A94</f>
        <v>569</v>
      </c>
      <c r="AE10" s="55"/>
      <c r="AF10" s="56"/>
      <c r="AG10" s="56"/>
      <c r="AH10" s="56"/>
      <c r="AI10" s="56"/>
      <c r="AJ10" s="56"/>
      <c r="AK10" s="56"/>
      <c r="AL10" s="57"/>
      <c r="AM10" s="47">
        <f>A測定!M94</f>
        <v>-0.13</v>
      </c>
      <c r="AN10" s="163" t="str">
        <f t="shared" si="1"/>
        <v>OK</v>
      </c>
      <c r="AO10" s="47">
        <f>A測定!H94</f>
        <v>0.3</v>
      </c>
      <c r="AP10" s="47">
        <f>A測定!I94</f>
        <v>-0.5</v>
      </c>
    </row>
    <row r="11" spans="1:42">
      <c r="A11" s="42">
        <f>A測定!I83</f>
        <v>-0.5</v>
      </c>
      <c r="B11" s="42">
        <f>A測定!H83</f>
        <v>0.3</v>
      </c>
      <c r="C11" s="163" t="str">
        <f t="shared" si="0"/>
        <v>OK</v>
      </c>
      <c r="D11" s="42">
        <f>A測定!M83</f>
        <v>-0.24</v>
      </c>
      <c r="E11" s="55"/>
      <c r="F11" s="56"/>
      <c r="G11" s="56"/>
      <c r="H11" s="56"/>
      <c r="I11" s="56"/>
      <c r="J11" s="56"/>
      <c r="K11" s="56"/>
      <c r="L11" s="57"/>
      <c r="M11" s="163">
        <f>A測定!A83</f>
        <v>557</v>
      </c>
      <c r="AD11" s="163">
        <f>A測定!A79</f>
        <v>553</v>
      </c>
      <c r="AE11" s="55"/>
      <c r="AF11" s="56"/>
      <c r="AG11" s="56"/>
      <c r="AH11" s="56"/>
      <c r="AI11" s="56"/>
      <c r="AJ11" s="56"/>
      <c r="AK11" s="56"/>
      <c r="AL11" s="57"/>
      <c r="AM11" s="47">
        <f>A測定!M79</f>
        <v>-0.22</v>
      </c>
      <c r="AN11" s="163" t="str">
        <f t="shared" si="1"/>
        <v>OK</v>
      </c>
      <c r="AO11" s="47">
        <f>A測定!H79</f>
        <v>0.3</v>
      </c>
      <c r="AP11" s="47">
        <f>A測定!I79</f>
        <v>-0.5</v>
      </c>
    </row>
    <row r="12" spans="1:42">
      <c r="A12" s="42">
        <f>A測定!I80</f>
        <v>-0.5</v>
      </c>
      <c r="B12" s="42">
        <f>A測定!H80</f>
        <v>0.3</v>
      </c>
      <c r="C12" s="163" t="str">
        <f t="shared" si="0"/>
        <v>OK</v>
      </c>
      <c r="D12" s="42">
        <f>A測定!M80</f>
        <v>-0.19</v>
      </c>
      <c r="E12" s="55"/>
      <c r="F12" s="56"/>
      <c r="G12" s="56"/>
      <c r="H12" s="56"/>
      <c r="I12" s="56"/>
      <c r="J12" s="56"/>
      <c r="K12" s="56"/>
      <c r="L12" s="57"/>
      <c r="M12" s="163">
        <f>A測定!A80</f>
        <v>554</v>
      </c>
      <c r="AD12" s="163">
        <f>A測定!A78</f>
        <v>552</v>
      </c>
      <c r="AE12" s="55"/>
      <c r="AF12" s="56"/>
      <c r="AG12" s="56"/>
      <c r="AH12" s="56"/>
      <c r="AI12" s="56"/>
      <c r="AJ12" s="56"/>
      <c r="AK12" s="56"/>
      <c r="AL12" s="57"/>
      <c r="AM12" s="47">
        <f>A測定!M78</f>
        <v>-0.12</v>
      </c>
      <c r="AN12" s="163" t="str">
        <f t="shared" si="1"/>
        <v>OK</v>
      </c>
      <c r="AO12" s="47">
        <f>A測定!H78</f>
        <v>0.3</v>
      </c>
      <c r="AP12" s="47">
        <f>A測定!I78</f>
        <v>-0.5</v>
      </c>
    </row>
    <row r="13" spans="1:42">
      <c r="A13" s="42">
        <f>A測定!I84</f>
        <v>-0.5</v>
      </c>
      <c r="B13" s="42">
        <f>A測定!H84</f>
        <v>0.3</v>
      </c>
      <c r="C13" s="163" t="str">
        <f t="shared" si="0"/>
        <v>OK</v>
      </c>
      <c r="D13" s="42">
        <f>A測定!M84</f>
        <v>-0.17</v>
      </c>
      <c r="E13" s="55"/>
      <c r="F13" s="56"/>
      <c r="G13" s="56"/>
      <c r="H13" s="56"/>
      <c r="I13" s="56"/>
      <c r="J13" s="56"/>
      <c r="K13" s="56"/>
      <c r="L13" s="57"/>
      <c r="M13" s="163">
        <f>A測定!A84</f>
        <v>558</v>
      </c>
      <c r="AD13" s="163">
        <f>A測定!A100</f>
        <v>576</v>
      </c>
      <c r="AE13" s="55"/>
      <c r="AF13" s="56"/>
      <c r="AG13" s="56"/>
      <c r="AH13" s="56"/>
      <c r="AI13" s="56"/>
      <c r="AJ13" s="56"/>
      <c r="AK13" s="56"/>
      <c r="AL13" s="57"/>
      <c r="AM13" s="47">
        <f>A測定!M100</f>
        <v>-0.27</v>
      </c>
      <c r="AN13" s="163" t="str">
        <f t="shared" si="1"/>
        <v>OK</v>
      </c>
      <c r="AO13" s="47">
        <f>A測定!H100</f>
        <v>0.3</v>
      </c>
      <c r="AP13" s="47">
        <f>A測定!I100</f>
        <v>-0.5</v>
      </c>
    </row>
    <row r="14" spans="1:42">
      <c r="A14" s="42">
        <f>A測定!I81</f>
        <v>-0.5</v>
      </c>
      <c r="B14" s="42">
        <f>A測定!H81</f>
        <v>0.3</v>
      </c>
      <c r="C14" s="163" t="str">
        <f t="shared" si="0"/>
        <v>OK</v>
      </c>
      <c r="D14" s="42">
        <f>A測定!M81</f>
        <v>-0.16</v>
      </c>
      <c r="E14" s="55"/>
      <c r="F14" s="56"/>
      <c r="G14" s="56"/>
      <c r="H14" s="56"/>
      <c r="I14" s="56"/>
      <c r="J14" s="56"/>
      <c r="K14" s="56"/>
      <c r="L14" s="57"/>
      <c r="M14" s="163">
        <f>A測定!A81</f>
        <v>555</v>
      </c>
      <c r="AD14" s="163">
        <f>A測定!A89</f>
        <v>564</v>
      </c>
      <c r="AE14" s="55"/>
      <c r="AF14" s="56"/>
      <c r="AG14" s="56"/>
      <c r="AH14" s="56"/>
      <c r="AI14" s="56"/>
      <c r="AJ14" s="56"/>
      <c r="AK14" s="56"/>
      <c r="AL14" s="57"/>
      <c r="AM14" s="47">
        <f>A測定!M89</f>
        <v>-0.27</v>
      </c>
      <c r="AN14" s="163" t="str">
        <f t="shared" si="1"/>
        <v>OK</v>
      </c>
      <c r="AO14" s="47">
        <f>A測定!H89</f>
        <v>0.3</v>
      </c>
      <c r="AP14" s="47">
        <f>A測定!I89</f>
        <v>-0.5</v>
      </c>
    </row>
    <row r="15" spans="1:42">
      <c r="A15" s="42">
        <f>A測定!I98</f>
        <v>-0.5</v>
      </c>
      <c r="B15" s="42">
        <f>A測定!H98</f>
        <v>0.3</v>
      </c>
      <c r="C15" s="163" t="str">
        <f t="shared" si="0"/>
        <v>OK</v>
      </c>
      <c r="D15" s="42">
        <f>A測定!M98</f>
        <v>-0.08</v>
      </c>
      <c r="E15" s="55"/>
      <c r="F15" s="56"/>
      <c r="G15" s="56"/>
      <c r="H15" s="56"/>
      <c r="I15" s="56"/>
      <c r="J15" s="56"/>
      <c r="K15" s="56"/>
      <c r="L15" s="57"/>
      <c r="M15" s="163">
        <f>A測定!A98</f>
        <v>573</v>
      </c>
      <c r="AD15" s="163">
        <f>A測定!A77</f>
        <v>551</v>
      </c>
      <c r="AE15" s="55"/>
      <c r="AF15" s="56"/>
      <c r="AG15" s="56"/>
      <c r="AH15" s="56"/>
      <c r="AI15" s="56"/>
      <c r="AJ15" s="56"/>
      <c r="AK15" s="56"/>
      <c r="AL15" s="57"/>
      <c r="AM15" s="47">
        <f>A測定!M77</f>
        <v>-0.22</v>
      </c>
      <c r="AN15" s="163" t="str">
        <f t="shared" si="1"/>
        <v>OK</v>
      </c>
      <c r="AO15" s="47">
        <f>A測定!H77</f>
        <v>0.3</v>
      </c>
      <c r="AP15" s="47">
        <f>A測定!I77</f>
        <v>-0.5</v>
      </c>
    </row>
    <row r="16" spans="1:42">
      <c r="A16" s="42">
        <f>A測定!I85</f>
        <v>-0.5</v>
      </c>
      <c r="B16" s="42">
        <f>A測定!H85</f>
        <v>0.3</v>
      </c>
      <c r="C16" s="163" t="str">
        <f t="shared" si="0"/>
        <v>OK</v>
      </c>
      <c r="D16" s="42">
        <f>A測定!M85</f>
        <v>-0.13</v>
      </c>
      <c r="E16" s="55"/>
      <c r="F16" s="56"/>
      <c r="G16" s="56"/>
      <c r="H16" s="56"/>
      <c r="I16" s="56"/>
      <c r="J16" s="56"/>
      <c r="K16" s="56"/>
      <c r="L16" s="57"/>
      <c r="M16" s="163">
        <f>A測定!A85</f>
        <v>559</v>
      </c>
      <c r="AD16" s="163">
        <f>A測定!A97</f>
        <v>572</v>
      </c>
      <c r="AE16" s="55"/>
      <c r="AF16" s="56"/>
      <c r="AG16" s="56"/>
      <c r="AH16" s="56"/>
      <c r="AI16" s="56"/>
      <c r="AJ16" s="56"/>
      <c r="AK16" s="56"/>
      <c r="AL16" s="57"/>
      <c r="AM16" s="47">
        <f>A測定!M97</f>
        <v>-0.11</v>
      </c>
      <c r="AN16" s="163" t="str">
        <f t="shared" si="1"/>
        <v>OK</v>
      </c>
      <c r="AO16" s="47">
        <f>A測定!H97</f>
        <v>0.3</v>
      </c>
      <c r="AP16" s="47">
        <f>A測定!I97</f>
        <v>-0.5</v>
      </c>
    </row>
    <row r="17" spans="1:42">
      <c r="A17" s="42">
        <f>A測定!I95</f>
        <v>-0.5</v>
      </c>
      <c r="B17" s="42">
        <f>A測定!H95</f>
        <v>0.3</v>
      </c>
      <c r="C17" s="163" t="str">
        <f t="shared" si="0"/>
        <v>OK</v>
      </c>
      <c r="D17" s="42">
        <f>A測定!M95</f>
        <v>-0.14000000000000001</v>
      </c>
      <c r="E17" s="55"/>
      <c r="F17" s="56"/>
      <c r="G17" s="56"/>
      <c r="H17" s="56"/>
      <c r="I17" s="56"/>
      <c r="J17" s="56"/>
      <c r="K17" s="56"/>
      <c r="L17" s="57"/>
      <c r="M17" s="163">
        <f>A測定!A95</f>
        <v>570</v>
      </c>
      <c r="AD17" s="163">
        <f>A測定!A101</f>
        <v>577</v>
      </c>
      <c r="AE17" s="55"/>
      <c r="AF17" s="56"/>
      <c r="AG17" s="56"/>
      <c r="AH17" s="56"/>
      <c r="AI17" s="56"/>
      <c r="AJ17" s="56"/>
      <c r="AK17" s="56"/>
      <c r="AL17" s="57"/>
      <c r="AM17" s="47">
        <f>A測定!M101</f>
        <v>-0.11</v>
      </c>
      <c r="AN17" s="163" t="str">
        <f t="shared" si="1"/>
        <v>OK</v>
      </c>
      <c r="AO17" s="47">
        <f>A測定!H101</f>
        <v>0.3</v>
      </c>
      <c r="AP17" s="47">
        <f>A測定!I101</f>
        <v>-0.5</v>
      </c>
    </row>
    <row r="18" spans="1:42">
      <c r="A18" s="42">
        <f>A測定!I99</f>
        <v>-0.5</v>
      </c>
      <c r="B18" s="42">
        <f>A測定!H99</f>
        <v>0.3</v>
      </c>
      <c r="C18" s="163" t="str">
        <f t="shared" si="0"/>
        <v>OK</v>
      </c>
      <c r="D18" s="42">
        <f>A測定!M99</f>
        <v>-0.14000000000000001</v>
      </c>
      <c r="E18" s="55"/>
      <c r="F18" s="56"/>
      <c r="G18" s="56"/>
      <c r="H18" s="56"/>
      <c r="I18" s="56"/>
      <c r="J18" s="56"/>
      <c r="K18" s="56"/>
      <c r="L18" s="57"/>
      <c r="M18" s="163">
        <f>A測定!A99</f>
        <v>574</v>
      </c>
      <c r="AD18" s="163">
        <f>A測定!A90</f>
        <v>565</v>
      </c>
      <c r="AE18" s="55"/>
      <c r="AF18" s="56"/>
      <c r="AG18" s="56"/>
      <c r="AH18" s="56"/>
      <c r="AI18" s="56"/>
      <c r="AJ18" s="56"/>
      <c r="AK18" s="56"/>
      <c r="AL18" s="57"/>
      <c r="AM18" s="47">
        <f>A測定!M90</f>
        <v>-0.01</v>
      </c>
      <c r="AN18" s="163" t="str">
        <f t="shared" si="1"/>
        <v>OK</v>
      </c>
      <c r="AO18" s="47">
        <f>A測定!H90</f>
        <v>0.3</v>
      </c>
      <c r="AP18" s="47">
        <f>A測定!I90</f>
        <v>-0.5</v>
      </c>
    </row>
    <row r="19" spans="1:42">
      <c r="A19" s="42">
        <f>A測定!I102</f>
        <v>-0.5</v>
      </c>
      <c r="B19" s="42">
        <f>A測定!H102</f>
        <v>0.3</v>
      </c>
      <c r="C19" s="163" t="str">
        <f t="shared" si="0"/>
        <v>OK</v>
      </c>
      <c r="D19" s="42">
        <f>A測定!M102</f>
        <v>-0.16</v>
      </c>
      <c r="E19" s="55"/>
      <c r="F19" s="56"/>
      <c r="G19" s="56"/>
      <c r="H19" s="56"/>
      <c r="I19" s="56"/>
      <c r="J19" s="56"/>
      <c r="K19" s="56"/>
      <c r="L19" s="57"/>
      <c r="M19" s="163">
        <f>A測定!A102</f>
        <v>575</v>
      </c>
      <c r="AD19" s="163">
        <f>A測定!A96</f>
        <v>571</v>
      </c>
      <c r="AE19" s="55"/>
      <c r="AF19" s="56"/>
      <c r="AG19" s="56"/>
      <c r="AH19" s="56"/>
      <c r="AI19" s="56"/>
      <c r="AJ19" s="56"/>
      <c r="AK19" s="56"/>
      <c r="AL19" s="57"/>
      <c r="AM19" s="47">
        <f>A測定!M96</f>
        <v>0.04</v>
      </c>
      <c r="AN19" s="163" t="str">
        <f t="shared" si="1"/>
        <v>OK</v>
      </c>
      <c r="AO19" s="47">
        <f>A測定!H96</f>
        <v>0.3</v>
      </c>
      <c r="AP19" s="47">
        <f>A測定!I96</f>
        <v>-0.5</v>
      </c>
    </row>
    <row r="20" spans="1:42">
      <c r="A20" s="42">
        <f>A測定!I86</f>
        <v>-0.5</v>
      </c>
      <c r="B20" s="42">
        <f>A測定!H86</f>
        <v>0.3</v>
      </c>
      <c r="C20" s="163" t="str">
        <f t="shared" si="0"/>
        <v>OK</v>
      </c>
      <c r="D20" s="42">
        <f>A測定!M86</f>
        <v>-0.15</v>
      </c>
      <c r="E20" s="55"/>
      <c r="F20" s="56"/>
      <c r="G20" s="56"/>
      <c r="H20" s="56"/>
      <c r="I20" s="56"/>
      <c r="J20" s="56"/>
      <c r="K20" s="56"/>
      <c r="L20" s="57"/>
      <c r="M20" s="163">
        <f>A測定!A86</f>
        <v>560</v>
      </c>
      <c r="AD20" s="163">
        <f>A測定!A91</f>
        <v>566</v>
      </c>
      <c r="AE20" s="55"/>
      <c r="AF20" s="56"/>
      <c r="AG20" s="56"/>
      <c r="AH20" s="56"/>
      <c r="AI20" s="56"/>
      <c r="AJ20" s="56"/>
      <c r="AK20" s="56"/>
      <c r="AL20" s="57"/>
      <c r="AM20" s="47">
        <f>A測定!M91</f>
        <v>-0.03</v>
      </c>
      <c r="AN20" s="163" t="str">
        <f t="shared" si="1"/>
        <v>OK</v>
      </c>
      <c r="AO20" s="47">
        <f>A測定!H91</f>
        <v>0.3</v>
      </c>
      <c r="AP20" s="47">
        <f>A測定!I91</f>
        <v>-0.5</v>
      </c>
    </row>
  </sheetData>
  <mergeCells count="13">
    <mergeCell ref="A6:B6"/>
    <mergeCell ref="AM6:AM7"/>
    <mergeCell ref="AN6:AN7"/>
    <mergeCell ref="AO6:AP6"/>
    <mergeCell ref="AD1:AE2"/>
    <mergeCell ref="AF1:AM2"/>
    <mergeCell ref="C3:G4"/>
    <mergeCell ref="C6:C7"/>
    <mergeCell ref="D6:D7"/>
    <mergeCell ref="M6:M7"/>
    <mergeCell ref="AD6:AD7"/>
    <mergeCell ref="C1:G2"/>
    <mergeCell ref="H1:O2"/>
  </mergeCells>
  <phoneticPr fontId="2"/>
  <conditionalFormatting sqref="D8:D20">
    <cfRule type="cellIs" dxfId="65" priority="11" stopIfTrue="1" operator="notBetween">
      <formula>B8</formula>
      <formula>A8</formula>
    </cfRule>
    <cfRule type="cellIs" dxfId="64" priority="12" stopIfTrue="1" operator="notBetween">
      <formula>B8-0.1</formula>
      <formula>A8+0.1</formula>
    </cfRule>
  </conditionalFormatting>
  <conditionalFormatting sqref="AM8:AM20">
    <cfRule type="cellIs" dxfId="63" priority="13" stopIfTrue="1" operator="notBetween">
      <formula>AO8</formula>
      <formula>AP8</formula>
    </cfRule>
    <cfRule type="cellIs" dxfId="62" priority="14" stopIfTrue="1" operator="notBetween">
      <formula>AO8-0.1</formula>
      <formula>AP8+0.1</formula>
    </cfRule>
  </conditionalFormatting>
  <conditionalFormatting sqref="C8:C20">
    <cfRule type="cellIs" dxfId="61" priority="8" stopIfTrue="1" operator="equal">
      <formula>"NG"</formula>
    </cfRule>
    <cfRule type="cellIs" dxfId="60" priority="9" stopIfTrue="1" operator="equal">
      <formula>"OK"</formula>
    </cfRule>
  </conditionalFormatting>
  <conditionalFormatting sqref="AN8:AN20">
    <cfRule type="cellIs" dxfId="59" priority="3" stopIfTrue="1" operator="equal">
      <formula>"NG"</formula>
    </cfRule>
    <cfRule type="cellIs" dxfId="58" priority="4" stopIfTrue="1" operator="equal">
      <formula>"OK"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56" orientation="landscape" r:id="rId1"/>
  <headerFooter alignWithMargins="0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theme="6"/>
    <pageSetUpPr fitToPage="1"/>
  </sheetPr>
  <dimension ref="A1:AP29"/>
  <sheetViews>
    <sheetView zoomScale="50" zoomScaleNormal="50" workbookViewId="0">
      <selection activeCell="K4" sqref="K4"/>
    </sheetView>
  </sheetViews>
  <sheetFormatPr baseColWidth="10" defaultColWidth="9" defaultRowHeight="17"/>
  <cols>
    <col min="1" max="2" width="7.6640625" style="38" customWidth="1"/>
    <col min="3" max="3" width="5.6640625" style="38" customWidth="1"/>
    <col min="4" max="4" width="7.6640625" style="38" customWidth="1"/>
    <col min="5" max="5" width="6.6640625" style="38" customWidth="1"/>
    <col min="6" max="6" width="10.6640625" style="38" customWidth="1"/>
    <col min="7" max="8" width="5.6640625" style="38" customWidth="1"/>
    <col min="9" max="9" width="10.6640625" style="38" customWidth="1"/>
    <col min="10" max="10" width="6.6640625" style="38" customWidth="1"/>
    <col min="11" max="11" width="10.6640625" style="38" customWidth="1"/>
    <col min="12" max="12" width="3.6640625" style="38" customWidth="1"/>
    <col min="13" max="13" width="7.1640625" style="38" customWidth="1"/>
    <col min="14" max="29" width="5.6640625" style="38" customWidth="1"/>
    <col min="30" max="30" width="7.1640625" style="38" customWidth="1"/>
    <col min="31" max="31" width="3.6640625" style="38" customWidth="1"/>
    <col min="32" max="32" width="10.6640625" style="38" customWidth="1"/>
    <col min="33" max="33" width="6.6640625" style="38" customWidth="1"/>
    <col min="34" max="34" width="10.6640625" style="38" customWidth="1"/>
    <col min="35" max="36" width="5.6640625" style="38" customWidth="1"/>
    <col min="37" max="37" width="10.6640625" style="38" customWidth="1"/>
    <col min="38" max="38" width="6.6640625" style="38" customWidth="1"/>
    <col min="39" max="39" width="7.6640625" style="38" customWidth="1"/>
    <col min="40" max="40" width="5.6640625" style="38" customWidth="1"/>
    <col min="41" max="42" width="7.6640625" style="38" customWidth="1"/>
    <col min="43" max="16384" width="9" style="38"/>
  </cols>
  <sheetData>
    <row r="1" spans="1:42" ht="17.25" customHeight="1">
      <c r="C1" s="784" t="str">
        <f>A測定!A5</f>
        <v>GHAC  R0J尺寸检查表</v>
      </c>
      <c r="D1" s="784"/>
      <c r="E1" s="784"/>
      <c r="F1" s="784"/>
      <c r="G1" s="784"/>
      <c r="H1" s="784" t="str">
        <f>CONCATENATE(MID(A測定!A5,6,3),"#",A測定!D5,"_",A測定!L5,"(",TEXT(A測定!G5,"yy/mm/dd"),")","_","SHOT.NO",A測定!J5)</f>
        <v xml:space="preserve"> R0#3_DC1(AVE)_SHOT.NO191</v>
      </c>
      <c r="I1" s="784"/>
      <c r="J1" s="784"/>
      <c r="K1" s="784"/>
      <c r="L1" s="784"/>
      <c r="M1" s="784"/>
      <c r="N1" s="784"/>
      <c r="O1" s="784"/>
      <c r="AD1" s="785" t="str">
        <f>A測定!$J$7</f>
        <v>基准值</v>
      </c>
      <c r="AE1" s="786"/>
      <c r="AF1" s="784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AG1" s="784"/>
      <c r="AH1" s="784"/>
      <c r="AI1" s="784"/>
      <c r="AJ1" s="784"/>
      <c r="AK1" s="784"/>
      <c r="AL1" s="784"/>
      <c r="AM1" s="784"/>
    </row>
    <row r="2" spans="1:42" ht="17.25" customHeight="1">
      <c r="C2" s="784"/>
      <c r="D2" s="784"/>
      <c r="E2" s="784"/>
      <c r="F2" s="784"/>
      <c r="G2" s="784"/>
      <c r="H2" s="784"/>
      <c r="I2" s="784"/>
      <c r="J2" s="784"/>
      <c r="K2" s="784"/>
      <c r="L2" s="784"/>
      <c r="M2" s="784"/>
      <c r="N2" s="784"/>
      <c r="O2" s="784"/>
      <c r="AD2" s="787"/>
      <c r="AE2" s="788"/>
      <c r="AF2" s="784"/>
      <c r="AG2" s="784"/>
      <c r="AH2" s="784"/>
      <c r="AI2" s="784"/>
      <c r="AJ2" s="784"/>
      <c r="AK2" s="784"/>
      <c r="AL2" s="784"/>
      <c r="AM2" s="784"/>
    </row>
    <row r="3" spans="1:42" ht="17.25" customHeight="1">
      <c r="C3" s="790" t="str">
        <f>A測定!$W$1</f>
        <v>C　端面</v>
      </c>
      <c r="D3" s="791"/>
      <c r="E3" s="791"/>
      <c r="F3" s="791"/>
      <c r="G3" s="792"/>
      <c r="H3" s="39" t="s">
        <v>27</v>
      </c>
      <c r="I3" s="40">
        <f>MAX(D8:D22,AM8:AM22)</f>
        <v>0.16</v>
      </c>
      <c r="Q3" s="1"/>
      <c r="R3" s="1"/>
      <c r="S3" s="1"/>
      <c r="T3" s="1"/>
      <c r="U3" s="1"/>
      <c r="V3" s="1"/>
      <c r="W3" s="1"/>
      <c r="X3" s="1"/>
    </row>
    <row r="4" spans="1:42" ht="17.25" customHeight="1">
      <c r="C4" s="793"/>
      <c r="D4" s="794"/>
      <c r="E4" s="794"/>
      <c r="F4" s="794"/>
      <c r="G4" s="795"/>
      <c r="H4" s="39" t="s">
        <v>28</v>
      </c>
      <c r="I4" s="40">
        <f>MIN(D8:D22,AM8:AM22)</f>
        <v>-0.31</v>
      </c>
      <c r="Q4" s="1"/>
      <c r="R4" s="1"/>
      <c r="S4" s="1"/>
      <c r="T4" s="1"/>
      <c r="U4" s="1"/>
      <c r="V4" s="1"/>
      <c r="W4" s="1"/>
      <c r="X4" s="1"/>
    </row>
    <row r="6" spans="1:42" ht="17.25" customHeight="1">
      <c r="A6" s="778" t="str">
        <f>RIGHT(A測定!$H$11,2)</f>
        <v>公差</v>
      </c>
      <c r="B6" s="778"/>
      <c r="C6" s="778" t="str">
        <f>A測定!$O$11</f>
        <v>判定</v>
      </c>
      <c r="D6" s="778" t="str">
        <f>A測定!$M$11</f>
        <v>差異</v>
      </c>
      <c r="E6" s="49"/>
      <c r="F6" s="50"/>
      <c r="G6" s="50"/>
      <c r="H6" s="50"/>
      <c r="I6" s="50"/>
      <c r="J6" s="50"/>
      <c r="K6" s="50"/>
      <c r="L6" s="51"/>
      <c r="M6" s="778" t="str">
        <f>A測定!$A$11</f>
        <v>NO</v>
      </c>
      <c r="AD6" s="778" t="str">
        <f>M6</f>
        <v>NO</v>
      </c>
      <c r="AE6" s="49"/>
      <c r="AF6" s="50"/>
      <c r="AG6" s="50"/>
      <c r="AH6" s="50"/>
      <c r="AI6" s="50"/>
      <c r="AJ6" s="50"/>
      <c r="AK6" s="50"/>
      <c r="AL6" s="51"/>
      <c r="AM6" s="778" t="str">
        <f>D6</f>
        <v>差異</v>
      </c>
      <c r="AN6" s="778" t="str">
        <f>C6</f>
        <v>判定</v>
      </c>
      <c r="AO6" s="778" t="str">
        <f>A6</f>
        <v>公差</v>
      </c>
      <c r="AP6" s="778"/>
    </row>
    <row r="7" spans="1:42">
      <c r="A7" s="173" t="str">
        <f>LEFT(A測定!$I$11,1)</f>
        <v>下</v>
      </c>
      <c r="B7" s="173" t="str">
        <f>LEFT(A測定!$H$11,1)</f>
        <v>上</v>
      </c>
      <c r="C7" s="778"/>
      <c r="D7" s="778"/>
      <c r="E7" s="161"/>
      <c r="F7" s="41"/>
      <c r="G7" s="41"/>
      <c r="H7" s="41"/>
      <c r="I7" s="41"/>
      <c r="J7" s="41"/>
      <c r="K7" s="41"/>
      <c r="L7" s="162"/>
      <c r="M7" s="778"/>
      <c r="AD7" s="778"/>
      <c r="AE7" s="52"/>
      <c r="AF7" s="53"/>
      <c r="AG7" s="53"/>
      <c r="AH7" s="53"/>
      <c r="AI7" s="53"/>
      <c r="AJ7" s="53"/>
      <c r="AK7" s="53"/>
      <c r="AL7" s="54"/>
      <c r="AM7" s="778"/>
      <c r="AN7" s="778"/>
      <c r="AO7" s="171" t="str">
        <f>B7</f>
        <v>上</v>
      </c>
      <c r="AP7" s="171" t="str">
        <f>A7</f>
        <v>下</v>
      </c>
    </row>
    <row r="8" spans="1:42">
      <c r="A8" s="42">
        <f>A測定!I268</f>
        <v>-0.5</v>
      </c>
      <c r="B8" s="42">
        <f>A測定!H268</f>
        <v>0.5</v>
      </c>
      <c r="C8" s="163" t="str">
        <f t="shared" ref="C8:C22" si="0">IF(AND(B8&gt;=D8,D8&gt;=A8),"OK","NG")</f>
        <v>OK</v>
      </c>
      <c r="D8" s="42">
        <f>A測定!M268</f>
        <v>0.09</v>
      </c>
      <c r="E8" s="55"/>
      <c r="F8" s="56"/>
      <c r="G8" s="56"/>
      <c r="H8" s="56"/>
      <c r="I8" s="56"/>
      <c r="J8" s="56"/>
      <c r="K8" s="56"/>
      <c r="L8" s="57"/>
      <c r="M8" s="163">
        <f>A測定!A268</f>
        <v>157</v>
      </c>
      <c r="AD8" s="163">
        <f>A測定!A270</f>
        <v>159</v>
      </c>
      <c r="AE8" s="55"/>
      <c r="AF8" s="56"/>
      <c r="AG8" s="56"/>
      <c r="AH8" s="56"/>
      <c r="AI8" s="56"/>
      <c r="AJ8" s="56"/>
      <c r="AK8" s="56"/>
      <c r="AL8" s="57"/>
      <c r="AM8" s="47">
        <f>A測定!M270</f>
        <v>-0.08</v>
      </c>
      <c r="AN8" s="163" t="str">
        <f t="shared" ref="AN8:AN22" si="1">IF(AND(AO8&gt;=AM8,AM8&gt;=AP8),"OK","NG")</f>
        <v>OK</v>
      </c>
      <c r="AO8" s="47">
        <f>A測定!H270</f>
        <v>0.5</v>
      </c>
      <c r="AP8" s="47">
        <f>A測定!I270</f>
        <v>-0.5</v>
      </c>
    </row>
    <row r="9" spans="1:42">
      <c r="A9" s="42">
        <f>A測定!I271</f>
        <v>-0.5</v>
      </c>
      <c r="B9" s="42">
        <f>A測定!H271</f>
        <v>0.5</v>
      </c>
      <c r="C9" s="163" t="str">
        <f t="shared" si="0"/>
        <v>OK</v>
      </c>
      <c r="D9" s="42">
        <f>A測定!M271</f>
        <v>-0.22</v>
      </c>
      <c r="E9" s="55"/>
      <c r="F9" s="56"/>
      <c r="G9" s="56"/>
      <c r="H9" s="56"/>
      <c r="I9" s="56"/>
      <c r="J9" s="56"/>
      <c r="K9" s="56"/>
      <c r="L9" s="57"/>
      <c r="M9" s="163">
        <f>A測定!A271</f>
        <v>160</v>
      </c>
      <c r="AD9" s="163">
        <f>A測定!A272</f>
        <v>161</v>
      </c>
      <c r="AE9" s="55"/>
      <c r="AF9" s="56"/>
      <c r="AG9" s="56"/>
      <c r="AH9" s="56"/>
      <c r="AI9" s="56"/>
      <c r="AJ9" s="56"/>
      <c r="AK9" s="56"/>
      <c r="AL9" s="57"/>
      <c r="AM9" s="47">
        <f>A測定!M272</f>
        <v>-0.11</v>
      </c>
      <c r="AN9" s="163" t="str">
        <f t="shared" si="1"/>
        <v>OK</v>
      </c>
      <c r="AO9" s="47">
        <f>A測定!H272</f>
        <v>0.5</v>
      </c>
      <c r="AP9" s="47">
        <f>A測定!I272</f>
        <v>-0.5</v>
      </c>
    </row>
    <row r="10" spans="1:42">
      <c r="A10" s="42">
        <f>A測定!I269</f>
        <v>-0.5</v>
      </c>
      <c r="B10" s="42">
        <f>A測定!H269</f>
        <v>0.5</v>
      </c>
      <c r="C10" s="163" t="str">
        <f t="shared" si="0"/>
        <v>OK</v>
      </c>
      <c r="D10" s="42">
        <f>A測定!M269</f>
        <v>-0.11</v>
      </c>
      <c r="E10" s="55"/>
      <c r="F10" s="56"/>
      <c r="G10" s="56"/>
      <c r="H10" s="56"/>
      <c r="I10" s="56"/>
      <c r="J10" s="56"/>
      <c r="K10" s="56"/>
      <c r="L10" s="57"/>
      <c r="M10" s="163">
        <f>A測定!A269</f>
        <v>158</v>
      </c>
      <c r="AD10" s="163">
        <f>A測定!A273</f>
        <v>162</v>
      </c>
      <c r="AE10" s="55"/>
      <c r="AF10" s="56"/>
      <c r="AG10" s="56"/>
      <c r="AH10" s="56"/>
      <c r="AI10" s="56"/>
      <c r="AJ10" s="56"/>
      <c r="AK10" s="56"/>
      <c r="AL10" s="57"/>
      <c r="AM10" s="47">
        <f>A測定!M273</f>
        <v>-0.08</v>
      </c>
      <c r="AN10" s="163" t="str">
        <f t="shared" si="1"/>
        <v>OK</v>
      </c>
      <c r="AO10" s="47">
        <f>A測定!H273</f>
        <v>0.5</v>
      </c>
      <c r="AP10" s="47">
        <f>A測定!I273</f>
        <v>-0.5</v>
      </c>
    </row>
    <row r="11" spans="1:42">
      <c r="A11" s="42">
        <f>A測定!I267</f>
        <v>-0.5</v>
      </c>
      <c r="B11" s="42">
        <f>A測定!H267</f>
        <v>0.5</v>
      </c>
      <c r="C11" s="163" t="str">
        <f t="shared" si="0"/>
        <v>OK</v>
      </c>
      <c r="D11" s="42">
        <f>A測定!M267</f>
        <v>0.02</v>
      </c>
      <c r="E11" s="55"/>
      <c r="F11" s="56"/>
      <c r="G11" s="56"/>
      <c r="H11" s="56"/>
      <c r="I11" s="56"/>
      <c r="J11" s="56"/>
      <c r="K11" s="56"/>
      <c r="L11" s="57"/>
      <c r="M11" s="163">
        <f>A測定!A267</f>
        <v>156</v>
      </c>
      <c r="AD11" s="163">
        <f>A測定!A284</f>
        <v>176</v>
      </c>
      <c r="AE11" s="55"/>
      <c r="AF11" s="56"/>
      <c r="AG11" s="56"/>
      <c r="AH11" s="56"/>
      <c r="AI11" s="56"/>
      <c r="AJ11" s="56"/>
      <c r="AK11" s="56"/>
      <c r="AL11" s="57"/>
      <c r="AM11" s="47">
        <f>A測定!M284</f>
        <v>-0.15</v>
      </c>
      <c r="AN11" s="163" t="str">
        <f t="shared" si="1"/>
        <v>OK</v>
      </c>
      <c r="AO11" s="47">
        <f>A測定!H284</f>
        <v>0.5</v>
      </c>
      <c r="AP11" s="47">
        <f>A測定!I284</f>
        <v>-0.5</v>
      </c>
    </row>
    <row r="12" spans="1:42">
      <c r="A12" s="42">
        <f>A測定!I281</f>
        <v>-0.5</v>
      </c>
      <c r="B12" s="42">
        <f>A測定!H281</f>
        <v>0.5</v>
      </c>
      <c r="C12" s="163" t="str">
        <f t="shared" si="0"/>
        <v>OK</v>
      </c>
      <c r="D12" s="42">
        <f>A測定!M281</f>
        <v>7.0000000000000007E-2</v>
      </c>
      <c r="E12" s="55"/>
      <c r="F12" s="56"/>
      <c r="G12" s="56"/>
      <c r="H12" s="56"/>
      <c r="I12" s="56"/>
      <c r="J12" s="56"/>
      <c r="K12" s="56"/>
      <c r="L12" s="57"/>
      <c r="M12" s="163">
        <f>A測定!A281</f>
        <v>171</v>
      </c>
      <c r="AD12" s="163">
        <f>A測定!A283</f>
        <v>174</v>
      </c>
      <c r="AE12" s="55"/>
      <c r="AF12" s="56"/>
      <c r="AG12" s="56"/>
      <c r="AH12" s="56"/>
      <c r="AI12" s="56"/>
      <c r="AJ12" s="56"/>
      <c r="AK12" s="56"/>
      <c r="AL12" s="57"/>
      <c r="AM12" s="47">
        <f>A測定!M283</f>
        <v>-0.12</v>
      </c>
      <c r="AN12" s="163" t="str">
        <f t="shared" si="1"/>
        <v>OK</v>
      </c>
      <c r="AO12" s="47">
        <f>A測定!H283</f>
        <v>0.5</v>
      </c>
      <c r="AP12" s="47">
        <f>A測定!I283</f>
        <v>-0.5</v>
      </c>
    </row>
    <row r="13" spans="1:42">
      <c r="A13" s="42">
        <f>A測定!I265</f>
        <v>-0.5</v>
      </c>
      <c r="B13" s="42">
        <f>A測定!H265</f>
        <v>0.5</v>
      </c>
      <c r="C13" s="163" t="str">
        <f t="shared" si="0"/>
        <v>OK</v>
      </c>
      <c r="D13" s="42">
        <f>A測定!M265</f>
        <v>0.04</v>
      </c>
      <c r="E13" s="55"/>
      <c r="F13" s="56"/>
      <c r="G13" s="56"/>
      <c r="H13" s="56"/>
      <c r="I13" s="56"/>
      <c r="J13" s="56"/>
      <c r="K13" s="56"/>
      <c r="L13" s="57"/>
      <c r="M13" s="163">
        <f>A測定!A265</f>
        <v>154</v>
      </c>
      <c r="AD13" s="163">
        <f>A測定!A290</f>
        <v>183</v>
      </c>
      <c r="AE13" s="55"/>
      <c r="AF13" s="56"/>
      <c r="AG13" s="56"/>
      <c r="AH13" s="56"/>
      <c r="AI13" s="56"/>
      <c r="AJ13" s="56"/>
      <c r="AK13" s="56"/>
      <c r="AL13" s="57"/>
      <c r="AM13" s="47">
        <f>A測定!M290</f>
        <v>-0.24</v>
      </c>
      <c r="AN13" s="163" t="str">
        <f t="shared" si="1"/>
        <v>OK</v>
      </c>
      <c r="AO13" s="47">
        <f>A測定!H290</f>
        <v>0.5</v>
      </c>
      <c r="AP13" s="47">
        <f>A測定!I290</f>
        <v>-0.5</v>
      </c>
    </row>
    <row r="14" spans="1:42">
      <c r="A14" s="42">
        <f>A測定!I282</f>
        <v>-0.5</v>
      </c>
      <c r="B14" s="42">
        <f>A測定!H282</f>
        <v>0.5</v>
      </c>
      <c r="C14" s="163" t="str">
        <f t="shared" si="0"/>
        <v>OK</v>
      </c>
      <c r="D14" s="42">
        <f>A測定!M282</f>
        <v>0.09</v>
      </c>
      <c r="E14" s="55"/>
      <c r="F14" s="56"/>
      <c r="G14" s="56"/>
      <c r="H14" s="56"/>
      <c r="I14" s="56"/>
      <c r="J14" s="56"/>
      <c r="K14" s="56"/>
      <c r="L14" s="57"/>
      <c r="M14" s="163">
        <f>A測定!A282</f>
        <v>172</v>
      </c>
      <c r="AD14" s="163">
        <f>A測定!A274</f>
        <v>164</v>
      </c>
      <c r="AE14" s="55"/>
      <c r="AF14" s="56"/>
      <c r="AG14" s="56"/>
      <c r="AH14" s="56"/>
      <c r="AI14" s="56"/>
      <c r="AJ14" s="56"/>
      <c r="AK14" s="56"/>
      <c r="AL14" s="57"/>
      <c r="AM14" s="47">
        <f>A測定!M274</f>
        <v>-0.11</v>
      </c>
      <c r="AN14" s="163" t="str">
        <f t="shared" si="1"/>
        <v>OK</v>
      </c>
      <c r="AO14" s="47">
        <f>A測定!H274</f>
        <v>0.5</v>
      </c>
      <c r="AP14" s="47">
        <f>A測定!I274</f>
        <v>-0.5</v>
      </c>
    </row>
    <row r="15" spans="1:42">
      <c r="A15" s="42">
        <f>A測定!I266</f>
        <v>-0.5</v>
      </c>
      <c r="B15" s="42">
        <f>A測定!H266</f>
        <v>0.5</v>
      </c>
      <c r="C15" s="163" t="str">
        <f t="shared" si="0"/>
        <v>OK</v>
      </c>
      <c r="D15" s="42">
        <f>A測定!M266</f>
        <v>0.01</v>
      </c>
      <c r="E15" s="55"/>
      <c r="F15" s="56"/>
      <c r="G15" s="56"/>
      <c r="H15" s="56"/>
      <c r="I15" s="56"/>
      <c r="J15" s="56"/>
      <c r="K15" s="56"/>
      <c r="L15" s="57"/>
      <c r="M15" s="163">
        <f>A測定!A266</f>
        <v>155</v>
      </c>
      <c r="AD15" s="163">
        <f>A測定!A285</f>
        <v>177</v>
      </c>
      <c r="AE15" s="55"/>
      <c r="AF15" s="56"/>
      <c r="AG15" s="56"/>
      <c r="AH15" s="56"/>
      <c r="AI15" s="56"/>
      <c r="AJ15" s="56"/>
      <c r="AK15" s="56"/>
      <c r="AL15" s="57"/>
      <c r="AM15" s="47">
        <f>A測定!M285</f>
        <v>-0.11</v>
      </c>
      <c r="AN15" s="163" t="str">
        <f t="shared" si="1"/>
        <v>OK</v>
      </c>
      <c r="AO15" s="47">
        <f>A測定!H285</f>
        <v>0.5</v>
      </c>
      <c r="AP15" s="47">
        <f>A測定!I285</f>
        <v>-0.5</v>
      </c>
    </row>
    <row r="16" spans="1:42">
      <c r="A16" s="42">
        <f>A測定!I280</f>
        <v>-0.5</v>
      </c>
      <c r="B16" s="42">
        <f>A測定!H280</f>
        <v>0.5</v>
      </c>
      <c r="C16" s="163" t="str">
        <f t="shared" si="0"/>
        <v>OK</v>
      </c>
      <c r="D16" s="42">
        <f>A測定!M280</f>
        <v>0.16</v>
      </c>
      <c r="E16" s="55"/>
      <c r="F16" s="56"/>
      <c r="G16" s="56"/>
      <c r="H16" s="56"/>
      <c r="I16" s="56"/>
      <c r="J16" s="56"/>
      <c r="K16" s="56"/>
      <c r="L16" s="57"/>
      <c r="M16" s="163">
        <f>A測定!A280</f>
        <v>170</v>
      </c>
      <c r="AD16" s="163">
        <f>A測定!A275</f>
        <v>165</v>
      </c>
      <c r="AE16" s="55"/>
      <c r="AF16" s="56"/>
      <c r="AG16" s="56"/>
      <c r="AH16" s="56"/>
      <c r="AI16" s="56"/>
      <c r="AJ16" s="56"/>
      <c r="AK16" s="56"/>
      <c r="AL16" s="57"/>
      <c r="AM16" s="47">
        <f>A測定!M275</f>
        <v>-0.17</v>
      </c>
      <c r="AN16" s="163" t="str">
        <f t="shared" si="1"/>
        <v>OK</v>
      </c>
      <c r="AO16" s="47">
        <f>A測定!H275</f>
        <v>0.5</v>
      </c>
      <c r="AP16" s="47">
        <f>A測定!I275</f>
        <v>-0.5</v>
      </c>
    </row>
    <row r="17" spans="1:42">
      <c r="A17" s="42">
        <f>A測定!I264</f>
        <v>-0.5</v>
      </c>
      <c r="B17" s="42">
        <f>A測定!H264</f>
        <v>0.5</v>
      </c>
      <c r="C17" s="163" t="str">
        <f t="shared" si="0"/>
        <v>OK</v>
      </c>
      <c r="D17" s="42">
        <f>A測定!M264</f>
        <v>0.15</v>
      </c>
      <c r="E17" s="55"/>
      <c r="F17" s="56"/>
      <c r="G17" s="56"/>
      <c r="H17" s="56"/>
      <c r="I17" s="56"/>
      <c r="J17" s="56"/>
      <c r="K17" s="56"/>
      <c r="L17" s="57"/>
      <c r="M17" s="163">
        <f>A測定!A264</f>
        <v>153</v>
      </c>
      <c r="AD17" s="163">
        <f>A測定!A286</f>
        <v>178</v>
      </c>
      <c r="AE17" s="55"/>
      <c r="AF17" s="56"/>
      <c r="AG17" s="56"/>
      <c r="AH17" s="56"/>
      <c r="AI17" s="56"/>
      <c r="AJ17" s="56"/>
      <c r="AK17" s="56"/>
      <c r="AL17" s="57"/>
      <c r="AM17" s="47">
        <f>A測定!M286</f>
        <v>-0.25</v>
      </c>
      <c r="AN17" s="163" t="str">
        <f t="shared" si="1"/>
        <v>OK</v>
      </c>
      <c r="AO17" s="47">
        <f>A測定!H286</f>
        <v>0.5</v>
      </c>
      <c r="AP17" s="47">
        <f>A測定!I286</f>
        <v>-0.5</v>
      </c>
    </row>
    <row r="18" spans="1:42">
      <c r="A18" s="42">
        <f>A測定!I291</f>
        <v>-0.5</v>
      </c>
      <c r="B18" s="42">
        <f>A測定!H291</f>
        <v>0.5</v>
      </c>
      <c r="C18" s="163" t="str">
        <f t="shared" si="0"/>
        <v>OK</v>
      </c>
      <c r="D18" s="42">
        <f>A測定!M291</f>
        <v>-0.1</v>
      </c>
      <c r="E18" s="55"/>
      <c r="F18" s="56"/>
      <c r="G18" s="56"/>
      <c r="H18" s="56"/>
      <c r="I18" s="56"/>
      <c r="J18" s="56"/>
      <c r="K18" s="56"/>
      <c r="L18" s="57"/>
      <c r="M18" s="163">
        <f>A測定!A291</f>
        <v>185</v>
      </c>
      <c r="AD18" s="163">
        <f>A測定!A289</f>
        <v>182</v>
      </c>
      <c r="AE18" s="55"/>
      <c r="AF18" s="56"/>
      <c r="AG18" s="56"/>
      <c r="AH18" s="56"/>
      <c r="AI18" s="56"/>
      <c r="AJ18" s="56"/>
      <c r="AK18" s="56"/>
      <c r="AL18" s="57"/>
      <c r="AM18" s="47">
        <f>A測定!M289</f>
        <v>-0.15</v>
      </c>
      <c r="AN18" s="163" t="str">
        <f t="shared" si="1"/>
        <v>OK</v>
      </c>
      <c r="AO18" s="47">
        <f>A測定!H289</f>
        <v>0.5</v>
      </c>
      <c r="AP18" s="47">
        <f>A測定!I289</f>
        <v>-0.5</v>
      </c>
    </row>
    <row r="19" spans="1:42">
      <c r="A19" s="42">
        <f>A測定!I279</f>
        <v>-0.5</v>
      </c>
      <c r="B19" s="42">
        <f>A測定!H279</f>
        <v>0.5</v>
      </c>
      <c r="C19" s="163" t="str">
        <f t="shared" si="0"/>
        <v>OK</v>
      </c>
      <c r="D19" s="42">
        <f>A測定!M279</f>
        <v>0.1</v>
      </c>
      <c r="E19" s="55"/>
      <c r="F19" s="56"/>
      <c r="G19" s="56"/>
      <c r="H19" s="56"/>
      <c r="I19" s="56"/>
      <c r="J19" s="56"/>
      <c r="K19" s="56"/>
      <c r="L19" s="57"/>
      <c r="M19" s="163">
        <f>A測定!A279</f>
        <v>169</v>
      </c>
      <c r="AD19" s="163">
        <f>A測定!A276</f>
        <v>166</v>
      </c>
      <c r="AE19" s="55"/>
      <c r="AF19" s="56"/>
      <c r="AG19" s="56"/>
      <c r="AH19" s="56"/>
      <c r="AI19" s="56"/>
      <c r="AJ19" s="56"/>
      <c r="AK19" s="56"/>
      <c r="AL19" s="57"/>
      <c r="AM19" s="47">
        <f>A測定!M276</f>
        <v>-0.22</v>
      </c>
      <c r="AN19" s="163" t="str">
        <f t="shared" si="1"/>
        <v>OK</v>
      </c>
      <c r="AO19" s="47">
        <f>A測定!H276</f>
        <v>0.5</v>
      </c>
      <c r="AP19" s="47">
        <f>A測定!I276</f>
        <v>-0.5</v>
      </c>
    </row>
    <row r="20" spans="1:42">
      <c r="A20" s="42">
        <f>A測定!I263</f>
        <v>-0.5</v>
      </c>
      <c r="B20" s="42">
        <f>A測定!H263</f>
        <v>0.5</v>
      </c>
      <c r="C20" s="163" t="str">
        <f t="shared" si="0"/>
        <v>OK</v>
      </c>
      <c r="D20" s="42">
        <f>A測定!M263</f>
        <v>-0.11</v>
      </c>
      <c r="E20" s="55"/>
      <c r="F20" s="56"/>
      <c r="G20" s="56"/>
      <c r="H20" s="56"/>
      <c r="I20" s="56"/>
      <c r="J20" s="56"/>
      <c r="K20" s="56"/>
      <c r="L20" s="57"/>
      <c r="M20" s="163">
        <f>A測定!A263</f>
        <v>152</v>
      </c>
      <c r="AD20" s="163">
        <f>A測定!A287</f>
        <v>180</v>
      </c>
      <c r="AE20" s="55"/>
      <c r="AF20" s="56"/>
      <c r="AG20" s="56"/>
      <c r="AH20" s="56"/>
      <c r="AI20" s="56"/>
      <c r="AJ20" s="56"/>
      <c r="AK20" s="56"/>
      <c r="AL20" s="57"/>
      <c r="AM20" s="47">
        <f>A測定!M287</f>
        <v>-0.31</v>
      </c>
      <c r="AN20" s="163" t="str">
        <f t="shared" si="1"/>
        <v>OK</v>
      </c>
      <c r="AO20" s="47">
        <f>A測定!H287</f>
        <v>0.5</v>
      </c>
      <c r="AP20" s="47">
        <f>A測定!I287</f>
        <v>-0.5</v>
      </c>
    </row>
    <row r="21" spans="1:42">
      <c r="A21" s="42">
        <f>A測定!I278</f>
        <v>-0.5</v>
      </c>
      <c r="B21" s="42">
        <f>A測定!H278</f>
        <v>0.5</v>
      </c>
      <c r="C21" s="163" t="str">
        <f t="shared" si="0"/>
        <v>OK</v>
      </c>
      <c r="D21" s="42">
        <f>A測定!M278</f>
        <v>0.11</v>
      </c>
      <c r="E21" s="55"/>
      <c r="F21" s="56"/>
      <c r="G21" s="56"/>
      <c r="H21" s="56"/>
      <c r="I21" s="56"/>
      <c r="J21" s="56"/>
      <c r="K21" s="56"/>
      <c r="L21" s="57"/>
      <c r="M21" s="163">
        <f>A測定!A278</f>
        <v>168</v>
      </c>
      <c r="AD21" s="163">
        <f>A測定!A288</f>
        <v>181</v>
      </c>
      <c r="AE21" s="55"/>
      <c r="AF21" s="56"/>
      <c r="AG21" s="56"/>
      <c r="AH21" s="56"/>
      <c r="AI21" s="56"/>
      <c r="AJ21" s="56"/>
      <c r="AK21" s="56"/>
      <c r="AL21" s="57"/>
      <c r="AM21" s="47">
        <f>A測定!M288</f>
        <v>-0.28000000000000003</v>
      </c>
      <c r="AN21" s="163" t="str">
        <f t="shared" si="1"/>
        <v>OK</v>
      </c>
      <c r="AO21" s="47">
        <f>A測定!H288</f>
        <v>0.5</v>
      </c>
      <c r="AP21" s="47">
        <f>A測定!I288</f>
        <v>-0.5</v>
      </c>
    </row>
    <row r="22" spans="1:42">
      <c r="A22" s="42">
        <f>A測定!I262</f>
        <v>-0.5</v>
      </c>
      <c r="B22" s="42">
        <f>A測定!H262</f>
        <v>0.5</v>
      </c>
      <c r="C22" s="163" t="str">
        <f t="shared" si="0"/>
        <v>OK</v>
      </c>
      <c r="D22" s="42">
        <f>A測定!M262</f>
        <v>-7.0000000000000007E-2</v>
      </c>
      <c r="E22" s="55"/>
      <c r="F22" s="56"/>
      <c r="G22" s="56"/>
      <c r="H22" s="56"/>
      <c r="I22" s="56"/>
      <c r="J22" s="56"/>
      <c r="K22" s="56"/>
      <c r="L22" s="57"/>
      <c r="M22" s="163">
        <f>A測定!A262</f>
        <v>151</v>
      </c>
      <c r="AD22" s="163">
        <f>A測定!A277</f>
        <v>167</v>
      </c>
      <c r="AE22" s="55"/>
      <c r="AF22" s="56"/>
      <c r="AG22" s="56"/>
      <c r="AH22" s="56"/>
      <c r="AI22" s="56"/>
      <c r="AJ22" s="56"/>
      <c r="AK22" s="56"/>
      <c r="AL22" s="57"/>
      <c r="AM22" s="47">
        <f>A測定!M277</f>
        <v>-0.26</v>
      </c>
      <c r="AN22" s="163" t="str">
        <f t="shared" si="1"/>
        <v>OK</v>
      </c>
      <c r="AO22" s="47">
        <f>A測定!H277</f>
        <v>0.5</v>
      </c>
      <c r="AP22" s="47">
        <f>A測定!I277</f>
        <v>-0.5</v>
      </c>
    </row>
    <row r="29" spans="1:42" ht="17.25" customHeight="1"/>
  </sheetData>
  <mergeCells count="13">
    <mergeCell ref="C1:G2"/>
    <mergeCell ref="H1:O2"/>
    <mergeCell ref="C3:G4"/>
    <mergeCell ref="AD1:AE2"/>
    <mergeCell ref="AF1:AM2"/>
    <mergeCell ref="AN6:AN7"/>
    <mergeCell ref="AO6:AP6"/>
    <mergeCell ref="A6:B6"/>
    <mergeCell ref="C6:C7"/>
    <mergeCell ref="D6:D7"/>
    <mergeCell ref="M6:M7"/>
    <mergeCell ref="AD6:AD7"/>
    <mergeCell ref="AM6:AM7"/>
  </mergeCells>
  <phoneticPr fontId="2"/>
  <conditionalFormatting sqref="D8:D22">
    <cfRule type="cellIs" dxfId="57" priority="11" stopIfTrue="1" operator="notBetween">
      <formula>B8</formula>
      <formula>A8</formula>
    </cfRule>
    <cfRule type="cellIs" dxfId="56" priority="12" stopIfTrue="1" operator="notBetween">
      <formula>B8-0.1</formula>
      <formula>A8+0.1</formula>
    </cfRule>
  </conditionalFormatting>
  <conditionalFormatting sqref="AM8:AM22">
    <cfRule type="cellIs" dxfId="55" priority="13" stopIfTrue="1" operator="notBetween">
      <formula>AO8</formula>
      <formula>AP8</formula>
    </cfRule>
    <cfRule type="cellIs" dxfId="54" priority="14" stopIfTrue="1" operator="notBetween">
      <formula>AO8-0.1</formula>
      <formula>AP8+0.1</formula>
    </cfRule>
  </conditionalFormatting>
  <conditionalFormatting sqref="C8:C22">
    <cfRule type="cellIs" dxfId="53" priority="8" stopIfTrue="1" operator="equal">
      <formula>"NG"</formula>
    </cfRule>
    <cfRule type="cellIs" dxfId="52" priority="9" stopIfTrue="1" operator="equal">
      <formula>"OK"</formula>
    </cfRule>
  </conditionalFormatting>
  <conditionalFormatting sqref="AN8:AN22">
    <cfRule type="cellIs" dxfId="51" priority="3" stopIfTrue="1" operator="equal">
      <formula>"NG"</formula>
    </cfRule>
    <cfRule type="cellIs" dxfId="50" priority="4" stopIfTrue="1" operator="equal">
      <formula>"OK"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58" orientation="landscape" verticalDpi="0" r:id="rId1"/>
  <headerFooter alignWithMargins="0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theme="6"/>
    <pageSetUpPr fitToPage="1"/>
  </sheetPr>
  <dimension ref="A1:AP15"/>
  <sheetViews>
    <sheetView zoomScale="50" zoomScaleNormal="50" workbookViewId="0">
      <selection activeCell="K4" sqref="K4"/>
    </sheetView>
  </sheetViews>
  <sheetFormatPr baseColWidth="10" defaultColWidth="9" defaultRowHeight="17"/>
  <cols>
    <col min="1" max="2" width="7.6640625" style="38" customWidth="1"/>
    <col min="3" max="3" width="5.6640625" style="38" customWidth="1"/>
    <col min="4" max="4" width="7.6640625" style="38" customWidth="1"/>
    <col min="5" max="5" width="6.6640625" style="38" customWidth="1"/>
    <col min="6" max="6" width="10.6640625" style="38" customWidth="1"/>
    <col min="7" max="8" width="5.6640625" style="38" customWidth="1"/>
    <col min="9" max="9" width="10.6640625" style="38" customWidth="1"/>
    <col min="10" max="10" width="6.6640625" style="38" customWidth="1"/>
    <col min="11" max="11" width="10.6640625" style="38" customWidth="1"/>
    <col min="12" max="12" width="3.6640625" style="38" customWidth="1"/>
    <col min="13" max="13" width="7.1640625" style="38" customWidth="1"/>
    <col min="14" max="29" width="5.6640625" style="38" customWidth="1"/>
    <col min="30" max="30" width="7.1640625" style="38" customWidth="1"/>
    <col min="31" max="31" width="3.6640625" style="38" customWidth="1"/>
    <col min="32" max="32" width="10.6640625" style="38" customWidth="1"/>
    <col min="33" max="33" width="6.6640625" style="38" customWidth="1"/>
    <col min="34" max="34" width="10.6640625" style="38" customWidth="1"/>
    <col min="35" max="36" width="5.6640625" style="38" customWidth="1"/>
    <col min="37" max="37" width="10.6640625" style="38" customWidth="1"/>
    <col min="38" max="38" width="6.6640625" style="38" customWidth="1"/>
    <col min="39" max="39" width="7.6640625" style="38" customWidth="1"/>
    <col min="40" max="40" width="5.6640625" style="38" customWidth="1"/>
    <col min="41" max="42" width="7.6640625" style="38" customWidth="1"/>
    <col min="43" max="16384" width="9" style="38"/>
  </cols>
  <sheetData>
    <row r="1" spans="1:42" ht="17.25" customHeight="1">
      <c r="C1" s="784" t="str">
        <f>A測定!A5</f>
        <v>GHAC  R0J尺寸检查表</v>
      </c>
      <c r="D1" s="784"/>
      <c r="E1" s="784"/>
      <c r="F1" s="784"/>
      <c r="G1" s="784"/>
      <c r="H1" s="784" t="str">
        <f>CONCATENATE(MID(A測定!A5,6,3),"#",A測定!D5,"_",A測定!L5,"(",TEXT(A測定!G5,"yy/mm/dd"),")","_","SHOT.NO",A測定!J5)</f>
        <v xml:space="preserve"> R0#3_DC1(AVE)_SHOT.NO191</v>
      </c>
      <c r="I1" s="784"/>
      <c r="J1" s="784"/>
      <c r="K1" s="784"/>
      <c r="L1" s="784"/>
      <c r="M1" s="784"/>
      <c r="N1" s="784"/>
      <c r="O1" s="784"/>
      <c r="AD1" s="785" t="str">
        <f>A測定!$J$7</f>
        <v>基准值</v>
      </c>
      <c r="AE1" s="786"/>
      <c r="AF1" s="784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AG1" s="784"/>
      <c r="AH1" s="784"/>
      <c r="AI1" s="784"/>
      <c r="AJ1" s="784"/>
      <c r="AK1" s="784"/>
      <c r="AL1" s="784"/>
      <c r="AM1" s="784"/>
    </row>
    <row r="2" spans="1:42" ht="17.25" customHeight="1">
      <c r="C2" s="784"/>
      <c r="D2" s="784"/>
      <c r="E2" s="784"/>
      <c r="F2" s="784"/>
      <c r="G2" s="784"/>
      <c r="H2" s="784"/>
      <c r="I2" s="784"/>
      <c r="J2" s="784"/>
      <c r="K2" s="784"/>
      <c r="L2" s="784"/>
      <c r="M2" s="784"/>
      <c r="N2" s="784"/>
      <c r="O2" s="784"/>
      <c r="AD2" s="787"/>
      <c r="AE2" s="788"/>
      <c r="AF2" s="784"/>
      <c r="AG2" s="784"/>
      <c r="AH2" s="784"/>
      <c r="AI2" s="784"/>
      <c r="AJ2" s="784"/>
      <c r="AK2" s="784"/>
      <c r="AL2" s="784"/>
      <c r="AM2" s="784"/>
    </row>
    <row r="3" spans="1:42" ht="17.25" customHeight="1">
      <c r="C3" s="784" t="str">
        <f>AL被せ測定!$S$1</f>
        <v>AL被せ量</v>
      </c>
      <c r="D3" s="784"/>
      <c r="E3" s="784"/>
      <c r="F3" s="784"/>
      <c r="G3" s="784"/>
      <c r="H3" s="173" t="s">
        <v>20</v>
      </c>
      <c r="I3" s="40">
        <f>MAX(D8:D15,AM8:AM15)</f>
        <v>0.37</v>
      </c>
      <c r="Q3" s="1"/>
      <c r="R3" s="1"/>
      <c r="S3" s="1"/>
      <c r="T3" s="1"/>
      <c r="U3" s="1"/>
      <c r="V3" s="1"/>
      <c r="W3" s="1"/>
      <c r="X3" s="1"/>
    </row>
    <row r="4" spans="1:42" ht="17.25" customHeight="1">
      <c r="C4" s="784"/>
      <c r="D4" s="784"/>
      <c r="E4" s="784"/>
      <c r="F4" s="784"/>
      <c r="G4" s="784"/>
      <c r="H4" s="173" t="s">
        <v>21</v>
      </c>
      <c r="I4" s="40">
        <f>MIN(D8:D15,AM8:AM15)</f>
        <v>-0.03</v>
      </c>
      <c r="Q4" s="1"/>
      <c r="R4" s="1"/>
      <c r="S4" s="1"/>
      <c r="T4" s="1"/>
      <c r="U4" s="1"/>
      <c r="V4" s="1"/>
      <c r="W4" s="1"/>
      <c r="X4" s="1"/>
    </row>
    <row r="6" spans="1:42" ht="17.25" customHeight="1">
      <c r="A6" s="778" t="e">
        <f>RIGHT(AL被せ測定!#REF!,2)</f>
        <v>#REF!</v>
      </c>
      <c r="B6" s="778"/>
      <c r="C6" s="778" t="e">
        <f>AL被せ測定!#REF!</f>
        <v>#REF!</v>
      </c>
      <c r="D6" s="778" t="e">
        <f>AL被せ測定!#REF!</f>
        <v>#REF!</v>
      </c>
      <c r="E6" s="49"/>
      <c r="F6" s="50"/>
      <c r="G6" s="50"/>
      <c r="H6" s="50"/>
      <c r="I6" s="50"/>
      <c r="J6" s="50"/>
      <c r="K6" s="50"/>
      <c r="L6" s="51"/>
      <c r="M6" s="778" t="e">
        <f>AL被せ測定!#REF!</f>
        <v>#REF!</v>
      </c>
      <c r="AD6" s="778" t="e">
        <f>M6</f>
        <v>#REF!</v>
      </c>
      <c r="AE6" s="49"/>
      <c r="AF6" s="50"/>
      <c r="AG6" s="50"/>
      <c r="AH6" s="50"/>
      <c r="AI6" s="50"/>
      <c r="AJ6" s="50"/>
      <c r="AK6" s="50"/>
      <c r="AL6" s="51"/>
      <c r="AM6" s="778" t="e">
        <f>D6</f>
        <v>#REF!</v>
      </c>
      <c r="AN6" s="778" t="e">
        <f>C6</f>
        <v>#REF!</v>
      </c>
      <c r="AO6" s="778" t="e">
        <f>A6</f>
        <v>#REF!</v>
      </c>
      <c r="AP6" s="778"/>
    </row>
    <row r="7" spans="1:42">
      <c r="A7" s="173" t="e">
        <f>LEFT(AL被せ測定!#REF!,1)</f>
        <v>#REF!</v>
      </c>
      <c r="B7" s="173" t="e">
        <f>LEFT(AL被せ測定!#REF!,1)</f>
        <v>#REF!</v>
      </c>
      <c r="C7" s="778"/>
      <c r="D7" s="778"/>
      <c r="E7" s="161"/>
      <c r="F7" s="41"/>
      <c r="G7" s="41"/>
      <c r="H7" s="41"/>
      <c r="I7" s="41"/>
      <c r="J7" s="41"/>
      <c r="K7" s="41"/>
      <c r="L7" s="162"/>
      <c r="M7" s="778"/>
      <c r="AD7" s="778"/>
      <c r="AE7" s="52"/>
      <c r="AF7" s="53"/>
      <c r="AG7" s="53"/>
      <c r="AH7" s="53"/>
      <c r="AI7" s="53"/>
      <c r="AJ7" s="53"/>
      <c r="AK7" s="53"/>
      <c r="AL7" s="54"/>
      <c r="AM7" s="778"/>
      <c r="AN7" s="778"/>
      <c r="AO7" s="173" t="e">
        <f>B7</f>
        <v>#REF!</v>
      </c>
      <c r="AP7" s="173" t="e">
        <f>A7</f>
        <v>#REF!</v>
      </c>
    </row>
    <row r="8" spans="1:42">
      <c r="A8" s="42">
        <f>AL被せ測定!I32</f>
        <v>-0.2</v>
      </c>
      <c r="B8" s="42">
        <f>AL被せ測定!H32</f>
        <v>0.6</v>
      </c>
      <c r="C8" s="173" t="str">
        <f t="shared" ref="C8:C15" si="0">IF(AND(B8&gt;=D8,D8&gt;=A8),"OK","NG")</f>
        <v>OK</v>
      </c>
      <c r="D8" s="42">
        <f>AL被せ測定!M32</f>
        <v>0.18</v>
      </c>
      <c r="E8" s="55"/>
      <c r="F8" s="56"/>
      <c r="G8" s="56"/>
      <c r="H8" s="56"/>
      <c r="I8" s="56"/>
      <c r="J8" s="56"/>
      <c r="K8" s="56"/>
      <c r="L8" s="57"/>
      <c r="M8" s="173">
        <f>AL被せ測定!A32</f>
        <v>14</v>
      </c>
      <c r="AD8" s="173">
        <f>AL被せ測定!A33</f>
        <v>15</v>
      </c>
      <c r="AE8" s="55"/>
      <c r="AF8" s="56"/>
      <c r="AG8" s="56"/>
      <c r="AH8" s="56"/>
      <c r="AI8" s="56"/>
      <c r="AJ8" s="56"/>
      <c r="AK8" s="56"/>
      <c r="AL8" s="57"/>
      <c r="AM8" s="47">
        <f>AL被せ測定!M33</f>
        <v>0.22</v>
      </c>
      <c r="AN8" s="173" t="str">
        <f>IF(AND(AO8&gt;=AM8,AM8&gt;=AP8),"OK","NG")</f>
        <v>OK</v>
      </c>
      <c r="AO8" s="47">
        <f>AL被せ測定!H33</f>
        <v>0.6</v>
      </c>
      <c r="AP8" s="47">
        <f>AL被せ測定!I33</f>
        <v>-0.2</v>
      </c>
    </row>
    <row r="9" spans="1:42">
      <c r="A9" s="42">
        <f>AL被せ測定!I31</f>
        <v>-0.2</v>
      </c>
      <c r="B9" s="42">
        <f>AL被せ測定!H31</f>
        <v>0.6</v>
      </c>
      <c r="C9" s="173" t="str">
        <f t="shared" si="0"/>
        <v>OK</v>
      </c>
      <c r="D9" s="42">
        <f>AL被せ測定!M31</f>
        <v>0.1</v>
      </c>
      <c r="E9" s="55"/>
      <c r="F9" s="56"/>
      <c r="G9" s="56"/>
      <c r="H9" s="56"/>
      <c r="I9" s="56"/>
      <c r="J9" s="56"/>
      <c r="K9" s="56"/>
      <c r="L9" s="57"/>
      <c r="M9" s="173">
        <f>AL被せ測定!A31</f>
        <v>13</v>
      </c>
      <c r="AD9" s="173">
        <f>AL被せ測定!A34</f>
        <v>16</v>
      </c>
      <c r="AE9" s="55"/>
      <c r="AF9" s="56"/>
      <c r="AG9" s="56"/>
      <c r="AH9" s="56"/>
      <c r="AI9" s="56"/>
      <c r="AJ9" s="56"/>
      <c r="AK9" s="56"/>
      <c r="AL9" s="57"/>
      <c r="AM9" s="47">
        <f>AL被せ測定!M34</f>
        <v>0.05</v>
      </c>
      <c r="AN9" s="173" t="str">
        <f>IF(AND(AO9&gt;=AM9,AM9&gt;=AP9),"OK","NG")</f>
        <v>OK</v>
      </c>
      <c r="AO9" s="47">
        <f>AL被せ測定!H34</f>
        <v>0.6</v>
      </c>
      <c r="AP9" s="47">
        <f>AL被せ測定!I34</f>
        <v>-0.2</v>
      </c>
    </row>
    <row r="10" spans="1:42">
      <c r="A10" s="42">
        <f>AL被せ測定!I28</f>
        <v>-0.2</v>
      </c>
      <c r="B10" s="42">
        <f>AL被せ測定!H28</f>
        <v>0.6</v>
      </c>
      <c r="C10" s="173" t="str">
        <f t="shared" si="0"/>
        <v>OK</v>
      </c>
      <c r="D10" s="42">
        <f>AL被せ測定!M28</f>
        <v>0.09</v>
      </c>
      <c r="E10" s="55"/>
      <c r="F10" s="56"/>
      <c r="G10" s="56"/>
      <c r="H10" s="56"/>
      <c r="I10" s="56"/>
      <c r="J10" s="56"/>
      <c r="K10" s="56"/>
      <c r="L10" s="57"/>
      <c r="M10" s="173">
        <f>AL被せ測定!A28</f>
        <v>10</v>
      </c>
      <c r="AD10" s="173">
        <f>AL被せ測定!A29</f>
        <v>11</v>
      </c>
      <c r="AE10" s="55"/>
      <c r="AF10" s="56"/>
      <c r="AG10" s="56"/>
      <c r="AH10" s="56"/>
      <c r="AI10" s="56"/>
      <c r="AJ10" s="56"/>
      <c r="AK10" s="56"/>
      <c r="AL10" s="57"/>
      <c r="AM10" s="47">
        <f>AL被せ測定!M29</f>
        <v>0.11</v>
      </c>
      <c r="AN10" s="173" t="str">
        <f t="shared" ref="AN10:AN15" si="1">IF(AND(AO10&gt;=AM10,AM10&gt;=AP10),"OK","NG")</f>
        <v>OK</v>
      </c>
      <c r="AO10" s="47">
        <f>AL被せ測定!H29</f>
        <v>0.6</v>
      </c>
      <c r="AP10" s="47">
        <f>AL被せ測定!I29</f>
        <v>-0.2</v>
      </c>
    </row>
    <row r="11" spans="1:42">
      <c r="A11" s="42">
        <f>AL被せ測定!I27</f>
        <v>-0.2</v>
      </c>
      <c r="B11" s="42">
        <f>AL被せ測定!H27</f>
        <v>0.6</v>
      </c>
      <c r="C11" s="173" t="str">
        <f t="shared" si="0"/>
        <v>OK</v>
      </c>
      <c r="D11" s="42">
        <f>AL被せ測定!M27</f>
        <v>0.16</v>
      </c>
      <c r="E11" s="55"/>
      <c r="F11" s="56"/>
      <c r="G11" s="56"/>
      <c r="H11" s="56"/>
      <c r="I11" s="56"/>
      <c r="J11" s="56"/>
      <c r="K11" s="56"/>
      <c r="L11" s="57"/>
      <c r="M11" s="173">
        <f>AL被せ測定!A27</f>
        <v>9</v>
      </c>
      <c r="AD11" s="173">
        <f>AL被せ測定!A30</f>
        <v>12</v>
      </c>
      <c r="AE11" s="55"/>
      <c r="AF11" s="56"/>
      <c r="AG11" s="56"/>
      <c r="AH11" s="56"/>
      <c r="AI11" s="56"/>
      <c r="AJ11" s="56"/>
      <c r="AK11" s="56"/>
      <c r="AL11" s="57"/>
      <c r="AM11" s="47">
        <f>AL被せ測定!M30</f>
        <v>-0.01</v>
      </c>
      <c r="AN11" s="173" t="str">
        <f t="shared" si="1"/>
        <v>OK</v>
      </c>
      <c r="AO11" s="47">
        <f>AL被せ測定!H30</f>
        <v>0.6</v>
      </c>
      <c r="AP11" s="47">
        <f>AL被せ測定!I30</f>
        <v>-0.2</v>
      </c>
    </row>
    <row r="12" spans="1:42">
      <c r="A12" s="42">
        <f>AL被せ測定!I24</f>
        <v>-0.2</v>
      </c>
      <c r="B12" s="42">
        <f>AL被せ測定!H24</f>
        <v>0.6</v>
      </c>
      <c r="C12" s="173" t="str">
        <f t="shared" si="0"/>
        <v>OK</v>
      </c>
      <c r="D12" s="42">
        <f>AL被せ測定!M24</f>
        <v>0.37</v>
      </c>
      <c r="E12" s="55"/>
      <c r="F12" s="56"/>
      <c r="G12" s="56"/>
      <c r="H12" s="56"/>
      <c r="I12" s="56"/>
      <c r="J12" s="56"/>
      <c r="K12" s="56"/>
      <c r="L12" s="57"/>
      <c r="M12" s="173">
        <f>AL被せ測定!A24</f>
        <v>6</v>
      </c>
      <c r="AD12" s="173">
        <f>AL被せ測定!A25</f>
        <v>7</v>
      </c>
      <c r="AE12" s="55"/>
      <c r="AF12" s="56"/>
      <c r="AG12" s="56"/>
      <c r="AH12" s="56"/>
      <c r="AI12" s="56"/>
      <c r="AJ12" s="56"/>
      <c r="AK12" s="56"/>
      <c r="AL12" s="57"/>
      <c r="AM12" s="47">
        <f>AL被せ測定!M25</f>
        <v>0.12</v>
      </c>
      <c r="AN12" s="173" t="str">
        <f t="shared" si="1"/>
        <v>OK</v>
      </c>
      <c r="AO12" s="47">
        <f>AL被せ測定!H25</f>
        <v>0.6</v>
      </c>
      <c r="AP12" s="47">
        <f>AL被せ測定!I25</f>
        <v>-0.2</v>
      </c>
    </row>
    <row r="13" spans="1:42">
      <c r="A13" s="42">
        <f>AL被せ測定!I23</f>
        <v>-0.2</v>
      </c>
      <c r="B13" s="42">
        <f>AL被せ測定!H23</f>
        <v>0.6</v>
      </c>
      <c r="C13" s="173" t="str">
        <f t="shared" si="0"/>
        <v>OK</v>
      </c>
      <c r="D13" s="42">
        <f>AL被せ測定!M23</f>
        <v>0.18</v>
      </c>
      <c r="E13" s="55"/>
      <c r="F13" s="56"/>
      <c r="G13" s="56"/>
      <c r="H13" s="56"/>
      <c r="I13" s="56"/>
      <c r="J13" s="56"/>
      <c r="K13" s="56"/>
      <c r="L13" s="57"/>
      <c r="M13" s="173">
        <f>AL被せ測定!A23</f>
        <v>5</v>
      </c>
      <c r="AD13" s="173">
        <f>AL被せ測定!A26</f>
        <v>8</v>
      </c>
      <c r="AE13" s="55"/>
      <c r="AF13" s="56"/>
      <c r="AG13" s="56"/>
      <c r="AH13" s="56"/>
      <c r="AI13" s="56"/>
      <c r="AJ13" s="56"/>
      <c r="AK13" s="56"/>
      <c r="AL13" s="57"/>
      <c r="AM13" s="47">
        <f>AL被せ測定!M26</f>
        <v>0.14000000000000001</v>
      </c>
      <c r="AN13" s="173" t="str">
        <f t="shared" si="1"/>
        <v>OK</v>
      </c>
      <c r="AO13" s="47">
        <f>AL被せ測定!H26</f>
        <v>0.6</v>
      </c>
      <c r="AP13" s="47">
        <f>AL被せ測定!I26</f>
        <v>-0.2</v>
      </c>
    </row>
    <row r="14" spans="1:42">
      <c r="A14" s="42">
        <f>AL被せ測定!I20</f>
        <v>-0.2</v>
      </c>
      <c r="B14" s="42">
        <f>AL被せ測定!H20</f>
        <v>0.6</v>
      </c>
      <c r="C14" s="173" t="str">
        <f t="shared" si="0"/>
        <v>OK</v>
      </c>
      <c r="D14" s="42">
        <f>AL被せ測定!M20</f>
        <v>7.0000000000000007E-2</v>
      </c>
      <c r="E14" s="55"/>
      <c r="F14" s="56"/>
      <c r="G14" s="56"/>
      <c r="H14" s="56"/>
      <c r="I14" s="56"/>
      <c r="J14" s="56"/>
      <c r="K14" s="56"/>
      <c r="L14" s="57"/>
      <c r="M14" s="173">
        <f>AL被せ測定!A20</f>
        <v>2</v>
      </c>
      <c r="AD14" s="173">
        <f>AL被せ測定!A21</f>
        <v>3</v>
      </c>
      <c r="AE14" s="55"/>
      <c r="AF14" s="56"/>
      <c r="AG14" s="56"/>
      <c r="AH14" s="56"/>
      <c r="AI14" s="56"/>
      <c r="AJ14" s="56"/>
      <c r="AK14" s="56"/>
      <c r="AL14" s="57"/>
      <c r="AM14" s="47">
        <f>AL被せ測定!M21</f>
        <v>0.12</v>
      </c>
      <c r="AN14" s="173" t="str">
        <f t="shared" si="1"/>
        <v>OK</v>
      </c>
      <c r="AO14" s="47">
        <f>AL被せ測定!H21</f>
        <v>0.6</v>
      </c>
      <c r="AP14" s="47">
        <f>AL被せ測定!I21</f>
        <v>-0.2</v>
      </c>
    </row>
    <row r="15" spans="1:42">
      <c r="A15" s="42">
        <f>AL被せ測定!I19</f>
        <v>-0.2</v>
      </c>
      <c r="B15" s="42">
        <f>AL被せ測定!H19</f>
        <v>0.6</v>
      </c>
      <c r="C15" s="173" t="str">
        <f t="shared" si="0"/>
        <v>OK</v>
      </c>
      <c r="D15" s="42">
        <f>AL被せ測定!M19</f>
        <v>-0.03</v>
      </c>
      <c r="E15" s="55"/>
      <c r="F15" s="56"/>
      <c r="G15" s="56"/>
      <c r="H15" s="56"/>
      <c r="I15" s="56"/>
      <c r="J15" s="56"/>
      <c r="K15" s="56"/>
      <c r="L15" s="57"/>
      <c r="M15" s="173">
        <f>AL被せ測定!A19</f>
        <v>1</v>
      </c>
      <c r="AD15" s="173">
        <f>AL被せ測定!A22</f>
        <v>4</v>
      </c>
      <c r="AE15" s="55"/>
      <c r="AF15" s="56"/>
      <c r="AG15" s="56"/>
      <c r="AH15" s="56"/>
      <c r="AI15" s="56"/>
      <c r="AJ15" s="56"/>
      <c r="AK15" s="56"/>
      <c r="AL15" s="57"/>
      <c r="AM15" s="47">
        <f>AL被せ測定!M22</f>
        <v>0.17</v>
      </c>
      <c r="AN15" s="173" t="str">
        <f t="shared" si="1"/>
        <v>OK</v>
      </c>
      <c r="AO15" s="47">
        <f>AL被せ測定!H22</f>
        <v>0.6</v>
      </c>
      <c r="AP15" s="47">
        <f>AL被せ測定!I22</f>
        <v>-0.2</v>
      </c>
    </row>
  </sheetData>
  <mergeCells count="13">
    <mergeCell ref="AM6:AM7"/>
    <mergeCell ref="AN6:AN7"/>
    <mergeCell ref="AO6:AP6"/>
    <mergeCell ref="C1:G2"/>
    <mergeCell ref="H1:O2"/>
    <mergeCell ref="AD1:AE2"/>
    <mergeCell ref="AF1:AM2"/>
    <mergeCell ref="C3:G4"/>
    <mergeCell ref="A6:B6"/>
    <mergeCell ref="C6:C7"/>
    <mergeCell ref="D6:D7"/>
    <mergeCell ref="M6:M7"/>
    <mergeCell ref="AD6:AD7"/>
  </mergeCells>
  <phoneticPr fontId="3"/>
  <conditionalFormatting sqref="AM8:AM15">
    <cfRule type="cellIs" dxfId="49" priority="21" stopIfTrue="1" operator="notBetween">
      <formula>AO8</formula>
      <formula>AP8</formula>
    </cfRule>
    <cfRule type="cellIs" dxfId="48" priority="22" stopIfTrue="1" operator="notBetween">
      <formula>AO8-0.05</formula>
      <formula>AP8+0.05</formula>
    </cfRule>
  </conditionalFormatting>
  <conditionalFormatting sqref="D8:D15">
    <cfRule type="cellIs" dxfId="47" priority="23" stopIfTrue="1" operator="notBetween">
      <formula>B8</formula>
      <formula>A8</formula>
    </cfRule>
    <cfRule type="cellIs" dxfId="46" priority="24" stopIfTrue="1" operator="notBetween">
      <formula>B8-0.05</formula>
      <formula>A8+0.05</formula>
    </cfRule>
  </conditionalFormatting>
  <conditionalFormatting sqref="C8:C15 AN8:AN15">
    <cfRule type="cellIs" dxfId="45" priority="25" stopIfTrue="1" operator="equal">
      <formula>"NG"</formula>
    </cfRule>
    <cfRule type="cellIs" dxfId="44" priority="26" stopIfTrue="1" operator="equal">
      <formula>"OK"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58" orientation="landscape" verticalDpi="0" r:id="rId1"/>
  <headerFooter alignWithMargins="0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theme="6"/>
    <pageSetUpPr fitToPage="1"/>
  </sheetPr>
  <dimension ref="A1:AP15"/>
  <sheetViews>
    <sheetView zoomScale="50" zoomScaleNormal="50" workbookViewId="0">
      <selection activeCell="K4" sqref="K4"/>
    </sheetView>
  </sheetViews>
  <sheetFormatPr baseColWidth="10" defaultColWidth="9" defaultRowHeight="17"/>
  <cols>
    <col min="1" max="2" width="7.6640625" style="38" customWidth="1"/>
    <col min="3" max="3" width="5.6640625" style="38" customWidth="1"/>
    <col min="4" max="4" width="7.6640625" style="38" customWidth="1"/>
    <col min="5" max="5" width="6.6640625" style="38" customWidth="1"/>
    <col min="6" max="6" width="10.6640625" style="38" customWidth="1"/>
    <col min="7" max="8" width="5.6640625" style="38" customWidth="1"/>
    <col min="9" max="9" width="10.6640625" style="38" customWidth="1"/>
    <col min="10" max="10" width="6.6640625" style="38" customWidth="1"/>
    <col min="11" max="11" width="10.6640625" style="38" customWidth="1"/>
    <col min="12" max="12" width="3.6640625" style="38" customWidth="1"/>
    <col min="13" max="13" width="7.1640625" style="38" customWidth="1"/>
    <col min="14" max="29" width="5.6640625" style="38" customWidth="1"/>
    <col min="30" max="30" width="7.1640625" style="38" customWidth="1"/>
    <col min="31" max="31" width="3.6640625" style="38" customWidth="1"/>
    <col min="32" max="32" width="10.6640625" style="38" customWidth="1"/>
    <col min="33" max="33" width="6.6640625" style="38" customWidth="1"/>
    <col min="34" max="34" width="10.6640625" style="38" customWidth="1"/>
    <col min="35" max="36" width="5.6640625" style="38" customWidth="1"/>
    <col min="37" max="37" width="10.6640625" style="38" customWidth="1"/>
    <col min="38" max="38" width="6.6640625" style="38" customWidth="1"/>
    <col min="39" max="39" width="7.6640625" style="38" customWidth="1"/>
    <col min="40" max="40" width="5.6640625" style="38" customWidth="1"/>
    <col min="41" max="42" width="7.6640625" style="38" customWidth="1"/>
    <col min="43" max="16384" width="9" style="38"/>
  </cols>
  <sheetData>
    <row r="1" spans="1:42" ht="17.25" customHeight="1">
      <c r="C1" s="784" t="str">
        <f>A測定!A5</f>
        <v>GHAC  R0J尺寸检查表</v>
      </c>
      <c r="D1" s="784"/>
      <c r="E1" s="784"/>
      <c r="F1" s="784"/>
      <c r="G1" s="784"/>
      <c r="H1" s="784" t="str">
        <f>CONCATENATE(MID(A測定!A5,6,3),"#",A測定!D5,"_",A測定!L5,"(",TEXT(A測定!G5,"yy/mm/dd"),")","_","SHOT.NO",A測定!J5)</f>
        <v xml:space="preserve"> R0#3_DC1(AVE)_SHOT.NO191</v>
      </c>
      <c r="I1" s="784"/>
      <c r="J1" s="784"/>
      <c r="K1" s="784"/>
      <c r="L1" s="784"/>
      <c r="M1" s="784"/>
      <c r="N1" s="784"/>
      <c r="O1" s="784"/>
      <c r="AD1" s="785" t="str">
        <f>A測定!$J$7</f>
        <v>基准值</v>
      </c>
      <c r="AE1" s="786"/>
      <c r="AF1" s="784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AG1" s="784"/>
      <c r="AH1" s="784"/>
      <c r="AI1" s="784"/>
      <c r="AJ1" s="784"/>
      <c r="AK1" s="784"/>
      <c r="AL1" s="784"/>
      <c r="AM1" s="784"/>
    </row>
    <row r="2" spans="1:42" ht="17.25" customHeight="1">
      <c r="C2" s="784"/>
      <c r="D2" s="784"/>
      <c r="E2" s="784"/>
      <c r="F2" s="784"/>
      <c r="G2" s="784"/>
      <c r="H2" s="784"/>
      <c r="I2" s="784"/>
      <c r="J2" s="784"/>
      <c r="K2" s="784"/>
      <c r="L2" s="784"/>
      <c r="M2" s="784"/>
      <c r="N2" s="784"/>
      <c r="O2" s="784"/>
      <c r="AD2" s="787"/>
      <c r="AE2" s="788"/>
      <c r="AF2" s="784"/>
      <c r="AG2" s="784"/>
      <c r="AH2" s="784"/>
      <c r="AI2" s="784"/>
      <c r="AJ2" s="784"/>
      <c r="AK2" s="784"/>
      <c r="AL2" s="784"/>
      <c r="AM2" s="784"/>
    </row>
    <row r="3" spans="1:42" ht="17.25" customHeight="1">
      <c r="C3" s="784" t="str">
        <f>A測定!$S$3</f>
        <v>AL被せﾎﾞｱ内径　端面</v>
      </c>
      <c r="D3" s="784"/>
      <c r="E3" s="784"/>
      <c r="F3" s="784"/>
      <c r="G3" s="784"/>
      <c r="H3" s="39" t="s">
        <v>25</v>
      </c>
      <c r="I3" s="40">
        <f>MAX(D8:D15,AM8:AM15)</f>
        <v>0.2</v>
      </c>
      <c r="Q3" s="1"/>
      <c r="R3" s="1"/>
      <c r="S3" s="1"/>
      <c r="T3" s="1"/>
      <c r="U3" s="1"/>
      <c r="V3" s="1"/>
      <c r="W3" s="1"/>
      <c r="X3" s="1"/>
    </row>
    <row r="4" spans="1:42" ht="17.25" customHeight="1">
      <c r="C4" s="784"/>
      <c r="D4" s="784"/>
      <c r="E4" s="784"/>
      <c r="F4" s="784"/>
      <c r="G4" s="784"/>
      <c r="H4" s="39" t="s">
        <v>21</v>
      </c>
      <c r="I4" s="40">
        <f>MIN(D8:D15,AM8:AM15)</f>
        <v>-0.35</v>
      </c>
      <c r="Q4" s="1"/>
      <c r="R4" s="1"/>
      <c r="S4" s="1"/>
      <c r="T4" s="1"/>
      <c r="U4" s="1"/>
      <c r="V4" s="1"/>
      <c r="W4" s="1"/>
      <c r="X4" s="1"/>
    </row>
    <row r="6" spans="1:42" ht="17.25" customHeight="1">
      <c r="A6" s="778" t="str">
        <f>RIGHT(A測定!$H$11,2)</f>
        <v>公差</v>
      </c>
      <c r="B6" s="778"/>
      <c r="C6" s="778" t="str">
        <f>A測定!$O$11</f>
        <v>判定</v>
      </c>
      <c r="D6" s="778" t="str">
        <f>A測定!$M$11</f>
        <v>差異</v>
      </c>
      <c r="E6" s="49"/>
      <c r="F6" s="50"/>
      <c r="G6" s="50"/>
      <c r="H6" s="50"/>
      <c r="I6" s="50"/>
      <c r="J6" s="50"/>
      <c r="K6" s="50"/>
      <c r="L6" s="51"/>
      <c r="M6" s="778" t="str">
        <f>A測定!$A$11</f>
        <v>NO</v>
      </c>
      <c r="AD6" s="778" t="str">
        <f>M6</f>
        <v>NO</v>
      </c>
      <c r="AE6" s="49"/>
      <c r="AF6" s="50"/>
      <c r="AG6" s="50"/>
      <c r="AH6" s="50"/>
      <c r="AI6" s="50"/>
      <c r="AJ6" s="50"/>
      <c r="AK6" s="50"/>
      <c r="AL6" s="51"/>
      <c r="AM6" s="778" t="str">
        <f>D6</f>
        <v>差異</v>
      </c>
      <c r="AN6" s="778" t="str">
        <f>C6</f>
        <v>判定</v>
      </c>
      <c r="AO6" s="778" t="str">
        <f>A6</f>
        <v>公差</v>
      </c>
      <c r="AP6" s="778"/>
    </row>
    <row r="7" spans="1:42">
      <c r="A7" s="173" t="str">
        <f>LEFT(A測定!$I$11,1)</f>
        <v>下</v>
      </c>
      <c r="B7" s="173" t="str">
        <f>LEFT(A測定!$H$11,1)</f>
        <v>上</v>
      </c>
      <c r="C7" s="778"/>
      <c r="D7" s="778"/>
      <c r="E7" s="161"/>
      <c r="F7" s="41"/>
      <c r="G7" s="41"/>
      <c r="H7" s="41"/>
      <c r="I7" s="41"/>
      <c r="J7" s="41"/>
      <c r="K7" s="41"/>
      <c r="L7" s="162"/>
      <c r="M7" s="778"/>
      <c r="AD7" s="778"/>
      <c r="AE7" s="52"/>
      <c r="AF7" s="53"/>
      <c r="AG7" s="53"/>
      <c r="AH7" s="53"/>
      <c r="AI7" s="53"/>
      <c r="AJ7" s="53"/>
      <c r="AK7" s="53"/>
      <c r="AL7" s="54"/>
      <c r="AM7" s="778"/>
      <c r="AN7" s="778"/>
      <c r="AO7" s="173" t="str">
        <f>B7</f>
        <v>上</v>
      </c>
      <c r="AP7" s="173" t="str">
        <f>A7</f>
        <v>下</v>
      </c>
    </row>
    <row r="8" spans="1:42">
      <c r="A8" s="42">
        <f>A測定!I340</f>
        <v>-0.5</v>
      </c>
      <c r="B8" s="42">
        <f>A測定!H340</f>
        <v>0.2</v>
      </c>
      <c r="C8" s="39" t="str">
        <f t="shared" ref="C8:C15" si="0">IF(AND(B8&gt;=D8,D8&gt;=A8),"OK","NG")</f>
        <v>OK</v>
      </c>
      <c r="D8" s="42">
        <f>A測定!M340</f>
        <v>-0.16</v>
      </c>
      <c r="E8" s="55"/>
      <c r="F8" s="56"/>
      <c r="G8" s="56"/>
      <c r="H8" s="56"/>
      <c r="I8" s="56"/>
      <c r="J8" s="56"/>
      <c r="K8" s="56"/>
      <c r="L8" s="57"/>
      <c r="M8" s="39">
        <f>A測定!A340</f>
        <v>449</v>
      </c>
      <c r="AD8" s="39">
        <f>A測定!A352</f>
        <v>461</v>
      </c>
      <c r="AE8" s="55"/>
      <c r="AF8" s="56"/>
      <c r="AG8" s="56"/>
      <c r="AH8" s="56"/>
      <c r="AI8" s="56"/>
      <c r="AJ8" s="56"/>
      <c r="AK8" s="56"/>
      <c r="AL8" s="57"/>
      <c r="AM8" s="47">
        <f>A測定!M352</f>
        <v>-0.24</v>
      </c>
      <c r="AN8" s="39" t="str">
        <f t="shared" ref="AN8:AN15" si="1">IF(AND(AO8&gt;=AM8,AM8&gt;=AP8),"OK","NG")</f>
        <v>OK</v>
      </c>
      <c r="AO8" s="47">
        <f>A測定!H352</f>
        <v>0.2</v>
      </c>
      <c r="AP8" s="47">
        <f>A測定!I352</f>
        <v>-0.5</v>
      </c>
    </row>
    <row r="9" spans="1:42">
      <c r="A9" s="42">
        <f>A測定!I348</f>
        <v>-0.5</v>
      </c>
      <c r="B9" s="42">
        <f>A測定!H348</f>
        <v>0.2</v>
      </c>
      <c r="C9" s="39" t="str">
        <f t="shared" si="0"/>
        <v>OK</v>
      </c>
      <c r="D9" s="42">
        <f>A測定!M348</f>
        <v>-0.01</v>
      </c>
      <c r="E9" s="55"/>
      <c r="F9" s="56"/>
      <c r="G9" s="56"/>
      <c r="H9" s="56"/>
      <c r="I9" s="56"/>
      <c r="J9" s="56"/>
      <c r="K9" s="56"/>
      <c r="L9" s="57"/>
      <c r="M9" s="39">
        <f>A測定!A348</f>
        <v>457</v>
      </c>
      <c r="AD9" s="39">
        <f>A測定!A344</f>
        <v>453</v>
      </c>
      <c r="AE9" s="55"/>
      <c r="AF9" s="56"/>
      <c r="AG9" s="56"/>
      <c r="AH9" s="56"/>
      <c r="AI9" s="56"/>
      <c r="AJ9" s="56"/>
      <c r="AK9" s="56"/>
      <c r="AL9" s="57"/>
      <c r="AM9" s="47">
        <f>A測定!M344</f>
        <v>-0.13</v>
      </c>
      <c r="AN9" s="39" t="str">
        <f t="shared" si="1"/>
        <v>OK</v>
      </c>
      <c r="AO9" s="47">
        <f>A測定!H344</f>
        <v>0.2</v>
      </c>
      <c r="AP9" s="47">
        <f>A測定!I344</f>
        <v>-0.5</v>
      </c>
    </row>
    <row r="10" spans="1:42">
      <c r="A10" s="42">
        <f>A測定!I324</f>
        <v>-0.5</v>
      </c>
      <c r="B10" s="42">
        <f>A測定!H324</f>
        <v>0.2</v>
      </c>
      <c r="C10" s="39" t="str">
        <f t="shared" si="0"/>
        <v>OK</v>
      </c>
      <c r="D10" s="42">
        <f>A測定!M324</f>
        <v>-0.2</v>
      </c>
      <c r="E10" s="55"/>
      <c r="F10" s="56"/>
      <c r="G10" s="56"/>
      <c r="H10" s="56"/>
      <c r="I10" s="56"/>
      <c r="J10" s="56"/>
      <c r="K10" s="56"/>
      <c r="L10" s="57"/>
      <c r="M10" s="39">
        <f>A測定!A324</f>
        <v>433</v>
      </c>
      <c r="AD10" s="39">
        <f>A測定!A336</f>
        <v>445</v>
      </c>
      <c r="AE10" s="55"/>
      <c r="AF10" s="56"/>
      <c r="AG10" s="56"/>
      <c r="AH10" s="56"/>
      <c r="AI10" s="56"/>
      <c r="AJ10" s="56"/>
      <c r="AK10" s="56"/>
      <c r="AL10" s="57"/>
      <c r="AM10" s="47">
        <f>A測定!M336</f>
        <v>0.04</v>
      </c>
      <c r="AN10" s="39" t="str">
        <f t="shared" si="1"/>
        <v>OK</v>
      </c>
      <c r="AO10" s="47">
        <f>A測定!H336</f>
        <v>0.2</v>
      </c>
      <c r="AP10" s="47">
        <f>A測定!I336</f>
        <v>-0.5</v>
      </c>
    </row>
    <row r="11" spans="1:42">
      <c r="A11" s="42">
        <f>A測定!I332</f>
        <v>-0.5</v>
      </c>
      <c r="B11" s="42">
        <f>A測定!H332</f>
        <v>0.2</v>
      </c>
      <c r="C11" s="39" t="str">
        <f t="shared" si="0"/>
        <v>OK</v>
      </c>
      <c r="D11" s="42">
        <f>A測定!M332</f>
        <v>-0.08</v>
      </c>
      <c r="E11" s="55"/>
      <c r="F11" s="56"/>
      <c r="G11" s="56"/>
      <c r="H11" s="56"/>
      <c r="I11" s="56"/>
      <c r="J11" s="56"/>
      <c r="K11" s="56"/>
      <c r="L11" s="57"/>
      <c r="M11" s="39">
        <f>A測定!A332</f>
        <v>441</v>
      </c>
      <c r="AD11" s="39">
        <f>A測定!A328</f>
        <v>437</v>
      </c>
      <c r="AE11" s="55"/>
      <c r="AF11" s="56"/>
      <c r="AG11" s="56"/>
      <c r="AH11" s="56"/>
      <c r="AI11" s="56"/>
      <c r="AJ11" s="56"/>
      <c r="AK11" s="56"/>
      <c r="AL11" s="57"/>
      <c r="AM11" s="47">
        <f>A測定!M328</f>
        <v>-0.21</v>
      </c>
      <c r="AN11" s="39" t="str">
        <f t="shared" si="1"/>
        <v>OK</v>
      </c>
      <c r="AO11" s="47">
        <f>A測定!H328</f>
        <v>0.2</v>
      </c>
      <c r="AP11" s="47">
        <f>A測定!I328</f>
        <v>-0.5</v>
      </c>
    </row>
    <row r="12" spans="1:42">
      <c r="A12" s="42">
        <f>A測定!I308</f>
        <v>-0.5</v>
      </c>
      <c r="B12" s="42">
        <f>A測定!H308</f>
        <v>0.2</v>
      </c>
      <c r="C12" s="39" t="str">
        <f t="shared" si="0"/>
        <v>OK</v>
      </c>
      <c r="D12" s="42">
        <f>A測定!M308</f>
        <v>-0.19</v>
      </c>
      <c r="E12" s="55"/>
      <c r="F12" s="56"/>
      <c r="G12" s="56"/>
      <c r="H12" s="56"/>
      <c r="I12" s="56"/>
      <c r="J12" s="56"/>
      <c r="K12" s="56"/>
      <c r="L12" s="57"/>
      <c r="M12" s="39">
        <f>A測定!A308</f>
        <v>417</v>
      </c>
      <c r="AD12" s="39">
        <f>A測定!A320</f>
        <v>429</v>
      </c>
      <c r="AE12" s="55"/>
      <c r="AF12" s="56"/>
      <c r="AG12" s="56"/>
      <c r="AH12" s="56"/>
      <c r="AI12" s="56"/>
      <c r="AJ12" s="56"/>
      <c r="AK12" s="56"/>
      <c r="AL12" s="57"/>
      <c r="AM12" s="47">
        <f>A測定!M320</f>
        <v>0.1</v>
      </c>
      <c r="AN12" s="39" t="str">
        <f t="shared" si="1"/>
        <v>OK</v>
      </c>
      <c r="AO12" s="47">
        <f>A測定!H320</f>
        <v>0.2</v>
      </c>
      <c r="AP12" s="47">
        <f>A測定!I320</f>
        <v>-0.5</v>
      </c>
    </row>
    <row r="13" spans="1:42">
      <c r="A13" s="42">
        <f>A測定!I312</f>
        <v>-0.5</v>
      </c>
      <c r="B13" s="42">
        <f>A測定!H312</f>
        <v>0.2</v>
      </c>
      <c r="C13" s="39" t="str">
        <f t="shared" si="0"/>
        <v>OK</v>
      </c>
      <c r="D13" s="42">
        <f>A測定!M312</f>
        <v>-0.17</v>
      </c>
      <c r="E13" s="55"/>
      <c r="F13" s="56"/>
      <c r="G13" s="56"/>
      <c r="H13" s="56"/>
      <c r="I13" s="56"/>
      <c r="J13" s="56"/>
      <c r="K13" s="56"/>
      <c r="L13" s="57"/>
      <c r="M13" s="39">
        <f>A測定!A312</f>
        <v>425</v>
      </c>
      <c r="AD13" s="39">
        <f>A測定!A316</f>
        <v>421</v>
      </c>
      <c r="AE13" s="55"/>
      <c r="AF13" s="56"/>
      <c r="AG13" s="56"/>
      <c r="AH13" s="56"/>
      <c r="AI13" s="56"/>
      <c r="AJ13" s="56"/>
      <c r="AK13" s="56"/>
      <c r="AL13" s="57"/>
      <c r="AM13" s="47">
        <f>A測定!M316</f>
        <v>-0.19</v>
      </c>
      <c r="AN13" s="39" t="str">
        <f t="shared" si="1"/>
        <v>OK</v>
      </c>
      <c r="AO13" s="47">
        <f>A測定!H316</f>
        <v>0.2</v>
      </c>
      <c r="AP13" s="47">
        <f>A測定!I316</f>
        <v>-0.5</v>
      </c>
    </row>
    <row r="14" spans="1:42">
      <c r="A14" s="42">
        <f>A測定!I292</f>
        <v>-0.5</v>
      </c>
      <c r="B14" s="42">
        <f>A測定!H292</f>
        <v>0.2</v>
      </c>
      <c r="C14" s="39" t="str">
        <f t="shared" si="0"/>
        <v>OK</v>
      </c>
      <c r="D14" s="42">
        <f>A測定!M292</f>
        <v>-0.11</v>
      </c>
      <c r="E14" s="55"/>
      <c r="F14" s="56"/>
      <c r="G14" s="56"/>
      <c r="H14" s="56"/>
      <c r="I14" s="56"/>
      <c r="J14" s="56"/>
      <c r="K14" s="56"/>
      <c r="L14" s="57"/>
      <c r="M14" s="39">
        <f>A測定!A292</f>
        <v>401</v>
      </c>
      <c r="AD14" s="39">
        <f>A測定!A304</f>
        <v>413</v>
      </c>
      <c r="AE14" s="55"/>
      <c r="AF14" s="56"/>
      <c r="AG14" s="56"/>
      <c r="AH14" s="56"/>
      <c r="AI14" s="56"/>
      <c r="AJ14" s="56"/>
      <c r="AK14" s="56"/>
      <c r="AL14" s="57"/>
      <c r="AM14" s="47">
        <f>A測定!M304</f>
        <v>0.2</v>
      </c>
      <c r="AN14" s="39" t="str">
        <f t="shared" si="1"/>
        <v>OK</v>
      </c>
      <c r="AO14" s="47">
        <f>A測定!H304</f>
        <v>0.2</v>
      </c>
      <c r="AP14" s="47">
        <f>A測定!I304</f>
        <v>-0.5</v>
      </c>
    </row>
    <row r="15" spans="1:42">
      <c r="A15" s="42">
        <f>A測定!I296</f>
        <v>-0.5</v>
      </c>
      <c r="B15" s="42">
        <f>A測定!H296</f>
        <v>0.2</v>
      </c>
      <c r="C15" s="39" t="str">
        <f t="shared" si="0"/>
        <v>OK</v>
      </c>
      <c r="D15" s="42">
        <f>A測定!M296</f>
        <v>-0.35</v>
      </c>
      <c r="E15" s="55"/>
      <c r="F15" s="56"/>
      <c r="G15" s="56"/>
      <c r="H15" s="56"/>
      <c r="I15" s="56"/>
      <c r="J15" s="56"/>
      <c r="K15" s="56"/>
      <c r="L15" s="57"/>
      <c r="M15" s="39">
        <f>A測定!A296</f>
        <v>409</v>
      </c>
      <c r="AD15" s="39">
        <f>A測定!A300</f>
        <v>405</v>
      </c>
      <c r="AE15" s="55"/>
      <c r="AF15" s="56"/>
      <c r="AG15" s="56"/>
      <c r="AH15" s="56"/>
      <c r="AI15" s="56"/>
      <c r="AJ15" s="56"/>
      <c r="AK15" s="56"/>
      <c r="AL15" s="57"/>
      <c r="AM15" s="47">
        <f>A測定!M300</f>
        <v>-0.11</v>
      </c>
      <c r="AN15" s="39" t="str">
        <f t="shared" si="1"/>
        <v>OK</v>
      </c>
      <c r="AO15" s="47">
        <f>A測定!H300</f>
        <v>0.2</v>
      </c>
      <c r="AP15" s="47">
        <f>A測定!I300</f>
        <v>-0.5</v>
      </c>
    </row>
  </sheetData>
  <mergeCells count="13">
    <mergeCell ref="AF1:AM2"/>
    <mergeCell ref="C3:G4"/>
    <mergeCell ref="M6:M7"/>
    <mergeCell ref="AD6:AD7"/>
    <mergeCell ref="C1:G2"/>
    <mergeCell ref="H1:O2"/>
    <mergeCell ref="AD1:AE2"/>
    <mergeCell ref="A6:B6"/>
    <mergeCell ref="C6:C7"/>
    <mergeCell ref="D6:D7"/>
    <mergeCell ref="AO6:AP6"/>
    <mergeCell ref="AN6:AN7"/>
    <mergeCell ref="AM6:AM7"/>
  </mergeCells>
  <phoneticPr fontId="2"/>
  <conditionalFormatting sqref="AM8:AM15">
    <cfRule type="cellIs" dxfId="43" priority="1" stopIfTrue="1" operator="notBetween">
      <formula>AO8</formula>
      <formula>AP8</formula>
    </cfRule>
    <cfRule type="cellIs" dxfId="42" priority="2" stopIfTrue="1" operator="notBetween">
      <formula>AO8-0.05</formula>
      <formula>AP8+0.05</formula>
    </cfRule>
  </conditionalFormatting>
  <conditionalFormatting sqref="D8:D15">
    <cfRule type="cellIs" dxfId="41" priority="3" stopIfTrue="1" operator="notBetween">
      <formula>B8</formula>
      <formula>A8</formula>
    </cfRule>
    <cfRule type="cellIs" dxfId="40" priority="4" stopIfTrue="1" operator="notBetween">
      <formula>B8-0.05</formula>
      <formula>A8+0.05</formula>
    </cfRule>
  </conditionalFormatting>
  <conditionalFormatting sqref="AN8:AN15 C8:C15">
    <cfRule type="cellIs" dxfId="39" priority="5" stopIfTrue="1" operator="equal">
      <formula>"NG"</formula>
    </cfRule>
    <cfRule type="cellIs" dxfId="38" priority="6" stopIfTrue="1" operator="equal">
      <formula>"OK"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58" orientation="landscape" verticalDpi="0" r:id="rId1"/>
  <headerFooter alignWithMargins="0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theme="6"/>
    <pageSetUpPr fitToPage="1"/>
  </sheetPr>
  <dimension ref="A1:AT32"/>
  <sheetViews>
    <sheetView zoomScale="55" zoomScaleNormal="55" workbookViewId="0">
      <selection activeCell="C43" sqref="C43"/>
    </sheetView>
  </sheetViews>
  <sheetFormatPr baseColWidth="10" defaultColWidth="9" defaultRowHeight="17"/>
  <cols>
    <col min="1" max="1" width="5.6640625" style="38" customWidth="1"/>
    <col min="2" max="2" width="12.1640625" style="38" customWidth="1"/>
    <col min="3" max="5" width="8.6640625" style="38" customWidth="1"/>
    <col min="6" max="7" width="5.6640625" style="38" customWidth="1"/>
    <col min="8" max="8" width="8.6640625" style="38" customWidth="1"/>
    <col min="9" max="9" width="7.6640625" style="38" customWidth="1"/>
    <col min="10" max="11" width="10.6640625" style="38" customWidth="1"/>
    <col min="12" max="12" width="3.6640625" style="38" customWidth="1"/>
    <col min="13" max="13" width="7.1640625" style="38" customWidth="1"/>
    <col min="14" max="14" width="8.6640625" style="38" customWidth="1"/>
    <col min="15" max="15" width="7.1640625" style="38" customWidth="1"/>
    <col min="16" max="31" width="5.6640625" style="38" customWidth="1"/>
    <col min="32" max="32" width="7.1640625" style="38" customWidth="1"/>
    <col min="33" max="33" width="8.6640625" style="38" customWidth="1"/>
    <col min="34" max="34" width="7.1640625" style="38" customWidth="1"/>
    <col min="35" max="35" width="3.6640625" style="38" customWidth="1"/>
    <col min="36" max="37" width="10.6640625" style="38" customWidth="1"/>
    <col min="38" max="38" width="7.6640625" style="38" customWidth="1"/>
    <col min="39" max="39" width="8.6640625" style="38" customWidth="1"/>
    <col min="40" max="41" width="5.6640625" style="38" customWidth="1"/>
    <col min="42" max="44" width="8.6640625" style="38" customWidth="1"/>
    <col min="45" max="45" width="12.1640625" style="38" customWidth="1"/>
    <col min="46" max="46" width="5.6640625" style="38" customWidth="1"/>
    <col min="47" max="16384" width="9" style="38"/>
  </cols>
  <sheetData>
    <row r="1" spans="1:46" ht="17.25" customHeight="1">
      <c r="G1" s="784" t="str">
        <f>A測定!A5</f>
        <v>GHAC  R0J尺寸检查表</v>
      </c>
      <c r="H1" s="784"/>
      <c r="I1" s="784"/>
      <c r="J1" s="784"/>
      <c r="K1" s="784"/>
      <c r="L1" s="784" t="str">
        <f>CONCATENATE(MID(A測定!A5,6,3),"#",A測定!D5,"_",A測定!L5,"(",TEXT(A測定!G5,"yy/mm/dd"),")","_","SHOT.NO",A測定!J5)</f>
        <v xml:space="preserve"> R0#3_DC1(AVE)_SHOT.NO191</v>
      </c>
      <c r="M1" s="784"/>
      <c r="N1" s="784"/>
      <c r="O1" s="784"/>
      <c r="P1" s="784"/>
      <c r="Q1" s="784"/>
      <c r="R1" s="784"/>
      <c r="S1" s="784"/>
      <c r="T1" s="784"/>
      <c r="U1" s="784"/>
      <c r="AE1" s="785" t="str">
        <f>A測定!$J$7</f>
        <v>基准值</v>
      </c>
      <c r="AF1" s="786"/>
      <c r="AG1" s="784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AH1" s="784"/>
      <c r="AI1" s="784"/>
      <c r="AJ1" s="784"/>
      <c r="AK1" s="784"/>
      <c r="AL1" s="784"/>
      <c r="AM1" s="784"/>
      <c r="AN1" s="784"/>
    </row>
    <row r="2" spans="1:46" ht="17.25" customHeight="1">
      <c r="G2" s="784"/>
      <c r="H2" s="784"/>
      <c r="I2" s="784"/>
      <c r="J2" s="784"/>
      <c r="K2" s="784"/>
      <c r="L2" s="784"/>
      <c r="M2" s="784"/>
      <c r="N2" s="784"/>
      <c r="O2" s="784"/>
      <c r="P2" s="784"/>
      <c r="Q2" s="784"/>
      <c r="R2" s="784"/>
      <c r="S2" s="784"/>
      <c r="T2" s="784"/>
      <c r="U2" s="784"/>
      <c r="AE2" s="787"/>
      <c r="AF2" s="788"/>
      <c r="AG2" s="784"/>
      <c r="AH2" s="784"/>
      <c r="AI2" s="784"/>
      <c r="AJ2" s="784"/>
      <c r="AK2" s="784"/>
      <c r="AL2" s="784"/>
      <c r="AM2" s="784"/>
      <c r="AN2" s="784"/>
    </row>
    <row r="3" spans="1:46" ht="17.25" customHeight="1">
      <c r="G3" s="784" t="str">
        <f>A測定!$U$3</f>
        <v>ｽﾘｰﾌﾞ肉厚</v>
      </c>
      <c r="H3" s="784"/>
      <c r="I3" s="784"/>
      <c r="J3" s="784"/>
      <c r="K3" s="784"/>
      <c r="L3" s="780" t="str">
        <f>ｽﾘｰﾌﾞ肉厚!F3</f>
        <v>素材肉厚（mm）</v>
      </c>
      <c r="M3" s="780"/>
      <c r="N3" s="780"/>
      <c r="O3" s="780"/>
      <c r="P3" s="778" t="str">
        <f>ｽﾘｰﾌﾞ肉厚!J3</f>
        <v>加工後の最小肉厚（mm以上）</v>
      </c>
      <c r="Q3" s="778"/>
      <c r="R3" s="778"/>
      <c r="S3" s="778"/>
      <c r="T3" s="778"/>
      <c r="U3" s="778"/>
      <c r="V3" s="1"/>
      <c r="W3" s="1"/>
      <c r="Y3" s="84"/>
      <c r="Z3" s="85"/>
    </row>
    <row r="4" spans="1:46" ht="17.25" customHeight="1">
      <c r="G4" s="784"/>
      <c r="H4" s="784"/>
      <c r="I4" s="784"/>
      <c r="J4" s="784"/>
      <c r="K4" s="784"/>
      <c r="L4" s="778">
        <f>ｽﾘｰﾌﾞ肉厚!F4</f>
        <v>3.4</v>
      </c>
      <c r="M4" s="778"/>
      <c r="N4" s="778"/>
      <c r="O4" s="778"/>
      <c r="P4" s="796">
        <f>ｽﾘｰﾌﾞ肉厚!J4</f>
        <v>1</v>
      </c>
      <c r="Q4" s="796"/>
      <c r="R4" s="796"/>
      <c r="S4" s="796"/>
      <c r="T4" s="796"/>
      <c r="U4" s="796"/>
      <c r="V4" s="1"/>
      <c r="W4" s="1"/>
      <c r="Y4" s="84"/>
      <c r="Z4" s="85"/>
    </row>
    <row r="5" spans="1:46">
      <c r="B5" s="38" t="s">
        <v>84</v>
      </c>
      <c r="AP5" s="38" t="s">
        <v>84</v>
      </c>
    </row>
    <row r="6" spans="1:46" ht="17.25" customHeight="1">
      <c r="B6" s="778" t="str">
        <f>A測定!$K$11</f>
        <v>測定値</v>
      </c>
      <c r="C6" s="302" t="str">
        <f>RIGHT(A測定!$H$11,2)</f>
        <v>公差</v>
      </c>
      <c r="D6" s="86"/>
      <c r="E6" s="778" t="str">
        <f>A測定!$L$11</f>
        <v>取代</v>
      </c>
      <c r="G6" s="778" t="str">
        <f>A測定!$O$11</f>
        <v>判定</v>
      </c>
      <c r="H6" s="797" t="str">
        <f>A測定!$U$3</f>
        <v>ｽﾘｰﾌﾞ肉厚</v>
      </c>
      <c r="I6" s="87"/>
      <c r="J6" s="88"/>
      <c r="K6" s="89"/>
      <c r="L6" s="90"/>
      <c r="M6" s="778" t="str">
        <f>A測定!$A$11</f>
        <v>NO</v>
      </c>
      <c r="N6" s="781" t="str">
        <f>A測定!$X$2</f>
        <v>寸法
GA～</v>
      </c>
      <c r="O6" s="781" t="str">
        <f>A測定!$Z$1</f>
        <v>測定
箇所</v>
      </c>
      <c r="AF6" s="781" t="str">
        <f>O6</f>
        <v>測定
箇所</v>
      </c>
      <c r="AG6" s="781" t="str">
        <f>N6</f>
        <v>寸法
GA～</v>
      </c>
      <c r="AH6" s="778" t="str">
        <f>M6</f>
        <v>NO</v>
      </c>
      <c r="AI6" s="91"/>
      <c r="AJ6" s="88"/>
      <c r="AK6" s="88"/>
      <c r="AL6" s="92"/>
      <c r="AM6" s="797" t="str">
        <f>H6</f>
        <v>ｽﾘｰﾌﾞ肉厚</v>
      </c>
      <c r="AN6" s="778" t="str">
        <f>G6</f>
        <v>判定</v>
      </c>
      <c r="AP6" s="799" t="str">
        <f>E6</f>
        <v>取代</v>
      </c>
      <c r="AQ6" s="86"/>
      <c r="AR6" s="86"/>
      <c r="AS6" s="778" t="str">
        <f>B6</f>
        <v>測定値</v>
      </c>
    </row>
    <row r="7" spans="1:46">
      <c r="B7" s="778"/>
      <c r="C7" s="301" t="str">
        <f>LEFT(A測定!$I$11,1)</f>
        <v>下</v>
      </c>
      <c r="D7" s="86"/>
      <c r="E7" s="778"/>
      <c r="G7" s="778"/>
      <c r="H7" s="798"/>
      <c r="I7" s="93"/>
      <c r="J7" s="94"/>
      <c r="K7" s="94"/>
      <c r="L7" s="61"/>
      <c r="M7" s="778"/>
      <c r="N7" s="778"/>
      <c r="O7" s="781"/>
      <c r="AF7" s="781"/>
      <c r="AG7" s="778"/>
      <c r="AH7" s="778"/>
      <c r="AI7" s="60"/>
      <c r="AJ7" s="94"/>
      <c r="AK7" s="94"/>
      <c r="AL7" s="95"/>
      <c r="AM7" s="798"/>
      <c r="AN7" s="778"/>
      <c r="AP7" s="798"/>
      <c r="AQ7" s="86"/>
      <c r="AR7" s="86"/>
      <c r="AS7" s="778"/>
    </row>
    <row r="8" spans="1:46" ht="17.25" customHeight="1">
      <c r="A8" s="38">
        <v>10</v>
      </c>
      <c r="B8" s="73">
        <f>A測定!K341</f>
        <v>35.098999999999997</v>
      </c>
      <c r="C8" s="96">
        <v>1</v>
      </c>
      <c r="D8" s="96">
        <f>H8-1</f>
        <v>1</v>
      </c>
      <c r="E8" s="96">
        <f>A測定!L341</f>
        <v>1.4000000000000001</v>
      </c>
      <c r="G8" s="97" t="str">
        <f t="shared" ref="G8:G31" si="0">IF(H8&gt;=$P$4,"OK","NG")</f>
        <v>OK</v>
      </c>
      <c r="H8" s="96">
        <f t="shared" ref="H8:H31" si="1">ROUND($L$4-E8,2)</f>
        <v>2</v>
      </c>
      <c r="I8" s="98"/>
      <c r="J8" s="99"/>
      <c r="K8" s="99"/>
      <c r="L8" s="100"/>
      <c r="M8" s="74">
        <f>A測定!A341</f>
        <v>450</v>
      </c>
      <c r="N8" s="179" t="str">
        <f>A測定!$Y$2</f>
        <v>10mm</v>
      </c>
      <c r="O8" s="800" t="str">
        <f>A測定!$AA$4</f>
        <v>#4B</v>
      </c>
      <c r="AF8" s="800" t="str">
        <f>O8</f>
        <v>#4B</v>
      </c>
      <c r="AG8" s="179" t="str">
        <f t="shared" ref="AG8:AG31" si="2">N8</f>
        <v>10mm</v>
      </c>
      <c r="AH8" s="74">
        <f>A測定!A353</f>
        <v>462</v>
      </c>
      <c r="AI8" s="62"/>
      <c r="AJ8" s="99"/>
      <c r="AK8" s="99"/>
      <c r="AL8" s="98"/>
      <c r="AM8" s="96">
        <f t="shared" ref="AM8:AM31" si="3">ROUND($L$4-AP8,2)</f>
        <v>2.08</v>
      </c>
      <c r="AN8" s="97" t="str">
        <f t="shared" ref="AN8:AN31" si="4">IF(AM8&gt;=$P$4,"OK","NG")</f>
        <v>OK</v>
      </c>
      <c r="AP8" s="96">
        <f>A測定!L353</f>
        <v>1.32</v>
      </c>
      <c r="AQ8" s="96">
        <v>1</v>
      </c>
      <c r="AR8" s="96">
        <f t="shared" ref="AR8:AR31" si="5">AM8-1</f>
        <v>1.08</v>
      </c>
      <c r="AS8" s="73">
        <f>A測定!K353</f>
        <v>35.179000000000002</v>
      </c>
      <c r="AT8" s="38">
        <v>10</v>
      </c>
    </row>
    <row r="9" spans="1:46">
      <c r="A9" s="38">
        <v>50</v>
      </c>
      <c r="B9" s="101">
        <f>A測定!K342</f>
        <v>35.088999999999999</v>
      </c>
      <c r="C9" s="102">
        <v>1</v>
      </c>
      <c r="D9" s="102">
        <f t="shared" ref="D9:D31" si="6">H9-1</f>
        <v>0.99</v>
      </c>
      <c r="E9" s="102">
        <f>A測定!L342</f>
        <v>1.4100000000000001</v>
      </c>
      <c r="G9" s="103" t="str">
        <f t="shared" si="0"/>
        <v>OK</v>
      </c>
      <c r="H9" s="102">
        <f t="shared" si="1"/>
        <v>1.99</v>
      </c>
      <c r="I9" s="104"/>
      <c r="J9" s="105"/>
      <c r="K9" s="105"/>
      <c r="L9" s="106"/>
      <c r="M9" s="103">
        <f>A測定!A342</f>
        <v>451</v>
      </c>
      <c r="N9" s="103" t="str">
        <f>A測定!$Y$3</f>
        <v>50mm</v>
      </c>
      <c r="O9" s="801"/>
      <c r="AF9" s="801"/>
      <c r="AG9" s="103" t="str">
        <f t="shared" si="2"/>
        <v>50mm</v>
      </c>
      <c r="AH9" s="103">
        <f>A測定!A354</f>
        <v>463</v>
      </c>
      <c r="AI9" s="107"/>
      <c r="AJ9" s="105"/>
      <c r="AK9" s="105"/>
      <c r="AL9" s="104"/>
      <c r="AM9" s="102">
        <f t="shared" si="3"/>
        <v>2.0099999999999998</v>
      </c>
      <c r="AN9" s="103" t="str">
        <f t="shared" si="4"/>
        <v>OK</v>
      </c>
      <c r="AP9" s="102">
        <f>A測定!L354</f>
        <v>1.3900000000000001</v>
      </c>
      <c r="AQ9" s="102">
        <v>1</v>
      </c>
      <c r="AR9" s="102">
        <f t="shared" si="5"/>
        <v>1.0099999999999998</v>
      </c>
      <c r="AS9" s="101">
        <f>A測定!K354</f>
        <v>35.115000000000002</v>
      </c>
      <c r="AT9" s="38">
        <v>50</v>
      </c>
    </row>
    <row r="10" spans="1:46">
      <c r="A10" s="38">
        <v>80</v>
      </c>
      <c r="B10" s="108">
        <f>A測定!K343</f>
        <v>35.018000000000001</v>
      </c>
      <c r="C10" s="109">
        <v>1</v>
      </c>
      <c r="D10" s="109">
        <f t="shared" si="6"/>
        <v>0.91999999999999993</v>
      </c>
      <c r="E10" s="109">
        <f>A測定!L343</f>
        <v>1.48</v>
      </c>
      <c r="G10" s="110" t="str">
        <f t="shared" si="0"/>
        <v>OK</v>
      </c>
      <c r="H10" s="111">
        <f t="shared" si="1"/>
        <v>1.92</v>
      </c>
      <c r="I10" s="112"/>
      <c r="J10" s="113"/>
      <c r="K10" s="113"/>
      <c r="L10" s="114"/>
      <c r="M10" s="115">
        <f>A測定!A343</f>
        <v>452</v>
      </c>
      <c r="N10" s="178" t="str">
        <f>A測定!$Y$4</f>
        <v>80mm</v>
      </c>
      <c r="O10" s="178" t="str">
        <f>A測定!$AC$1</f>
        <v>B</v>
      </c>
      <c r="AF10" s="178" t="str">
        <f>A測定!$AE$1</f>
        <v>D</v>
      </c>
      <c r="AG10" s="178" t="str">
        <f t="shared" si="2"/>
        <v>80mm</v>
      </c>
      <c r="AH10" s="115">
        <f>A測定!A355</f>
        <v>464</v>
      </c>
      <c r="AI10" s="64"/>
      <c r="AJ10" s="113"/>
      <c r="AK10" s="113"/>
      <c r="AL10" s="112"/>
      <c r="AM10" s="109">
        <f t="shared" si="3"/>
        <v>2</v>
      </c>
      <c r="AN10" s="110" t="str">
        <f t="shared" si="4"/>
        <v>OK</v>
      </c>
      <c r="AP10" s="109">
        <f>A測定!L355</f>
        <v>1.4000000000000001</v>
      </c>
      <c r="AQ10" s="109">
        <v>1</v>
      </c>
      <c r="AR10" s="109">
        <f t="shared" si="5"/>
        <v>1</v>
      </c>
      <c r="AS10" s="108">
        <f>A測定!K355</f>
        <v>35.098999999999997</v>
      </c>
      <c r="AT10" s="38">
        <v>80</v>
      </c>
    </row>
    <row r="11" spans="1:46" ht="17.25" customHeight="1">
      <c r="A11" s="38">
        <v>10</v>
      </c>
      <c r="B11" s="73">
        <f>A測定!K349</f>
        <v>34.929000000000002</v>
      </c>
      <c r="C11" s="96">
        <v>1</v>
      </c>
      <c r="D11" s="96">
        <f t="shared" si="6"/>
        <v>0.83000000000000007</v>
      </c>
      <c r="E11" s="96">
        <f>A測定!L349</f>
        <v>1.57</v>
      </c>
      <c r="G11" s="97" t="str">
        <f t="shared" si="0"/>
        <v>OK</v>
      </c>
      <c r="H11" s="96">
        <f t="shared" si="1"/>
        <v>1.83</v>
      </c>
      <c r="I11" s="98"/>
      <c r="J11" s="99"/>
      <c r="K11" s="99"/>
      <c r="L11" s="100"/>
      <c r="M11" s="74">
        <f>A測定!A349</f>
        <v>458</v>
      </c>
      <c r="N11" s="179" t="str">
        <f>A測定!$Y$2</f>
        <v>10mm</v>
      </c>
      <c r="O11" s="800" t="str">
        <f>O8</f>
        <v>#4B</v>
      </c>
      <c r="AF11" s="800" t="str">
        <f>O8</f>
        <v>#4B</v>
      </c>
      <c r="AG11" s="179" t="str">
        <f t="shared" si="2"/>
        <v>10mm</v>
      </c>
      <c r="AH11" s="74">
        <f>A測定!A345</f>
        <v>454</v>
      </c>
      <c r="AI11" s="62"/>
      <c r="AJ11" s="99"/>
      <c r="AK11" s="99"/>
      <c r="AL11" s="98"/>
      <c r="AM11" s="96">
        <f t="shared" si="3"/>
        <v>1.96</v>
      </c>
      <c r="AN11" s="97" t="str">
        <f t="shared" si="4"/>
        <v>OK</v>
      </c>
      <c r="AP11" s="96">
        <f>A測定!L345</f>
        <v>1.44</v>
      </c>
      <c r="AQ11" s="96">
        <v>1</v>
      </c>
      <c r="AR11" s="96">
        <f t="shared" si="5"/>
        <v>0.96</v>
      </c>
      <c r="AS11" s="73">
        <f>A測定!K345</f>
        <v>35.061999999999998</v>
      </c>
      <c r="AT11" s="38">
        <v>10</v>
      </c>
    </row>
    <row r="12" spans="1:46">
      <c r="A12" s="38">
        <v>50</v>
      </c>
      <c r="B12" s="101">
        <f>A測定!K350</f>
        <v>34.893000000000001</v>
      </c>
      <c r="C12" s="102">
        <v>1</v>
      </c>
      <c r="D12" s="102">
        <f t="shared" si="6"/>
        <v>0.79</v>
      </c>
      <c r="E12" s="102">
        <f>A測定!L350</f>
        <v>1.61</v>
      </c>
      <c r="G12" s="103" t="str">
        <f t="shared" si="0"/>
        <v>OK</v>
      </c>
      <c r="H12" s="102">
        <f t="shared" si="1"/>
        <v>1.79</v>
      </c>
      <c r="I12" s="104"/>
      <c r="J12" s="105"/>
      <c r="K12" s="105"/>
      <c r="L12" s="106"/>
      <c r="M12" s="103">
        <f>A測定!A350</f>
        <v>459</v>
      </c>
      <c r="N12" s="103" t="str">
        <f>A測定!$Y$3</f>
        <v>50mm</v>
      </c>
      <c r="O12" s="801"/>
      <c r="AF12" s="801"/>
      <c r="AG12" s="103" t="str">
        <f t="shared" si="2"/>
        <v>50mm</v>
      </c>
      <c r="AH12" s="103">
        <f>A測定!A346</f>
        <v>455</v>
      </c>
      <c r="AI12" s="107"/>
      <c r="AJ12" s="105"/>
      <c r="AK12" s="105"/>
      <c r="AL12" s="104"/>
      <c r="AM12" s="102">
        <f t="shared" si="3"/>
        <v>1.99</v>
      </c>
      <c r="AN12" s="103" t="str">
        <f t="shared" si="4"/>
        <v>OK</v>
      </c>
      <c r="AP12" s="102">
        <f>A測定!L346</f>
        <v>1.4100000000000001</v>
      </c>
      <c r="AQ12" s="102">
        <v>1</v>
      </c>
      <c r="AR12" s="102">
        <f t="shared" si="5"/>
        <v>0.99</v>
      </c>
      <c r="AS12" s="101">
        <f>A測定!K346</f>
        <v>35.093000000000004</v>
      </c>
      <c r="AT12" s="38">
        <v>50</v>
      </c>
    </row>
    <row r="13" spans="1:46">
      <c r="A13" s="38">
        <v>80</v>
      </c>
      <c r="B13" s="108">
        <f>A測定!K351</f>
        <v>34.874000000000002</v>
      </c>
      <c r="C13" s="109">
        <v>1</v>
      </c>
      <c r="D13" s="109">
        <f t="shared" si="6"/>
        <v>0.77</v>
      </c>
      <c r="E13" s="109">
        <f>A測定!L351</f>
        <v>1.6300000000000001</v>
      </c>
      <c r="G13" s="110" t="str">
        <f t="shared" si="0"/>
        <v>OK</v>
      </c>
      <c r="H13" s="111">
        <f t="shared" si="1"/>
        <v>1.77</v>
      </c>
      <c r="I13" s="112"/>
      <c r="J13" s="113"/>
      <c r="K13" s="113"/>
      <c r="L13" s="114"/>
      <c r="M13" s="115">
        <f>A測定!A351</f>
        <v>460</v>
      </c>
      <c r="N13" s="178" t="str">
        <f>A測定!$Y$4</f>
        <v>80mm</v>
      </c>
      <c r="O13" s="178" t="str">
        <f>A測定!$AD$1</f>
        <v>C</v>
      </c>
      <c r="AF13" s="178" t="str">
        <f>A測定!$AB$1</f>
        <v>A</v>
      </c>
      <c r="AG13" s="178" t="str">
        <f t="shared" si="2"/>
        <v>80mm</v>
      </c>
      <c r="AH13" s="115">
        <f>A測定!A347</f>
        <v>456</v>
      </c>
      <c r="AI13" s="64"/>
      <c r="AJ13" s="113"/>
      <c r="AK13" s="113"/>
      <c r="AL13" s="112"/>
      <c r="AM13" s="109">
        <f t="shared" si="3"/>
        <v>1.93</v>
      </c>
      <c r="AN13" s="110" t="str">
        <f t="shared" si="4"/>
        <v>OK</v>
      </c>
      <c r="AP13" s="109">
        <f>A測定!L347</f>
        <v>1.47</v>
      </c>
      <c r="AQ13" s="109">
        <v>1</v>
      </c>
      <c r="AR13" s="109">
        <f t="shared" si="5"/>
        <v>0.92999999999999994</v>
      </c>
      <c r="AS13" s="108">
        <f>A測定!K347</f>
        <v>35.031999999999996</v>
      </c>
      <c r="AT13" s="38">
        <v>80</v>
      </c>
    </row>
    <row r="14" spans="1:46" ht="17.25" customHeight="1">
      <c r="A14" s="38">
        <v>10</v>
      </c>
      <c r="B14" s="73">
        <f>A測定!K325</f>
        <v>35.171999999999997</v>
      </c>
      <c r="C14" s="96">
        <v>1</v>
      </c>
      <c r="D14" s="96">
        <f t="shared" si="6"/>
        <v>1.0699999999999998</v>
      </c>
      <c r="E14" s="96">
        <f>A測定!L325</f>
        <v>1.33</v>
      </c>
      <c r="G14" s="97" t="str">
        <f t="shared" si="0"/>
        <v>OK</v>
      </c>
      <c r="H14" s="96">
        <f t="shared" si="1"/>
        <v>2.0699999999999998</v>
      </c>
      <c r="I14" s="98"/>
      <c r="J14" s="99"/>
      <c r="K14" s="99"/>
      <c r="L14" s="100"/>
      <c r="M14" s="74">
        <f>A測定!A325</f>
        <v>434</v>
      </c>
      <c r="N14" s="179" t="str">
        <f>A測定!$Y$2</f>
        <v>10mm</v>
      </c>
      <c r="O14" s="800" t="str">
        <f>A測定!$AA$3</f>
        <v>#3B</v>
      </c>
      <c r="AF14" s="800" t="str">
        <f>O14</f>
        <v>#3B</v>
      </c>
      <c r="AG14" s="179" t="str">
        <f t="shared" si="2"/>
        <v>10mm</v>
      </c>
      <c r="AH14" s="74">
        <f>A測定!A337</f>
        <v>446</v>
      </c>
      <c r="AI14" s="62"/>
      <c r="AJ14" s="99"/>
      <c r="AK14" s="99"/>
      <c r="AL14" s="98"/>
      <c r="AM14" s="96">
        <f t="shared" si="3"/>
        <v>1.84</v>
      </c>
      <c r="AN14" s="97" t="str">
        <f t="shared" si="4"/>
        <v>OK</v>
      </c>
      <c r="AP14" s="96">
        <f>A測定!L337</f>
        <v>1.56</v>
      </c>
      <c r="AQ14" s="96">
        <v>1</v>
      </c>
      <c r="AR14" s="96">
        <f t="shared" si="5"/>
        <v>0.84000000000000008</v>
      </c>
      <c r="AS14" s="73">
        <f>A測定!K337</f>
        <v>34.944000000000003</v>
      </c>
      <c r="AT14" s="38">
        <v>10</v>
      </c>
    </row>
    <row r="15" spans="1:46">
      <c r="A15" s="38">
        <v>50</v>
      </c>
      <c r="B15" s="101">
        <f>A測定!K326</f>
        <v>35.036999999999999</v>
      </c>
      <c r="C15" s="102">
        <v>1</v>
      </c>
      <c r="D15" s="102">
        <f t="shared" si="6"/>
        <v>0.94</v>
      </c>
      <c r="E15" s="102">
        <f>A測定!L326</f>
        <v>1.46</v>
      </c>
      <c r="G15" s="103" t="str">
        <f t="shared" si="0"/>
        <v>OK</v>
      </c>
      <c r="H15" s="102">
        <f t="shared" si="1"/>
        <v>1.94</v>
      </c>
      <c r="I15" s="104"/>
      <c r="J15" s="105"/>
      <c r="K15" s="105"/>
      <c r="L15" s="106"/>
      <c r="M15" s="103">
        <f>A測定!A326</f>
        <v>435</v>
      </c>
      <c r="N15" s="103" t="str">
        <f>A測定!$Y$3</f>
        <v>50mm</v>
      </c>
      <c r="O15" s="801"/>
      <c r="AF15" s="801"/>
      <c r="AG15" s="103" t="str">
        <f t="shared" si="2"/>
        <v>50mm</v>
      </c>
      <c r="AH15" s="103">
        <f>A測定!A338</f>
        <v>447</v>
      </c>
      <c r="AI15" s="107"/>
      <c r="AJ15" s="105"/>
      <c r="AK15" s="105"/>
      <c r="AL15" s="104"/>
      <c r="AM15" s="102">
        <f t="shared" si="3"/>
        <v>1.81</v>
      </c>
      <c r="AN15" s="103" t="str">
        <f t="shared" si="4"/>
        <v>OK</v>
      </c>
      <c r="AP15" s="102">
        <f>A測定!L338</f>
        <v>1.59</v>
      </c>
      <c r="AQ15" s="102">
        <v>1</v>
      </c>
      <c r="AR15" s="102">
        <f t="shared" si="5"/>
        <v>0.81</v>
      </c>
      <c r="AS15" s="101">
        <f>A測定!K338</f>
        <v>34.908999999999999</v>
      </c>
      <c r="AT15" s="38">
        <v>50</v>
      </c>
    </row>
    <row r="16" spans="1:46">
      <c r="A16" s="38">
        <v>80</v>
      </c>
      <c r="B16" s="108">
        <f>A測定!K327</f>
        <v>34.957000000000001</v>
      </c>
      <c r="C16" s="109">
        <v>1</v>
      </c>
      <c r="D16" s="109">
        <f t="shared" si="6"/>
        <v>0.8600000000000001</v>
      </c>
      <c r="E16" s="109">
        <f>A測定!L327</f>
        <v>1.54</v>
      </c>
      <c r="G16" s="110" t="str">
        <f t="shared" si="0"/>
        <v>OK</v>
      </c>
      <c r="H16" s="111">
        <f t="shared" si="1"/>
        <v>1.86</v>
      </c>
      <c r="I16" s="112"/>
      <c r="J16" s="113"/>
      <c r="K16" s="113"/>
      <c r="L16" s="114"/>
      <c r="M16" s="115">
        <f>A測定!A327</f>
        <v>436</v>
      </c>
      <c r="N16" s="178" t="str">
        <f>A測定!$Y$4</f>
        <v>80mm</v>
      </c>
      <c r="O16" s="178" t="str">
        <f>A測定!$AC$1</f>
        <v>B</v>
      </c>
      <c r="AF16" s="178" t="str">
        <f>A測定!$AE$1</f>
        <v>D</v>
      </c>
      <c r="AG16" s="178" t="str">
        <f t="shared" si="2"/>
        <v>80mm</v>
      </c>
      <c r="AH16" s="115">
        <f>A測定!A339</f>
        <v>448</v>
      </c>
      <c r="AI16" s="64"/>
      <c r="AJ16" s="113"/>
      <c r="AK16" s="113"/>
      <c r="AL16" s="112"/>
      <c r="AM16" s="109">
        <f t="shared" si="3"/>
        <v>1.79</v>
      </c>
      <c r="AN16" s="110" t="str">
        <f t="shared" si="4"/>
        <v>OK</v>
      </c>
      <c r="AP16" s="109">
        <f>A測定!L339</f>
        <v>1.61</v>
      </c>
      <c r="AQ16" s="109">
        <v>1</v>
      </c>
      <c r="AR16" s="109">
        <f t="shared" si="5"/>
        <v>0.79</v>
      </c>
      <c r="AS16" s="108">
        <f>A測定!K339</f>
        <v>34.893000000000001</v>
      </c>
      <c r="AT16" s="38">
        <v>80</v>
      </c>
    </row>
    <row r="17" spans="1:46" ht="17.25" customHeight="1">
      <c r="A17" s="38">
        <v>10</v>
      </c>
      <c r="B17" s="73">
        <f>A測定!K333</f>
        <v>35.051000000000002</v>
      </c>
      <c r="C17" s="96">
        <v>1</v>
      </c>
      <c r="D17" s="96">
        <f t="shared" si="6"/>
        <v>0.95</v>
      </c>
      <c r="E17" s="96">
        <f>A測定!L333</f>
        <v>1.45</v>
      </c>
      <c r="G17" s="97" t="str">
        <f t="shared" si="0"/>
        <v>OK</v>
      </c>
      <c r="H17" s="96">
        <f t="shared" si="1"/>
        <v>1.95</v>
      </c>
      <c r="I17" s="98"/>
      <c r="J17" s="99"/>
      <c r="K17" s="99"/>
      <c r="L17" s="100"/>
      <c r="M17" s="74">
        <f>A測定!A333</f>
        <v>442</v>
      </c>
      <c r="N17" s="179" t="str">
        <f>A測定!$Y$2</f>
        <v>10mm</v>
      </c>
      <c r="O17" s="800" t="str">
        <f>O14</f>
        <v>#3B</v>
      </c>
      <c r="AF17" s="800" t="str">
        <f>O14</f>
        <v>#3B</v>
      </c>
      <c r="AG17" s="179" t="str">
        <f t="shared" si="2"/>
        <v>10mm</v>
      </c>
      <c r="AH17" s="74">
        <f>A測定!A329</f>
        <v>438</v>
      </c>
      <c r="AI17" s="62"/>
      <c r="AJ17" s="99"/>
      <c r="AK17" s="99"/>
      <c r="AL17" s="98"/>
      <c r="AM17" s="96">
        <f t="shared" si="3"/>
        <v>2.0299999999999998</v>
      </c>
      <c r="AN17" s="97" t="str">
        <f t="shared" si="4"/>
        <v>OK</v>
      </c>
      <c r="AP17" s="96">
        <f>A測定!L329</f>
        <v>1.37</v>
      </c>
      <c r="AQ17" s="96">
        <v>1</v>
      </c>
      <c r="AR17" s="96">
        <f t="shared" si="5"/>
        <v>1.0299999999999998</v>
      </c>
      <c r="AS17" s="73">
        <f>A測定!K329</f>
        <v>35.130000000000003</v>
      </c>
      <c r="AT17" s="38">
        <v>10</v>
      </c>
    </row>
    <row r="18" spans="1:46">
      <c r="A18" s="38">
        <v>50</v>
      </c>
      <c r="B18" s="101">
        <f>A測定!K334</f>
        <v>35.026000000000003</v>
      </c>
      <c r="C18" s="102">
        <v>1</v>
      </c>
      <c r="D18" s="102">
        <f t="shared" si="6"/>
        <v>0.92999999999999994</v>
      </c>
      <c r="E18" s="102">
        <f>A測定!L334</f>
        <v>1.47</v>
      </c>
      <c r="G18" s="103" t="str">
        <f t="shared" si="0"/>
        <v>OK</v>
      </c>
      <c r="H18" s="102">
        <f t="shared" si="1"/>
        <v>1.93</v>
      </c>
      <c r="I18" s="104"/>
      <c r="J18" s="105"/>
      <c r="K18" s="105"/>
      <c r="L18" s="106"/>
      <c r="M18" s="103">
        <f>A測定!A334</f>
        <v>443</v>
      </c>
      <c r="N18" s="103" t="str">
        <f>A測定!$Y$3</f>
        <v>50mm</v>
      </c>
      <c r="O18" s="801"/>
      <c r="AF18" s="801"/>
      <c r="AG18" s="103" t="str">
        <f t="shared" si="2"/>
        <v>50mm</v>
      </c>
      <c r="AH18" s="103">
        <f>A測定!A330</f>
        <v>439</v>
      </c>
      <c r="AI18" s="107"/>
      <c r="AJ18" s="105"/>
      <c r="AK18" s="105"/>
      <c r="AL18" s="104"/>
      <c r="AM18" s="102">
        <f t="shared" si="3"/>
        <v>2.08</v>
      </c>
      <c r="AN18" s="103" t="str">
        <f t="shared" si="4"/>
        <v>OK</v>
      </c>
      <c r="AP18" s="102">
        <f>A測定!L330</f>
        <v>1.32</v>
      </c>
      <c r="AQ18" s="102">
        <v>1</v>
      </c>
      <c r="AR18" s="102">
        <f t="shared" si="5"/>
        <v>1.08</v>
      </c>
      <c r="AS18" s="101">
        <f>A測定!K330</f>
        <v>35.183</v>
      </c>
      <c r="AT18" s="38">
        <v>50</v>
      </c>
    </row>
    <row r="19" spans="1:46">
      <c r="A19" s="38">
        <v>80</v>
      </c>
      <c r="B19" s="108">
        <f>A測定!K335</f>
        <v>34.988999999999997</v>
      </c>
      <c r="C19" s="109">
        <v>1</v>
      </c>
      <c r="D19" s="109">
        <f t="shared" si="6"/>
        <v>0.8899999999999999</v>
      </c>
      <c r="E19" s="109">
        <f>A測定!L335</f>
        <v>1.51</v>
      </c>
      <c r="G19" s="110" t="str">
        <f t="shared" si="0"/>
        <v>OK</v>
      </c>
      <c r="H19" s="111">
        <f t="shared" si="1"/>
        <v>1.89</v>
      </c>
      <c r="I19" s="112"/>
      <c r="J19" s="113"/>
      <c r="K19" s="113"/>
      <c r="L19" s="114"/>
      <c r="M19" s="115">
        <f>A測定!A335</f>
        <v>444</v>
      </c>
      <c r="N19" s="178" t="str">
        <f>A測定!$Y$4</f>
        <v>80mm</v>
      </c>
      <c r="O19" s="178" t="str">
        <f>A測定!$AD$1</f>
        <v>C</v>
      </c>
      <c r="AF19" s="178" t="str">
        <f>A測定!$AB$1</f>
        <v>A</v>
      </c>
      <c r="AG19" s="178" t="str">
        <f t="shared" si="2"/>
        <v>80mm</v>
      </c>
      <c r="AH19" s="115">
        <f>A測定!A331</f>
        <v>440</v>
      </c>
      <c r="AI19" s="64"/>
      <c r="AJ19" s="113"/>
      <c r="AK19" s="113"/>
      <c r="AL19" s="112"/>
      <c r="AM19" s="109">
        <f t="shared" si="3"/>
        <v>2</v>
      </c>
      <c r="AN19" s="110" t="str">
        <f t="shared" si="4"/>
        <v>OK</v>
      </c>
      <c r="AP19" s="109">
        <f>A測定!L331</f>
        <v>1.4000000000000001</v>
      </c>
      <c r="AQ19" s="109">
        <v>1</v>
      </c>
      <c r="AR19" s="109">
        <f t="shared" si="5"/>
        <v>1</v>
      </c>
      <c r="AS19" s="108">
        <f>A測定!K331</f>
        <v>35.103000000000002</v>
      </c>
      <c r="AT19" s="38">
        <v>80</v>
      </c>
    </row>
    <row r="20" spans="1:46" ht="17.25" customHeight="1">
      <c r="A20" s="38">
        <v>10</v>
      </c>
      <c r="B20" s="73">
        <f>A測定!K309</f>
        <v>35.167999999999999</v>
      </c>
      <c r="C20" s="96">
        <v>1</v>
      </c>
      <c r="D20" s="96">
        <f t="shared" si="6"/>
        <v>1.0699999999999998</v>
      </c>
      <c r="E20" s="96">
        <f>A測定!L309</f>
        <v>1.33</v>
      </c>
      <c r="G20" s="97" t="str">
        <f t="shared" si="0"/>
        <v>OK</v>
      </c>
      <c r="H20" s="96">
        <f t="shared" si="1"/>
        <v>2.0699999999999998</v>
      </c>
      <c r="I20" s="98"/>
      <c r="J20" s="99"/>
      <c r="K20" s="99"/>
      <c r="L20" s="100"/>
      <c r="M20" s="74">
        <f>A測定!A309</f>
        <v>418</v>
      </c>
      <c r="N20" s="179" t="str">
        <f>A測定!$Y$2</f>
        <v>10mm</v>
      </c>
      <c r="O20" s="800" t="str">
        <f>A測定!$AA$2</f>
        <v>#2B</v>
      </c>
      <c r="AF20" s="800" t="str">
        <f>O20</f>
        <v>#2B</v>
      </c>
      <c r="AG20" s="179" t="str">
        <f t="shared" si="2"/>
        <v>10mm</v>
      </c>
      <c r="AH20" s="74">
        <f>A測定!A321</f>
        <v>430</v>
      </c>
      <c r="AI20" s="62"/>
      <c r="AJ20" s="99"/>
      <c r="AK20" s="99"/>
      <c r="AL20" s="98"/>
      <c r="AM20" s="96">
        <f t="shared" si="3"/>
        <v>1.74</v>
      </c>
      <c r="AN20" s="97" t="str">
        <f t="shared" si="4"/>
        <v>OK</v>
      </c>
      <c r="AP20" s="96">
        <f>A測定!L321</f>
        <v>1.6600000000000001</v>
      </c>
      <c r="AQ20" s="96">
        <v>1</v>
      </c>
      <c r="AR20" s="96">
        <f t="shared" si="5"/>
        <v>0.74</v>
      </c>
      <c r="AS20" s="73">
        <f>A測定!K321</f>
        <v>34.840000000000003</v>
      </c>
      <c r="AT20" s="38">
        <v>10</v>
      </c>
    </row>
    <row r="21" spans="1:46">
      <c r="A21" s="38">
        <v>50</v>
      </c>
      <c r="B21" s="101">
        <f>A測定!K310</f>
        <v>35.051000000000002</v>
      </c>
      <c r="C21" s="102">
        <v>1</v>
      </c>
      <c r="D21" s="102">
        <f t="shared" si="6"/>
        <v>0.95</v>
      </c>
      <c r="E21" s="102">
        <f>A測定!L310</f>
        <v>1.45</v>
      </c>
      <c r="G21" s="103" t="str">
        <f t="shared" si="0"/>
        <v>OK</v>
      </c>
      <c r="H21" s="102">
        <f t="shared" si="1"/>
        <v>1.95</v>
      </c>
      <c r="I21" s="104"/>
      <c r="J21" s="105"/>
      <c r="K21" s="105"/>
      <c r="L21" s="106"/>
      <c r="M21" s="103">
        <f>A測定!A310</f>
        <v>419</v>
      </c>
      <c r="N21" s="103" t="str">
        <f>A測定!$Y$3</f>
        <v>50mm</v>
      </c>
      <c r="O21" s="801"/>
      <c r="AF21" s="801"/>
      <c r="AG21" s="103" t="str">
        <f t="shared" si="2"/>
        <v>50mm</v>
      </c>
      <c r="AH21" s="103">
        <f>A測定!A322</f>
        <v>431</v>
      </c>
      <c r="AI21" s="107"/>
      <c r="AJ21" s="105"/>
      <c r="AK21" s="105"/>
      <c r="AL21" s="104"/>
      <c r="AM21" s="102">
        <f t="shared" si="3"/>
        <v>1.72</v>
      </c>
      <c r="AN21" s="103" t="str">
        <f t="shared" si="4"/>
        <v>OK</v>
      </c>
      <c r="AP21" s="102">
        <f>A測定!L322</f>
        <v>1.6800000000000002</v>
      </c>
      <c r="AQ21" s="102">
        <v>1</v>
      </c>
      <c r="AR21" s="102">
        <f t="shared" si="5"/>
        <v>0.72</v>
      </c>
      <c r="AS21" s="101">
        <f>A測定!K322</f>
        <v>34.820999999999998</v>
      </c>
      <c r="AT21" s="38">
        <v>50</v>
      </c>
    </row>
    <row r="22" spans="1:46">
      <c r="A22" s="38">
        <v>80</v>
      </c>
      <c r="B22" s="108">
        <f>A測定!K311</f>
        <v>34.978000000000002</v>
      </c>
      <c r="C22" s="109">
        <v>1</v>
      </c>
      <c r="D22" s="109">
        <f t="shared" si="6"/>
        <v>0.87999999999999989</v>
      </c>
      <c r="E22" s="109">
        <f>A測定!L311</f>
        <v>1.52</v>
      </c>
      <c r="G22" s="110" t="str">
        <f t="shared" si="0"/>
        <v>OK</v>
      </c>
      <c r="H22" s="111">
        <f t="shared" si="1"/>
        <v>1.88</v>
      </c>
      <c r="I22" s="112"/>
      <c r="J22" s="113"/>
      <c r="K22" s="113"/>
      <c r="L22" s="114"/>
      <c r="M22" s="115">
        <f>A測定!A311</f>
        <v>420</v>
      </c>
      <c r="N22" s="178" t="str">
        <f>A測定!$Y$4</f>
        <v>80mm</v>
      </c>
      <c r="O22" s="178" t="str">
        <f>A測定!$AC$1</f>
        <v>B</v>
      </c>
      <c r="AF22" s="178" t="str">
        <f>A測定!$AE$1</f>
        <v>D</v>
      </c>
      <c r="AG22" s="178" t="str">
        <f t="shared" si="2"/>
        <v>80mm</v>
      </c>
      <c r="AH22" s="115">
        <f>A測定!A323</f>
        <v>432</v>
      </c>
      <c r="AI22" s="64"/>
      <c r="AJ22" s="113"/>
      <c r="AK22" s="113"/>
      <c r="AL22" s="112"/>
      <c r="AM22" s="109">
        <f t="shared" si="3"/>
        <v>1.71</v>
      </c>
      <c r="AN22" s="110" t="str">
        <f t="shared" si="4"/>
        <v>OK</v>
      </c>
      <c r="AP22" s="109">
        <f>A測定!L323</f>
        <v>1.69</v>
      </c>
      <c r="AQ22" s="109">
        <v>1</v>
      </c>
      <c r="AR22" s="109">
        <f t="shared" si="5"/>
        <v>0.71</v>
      </c>
      <c r="AS22" s="108">
        <f>A測定!K323</f>
        <v>34.814999999999998</v>
      </c>
      <c r="AT22" s="38">
        <v>80</v>
      </c>
    </row>
    <row r="23" spans="1:46" ht="17.25" customHeight="1">
      <c r="A23" s="38">
        <v>10</v>
      </c>
      <c r="B23" s="73">
        <f>A測定!K313</f>
        <v>35.170999999999999</v>
      </c>
      <c r="C23" s="96">
        <v>1</v>
      </c>
      <c r="D23" s="96">
        <f t="shared" si="6"/>
        <v>1.0699999999999998</v>
      </c>
      <c r="E23" s="96">
        <f>A測定!L313</f>
        <v>1.33</v>
      </c>
      <c r="G23" s="97" t="str">
        <f t="shared" si="0"/>
        <v>OK</v>
      </c>
      <c r="H23" s="96">
        <f t="shared" si="1"/>
        <v>2.0699999999999998</v>
      </c>
      <c r="I23" s="98"/>
      <c r="J23" s="99"/>
      <c r="K23" s="99"/>
      <c r="L23" s="100"/>
      <c r="M23" s="74">
        <f>A測定!A313</f>
        <v>426</v>
      </c>
      <c r="N23" s="179" t="str">
        <f>A測定!$Y$2</f>
        <v>10mm</v>
      </c>
      <c r="O23" s="800" t="str">
        <f>O20</f>
        <v>#2B</v>
      </c>
      <c r="AF23" s="800" t="str">
        <f>O20</f>
        <v>#2B</v>
      </c>
      <c r="AG23" s="179" t="str">
        <f t="shared" si="2"/>
        <v>10mm</v>
      </c>
      <c r="AH23" s="74">
        <f>A測定!A317</f>
        <v>422</v>
      </c>
      <c r="AI23" s="62"/>
      <c r="AJ23" s="99"/>
      <c r="AK23" s="99"/>
      <c r="AL23" s="98"/>
      <c r="AM23" s="96">
        <f t="shared" si="3"/>
        <v>2.02</v>
      </c>
      <c r="AN23" s="97" t="str">
        <f t="shared" si="4"/>
        <v>OK</v>
      </c>
      <c r="AP23" s="96">
        <f>A測定!L317</f>
        <v>1.3800000000000001</v>
      </c>
      <c r="AQ23" s="96">
        <v>1</v>
      </c>
      <c r="AR23" s="96">
        <f t="shared" si="5"/>
        <v>1.02</v>
      </c>
      <c r="AS23" s="73">
        <f>A測定!K317</f>
        <v>35.118000000000002</v>
      </c>
      <c r="AT23" s="38">
        <v>10</v>
      </c>
    </row>
    <row r="24" spans="1:46">
      <c r="A24" s="38">
        <v>50</v>
      </c>
      <c r="B24" s="101">
        <f>A測定!K314</f>
        <v>35.115000000000002</v>
      </c>
      <c r="C24" s="102">
        <v>1</v>
      </c>
      <c r="D24" s="102">
        <f t="shared" si="6"/>
        <v>1.0099999999999998</v>
      </c>
      <c r="E24" s="102">
        <f>A測定!L314</f>
        <v>1.3900000000000001</v>
      </c>
      <c r="G24" s="103" t="str">
        <f t="shared" si="0"/>
        <v>OK</v>
      </c>
      <c r="H24" s="102">
        <f t="shared" si="1"/>
        <v>2.0099999999999998</v>
      </c>
      <c r="I24" s="104"/>
      <c r="J24" s="105"/>
      <c r="K24" s="105"/>
      <c r="L24" s="106"/>
      <c r="M24" s="103">
        <f>A測定!A314</f>
        <v>427</v>
      </c>
      <c r="N24" s="103" t="str">
        <f>A測定!$Y$3</f>
        <v>50mm</v>
      </c>
      <c r="O24" s="801"/>
      <c r="AF24" s="801"/>
      <c r="AG24" s="103" t="str">
        <f t="shared" si="2"/>
        <v>50mm</v>
      </c>
      <c r="AH24" s="103">
        <f>A測定!A318</f>
        <v>423</v>
      </c>
      <c r="AI24" s="107"/>
      <c r="AJ24" s="105"/>
      <c r="AK24" s="105"/>
      <c r="AL24" s="104"/>
      <c r="AM24" s="102">
        <f t="shared" si="3"/>
        <v>2.0499999999999998</v>
      </c>
      <c r="AN24" s="103" t="str">
        <f t="shared" si="4"/>
        <v>OK</v>
      </c>
      <c r="AP24" s="102">
        <f>A測定!L318</f>
        <v>1.35</v>
      </c>
      <c r="AQ24" s="102">
        <v>1</v>
      </c>
      <c r="AR24" s="102">
        <f t="shared" si="5"/>
        <v>1.0499999999999998</v>
      </c>
      <c r="AS24" s="101">
        <f>A測定!K318</f>
        <v>35.152000000000001</v>
      </c>
      <c r="AT24" s="38">
        <v>50</v>
      </c>
    </row>
    <row r="25" spans="1:46">
      <c r="A25" s="38">
        <v>80</v>
      </c>
      <c r="B25" s="108">
        <f>A測定!K315</f>
        <v>35.078000000000003</v>
      </c>
      <c r="C25" s="109">
        <v>1</v>
      </c>
      <c r="D25" s="109">
        <f t="shared" si="6"/>
        <v>0.98</v>
      </c>
      <c r="E25" s="109">
        <f>A測定!L315</f>
        <v>1.42</v>
      </c>
      <c r="G25" s="110" t="str">
        <f t="shared" si="0"/>
        <v>OK</v>
      </c>
      <c r="H25" s="111">
        <f t="shared" si="1"/>
        <v>1.98</v>
      </c>
      <c r="I25" s="112"/>
      <c r="J25" s="113"/>
      <c r="K25" s="113"/>
      <c r="L25" s="114"/>
      <c r="M25" s="115">
        <f>A測定!A315</f>
        <v>428</v>
      </c>
      <c r="N25" s="178" t="str">
        <f>A測定!$Y$4</f>
        <v>80mm</v>
      </c>
      <c r="O25" s="178" t="str">
        <f>A測定!$AD$1</f>
        <v>C</v>
      </c>
      <c r="AF25" s="178" t="str">
        <f>A測定!$AB$1</f>
        <v>A</v>
      </c>
      <c r="AG25" s="178" t="str">
        <f t="shared" si="2"/>
        <v>80mm</v>
      </c>
      <c r="AH25" s="115">
        <f>A測定!A319</f>
        <v>424</v>
      </c>
      <c r="AI25" s="64"/>
      <c r="AJ25" s="113"/>
      <c r="AK25" s="113"/>
      <c r="AL25" s="112"/>
      <c r="AM25" s="109">
        <f t="shared" si="3"/>
        <v>1.99</v>
      </c>
      <c r="AN25" s="110" t="str">
        <f t="shared" si="4"/>
        <v>OK</v>
      </c>
      <c r="AP25" s="109">
        <f>A測定!L319</f>
        <v>1.4100000000000001</v>
      </c>
      <c r="AQ25" s="109">
        <v>1</v>
      </c>
      <c r="AR25" s="109">
        <f t="shared" si="5"/>
        <v>0.99</v>
      </c>
      <c r="AS25" s="108">
        <f>A測定!K319</f>
        <v>35.094999999999999</v>
      </c>
      <c r="AT25" s="38">
        <v>80</v>
      </c>
    </row>
    <row r="26" spans="1:46" ht="17.25" customHeight="1">
      <c r="A26" s="38">
        <v>10</v>
      </c>
      <c r="B26" s="73">
        <f>A測定!K293</f>
        <v>35.076999999999998</v>
      </c>
      <c r="C26" s="96">
        <v>1</v>
      </c>
      <c r="D26" s="96">
        <f t="shared" si="6"/>
        <v>0.98</v>
      </c>
      <c r="E26" s="96">
        <f>A測定!L293</f>
        <v>1.42</v>
      </c>
      <c r="G26" s="97" t="str">
        <f t="shared" si="0"/>
        <v>OK</v>
      </c>
      <c r="H26" s="96">
        <f t="shared" si="1"/>
        <v>1.98</v>
      </c>
      <c r="I26" s="98"/>
      <c r="J26" s="99"/>
      <c r="K26" s="99"/>
      <c r="L26" s="100"/>
      <c r="M26" s="74">
        <f>A測定!A293</f>
        <v>402</v>
      </c>
      <c r="N26" s="179" t="str">
        <f>A測定!$Y$2</f>
        <v>10mm</v>
      </c>
      <c r="O26" s="800" t="str">
        <f>A測定!$AA$1</f>
        <v>#1B</v>
      </c>
      <c r="AF26" s="800" t="str">
        <f>O26</f>
        <v>#1B</v>
      </c>
      <c r="AG26" s="179" t="str">
        <f t="shared" si="2"/>
        <v>10mm</v>
      </c>
      <c r="AH26" s="74">
        <f>A測定!A305</f>
        <v>414</v>
      </c>
      <c r="AI26" s="62"/>
      <c r="AJ26" s="99"/>
      <c r="AK26" s="99"/>
      <c r="AL26" s="98"/>
      <c r="AM26" s="96">
        <f t="shared" si="3"/>
        <v>1.64</v>
      </c>
      <c r="AN26" s="97" t="str">
        <f t="shared" si="4"/>
        <v>OK</v>
      </c>
      <c r="AP26" s="96">
        <f>A測定!L305</f>
        <v>1.76</v>
      </c>
      <c r="AQ26" s="96">
        <v>1</v>
      </c>
      <c r="AR26" s="96">
        <f t="shared" si="5"/>
        <v>0.6399999999999999</v>
      </c>
      <c r="AS26" s="73">
        <f>A測定!K305</f>
        <v>34.744999999999997</v>
      </c>
      <c r="AT26" s="38">
        <v>10</v>
      </c>
    </row>
    <row r="27" spans="1:46">
      <c r="A27" s="38">
        <v>50</v>
      </c>
      <c r="B27" s="101">
        <f>A測定!K294</f>
        <v>34.987000000000002</v>
      </c>
      <c r="C27" s="102">
        <v>1</v>
      </c>
      <c r="D27" s="102">
        <f t="shared" si="6"/>
        <v>0.8899999999999999</v>
      </c>
      <c r="E27" s="102">
        <f>A測定!L294</f>
        <v>1.51</v>
      </c>
      <c r="G27" s="103" t="str">
        <f t="shared" si="0"/>
        <v>OK</v>
      </c>
      <c r="H27" s="102">
        <f t="shared" si="1"/>
        <v>1.89</v>
      </c>
      <c r="I27" s="104"/>
      <c r="J27" s="105"/>
      <c r="K27" s="105"/>
      <c r="L27" s="106"/>
      <c r="M27" s="103">
        <f>A測定!A294</f>
        <v>403</v>
      </c>
      <c r="N27" s="103" t="str">
        <f>A測定!$Y$3</f>
        <v>50mm</v>
      </c>
      <c r="O27" s="801"/>
      <c r="AF27" s="801"/>
      <c r="AG27" s="103" t="str">
        <f t="shared" si="2"/>
        <v>50mm</v>
      </c>
      <c r="AH27" s="103">
        <f>A測定!A306</f>
        <v>415</v>
      </c>
      <c r="AI27" s="107"/>
      <c r="AJ27" s="105"/>
      <c r="AK27" s="105"/>
      <c r="AL27" s="104"/>
      <c r="AM27" s="102">
        <f t="shared" si="3"/>
        <v>1.61</v>
      </c>
      <c r="AN27" s="103" t="str">
        <f t="shared" si="4"/>
        <v>OK</v>
      </c>
      <c r="AP27" s="102">
        <f>A測定!L306</f>
        <v>1.79</v>
      </c>
      <c r="AQ27" s="102">
        <v>1</v>
      </c>
      <c r="AR27" s="102">
        <f t="shared" si="5"/>
        <v>0.6100000000000001</v>
      </c>
      <c r="AS27" s="101">
        <f>A測定!K306</f>
        <v>34.707999999999998</v>
      </c>
      <c r="AT27" s="38">
        <v>50</v>
      </c>
    </row>
    <row r="28" spans="1:46">
      <c r="A28" s="38">
        <v>80</v>
      </c>
      <c r="B28" s="108">
        <f>A測定!K295</f>
        <v>34.947000000000003</v>
      </c>
      <c r="C28" s="109">
        <v>1</v>
      </c>
      <c r="D28" s="109">
        <f t="shared" si="6"/>
        <v>0.85000000000000009</v>
      </c>
      <c r="E28" s="109">
        <f>A測定!L295</f>
        <v>1.55</v>
      </c>
      <c r="G28" s="110" t="str">
        <f t="shared" si="0"/>
        <v>OK</v>
      </c>
      <c r="H28" s="111">
        <f t="shared" si="1"/>
        <v>1.85</v>
      </c>
      <c r="I28" s="112"/>
      <c r="J28" s="113"/>
      <c r="K28" s="113"/>
      <c r="L28" s="114"/>
      <c r="M28" s="115">
        <f>A測定!A295</f>
        <v>404</v>
      </c>
      <c r="N28" s="178" t="str">
        <f>A測定!$Y$4</f>
        <v>80mm</v>
      </c>
      <c r="O28" s="178" t="str">
        <f>A測定!$AC$1</f>
        <v>B</v>
      </c>
      <c r="AF28" s="178" t="str">
        <f>A測定!$AE$1</f>
        <v>D</v>
      </c>
      <c r="AG28" s="178" t="str">
        <f t="shared" si="2"/>
        <v>80mm</v>
      </c>
      <c r="AH28" s="115">
        <f>A測定!A307</f>
        <v>416</v>
      </c>
      <c r="AI28" s="64"/>
      <c r="AJ28" s="113"/>
      <c r="AK28" s="113"/>
      <c r="AL28" s="112"/>
      <c r="AM28" s="109">
        <f t="shared" si="3"/>
        <v>1.6</v>
      </c>
      <c r="AN28" s="110" t="str">
        <f t="shared" si="4"/>
        <v>OK</v>
      </c>
      <c r="AP28" s="109">
        <f>A測定!L307</f>
        <v>1.8</v>
      </c>
      <c r="AQ28" s="109">
        <v>1</v>
      </c>
      <c r="AR28" s="109">
        <f t="shared" si="5"/>
        <v>0.60000000000000009</v>
      </c>
      <c r="AS28" s="108">
        <f>A測定!K307</f>
        <v>34.695999999999998</v>
      </c>
      <c r="AT28" s="38">
        <v>80</v>
      </c>
    </row>
    <row r="29" spans="1:46" ht="17.25" customHeight="1">
      <c r="A29" s="38">
        <v>10</v>
      </c>
      <c r="B29" s="73">
        <f>A測定!K297</f>
        <v>35.396999999999998</v>
      </c>
      <c r="C29" s="96">
        <v>1</v>
      </c>
      <c r="D29" s="96">
        <f t="shared" si="6"/>
        <v>1.2999999999999998</v>
      </c>
      <c r="E29" s="96">
        <f>A測定!L297</f>
        <v>1.1000000000000001</v>
      </c>
      <c r="G29" s="97" t="str">
        <f t="shared" si="0"/>
        <v>OK</v>
      </c>
      <c r="H29" s="96">
        <f t="shared" si="1"/>
        <v>2.2999999999999998</v>
      </c>
      <c r="I29" s="98"/>
      <c r="J29" s="99"/>
      <c r="K29" s="99"/>
      <c r="L29" s="100"/>
      <c r="M29" s="74">
        <f>A測定!A297</f>
        <v>410</v>
      </c>
      <c r="N29" s="179" t="str">
        <f>A測定!$Y$2</f>
        <v>10mm</v>
      </c>
      <c r="O29" s="800" t="str">
        <f>O26</f>
        <v>#1B</v>
      </c>
      <c r="AF29" s="800" t="str">
        <f>O26</f>
        <v>#1B</v>
      </c>
      <c r="AG29" s="179" t="str">
        <f t="shared" si="2"/>
        <v>10mm</v>
      </c>
      <c r="AH29" s="74">
        <f>A測定!A301</f>
        <v>406</v>
      </c>
      <c r="AI29" s="62"/>
      <c r="AJ29" s="99"/>
      <c r="AK29" s="99"/>
      <c r="AL29" s="98"/>
      <c r="AM29" s="96">
        <f t="shared" si="3"/>
        <v>1.97</v>
      </c>
      <c r="AN29" s="97" t="str">
        <f t="shared" si="4"/>
        <v>OK</v>
      </c>
      <c r="AP29" s="96">
        <f>A測定!L301</f>
        <v>1.4300000000000002</v>
      </c>
      <c r="AQ29" s="96">
        <v>1</v>
      </c>
      <c r="AR29" s="96">
        <f t="shared" si="5"/>
        <v>0.97</v>
      </c>
      <c r="AS29" s="73">
        <f>A測定!K301</f>
        <v>35.067999999999998</v>
      </c>
      <c r="AT29" s="38">
        <v>10</v>
      </c>
    </row>
    <row r="30" spans="1:46">
      <c r="A30" s="38">
        <v>50</v>
      </c>
      <c r="B30" s="101">
        <f>A測定!K298</f>
        <v>35.323</v>
      </c>
      <c r="C30" s="102">
        <v>1</v>
      </c>
      <c r="D30" s="102">
        <f t="shared" si="6"/>
        <v>1.2200000000000002</v>
      </c>
      <c r="E30" s="102">
        <f>A測定!L298</f>
        <v>1.1800000000000002</v>
      </c>
      <c r="G30" s="103" t="str">
        <f t="shared" si="0"/>
        <v>OK</v>
      </c>
      <c r="H30" s="102">
        <f t="shared" si="1"/>
        <v>2.2200000000000002</v>
      </c>
      <c r="I30" s="104"/>
      <c r="J30" s="105"/>
      <c r="K30" s="105"/>
      <c r="L30" s="106"/>
      <c r="M30" s="103">
        <f>A測定!A298</f>
        <v>411</v>
      </c>
      <c r="N30" s="103" t="str">
        <f>A測定!$Y$3</f>
        <v>50mm</v>
      </c>
      <c r="O30" s="801"/>
      <c r="AF30" s="801"/>
      <c r="AG30" s="103" t="str">
        <f t="shared" si="2"/>
        <v>50mm</v>
      </c>
      <c r="AH30" s="103">
        <f>A測定!A302</f>
        <v>407</v>
      </c>
      <c r="AI30" s="107"/>
      <c r="AJ30" s="105"/>
      <c r="AK30" s="105"/>
      <c r="AL30" s="104"/>
      <c r="AM30" s="102">
        <f t="shared" si="3"/>
        <v>2.04</v>
      </c>
      <c r="AN30" s="103" t="str">
        <f t="shared" si="4"/>
        <v>OK</v>
      </c>
      <c r="AP30" s="102">
        <f>A測定!L302</f>
        <v>1.36</v>
      </c>
      <c r="AQ30" s="102">
        <v>1</v>
      </c>
      <c r="AR30" s="102">
        <f t="shared" si="5"/>
        <v>1.04</v>
      </c>
      <c r="AS30" s="101">
        <f>A測定!K302</f>
        <v>35.137</v>
      </c>
      <c r="AT30" s="38">
        <v>50</v>
      </c>
    </row>
    <row r="31" spans="1:46">
      <c r="A31" s="38">
        <v>80</v>
      </c>
      <c r="B31" s="108">
        <f>A測定!K299</f>
        <v>35.286999999999999</v>
      </c>
      <c r="C31" s="109">
        <v>1</v>
      </c>
      <c r="D31" s="109">
        <f t="shared" si="6"/>
        <v>1.19</v>
      </c>
      <c r="E31" s="109">
        <f>A測定!L299</f>
        <v>1.21</v>
      </c>
      <c r="G31" s="110" t="str">
        <f t="shared" si="0"/>
        <v>OK</v>
      </c>
      <c r="H31" s="109">
        <f t="shared" si="1"/>
        <v>2.19</v>
      </c>
      <c r="I31" s="112"/>
      <c r="J31" s="113"/>
      <c r="K31" s="113"/>
      <c r="L31" s="114"/>
      <c r="M31" s="115">
        <f>A測定!A299</f>
        <v>412</v>
      </c>
      <c r="N31" s="178" t="str">
        <f>A測定!$Y$4</f>
        <v>80mm</v>
      </c>
      <c r="O31" s="178" t="str">
        <f>A測定!$AD$1</f>
        <v>C</v>
      </c>
      <c r="AF31" s="178" t="str">
        <f>A測定!$AB$1</f>
        <v>A</v>
      </c>
      <c r="AG31" s="178" t="str">
        <f t="shared" si="2"/>
        <v>80mm</v>
      </c>
      <c r="AH31" s="115">
        <f>A測定!A303</f>
        <v>408</v>
      </c>
      <c r="AI31" s="64"/>
      <c r="AJ31" s="113"/>
      <c r="AK31" s="113"/>
      <c r="AL31" s="112"/>
      <c r="AM31" s="109">
        <f t="shared" si="3"/>
        <v>1.95</v>
      </c>
      <c r="AN31" s="110" t="str">
        <f t="shared" si="4"/>
        <v>OK</v>
      </c>
      <c r="AP31" s="109">
        <f>A測定!L303</f>
        <v>1.45</v>
      </c>
      <c r="AQ31" s="109">
        <v>1</v>
      </c>
      <c r="AR31" s="109">
        <f t="shared" si="5"/>
        <v>0.95</v>
      </c>
      <c r="AS31" s="108">
        <f>A測定!K303</f>
        <v>35.045999999999999</v>
      </c>
      <c r="AT31" s="38">
        <v>80</v>
      </c>
    </row>
    <row r="32" spans="1:46">
      <c r="H32" s="48"/>
    </row>
  </sheetData>
  <mergeCells count="39">
    <mergeCell ref="AS6:AS7"/>
    <mergeCell ref="B6:B7"/>
    <mergeCell ref="AH6:AH7"/>
    <mergeCell ref="AP6:AP7"/>
    <mergeCell ref="E6:E7"/>
    <mergeCell ref="AG6:AG7"/>
    <mergeCell ref="G6:G7"/>
    <mergeCell ref="AN6:AN7"/>
    <mergeCell ref="AM6:AM7"/>
    <mergeCell ref="O6:O7"/>
    <mergeCell ref="H6:H7"/>
    <mergeCell ref="AF6:AF7"/>
    <mergeCell ref="AE1:AF2"/>
    <mergeCell ref="L4:O4"/>
    <mergeCell ref="AG1:AN2"/>
    <mergeCell ref="L1:U2"/>
    <mergeCell ref="P3:U3"/>
    <mergeCell ref="P4:U4"/>
    <mergeCell ref="AF8:AF9"/>
    <mergeCell ref="M6:M7"/>
    <mergeCell ref="N6:N7"/>
    <mergeCell ref="L3:O3"/>
    <mergeCell ref="G3:K4"/>
    <mergeCell ref="O8:O9"/>
    <mergeCell ref="G1:K2"/>
    <mergeCell ref="O11:O12"/>
    <mergeCell ref="O14:O15"/>
    <mergeCell ref="O17:O18"/>
    <mergeCell ref="O20:O21"/>
    <mergeCell ref="O23:O24"/>
    <mergeCell ref="O26:O27"/>
    <mergeCell ref="O29:O30"/>
    <mergeCell ref="AF11:AF12"/>
    <mergeCell ref="AF14:AF15"/>
    <mergeCell ref="AF17:AF18"/>
    <mergeCell ref="AF20:AF21"/>
    <mergeCell ref="AF23:AF24"/>
    <mergeCell ref="AF26:AF27"/>
    <mergeCell ref="AF29:AF30"/>
  </mergeCells>
  <phoneticPr fontId="2"/>
  <conditionalFormatting sqref="AN8:AN31 G8:G31">
    <cfRule type="cellIs" dxfId="37" priority="1" stopIfTrue="1" operator="equal">
      <formula>"NG"</formula>
    </cfRule>
    <cfRule type="cellIs" dxfId="36" priority="2" stopIfTrue="1" operator="equal">
      <formula>"OK"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61" orientation="landscape" r:id="rId1"/>
  <headerFooter alignWithMargins="0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theme="6"/>
    <pageSetUpPr fitToPage="1"/>
  </sheetPr>
  <dimension ref="A1:BL44"/>
  <sheetViews>
    <sheetView zoomScale="50" workbookViewId="0">
      <selection activeCell="T2" sqref="T2"/>
    </sheetView>
  </sheetViews>
  <sheetFormatPr baseColWidth="10" defaultColWidth="9" defaultRowHeight="17"/>
  <cols>
    <col min="1" max="1" width="4.6640625" style="38" customWidth="1"/>
    <col min="2" max="3" width="6.6640625" style="38" customWidth="1"/>
    <col min="4" max="4" width="10.6640625" style="38" customWidth="1"/>
    <col min="5" max="6" width="5.6640625" style="38" customWidth="1"/>
    <col min="7" max="7" width="10.6640625" style="38" customWidth="1"/>
    <col min="8" max="8" width="3.6640625" style="38" customWidth="1"/>
    <col min="9" max="26" width="5.6640625" style="38" customWidth="1"/>
    <col min="27" max="27" width="3.6640625" style="38" customWidth="1"/>
    <col min="28" max="28" width="10.6640625" style="38" customWidth="1"/>
    <col min="29" max="30" width="5.6640625" style="38" customWidth="1"/>
    <col min="31" max="31" width="10.6640625" style="38" customWidth="1"/>
    <col min="32" max="33" width="6.6640625" style="38" customWidth="1"/>
    <col min="34" max="34" width="4.6640625" style="38" customWidth="1"/>
    <col min="35" max="45" width="9" style="38"/>
    <col min="46" max="46" width="5.6640625" style="38" customWidth="1"/>
    <col min="47" max="47" width="6.6640625" style="38" customWidth="1"/>
    <col min="48" max="48" width="7.6640625" style="38" customWidth="1"/>
    <col min="49" max="49" width="12.1640625" style="38" customWidth="1"/>
    <col min="50" max="51" width="7.6640625" style="38" customWidth="1"/>
    <col min="52" max="52" width="12.1640625" style="38" customWidth="1"/>
    <col min="53" max="53" width="5.6640625" style="38" customWidth="1"/>
    <col min="54" max="54" width="7.1640625" style="38" customWidth="1"/>
    <col min="55" max="55" width="9" style="38"/>
    <col min="56" max="56" width="7.1640625" style="38" customWidth="1"/>
    <col min="57" max="57" width="5.6640625" style="38" customWidth="1"/>
    <col min="58" max="58" width="12.1640625" style="38" customWidth="1"/>
    <col min="59" max="60" width="7.6640625" style="38" customWidth="1"/>
    <col min="61" max="61" width="12.1640625" style="38" customWidth="1"/>
    <col min="62" max="62" width="7.6640625" style="38" customWidth="1"/>
    <col min="63" max="63" width="6.6640625" style="38" customWidth="1"/>
    <col min="64" max="64" width="5.6640625" style="38" customWidth="1"/>
    <col min="65" max="16384" width="9" style="38"/>
  </cols>
  <sheetData>
    <row r="1" spans="1:64" ht="17.25" customHeight="1">
      <c r="A1" s="784" t="str">
        <f>A測定!A5</f>
        <v>GHAC  R0J尺寸检查表</v>
      </c>
      <c r="B1" s="784"/>
      <c r="C1" s="784"/>
      <c r="D1" s="784"/>
      <c r="E1" s="784"/>
      <c r="F1" s="790" t="str">
        <f>CONCATENATE(MID(A測定!A5,6,3),"#",A測定!D5,"_",A測定!L5,"(",TEXT(A測定!G5,"yy/mm/dd"),")","_","SHOT.NO",A測定!J5)</f>
        <v xml:space="preserve"> R0#3_DC1(AVE)_SHOT.NO191</v>
      </c>
      <c r="G1" s="791"/>
      <c r="H1" s="791"/>
      <c r="I1" s="791"/>
      <c r="J1" s="791"/>
      <c r="K1" s="791"/>
      <c r="L1" s="791"/>
      <c r="M1" s="791"/>
      <c r="N1" s="792"/>
      <c r="AN1" s="38" t="s">
        <v>84</v>
      </c>
    </row>
    <row r="2" spans="1:64" ht="17.25" customHeight="1">
      <c r="A2" s="784"/>
      <c r="B2" s="784"/>
      <c r="C2" s="784"/>
      <c r="D2" s="784"/>
      <c r="E2" s="784"/>
      <c r="F2" s="793"/>
      <c r="G2" s="794"/>
      <c r="H2" s="794"/>
      <c r="I2" s="794"/>
      <c r="J2" s="794"/>
      <c r="K2" s="794"/>
      <c r="L2" s="794"/>
      <c r="M2" s="794"/>
      <c r="N2" s="795"/>
      <c r="AN2" s="38">
        <v>-0.05</v>
      </c>
      <c r="AO2" s="38">
        <v>0.05</v>
      </c>
      <c r="AP2" s="38">
        <v>0.05</v>
      </c>
      <c r="AQ2" s="38">
        <v>-0.05</v>
      </c>
      <c r="AR2" s="38">
        <v>-0.05</v>
      </c>
    </row>
    <row r="3" spans="1:64" ht="17.25" customHeight="1">
      <c r="A3" s="784" t="str">
        <f>B測定!$S$2</f>
        <v>OP　軸間</v>
      </c>
      <c r="B3" s="784"/>
      <c r="C3" s="784"/>
      <c r="D3" s="784"/>
      <c r="E3" s="784"/>
      <c r="F3" s="39" t="s">
        <v>23</v>
      </c>
      <c r="G3" s="40">
        <f>MAX(AV11:AV24,BJ11:BJ26)</f>
        <v>0.15</v>
      </c>
      <c r="H3" s="785" t="str">
        <f>A測定!$J$7</f>
        <v>基准值</v>
      </c>
      <c r="I3" s="786"/>
      <c r="J3" s="791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K3" s="791"/>
      <c r="L3" s="791"/>
      <c r="M3" s="791"/>
      <c r="N3" s="791"/>
      <c r="O3" s="791"/>
      <c r="P3" s="791"/>
      <c r="Q3" s="791"/>
      <c r="R3" s="792"/>
      <c r="AN3" s="38">
        <v>0.05</v>
      </c>
      <c r="AO3" s="38">
        <v>0.05</v>
      </c>
      <c r="AP3" s="38">
        <v>-0.05</v>
      </c>
      <c r="AQ3" s="38">
        <v>-0.05</v>
      </c>
      <c r="AR3" s="38">
        <v>0.05</v>
      </c>
    </row>
    <row r="4" spans="1:64" ht="17.25" customHeight="1">
      <c r="A4" s="784"/>
      <c r="B4" s="784"/>
      <c r="C4" s="784"/>
      <c r="D4" s="784"/>
      <c r="E4" s="784"/>
      <c r="F4" s="39" t="s">
        <v>24</v>
      </c>
      <c r="G4" s="40">
        <f>MIN(AV11:AV24,BJ11:BJ26)</f>
        <v>-0.2</v>
      </c>
      <c r="H4" s="787"/>
      <c r="I4" s="788"/>
      <c r="J4" s="794"/>
      <c r="K4" s="794"/>
      <c r="L4" s="794"/>
      <c r="M4" s="794"/>
      <c r="N4" s="794"/>
      <c r="O4" s="794"/>
      <c r="P4" s="794"/>
      <c r="Q4" s="794"/>
      <c r="R4" s="795"/>
      <c r="AN4" s="38">
        <v>-0.15</v>
      </c>
      <c r="AO4" s="38">
        <v>0.15</v>
      </c>
      <c r="AP4" s="38">
        <v>0.15</v>
      </c>
      <c r="AQ4" s="38">
        <v>-0.15</v>
      </c>
      <c r="AR4" s="38">
        <v>-0.15</v>
      </c>
    </row>
    <row r="5" spans="1:64">
      <c r="AN5" s="38">
        <v>0.15</v>
      </c>
      <c r="AO5" s="38">
        <v>0.15</v>
      </c>
      <c r="AP5" s="38">
        <v>-0.15</v>
      </c>
      <c r="AQ5" s="38">
        <v>-0.15</v>
      </c>
      <c r="AR5" s="38">
        <v>0.15</v>
      </c>
    </row>
    <row r="6" spans="1:64">
      <c r="AN6" s="38">
        <v>-0.25</v>
      </c>
      <c r="AO6" s="38">
        <v>0.25</v>
      </c>
      <c r="AP6" s="38">
        <v>0.25</v>
      </c>
      <c r="AQ6" s="38">
        <v>-0.25</v>
      </c>
      <c r="AR6" s="38">
        <v>-0.25</v>
      </c>
    </row>
    <row r="7" spans="1:64">
      <c r="I7" s="38">
        <f>BB11</f>
        <v>625</v>
      </c>
      <c r="Z7" s="72">
        <f>BD11</f>
        <v>605</v>
      </c>
      <c r="AN7" s="38">
        <v>0.25</v>
      </c>
      <c r="AO7" s="38">
        <v>0.25</v>
      </c>
      <c r="AP7" s="38">
        <v>-0.25</v>
      </c>
      <c r="AQ7" s="38">
        <v>-0.25</v>
      </c>
      <c r="AR7" s="38">
        <v>0.25</v>
      </c>
    </row>
    <row r="8" spans="1:64">
      <c r="C8" s="41"/>
      <c r="AN8" s="305">
        <v>-0.3</v>
      </c>
      <c r="AO8" s="305">
        <v>0.3</v>
      </c>
      <c r="AP8" s="305">
        <v>0.3</v>
      </c>
      <c r="AQ8" s="305">
        <v>-0.3</v>
      </c>
      <c r="AR8" s="305">
        <v>-0.3</v>
      </c>
    </row>
    <row r="9" spans="1:64" ht="17.25" customHeight="1">
      <c r="AN9" s="305">
        <v>0.3</v>
      </c>
      <c r="AO9" s="305">
        <v>0.3</v>
      </c>
      <c r="AP9" s="305">
        <v>-0.3</v>
      </c>
      <c r="AQ9" s="305">
        <v>-0.3</v>
      </c>
      <c r="AR9" s="305">
        <v>0.3</v>
      </c>
      <c r="AT9" s="778" t="str">
        <f>A測定!$O$11</f>
        <v>判定</v>
      </c>
      <c r="AU9" s="800" t="str">
        <f>A測定!$C$11</f>
        <v>方向</v>
      </c>
      <c r="AV9" s="778" t="str">
        <f>A測定!$M$11</f>
        <v>差異</v>
      </c>
      <c r="AW9" s="778" t="str">
        <f>A測定!$K$11</f>
        <v>測定値</v>
      </c>
      <c r="AX9" s="778" t="str">
        <f>RIGHT(A測定!$H$11,2)</f>
        <v>公差</v>
      </c>
      <c r="AY9" s="778"/>
      <c r="AZ9" s="778" t="str">
        <f>A測定!$F$11</f>
        <v>工件尺寸</v>
      </c>
      <c r="BA9" s="778" t="str">
        <f>A測定!$D$11</f>
        <v>测量</v>
      </c>
      <c r="BB9" s="778" t="str">
        <f>A測定!$A$11</f>
        <v>NO</v>
      </c>
      <c r="BD9" s="778" t="str">
        <f>BB9</f>
        <v>NO</v>
      </c>
      <c r="BE9" s="778" t="str">
        <f>BA9</f>
        <v>测量</v>
      </c>
      <c r="BF9" s="781" t="str">
        <f>AZ9</f>
        <v>工件尺寸</v>
      </c>
      <c r="BG9" s="778" t="str">
        <f>AX9</f>
        <v>公差</v>
      </c>
      <c r="BH9" s="778"/>
      <c r="BI9" s="778" t="str">
        <f>AW9</f>
        <v>測定値</v>
      </c>
      <c r="BJ9" s="778" t="str">
        <f>AV9</f>
        <v>差異</v>
      </c>
      <c r="BK9" s="800" t="str">
        <f>AU9</f>
        <v>方向</v>
      </c>
      <c r="BL9" s="778" t="str">
        <f>AT9</f>
        <v>判定</v>
      </c>
    </row>
    <row r="10" spans="1:64">
      <c r="AN10" s="305">
        <v>-0.35</v>
      </c>
      <c r="AO10" s="305">
        <v>0.35</v>
      </c>
      <c r="AP10" s="305">
        <v>0.35</v>
      </c>
      <c r="AQ10" s="305">
        <v>-0.35</v>
      </c>
      <c r="AR10" s="305">
        <v>-0.35</v>
      </c>
      <c r="AT10" s="778"/>
      <c r="AU10" s="780"/>
      <c r="AV10" s="778"/>
      <c r="AW10" s="778"/>
      <c r="AX10" s="173" t="str">
        <f>LEFT(A測定!$I$11,1)</f>
        <v>下</v>
      </c>
      <c r="AY10" s="173" t="str">
        <f>LEFT(A測定!$H$11,1)</f>
        <v>上</v>
      </c>
      <c r="AZ10" s="778"/>
      <c r="BA10" s="778"/>
      <c r="BB10" s="778"/>
      <c r="BD10" s="778"/>
      <c r="BE10" s="778"/>
      <c r="BF10" s="778"/>
      <c r="BG10" s="39" t="str">
        <f>AY10</f>
        <v>上</v>
      </c>
      <c r="BH10" s="39" t="str">
        <f>AX10</f>
        <v>下</v>
      </c>
      <c r="BI10" s="778"/>
      <c r="BJ10" s="778"/>
      <c r="BK10" s="780"/>
      <c r="BL10" s="778"/>
    </row>
    <row r="11" spans="1:64">
      <c r="AN11" s="305">
        <v>0.35</v>
      </c>
      <c r="AO11" s="305">
        <v>0.35</v>
      </c>
      <c r="AP11" s="305">
        <v>-0.35</v>
      </c>
      <c r="AQ11" s="305">
        <v>-0.35</v>
      </c>
      <c r="AR11" s="305">
        <v>0.35</v>
      </c>
      <c r="AT11" s="39" t="str">
        <f t="shared" ref="AT11:AT24" si="0">IF(AND(AY11&gt;=AV11,AV11&gt;=AX11),"OK","NG")</f>
        <v>OK</v>
      </c>
      <c r="AU11" s="39" t="str">
        <f>IF(AV11=0,"・",IF(AND(AV11&gt;0),"→","←"))</f>
        <v>←</v>
      </c>
      <c r="AV11" s="42">
        <f>B測定!M70</f>
        <v>-0.05</v>
      </c>
      <c r="AW11" s="45">
        <f>B測定!K70</f>
        <v>-35.549999999999997</v>
      </c>
      <c r="AX11" s="47">
        <f>B測定!I70</f>
        <v>-0.3</v>
      </c>
      <c r="AY11" s="47">
        <f>B測定!H70</f>
        <v>0.3</v>
      </c>
      <c r="AZ11" s="45">
        <f>B測定!F70</f>
        <v>-35.5</v>
      </c>
      <c r="BA11" s="39" t="str">
        <f>B測定!D70</f>
        <v>X</v>
      </c>
      <c r="BB11" s="39">
        <f>B測定!A70</f>
        <v>625</v>
      </c>
      <c r="BD11" s="76">
        <f>B測定!A38</f>
        <v>605</v>
      </c>
      <c r="BE11" s="76" t="str">
        <f>B測定!D38</f>
        <v>X</v>
      </c>
      <c r="BF11" s="45">
        <f>B測定!F38</f>
        <v>35.5</v>
      </c>
      <c r="BG11" s="47">
        <f>B測定!H38</f>
        <v>0.3</v>
      </c>
      <c r="BH11" s="47">
        <f>B測定!I38</f>
        <v>-0.3</v>
      </c>
      <c r="BI11" s="45">
        <f>B測定!K38</f>
        <v>35.326999999999998</v>
      </c>
      <c r="BJ11" s="47">
        <f>B測定!M38</f>
        <v>-0.17</v>
      </c>
      <c r="BK11" s="39" t="str">
        <f>IF(BJ11=0,"・",IF(AND(BJ11&gt;0),"→","←"))</f>
        <v>←</v>
      </c>
      <c r="BL11" s="39" t="str">
        <f t="shared" ref="BL11:BL26" si="1">IF(AND(BG11&gt;=BJ11,BJ11&gt;=BH11),"OK","NG")</f>
        <v>OK</v>
      </c>
    </row>
    <row r="12" spans="1:64">
      <c r="AT12" s="39" t="str">
        <f t="shared" si="0"/>
        <v>OK</v>
      </c>
      <c r="AU12" s="154" t="str">
        <f>IF(AV12=0,"・",IF(AND(AV12&gt;0),"↓","↑"))</f>
        <v>↑</v>
      </c>
      <c r="AV12" s="42">
        <f>B測定!M71</f>
        <v>-0.13</v>
      </c>
      <c r="AW12" s="45">
        <f>B測定!K71</f>
        <v>-160.13200000000001</v>
      </c>
      <c r="AX12" s="47">
        <f>B測定!I71</f>
        <v>-0.3</v>
      </c>
      <c r="AY12" s="47">
        <f>B測定!H71</f>
        <v>0.3</v>
      </c>
      <c r="AZ12" s="45">
        <f>B測定!F71</f>
        <v>-160</v>
      </c>
      <c r="BA12" s="39" t="str">
        <f>B測定!D71</f>
        <v>Y</v>
      </c>
      <c r="BB12" s="39">
        <f>B測定!A71</f>
        <v>625</v>
      </c>
      <c r="BD12" s="76">
        <f>B測定!A39</f>
        <v>605</v>
      </c>
      <c r="BE12" s="76" t="str">
        <f>B測定!D39</f>
        <v>Y</v>
      </c>
      <c r="BF12" s="45">
        <f>B測定!F39</f>
        <v>-160</v>
      </c>
      <c r="BG12" s="47">
        <f>B測定!H39</f>
        <v>0.3</v>
      </c>
      <c r="BH12" s="47">
        <f>B測定!I39</f>
        <v>-0.3</v>
      </c>
      <c r="BI12" s="45">
        <f>B測定!K39</f>
        <v>-160.12100000000001</v>
      </c>
      <c r="BJ12" s="47">
        <f>B測定!M39</f>
        <v>-0.12</v>
      </c>
      <c r="BK12" s="154" t="str">
        <f>IF(BJ12=0,"・",IF(AND(BJ12&gt;0),"↓","↑"))</f>
        <v>↑</v>
      </c>
      <c r="BL12" s="39" t="str">
        <f t="shared" si="1"/>
        <v>OK</v>
      </c>
    </row>
    <row r="13" spans="1:64">
      <c r="C13" s="38">
        <f>BB13</f>
        <v>609</v>
      </c>
      <c r="AN13" s="38">
        <f t="shared" ref="AN13:AN26" si="2">BB11</f>
        <v>625</v>
      </c>
      <c r="AO13" s="38" t="str">
        <f t="shared" ref="AO13:AO26" si="3">BA11</f>
        <v>X</v>
      </c>
      <c r="AP13" s="38">
        <v>0</v>
      </c>
      <c r="AQ13" s="71">
        <f t="shared" ref="AQ13:AQ25" si="4">AV11</f>
        <v>-0.05</v>
      </c>
      <c r="AT13" s="39" t="str">
        <f t="shared" si="0"/>
        <v>OK</v>
      </c>
      <c r="AU13" s="39" t="str">
        <f>IF(AV13=0,"・",IF(AND(AV13&gt;0),"→","←"))</f>
        <v>→</v>
      </c>
      <c r="AV13" s="42">
        <f>B測定!M48</f>
        <v>0.12</v>
      </c>
      <c r="AW13" s="45">
        <f>B測定!K48</f>
        <v>-58.38</v>
      </c>
      <c r="AX13" s="47">
        <f>B測定!I48</f>
        <v>-0.35</v>
      </c>
      <c r="AY13" s="47">
        <f>B測定!H48</f>
        <v>0.35</v>
      </c>
      <c r="AZ13" s="45">
        <f>B測定!F48</f>
        <v>-58.5</v>
      </c>
      <c r="BA13" s="39" t="str">
        <f>B測定!D48</f>
        <v>X</v>
      </c>
      <c r="BB13" s="39">
        <f>B測定!A48</f>
        <v>609</v>
      </c>
      <c r="BD13" s="76">
        <f>B測定!A34</f>
        <v>604</v>
      </c>
      <c r="BE13" s="76" t="str">
        <f>B測定!D34</f>
        <v>X</v>
      </c>
      <c r="BF13" s="45">
        <f>B測定!F34</f>
        <v>35.5</v>
      </c>
      <c r="BG13" s="47">
        <f>B測定!H34</f>
        <v>0.3</v>
      </c>
      <c r="BH13" s="47">
        <f>B測定!I34</f>
        <v>-0.3</v>
      </c>
      <c r="BI13" s="45">
        <f>B測定!K34</f>
        <v>35.299999999999997</v>
      </c>
      <c r="BJ13" s="47">
        <f>B測定!M34</f>
        <v>-0.2</v>
      </c>
      <c r="BK13" s="39" t="str">
        <f>IF(BJ13=0,"・",IF(AND(BJ13&gt;0),"→","←"))</f>
        <v>←</v>
      </c>
      <c r="BL13" s="39" t="str">
        <f t="shared" si="1"/>
        <v>OK</v>
      </c>
    </row>
    <row r="14" spans="1:64">
      <c r="AN14" s="38">
        <f t="shared" si="2"/>
        <v>625</v>
      </c>
      <c r="AO14" s="38" t="str">
        <f t="shared" si="3"/>
        <v>Y</v>
      </c>
      <c r="AP14" s="38">
        <v>0</v>
      </c>
      <c r="AQ14" s="71">
        <f>-AV12</f>
        <v>0.13</v>
      </c>
      <c r="AT14" s="39" t="str">
        <f t="shared" si="0"/>
        <v>OK</v>
      </c>
      <c r="AU14" s="154" t="str">
        <f>IF(AV14=0,"・",IF(AND(AV14&gt;0),"↓","↑"))</f>
        <v>↑</v>
      </c>
      <c r="AV14" s="42">
        <f>B測定!M49</f>
        <v>-0.13</v>
      </c>
      <c r="AW14" s="45">
        <f>B測定!K49</f>
        <v>-80.132999999999996</v>
      </c>
      <c r="AX14" s="47">
        <f>B測定!I49</f>
        <v>-0.35</v>
      </c>
      <c r="AY14" s="47">
        <f>B測定!H49</f>
        <v>0.35</v>
      </c>
      <c r="AZ14" s="45">
        <f>B測定!F49</f>
        <v>-80</v>
      </c>
      <c r="BA14" s="39" t="str">
        <f>B測定!D49</f>
        <v>Y</v>
      </c>
      <c r="BB14" s="39">
        <f>B測定!A49</f>
        <v>609</v>
      </c>
      <c r="BD14" s="76">
        <f>B測定!A35</f>
        <v>604</v>
      </c>
      <c r="BE14" s="76" t="str">
        <f>B測定!D35</f>
        <v>Y</v>
      </c>
      <c r="BF14" s="45">
        <f>B測定!F35</f>
        <v>-80</v>
      </c>
      <c r="BG14" s="47">
        <f>B測定!H35</f>
        <v>0.3</v>
      </c>
      <c r="BH14" s="47">
        <f>B測定!I35</f>
        <v>-0.3</v>
      </c>
      <c r="BI14" s="45">
        <f>B測定!K35</f>
        <v>-80.180000000000007</v>
      </c>
      <c r="BJ14" s="47">
        <f>B測定!M35</f>
        <v>-0.18</v>
      </c>
      <c r="BK14" s="154" t="str">
        <f>IF(BJ14=0,"・",IF(AND(BJ14&gt;0),"↓","↑"))</f>
        <v>↑</v>
      </c>
      <c r="BL14" s="39" t="str">
        <f t="shared" si="1"/>
        <v>OK</v>
      </c>
    </row>
    <row r="15" spans="1:64">
      <c r="I15" s="38">
        <f>BB15</f>
        <v>624</v>
      </c>
      <c r="Z15" s="72">
        <f>BD13</f>
        <v>604</v>
      </c>
      <c r="AN15" s="38">
        <f t="shared" si="2"/>
        <v>609</v>
      </c>
      <c r="AO15" s="38" t="str">
        <f t="shared" si="3"/>
        <v>X</v>
      </c>
      <c r="AP15" s="38">
        <v>0</v>
      </c>
      <c r="AQ15" s="71">
        <f t="shared" si="4"/>
        <v>0.12</v>
      </c>
      <c r="AT15" s="39" t="str">
        <f t="shared" si="0"/>
        <v>OK</v>
      </c>
      <c r="AU15" s="39" t="str">
        <f>IF(AV15=0,"・",IF(AND(AV15&gt;0),"→","←"))</f>
        <v>→</v>
      </c>
      <c r="AV15" s="42">
        <f>B測定!M66</f>
        <v>0.13</v>
      </c>
      <c r="AW15" s="45">
        <f>B測定!K66</f>
        <v>-35.365000000000002</v>
      </c>
      <c r="AX15" s="47">
        <f>B測定!I66</f>
        <v>-0.3</v>
      </c>
      <c r="AY15" s="47">
        <f>B測定!H66</f>
        <v>0.3</v>
      </c>
      <c r="AZ15" s="45">
        <f>B測定!F66</f>
        <v>-35.5</v>
      </c>
      <c r="BA15" s="39" t="str">
        <f>B測定!D66</f>
        <v>X</v>
      </c>
      <c r="BB15" s="39">
        <f>B測定!A66</f>
        <v>624</v>
      </c>
      <c r="BD15" s="76">
        <f>B測定!A30</f>
        <v>603</v>
      </c>
      <c r="BE15" s="76" t="str">
        <f>B測定!D30</f>
        <v>X</v>
      </c>
      <c r="BF15" s="45">
        <f>B測定!F30</f>
        <v>35.5</v>
      </c>
      <c r="BG15" s="47">
        <f>B測定!H30</f>
        <v>0.3</v>
      </c>
      <c r="BH15" s="47">
        <f>B測定!I30</f>
        <v>-0.3</v>
      </c>
      <c r="BI15" s="45">
        <f>B測定!K30</f>
        <v>35.323999999999998</v>
      </c>
      <c r="BJ15" s="47">
        <f>B測定!M30</f>
        <v>-0.18</v>
      </c>
      <c r="BK15" s="39" t="str">
        <f>IF(BJ15=0,"・",IF(AND(BJ15&gt;0),"→","←"))</f>
        <v>←</v>
      </c>
      <c r="BL15" s="39" t="str">
        <f t="shared" si="1"/>
        <v>OK</v>
      </c>
    </row>
    <row r="16" spans="1:64">
      <c r="AN16" s="38">
        <f t="shared" si="2"/>
        <v>609</v>
      </c>
      <c r="AO16" s="38" t="str">
        <f t="shared" si="3"/>
        <v>Y</v>
      </c>
      <c r="AP16" s="38">
        <v>0</v>
      </c>
      <c r="AQ16" s="71">
        <f>-AV14</f>
        <v>0.13</v>
      </c>
      <c r="AT16" s="39" t="str">
        <f t="shared" si="0"/>
        <v>OK</v>
      </c>
      <c r="AU16" s="154" t="str">
        <f>IF(AV16=0,"・",IF(AND(AV16&gt;0),"↓","↑"))</f>
        <v>↑</v>
      </c>
      <c r="AV16" s="42">
        <f>B測定!M67</f>
        <v>-0.15</v>
      </c>
      <c r="AW16" s="45">
        <f>B測定!K67</f>
        <v>-80.153999999999996</v>
      </c>
      <c r="AX16" s="47">
        <f>B測定!I67</f>
        <v>-0.3</v>
      </c>
      <c r="AY16" s="47">
        <f>B測定!H67</f>
        <v>0.3</v>
      </c>
      <c r="AZ16" s="45">
        <f>B測定!F67</f>
        <v>-80</v>
      </c>
      <c r="BA16" s="39" t="str">
        <f>B測定!D67</f>
        <v>Y</v>
      </c>
      <c r="BB16" s="39">
        <f>B測定!A67</f>
        <v>624</v>
      </c>
      <c r="BD16" s="76">
        <f>B測定!A31</f>
        <v>603</v>
      </c>
      <c r="BE16" s="76" t="str">
        <f>B測定!D31</f>
        <v>Y</v>
      </c>
      <c r="BF16" s="45">
        <f>B測定!F31</f>
        <v>0</v>
      </c>
      <c r="BG16" s="47">
        <f>B測定!H31</f>
        <v>0.3</v>
      </c>
      <c r="BH16" s="47">
        <f>B測定!I31</f>
        <v>-0.3</v>
      </c>
      <c r="BI16" s="45">
        <f>B測定!K31</f>
        <v>-3.2000000000000001E-2</v>
      </c>
      <c r="BJ16" s="47">
        <f>B測定!M31</f>
        <v>-0.03</v>
      </c>
      <c r="BK16" s="154" t="str">
        <f>IF(BJ16=0,"・",IF(AND(BJ16&gt;0),"↓","↑"))</f>
        <v>↑</v>
      </c>
      <c r="BL16" s="39" t="str">
        <f t="shared" si="1"/>
        <v>OK</v>
      </c>
    </row>
    <row r="17" spans="3:64">
      <c r="AN17" s="38">
        <f t="shared" si="2"/>
        <v>624</v>
      </c>
      <c r="AO17" s="38" t="str">
        <f t="shared" si="3"/>
        <v>X</v>
      </c>
      <c r="AP17" s="38">
        <v>0</v>
      </c>
      <c r="AQ17" s="71">
        <f t="shared" si="4"/>
        <v>0.13</v>
      </c>
      <c r="AT17" s="39" t="str">
        <f t="shared" si="0"/>
        <v>OK</v>
      </c>
      <c r="AU17" s="39" t="str">
        <f>IF(AV17=0,"・",IF(AND(AV17&gt;0),"→","←"))</f>
        <v>→</v>
      </c>
      <c r="AV17" s="42">
        <f>B測定!M62</f>
        <v>0.15</v>
      </c>
      <c r="AW17" s="45">
        <f>B測定!K62</f>
        <v>-35.353999999999999</v>
      </c>
      <c r="AX17" s="47">
        <f>B測定!I62</f>
        <v>-0.3</v>
      </c>
      <c r="AY17" s="47">
        <f>B測定!H62</f>
        <v>0.3</v>
      </c>
      <c r="AZ17" s="45">
        <f>B測定!F62</f>
        <v>-35.5</v>
      </c>
      <c r="BA17" s="39" t="str">
        <f>B測定!D62</f>
        <v>X</v>
      </c>
      <c r="BB17" s="39">
        <f>B測定!A62</f>
        <v>623</v>
      </c>
      <c r="BD17" s="76">
        <f>B測定!A44</f>
        <v>607</v>
      </c>
      <c r="BE17" s="76" t="str">
        <f>B測定!D44</f>
        <v>X</v>
      </c>
      <c r="BF17" s="45">
        <f>B測定!F44</f>
        <v>65.5</v>
      </c>
      <c r="BG17" s="47">
        <f>B測定!H44</f>
        <v>0.35</v>
      </c>
      <c r="BH17" s="47">
        <f>B測定!I44</f>
        <v>-0.35</v>
      </c>
      <c r="BI17" s="45">
        <f>B測定!K44</f>
        <v>65.513000000000005</v>
      </c>
      <c r="BJ17" s="47">
        <f>B測定!M44</f>
        <v>0.01</v>
      </c>
      <c r="BK17" s="39" t="str">
        <f>IF(BJ17=0,"・",IF(AND(BJ17&gt;0),"→","←"))</f>
        <v>→</v>
      </c>
      <c r="BL17" s="39" t="str">
        <f t="shared" si="1"/>
        <v>OK</v>
      </c>
    </row>
    <row r="18" spans="3:64">
      <c r="AN18" s="38">
        <f t="shared" si="2"/>
        <v>624</v>
      </c>
      <c r="AO18" s="38" t="str">
        <f t="shared" si="3"/>
        <v>Y</v>
      </c>
      <c r="AP18" s="38">
        <v>0</v>
      </c>
      <c r="AQ18" s="71">
        <f>-AV16</f>
        <v>0.15</v>
      </c>
      <c r="AT18" s="39" t="str">
        <f t="shared" si="0"/>
        <v>OK</v>
      </c>
      <c r="AU18" s="154" t="str">
        <f>IF(AV18=0,"・",IF(AND(AV18&gt;0),"↓","↑"))</f>
        <v>↑</v>
      </c>
      <c r="AV18" s="42">
        <f>B測定!M63</f>
        <v>-0.04</v>
      </c>
      <c r="AW18" s="45">
        <f>B測定!K63</f>
        <v>-3.5999999999999997E-2</v>
      </c>
      <c r="AX18" s="47">
        <f>B測定!I63</f>
        <v>-0.3</v>
      </c>
      <c r="AY18" s="47">
        <f>B測定!H63</f>
        <v>0.3</v>
      </c>
      <c r="AZ18" s="45">
        <f>B測定!F63</f>
        <v>0</v>
      </c>
      <c r="BA18" s="39" t="str">
        <f>B測定!D63</f>
        <v>Y</v>
      </c>
      <c r="BB18" s="39">
        <f>B測定!A63</f>
        <v>623</v>
      </c>
      <c r="BD18" s="76">
        <f>B測定!A45</f>
        <v>607</v>
      </c>
      <c r="BE18" s="76" t="str">
        <f>B測定!D45</f>
        <v>Y</v>
      </c>
      <c r="BF18" s="45">
        <f>B測定!F45</f>
        <v>0</v>
      </c>
      <c r="BG18" s="47">
        <f>B測定!H45</f>
        <v>0.35</v>
      </c>
      <c r="BH18" s="47">
        <f>B測定!I45</f>
        <v>-0.35</v>
      </c>
      <c r="BI18" s="45">
        <f>B測定!K45</f>
        <v>-0.10100000000000001</v>
      </c>
      <c r="BJ18" s="47">
        <f>B測定!M45</f>
        <v>-0.1</v>
      </c>
      <c r="BK18" s="154" t="str">
        <f>IF(BJ18=0,"・",IF(AND(BJ18&gt;0),"↓","↑"))</f>
        <v>↑</v>
      </c>
      <c r="BL18" s="39" t="str">
        <f t="shared" si="1"/>
        <v>OK</v>
      </c>
    </row>
    <row r="19" spans="3:64">
      <c r="AN19" s="38">
        <f t="shared" si="2"/>
        <v>623</v>
      </c>
      <c r="AO19" s="38" t="str">
        <f t="shared" si="3"/>
        <v>X</v>
      </c>
      <c r="AP19" s="38">
        <v>0</v>
      </c>
      <c r="AQ19" s="71">
        <f t="shared" si="4"/>
        <v>0.15</v>
      </c>
      <c r="AT19" s="39" t="str">
        <f t="shared" si="0"/>
        <v>OK</v>
      </c>
      <c r="AU19" s="39" t="str">
        <f>IF(AV19=0,"・",IF(AND(AV19&gt;0),"→","←"))</f>
        <v>→</v>
      </c>
      <c r="AV19" s="42">
        <f>B測定!M58</f>
        <v>0.03</v>
      </c>
      <c r="AW19" s="45">
        <f>B測定!K58</f>
        <v>-35.473999999999997</v>
      </c>
      <c r="AX19" s="47">
        <f>B測定!I58</f>
        <v>-0.3</v>
      </c>
      <c r="AY19" s="47">
        <f>B測定!H58</f>
        <v>0.3</v>
      </c>
      <c r="AZ19" s="45">
        <f>B測定!F58</f>
        <v>-35.5</v>
      </c>
      <c r="BA19" s="39" t="str">
        <f>B測定!D58</f>
        <v>X</v>
      </c>
      <c r="BB19" s="39">
        <f>B測定!A58</f>
        <v>622</v>
      </c>
      <c r="BD19" s="76">
        <f>B測定!A42</f>
        <v>606</v>
      </c>
      <c r="BE19" s="76" t="str">
        <f>B測定!D42</f>
        <v>X</v>
      </c>
      <c r="BF19" s="45">
        <f>B測定!F42</f>
        <v>88.5</v>
      </c>
      <c r="BG19" s="47">
        <f>B測定!H42</f>
        <v>0.35</v>
      </c>
      <c r="BH19" s="47">
        <f>B測定!I42</f>
        <v>-0.35</v>
      </c>
      <c r="BI19" s="45">
        <f>B測定!K42</f>
        <v>88.436999999999998</v>
      </c>
      <c r="BJ19" s="47">
        <f>B測定!M42</f>
        <v>-0.06</v>
      </c>
      <c r="BK19" s="39" t="str">
        <f>IF(BJ19=0,"・",IF(AND(BJ19&gt;0),"→","←"))</f>
        <v>←</v>
      </c>
      <c r="BL19" s="39" t="str">
        <f t="shared" si="1"/>
        <v>OK</v>
      </c>
    </row>
    <row r="20" spans="3:64">
      <c r="AN20" s="38">
        <f t="shared" si="2"/>
        <v>623</v>
      </c>
      <c r="AO20" s="38" t="str">
        <f t="shared" si="3"/>
        <v>Y</v>
      </c>
      <c r="AP20" s="38">
        <v>0</v>
      </c>
      <c r="AQ20" s="71">
        <f>-AV18</f>
        <v>0.04</v>
      </c>
      <c r="AT20" s="39" t="str">
        <f t="shared" si="0"/>
        <v>OK</v>
      </c>
      <c r="AU20" s="154" t="str">
        <f>IF(AV20=0,"・",IF(AND(AV20&gt;0),"↓","↑"))</f>
        <v>↑</v>
      </c>
      <c r="AV20" s="42">
        <f>B測定!M59</f>
        <v>-0.02</v>
      </c>
      <c r="AW20" s="45">
        <f>B測定!K59</f>
        <v>79.977999999999994</v>
      </c>
      <c r="AX20" s="47">
        <f>B測定!I59</f>
        <v>-0.3</v>
      </c>
      <c r="AY20" s="47">
        <f>B測定!H59</f>
        <v>0.3</v>
      </c>
      <c r="AZ20" s="45">
        <f>B測定!F59</f>
        <v>80</v>
      </c>
      <c r="BA20" s="39" t="str">
        <f>B測定!D59</f>
        <v>Y</v>
      </c>
      <c r="BB20" s="39">
        <f>B測定!A59</f>
        <v>622</v>
      </c>
      <c r="BD20" s="76">
        <f>B測定!A43</f>
        <v>606</v>
      </c>
      <c r="BE20" s="76" t="str">
        <f>B測定!D43</f>
        <v>Y</v>
      </c>
      <c r="BF20" s="45">
        <f>B測定!F43</f>
        <v>0</v>
      </c>
      <c r="BG20" s="47">
        <f>B測定!H43</f>
        <v>0.35</v>
      </c>
      <c r="BH20" s="47">
        <f>B測定!I43</f>
        <v>-0.35</v>
      </c>
      <c r="BI20" s="45">
        <f>B測定!K43</f>
        <v>-5.1999999999999998E-2</v>
      </c>
      <c r="BJ20" s="47">
        <f>B測定!M43</f>
        <v>-0.05</v>
      </c>
      <c r="BK20" s="154" t="str">
        <f>IF(BJ20=0,"・",IF(AND(BJ20&gt;0),"↓","↑"))</f>
        <v>↑</v>
      </c>
      <c r="BL20" s="39" t="str">
        <f t="shared" si="1"/>
        <v>OK</v>
      </c>
    </row>
    <row r="21" spans="3:64">
      <c r="AE21" s="72">
        <f>BD17</f>
        <v>607</v>
      </c>
      <c r="AI21" s="72">
        <f>BD19</f>
        <v>606</v>
      </c>
      <c r="AN21" s="38">
        <f t="shared" si="2"/>
        <v>622</v>
      </c>
      <c r="AO21" s="38" t="str">
        <f t="shared" si="3"/>
        <v>X</v>
      </c>
      <c r="AP21" s="38">
        <v>0</v>
      </c>
      <c r="AQ21" s="71">
        <f t="shared" si="4"/>
        <v>0.03</v>
      </c>
      <c r="AT21" s="39" t="str">
        <f t="shared" si="0"/>
        <v>OK</v>
      </c>
      <c r="AU21" s="39" t="str">
        <f>IF(AV21=0,"・",IF(AND(AV21&gt;0),"→","←"))</f>
        <v>→</v>
      </c>
      <c r="AV21" s="42">
        <f>B測定!M46</f>
        <v>0.03</v>
      </c>
      <c r="AW21" s="45">
        <f>B測定!K46</f>
        <v>-58.468000000000004</v>
      </c>
      <c r="AX21" s="47">
        <f>B測定!I46</f>
        <v>-0.35</v>
      </c>
      <c r="AY21" s="47">
        <f>B測定!H46</f>
        <v>0.35</v>
      </c>
      <c r="AZ21" s="45">
        <f>B測定!F46</f>
        <v>-58.5</v>
      </c>
      <c r="BA21" s="39" t="str">
        <f>B測定!D46</f>
        <v>X</v>
      </c>
      <c r="BB21" s="39">
        <f>B測定!A46</f>
        <v>608</v>
      </c>
      <c r="BD21" s="76">
        <f>B測定!A26</f>
        <v>602</v>
      </c>
      <c r="BE21" s="76" t="str">
        <f>B測定!D26</f>
        <v>X</v>
      </c>
      <c r="BF21" s="45">
        <f>B測定!F26</f>
        <v>35.5</v>
      </c>
      <c r="BG21" s="47">
        <f>B測定!H26</f>
        <v>0.3</v>
      </c>
      <c r="BH21" s="47">
        <f>B測定!I26</f>
        <v>-0.3</v>
      </c>
      <c r="BI21" s="45">
        <f>B測定!K26</f>
        <v>35.466999999999999</v>
      </c>
      <c r="BJ21" s="47">
        <f>B測定!M26</f>
        <v>-0.03</v>
      </c>
      <c r="BK21" s="39" t="str">
        <f>IF(BJ21=0,"・",IF(AND(BJ21&gt;0),"→","←"))</f>
        <v>←</v>
      </c>
      <c r="BL21" s="39" t="str">
        <f t="shared" si="1"/>
        <v>OK</v>
      </c>
    </row>
    <row r="22" spans="3:64">
      <c r="AN22" s="38">
        <f t="shared" si="2"/>
        <v>622</v>
      </c>
      <c r="AO22" s="38" t="str">
        <f t="shared" si="3"/>
        <v>Y</v>
      </c>
      <c r="AP22" s="38">
        <v>0</v>
      </c>
      <c r="AQ22" s="71">
        <f>-AV20</f>
        <v>0.02</v>
      </c>
      <c r="AT22" s="39" t="str">
        <f t="shared" si="0"/>
        <v>OK</v>
      </c>
      <c r="AU22" s="154" t="str">
        <f>IF(AV22=0,"・",IF(AND(AV22&gt;0),"↓","↑"))</f>
        <v>↑</v>
      </c>
      <c r="AV22" s="42">
        <f>B測定!M47</f>
        <v>-0.03</v>
      </c>
      <c r="AW22" s="45">
        <f>B測定!K47</f>
        <v>79.97</v>
      </c>
      <c r="AX22" s="47">
        <f>B測定!I47</f>
        <v>-0.35</v>
      </c>
      <c r="AY22" s="47">
        <f>B測定!H47</f>
        <v>0.35</v>
      </c>
      <c r="AZ22" s="45">
        <f>B測定!F47</f>
        <v>80</v>
      </c>
      <c r="BA22" s="39" t="str">
        <f>B測定!D47</f>
        <v>Y</v>
      </c>
      <c r="BB22" s="39">
        <f>B測定!A47</f>
        <v>608</v>
      </c>
      <c r="BD22" s="76">
        <f>B測定!A27</f>
        <v>602</v>
      </c>
      <c r="BE22" s="76" t="str">
        <f>B測定!D27</f>
        <v>Y</v>
      </c>
      <c r="BF22" s="45">
        <f>B測定!F27</f>
        <v>80</v>
      </c>
      <c r="BG22" s="47">
        <f>B測定!H27</f>
        <v>0.3</v>
      </c>
      <c r="BH22" s="47">
        <f>B測定!I27</f>
        <v>-0.3</v>
      </c>
      <c r="BI22" s="45">
        <f>B測定!K27</f>
        <v>80.031000000000006</v>
      </c>
      <c r="BJ22" s="47">
        <f>B測定!M27</f>
        <v>0.03</v>
      </c>
      <c r="BK22" s="154" t="str">
        <f>IF(BJ22=0,"・",IF(AND(BJ22&gt;0),"↓","↑"))</f>
        <v>↓</v>
      </c>
      <c r="BL22" s="39" t="str">
        <f t="shared" si="1"/>
        <v>OK</v>
      </c>
    </row>
    <row r="23" spans="3:64">
      <c r="I23" s="38">
        <f>BB17</f>
        <v>623</v>
      </c>
      <c r="Z23" s="72">
        <f>BD15</f>
        <v>603</v>
      </c>
      <c r="AN23" s="38">
        <f t="shared" si="2"/>
        <v>608</v>
      </c>
      <c r="AO23" s="38" t="str">
        <f t="shared" si="3"/>
        <v>X</v>
      </c>
      <c r="AP23" s="38">
        <v>0</v>
      </c>
      <c r="AQ23" s="71">
        <f t="shared" si="4"/>
        <v>0.03</v>
      </c>
      <c r="AT23" s="39" t="str">
        <f t="shared" si="0"/>
        <v>OK</v>
      </c>
      <c r="AU23" s="39" t="str">
        <f>IF(AV23=0,"・",IF(AND(AV23&gt;0),"→","←"))</f>
        <v>←</v>
      </c>
      <c r="AV23" s="42">
        <f>B測定!M54</f>
        <v>-0.08</v>
      </c>
      <c r="AW23" s="45">
        <f>B測定!K54</f>
        <v>-35.582999999999998</v>
      </c>
      <c r="AX23" s="47">
        <f>B測定!I54</f>
        <v>-0.3</v>
      </c>
      <c r="AY23" s="47">
        <f>B測定!H54</f>
        <v>0.3</v>
      </c>
      <c r="AZ23" s="45">
        <f>B測定!F54</f>
        <v>-35.5</v>
      </c>
      <c r="BA23" s="39" t="str">
        <f>B測定!D54</f>
        <v>X</v>
      </c>
      <c r="BB23" s="39">
        <f>B測定!A54</f>
        <v>621</v>
      </c>
      <c r="BD23" s="76">
        <f>B測定!A50</f>
        <v>615</v>
      </c>
      <c r="BE23" s="76" t="str">
        <f>B測定!D50</f>
        <v>X</v>
      </c>
      <c r="BF23" s="45">
        <f>B測定!F50</f>
        <v>69.5</v>
      </c>
      <c r="BG23" s="47">
        <f>B測定!H50</f>
        <v>0.35</v>
      </c>
      <c r="BH23" s="47">
        <f>B測定!I50</f>
        <v>-0.35</v>
      </c>
      <c r="BI23" s="45">
        <f>B測定!K50</f>
        <v>69.471999999999994</v>
      </c>
      <c r="BJ23" s="47">
        <f>B測定!M50</f>
        <v>-0.03</v>
      </c>
      <c r="BK23" s="39" t="str">
        <f>IF(BJ23=0,"・",IF(AND(BJ23&gt;0),"→","←"))</f>
        <v>←</v>
      </c>
      <c r="BL23" s="39" t="str">
        <f t="shared" si="1"/>
        <v>OK</v>
      </c>
    </row>
    <row r="24" spans="3:64">
      <c r="AN24" s="38">
        <f t="shared" si="2"/>
        <v>608</v>
      </c>
      <c r="AO24" s="38" t="str">
        <f t="shared" si="3"/>
        <v>Y</v>
      </c>
      <c r="AP24" s="38">
        <v>0</v>
      </c>
      <c r="AQ24" s="71">
        <f>-AV22</f>
        <v>0.03</v>
      </c>
      <c r="AT24" s="39" t="str">
        <f t="shared" si="0"/>
        <v>OK</v>
      </c>
      <c r="AU24" s="154" t="str">
        <f>IF(AV24=0,"・",IF(AND(AV24&gt;0),"↓","↑"))</f>
        <v>↑</v>
      </c>
      <c r="AV24" s="42">
        <f>B測定!M55</f>
        <v>-0.18</v>
      </c>
      <c r="AW24" s="45">
        <f>B測定!K55</f>
        <v>162.625</v>
      </c>
      <c r="AX24" s="47">
        <f>B測定!I55</f>
        <v>-0.3</v>
      </c>
      <c r="AY24" s="47">
        <f>B測定!H55</f>
        <v>0.3</v>
      </c>
      <c r="AZ24" s="45">
        <f>B測定!F55</f>
        <v>162.80000000000001</v>
      </c>
      <c r="BA24" s="39" t="str">
        <f>B測定!D55</f>
        <v>Y</v>
      </c>
      <c r="BB24" s="39">
        <f>B測定!A55</f>
        <v>621</v>
      </c>
      <c r="BD24" s="76">
        <f>B測定!A51</f>
        <v>615</v>
      </c>
      <c r="BE24" s="76" t="str">
        <f>B測定!D51</f>
        <v>Y</v>
      </c>
      <c r="BF24" s="45">
        <f>B測定!F51</f>
        <v>77</v>
      </c>
      <c r="BG24" s="47">
        <f>B測定!H51</f>
        <v>0.35</v>
      </c>
      <c r="BH24" s="47">
        <f>B測定!I51</f>
        <v>-0.35</v>
      </c>
      <c r="BI24" s="45">
        <f>B測定!K51</f>
        <v>76.954999999999998</v>
      </c>
      <c r="BJ24" s="47">
        <f>B測定!M51</f>
        <v>-0.05</v>
      </c>
      <c r="BK24" s="154" t="str">
        <f>IF(BJ24=0,"・",IF(AND(BJ24&gt;0),"↓","↑"))</f>
        <v>↑</v>
      </c>
      <c r="BL24" s="39" t="str">
        <f t="shared" si="1"/>
        <v>OK</v>
      </c>
    </row>
    <row r="25" spans="3:64">
      <c r="AN25" s="38">
        <f t="shared" si="2"/>
        <v>621</v>
      </c>
      <c r="AO25" s="38" t="str">
        <f t="shared" si="3"/>
        <v>X</v>
      </c>
      <c r="AP25" s="38">
        <v>0</v>
      </c>
      <c r="AQ25" s="71">
        <f t="shared" si="4"/>
        <v>-0.08</v>
      </c>
      <c r="BD25" s="76">
        <f>B測定!A22</f>
        <v>601</v>
      </c>
      <c r="BE25" s="76" t="str">
        <f>B測定!D22</f>
        <v>X</v>
      </c>
      <c r="BF25" s="45">
        <f>B測定!F22</f>
        <v>35.5</v>
      </c>
      <c r="BG25" s="47">
        <f>B測定!H22</f>
        <v>0.3</v>
      </c>
      <c r="BH25" s="47">
        <f>B測定!I22</f>
        <v>-0.3</v>
      </c>
      <c r="BI25" s="45">
        <f>B測定!K22</f>
        <v>35.302</v>
      </c>
      <c r="BJ25" s="47">
        <f>B測定!M22</f>
        <v>-0.2</v>
      </c>
      <c r="BK25" s="39" t="str">
        <f>IF(BJ25=0,"・",IF(AND(BJ25&gt;0),"→","←"))</f>
        <v>←</v>
      </c>
      <c r="BL25" s="39" t="str">
        <f t="shared" si="1"/>
        <v>OK</v>
      </c>
    </row>
    <row r="26" spans="3:64">
      <c r="AN26" s="38">
        <f t="shared" si="2"/>
        <v>621</v>
      </c>
      <c r="AO26" s="38" t="str">
        <f t="shared" si="3"/>
        <v>Y</v>
      </c>
      <c r="AP26" s="38">
        <v>0</v>
      </c>
      <c r="AQ26" s="71">
        <f>-AV24</f>
        <v>0.18</v>
      </c>
      <c r="BD26" s="76">
        <f>B測定!A23</f>
        <v>601</v>
      </c>
      <c r="BE26" s="76" t="str">
        <f>B測定!D23</f>
        <v>Y</v>
      </c>
      <c r="BF26" s="45">
        <f>B測定!F23</f>
        <v>162.80000000000001</v>
      </c>
      <c r="BG26" s="47">
        <f>B測定!H23</f>
        <v>0.3</v>
      </c>
      <c r="BH26" s="47">
        <f>B測定!I23</f>
        <v>-0.3</v>
      </c>
      <c r="BI26" s="45">
        <f>B測定!K23</f>
        <v>162.72800000000001</v>
      </c>
      <c r="BJ26" s="47">
        <f>B測定!M23</f>
        <v>-7.0000000000000007E-2</v>
      </c>
      <c r="BK26" s="154" t="str">
        <f>IF(BJ26=0,"・",IF(AND(BJ26&gt;0),"↓","↑"))</f>
        <v>↑</v>
      </c>
      <c r="BL26" s="39" t="str">
        <f t="shared" si="1"/>
        <v>OK</v>
      </c>
    </row>
    <row r="28" spans="3:64">
      <c r="AN28" s="72">
        <f>BD11</f>
        <v>605</v>
      </c>
      <c r="AO28" s="72" t="str">
        <f>BE11</f>
        <v>X</v>
      </c>
      <c r="AP28" s="38">
        <v>0</v>
      </c>
      <c r="AQ28" s="71">
        <f>BJ11</f>
        <v>-0.17</v>
      </c>
    </row>
    <row r="29" spans="3:64">
      <c r="C29" s="38">
        <f>BB21</f>
        <v>608</v>
      </c>
      <c r="AN29" s="72">
        <f t="shared" ref="AN29:AN43" si="5">BD12</f>
        <v>605</v>
      </c>
      <c r="AO29" s="72" t="str">
        <f t="shared" ref="AO29:AO43" si="6">BE12</f>
        <v>Y</v>
      </c>
      <c r="AP29" s="38">
        <v>0</v>
      </c>
      <c r="AQ29" s="71">
        <f>-BJ12</f>
        <v>0.12</v>
      </c>
    </row>
    <row r="30" spans="3:64">
      <c r="AN30" s="72">
        <f t="shared" si="5"/>
        <v>604</v>
      </c>
      <c r="AO30" s="72" t="str">
        <f t="shared" si="6"/>
        <v>X</v>
      </c>
      <c r="AP30" s="38">
        <v>0</v>
      </c>
      <c r="AQ30" s="71">
        <f t="shared" ref="AQ30:AQ42" si="7">BJ13</f>
        <v>-0.2</v>
      </c>
    </row>
    <row r="31" spans="3:64">
      <c r="I31" s="38">
        <f>BB19</f>
        <v>622</v>
      </c>
      <c r="Z31" s="72">
        <f>BD21</f>
        <v>602</v>
      </c>
      <c r="AN31" s="72">
        <f t="shared" si="5"/>
        <v>604</v>
      </c>
      <c r="AO31" s="72" t="str">
        <f t="shared" si="6"/>
        <v>Y</v>
      </c>
      <c r="AP31" s="38">
        <v>0</v>
      </c>
      <c r="AQ31" s="71">
        <f>-BJ14</f>
        <v>0.18</v>
      </c>
    </row>
    <row r="32" spans="3:64" ht="17.25" customHeight="1">
      <c r="AN32" s="72">
        <f t="shared" si="5"/>
        <v>603</v>
      </c>
      <c r="AO32" s="72" t="str">
        <f t="shared" si="6"/>
        <v>X</v>
      </c>
      <c r="AP32" s="38">
        <v>0</v>
      </c>
      <c r="AQ32" s="71">
        <f t="shared" si="7"/>
        <v>-0.18</v>
      </c>
    </row>
    <row r="33" spans="9:43">
      <c r="AN33" s="72">
        <f t="shared" si="5"/>
        <v>603</v>
      </c>
      <c r="AO33" s="72" t="str">
        <f t="shared" si="6"/>
        <v>Y</v>
      </c>
      <c r="AP33" s="38">
        <v>0</v>
      </c>
      <c r="AQ33" s="71">
        <f>-BJ16</f>
        <v>0.03</v>
      </c>
    </row>
    <row r="34" spans="9:43">
      <c r="AN34" s="72">
        <f t="shared" si="5"/>
        <v>607</v>
      </c>
      <c r="AO34" s="72" t="str">
        <f t="shared" si="6"/>
        <v>X</v>
      </c>
      <c r="AP34" s="38">
        <v>0</v>
      </c>
      <c r="AQ34" s="71">
        <f t="shared" si="7"/>
        <v>0.01</v>
      </c>
    </row>
    <row r="35" spans="9:43">
      <c r="AN35" s="72">
        <f t="shared" si="5"/>
        <v>607</v>
      </c>
      <c r="AO35" s="72" t="str">
        <f t="shared" si="6"/>
        <v>Y</v>
      </c>
      <c r="AP35" s="38">
        <v>0</v>
      </c>
      <c r="AQ35" s="71">
        <f>-BJ18</f>
        <v>0.1</v>
      </c>
    </row>
    <row r="36" spans="9:43">
      <c r="AN36" s="72">
        <f t="shared" si="5"/>
        <v>606</v>
      </c>
      <c r="AO36" s="72" t="str">
        <f t="shared" si="6"/>
        <v>X</v>
      </c>
      <c r="AP36" s="38">
        <v>0</v>
      </c>
      <c r="AQ36" s="71">
        <f t="shared" si="7"/>
        <v>-0.06</v>
      </c>
    </row>
    <row r="37" spans="9:43">
      <c r="AN37" s="72">
        <f t="shared" si="5"/>
        <v>606</v>
      </c>
      <c r="AO37" s="72" t="str">
        <f t="shared" si="6"/>
        <v>Y</v>
      </c>
      <c r="AP37" s="38">
        <v>0</v>
      </c>
      <c r="AQ37" s="71">
        <f>-BJ20</f>
        <v>0.05</v>
      </c>
    </row>
    <row r="38" spans="9:43">
      <c r="AE38" s="72">
        <f>BD23</f>
        <v>615</v>
      </c>
      <c r="AN38" s="72">
        <f t="shared" si="5"/>
        <v>602</v>
      </c>
      <c r="AO38" s="72" t="str">
        <f t="shared" si="6"/>
        <v>X</v>
      </c>
      <c r="AP38" s="38">
        <v>0</v>
      </c>
      <c r="AQ38" s="71">
        <f t="shared" si="7"/>
        <v>-0.03</v>
      </c>
    </row>
    <row r="39" spans="9:43">
      <c r="I39" s="38">
        <f>BB23</f>
        <v>621</v>
      </c>
      <c r="Z39" s="72">
        <f>BD25</f>
        <v>601</v>
      </c>
      <c r="AN39" s="72">
        <f t="shared" si="5"/>
        <v>602</v>
      </c>
      <c r="AO39" s="72" t="str">
        <f t="shared" si="6"/>
        <v>Y</v>
      </c>
      <c r="AP39" s="38">
        <v>0</v>
      </c>
      <c r="AQ39" s="71">
        <f>-BJ22</f>
        <v>-0.03</v>
      </c>
    </row>
    <row r="40" spans="9:43">
      <c r="AN40" s="72">
        <f t="shared" si="5"/>
        <v>615</v>
      </c>
      <c r="AO40" s="72" t="str">
        <f t="shared" si="6"/>
        <v>X</v>
      </c>
      <c r="AP40" s="38">
        <v>0</v>
      </c>
      <c r="AQ40" s="71">
        <f t="shared" si="7"/>
        <v>-0.03</v>
      </c>
    </row>
    <row r="41" spans="9:43">
      <c r="AN41" s="72">
        <f t="shared" si="5"/>
        <v>615</v>
      </c>
      <c r="AO41" s="72" t="str">
        <f t="shared" si="6"/>
        <v>Y</v>
      </c>
      <c r="AP41" s="38">
        <v>0</v>
      </c>
      <c r="AQ41" s="71">
        <f>-BJ24</f>
        <v>0.05</v>
      </c>
    </row>
    <row r="42" spans="9:43">
      <c r="AN42" s="72">
        <f t="shared" si="5"/>
        <v>601</v>
      </c>
      <c r="AO42" s="72" t="str">
        <f t="shared" si="6"/>
        <v>X</v>
      </c>
      <c r="AP42" s="38">
        <v>0</v>
      </c>
      <c r="AQ42" s="71">
        <f t="shared" si="7"/>
        <v>-0.2</v>
      </c>
    </row>
    <row r="43" spans="9:43">
      <c r="AN43" s="72">
        <f t="shared" si="5"/>
        <v>601</v>
      </c>
      <c r="AO43" s="72" t="str">
        <f t="shared" si="6"/>
        <v>Y</v>
      </c>
      <c r="AP43" s="38">
        <v>0</v>
      </c>
      <c r="AQ43" s="71">
        <f>-BJ26</f>
        <v>7.0000000000000007E-2</v>
      </c>
    </row>
    <row r="44" spans="9:43">
      <c r="AN44" s="72"/>
      <c r="AO44" s="72"/>
      <c r="AQ44" s="71"/>
    </row>
  </sheetData>
  <mergeCells count="21">
    <mergeCell ref="BF9:BF10"/>
    <mergeCell ref="H3:I4"/>
    <mergeCell ref="J3:R4"/>
    <mergeCell ref="AV9:AV10"/>
    <mergeCell ref="AW9:AW10"/>
    <mergeCell ref="AU9:AU10"/>
    <mergeCell ref="BB9:BB10"/>
    <mergeCell ref="BE9:BE10"/>
    <mergeCell ref="BD9:BD10"/>
    <mergeCell ref="BL9:BL10"/>
    <mergeCell ref="BJ9:BJ10"/>
    <mergeCell ref="BG9:BH9"/>
    <mergeCell ref="BI9:BI10"/>
    <mergeCell ref="BK9:BK10"/>
    <mergeCell ref="A1:E2"/>
    <mergeCell ref="A3:E4"/>
    <mergeCell ref="BA9:BA10"/>
    <mergeCell ref="AT9:AT10"/>
    <mergeCell ref="AX9:AY9"/>
    <mergeCell ref="AZ9:AZ10"/>
    <mergeCell ref="F1:N2"/>
  </mergeCells>
  <phoneticPr fontId="2"/>
  <conditionalFormatting sqref="AV11:AV24">
    <cfRule type="cellIs" dxfId="35" priority="1" stopIfTrue="1" operator="notBetween">
      <formula>AY11</formula>
      <formula>AX11</formula>
    </cfRule>
    <cfRule type="cellIs" dxfId="34" priority="2" stopIfTrue="1" operator="notBetween">
      <formula>AY11-0.1</formula>
      <formula>AX11+0.1</formula>
    </cfRule>
  </conditionalFormatting>
  <conditionalFormatting sqref="BJ11:BJ26">
    <cfRule type="cellIs" dxfId="33" priority="3" stopIfTrue="1" operator="notBetween">
      <formula>BG11</formula>
      <formula>BH11</formula>
    </cfRule>
    <cfRule type="cellIs" dxfId="32" priority="4" stopIfTrue="1" operator="notBetween">
      <formula>BG11-0.1</formula>
      <formula>BH11+0.1</formula>
    </cfRule>
  </conditionalFormatting>
  <conditionalFormatting sqref="BL11:BL26 AT11:AT24">
    <cfRule type="cellIs" dxfId="31" priority="5" stopIfTrue="1" operator="equal">
      <formula>"NG"</formula>
    </cfRule>
    <cfRule type="cellIs" dxfId="30" priority="6" stopIfTrue="1" operator="equal">
      <formula>"OK"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57" orientation="landscape" r:id="rId1"/>
  <headerFooter alignWithMargins="0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6"/>
    <pageSetUpPr fitToPage="1"/>
  </sheetPr>
  <dimension ref="A1:BL91"/>
  <sheetViews>
    <sheetView zoomScale="50" zoomScaleNormal="50" workbookViewId="0">
      <selection activeCell="T2" sqref="T2"/>
    </sheetView>
  </sheetViews>
  <sheetFormatPr baseColWidth="10" defaultColWidth="9" defaultRowHeight="17"/>
  <cols>
    <col min="1" max="1" width="4.6640625" style="38" customWidth="1"/>
    <col min="2" max="3" width="6.6640625" style="38" customWidth="1"/>
    <col min="4" max="4" width="10.6640625" style="38" customWidth="1"/>
    <col min="5" max="6" width="5.6640625" style="38" customWidth="1"/>
    <col min="7" max="7" width="10.6640625" style="38" customWidth="1"/>
    <col min="8" max="8" width="3.6640625" style="38" customWidth="1"/>
    <col min="9" max="26" width="5.6640625" style="38" customWidth="1"/>
    <col min="27" max="27" width="3.6640625" style="38" customWidth="1"/>
    <col min="28" max="28" width="10.6640625" style="38" customWidth="1"/>
    <col min="29" max="30" width="5.6640625" style="38" customWidth="1"/>
    <col min="31" max="31" width="10.6640625" style="38" customWidth="1"/>
    <col min="32" max="33" width="6.6640625" style="38" customWidth="1"/>
    <col min="34" max="34" width="4.6640625" style="38" customWidth="1"/>
    <col min="35" max="45" width="9" style="38"/>
    <col min="46" max="46" width="5.6640625" style="38" customWidth="1"/>
    <col min="47" max="47" width="6.6640625" style="38" customWidth="1"/>
    <col min="48" max="48" width="7.6640625" style="38" customWidth="1"/>
    <col min="49" max="49" width="12.1640625" style="38" customWidth="1"/>
    <col min="50" max="51" width="7.6640625" style="38" customWidth="1"/>
    <col min="52" max="52" width="12.1640625" style="38" customWidth="1"/>
    <col min="53" max="53" width="5.6640625" style="38" customWidth="1"/>
    <col min="54" max="54" width="7.1640625" style="38" customWidth="1"/>
    <col min="55" max="55" width="9" style="38"/>
    <col min="56" max="56" width="7.1640625" style="38" customWidth="1"/>
    <col min="57" max="57" width="5.6640625" style="38" customWidth="1"/>
    <col min="58" max="58" width="12.1640625" style="38" customWidth="1"/>
    <col min="59" max="60" width="7.6640625" style="38" customWidth="1"/>
    <col min="61" max="61" width="12.1640625" style="38" customWidth="1"/>
    <col min="62" max="62" width="7.6640625" style="38" customWidth="1"/>
    <col min="63" max="63" width="6.6640625" style="38" customWidth="1"/>
    <col min="64" max="64" width="5.6640625" style="38" customWidth="1"/>
    <col min="65" max="16384" width="9" style="38"/>
  </cols>
  <sheetData>
    <row r="1" spans="1:64" ht="17.25" customHeight="1">
      <c r="A1" s="784" t="str">
        <f>A測定!A5</f>
        <v>GHAC  R0J尺寸检查表</v>
      </c>
      <c r="B1" s="784"/>
      <c r="C1" s="784"/>
      <c r="D1" s="784"/>
      <c r="E1" s="784"/>
      <c r="F1" s="784" t="str">
        <f>CONCATENATE(MID(A測定!A5,6,3),"#",A測定!D5,"_",A測定!L5,"(",TEXT(A測定!G5,"yy/mm/dd"),")","_","SHOT.NO",A測定!J5)</f>
        <v xml:space="preserve"> R0#3_DC1(AVE)_SHOT.NO191</v>
      </c>
      <c r="G1" s="784"/>
      <c r="H1" s="784"/>
      <c r="I1" s="784"/>
      <c r="J1" s="784"/>
      <c r="K1" s="784"/>
      <c r="L1" s="784"/>
      <c r="M1" s="784"/>
      <c r="N1" s="784"/>
      <c r="AN1" s="38" t="s">
        <v>84</v>
      </c>
    </row>
    <row r="2" spans="1:64" ht="17.25" customHeight="1">
      <c r="A2" s="784"/>
      <c r="B2" s="784"/>
      <c r="C2" s="784"/>
      <c r="D2" s="784"/>
      <c r="E2" s="784"/>
      <c r="F2" s="784"/>
      <c r="G2" s="784"/>
      <c r="H2" s="784"/>
      <c r="I2" s="784"/>
      <c r="J2" s="784"/>
      <c r="K2" s="784"/>
      <c r="L2" s="784"/>
      <c r="M2" s="784"/>
      <c r="N2" s="784"/>
      <c r="Z2" s="72">
        <f>BD11</f>
        <v>343</v>
      </c>
      <c r="AN2" s="38">
        <v>-0.05</v>
      </c>
      <c r="AO2" s="38">
        <v>0.05</v>
      </c>
      <c r="AP2" s="38">
        <v>0.05</v>
      </c>
      <c r="AQ2" s="38">
        <v>-0.05</v>
      </c>
      <c r="AR2" s="38">
        <v>-0.05</v>
      </c>
    </row>
    <row r="3" spans="1:64" ht="17.25" customHeight="1">
      <c r="A3" s="784" t="str">
        <f>A測定!$S$2</f>
        <v>GA　軸間</v>
      </c>
      <c r="B3" s="784"/>
      <c r="C3" s="784"/>
      <c r="D3" s="784"/>
      <c r="E3" s="784"/>
      <c r="F3" s="39" t="s">
        <v>23</v>
      </c>
      <c r="G3" s="40">
        <f>MAX(AV11:AV26,BJ11:BJ36)</f>
        <v>0.1</v>
      </c>
      <c r="H3" s="785" t="str">
        <f>A測定!$J$7</f>
        <v>基准值</v>
      </c>
      <c r="I3" s="786"/>
      <c r="J3" s="791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K3" s="791"/>
      <c r="L3" s="791"/>
      <c r="M3" s="791"/>
      <c r="N3" s="791"/>
      <c r="O3" s="791"/>
      <c r="P3" s="791"/>
      <c r="Q3" s="791"/>
      <c r="R3" s="792"/>
      <c r="S3" s="1"/>
      <c r="T3" s="1"/>
      <c r="AN3" s="38">
        <v>0.05</v>
      </c>
      <c r="AO3" s="38">
        <v>0.05</v>
      </c>
      <c r="AP3" s="38">
        <v>-0.05</v>
      </c>
      <c r="AQ3" s="38">
        <v>-0.05</v>
      </c>
      <c r="AR3" s="38">
        <v>0.05</v>
      </c>
    </row>
    <row r="4" spans="1:64" ht="17.25" customHeight="1">
      <c r="A4" s="784"/>
      <c r="B4" s="784"/>
      <c r="C4" s="784"/>
      <c r="D4" s="784"/>
      <c r="E4" s="784"/>
      <c r="F4" s="39" t="s">
        <v>24</v>
      </c>
      <c r="G4" s="40">
        <f>MIN(AV11:AV26,BJ11:BJ36)</f>
        <v>-0.34</v>
      </c>
      <c r="H4" s="787"/>
      <c r="I4" s="788"/>
      <c r="J4" s="794"/>
      <c r="K4" s="794"/>
      <c r="L4" s="794"/>
      <c r="M4" s="794"/>
      <c r="N4" s="794"/>
      <c r="O4" s="794"/>
      <c r="P4" s="794"/>
      <c r="Q4" s="794"/>
      <c r="R4" s="795"/>
      <c r="S4" s="1"/>
      <c r="T4" s="1"/>
      <c r="AN4" s="38">
        <v>-0.15</v>
      </c>
      <c r="AO4" s="38">
        <v>0.15</v>
      </c>
      <c r="AP4" s="38">
        <v>0.15</v>
      </c>
      <c r="AQ4" s="38">
        <v>-0.15</v>
      </c>
      <c r="AR4" s="38">
        <v>-0.15</v>
      </c>
    </row>
    <row r="5" spans="1:64">
      <c r="AE5" s="72">
        <f>BD13</f>
        <v>310</v>
      </c>
      <c r="AN5" s="38">
        <v>0.15</v>
      </c>
      <c r="AO5" s="38">
        <v>0.15</v>
      </c>
      <c r="AP5" s="38">
        <v>-0.15</v>
      </c>
      <c r="AQ5" s="38">
        <v>-0.15</v>
      </c>
      <c r="AR5" s="38">
        <v>0.15</v>
      </c>
    </row>
    <row r="6" spans="1:64" ht="17.25" customHeight="1">
      <c r="AN6" s="38">
        <v>-0.25</v>
      </c>
      <c r="AO6" s="38">
        <v>0.25</v>
      </c>
      <c r="AP6" s="38">
        <v>0.25</v>
      </c>
      <c r="AQ6" s="38">
        <v>-0.25</v>
      </c>
      <c r="AR6" s="38">
        <v>-0.25</v>
      </c>
    </row>
    <row r="7" spans="1:64">
      <c r="AN7" s="38">
        <v>0.25</v>
      </c>
      <c r="AO7" s="38">
        <v>0.25</v>
      </c>
      <c r="AP7" s="38">
        <v>-0.25</v>
      </c>
      <c r="AQ7" s="38">
        <v>-0.25</v>
      </c>
      <c r="AR7" s="38">
        <v>0.25</v>
      </c>
    </row>
    <row r="8" spans="1:64">
      <c r="AN8" s="305">
        <v>-0.3</v>
      </c>
      <c r="AO8" s="305">
        <v>0.3</v>
      </c>
      <c r="AP8" s="305">
        <v>0.3</v>
      </c>
      <c r="AQ8" s="305">
        <v>-0.3</v>
      </c>
      <c r="AR8" s="305">
        <v>-0.3</v>
      </c>
    </row>
    <row r="9" spans="1:64" ht="17.25" customHeight="1">
      <c r="AI9" s="72">
        <f>BD15</f>
        <v>314</v>
      </c>
      <c r="AN9" s="305">
        <v>0.3</v>
      </c>
      <c r="AO9" s="305">
        <v>0.3</v>
      </c>
      <c r="AP9" s="305">
        <v>-0.3</v>
      </c>
      <c r="AQ9" s="305">
        <v>-0.3</v>
      </c>
      <c r="AR9" s="305">
        <v>0.3</v>
      </c>
      <c r="AT9" s="778" t="str">
        <f>A測定!$O$11</f>
        <v>判定</v>
      </c>
      <c r="AU9" s="800" t="str">
        <f>A測定!$C$11</f>
        <v>方向</v>
      </c>
      <c r="AV9" s="778" t="str">
        <f>A測定!$M$11</f>
        <v>差異</v>
      </c>
      <c r="AW9" s="778" t="str">
        <f>A測定!$K$11</f>
        <v>測定値</v>
      </c>
      <c r="AX9" s="778" t="str">
        <f>RIGHT(A測定!$H$11,2)</f>
        <v>公差</v>
      </c>
      <c r="AY9" s="778"/>
      <c r="AZ9" s="778" t="str">
        <f>A測定!$F$11</f>
        <v>工件尺寸</v>
      </c>
      <c r="BA9" s="778" t="str">
        <f>A測定!$D$11</f>
        <v>测量</v>
      </c>
      <c r="BB9" s="778" t="str">
        <f>A測定!$A$11</f>
        <v>NO</v>
      </c>
      <c r="BD9" s="778" t="str">
        <f>BB9</f>
        <v>NO</v>
      </c>
      <c r="BE9" s="778" t="str">
        <f>BA9</f>
        <v>测量</v>
      </c>
      <c r="BF9" s="781" t="str">
        <f>AZ9</f>
        <v>工件尺寸</v>
      </c>
      <c r="BG9" s="778" t="str">
        <f>AX9</f>
        <v>公差</v>
      </c>
      <c r="BH9" s="778"/>
      <c r="BI9" s="778" t="str">
        <f>AW9</f>
        <v>測定値</v>
      </c>
      <c r="BJ9" s="778" t="str">
        <f>AV9</f>
        <v>差異</v>
      </c>
      <c r="BK9" s="800" t="str">
        <f>AU9</f>
        <v>方向</v>
      </c>
      <c r="BL9" s="778" t="str">
        <f>AT9</f>
        <v>判定</v>
      </c>
    </row>
    <row r="10" spans="1:64">
      <c r="I10" s="38">
        <f>BB13</f>
        <v>305</v>
      </c>
      <c r="AN10" s="305">
        <v>-0.35</v>
      </c>
      <c r="AO10" s="305">
        <v>0.35</v>
      </c>
      <c r="AP10" s="305">
        <v>0.35</v>
      </c>
      <c r="AQ10" s="305">
        <v>-0.35</v>
      </c>
      <c r="AR10" s="305">
        <v>-0.35</v>
      </c>
      <c r="AT10" s="778"/>
      <c r="AU10" s="780"/>
      <c r="AV10" s="778"/>
      <c r="AW10" s="778"/>
      <c r="AX10" s="173" t="str">
        <f>LEFT(A測定!$I$11,1)</f>
        <v>下</v>
      </c>
      <c r="AY10" s="173" t="str">
        <f>LEFT(A測定!$H$11,1)</f>
        <v>上</v>
      </c>
      <c r="AZ10" s="778"/>
      <c r="BA10" s="778"/>
      <c r="BB10" s="778"/>
      <c r="BD10" s="778"/>
      <c r="BE10" s="778"/>
      <c r="BF10" s="778"/>
      <c r="BG10" s="39" t="str">
        <f>AY10</f>
        <v>上</v>
      </c>
      <c r="BH10" s="39" t="str">
        <f>AX10</f>
        <v>下</v>
      </c>
      <c r="BI10" s="778"/>
      <c r="BJ10" s="778"/>
      <c r="BK10" s="780"/>
      <c r="BL10" s="778"/>
    </row>
    <row r="11" spans="1:64">
      <c r="AN11" s="305">
        <v>0.35</v>
      </c>
      <c r="AO11" s="305">
        <v>0.35</v>
      </c>
      <c r="AP11" s="305">
        <v>-0.35</v>
      </c>
      <c r="AQ11" s="305">
        <v>-0.35</v>
      </c>
      <c r="AR11" s="305">
        <v>0.35</v>
      </c>
      <c r="AT11" s="39" t="str">
        <f t="shared" ref="AT11:AT16" si="0">IF(AND(AY11&gt;=AV11,AV11&gt;=AX11),"OK","NG")</f>
        <v>OK</v>
      </c>
      <c r="AU11" s="39" t="str">
        <f>IF(AV11=0,"・",IF(AND(AV11&gt;0),"→","←"))</f>
        <v>→</v>
      </c>
      <c r="AV11" s="42">
        <f>A測定!M21</f>
        <v>0.09</v>
      </c>
      <c r="AW11" s="45">
        <f>A測定!K21</f>
        <v>-59.908999999999999</v>
      </c>
      <c r="AX11" s="47">
        <f>A測定!I21</f>
        <v>-0.3</v>
      </c>
      <c r="AY11" s="47">
        <f>A測定!H21</f>
        <v>0.3</v>
      </c>
      <c r="AZ11" s="45">
        <f>A測定!F21</f>
        <v>-60</v>
      </c>
      <c r="BA11" s="39" t="str">
        <f>A測定!D21</f>
        <v>X</v>
      </c>
      <c r="BB11" s="39">
        <f>A測定!A21</f>
        <v>313</v>
      </c>
      <c r="BD11" s="76">
        <f>A測定!A428</f>
        <v>343</v>
      </c>
      <c r="BE11" s="76" t="str">
        <f>A測定!D428</f>
        <v>X</v>
      </c>
      <c r="BF11" s="45">
        <f>A測定!F428</f>
        <v>51.5</v>
      </c>
      <c r="BG11" s="47">
        <f>A測定!H428</f>
        <v>0.35</v>
      </c>
      <c r="BH11" s="47">
        <f>A測定!I428</f>
        <v>-0.35</v>
      </c>
      <c r="BI11" s="45">
        <f>A測定!K428</f>
        <v>51.491999999999997</v>
      </c>
      <c r="BJ11" s="47">
        <f>A測定!M428</f>
        <v>-0.01</v>
      </c>
      <c r="BK11" s="39" t="str">
        <f>IF(BJ11=0,"・",IF(AND(BJ11&gt;0),"→","←"))</f>
        <v>←</v>
      </c>
      <c r="BL11" s="39" t="str">
        <f t="shared" ref="BL11:BL36" si="1">IF(AND(BG11&gt;=BJ11,BJ11&gt;=BH11),"OK","NG")</f>
        <v>OK</v>
      </c>
    </row>
    <row r="12" spans="1:64">
      <c r="AT12" s="39" t="str">
        <f t="shared" si="0"/>
        <v>OK</v>
      </c>
      <c r="AU12" s="39" t="str">
        <f>IF(AV12=0,"・",IF(AND(AV12&gt;0),"↑","↓"))</f>
        <v>↓</v>
      </c>
      <c r="AV12" s="42">
        <f>A測定!M22</f>
        <v>-0.05</v>
      </c>
      <c r="AW12" s="45">
        <f>A測定!K22</f>
        <v>180.952</v>
      </c>
      <c r="AX12" s="47">
        <f>A測定!I22</f>
        <v>-0.3</v>
      </c>
      <c r="AY12" s="47">
        <f>A測定!H22</f>
        <v>0.3</v>
      </c>
      <c r="AZ12" s="45">
        <f>A測定!F22</f>
        <v>181</v>
      </c>
      <c r="BA12" s="39" t="str">
        <f>A測定!D22</f>
        <v>Y</v>
      </c>
      <c r="BB12" s="39">
        <f>A測定!A22</f>
        <v>313</v>
      </c>
      <c r="BD12" s="76">
        <f>A測定!A429</f>
        <v>343</v>
      </c>
      <c r="BE12" s="76" t="str">
        <f>A測定!D429</f>
        <v>Y</v>
      </c>
      <c r="BF12" s="45">
        <f>A測定!F429</f>
        <v>167.5</v>
      </c>
      <c r="BG12" s="47">
        <f>A測定!H429</f>
        <v>0.35</v>
      </c>
      <c r="BH12" s="47">
        <f>A測定!I429</f>
        <v>-0.35</v>
      </c>
      <c r="BI12" s="45">
        <f>A測定!K429</f>
        <v>167.36</v>
      </c>
      <c r="BJ12" s="47">
        <f>A測定!M429</f>
        <v>-0.14000000000000001</v>
      </c>
      <c r="BK12" s="39" t="str">
        <f>IF(BJ12=0,"・",IF(AND(BJ12&gt;0),"↑","↓"))</f>
        <v>↓</v>
      </c>
      <c r="BL12" s="39" t="str">
        <f t="shared" si="1"/>
        <v>OK</v>
      </c>
    </row>
    <row r="13" spans="1:64">
      <c r="C13" s="38">
        <f>BB11</f>
        <v>313</v>
      </c>
      <c r="AN13" s="38">
        <f t="shared" ref="AN13:AN18" si="2">BB11</f>
        <v>313</v>
      </c>
      <c r="AO13" s="38" t="str">
        <f t="shared" ref="AO13:AO18" si="3">BA11</f>
        <v>X</v>
      </c>
      <c r="AP13" s="38">
        <v>0</v>
      </c>
      <c r="AQ13" s="71">
        <f t="shared" ref="AQ13:AQ18" si="4">AV11</f>
        <v>0.09</v>
      </c>
      <c r="AT13" s="39" t="str">
        <f t="shared" si="0"/>
        <v>OK</v>
      </c>
      <c r="AU13" s="39" t="str">
        <f>IF(AV13=0,"・",IF(AND(AV13&gt;0),"→","←"))</f>
        <v>←</v>
      </c>
      <c r="AV13" s="42">
        <f>A測定!M404</f>
        <v>-0.03</v>
      </c>
      <c r="AW13" s="45">
        <f>A測定!K404</f>
        <v>-30.033999999999999</v>
      </c>
      <c r="AX13" s="47">
        <f>A測定!I404</f>
        <v>-0.35</v>
      </c>
      <c r="AY13" s="47">
        <f>A測定!H404</f>
        <v>0.35</v>
      </c>
      <c r="AZ13" s="45">
        <f>A測定!F404</f>
        <v>-30</v>
      </c>
      <c r="BA13" s="39" t="str">
        <f>A測定!D404</f>
        <v>X</v>
      </c>
      <c r="BB13" s="39">
        <f>A測定!A404</f>
        <v>305</v>
      </c>
      <c r="BD13" s="76">
        <f>A測定!A424</f>
        <v>310</v>
      </c>
      <c r="BE13" s="76" t="str">
        <f>A測定!D424</f>
        <v>X</v>
      </c>
      <c r="BF13" s="45">
        <f>A測定!F424</f>
        <v>62.5</v>
      </c>
      <c r="BG13" s="47">
        <f>A測定!H424</f>
        <v>0.35</v>
      </c>
      <c r="BH13" s="47">
        <f>A測定!I424</f>
        <v>-0.35</v>
      </c>
      <c r="BI13" s="45">
        <f>A測定!K424</f>
        <v>62.43</v>
      </c>
      <c r="BJ13" s="47">
        <f>A測定!M424</f>
        <v>-7.0000000000000007E-2</v>
      </c>
      <c r="BK13" s="39" t="str">
        <f>IF(BJ13=0,"・",IF(AND(BJ13&gt;0),"→","←"))</f>
        <v>←</v>
      </c>
      <c r="BL13" s="39" t="str">
        <f t="shared" si="1"/>
        <v>OK</v>
      </c>
    </row>
    <row r="14" spans="1:64">
      <c r="AN14" s="38">
        <f t="shared" si="2"/>
        <v>313</v>
      </c>
      <c r="AO14" s="38" t="str">
        <f t="shared" si="3"/>
        <v>Y</v>
      </c>
      <c r="AP14" s="38">
        <v>0</v>
      </c>
      <c r="AQ14" s="71">
        <f t="shared" si="4"/>
        <v>-0.05</v>
      </c>
      <c r="AT14" s="39" t="str">
        <f t="shared" si="0"/>
        <v>OK</v>
      </c>
      <c r="AU14" s="39" t="str">
        <f>IF(AV14=0,"・",IF(AND(AV14&gt;0),"↑","↓"))</f>
        <v>↓</v>
      </c>
      <c r="AV14" s="42">
        <f>A測定!M405</f>
        <v>-0.13</v>
      </c>
      <c r="AW14" s="45">
        <f>A測定!K405</f>
        <v>159.87299999999999</v>
      </c>
      <c r="AX14" s="47">
        <f>A測定!I405</f>
        <v>-0.35</v>
      </c>
      <c r="AY14" s="47">
        <f>A測定!H405</f>
        <v>0.35</v>
      </c>
      <c r="AZ14" s="45">
        <f>A測定!F405</f>
        <v>160</v>
      </c>
      <c r="BA14" s="39" t="str">
        <f>A測定!D405</f>
        <v>Y</v>
      </c>
      <c r="BB14" s="39">
        <f>A測定!A405</f>
        <v>305</v>
      </c>
      <c r="BD14" s="76">
        <f>A測定!A425</f>
        <v>310</v>
      </c>
      <c r="BE14" s="76" t="str">
        <f>A測定!D425</f>
        <v>Y</v>
      </c>
      <c r="BF14" s="45">
        <f>A測定!F425</f>
        <v>157.5</v>
      </c>
      <c r="BG14" s="47">
        <f>A測定!H425</f>
        <v>0.35</v>
      </c>
      <c r="BH14" s="47">
        <f>A測定!I425</f>
        <v>-0.35</v>
      </c>
      <c r="BI14" s="45">
        <f>A測定!K425</f>
        <v>157.50899999999999</v>
      </c>
      <c r="BJ14" s="47">
        <f>A測定!M425</f>
        <v>0.01</v>
      </c>
      <c r="BK14" s="39" t="str">
        <f>IF(BJ14=0,"・",IF(AND(BJ14&gt;0),"↑","↓"))</f>
        <v>↑</v>
      </c>
      <c r="BL14" s="39" t="str">
        <f t="shared" si="1"/>
        <v>OK</v>
      </c>
    </row>
    <row r="15" spans="1:64">
      <c r="AN15" s="38">
        <f t="shared" si="2"/>
        <v>305</v>
      </c>
      <c r="AO15" s="38" t="str">
        <f t="shared" si="3"/>
        <v>X</v>
      </c>
      <c r="AP15" s="38">
        <v>0</v>
      </c>
      <c r="AQ15" s="71">
        <f t="shared" si="4"/>
        <v>-0.03</v>
      </c>
      <c r="AT15" s="39" t="str">
        <f t="shared" si="0"/>
        <v>OK</v>
      </c>
      <c r="AU15" s="39" t="str">
        <f>IF(AV15=0,"・",IF(AND(AV15&gt;0),"→","←"))</f>
        <v>←</v>
      </c>
      <c r="AV15" s="42">
        <f>A測定!M400</f>
        <v>-0.09</v>
      </c>
      <c r="AW15" s="45">
        <f>A測定!K400</f>
        <v>-30.094000000000001</v>
      </c>
      <c r="AX15" s="47">
        <f>A測定!I400</f>
        <v>-0.35</v>
      </c>
      <c r="AY15" s="47">
        <f>A測定!H400</f>
        <v>0.35</v>
      </c>
      <c r="AZ15" s="45">
        <f>A測定!F400</f>
        <v>-30</v>
      </c>
      <c r="BA15" s="39" t="str">
        <f>A測定!D400</f>
        <v>X</v>
      </c>
      <c r="BB15" s="39">
        <f>A測定!A400</f>
        <v>304</v>
      </c>
      <c r="BD15" s="76">
        <f>A測定!A17</f>
        <v>314</v>
      </c>
      <c r="BE15" s="76" t="str">
        <f>A測定!D17</f>
        <v>X</v>
      </c>
      <c r="BF15" s="45">
        <f>A測定!F17</f>
        <v>82</v>
      </c>
      <c r="BG15" s="47">
        <f>A測定!H17</f>
        <v>0.15</v>
      </c>
      <c r="BH15" s="47">
        <f>A測定!I17</f>
        <v>-0.15</v>
      </c>
      <c r="BI15" s="45">
        <f>A測定!K17</f>
        <v>82</v>
      </c>
      <c r="BJ15" s="47">
        <f>A測定!M17</f>
        <v>0</v>
      </c>
      <c r="BK15" s="39" t="str">
        <f>IF(BJ15=0,"・",IF(AND(BJ15&gt;0),"→","←"))</f>
        <v>・</v>
      </c>
      <c r="BL15" s="39" t="str">
        <f t="shared" si="1"/>
        <v>OK</v>
      </c>
    </row>
    <row r="16" spans="1:64">
      <c r="AC16" s="72">
        <f>BD19</f>
        <v>309</v>
      </c>
      <c r="AN16" s="38">
        <f t="shared" si="2"/>
        <v>305</v>
      </c>
      <c r="AO16" s="38" t="str">
        <f t="shared" si="3"/>
        <v>Y</v>
      </c>
      <c r="AP16" s="38">
        <v>0</v>
      </c>
      <c r="AQ16" s="71">
        <f t="shared" si="4"/>
        <v>-0.13</v>
      </c>
      <c r="AT16" s="39" t="str">
        <f t="shared" si="0"/>
        <v>OK</v>
      </c>
      <c r="AU16" s="39" t="str">
        <f>IF(AV16=0,"・",IF(AND(AV16&gt;0),"↑","↓"))</f>
        <v>↓</v>
      </c>
      <c r="AV16" s="42">
        <f>A測定!M401</f>
        <v>-0.05</v>
      </c>
      <c r="AW16" s="45">
        <f>A測定!K401</f>
        <v>79.945999999999998</v>
      </c>
      <c r="AX16" s="47">
        <f>A測定!I401</f>
        <v>-0.35</v>
      </c>
      <c r="AY16" s="47">
        <f>A測定!H401</f>
        <v>0.35</v>
      </c>
      <c r="AZ16" s="45">
        <f>A測定!F401</f>
        <v>80</v>
      </c>
      <c r="BA16" s="39" t="str">
        <f>A測定!D401</f>
        <v>Y</v>
      </c>
      <c r="BB16" s="39">
        <f>A測定!A401</f>
        <v>304</v>
      </c>
      <c r="BD16" s="76">
        <f>A測定!A18</f>
        <v>314</v>
      </c>
      <c r="BE16" s="76" t="str">
        <f>A測定!D18</f>
        <v>Y</v>
      </c>
      <c r="BF16" s="45">
        <f>A測定!F18</f>
        <v>135</v>
      </c>
      <c r="BG16" s="47">
        <f>A測定!H18</f>
        <v>0.15</v>
      </c>
      <c r="BH16" s="47">
        <f>A測定!I18</f>
        <v>-0.15</v>
      </c>
      <c r="BI16" s="45">
        <f>A測定!K18</f>
        <v>135</v>
      </c>
      <c r="BJ16" s="47">
        <f>A測定!M18</f>
        <v>0</v>
      </c>
      <c r="BK16" s="39" t="str">
        <f>IF(BJ16=0,"・",IF(AND(BJ16&gt;0),"↑","↓"))</f>
        <v>・</v>
      </c>
      <c r="BL16" s="39" t="str">
        <f t="shared" si="1"/>
        <v>OK</v>
      </c>
    </row>
    <row r="17" spans="1:64">
      <c r="AN17" s="38">
        <f t="shared" si="2"/>
        <v>304</v>
      </c>
      <c r="AO17" s="38" t="str">
        <f t="shared" si="3"/>
        <v>X</v>
      </c>
      <c r="AP17" s="38">
        <v>0</v>
      </c>
      <c r="AQ17" s="71">
        <f t="shared" si="4"/>
        <v>-0.09</v>
      </c>
      <c r="AT17" s="39" t="str">
        <f t="shared" ref="AT17:AT26" si="5">IF(AND(AY17&gt;=AV17,AV17&gt;=AX17),"OK","NG")</f>
        <v>OK</v>
      </c>
      <c r="AU17" s="39" t="str">
        <f>IF(AV17=0,"・",IF(AND(AV17&gt;0),"→","←"))</f>
        <v>←</v>
      </c>
      <c r="AV17" s="42">
        <f>A測定!M396</f>
        <v>-0.03</v>
      </c>
      <c r="AW17" s="45">
        <f>A測定!K396</f>
        <v>-30.027000000000001</v>
      </c>
      <c r="AX17" s="47">
        <f>A測定!I396</f>
        <v>-0.35</v>
      </c>
      <c r="AY17" s="47">
        <f>A測定!H396</f>
        <v>0.35</v>
      </c>
      <c r="AZ17" s="45">
        <f>A測定!F396</f>
        <v>-30</v>
      </c>
      <c r="BA17" s="39" t="str">
        <f>A測定!D396</f>
        <v>X</v>
      </c>
      <c r="BB17" s="39">
        <f>A測定!A396</f>
        <v>303</v>
      </c>
      <c r="BD17" s="76">
        <f>A測定!A380</f>
        <v>319</v>
      </c>
      <c r="BE17" s="76" t="str">
        <f>A測定!D380</f>
        <v>X</v>
      </c>
      <c r="BF17" s="45">
        <f>A測定!F380</f>
        <v>14</v>
      </c>
      <c r="BG17" s="47">
        <f>A測定!H380</f>
        <v>0.25</v>
      </c>
      <c r="BH17" s="47">
        <f>A測定!I380</f>
        <v>-0.25</v>
      </c>
      <c r="BI17" s="45">
        <f>A測定!K380</f>
        <v>13.993</v>
      </c>
      <c r="BJ17" s="47">
        <f>A測定!M380</f>
        <v>-0.01</v>
      </c>
      <c r="BK17" s="39" t="str">
        <f>IF(BJ17=0,"・",IF(AND(BJ17&gt;0),"→","←"))</f>
        <v>←</v>
      </c>
      <c r="BL17" s="39" t="str">
        <f t="shared" si="1"/>
        <v>OK</v>
      </c>
    </row>
    <row r="18" spans="1:64">
      <c r="I18" s="38">
        <f>BB15</f>
        <v>304</v>
      </c>
      <c r="AN18" s="38">
        <f t="shared" si="2"/>
        <v>304</v>
      </c>
      <c r="AO18" s="38" t="str">
        <f t="shared" si="3"/>
        <v>Y</v>
      </c>
      <c r="AP18" s="38">
        <v>0</v>
      </c>
      <c r="AQ18" s="71">
        <f t="shared" si="4"/>
        <v>-0.05</v>
      </c>
      <c r="AT18" s="39" t="str">
        <f t="shared" si="5"/>
        <v>OK</v>
      </c>
      <c r="AU18" s="39" t="str">
        <f>IF(AV18=0,"・",IF(AND(AV18&gt;0),"↑","↓"))</f>
        <v>↓</v>
      </c>
      <c r="AV18" s="42">
        <f>A測定!M397</f>
        <v>-0.18</v>
      </c>
      <c r="AW18" s="45">
        <f>A測定!K397</f>
        <v>-0.17699999999999999</v>
      </c>
      <c r="AX18" s="47">
        <f>A測定!I397</f>
        <v>-0.35</v>
      </c>
      <c r="AY18" s="47">
        <f>A測定!H397</f>
        <v>0.35</v>
      </c>
      <c r="AZ18" s="45">
        <f>A測定!F397</f>
        <v>0</v>
      </c>
      <c r="BA18" s="39" t="str">
        <f>A測定!D397</f>
        <v>Y</v>
      </c>
      <c r="BB18" s="39">
        <f>A測定!A397</f>
        <v>303</v>
      </c>
      <c r="BD18" s="76">
        <f>A測定!A381</f>
        <v>319</v>
      </c>
      <c r="BE18" s="76" t="str">
        <f>A測定!D381</f>
        <v>Y</v>
      </c>
      <c r="BF18" s="45">
        <f>A測定!F381</f>
        <v>120</v>
      </c>
      <c r="BG18" s="47">
        <f>A測定!H381</f>
        <v>0.25</v>
      </c>
      <c r="BH18" s="47">
        <f>A測定!I381</f>
        <v>-0.25</v>
      </c>
      <c r="BI18" s="45">
        <f>A測定!K381</f>
        <v>120.10299999999999</v>
      </c>
      <c r="BJ18" s="47">
        <f>A測定!M381</f>
        <v>0.1</v>
      </c>
      <c r="BK18" s="39" t="str">
        <f>IF(BJ18=0,"・",IF(AND(BJ18&gt;0),"↑","↓"))</f>
        <v>↑</v>
      </c>
      <c r="BL18" s="39" t="str">
        <f t="shared" si="1"/>
        <v>OK</v>
      </c>
    </row>
    <row r="19" spans="1:64">
      <c r="AN19" s="38">
        <f t="shared" ref="AN19:AN28" si="6">BB17</f>
        <v>303</v>
      </c>
      <c r="AO19" s="38" t="str">
        <f t="shared" ref="AO19:AO28" si="7">BA17</f>
        <v>X</v>
      </c>
      <c r="AP19" s="38">
        <v>0</v>
      </c>
      <c r="AQ19" s="71">
        <f t="shared" ref="AQ19:AQ28" si="8">AV17</f>
        <v>-0.03</v>
      </c>
      <c r="AT19" s="39" t="str">
        <f t="shared" si="5"/>
        <v>OK</v>
      </c>
      <c r="AU19" s="39" t="str">
        <f>IF(AV19=0,"・",IF(AND(AV19&gt;0),"→","←"))</f>
        <v>←</v>
      </c>
      <c r="AV19" s="42">
        <f>A測定!M392</f>
        <v>-0.04</v>
      </c>
      <c r="AW19" s="45">
        <f>A測定!K392</f>
        <v>-30.04</v>
      </c>
      <c r="AX19" s="47">
        <f>A測定!I392</f>
        <v>-0.35</v>
      </c>
      <c r="AY19" s="47">
        <f>A測定!H392</f>
        <v>0.35</v>
      </c>
      <c r="AZ19" s="45">
        <f>A測定!F392</f>
        <v>-30</v>
      </c>
      <c r="BA19" s="39" t="str">
        <f>A測定!D392</f>
        <v>X</v>
      </c>
      <c r="BB19" s="39">
        <f>A測定!A392</f>
        <v>302</v>
      </c>
      <c r="BD19" s="76">
        <f>A測定!A420</f>
        <v>309</v>
      </c>
      <c r="BE19" s="76" t="str">
        <f>A測定!D420</f>
        <v>X</v>
      </c>
      <c r="BF19" s="45">
        <f>A測定!F420</f>
        <v>58</v>
      </c>
      <c r="BG19" s="47">
        <f>A測定!H420</f>
        <v>0.35</v>
      </c>
      <c r="BH19" s="47">
        <f>A測定!I420</f>
        <v>-0.35</v>
      </c>
      <c r="BI19" s="45">
        <f>A測定!K420</f>
        <v>58.052999999999997</v>
      </c>
      <c r="BJ19" s="47">
        <f>A測定!M420</f>
        <v>0.05</v>
      </c>
      <c r="BK19" s="39" t="str">
        <f>IF(BJ19=0,"・",IF(AND(BJ19&gt;0),"→","←"))</f>
        <v>→</v>
      </c>
      <c r="BL19" s="39" t="str">
        <f t="shared" si="1"/>
        <v>OK</v>
      </c>
    </row>
    <row r="20" spans="1:64">
      <c r="AN20" s="38">
        <f t="shared" si="6"/>
        <v>303</v>
      </c>
      <c r="AO20" s="38" t="str">
        <f t="shared" si="7"/>
        <v>Y</v>
      </c>
      <c r="AP20" s="38">
        <v>0</v>
      </c>
      <c r="AQ20" s="71">
        <f t="shared" si="8"/>
        <v>-0.18</v>
      </c>
      <c r="AT20" s="39" t="str">
        <f t="shared" si="5"/>
        <v>OK</v>
      </c>
      <c r="AU20" s="39" t="str">
        <f>IF(AV20=0,"・",IF(AND(AV20&gt;0),"↑","↓"))</f>
        <v>↓</v>
      </c>
      <c r="AV20" s="42">
        <f>A測定!M393</f>
        <v>-0.16</v>
      </c>
      <c r="AW20" s="45">
        <f>A測定!K393</f>
        <v>-80.158000000000001</v>
      </c>
      <c r="AX20" s="47">
        <f>A測定!I393</f>
        <v>-0.35</v>
      </c>
      <c r="AY20" s="47">
        <f>A測定!H393</f>
        <v>0.35</v>
      </c>
      <c r="AZ20" s="45">
        <f>A測定!F393</f>
        <v>-80</v>
      </c>
      <c r="BA20" s="39" t="str">
        <f>A測定!D393</f>
        <v>Y</v>
      </c>
      <c r="BB20" s="39">
        <f>A測定!A393</f>
        <v>302</v>
      </c>
      <c r="BD20" s="76">
        <f>A測定!A421</f>
        <v>309</v>
      </c>
      <c r="BE20" s="76" t="str">
        <f>A測定!D421</f>
        <v>Y</v>
      </c>
      <c r="BF20" s="45">
        <f>A測定!F421</f>
        <v>80</v>
      </c>
      <c r="BG20" s="47">
        <f>A測定!H421</f>
        <v>0.35</v>
      </c>
      <c r="BH20" s="47">
        <f>A測定!I421</f>
        <v>-0.35</v>
      </c>
      <c r="BI20" s="45">
        <f>A測定!K421</f>
        <v>79.953000000000003</v>
      </c>
      <c r="BJ20" s="47">
        <f>A測定!M421</f>
        <v>-0.05</v>
      </c>
      <c r="BK20" s="39" t="str">
        <f>IF(BJ20=0,"・",IF(AND(BJ20&gt;0),"↑","↓"))</f>
        <v>↓</v>
      </c>
      <c r="BL20" s="39" t="str">
        <f t="shared" si="1"/>
        <v>OK</v>
      </c>
    </row>
    <row r="21" spans="1:64">
      <c r="AN21" s="38">
        <f t="shared" si="6"/>
        <v>302</v>
      </c>
      <c r="AO21" s="38" t="str">
        <f t="shared" si="7"/>
        <v>X</v>
      </c>
      <c r="AP21" s="38">
        <v>0</v>
      </c>
      <c r="AQ21" s="71">
        <f t="shared" si="8"/>
        <v>-0.04</v>
      </c>
      <c r="AT21" s="39" t="str">
        <f t="shared" si="5"/>
        <v>OK</v>
      </c>
      <c r="AU21" s="39" t="str">
        <f>IF(AV21=0,"・",IF(AND(AV21&gt;0),"→","←"))</f>
        <v>→</v>
      </c>
      <c r="AV21" s="42">
        <f>A測定!M19</f>
        <v>0.06</v>
      </c>
      <c r="AW21" s="45">
        <f>A測定!K19</f>
        <v>-59.942</v>
      </c>
      <c r="AX21" s="47">
        <f>A測定!I19</f>
        <v>-0.3</v>
      </c>
      <c r="AY21" s="47">
        <f>A測定!H19</f>
        <v>0.3</v>
      </c>
      <c r="AZ21" s="45">
        <f>A測定!F19</f>
        <v>-60</v>
      </c>
      <c r="BA21" s="39" t="str">
        <f>A測定!D19</f>
        <v>X</v>
      </c>
      <c r="BB21" s="39">
        <f>A測定!A19</f>
        <v>312</v>
      </c>
      <c r="BD21" s="76">
        <f>A測定!A25</f>
        <v>320</v>
      </c>
      <c r="BE21" s="76" t="str">
        <f>A測定!D25</f>
        <v>X</v>
      </c>
      <c r="BF21" s="45">
        <f>A測定!F25</f>
        <v>73</v>
      </c>
      <c r="BG21" s="47">
        <f>A測定!H25</f>
        <v>0.3</v>
      </c>
      <c r="BH21" s="47">
        <f>A測定!I25</f>
        <v>-0.3</v>
      </c>
      <c r="BI21" s="45">
        <f>A測定!K25</f>
        <v>73.048000000000002</v>
      </c>
      <c r="BJ21" s="47">
        <f>A測定!M25</f>
        <v>0.05</v>
      </c>
      <c r="BK21" s="39" t="str">
        <f>IF(BJ21=0,"・",IF(AND(BJ21&gt;0),"→","←"))</f>
        <v>→</v>
      </c>
      <c r="BL21" s="39" t="str">
        <f t="shared" si="1"/>
        <v>OK</v>
      </c>
    </row>
    <row r="22" spans="1:64">
      <c r="AN22" s="38">
        <f t="shared" si="6"/>
        <v>302</v>
      </c>
      <c r="AO22" s="38" t="str">
        <f t="shared" si="7"/>
        <v>Y</v>
      </c>
      <c r="AP22" s="38">
        <v>0</v>
      </c>
      <c r="AQ22" s="71">
        <f t="shared" si="8"/>
        <v>-0.16</v>
      </c>
      <c r="AT22" s="39" t="str">
        <f t="shared" si="5"/>
        <v>OK</v>
      </c>
      <c r="AU22" s="39" t="str">
        <f>IF(AV22=0,"・",IF(AND(AV22&gt;0),"↑","↓"))</f>
        <v>↓</v>
      </c>
      <c r="AV22" s="42">
        <f>A測定!M20</f>
        <v>-0.15</v>
      </c>
      <c r="AW22" s="45">
        <f>A測定!K20</f>
        <v>-101.15300000000001</v>
      </c>
      <c r="AX22" s="47">
        <f>A測定!I20</f>
        <v>-0.3</v>
      </c>
      <c r="AY22" s="47">
        <f>A測定!H20</f>
        <v>0.3</v>
      </c>
      <c r="AZ22" s="45">
        <f>A測定!F20</f>
        <v>-101</v>
      </c>
      <c r="BA22" s="39" t="str">
        <f>A測定!D20</f>
        <v>Y</v>
      </c>
      <c r="BB22" s="39">
        <f>A測定!A20</f>
        <v>312</v>
      </c>
      <c r="BD22" s="76">
        <f>A測定!A26</f>
        <v>320</v>
      </c>
      <c r="BE22" s="76" t="str">
        <f>A測定!D26</f>
        <v>Y</v>
      </c>
      <c r="BF22" s="45">
        <f>A測定!F26</f>
        <v>72</v>
      </c>
      <c r="BG22" s="47">
        <f>A測定!H26</f>
        <v>0.3</v>
      </c>
      <c r="BH22" s="47">
        <f>A測定!I26</f>
        <v>-0.3</v>
      </c>
      <c r="BI22" s="45">
        <f>A測定!K26</f>
        <v>71.978999999999999</v>
      </c>
      <c r="BJ22" s="47">
        <f>A測定!M26</f>
        <v>-0.02</v>
      </c>
      <c r="BK22" s="39" t="str">
        <f>IF(BJ22=0,"・",IF(AND(BJ22&gt;0),"↑","↓"))</f>
        <v>↓</v>
      </c>
      <c r="BL22" s="39" t="str">
        <f t="shared" si="1"/>
        <v>OK</v>
      </c>
    </row>
    <row r="23" spans="1:64">
      <c r="C23" s="38">
        <f>BB22</f>
        <v>312</v>
      </c>
      <c r="AN23" s="38">
        <f t="shared" si="6"/>
        <v>312</v>
      </c>
      <c r="AO23" s="38" t="str">
        <f t="shared" si="7"/>
        <v>X</v>
      </c>
      <c r="AP23" s="38">
        <v>0</v>
      </c>
      <c r="AQ23" s="71">
        <f t="shared" si="8"/>
        <v>0.06</v>
      </c>
      <c r="AT23" s="39" t="str">
        <f t="shared" si="5"/>
        <v>OK</v>
      </c>
      <c r="AU23" s="39" t="str">
        <f>IF(AV23=0,"・",IF(AND(AV23&gt;0),"→","←"))</f>
        <v>・</v>
      </c>
      <c r="AV23" s="42">
        <f>A測定!M15</f>
        <v>0</v>
      </c>
      <c r="AW23" s="45">
        <f>A測定!K15</f>
        <v>-61</v>
      </c>
      <c r="AX23" s="47">
        <f>A測定!I15</f>
        <v>-0.15</v>
      </c>
      <c r="AY23" s="47">
        <f>A測定!H15</f>
        <v>0.15</v>
      </c>
      <c r="AZ23" s="45">
        <f>A測定!F15</f>
        <v>-61</v>
      </c>
      <c r="BA23" s="39" t="str">
        <f>A測定!D15</f>
        <v>X</v>
      </c>
      <c r="BB23" s="39">
        <f>A測定!A15</f>
        <v>311</v>
      </c>
      <c r="BD23" s="76">
        <f>A測定!A372</f>
        <v>318</v>
      </c>
      <c r="BE23" s="76" t="str">
        <f>A測定!D372</f>
        <v>X</v>
      </c>
      <c r="BF23" s="45">
        <f>A測定!F372</f>
        <v>14</v>
      </c>
      <c r="BG23" s="47">
        <f>A測定!H372</f>
        <v>0.25</v>
      </c>
      <c r="BH23" s="47">
        <f>A測定!I372</f>
        <v>-0.25</v>
      </c>
      <c r="BI23" s="45">
        <f>A測定!K372</f>
        <v>14.009</v>
      </c>
      <c r="BJ23" s="47">
        <f>A測定!M372</f>
        <v>0.01</v>
      </c>
      <c r="BK23" s="39" t="str">
        <f>IF(BJ23=0,"・",IF(AND(BJ23&gt;0),"→","←"))</f>
        <v>→</v>
      </c>
      <c r="BL23" s="39" t="str">
        <f t="shared" si="1"/>
        <v>OK</v>
      </c>
    </row>
    <row r="24" spans="1:64">
      <c r="AN24" s="38">
        <f t="shared" si="6"/>
        <v>312</v>
      </c>
      <c r="AO24" s="38" t="str">
        <f t="shared" si="7"/>
        <v>Y</v>
      </c>
      <c r="AP24" s="38">
        <v>0</v>
      </c>
      <c r="AQ24" s="71">
        <f t="shared" si="8"/>
        <v>-0.15</v>
      </c>
      <c r="AT24" s="39" t="str">
        <f t="shared" si="5"/>
        <v>NG</v>
      </c>
      <c r="AU24" s="39" t="str">
        <f>IF(AV24=0,"・",IF(AND(AV24&gt;0),"↑","↓"))</f>
        <v>↓</v>
      </c>
      <c r="AV24" s="42">
        <f>A測定!M16</f>
        <v>-0.18</v>
      </c>
      <c r="AW24" s="45">
        <f>A測定!K16</f>
        <v>-120.67700000000001</v>
      </c>
      <c r="AX24" s="47">
        <f>A測定!I16</f>
        <v>-0.15</v>
      </c>
      <c r="AY24" s="47">
        <f>A測定!H16</f>
        <v>0.15</v>
      </c>
      <c r="AZ24" s="45">
        <f>A測定!F16</f>
        <v>-120.5</v>
      </c>
      <c r="BA24" s="39" t="str">
        <f>A測定!D16</f>
        <v>Y</v>
      </c>
      <c r="BB24" s="39">
        <f>A測定!A16</f>
        <v>311</v>
      </c>
      <c r="BD24" s="76">
        <f>A測定!A373</f>
        <v>318</v>
      </c>
      <c r="BE24" s="76" t="str">
        <f>A測定!D373</f>
        <v>Y</v>
      </c>
      <c r="BF24" s="45">
        <f>A測定!F373</f>
        <v>40</v>
      </c>
      <c r="BG24" s="47">
        <f>A測定!H373</f>
        <v>0.25</v>
      </c>
      <c r="BH24" s="47">
        <f>A測定!I373</f>
        <v>-0.25</v>
      </c>
      <c r="BI24" s="45">
        <f>A測定!K373</f>
        <v>39.933999999999997</v>
      </c>
      <c r="BJ24" s="47">
        <f>A測定!M373</f>
        <v>-7.0000000000000007E-2</v>
      </c>
      <c r="BK24" s="39" t="str">
        <f>IF(BJ24=0,"・",IF(AND(BJ24&gt;0),"↑","↓"))</f>
        <v>↓</v>
      </c>
      <c r="BL24" s="39" t="str">
        <f t="shared" si="1"/>
        <v>OK</v>
      </c>
    </row>
    <row r="25" spans="1:64">
      <c r="AC25" s="72">
        <f>BD25</f>
        <v>308</v>
      </c>
      <c r="AN25" s="38">
        <f t="shared" si="6"/>
        <v>311</v>
      </c>
      <c r="AO25" s="38" t="str">
        <f t="shared" si="7"/>
        <v>X</v>
      </c>
      <c r="AP25" s="38">
        <v>0</v>
      </c>
      <c r="AQ25" s="71">
        <f t="shared" si="8"/>
        <v>0</v>
      </c>
      <c r="AT25" s="39" t="str">
        <f t="shared" si="5"/>
        <v>OK</v>
      </c>
      <c r="AU25" s="39" t="str">
        <f>IF(AV25=0,"・",IF(AND(AV25&gt;0),"→","←"))</f>
        <v>→</v>
      </c>
      <c r="AV25" s="42">
        <f>A測定!M388</f>
        <v>0.03</v>
      </c>
      <c r="AW25" s="45">
        <f>A測定!K388</f>
        <v>-29.971</v>
      </c>
      <c r="AX25" s="47">
        <f>A測定!I388</f>
        <v>-0.35</v>
      </c>
      <c r="AY25" s="47">
        <f>A測定!H388</f>
        <v>0.35</v>
      </c>
      <c r="AZ25" s="45">
        <f>A測定!F388</f>
        <v>-30</v>
      </c>
      <c r="BA25" s="39" t="str">
        <f>A測定!D388</f>
        <v>X</v>
      </c>
      <c r="BB25" s="39">
        <f>A測定!A388</f>
        <v>301</v>
      </c>
      <c r="BD25" s="76">
        <f>A測定!A416</f>
        <v>308</v>
      </c>
      <c r="BE25" s="76" t="str">
        <f>A測定!D416</f>
        <v>X</v>
      </c>
      <c r="BF25" s="45">
        <f>A測定!F416</f>
        <v>58</v>
      </c>
      <c r="BG25" s="47">
        <f>A測定!H416</f>
        <v>0.35</v>
      </c>
      <c r="BH25" s="47">
        <f>A測定!I416</f>
        <v>-0.35</v>
      </c>
      <c r="BI25" s="45">
        <f>A測定!K416</f>
        <v>58.055999999999997</v>
      </c>
      <c r="BJ25" s="47">
        <f>A測定!M416</f>
        <v>0.06</v>
      </c>
      <c r="BK25" s="39" t="str">
        <f>IF(BJ25=0,"・",IF(AND(BJ25&gt;0),"→","←"))</f>
        <v>→</v>
      </c>
      <c r="BL25" s="39" t="str">
        <f t="shared" si="1"/>
        <v>OK</v>
      </c>
    </row>
    <row r="26" spans="1:64">
      <c r="AN26" s="38">
        <f t="shared" si="6"/>
        <v>311</v>
      </c>
      <c r="AO26" s="38" t="str">
        <f t="shared" si="7"/>
        <v>Y</v>
      </c>
      <c r="AP26" s="38">
        <v>0</v>
      </c>
      <c r="AQ26" s="71">
        <f t="shared" si="8"/>
        <v>-0.18</v>
      </c>
      <c r="AT26" s="39" t="str">
        <f t="shared" si="5"/>
        <v>OK</v>
      </c>
      <c r="AU26" s="39" t="str">
        <f>IF(AV26=0,"・",IF(AND(AV26&gt;0),"↑","↓"))</f>
        <v>↓</v>
      </c>
      <c r="AV26" s="42">
        <f>A測定!M389</f>
        <v>-0.19</v>
      </c>
      <c r="AW26" s="45">
        <f>A測定!K389</f>
        <v>-160.18899999999999</v>
      </c>
      <c r="AX26" s="47">
        <f>A測定!I389</f>
        <v>-0.35</v>
      </c>
      <c r="AY26" s="47">
        <f>A測定!H389</f>
        <v>0.35</v>
      </c>
      <c r="AZ26" s="45">
        <f>A測定!F389</f>
        <v>-160</v>
      </c>
      <c r="BA26" s="39" t="str">
        <f>A測定!D389</f>
        <v>Y</v>
      </c>
      <c r="BB26" s="39">
        <f>A測定!A389</f>
        <v>301</v>
      </c>
      <c r="BD26" s="76">
        <f>A測定!A417</f>
        <v>308</v>
      </c>
      <c r="BE26" s="76" t="str">
        <f>A測定!D417</f>
        <v>Y</v>
      </c>
      <c r="BF26" s="45">
        <f>A測定!F417</f>
        <v>0</v>
      </c>
      <c r="BG26" s="47">
        <f>A測定!H417</f>
        <v>0.35</v>
      </c>
      <c r="BH26" s="47">
        <f>A測定!I417</f>
        <v>-0.35</v>
      </c>
      <c r="BI26" s="45">
        <f>A測定!K417</f>
        <v>-0.114</v>
      </c>
      <c r="BJ26" s="47">
        <f>A測定!M417</f>
        <v>-0.11</v>
      </c>
      <c r="BK26" s="39" t="str">
        <f>IF(BJ26=0,"・",IF(AND(BJ26&gt;0),"↑","↓"))</f>
        <v>↓</v>
      </c>
      <c r="BL26" s="39" t="str">
        <f t="shared" si="1"/>
        <v>OK</v>
      </c>
    </row>
    <row r="27" spans="1:64">
      <c r="AN27" s="38">
        <f t="shared" si="6"/>
        <v>301</v>
      </c>
      <c r="AO27" s="38" t="str">
        <f t="shared" si="7"/>
        <v>X</v>
      </c>
      <c r="AP27" s="38">
        <v>0</v>
      </c>
      <c r="AQ27" s="71">
        <f t="shared" si="8"/>
        <v>0.03</v>
      </c>
      <c r="BD27" s="76">
        <f>A測定!A364</f>
        <v>317</v>
      </c>
      <c r="BE27" s="76" t="str">
        <f>A測定!D364</f>
        <v>X</v>
      </c>
      <c r="BF27" s="45">
        <f>A測定!F364</f>
        <v>14</v>
      </c>
      <c r="BG27" s="47">
        <f>A測定!H364</f>
        <v>0.25</v>
      </c>
      <c r="BH27" s="47">
        <f>A測定!I364</f>
        <v>-0.25</v>
      </c>
      <c r="BI27" s="45">
        <f>A測定!K364</f>
        <v>14.003</v>
      </c>
      <c r="BJ27" s="47">
        <f>A測定!M364</f>
        <v>0</v>
      </c>
      <c r="BK27" s="39" t="str">
        <f>IF(BJ27=0,"・",IF(AND(BJ27&gt;0),"→","←"))</f>
        <v>・</v>
      </c>
      <c r="BL27" s="39" t="str">
        <f t="shared" si="1"/>
        <v>OK</v>
      </c>
    </row>
    <row r="28" spans="1:64">
      <c r="AI28" s="72">
        <f>BD21</f>
        <v>320</v>
      </c>
      <c r="AN28" s="38">
        <f t="shared" si="6"/>
        <v>301</v>
      </c>
      <c r="AO28" s="38" t="str">
        <f t="shared" si="7"/>
        <v>Y</v>
      </c>
      <c r="AP28" s="38">
        <v>0</v>
      </c>
      <c r="AQ28" s="71">
        <f t="shared" si="8"/>
        <v>-0.19</v>
      </c>
      <c r="BD28" s="76">
        <f>A測定!A365</f>
        <v>317</v>
      </c>
      <c r="BE28" s="76" t="str">
        <f>A測定!D365</f>
        <v>Y</v>
      </c>
      <c r="BF28" s="45">
        <f>A測定!F365</f>
        <v>-40</v>
      </c>
      <c r="BG28" s="47">
        <f>A測定!H365</f>
        <v>0.25</v>
      </c>
      <c r="BH28" s="47">
        <f>A測定!I365</f>
        <v>-0.25</v>
      </c>
      <c r="BI28" s="45">
        <f>A測定!K365</f>
        <v>-40.142000000000003</v>
      </c>
      <c r="BJ28" s="47">
        <f>A測定!M365</f>
        <v>-0.14000000000000001</v>
      </c>
      <c r="BK28" s="39" t="str">
        <f>IF(BJ28=0,"・",IF(AND(BJ28&gt;0),"↑","↓"))</f>
        <v>↓</v>
      </c>
      <c r="BL28" s="39" t="str">
        <f t="shared" si="1"/>
        <v>OK</v>
      </c>
    </row>
    <row r="29" spans="1:64">
      <c r="BD29" s="76">
        <f>A測定!A412</f>
        <v>307</v>
      </c>
      <c r="BE29" s="76" t="str">
        <f>A測定!D412</f>
        <v>X</v>
      </c>
      <c r="BF29" s="45">
        <f>A測定!F412</f>
        <v>58</v>
      </c>
      <c r="BG29" s="47">
        <f>A測定!H412</f>
        <v>0.35</v>
      </c>
      <c r="BH29" s="47">
        <f>A測定!I412</f>
        <v>-0.35</v>
      </c>
      <c r="BI29" s="45">
        <f>A測定!K412</f>
        <v>57.978000000000002</v>
      </c>
      <c r="BJ29" s="47">
        <f>A測定!M412</f>
        <v>-0.02</v>
      </c>
      <c r="BK29" s="39" t="str">
        <f>IF(BJ29=0,"・",IF(AND(BJ29&gt;0),"→","←"))</f>
        <v>←</v>
      </c>
      <c r="BL29" s="39" t="str">
        <f t="shared" si="1"/>
        <v>OK</v>
      </c>
    </row>
    <row r="30" spans="1:64">
      <c r="AN30" s="72">
        <f t="shared" ref="AN30:AN55" si="9">BD11</f>
        <v>343</v>
      </c>
      <c r="AO30" s="72" t="str">
        <f t="shared" ref="AO30:AO55" si="10">BE11</f>
        <v>X</v>
      </c>
      <c r="AP30" s="38">
        <v>0</v>
      </c>
      <c r="AQ30" s="71">
        <f t="shared" ref="AQ30:AQ55" si="11">BJ11</f>
        <v>-0.01</v>
      </c>
      <c r="BD30" s="76">
        <f>A測定!A413</f>
        <v>307</v>
      </c>
      <c r="BE30" s="76" t="str">
        <f>A測定!D413</f>
        <v>Y</v>
      </c>
      <c r="BF30" s="45">
        <f>A測定!F413</f>
        <v>-80</v>
      </c>
      <c r="BG30" s="47">
        <f>A測定!H413</f>
        <v>0.35</v>
      </c>
      <c r="BH30" s="47">
        <f>A測定!I413</f>
        <v>-0.35</v>
      </c>
      <c r="BI30" s="45">
        <f>A測定!K413</f>
        <v>-80.182000000000002</v>
      </c>
      <c r="BJ30" s="47">
        <f>A測定!M413</f>
        <v>-0.18</v>
      </c>
      <c r="BK30" s="39" t="str">
        <f>IF(BJ30=0,"・",IF(AND(BJ30&gt;0),"↑","↓"))</f>
        <v>↓</v>
      </c>
      <c r="BL30" s="39" t="str">
        <f t="shared" si="1"/>
        <v>OK</v>
      </c>
    </row>
    <row r="31" spans="1:64">
      <c r="I31" s="38">
        <f>BB17</f>
        <v>303</v>
      </c>
      <c r="AN31" s="72">
        <f t="shared" si="9"/>
        <v>343</v>
      </c>
      <c r="AO31" s="72" t="str">
        <f t="shared" si="10"/>
        <v>Y</v>
      </c>
      <c r="AP31" s="38">
        <v>0</v>
      </c>
      <c r="AQ31" s="71">
        <f t="shared" si="11"/>
        <v>-0.14000000000000001</v>
      </c>
      <c r="BD31" s="76">
        <f>A測定!A356</f>
        <v>316</v>
      </c>
      <c r="BE31" s="76" t="str">
        <f>A測定!D356</f>
        <v>X</v>
      </c>
      <c r="BF31" s="45">
        <f>A測定!F356</f>
        <v>14</v>
      </c>
      <c r="BG31" s="47">
        <f>A測定!H356</f>
        <v>0.25</v>
      </c>
      <c r="BH31" s="47">
        <f>A測定!I356</f>
        <v>-0.25</v>
      </c>
      <c r="BI31" s="45">
        <f>A測定!K356</f>
        <v>13.776999999999999</v>
      </c>
      <c r="BJ31" s="47">
        <f>A測定!M356</f>
        <v>-0.22</v>
      </c>
      <c r="BK31" s="39" t="str">
        <f>IF(BJ31=0,"・",IF(AND(BJ31&gt;0),"→","←"))</f>
        <v>←</v>
      </c>
      <c r="BL31" s="39" t="str">
        <f t="shared" si="1"/>
        <v>OK</v>
      </c>
    </row>
    <row r="32" spans="1:64">
      <c r="A32" s="48"/>
      <c r="AN32" s="72">
        <f t="shared" si="9"/>
        <v>310</v>
      </c>
      <c r="AO32" s="72" t="str">
        <f t="shared" si="10"/>
        <v>X</v>
      </c>
      <c r="AP32" s="38">
        <v>0</v>
      </c>
      <c r="AQ32" s="71">
        <f t="shared" si="11"/>
        <v>-7.0000000000000007E-2</v>
      </c>
      <c r="BD32" s="76">
        <f>A測定!A357</f>
        <v>316</v>
      </c>
      <c r="BE32" s="76" t="str">
        <f>A測定!D357</f>
        <v>Y</v>
      </c>
      <c r="BF32" s="45">
        <f>A測定!F357</f>
        <v>-120</v>
      </c>
      <c r="BG32" s="47">
        <f>A測定!H357</f>
        <v>0.25</v>
      </c>
      <c r="BH32" s="47">
        <f>A測定!I357</f>
        <v>-0.25</v>
      </c>
      <c r="BI32" s="45">
        <f>A測定!K357</f>
        <v>-120.33799999999999</v>
      </c>
      <c r="BJ32" s="47">
        <f>A測定!M357</f>
        <v>-0.34</v>
      </c>
      <c r="BK32" s="39" t="str">
        <f>IF(BJ32=0,"・",IF(AND(BJ32&gt;0),"↑","↓"))</f>
        <v>↓</v>
      </c>
      <c r="BL32" s="39" t="str">
        <f t="shared" si="1"/>
        <v>NG</v>
      </c>
    </row>
    <row r="33" spans="3:64">
      <c r="AC33" s="72">
        <f>BD29</f>
        <v>307</v>
      </c>
      <c r="AN33" s="72">
        <f t="shared" si="9"/>
        <v>310</v>
      </c>
      <c r="AO33" s="72" t="str">
        <f t="shared" si="10"/>
        <v>Y</v>
      </c>
      <c r="AP33" s="38">
        <v>0</v>
      </c>
      <c r="AQ33" s="71">
        <f t="shared" si="11"/>
        <v>0.01</v>
      </c>
      <c r="BD33" s="76">
        <f>A測定!A408</f>
        <v>306</v>
      </c>
      <c r="BE33" s="76" t="str">
        <f>A測定!D408</f>
        <v>Ｘ</v>
      </c>
      <c r="BF33" s="45">
        <f>A測定!F408</f>
        <v>58</v>
      </c>
      <c r="BG33" s="47">
        <f>A測定!H408</f>
        <v>0.35</v>
      </c>
      <c r="BH33" s="47">
        <f>A測定!I408</f>
        <v>-0.35</v>
      </c>
      <c r="BI33" s="45">
        <f>A測定!K408</f>
        <v>57.965000000000003</v>
      </c>
      <c r="BJ33" s="47">
        <f>A測定!M408</f>
        <v>-0.03</v>
      </c>
      <c r="BK33" s="39" t="str">
        <f>IF(BJ33=0,"・",IF(AND(BJ33&gt;0),"→","←"))</f>
        <v>←</v>
      </c>
      <c r="BL33" s="39" t="str">
        <f t="shared" si="1"/>
        <v>OK</v>
      </c>
    </row>
    <row r="34" spans="3:64">
      <c r="AN34" s="72">
        <f t="shared" si="9"/>
        <v>314</v>
      </c>
      <c r="AO34" s="72" t="str">
        <f t="shared" si="10"/>
        <v>X</v>
      </c>
      <c r="AP34" s="38">
        <v>0</v>
      </c>
      <c r="AQ34" s="71">
        <f t="shared" si="11"/>
        <v>0</v>
      </c>
      <c r="BD34" s="76">
        <f>A測定!A409</f>
        <v>306</v>
      </c>
      <c r="BE34" s="76" t="str">
        <f>A測定!D409</f>
        <v>Y</v>
      </c>
      <c r="BF34" s="45">
        <f>A測定!F409</f>
        <v>-160</v>
      </c>
      <c r="BG34" s="47">
        <f>A測定!H409</f>
        <v>0.35</v>
      </c>
      <c r="BH34" s="47">
        <f>A測定!I409</f>
        <v>-0.35</v>
      </c>
      <c r="BI34" s="45">
        <f>A測定!K409</f>
        <v>-160.273</v>
      </c>
      <c r="BJ34" s="47">
        <f>A測定!M409</f>
        <v>-0.27</v>
      </c>
      <c r="BK34" s="39" t="str">
        <f>IF(BJ34=0,"・",IF(AND(BJ34&gt;0),"↑","↓"))</f>
        <v>↓</v>
      </c>
      <c r="BL34" s="39" t="str">
        <f t="shared" si="1"/>
        <v>OK</v>
      </c>
    </row>
    <row r="35" spans="3:64">
      <c r="AN35" s="72">
        <f t="shared" si="9"/>
        <v>314</v>
      </c>
      <c r="AO35" s="72" t="str">
        <f t="shared" si="10"/>
        <v>Y</v>
      </c>
      <c r="AP35" s="38">
        <v>0</v>
      </c>
      <c r="AQ35" s="71">
        <f t="shared" si="11"/>
        <v>0</v>
      </c>
      <c r="BD35" s="76">
        <f>A測定!A23</f>
        <v>315</v>
      </c>
      <c r="BE35" s="76" t="str">
        <f>A測定!D23</f>
        <v>X</v>
      </c>
      <c r="BF35" s="45">
        <f>A測定!F23</f>
        <v>66.5</v>
      </c>
      <c r="BG35" s="47">
        <f>A測定!H23</f>
        <v>0.5</v>
      </c>
      <c r="BH35" s="47">
        <f>A測定!I23</f>
        <v>-0.5</v>
      </c>
      <c r="BI35" s="45">
        <f>A測定!K23</f>
        <v>66.59</v>
      </c>
      <c r="BJ35" s="47">
        <f>A測定!M23</f>
        <v>0.09</v>
      </c>
      <c r="BK35" s="39" t="str">
        <f>IF(BJ35=0,"・",IF(AND(BJ35&gt;0),"→","←"))</f>
        <v>→</v>
      </c>
      <c r="BL35" s="39" t="str">
        <f t="shared" si="1"/>
        <v>OK</v>
      </c>
    </row>
    <row r="36" spans="3:64">
      <c r="AN36" s="72">
        <f t="shared" si="9"/>
        <v>319</v>
      </c>
      <c r="AO36" s="72" t="str">
        <f t="shared" si="10"/>
        <v>X</v>
      </c>
      <c r="AP36" s="38">
        <v>0</v>
      </c>
      <c r="AQ36" s="71">
        <f t="shared" si="11"/>
        <v>-0.01</v>
      </c>
      <c r="BD36" s="76">
        <f>A測定!A24</f>
        <v>315</v>
      </c>
      <c r="BE36" s="76" t="str">
        <f>A測定!D24</f>
        <v>Y</v>
      </c>
      <c r="BF36" s="45">
        <f>A測定!F24</f>
        <v>-175.5</v>
      </c>
      <c r="BG36" s="47">
        <f>A測定!H24</f>
        <v>0.5</v>
      </c>
      <c r="BH36" s="47">
        <f>A測定!I24</f>
        <v>-0.3</v>
      </c>
      <c r="BI36" s="45">
        <f>A測定!K24</f>
        <v>-175.66399999999999</v>
      </c>
      <c r="BJ36" s="47">
        <f>A測定!M24</f>
        <v>-0.16</v>
      </c>
      <c r="BK36" s="39" t="str">
        <f>IF(BJ36=0,"・",IF(AND(BJ36&gt;0),"↑","↓"))</f>
        <v>↓</v>
      </c>
      <c r="BL36" s="39" t="str">
        <f t="shared" si="1"/>
        <v>OK</v>
      </c>
    </row>
    <row r="37" spans="3:64">
      <c r="AN37" s="72">
        <f t="shared" si="9"/>
        <v>319</v>
      </c>
      <c r="AO37" s="72" t="str">
        <f t="shared" si="10"/>
        <v>Y</v>
      </c>
      <c r="AP37" s="38">
        <v>0</v>
      </c>
      <c r="AQ37" s="71">
        <f t="shared" si="11"/>
        <v>0.1</v>
      </c>
    </row>
    <row r="38" spans="3:64">
      <c r="AN38" s="72">
        <f t="shared" si="9"/>
        <v>309</v>
      </c>
      <c r="AO38" s="72" t="str">
        <f t="shared" si="10"/>
        <v>X</v>
      </c>
      <c r="AP38" s="38">
        <v>0</v>
      </c>
      <c r="AQ38" s="71">
        <f t="shared" si="11"/>
        <v>0.05</v>
      </c>
    </row>
    <row r="39" spans="3:64">
      <c r="I39" s="38">
        <f>BB19</f>
        <v>302</v>
      </c>
      <c r="AN39" s="72">
        <f t="shared" si="9"/>
        <v>309</v>
      </c>
      <c r="AO39" s="72" t="str">
        <f t="shared" si="10"/>
        <v>Y</v>
      </c>
      <c r="AP39" s="38">
        <v>0</v>
      </c>
      <c r="AQ39" s="71">
        <f t="shared" si="11"/>
        <v>-0.05</v>
      </c>
    </row>
    <row r="40" spans="3:64">
      <c r="C40" s="38">
        <f>BB23</f>
        <v>311</v>
      </c>
      <c r="M40" s="72">
        <f>BD17</f>
        <v>319</v>
      </c>
      <c r="AN40" s="72">
        <f t="shared" si="9"/>
        <v>320</v>
      </c>
      <c r="AO40" s="72" t="str">
        <f t="shared" si="10"/>
        <v>X</v>
      </c>
      <c r="AP40" s="38">
        <v>0</v>
      </c>
      <c r="AQ40" s="71">
        <f t="shared" si="11"/>
        <v>0.05</v>
      </c>
    </row>
    <row r="41" spans="3:64">
      <c r="W41" s="72">
        <f>BD27</f>
        <v>317</v>
      </c>
      <c r="AC41" s="72">
        <f>BD33</f>
        <v>306</v>
      </c>
      <c r="AN41" s="72">
        <f t="shared" si="9"/>
        <v>320</v>
      </c>
      <c r="AO41" s="72" t="str">
        <f t="shared" si="10"/>
        <v>Y</v>
      </c>
      <c r="AP41" s="38">
        <v>0</v>
      </c>
      <c r="AQ41" s="71">
        <f t="shared" si="11"/>
        <v>-0.02</v>
      </c>
    </row>
    <row r="42" spans="3:64">
      <c r="AN42" s="72">
        <f t="shared" si="9"/>
        <v>318</v>
      </c>
      <c r="AO42" s="72" t="str">
        <f t="shared" si="10"/>
        <v>X</v>
      </c>
      <c r="AP42" s="38">
        <v>0</v>
      </c>
      <c r="AQ42" s="71">
        <f t="shared" si="11"/>
        <v>0.01</v>
      </c>
    </row>
    <row r="43" spans="3:64">
      <c r="AN43" s="72">
        <f t="shared" si="9"/>
        <v>318</v>
      </c>
      <c r="AO43" s="72" t="str">
        <f t="shared" si="10"/>
        <v>Y</v>
      </c>
      <c r="AP43" s="38">
        <v>0</v>
      </c>
      <c r="AQ43" s="71">
        <f t="shared" si="11"/>
        <v>-7.0000000000000007E-2</v>
      </c>
    </row>
    <row r="44" spans="3:64">
      <c r="AN44" s="72">
        <f t="shared" si="9"/>
        <v>308</v>
      </c>
      <c r="AO44" s="72" t="str">
        <f t="shared" si="10"/>
        <v>X</v>
      </c>
      <c r="AP44" s="38">
        <v>0</v>
      </c>
      <c r="AQ44" s="71">
        <f t="shared" si="11"/>
        <v>0.06</v>
      </c>
    </row>
    <row r="45" spans="3:64">
      <c r="AI45" s="72">
        <f>BD35</f>
        <v>315</v>
      </c>
      <c r="AN45" s="72">
        <f t="shared" si="9"/>
        <v>308</v>
      </c>
      <c r="AO45" s="72" t="str">
        <f t="shared" si="10"/>
        <v>Y</v>
      </c>
      <c r="AP45" s="38">
        <v>0</v>
      </c>
      <c r="AQ45" s="71">
        <f t="shared" si="11"/>
        <v>-0.11</v>
      </c>
    </row>
    <row r="46" spans="3:64">
      <c r="AN46" s="72">
        <f t="shared" si="9"/>
        <v>317</v>
      </c>
      <c r="AO46" s="72" t="str">
        <f t="shared" si="10"/>
        <v>X</v>
      </c>
      <c r="AP46" s="38">
        <v>0</v>
      </c>
      <c r="AQ46" s="71">
        <f t="shared" si="11"/>
        <v>0</v>
      </c>
    </row>
    <row r="47" spans="3:64">
      <c r="I47" s="38">
        <f>BB25</f>
        <v>301</v>
      </c>
      <c r="AN47" s="72">
        <f t="shared" si="9"/>
        <v>317</v>
      </c>
      <c r="AO47" s="72" t="str">
        <f t="shared" si="10"/>
        <v>Y</v>
      </c>
      <c r="AP47" s="38">
        <v>0</v>
      </c>
      <c r="AQ47" s="71">
        <f t="shared" si="11"/>
        <v>-0.14000000000000001</v>
      </c>
    </row>
    <row r="48" spans="3:64">
      <c r="M48" s="72">
        <f>BD23</f>
        <v>318</v>
      </c>
      <c r="AN48" s="72">
        <f t="shared" si="9"/>
        <v>307</v>
      </c>
      <c r="AO48" s="72" t="str">
        <f t="shared" si="10"/>
        <v>X</v>
      </c>
      <c r="AP48" s="38">
        <v>0</v>
      </c>
      <c r="AQ48" s="71">
        <f t="shared" si="11"/>
        <v>-0.02</v>
      </c>
    </row>
    <row r="49" spans="23:43">
      <c r="W49" s="72">
        <f>BD31</f>
        <v>316</v>
      </c>
      <c r="AN49" s="72">
        <f t="shared" si="9"/>
        <v>307</v>
      </c>
      <c r="AO49" s="72" t="str">
        <f t="shared" si="10"/>
        <v>Y</v>
      </c>
      <c r="AP49" s="38">
        <v>0</v>
      </c>
      <c r="AQ49" s="71">
        <f t="shared" si="11"/>
        <v>-0.18</v>
      </c>
    </row>
    <row r="50" spans="23:43">
      <c r="AN50" s="72">
        <f t="shared" si="9"/>
        <v>316</v>
      </c>
      <c r="AO50" s="72" t="str">
        <f t="shared" si="10"/>
        <v>X</v>
      </c>
      <c r="AP50" s="38">
        <v>0</v>
      </c>
      <c r="AQ50" s="71">
        <f t="shared" si="11"/>
        <v>-0.22</v>
      </c>
    </row>
    <row r="51" spans="23:43">
      <c r="AN51" s="72">
        <f t="shared" si="9"/>
        <v>316</v>
      </c>
      <c r="AO51" s="72" t="str">
        <f t="shared" si="10"/>
        <v>Y</v>
      </c>
      <c r="AP51" s="38">
        <v>0</v>
      </c>
      <c r="AQ51" s="71">
        <f t="shared" si="11"/>
        <v>-0.34</v>
      </c>
    </row>
    <row r="52" spans="23:43">
      <c r="AN52" s="72">
        <f t="shared" si="9"/>
        <v>306</v>
      </c>
      <c r="AO52" s="72" t="str">
        <f t="shared" si="10"/>
        <v>Ｘ</v>
      </c>
      <c r="AP52" s="38">
        <v>0</v>
      </c>
      <c r="AQ52" s="71">
        <f t="shared" si="11"/>
        <v>-0.03</v>
      </c>
    </row>
    <row r="53" spans="23:43">
      <c r="AN53" s="72">
        <f t="shared" si="9"/>
        <v>306</v>
      </c>
      <c r="AO53" s="72" t="str">
        <f t="shared" si="10"/>
        <v>Y</v>
      </c>
      <c r="AP53" s="38">
        <v>0</v>
      </c>
      <c r="AQ53" s="71">
        <f t="shared" si="11"/>
        <v>-0.27</v>
      </c>
    </row>
    <row r="54" spans="23:43">
      <c r="AN54" s="72">
        <f t="shared" si="9"/>
        <v>315</v>
      </c>
      <c r="AO54" s="72" t="str">
        <f t="shared" si="10"/>
        <v>X</v>
      </c>
      <c r="AP54" s="38">
        <v>0</v>
      </c>
      <c r="AQ54" s="71">
        <f t="shared" si="11"/>
        <v>0.09</v>
      </c>
    </row>
    <row r="55" spans="23:43">
      <c r="AN55" s="72">
        <f t="shared" si="9"/>
        <v>315</v>
      </c>
      <c r="AO55" s="72" t="str">
        <f t="shared" si="10"/>
        <v>Y</v>
      </c>
      <c r="AP55" s="38">
        <v>0</v>
      </c>
      <c r="AQ55" s="71">
        <f t="shared" si="11"/>
        <v>-0.16</v>
      </c>
    </row>
    <row r="56" spans="23:43">
      <c r="AN56" s="72"/>
      <c r="AO56" s="72"/>
      <c r="AQ56" s="71"/>
    </row>
    <row r="57" spans="23:43">
      <c r="AN57" s="72"/>
      <c r="AO57" s="72"/>
      <c r="AQ57" s="71"/>
    </row>
    <row r="58" spans="23:43">
      <c r="AN58" s="72"/>
      <c r="AO58" s="72"/>
      <c r="AQ58" s="71"/>
    </row>
    <row r="91" spans="30:30">
      <c r="AD91" s="82"/>
    </row>
  </sheetData>
  <mergeCells count="21">
    <mergeCell ref="AT9:AT10"/>
    <mergeCell ref="H3:I4"/>
    <mergeCell ref="J3:R4"/>
    <mergeCell ref="F1:N2"/>
    <mergeCell ref="A1:E2"/>
    <mergeCell ref="A3:E4"/>
    <mergeCell ref="BF9:BF10"/>
    <mergeCell ref="AX9:AY9"/>
    <mergeCell ref="AZ9:AZ10"/>
    <mergeCell ref="BB9:BB10"/>
    <mergeCell ref="BA9:BA10"/>
    <mergeCell ref="AV9:AV10"/>
    <mergeCell ref="AW9:AW10"/>
    <mergeCell ref="AU9:AU10"/>
    <mergeCell ref="BD9:BD10"/>
    <mergeCell ref="BE9:BE10"/>
    <mergeCell ref="BL9:BL10"/>
    <mergeCell ref="BG9:BH9"/>
    <mergeCell ref="BI9:BI10"/>
    <mergeCell ref="BJ9:BJ10"/>
    <mergeCell ref="BK9:BK10"/>
  </mergeCells>
  <phoneticPr fontId="2"/>
  <conditionalFormatting sqref="BJ11:BJ36">
    <cfRule type="cellIs" dxfId="29" priority="1" stopIfTrue="1" operator="notBetween">
      <formula>BG11</formula>
      <formula>BH11</formula>
    </cfRule>
    <cfRule type="cellIs" dxfId="28" priority="2" stopIfTrue="1" operator="notBetween">
      <formula>BG11-0.1</formula>
      <formula>BH11+0.1</formula>
    </cfRule>
  </conditionalFormatting>
  <conditionalFormatting sqref="AV11:AV26">
    <cfRule type="cellIs" dxfId="27" priority="3" stopIfTrue="1" operator="notBetween">
      <formula>AY11</formula>
      <formula>AX11</formula>
    </cfRule>
    <cfRule type="cellIs" dxfId="26" priority="4" stopIfTrue="1" operator="notBetween">
      <formula>AY11-0.1</formula>
      <formula>AX11+0.1</formula>
    </cfRule>
  </conditionalFormatting>
  <conditionalFormatting sqref="BL11:BL36 AT11:AT26">
    <cfRule type="cellIs" dxfId="25" priority="5" stopIfTrue="1" operator="equal">
      <formula>"NG"</formula>
    </cfRule>
    <cfRule type="cellIs" dxfId="24" priority="6" stopIfTrue="1" operator="equal">
      <formula>"OK"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57" orientation="landscape" verticalDpi="0" r:id="rId1"/>
  <headerFooter alignWithMargins="0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6"/>
    <pageSetUpPr fitToPage="1"/>
  </sheetPr>
  <dimension ref="A1:BL36"/>
  <sheetViews>
    <sheetView zoomScale="50" zoomScaleNormal="50" workbookViewId="0">
      <selection activeCell="T2" sqref="T2"/>
    </sheetView>
  </sheetViews>
  <sheetFormatPr baseColWidth="10" defaultColWidth="9" defaultRowHeight="17"/>
  <cols>
    <col min="1" max="1" width="4.6640625" style="38" customWidth="1"/>
    <col min="2" max="3" width="6.6640625" style="38" customWidth="1"/>
    <col min="4" max="4" width="10.6640625" style="38" customWidth="1"/>
    <col min="5" max="6" width="5.6640625" style="38" customWidth="1"/>
    <col min="7" max="7" width="10.6640625" style="38" customWidth="1"/>
    <col min="8" max="8" width="3.6640625" style="38" customWidth="1"/>
    <col min="9" max="26" width="5.6640625" style="38" customWidth="1"/>
    <col min="27" max="27" width="3.6640625" style="38" customWidth="1"/>
    <col min="28" max="28" width="10.6640625" style="38" customWidth="1"/>
    <col min="29" max="30" width="5.6640625" style="38" customWidth="1"/>
    <col min="31" max="31" width="10.6640625" style="38" customWidth="1"/>
    <col min="32" max="33" width="6.6640625" style="38" customWidth="1"/>
    <col min="34" max="34" width="4.6640625" style="38" customWidth="1"/>
    <col min="35" max="45" width="9" style="38"/>
    <col min="46" max="46" width="5.6640625" style="38" customWidth="1"/>
    <col min="47" max="47" width="6.6640625" style="38" customWidth="1"/>
    <col min="48" max="48" width="7.6640625" style="38" customWidth="1"/>
    <col min="49" max="49" width="12.1640625" style="38" customWidth="1"/>
    <col min="50" max="51" width="7.6640625" style="38" customWidth="1"/>
    <col min="52" max="52" width="12.1640625" style="38" customWidth="1"/>
    <col min="53" max="53" width="5.6640625" style="38" customWidth="1"/>
    <col min="54" max="54" width="7.1640625" style="38" customWidth="1"/>
    <col min="55" max="55" width="9" style="38"/>
    <col min="56" max="56" width="7.1640625" style="38" customWidth="1"/>
    <col min="57" max="57" width="5.6640625" style="38" customWidth="1"/>
    <col min="58" max="58" width="12.1640625" style="38" customWidth="1"/>
    <col min="59" max="60" width="7.6640625" style="38" customWidth="1"/>
    <col min="61" max="61" width="12.1640625" style="38" customWidth="1"/>
    <col min="62" max="62" width="7.6640625" style="38" customWidth="1"/>
    <col min="63" max="63" width="6.6640625" style="38" customWidth="1"/>
    <col min="64" max="64" width="5.6640625" style="38" customWidth="1"/>
    <col min="65" max="16384" width="9" style="38"/>
  </cols>
  <sheetData>
    <row r="1" spans="1:64" ht="17.25" customHeight="1">
      <c r="A1" s="784" t="str">
        <f>A測定!A5</f>
        <v>GHAC  R0J尺寸检查表</v>
      </c>
      <c r="B1" s="784"/>
      <c r="C1" s="784"/>
      <c r="D1" s="784"/>
      <c r="E1" s="784"/>
      <c r="F1" s="784" t="str">
        <f>CONCATENATE(MID(A測定!A5,6,3),"#",A測定!D5,"_",A測定!L5,"(",TEXT(A測定!G5,"yy/mm/dd"),")","_","SHOT.NO",A測定!J5)</f>
        <v xml:space="preserve"> R0#3_DC1(AVE)_SHOT.NO191</v>
      </c>
      <c r="G1" s="784"/>
      <c r="H1" s="784"/>
      <c r="I1" s="784"/>
      <c r="J1" s="784"/>
      <c r="K1" s="784"/>
      <c r="L1" s="784"/>
      <c r="M1" s="784"/>
      <c r="N1" s="784"/>
      <c r="AN1" s="38" t="s">
        <v>84</v>
      </c>
    </row>
    <row r="2" spans="1:64" ht="17.25" customHeight="1">
      <c r="A2" s="784"/>
      <c r="B2" s="784"/>
      <c r="C2" s="784"/>
      <c r="D2" s="784"/>
      <c r="E2" s="784"/>
      <c r="F2" s="784"/>
      <c r="G2" s="784"/>
      <c r="H2" s="784"/>
      <c r="I2" s="784"/>
      <c r="J2" s="784"/>
      <c r="K2" s="784"/>
      <c r="L2" s="784"/>
      <c r="M2" s="784"/>
      <c r="N2" s="784"/>
      <c r="AN2" s="38">
        <v>-0.05</v>
      </c>
      <c r="AO2" s="38">
        <v>0.05</v>
      </c>
      <c r="AP2" s="38">
        <v>0.05</v>
      </c>
      <c r="AQ2" s="38">
        <v>-0.05</v>
      </c>
      <c r="AR2" s="38">
        <v>-0.05</v>
      </c>
    </row>
    <row r="3" spans="1:64" ht="17.25" customHeight="1">
      <c r="A3" s="784" t="str">
        <f>A測定!$T$2</f>
        <v>天　軸間</v>
      </c>
      <c r="B3" s="784"/>
      <c r="C3" s="784"/>
      <c r="D3" s="784"/>
      <c r="E3" s="784"/>
      <c r="F3" s="39" t="s">
        <v>25</v>
      </c>
      <c r="G3" s="40">
        <f>MAX(AV13:AV20,BJ11:BJ18)</f>
        <v>0.13</v>
      </c>
      <c r="H3" s="785" t="str">
        <f>A測定!$J$7</f>
        <v>基准值</v>
      </c>
      <c r="I3" s="786"/>
      <c r="J3" s="791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K3" s="791"/>
      <c r="L3" s="791"/>
      <c r="M3" s="791"/>
      <c r="N3" s="791"/>
      <c r="O3" s="791"/>
      <c r="P3" s="791"/>
      <c r="Q3" s="791"/>
      <c r="R3" s="792"/>
      <c r="S3" s="1"/>
      <c r="T3" s="1"/>
      <c r="AN3" s="38">
        <v>0.05</v>
      </c>
      <c r="AO3" s="38">
        <v>0.05</v>
      </c>
      <c r="AP3" s="38">
        <v>-0.05</v>
      </c>
      <c r="AQ3" s="38">
        <v>-0.05</v>
      </c>
      <c r="AR3" s="38">
        <v>0.05</v>
      </c>
    </row>
    <row r="4" spans="1:64" ht="17.25" customHeight="1">
      <c r="A4" s="784"/>
      <c r="B4" s="784"/>
      <c r="C4" s="784"/>
      <c r="D4" s="784"/>
      <c r="E4" s="784"/>
      <c r="F4" s="39" t="s">
        <v>21</v>
      </c>
      <c r="G4" s="40">
        <f>MIN(AV13:AV20,BJ11:BJ18)</f>
        <v>-0.36</v>
      </c>
      <c r="H4" s="787"/>
      <c r="I4" s="788"/>
      <c r="J4" s="794"/>
      <c r="K4" s="794"/>
      <c r="L4" s="794"/>
      <c r="M4" s="794"/>
      <c r="N4" s="794"/>
      <c r="O4" s="794"/>
      <c r="P4" s="794"/>
      <c r="Q4" s="794"/>
      <c r="R4" s="795"/>
      <c r="S4" s="1"/>
      <c r="T4" s="1"/>
      <c r="AN4" s="38">
        <v>-0.15</v>
      </c>
      <c r="AO4" s="38">
        <v>0.15</v>
      </c>
      <c r="AP4" s="38">
        <v>0.15</v>
      </c>
      <c r="AQ4" s="38">
        <v>-0.15</v>
      </c>
      <c r="AR4" s="38">
        <v>-0.15</v>
      </c>
    </row>
    <row r="5" spans="1:64">
      <c r="AN5" s="38">
        <v>0.15</v>
      </c>
      <c r="AO5" s="38">
        <v>0.15</v>
      </c>
      <c r="AP5" s="38">
        <v>-0.15</v>
      </c>
      <c r="AQ5" s="38">
        <v>-0.15</v>
      </c>
      <c r="AR5" s="38">
        <v>0.15</v>
      </c>
    </row>
    <row r="6" spans="1:64" ht="17.25" customHeight="1">
      <c r="I6" s="38">
        <f>$BB$11</f>
        <v>210</v>
      </c>
      <c r="AN6" s="38">
        <v>-0.25</v>
      </c>
      <c r="AO6" s="38">
        <v>0.25</v>
      </c>
      <c r="AP6" s="38">
        <v>0.25</v>
      </c>
      <c r="AQ6" s="38">
        <v>-0.25</v>
      </c>
      <c r="AR6" s="38">
        <v>-0.25</v>
      </c>
    </row>
    <row r="7" spans="1:64">
      <c r="Z7" s="72">
        <f>BD11</f>
        <v>205</v>
      </c>
      <c r="AN7" s="38">
        <v>0.25</v>
      </c>
      <c r="AO7" s="38">
        <v>0.25</v>
      </c>
      <c r="AP7" s="38">
        <v>-0.25</v>
      </c>
      <c r="AQ7" s="38">
        <v>-0.25</v>
      </c>
      <c r="AR7" s="38">
        <v>0.25</v>
      </c>
    </row>
    <row r="8" spans="1:64">
      <c r="AN8" s="305">
        <v>-0.3</v>
      </c>
      <c r="AO8" s="305">
        <v>0.3</v>
      </c>
      <c r="AP8" s="305">
        <v>0.3</v>
      </c>
      <c r="AQ8" s="305">
        <v>-0.3</v>
      </c>
      <c r="AR8" s="305">
        <v>-0.3</v>
      </c>
    </row>
    <row r="9" spans="1:64" ht="17.25" customHeight="1">
      <c r="AN9" s="305">
        <v>0.3</v>
      </c>
      <c r="AO9" s="305">
        <v>0.3</v>
      </c>
      <c r="AP9" s="305">
        <v>-0.3</v>
      </c>
      <c r="AQ9" s="305">
        <v>-0.3</v>
      </c>
      <c r="AR9" s="305">
        <v>0.3</v>
      </c>
      <c r="AT9" s="778" t="str">
        <f>A測定!$O$11</f>
        <v>判定</v>
      </c>
      <c r="AU9" s="800" t="str">
        <f>A測定!$C$11</f>
        <v>方向</v>
      </c>
      <c r="AV9" s="778" t="str">
        <f>A測定!$M$11</f>
        <v>差異</v>
      </c>
      <c r="AW9" s="778" t="str">
        <f>A測定!$K$11</f>
        <v>測定値</v>
      </c>
      <c r="AX9" s="778" t="str">
        <f>RIGHT(A測定!$H$11,2)</f>
        <v>公差</v>
      </c>
      <c r="AY9" s="778"/>
      <c r="AZ9" s="778" t="str">
        <f>A測定!$F$11</f>
        <v>工件尺寸</v>
      </c>
      <c r="BA9" s="778" t="str">
        <f>A測定!$D$11</f>
        <v>测量</v>
      </c>
      <c r="BB9" s="778" t="str">
        <f>A測定!$A$11</f>
        <v>NO</v>
      </c>
      <c r="BD9" s="778" t="str">
        <f>BB9</f>
        <v>NO</v>
      </c>
      <c r="BE9" s="778" t="str">
        <f>BA9</f>
        <v>测量</v>
      </c>
      <c r="BF9" s="781" t="str">
        <f>AZ9</f>
        <v>工件尺寸</v>
      </c>
      <c r="BG9" s="778" t="str">
        <f>AX9</f>
        <v>公差</v>
      </c>
      <c r="BH9" s="778"/>
      <c r="BI9" s="778" t="str">
        <f>AW9</f>
        <v>測定値</v>
      </c>
      <c r="BJ9" s="778" t="str">
        <f>AV9</f>
        <v>差異</v>
      </c>
      <c r="BK9" s="800" t="str">
        <f>AU9</f>
        <v>方向</v>
      </c>
      <c r="BL9" s="778" t="str">
        <f>AT9</f>
        <v>判定</v>
      </c>
    </row>
    <row r="10" spans="1:64">
      <c r="AN10" s="305">
        <v>-0.35</v>
      </c>
      <c r="AO10" s="305">
        <v>0.35</v>
      </c>
      <c r="AP10" s="305">
        <v>0.35</v>
      </c>
      <c r="AQ10" s="305">
        <v>-0.35</v>
      </c>
      <c r="AR10" s="305">
        <v>-0.35</v>
      </c>
      <c r="AT10" s="778"/>
      <c r="AU10" s="780"/>
      <c r="AV10" s="778"/>
      <c r="AW10" s="778"/>
      <c r="AX10" s="173" t="str">
        <f>LEFT(A測定!$I$11,1)</f>
        <v>下</v>
      </c>
      <c r="AY10" s="173" t="str">
        <f>LEFT(A測定!$H$11,1)</f>
        <v>上</v>
      </c>
      <c r="AZ10" s="778"/>
      <c r="BA10" s="778"/>
      <c r="BB10" s="778"/>
      <c r="BD10" s="778"/>
      <c r="BE10" s="778"/>
      <c r="BF10" s="778"/>
      <c r="BG10" s="39" t="str">
        <f>AY10</f>
        <v>上</v>
      </c>
      <c r="BH10" s="39" t="str">
        <f>AX10</f>
        <v>下</v>
      </c>
      <c r="BI10" s="778"/>
      <c r="BJ10" s="778"/>
      <c r="BK10" s="780"/>
      <c r="BL10" s="778"/>
    </row>
    <row r="11" spans="1:64">
      <c r="AN11" s="305">
        <v>0.35</v>
      </c>
      <c r="AO11" s="305">
        <v>0.35</v>
      </c>
      <c r="AP11" s="305">
        <v>-0.35</v>
      </c>
      <c r="AQ11" s="305">
        <v>-0.35</v>
      </c>
      <c r="AR11" s="305">
        <v>0.35</v>
      </c>
      <c r="AT11" s="39" t="str">
        <f>IF(AND(AY11&gt;=AV11,AV11&gt;=AX11),"OK","NG")</f>
        <v>OK</v>
      </c>
      <c r="AU11" s="39" t="str">
        <f>IF(AV11=0,"・",IF(AND(AV11&gt;0),"←","→"))</f>
        <v>→</v>
      </c>
      <c r="AV11" s="42">
        <f>A測定!M218</f>
        <v>-0.19</v>
      </c>
      <c r="AW11" s="45">
        <f>A測定!K218</f>
        <v>176.80600000000001</v>
      </c>
      <c r="AX11" s="47">
        <f>A測定!I218</f>
        <v>-0.3</v>
      </c>
      <c r="AY11" s="47">
        <f>A測定!H218</f>
        <v>0.3</v>
      </c>
      <c r="AZ11" s="45">
        <f>A測定!F218</f>
        <v>177</v>
      </c>
      <c r="BA11" s="39" t="str">
        <f>A測定!D218</f>
        <v>Y</v>
      </c>
      <c r="BB11" s="79">
        <f>A測定!A218</f>
        <v>210</v>
      </c>
      <c r="BD11" s="76">
        <f>A測定!A200</f>
        <v>205</v>
      </c>
      <c r="BE11" s="76" t="str">
        <f>A測定!D200</f>
        <v>Y</v>
      </c>
      <c r="BF11" s="45">
        <f>A測定!F200</f>
        <v>-123</v>
      </c>
      <c r="BG11" s="47">
        <f>A測定!H200</f>
        <v>0.3</v>
      </c>
      <c r="BH11" s="47">
        <f>A測定!I200</f>
        <v>-0.3</v>
      </c>
      <c r="BI11" s="45">
        <f>A測定!K200</f>
        <v>-123.364</v>
      </c>
      <c r="BJ11" s="47">
        <f>A測定!M200</f>
        <v>-0.36</v>
      </c>
      <c r="BK11" s="39" t="str">
        <f>IF(BJ11=0,"・",IF(AND(BJ11&gt;0),"←","→"))</f>
        <v>→</v>
      </c>
      <c r="BL11" s="39" t="str">
        <f t="shared" ref="BL11:BL18" si="0">IF(AND(BG11&gt;=BJ11,BJ11&gt;=BH11),"OK","NG")</f>
        <v>NG</v>
      </c>
    </row>
    <row r="12" spans="1:64">
      <c r="AT12" s="39" t="str">
        <f>IF(AND(AY12&gt;=AV12,AV12&gt;=AX12),"OK","NG")</f>
        <v>OK</v>
      </c>
      <c r="AU12" s="39" t="str">
        <f>IF(AV12=0,"・",IF(AND(AV12&gt;0),"↑","↓"))</f>
        <v>↑</v>
      </c>
      <c r="AV12" s="42">
        <f>A測定!M219</f>
        <v>0.28999999999999998</v>
      </c>
      <c r="AW12" s="45">
        <f>A測定!K219</f>
        <v>193.595</v>
      </c>
      <c r="AX12" s="47">
        <f>A測定!I219</f>
        <v>-0.3</v>
      </c>
      <c r="AY12" s="47">
        <f>A測定!H219</f>
        <v>0.3</v>
      </c>
      <c r="AZ12" s="45">
        <f>A測定!F219</f>
        <v>193.3</v>
      </c>
      <c r="BA12" s="39" t="str">
        <f>A測定!D219</f>
        <v>Z</v>
      </c>
      <c r="BB12" s="79">
        <f>A測定!A219</f>
        <v>210</v>
      </c>
      <c r="BD12" s="76">
        <f>A測定!A201</f>
        <v>205</v>
      </c>
      <c r="BE12" s="76" t="str">
        <f>A測定!D201</f>
        <v>Z</v>
      </c>
      <c r="BF12" s="45">
        <f>A測定!F201</f>
        <v>138</v>
      </c>
      <c r="BG12" s="47">
        <f>A測定!H201</f>
        <v>0.3</v>
      </c>
      <c r="BH12" s="47">
        <f>A測定!I201</f>
        <v>-0.3</v>
      </c>
      <c r="BI12" s="45">
        <f>A測定!K201</f>
        <v>138.126</v>
      </c>
      <c r="BJ12" s="47">
        <f>A測定!M201</f>
        <v>0.13</v>
      </c>
      <c r="BK12" s="39" t="str">
        <f>IF(BJ12=0,"・",IF(AND(BJ12&gt;0),"↑","↓"))</f>
        <v>↑</v>
      </c>
      <c r="BL12" s="39" t="str">
        <f t="shared" si="0"/>
        <v>OK</v>
      </c>
    </row>
    <row r="13" spans="1:64">
      <c r="AN13" s="38">
        <f t="shared" ref="AN13:AN20" si="1">BB13</f>
        <v>202</v>
      </c>
      <c r="AO13" s="38" t="str">
        <f t="shared" ref="AO13:AO20" si="2">BA13</f>
        <v>Y</v>
      </c>
      <c r="AP13" s="38">
        <v>0</v>
      </c>
      <c r="AQ13" s="71">
        <f t="shared" ref="AQ13:AQ20" si="3">AV13</f>
        <v>-0.19</v>
      </c>
      <c r="AT13" s="39" t="str">
        <f t="shared" ref="AT13:AT20" si="4">IF(AND(AY13&gt;=AV13,AV13&gt;=AX13),"OK","NG")</f>
        <v>OK</v>
      </c>
      <c r="AU13" s="39" t="str">
        <f>IF(AV13=0,"・",IF(AND(AV13&gt;0),"←","→"))</f>
        <v>→</v>
      </c>
      <c r="AV13" s="42">
        <f>A測定!M192</f>
        <v>-0.19</v>
      </c>
      <c r="AW13" s="45">
        <f>A測定!K192</f>
        <v>-0.188</v>
      </c>
      <c r="AX13" s="47">
        <f>A測定!I192</f>
        <v>-0.3</v>
      </c>
      <c r="AY13" s="47">
        <f>A測定!H192</f>
        <v>0.3</v>
      </c>
      <c r="AZ13" s="45">
        <f>A測定!F192</f>
        <v>0</v>
      </c>
      <c r="BA13" s="39" t="str">
        <f>A測定!D192</f>
        <v>Y</v>
      </c>
      <c r="BB13" s="39">
        <f>A測定!A192</f>
        <v>202</v>
      </c>
      <c r="BD13" s="76">
        <f>A測定!A212</f>
        <v>208</v>
      </c>
      <c r="BE13" s="76" t="str">
        <f>A測定!D212</f>
        <v>Y</v>
      </c>
      <c r="BF13" s="45">
        <f>A測定!F212</f>
        <v>-167.5</v>
      </c>
      <c r="BG13" s="47">
        <f>A測定!H212</f>
        <v>0.25</v>
      </c>
      <c r="BH13" s="47">
        <f>A測定!I212</f>
        <v>-0.25</v>
      </c>
      <c r="BI13" s="45">
        <f>A測定!K212</f>
        <v>-167.738</v>
      </c>
      <c r="BJ13" s="47">
        <f>A測定!M212</f>
        <v>-0.24</v>
      </c>
      <c r="BK13" s="39" t="str">
        <f>IF(BJ13=0,"・",IF(AND(BJ13&gt;0),"←","→"))</f>
        <v>→</v>
      </c>
      <c r="BL13" s="39" t="str">
        <f t="shared" si="0"/>
        <v>OK</v>
      </c>
    </row>
    <row r="14" spans="1:64">
      <c r="I14" s="38">
        <f>BB15</f>
        <v>209</v>
      </c>
      <c r="AN14" s="38">
        <f t="shared" si="1"/>
        <v>202</v>
      </c>
      <c r="AO14" s="38" t="str">
        <f t="shared" si="2"/>
        <v>Z</v>
      </c>
      <c r="AP14" s="38">
        <v>0</v>
      </c>
      <c r="AQ14" s="71">
        <f t="shared" si="3"/>
        <v>0.11</v>
      </c>
      <c r="AT14" s="39" t="str">
        <f t="shared" si="4"/>
        <v>OK</v>
      </c>
      <c r="AU14" s="39" t="str">
        <f>IF(AV14=0,"・",IF(AND(AV14&gt;0),"↑","↓"))</f>
        <v>↑</v>
      </c>
      <c r="AV14" s="42">
        <f>A測定!M193</f>
        <v>0.11</v>
      </c>
      <c r="AW14" s="45">
        <f>A測定!K193</f>
        <v>25.114999999999998</v>
      </c>
      <c r="AX14" s="47">
        <f>A測定!I193</f>
        <v>-0.3</v>
      </c>
      <c r="AY14" s="47">
        <f>A測定!H193</f>
        <v>0.3</v>
      </c>
      <c r="AZ14" s="45">
        <f>A測定!F193</f>
        <v>25</v>
      </c>
      <c r="BA14" s="39" t="str">
        <f>A測定!D193</f>
        <v>Z</v>
      </c>
      <c r="BB14" s="39">
        <f>A測定!A193</f>
        <v>202</v>
      </c>
      <c r="BD14" s="76">
        <f>A測定!A213</f>
        <v>208</v>
      </c>
      <c r="BE14" s="76" t="str">
        <f>A測定!D213</f>
        <v>Z</v>
      </c>
      <c r="BF14" s="45">
        <f>A測定!F213</f>
        <v>91</v>
      </c>
      <c r="BG14" s="47">
        <f>A測定!H213</f>
        <v>0.25</v>
      </c>
      <c r="BH14" s="47">
        <f>A測定!I213</f>
        <v>-0.25</v>
      </c>
      <c r="BI14" s="45">
        <f>A測定!K213</f>
        <v>91.046000000000006</v>
      </c>
      <c r="BJ14" s="47">
        <f>A測定!M213</f>
        <v>0.05</v>
      </c>
      <c r="BK14" s="39" t="str">
        <f>IF(BJ14=0,"・",IF(AND(BJ14&gt;0),"↑","↓"))</f>
        <v>↑</v>
      </c>
      <c r="BL14" s="39" t="str">
        <f t="shared" si="0"/>
        <v>OK</v>
      </c>
    </row>
    <row r="15" spans="1:64">
      <c r="Z15" s="72">
        <f>BD13</f>
        <v>208</v>
      </c>
      <c r="AN15" s="38">
        <f t="shared" si="1"/>
        <v>209</v>
      </c>
      <c r="AO15" s="38" t="str">
        <f t="shared" si="2"/>
        <v>Y</v>
      </c>
      <c r="AP15" s="38">
        <v>0</v>
      </c>
      <c r="AQ15" s="71">
        <f t="shared" si="3"/>
        <v>-0.22</v>
      </c>
      <c r="AT15" s="39" t="str">
        <f t="shared" si="4"/>
        <v>OK</v>
      </c>
      <c r="AU15" s="39" t="str">
        <f>IF(AV15=0,"・",IF(AND(AV15&gt;0),"←","→"))</f>
        <v>→</v>
      </c>
      <c r="AV15" s="42">
        <f>A測定!M214</f>
        <v>-0.22</v>
      </c>
      <c r="AW15" s="45">
        <f>A測定!K214</f>
        <v>176.77500000000001</v>
      </c>
      <c r="AX15" s="47">
        <f>A測定!I214</f>
        <v>-0.3</v>
      </c>
      <c r="AY15" s="47">
        <f>A測定!H214</f>
        <v>0.3</v>
      </c>
      <c r="AZ15" s="45">
        <f>A測定!F214</f>
        <v>177</v>
      </c>
      <c r="BA15" s="39" t="str">
        <f>A測定!D214</f>
        <v>Y</v>
      </c>
      <c r="BB15" s="39">
        <f>A測定!A214</f>
        <v>209</v>
      </c>
      <c r="BD15" s="76">
        <f>A測定!A204</f>
        <v>206</v>
      </c>
      <c r="BE15" s="76" t="str">
        <f>A測定!D204</f>
        <v>Y</v>
      </c>
      <c r="BF15" s="45">
        <f>A測定!F204</f>
        <v>-105.5</v>
      </c>
      <c r="BG15" s="47">
        <f>A測定!H204</f>
        <v>0.3</v>
      </c>
      <c r="BH15" s="47">
        <f>A測定!I204</f>
        <v>-0.3</v>
      </c>
      <c r="BI15" s="45">
        <f>A測定!K204</f>
        <v>-105.65300000000001</v>
      </c>
      <c r="BJ15" s="47">
        <f>A測定!M204</f>
        <v>-0.15</v>
      </c>
      <c r="BK15" s="39" t="str">
        <f>IF(BJ15=0,"・",IF(AND(BJ15&gt;0),"←","→"))</f>
        <v>→</v>
      </c>
      <c r="BL15" s="39" t="str">
        <f t="shared" si="0"/>
        <v>OK</v>
      </c>
    </row>
    <row r="16" spans="1:64">
      <c r="AN16" s="38">
        <f t="shared" si="1"/>
        <v>209</v>
      </c>
      <c r="AO16" s="38" t="str">
        <f t="shared" si="2"/>
        <v>Z</v>
      </c>
      <c r="AP16" s="38">
        <v>0</v>
      </c>
      <c r="AQ16" s="71">
        <f t="shared" si="3"/>
        <v>0.13</v>
      </c>
      <c r="AT16" s="39" t="str">
        <f t="shared" si="4"/>
        <v>OK</v>
      </c>
      <c r="AU16" s="39" t="str">
        <f>IF(AV16=0,"・",IF(AND(AV16&gt;0),"↑","↓"))</f>
        <v>↑</v>
      </c>
      <c r="AV16" s="42">
        <f>A測定!M215</f>
        <v>0.13</v>
      </c>
      <c r="AW16" s="45">
        <f>A測定!K215</f>
        <v>105.129</v>
      </c>
      <c r="AX16" s="47">
        <f>A測定!I215</f>
        <v>-0.3</v>
      </c>
      <c r="AY16" s="47">
        <f>A測定!H215</f>
        <v>0.3</v>
      </c>
      <c r="AZ16" s="45">
        <f>A測定!F215</f>
        <v>105</v>
      </c>
      <c r="BA16" s="39" t="str">
        <f>A測定!D215</f>
        <v>Z</v>
      </c>
      <c r="BB16" s="39">
        <f>A測定!A215</f>
        <v>209</v>
      </c>
      <c r="BD16" s="76">
        <f>A測定!A205</f>
        <v>206</v>
      </c>
      <c r="BE16" s="76" t="str">
        <f>A測定!D205</f>
        <v>Z</v>
      </c>
      <c r="BF16" s="45">
        <f>A測定!F205</f>
        <v>52</v>
      </c>
      <c r="BG16" s="47">
        <f>A測定!H205</f>
        <v>0.3</v>
      </c>
      <c r="BH16" s="47">
        <f>A測定!I205</f>
        <v>-0.3</v>
      </c>
      <c r="BI16" s="45">
        <f>A測定!K205</f>
        <v>51.970999999999997</v>
      </c>
      <c r="BJ16" s="47">
        <f>A測定!M205</f>
        <v>-0.03</v>
      </c>
      <c r="BK16" s="39" t="str">
        <f>IF(BJ16=0,"・",IF(AND(BJ16&gt;0),"↑","↓"))</f>
        <v>↓</v>
      </c>
      <c r="BL16" s="39" t="str">
        <f t="shared" si="0"/>
        <v>OK</v>
      </c>
    </row>
    <row r="17" spans="1:64">
      <c r="AN17" s="38">
        <f t="shared" si="1"/>
        <v>207</v>
      </c>
      <c r="AO17" s="38" t="str">
        <f t="shared" si="2"/>
        <v>Y</v>
      </c>
      <c r="AP17" s="38">
        <v>0</v>
      </c>
      <c r="AQ17" s="71">
        <f t="shared" si="3"/>
        <v>-0.18</v>
      </c>
      <c r="AT17" s="39" t="str">
        <f t="shared" si="4"/>
        <v>OK</v>
      </c>
      <c r="AU17" s="39" t="str">
        <f>IF(AV17=0,"・",IF(AND(AV17&gt;0),"←","→"))</f>
        <v>→</v>
      </c>
      <c r="AV17" s="42">
        <f>A測定!M208</f>
        <v>-0.18</v>
      </c>
      <c r="AW17" s="45">
        <f>A測定!K208</f>
        <v>168.31899999999999</v>
      </c>
      <c r="AX17" s="47">
        <f>A測定!I208</f>
        <v>-0.3</v>
      </c>
      <c r="AY17" s="47">
        <f>A測定!H208</f>
        <v>0.3</v>
      </c>
      <c r="AZ17" s="45">
        <f>A測定!F208</f>
        <v>168.5</v>
      </c>
      <c r="BA17" s="39" t="str">
        <f>A測定!D208</f>
        <v>Y</v>
      </c>
      <c r="BB17" s="39">
        <f>A測定!A208</f>
        <v>207</v>
      </c>
      <c r="BD17" s="76">
        <f>A測定!A196</f>
        <v>203</v>
      </c>
      <c r="BE17" s="76" t="str">
        <f>A測定!D196</f>
        <v>Y</v>
      </c>
      <c r="BF17" s="45">
        <f>A測定!F196</f>
        <v>-80</v>
      </c>
      <c r="BG17" s="47">
        <f>A測定!H196</f>
        <v>0.3</v>
      </c>
      <c r="BH17" s="47">
        <f>A測定!I196</f>
        <v>-0.3</v>
      </c>
      <c r="BI17" s="45">
        <f>A測定!K196</f>
        <v>-80.2</v>
      </c>
      <c r="BJ17" s="47">
        <f>A測定!M196</f>
        <v>-0.2</v>
      </c>
      <c r="BK17" s="39" t="str">
        <f>IF(BJ17=0,"・",IF(AND(BJ17&gt;0),"←","→"))</f>
        <v>→</v>
      </c>
      <c r="BL17" s="39" t="str">
        <f t="shared" si="0"/>
        <v>OK</v>
      </c>
    </row>
    <row r="18" spans="1:64">
      <c r="AN18" s="38">
        <f t="shared" si="1"/>
        <v>207</v>
      </c>
      <c r="AO18" s="38" t="str">
        <f t="shared" si="2"/>
        <v>Z</v>
      </c>
      <c r="AP18" s="38">
        <v>0</v>
      </c>
      <c r="AQ18" s="71">
        <f t="shared" si="3"/>
        <v>-0.01</v>
      </c>
      <c r="AT18" s="39" t="str">
        <f t="shared" si="4"/>
        <v>OK</v>
      </c>
      <c r="AU18" s="39" t="str">
        <f>IF(AV18=0,"・",IF(AND(AV18&gt;0),"↑","↓"))</f>
        <v>↓</v>
      </c>
      <c r="AV18" s="42">
        <f>A測定!M209</f>
        <v>-0.01</v>
      </c>
      <c r="AW18" s="45">
        <f>A測定!K209</f>
        <v>67.986999999999995</v>
      </c>
      <c r="AX18" s="47">
        <f>A測定!I209</f>
        <v>-0.3</v>
      </c>
      <c r="AY18" s="47">
        <f>A測定!H209</f>
        <v>0.3</v>
      </c>
      <c r="AZ18" s="45">
        <f>A測定!F209</f>
        <v>68</v>
      </c>
      <c r="BA18" s="39" t="str">
        <f>A測定!D209</f>
        <v>Z</v>
      </c>
      <c r="BB18" s="39">
        <f>A測定!A209</f>
        <v>207</v>
      </c>
      <c r="BD18" s="76">
        <f>A測定!A197</f>
        <v>203</v>
      </c>
      <c r="BE18" s="76" t="str">
        <f>A測定!D197</f>
        <v>Z</v>
      </c>
      <c r="BF18" s="45">
        <f>A測定!F197</f>
        <v>25</v>
      </c>
      <c r="BG18" s="47">
        <f>A測定!H197</f>
        <v>0.3</v>
      </c>
      <c r="BH18" s="47">
        <f>A測定!I197</f>
        <v>-0.3</v>
      </c>
      <c r="BI18" s="45">
        <f>A測定!K197</f>
        <v>25.067</v>
      </c>
      <c r="BJ18" s="47">
        <f>A測定!M197</f>
        <v>7.0000000000000007E-2</v>
      </c>
      <c r="BK18" s="39" t="str">
        <f>IF(BJ18=0,"・",IF(AND(BJ18&gt;0),"↑","↓"))</f>
        <v>↑</v>
      </c>
      <c r="BL18" s="39" t="str">
        <f t="shared" si="0"/>
        <v>OK</v>
      </c>
    </row>
    <row r="19" spans="1:64">
      <c r="AN19" s="38">
        <f t="shared" si="1"/>
        <v>201</v>
      </c>
      <c r="AO19" s="38" t="str">
        <f t="shared" si="2"/>
        <v>Y</v>
      </c>
      <c r="AP19" s="38">
        <v>0</v>
      </c>
      <c r="AQ19" s="71">
        <f t="shared" si="3"/>
        <v>-0.22</v>
      </c>
      <c r="AT19" s="39" t="str">
        <f t="shared" si="4"/>
        <v>OK</v>
      </c>
      <c r="AU19" s="39" t="str">
        <f>IF(AV19=0,"・",IF(AND(AV19&gt;0),"←","→"))</f>
        <v>→</v>
      </c>
      <c r="AV19" s="42">
        <f>A測定!M188</f>
        <v>-0.22</v>
      </c>
      <c r="AW19" s="45">
        <f>A測定!K188</f>
        <v>130.77699999999999</v>
      </c>
      <c r="AX19" s="47">
        <f>A測定!I188</f>
        <v>-0.3</v>
      </c>
      <c r="AY19" s="47">
        <f>A測定!H188</f>
        <v>0.3</v>
      </c>
      <c r="AZ19" s="45">
        <f>A測定!F188</f>
        <v>131</v>
      </c>
      <c r="BA19" s="39" t="str">
        <f>A測定!D188</f>
        <v>Y</v>
      </c>
      <c r="BB19" s="39">
        <f>A測定!A188</f>
        <v>201</v>
      </c>
    </row>
    <row r="20" spans="1:64">
      <c r="AN20" s="38">
        <f t="shared" si="1"/>
        <v>201</v>
      </c>
      <c r="AO20" s="38" t="str">
        <f t="shared" si="2"/>
        <v>Z</v>
      </c>
      <c r="AP20" s="38">
        <v>0</v>
      </c>
      <c r="AQ20" s="71">
        <f t="shared" si="3"/>
        <v>0.08</v>
      </c>
      <c r="AT20" s="39" t="str">
        <f t="shared" si="4"/>
        <v>OK</v>
      </c>
      <c r="AU20" s="39" t="str">
        <f>IF(AV20=0,"・",IF(AND(AV20&gt;0),"↑","↓"))</f>
        <v>↑</v>
      </c>
      <c r="AV20" s="42">
        <f>A測定!M189</f>
        <v>0.08</v>
      </c>
      <c r="AW20" s="45">
        <f>A測定!K189</f>
        <v>30.081</v>
      </c>
      <c r="AX20" s="47">
        <f>A測定!I189</f>
        <v>-0.3</v>
      </c>
      <c r="AY20" s="47">
        <f>A測定!H189</f>
        <v>0.3</v>
      </c>
      <c r="AZ20" s="45">
        <f>A測定!F189</f>
        <v>30</v>
      </c>
      <c r="BA20" s="39" t="str">
        <f>A測定!D189</f>
        <v>Z</v>
      </c>
      <c r="BB20" s="39">
        <f>A測定!A189</f>
        <v>201</v>
      </c>
    </row>
    <row r="21" spans="1:64">
      <c r="AN21" s="38">
        <f>BB11</f>
        <v>210</v>
      </c>
      <c r="AO21" s="38" t="str">
        <f>BA11</f>
        <v>Y</v>
      </c>
      <c r="AP21" s="38">
        <v>0</v>
      </c>
      <c r="AQ21" s="71">
        <f>AV11</f>
        <v>-0.19</v>
      </c>
    </row>
    <row r="22" spans="1:64">
      <c r="I22" s="38">
        <f>BB17</f>
        <v>207</v>
      </c>
      <c r="AN22" s="38">
        <f>BB12</f>
        <v>210</v>
      </c>
      <c r="AO22" s="38" t="str">
        <f>BA12</f>
        <v>Z</v>
      </c>
      <c r="AP22" s="38">
        <v>0</v>
      </c>
      <c r="AQ22" s="71">
        <f>AV12</f>
        <v>0.28999999999999998</v>
      </c>
    </row>
    <row r="23" spans="1:64">
      <c r="Z23" s="72">
        <f>BD15</f>
        <v>206</v>
      </c>
    </row>
    <row r="24" spans="1:64">
      <c r="AN24" s="72">
        <f>BD11</f>
        <v>205</v>
      </c>
      <c r="AO24" s="72" t="str">
        <f>BE11</f>
        <v>Y</v>
      </c>
      <c r="AP24" s="38">
        <v>0</v>
      </c>
      <c r="AQ24" s="71">
        <f>BJ11</f>
        <v>-0.36</v>
      </c>
    </row>
    <row r="25" spans="1:64">
      <c r="AN25" s="72">
        <f t="shared" ref="AN25:AN31" si="5">BD12</f>
        <v>205</v>
      </c>
      <c r="AO25" s="72" t="str">
        <f t="shared" ref="AO25:AO31" si="6">BE12</f>
        <v>Z</v>
      </c>
      <c r="AP25" s="38">
        <v>0</v>
      </c>
      <c r="AQ25" s="71">
        <f t="shared" ref="AQ25:AQ31" si="7">BJ12</f>
        <v>0.13</v>
      </c>
    </row>
    <row r="26" spans="1:64">
      <c r="AN26" s="72">
        <f t="shared" si="5"/>
        <v>208</v>
      </c>
      <c r="AO26" s="72" t="str">
        <f t="shared" si="6"/>
        <v>Y</v>
      </c>
      <c r="AP26" s="38">
        <v>0</v>
      </c>
      <c r="AQ26" s="71">
        <f t="shared" si="7"/>
        <v>-0.24</v>
      </c>
    </row>
    <row r="27" spans="1:64">
      <c r="K27" s="38">
        <f>BB13</f>
        <v>202</v>
      </c>
      <c r="V27" s="72">
        <f>BD17</f>
        <v>203</v>
      </c>
      <c r="AN27" s="72">
        <f t="shared" si="5"/>
        <v>208</v>
      </c>
      <c r="AO27" s="72" t="str">
        <f t="shared" si="6"/>
        <v>Z</v>
      </c>
      <c r="AP27" s="38">
        <v>0</v>
      </c>
      <c r="AQ27" s="71">
        <f t="shared" si="7"/>
        <v>0.05</v>
      </c>
    </row>
    <row r="28" spans="1:64">
      <c r="AN28" s="72">
        <f t="shared" si="5"/>
        <v>206</v>
      </c>
      <c r="AO28" s="72" t="str">
        <f t="shared" si="6"/>
        <v>Y</v>
      </c>
      <c r="AP28" s="38">
        <v>0</v>
      </c>
      <c r="AQ28" s="71">
        <f t="shared" si="7"/>
        <v>-0.15</v>
      </c>
    </row>
    <row r="29" spans="1:64">
      <c r="AN29" s="72">
        <f t="shared" si="5"/>
        <v>206</v>
      </c>
      <c r="AO29" s="72" t="str">
        <f t="shared" si="6"/>
        <v>Z</v>
      </c>
      <c r="AP29" s="38">
        <v>0</v>
      </c>
      <c r="AQ29" s="71">
        <f t="shared" si="7"/>
        <v>-0.03</v>
      </c>
    </row>
    <row r="30" spans="1:64">
      <c r="A30" s="48"/>
      <c r="I30" s="38">
        <f>BB19</f>
        <v>201</v>
      </c>
      <c r="AN30" s="72">
        <f t="shared" si="5"/>
        <v>203</v>
      </c>
      <c r="AO30" s="72" t="str">
        <f t="shared" si="6"/>
        <v>Y</v>
      </c>
      <c r="AP30" s="38">
        <v>0</v>
      </c>
      <c r="AQ30" s="71">
        <f t="shared" si="7"/>
        <v>-0.2</v>
      </c>
    </row>
    <row r="31" spans="1:64">
      <c r="AN31" s="72">
        <f t="shared" si="5"/>
        <v>203</v>
      </c>
      <c r="AO31" s="72" t="str">
        <f t="shared" si="6"/>
        <v>Z</v>
      </c>
      <c r="AP31" s="38">
        <v>0</v>
      </c>
      <c r="AQ31" s="71">
        <f t="shared" si="7"/>
        <v>7.0000000000000007E-2</v>
      </c>
    </row>
    <row r="32" spans="1:64">
      <c r="A32" s="48"/>
    </row>
    <row r="35" spans="34:34" ht="17.25" customHeight="1">
      <c r="AH35" s="48"/>
    </row>
    <row r="36" spans="34:34" ht="17.25" customHeight="1">
      <c r="AH36" s="48"/>
    </row>
  </sheetData>
  <mergeCells count="21">
    <mergeCell ref="A1:E2"/>
    <mergeCell ref="A3:E4"/>
    <mergeCell ref="BA9:BA10"/>
    <mergeCell ref="BB9:BB10"/>
    <mergeCell ref="AW9:AW10"/>
    <mergeCell ref="H3:I4"/>
    <mergeCell ref="J3:R4"/>
    <mergeCell ref="AX9:AY9"/>
    <mergeCell ref="AZ9:AZ10"/>
    <mergeCell ref="AT9:AT10"/>
    <mergeCell ref="AU9:AU10"/>
    <mergeCell ref="AV9:AV10"/>
    <mergeCell ref="F1:N2"/>
    <mergeCell ref="BF9:BF10"/>
    <mergeCell ref="BE9:BE10"/>
    <mergeCell ref="BD9:BD10"/>
    <mergeCell ref="BL9:BL10"/>
    <mergeCell ref="BK9:BK10"/>
    <mergeCell ref="BG9:BH9"/>
    <mergeCell ref="BJ9:BJ10"/>
    <mergeCell ref="BI9:BI10"/>
  </mergeCells>
  <phoneticPr fontId="2"/>
  <conditionalFormatting sqref="BJ11:BJ18">
    <cfRule type="cellIs" dxfId="23" priority="1" stopIfTrue="1" operator="notBetween">
      <formula>BG11</formula>
      <formula>BH11</formula>
    </cfRule>
    <cfRule type="cellIs" dxfId="22" priority="2" stopIfTrue="1" operator="notBetween">
      <formula>BG11-0.1</formula>
      <formula>BH11+0.1</formula>
    </cfRule>
  </conditionalFormatting>
  <conditionalFormatting sqref="AV11:AV20">
    <cfRule type="cellIs" dxfId="21" priority="3" stopIfTrue="1" operator="notBetween">
      <formula>AY11</formula>
      <formula>AX11</formula>
    </cfRule>
    <cfRule type="cellIs" dxfId="20" priority="4" stopIfTrue="1" operator="notBetween">
      <formula>AY11-0.1</formula>
      <formula>AX11+0.1</formula>
    </cfRule>
  </conditionalFormatting>
  <conditionalFormatting sqref="BL11:BL18 AT11:AT20">
    <cfRule type="cellIs" dxfId="19" priority="5" stopIfTrue="1" operator="equal">
      <formula>"NG"</formula>
    </cfRule>
    <cfRule type="cellIs" dxfId="18" priority="6" stopIfTrue="1" operator="equal">
      <formula>"OK"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57" orientation="landscape" verticalDpi="0" r:id="rId1"/>
  <headerFooter alignWithMargins="0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6"/>
    <pageSetUpPr fitToPage="1"/>
  </sheetPr>
  <dimension ref="A1:BL85"/>
  <sheetViews>
    <sheetView zoomScale="50" workbookViewId="0">
      <selection activeCell="T2" sqref="T2"/>
    </sheetView>
  </sheetViews>
  <sheetFormatPr baseColWidth="10" defaultColWidth="9" defaultRowHeight="17"/>
  <cols>
    <col min="1" max="1" width="4.6640625" style="38" customWidth="1"/>
    <col min="2" max="3" width="6.6640625" style="38" customWidth="1"/>
    <col min="4" max="4" width="10.6640625" style="38" customWidth="1"/>
    <col min="5" max="6" width="5.6640625" style="38" customWidth="1"/>
    <col min="7" max="7" width="10.6640625" style="38" customWidth="1"/>
    <col min="8" max="8" width="3.6640625" style="38" customWidth="1"/>
    <col min="9" max="26" width="5.6640625" style="38" customWidth="1"/>
    <col min="27" max="27" width="3.6640625" style="38" customWidth="1"/>
    <col min="28" max="28" width="10.6640625" style="38" customWidth="1"/>
    <col min="29" max="30" width="5.6640625" style="38" customWidth="1"/>
    <col min="31" max="31" width="10.6640625" style="38" customWidth="1"/>
    <col min="32" max="33" width="6.6640625" style="38" customWidth="1"/>
    <col min="34" max="34" width="4.6640625" style="38" customWidth="1"/>
    <col min="35" max="45" width="9" style="38"/>
    <col min="46" max="46" width="5.6640625" style="38" customWidth="1"/>
    <col min="47" max="47" width="6.6640625" style="38" customWidth="1"/>
    <col min="48" max="48" width="7.6640625" style="38" customWidth="1"/>
    <col min="49" max="49" width="12.1640625" style="38" customWidth="1"/>
    <col min="50" max="51" width="7.6640625" style="38" customWidth="1"/>
    <col min="52" max="52" width="12.1640625" style="38" customWidth="1"/>
    <col min="53" max="53" width="5.6640625" style="38" customWidth="1"/>
    <col min="54" max="54" width="7.1640625" style="38" customWidth="1"/>
    <col min="55" max="55" width="9" style="38"/>
    <col min="56" max="56" width="7.1640625" style="38" customWidth="1"/>
    <col min="57" max="57" width="5.6640625" style="38" customWidth="1"/>
    <col min="58" max="58" width="12.1640625" style="38" customWidth="1"/>
    <col min="59" max="60" width="7.6640625" style="38" customWidth="1"/>
    <col min="61" max="61" width="12.1640625" style="38" customWidth="1"/>
    <col min="62" max="62" width="7.6640625" style="38" customWidth="1"/>
    <col min="63" max="63" width="6.6640625" style="38" customWidth="1"/>
    <col min="64" max="64" width="5.6640625" style="38" customWidth="1"/>
    <col min="65" max="16384" width="9" style="38"/>
  </cols>
  <sheetData>
    <row r="1" spans="1:64" ht="17.25" customHeight="1">
      <c r="A1" s="784" t="str">
        <f>A測定!A5</f>
        <v>GHAC  R0J尺寸检查表</v>
      </c>
      <c r="B1" s="784"/>
      <c r="C1" s="784"/>
      <c r="D1" s="784"/>
      <c r="E1" s="784"/>
      <c r="F1" s="784" t="str">
        <f>CONCATENATE(MID(A測定!A5,6,3),"#",A測定!D5,"_",A測定!L5,"(",TEXT(A測定!G5,"yy/mm/dd"),")","_","SHOT.NO",A測定!J5)</f>
        <v xml:space="preserve"> R0#3_DC1(AVE)_SHOT.NO191</v>
      </c>
      <c r="G1" s="784"/>
      <c r="H1" s="784"/>
      <c r="I1" s="784"/>
      <c r="J1" s="784"/>
      <c r="K1" s="784"/>
      <c r="L1" s="784"/>
      <c r="M1" s="784"/>
      <c r="N1" s="784"/>
      <c r="AN1" s="38" t="s">
        <v>84</v>
      </c>
    </row>
    <row r="2" spans="1:64" ht="17.25" customHeight="1">
      <c r="A2" s="784"/>
      <c r="B2" s="784"/>
      <c r="C2" s="784"/>
      <c r="D2" s="784"/>
      <c r="E2" s="784"/>
      <c r="F2" s="784"/>
      <c r="G2" s="784"/>
      <c r="H2" s="784"/>
      <c r="I2" s="784"/>
      <c r="J2" s="784"/>
      <c r="K2" s="784"/>
      <c r="L2" s="784"/>
      <c r="M2" s="784"/>
      <c r="N2" s="784"/>
      <c r="AN2" s="38">
        <v>-0.05</v>
      </c>
      <c r="AO2" s="38">
        <v>0.05</v>
      </c>
      <c r="AP2" s="38">
        <v>0.05</v>
      </c>
      <c r="AQ2" s="38">
        <v>-0.05</v>
      </c>
      <c r="AR2" s="38">
        <v>-0.05</v>
      </c>
    </row>
    <row r="3" spans="1:64" ht="17.25" customHeight="1">
      <c r="A3" s="784" t="str">
        <f>A測定!$U$2</f>
        <v>地　軸間</v>
      </c>
      <c r="B3" s="784"/>
      <c r="C3" s="784"/>
      <c r="D3" s="784"/>
      <c r="E3" s="784"/>
      <c r="F3" s="39" t="s">
        <v>25</v>
      </c>
      <c r="G3" s="40">
        <f>MAX(AV11:AV22,BJ11:BJ20)</f>
        <v>0.25</v>
      </c>
      <c r="H3" s="785" t="str">
        <f>A測定!$J$7</f>
        <v>基准值</v>
      </c>
      <c r="I3" s="786"/>
      <c r="J3" s="791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K3" s="791"/>
      <c r="L3" s="791"/>
      <c r="M3" s="791"/>
      <c r="N3" s="791"/>
      <c r="O3" s="791"/>
      <c r="P3" s="791"/>
      <c r="Q3" s="791"/>
      <c r="R3" s="792"/>
      <c r="S3" s="1"/>
      <c r="T3" s="1"/>
      <c r="AN3" s="38">
        <v>0.05</v>
      </c>
      <c r="AO3" s="38">
        <v>0.05</v>
      </c>
      <c r="AP3" s="38">
        <v>-0.05</v>
      </c>
      <c r="AQ3" s="38">
        <v>-0.05</v>
      </c>
      <c r="AR3" s="38">
        <v>0.05</v>
      </c>
    </row>
    <row r="4" spans="1:64" ht="17.25" customHeight="1">
      <c r="A4" s="784"/>
      <c r="B4" s="784"/>
      <c r="C4" s="784"/>
      <c r="D4" s="784"/>
      <c r="E4" s="784"/>
      <c r="F4" s="39" t="s">
        <v>21</v>
      </c>
      <c r="G4" s="40">
        <f>MIN(AV11:AV22,BJ11:BJ20)</f>
        <v>-0.28999999999999998</v>
      </c>
      <c r="H4" s="787"/>
      <c r="I4" s="788"/>
      <c r="J4" s="794"/>
      <c r="K4" s="794"/>
      <c r="L4" s="794"/>
      <c r="M4" s="794"/>
      <c r="N4" s="794"/>
      <c r="O4" s="794"/>
      <c r="P4" s="794"/>
      <c r="Q4" s="794"/>
      <c r="R4" s="795"/>
      <c r="S4" s="1"/>
      <c r="T4" s="1"/>
      <c r="AN4" s="38">
        <v>-0.15</v>
      </c>
      <c r="AO4" s="38">
        <v>0.15</v>
      </c>
      <c r="AP4" s="38">
        <v>0.15</v>
      </c>
      <c r="AQ4" s="38">
        <v>-0.15</v>
      </c>
      <c r="AR4" s="38">
        <v>-0.15</v>
      </c>
    </row>
    <row r="5" spans="1:64">
      <c r="AN5" s="38">
        <v>0.15</v>
      </c>
      <c r="AO5" s="38">
        <v>0.15</v>
      </c>
      <c r="AP5" s="38">
        <v>-0.15</v>
      </c>
      <c r="AQ5" s="38">
        <v>-0.15</v>
      </c>
      <c r="AR5" s="38">
        <v>0.15</v>
      </c>
    </row>
    <row r="6" spans="1:64" ht="17.25" customHeight="1">
      <c r="F6" s="38">
        <f>BB11</f>
        <v>6</v>
      </c>
      <c r="AN6" s="38">
        <v>-0.25</v>
      </c>
      <c r="AO6" s="38">
        <v>0.25</v>
      </c>
      <c r="AP6" s="38">
        <v>0.25</v>
      </c>
      <c r="AQ6" s="38">
        <v>-0.25</v>
      </c>
      <c r="AR6" s="38">
        <v>-0.25</v>
      </c>
    </row>
    <row r="7" spans="1:64">
      <c r="Z7" s="38">
        <f>BD11</f>
        <v>9</v>
      </c>
      <c r="AN7" s="38">
        <v>0.25</v>
      </c>
      <c r="AO7" s="38">
        <v>0.25</v>
      </c>
      <c r="AP7" s="38">
        <v>-0.25</v>
      </c>
      <c r="AQ7" s="38">
        <v>-0.25</v>
      </c>
      <c r="AR7" s="38">
        <v>0.25</v>
      </c>
    </row>
    <row r="8" spans="1:64">
      <c r="AN8" s="305">
        <v>-0.3</v>
      </c>
      <c r="AO8" s="305">
        <v>0.3</v>
      </c>
      <c r="AP8" s="305">
        <v>0.3</v>
      </c>
      <c r="AQ8" s="305">
        <v>-0.3</v>
      </c>
      <c r="AR8" s="305">
        <v>-0.3</v>
      </c>
    </row>
    <row r="9" spans="1:64" ht="17.25" customHeight="1">
      <c r="AN9" s="305">
        <v>0.3</v>
      </c>
      <c r="AO9" s="305">
        <v>0.3</v>
      </c>
      <c r="AP9" s="305">
        <v>-0.3</v>
      </c>
      <c r="AQ9" s="305">
        <v>-0.3</v>
      </c>
      <c r="AR9" s="305">
        <v>0.3</v>
      </c>
      <c r="AT9" s="778" t="str">
        <f>A測定!$O$11</f>
        <v>判定</v>
      </c>
      <c r="AU9" s="800" t="str">
        <f>A測定!$C$11</f>
        <v>方向</v>
      </c>
      <c r="AV9" s="778" t="str">
        <f>A測定!$M$11</f>
        <v>差異</v>
      </c>
      <c r="AW9" s="778" t="str">
        <f>A測定!$K$11</f>
        <v>測定値</v>
      </c>
      <c r="AX9" s="778" t="str">
        <f>RIGHT(A測定!$H$11,2)</f>
        <v>公差</v>
      </c>
      <c r="AY9" s="778"/>
      <c r="AZ9" s="778" t="str">
        <f>A測定!$F$11</f>
        <v>工件尺寸</v>
      </c>
      <c r="BA9" s="778" t="str">
        <f>A測定!$D$11</f>
        <v>测量</v>
      </c>
      <c r="BB9" s="778" t="str">
        <f>A測定!$A$11</f>
        <v>NO</v>
      </c>
      <c r="BD9" s="778" t="str">
        <f>BB9</f>
        <v>NO</v>
      </c>
      <c r="BE9" s="778" t="str">
        <f>BA9</f>
        <v>测量</v>
      </c>
      <c r="BF9" s="781" t="str">
        <f>AZ9</f>
        <v>工件尺寸</v>
      </c>
      <c r="BG9" s="778" t="str">
        <f>AX9</f>
        <v>公差</v>
      </c>
      <c r="BH9" s="778"/>
      <c r="BI9" s="778" t="str">
        <f>AW9</f>
        <v>測定値</v>
      </c>
      <c r="BJ9" s="778" t="str">
        <f>AV9</f>
        <v>差異</v>
      </c>
      <c r="BK9" s="800" t="str">
        <f>AU9</f>
        <v>方向</v>
      </c>
      <c r="BL9" s="778" t="str">
        <f>AT9</f>
        <v>判定</v>
      </c>
    </row>
    <row r="10" spans="1:64">
      <c r="I10" s="38">
        <f>BB15</f>
        <v>13</v>
      </c>
      <c r="AN10" s="305">
        <v>-0.35</v>
      </c>
      <c r="AO10" s="305">
        <v>0.35</v>
      </c>
      <c r="AP10" s="305">
        <v>0.35</v>
      </c>
      <c r="AQ10" s="305">
        <v>-0.35</v>
      </c>
      <c r="AR10" s="305">
        <v>-0.35</v>
      </c>
      <c r="AT10" s="778"/>
      <c r="AU10" s="780"/>
      <c r="AV10" s="778"/>
      <c r="AW10" s="778"/>
      <c r="AX10" s="173" t="str">
        <f>LEFT(A測定!$I$11,1)</f>
        <v>下</v>
      </c>
      <c r="AY10" s="173" t="str">
        <f>LEFT(A測定!$H$11,1)</f>
        <v>上</v>
      </c>
      <c r="AZ10" s="778"/>
      <c r="BA10" s="778"/>
      <c r="BB10" s="778"/>
      <c r="BD10" s="778"/>
      <c r="BE10" s="778"/>
      <c r="BF10" s="778"/>
      <c r="BG10" s="39" t="str">
        <f>AY10</f>
        <v>上</v>
      </c>
      <c r="BH10" s="39" t="str">
        <f>AX10</f>
        <v>下</v>
      </c>
      <c r="BI10" s="778"/>
      <c r="BJ10" s="778"/>
      <c r="BK10" s="780"/>
      <c r="BL10" s="778"/>
    </row>
    <row r="11" spans="1:64">
      <c r="AN11" s="305">
        <v>0.35</v>
      </c>
      <c r="AO11" s="305">
        <v>0.35</v>
      </c>
      <c r="AP11" s="305">
        <v>-0.35</v>
      </c>
      <c r="AQ11" s="305">
        <v>-0.35</v>
      </c>
      <c r="AR11" s="305">
        <v>0.35</v>
      </c>
      <c r="AT11" s="39" t="str">
        <f t="shared" ref="AT11:AT22" si="0">IF(AND(AY11&gt;=AV11,AV11&gt;=AX11),"OK","NG")</f>
        <v>OK</v>
      </c>
      <c r="AU11" s="39" t="str">
        <f>IF(AV11=0,"・",IF(AND(AV11&gt;0),"→","←"))</f>
        <v>←</v>
      </c>
      <c r="AV11" s="42">
        <f>A測定!M130</f>
        <v>-0.28999999999999998</v>
      </c>
      <c r="AW11" s="45">
        <f>A測定!K130</f>
        <v>-145.786</v>
      </c>
      <c r="AX11" s="47">
        <f>A測定!I130</f>
        <v>-0.3</v>
      </c>
      <c r="AY11" s="47">
        <f>A測定!H130</f>
        <v>0.3</v>
      </c>
      <c r="AZ11" s="45">
        <f>A測定!F130</f>
        <v>-145.5</v>
      </c>
      <c r="BA11" s="39" t="str">
        <f>A測定!D130</f>
        <v>Y</v>
      </c>
      <c r="BB11" s="39">
        <f>A測定!A130</f>
        <v>6</v>
      </c>
      <c r="BD11" s="39">
        <f>A測定!A142</f>
        <v>9</v>
      </c>
      <c r="BE11" s="39" t="str">
        <f>A測定!D142</f>
        <v>Y</v>
      </c>
      <c r="BF11" s="45">
        <f>A測定!F142</f>
        <v>-6.5</v>
      </c>
      <c r="BG11" s="47">
        <f>A測定!H142</f>
        <v>0.3</v>
      </c>
      <c r="BH11" s="47">
        <f>A測定!I142</f>
        <v>-0.3</v>
      </c>
      <c r="BI11" s="45">
        <f>A測定!K142</f>
        <v>-6.6020000000000003</v>
      </c>
      <c r="BJ11" s="47">
        <f>A測定!M142</f>
        <v>-0.1</v>
      </c>
      <c r="BK11" s="39" t="str">
        <f>IF(BJ11=0,"・",IF(AND(BJ11&gt;0),"→","←"))</f>
        <v>←</v>
      </c>
      <c r="BL11" s="39" t="str">
        <f t="shared" ref="BL11:BL20" si="1">IF(AND(BG11&gt;=BJ11,BJ11&gt;=BH11),"OK","NG")</f>
        <v>OK</v>
      </c>
    </row>
    <row r="12" spans="1:64">
      <c r="AT12" s="39" t="str">
        <f t="shared" si="0"/>
        <v>OK</v>
      </c>
      <c r="AU12" s="39" t="str">
        <f>IF(AV12=0,"・",IF(AND(AV12&gt;0),"↑","↓"))</f>
        <v>↑</v>
      </c>
      <c r="AV12" s="42">
        <f>A測定!M131</f>
        <v>0.2</v>
      </c>
      <c r="AW12" s="45">
        <f>A測定!K131</f>
        <v>185.2</v>
      </c>
      <c r="AX12" s="47">
        <f>A測定!I131</f>
        <v>-0.3</v>
      </c>
      <c r="AY12" s="47">
        <f>A測定!H131</f>
        <v>0.3</v>
      </c>
      <c r="AZ12" s="45">
        <f>A測定!F131</f>
        <v>185</v>
      </c>
      <c r="BA12" s="39" t="str">
        <f>A測定!D131</f>
        <v>Z</v>
      </c>
      <c r="BB12" s="39">
        <f>A測定!A131</f>
        <v>6</v>
      </c>
      <c r="BD12" s="39">
        <f>A測定!A143</f>
        <v>9</v>
      </c>
      <c r="BE12" s="39" t="str">
        <f>A測定!D143</f>
        <v>Z</v>
      </c>
      <c r="BF12" s="45">
        <f>A測定!F143</f>
        <v>151.5</v>
      </c>
      <c r="BG12" s="47">
        <f>A測定!H143</f>
        <v>0.3</v>
      </c>
      <c r="BH12" s="47">
        <f>A測定!I143</f>
        <v>-0.3</v>
      </c>
      <c r="BI12" s="45">
        <f>A測定!K143</f>
        <v>151.69300000000001</v>
      </c>
      <c r="BJ12" s="47">
        <f>A測定!M143</f>
        <v>0.19</v>
      </c>
      <c r="BK12" s="39" t="str">
        <f>IF(BJ12=0,"・",IF(AND(BJ12&gt;0),"↑","↓"))</f>
        <v>↑</v>
      </c>
      <c r="BL12" s="39" t="str">
        <f t="shared" si="1"/>
        <v>OK</v>
      </c>
    </row>
    <row r="13" spans="1:64">
      <c r="AN13" s="38">
        <f>BB11</f>
        <v>6</v>
      </c>
      <c r="AO13" s="38" t="str">
        <f>BA11</f>
        <v>Y</v>
      </c>
      <c r="AP13" s="38">
        <v>0</v>
      </c>
      <c r="AQ13" s="71">
        <f>AV11</f>
        <v>-0.28999999999999998</v>
      </c>
      <c r="AT13" s="39" t="str">
        <f t="shared" si="0"/>
        <v>OK</v>
      </c>
      <c r="AU13" s="39" t="str">
        <f>IF(AV13=0,"・",IF(AND(AV13&gt;0),"→","←"))</f>
        <v>←</v>
      </c>
      <c r="AV13" s="42">
        <f>A測定!M138</f>
        <v>-0.21</v>
      </c>
      <c r="AW13" s="45">
        <f>A測定!K138</f>
        <v>-90.213999999999999</v>
      </c>
      <c r="AX13" s="47">
        <f>A測定!I138</f>
        <v>-0.3</v>
      </c>
      <c r="AY13" s="47">
        <f>A測定!H138</f>
        <v>0.3</v>
      </c>
      <c r="AZ13" s="45">
        <f>A測定!F138</f>
        <v>-90</v>
      </c>
      <c r="BA13" s="39" t="str">
        <f>A測定!D138</f>
        <v>Y</v>
      </c>
      <c r="BB13" s="39">
        <f>A測定!A138</f>
        <v>8</v>
      </c>
      <c r="BD13" s="39">
        <f>A測定!A122</f>
        <v>4</v>
      </c>
      <c r="BE13" s="39" t="str">
        <f>A測定!D122</f>
        <v>Y</v>
      </c>
      <c r="BF13" s="45">
        <f>A測定!F122</f>
        <v>-63</v>
      </c>
      <c r="BG13" s="47">
        <f>A測定!H122</f>
        <v>0.3</v>
      </c>
      <c r="BH13" s="47">
        <f>A測定!I122</f>
        <v>-0.3</v>
      </c>
      <c r="BI13" s="45">
        <f>A測定!K122</f>
        <v>-63.192999999999998</v>
      </c>
      <c r="BJ13" s="47">
        <f>A測定!M122</f>
        <v>-0.19</v>
      </c>
      <c r="BK13" s="39" t="str">
        <f>IF(BJ13=0,"・",IF(AND(BJ13&gt;0),"→","←"))</f>
        <v>←</v>
      </c>
      <c r="BL13" s="39" t="str">
        <f t="shared" si="1"/>
        <v>OK</v>
      </c>
    </row>
    <row r="14" spans="1:64">
      <c r="AN14" s="38">
        <f t="shared" ref="AN14:AN24" si="2">BB12</f>
        <v>6</v>
      </c>
      <c r="AO14" s="38" t="str">
        <f t="shared" ref="AO14:AO24" si="3">BA12</f>
        <v>Z</v>
      </c>
      <c r="AP14" s="38">
        <v>0</v>
      </c>
      <c r="AQ14" s="71">
        <f t="shared" ref="AQ14:AQ24" si="4">AV12</f>
        <v>0.2</v>
      </c>
      <c r="AT14" s="39" t="str">
        <f t="shared" si="0"/>
        <v>OK</v>
      </c>
      <c r="AU14" s="39" t="str">
        <f>IF(AV14=0,"・",IF(AND(AV14&gt;0),"↑","↓"))</f>
        <v>↑</v>
      </c>
      <c r="AV14" s="42">
        <f>A測定!M139</f>
        <v>0.19</v>
      </c>
      <c r="AW14" s="45">
        <f>A測定!K139</f>
        <v>168.19499999999999</v>
      </c>
      <c r="AX14" s="47">
        <f>A測定!I139</f>
        <v>-0.3</v>
      </c>
      <c r="AY14" s="47">
        <f>A測定!H139</f>
        <v>0.3</v>
      </c>
      <c r="AZ14" s="45">
        <f>A測定!F139</f>
        <v>168</v>
      </c>
      <c r="BA14" s="39" t="str">
        <f>A測定!D139</f>
        <v>X</v>
      </c>
      <c r="BB14" s="39">
        <f>A測定!A139</f>
        <v>8</v>
      </c>
      <c r="BD14" s="39">
        <f>A測定!A123</f>
        <v>4</v>
      </c>
      <c r="BE14" s="39" t="str">
        <f>A測定!D123</f>
        <v>Z</v>
      </c>
      <c r="BF14" s="45">
        <f>A測定!F123</f>
        <v>50.4</v>
      </c>
      <c r="BG14" s="47">
        <f>A測定!H123</f>
        <v>0.3</v>
      </c>
      <c r="BH14" s="47">
        <f>A測定!I123</f>
        <v>-0.3</v>
      </c>
      <c r="BI14" s="45">
        <f>A測定!K123</f>
        <v>50.524999999999999</v>
      </c>
      <c r="BJ14" s="47">
        <f>A測定!M123</f>
        <v>0.13</v>
      </c>
      <c r="BK14" s="39" t="str">
        <f>IF(BJ14=0,"・",IF(AND(BJ14&gt;0),"↑","↓"))</f>
        <v>↑</v>
      </c>
      <c r="BL14" s="39" t="str">
        <f t="shared" si="1"/>
        <v>OK</v>
      </c>
    </row>
    <row r="15" spans="1:64">
      <c r="Z15" s="38">
        <f>BD19</f>
        <v>12</v>
      </c>
      <c r="AN15" s="38">
        <f t="shared" si="2"/>
        <v>8</v>
      </c>
      <c r="AO15" s="38" t="str">
        <f t="shared" si="3"/>
        <v>Y</v>
      </c>
      <c r="AP15" s="38">
        <v>0</v>
      </c>
      <c r="AQ15" s="71">
        <f t="shared" si="4"/>
        <v>-0.21</v>
      </c>
      <c r="AT15" s="39" t="str">
        <f t="shared" si="0"/>
        <v>OK</v>
      </c>
      <c r="AU15" s="39" t="str">
        <f>IF(AV15=0,"・",IF(AND(AV15&gt;0),"→","←"))</f>
        <v>←</v>
      </c>
      <c r="AV15" s="42">
        <f>A測定!M148</f>
        <v>-0.22</v>
      </c>
      <c r="AW15" s="45">
        <f>A測定!K148</f>
        <v>-124.718</v>
      </c>
      <c r="AX15" s="47">
        <f>A測定!I148</f>
        <v>-0.35</v>
      </c>
      <c r="AY15" s="47">
        <f>A測定!H148</f>
        <v>0.35</v>
      </c>
      <c r="AZ15" s="45">
        <f>A測定!F148</f>
        <v>-124.5</v>
      </c>
      <c r="BA15" s="39" t="str">
        <f>A測定!D148</f>
        <v>Y</v>
      </c>
      <c r="BB15" s="39">
        <f>A測定!A148</f>
        <v>13</v>
      </c>
      <c r="BD15" s="39">
        <f>A測定!A118</f>
        <v>3</v>
      </c>
      <c r="BE15" s="39" t="str">
        <f>A測定!D118</f>
        <v>Y</v>
      </c>
      <c r="BF15" s="45">
        <f>A測定!F118</f>
        <v>-93.2</v>
      </c>
      <c r="BG15" s="47">
        <f>A測定!H118</f>
        <v>0.3</v>
      </c>
      <c r="BH15" s="47">
        <f>A測定!I118</f>
        <v>-0.3</v>
      </c>
      <c r="BI15" s="45">
        <f>A測定!K118</f>
        <v>-93.355000000000004</v>
      </c>
      <c r="BJ15" s="47">
        <f>A測定!M118</f>
        <v>-0.16</v>
      </c>
      <c r="BK15" s="39" t="str">
        <f>IF(BJ15=0,"・",IF(AND(BJ15&gt;0),"→","←"))</f>
        <v>←</v>
      </c>
      <c r="BL15" s="39" t="str">
        <f t="shared" si="1"/>
        <v>OK</v>
      </c>
    </row>
    <row r="16" spans="1:64">
      <c r="AN16" s="38">
        <f t="shared" si="2"/>
        <v>8</v>
      </c>
      <c r="AO16" s="38" t="str">
        <f t="shared" si="3"/>
        <v>X</v>
      </c>
      <c r="AP16" s="38">
        <v>0</v>
      </c>
      <c r="AQ16" s="71">
        <f t="shared" si="4"/>
        <v>0.19</v>
      </c>
      <c r="AT16" s="39" t="str">
        <f t="shared" si="0"/>
        <v>OK</v>
      </c>
      <c r="AU16" s="39" t="str">
        <f>IF(AV16=0,"・",IF(AND(AV16&gt;0),"↑","↓"))</f>
        <v>↑</v>
      </c>
      <c r="AV16" s="42">
        <f>A測定!M149</f>
        <v>0.2</v>
      </c>
      <c r="AW16" s="45">
        <f>A測定!K149</f>
        <v>155.19900000000001</v>
      </c>
      <c r="AX16" s="47">
        <f>A測定!I149</f>
        <v>-0.35</v>
      </c>
      <c r="AY16" s="47">
        <f>A測定!H149</f>
        <v>0.35</v>
      </c>
      <c r="AZ16" s="45">
        <f>A測定!F149</f>
        <v>155</v>
      </c>
      <c r="BA16" s="39" t="str">
        <f>A測定!D149</f>
        <v>Z</v>
      </c>
      <c r="BB16" s="39">
        <f>A測定!A149</f>
        <v>13</v>
      </c>
      <c r="BD16" s="39">
        <f>A測定!A119</f>
        <v>3</v>
      </c>
      <c r="BE16" s="39" t="str">
        <f>A測定!D119</f>
        <v>Z</v>
      </c>
      <c r="BF16" s="45">
        <f>A測定!F119</f>
        <v>-11.4</v>
      </c>
      <c r="BG16" s="47">
        <f>A測定!H119</f>
        <v>0.3</v>
      </c>
      <c r="BH16" s="47">
        <f>A測定!I119</f>
        <v>-0.3</v>
      </c>
      <c r="BI16" s="45">
        <f>A測定!K119</f>
        <v>-11.391</v>
      </c>
      <c r="BJ16" s="47">
        <f>A測定!M119</f>
        <v>0.01</v>
      </c>
      <c r="BK16" s="39" t="str">
        <f>IF(BJ16=0,"・",IF(AND(BJ16&gt;0),"↑","↓"))</f>
        <v>↑</v>
      </c>
      <c r="BL16" s="39" t="str">
        <f t="shared" si="1"/>
        <v>OK</v>
      </c>
    </row>
    <row r="17" spans="9:64">
      <c r="AN17" s="38">
        <f t="shared" si="2"/>
        <v>13</v>
      </c>
      <c r="AO17" s="38" t="str">
        <f t="shared" si="3"/>
        <v>Y</v>
      </c>
      <c r="AP17" s="38">
        <v>0</v>
      </c>
      <c r="AQ17" s="71">
        <f t="shared" si="4"/>
        <v>-0.22</v>
      </c>
      <c r="AT17" s="39" t="str">
        <f t="shared" si="0"/>
        <v>OK</v>
      </c>
      <c r="AU17" s="39" t="str">
        <f>IF(AV17=0,"・",IF(AND(AV17&gt;0),"→","←"))</f>
        <v>←</v>
      </c>
      <c r="AV17" s="42">
        <f>A測定!M134</f>
        <v>-0.25</v>
      </c>
      <c r="AW17" s="45">
        <f>A測定!K134</f>
        <v>-130.74799999999999</v>
      </c>
      <c r="AX17" s="47">
        <f>A測定!I134</f>
        <v>-0.3</v>
      </c>
      <c r="AY17" s="47">
        <f>A測定!H134</f>
        <v>0.3</v>
      </c>
      <c r="AZ17" s="45">
        <f>A測定!F134</f>
        <v>-130.5</v>
      </c>
      <c r="BA17" s="39" t="str">
        <f>A測定!D134</f>
        <v>Y</v>
      </c>
      <c r="BB17" s="39">
        <f>A測定!A134</f>
        <v>7</v>
      </c>
      <c r="BD17" s="39">
        <f>A測定!A126</f>
        <v>5</v>
      </c>
      <c r="BE17" s="39" t="str">
        <f>A測定!D126</f>
        <v>Y</v>
      </c>
      <c r="BF17" s="45">
        <f>A測定!F126</f>
        <v>-23</v>
      </c>
      <c r="BG17" s="47">
        <f>A測定!H126</f>
        <v>0.3</v>
      </c>
      <c r="BH17" s="47">
        <f>A測定!I126</f>
        <v>-0.3</v>
      </c>
      <c r="BI17" s="45">
        <f>A測定!K126</f>
        <v>-22.989000000000001</v>
      </c>
      <c r="BJ17" s="47">
        <f>A測定!M126</f>
        <v>0.01</v>
      </c>
      <c r="BK17" s="39" t="str">
        <f>IF(BJ17=0,"・",IF(AND(BJ17&gt;0),"→","←"))</f>
        <v>→</v>
      </c>
      <c r="BL17" s="39" t="str">
        <f t="shared" si="1"/>
        <v>OK</v>
      </c>
    </row>
    <row r="18" spans="9:64">
      <c r="I18" s="38">
        <f>BB13</f>
        <v>8</v>
      </c>
      <c r="AN18" s="38">
        <f t="shared" si="2"/>
        <v>13</v>
      </c>
      <c r="AO18" s="38" t="str">
        <f t="shared" si="3"/>
        <v>Z</v>
      </c>
      <c r="AP18" s="38">
        <v>0</v>
      </c>
      <c r="AQ18" s="71">
        <f t="shared" si="4"/>
        <v>0.2</v>
      </c>
      <c r="AT18" s="39" t="str">
        <f t="shared" si="0"/>
        <v>OK</v>
      </c>
      <c r="AU18" s="39" t="str">
        <f>IF(AV18=0,"・",IF(AND(AV18&gt;0),"↑","↓"))</f>
        <v>↑</v>
      </c>
      <c r="AV18" s="42">
        <f>A測定!M135</f>
        <v>0.25</v>
      </c>
      <c r="AW18" s="45">
        <f>A測定!K135</f>
        <v>115.247</v>
      </c>
      <c r="AX18" s="47">
        <f>A測定!I135</f>
        <v>-0.3</v>
      </c>
      <c r="AY18" s="47">
        <f>A測定!H135</f>
        <v>0.3</v>
      </c>
      <c r="AZ18" s="45">
        <f>A測定!F135</f>
        <v>115</v>
      </c>
      <c r="BA18" s="39" t="str">
        <f>A測定!D135</f>
        <v>Z</v>
      </c>
      <c r="BB18" s="39">
        <f>A測定!A135</f>
        <v>7</v>
      </c>
      <c r="BD18" s="39">
        <f>A測定!A127</f>
        <v>5</v>
      </c>
      <c r="BE18" s="39" t="str">
        <f>A測定!D127</f>
        <v>Z</v>
      </c>
      <c r="BF18" s="45">
        <f>A測定!F127</f>
        <v>-25</v>
      </c>
      <c r="BG18" s="47">
        <f>A測定!H127</f>
        <v>0.3</v>
      </c>
      <c r="BH18" s="47">
        <f>A測定!I127</f>
        <v>-0.3</v>
      </c>
      <c r="BI18" s="45">
        <f>A測定!K127</f>
        <v>-25.06</v>
      </c>
      <c r="BJ18" s="47">
        <f>A測定!M127</f>
        <v>-0.06</v>
      </c>
      <c r="BK18" s="39" t="str">
        <f>IF(BJ18=0,"・",IF(AND(BJ18&gt;0),"↑","↓"))</f>
        <v>↓</v>
      </c>
      <c r="BL18" s="39" t="str">
        <f t="shared" si="1"/>
        <v>OK</v>
      </c>
    </row>
    <row r="19" spans="9:64">
      <c r="AN19" s="38">
        <f t="shared" si="2"/>
        <v>7</v>
      </c>
      <c r="AO19" s="38" t="str">
        <f t="shared" si="3"/>
        <v>Y</v>
      </c>
      <c r="AP19" s="38">
        <v>0</v>
      </c>
      <c r="AQ19" s="71">
        <f t="shared" si="4"/>
        <v>-0.25</v>
      </c>
      <c r="AT19" s="39" t="str">
        <f t="shared" si="0"/>
        <v>OK</v>
      </c>
      <c r="AU19" s="39" t="str">
        <f>IF(AV19=0,"・",IF(AND(AV19&gt;0),"→","←"))</f>
        <v>←</v>
      </c>
      <c r="AV19" s="42">
        <f>A測定!M112</f>
        <v>-0.13</v>
      </c>
      <c r="AW19" s="45">
        <f>A測定!K112</f>
        <v>-146.631</v>
      </c>
      <c r="AX19" s="47">
        <f>A測定!I112</f>
        <v>-0.3</v>
      </c>
      <c r="AY19" s="47">
        <f>A測定!H112</f>
        <v>0.3</v>
      </c>
      <c r="AZ19" s="45">
        <f>A測定!F112</f>
        <v>-146.5</v>
      </c>
      <c r="BA19" s="39" t="str">
        <f>A測定!D112</f>
        <v>Y</v>
      </c>
      <c r="BB19" s="39">
        <f>A測定!A112</f>
        <v>1</v>
      </c>
      <c r="BD19" s="39">
        <f>A測定!A146</f>
        <v>12</v>
      </c>
      <c r="BE19" s="39" t="str">
        <f>A測定!D146</f>
        <v>Y</v>
      </c>
      <c r="BF19" s="45">
        <f>A測定!F146</f>
        <v>174</v>
      </c>
      <c r="BG19" s="47">
        <f>A測定!H146</f>
        <v>0.3</v>
      </c>
      <c r="BH19" s="47">
        <f>A測定!I146</f>
        <v>-0.3</v>
      </c>
      <c r="BI19" s="45">
        <f>A測定!K146</f>
        <v>173.97800000000001</v>
      </c>
      <c r="BJ19" s="47">
        <f>A測定!M146</f>
        <v>-0.02</v>
      </c>
      <c r="BK19" s="39" t="str">
        <f>IF(BJ19=0,"・",IF(AND(BJ19&gt;0),"→","←"))</f>
        <v>←</v>
      </c>
      <c r="BL19" s="39" t="str">
        <f t="shared" si="1"/>
        <v>OK</v>
      </c>
    </row>
    <row r="20" spans="9:64">
      <c r="AN20" s="38">
        <f t="shared" si="2"/>
        <v>7</v>
      </c>
      <c r="AO20" s="38" t="str">
        <f t="shared" si="3"/>
        <v>Z</v>
      </c>
      <c r="AP20" s="38">
        <v>0</v>
      </c>
      <c r="AQ20" s="71">
        <f t="shared" si="4"/>
        <v>0.25</v>
      </c>
      <c r="AT20" s="39" t="str">
        <f t="shared" si="0"/>
        <v>OK</v>
      </c>
      <c r="AU20" s="39" t="str">
        <f>IF(AV20=0,"・",IF(AND(AV20&gt;0),"↑","↓"))</f>
        <v>↑</v>
      </c>
      <c r="AV20" s="42">
        <f>A測定!M113</f>
        <v>7.0000000000000007E-2</v>
      </c>
      <c r="AW20" s="45">
        <f>A測定!K113</f>
        <v>16.068999999999999</v>
      </c>
      <c r="AX20" s="47">
        <f>A測定!I113</f>
        <v>-0.3</v>
      </c>
      <c r="AY20" s="47">
        <f>A測定!H113</f>
        <v>0.3</v>
      </c>
      <c r="AZ20" s="45">
        <f>A測定!F113</f>
        <v>16</v>
      </c>
      <c r="BA20" s="39" t="str">
        <f>A測定!D113</f>
        <v>Z</v>
      </c>
      <c r="BB20" s="39">
        <f>A測定!A113</f>
        <v>1</v>
      </c>
      <c r="BD20" s="39">
        <f>A測定!A147</f>
        <v>12</v>
      </c>
      <c r="BE20" s="39" t="str">
        <f>A測定!D147</f>
        <v>Z</v>
      </c>
      <c r="BF20" s="45">
        <f>A測定!F147</f>
        <v>26</v>
      </c>
      <c r="BG20" s="47">
        <f>A測定!H147</f>
        <v>0.3</v>
      </c>
      <c r="BH20" s="47">
        <f>A測定!I147</f>
        <v>-0.3</v>
      </c>
      <c r="BI20" s="45">
        <f>A測定!K147</f>
        <v>26.242999999999999</v>
      </c>
      <c r="BJ20" s="47">
        <f>A測定!M147</f>
        <v>0.24</v>
      </c>
      <c r="BK20" s="39" t="str">
        <f>IF(BJ20=0,"・",IF(AND(BJ20&gt;0),"↑","↓"))</f>
        <v>↑</v>
      </c>
      <c r="BL20" s="39" t="str">
        <f t="shared" si="1"/>
        <v>OK</v>
      </c>
    </row>
    <row r="21" spans="9:64">
      <c r="AN21" s="38">
        <f t="shared" si="2"/>
        <v>1</v>
      </c>
      <c r="AO21" s="38" t="str">
        <f t="shared" si="3"/>
        <v>Y</v>
      </c>
      <c r="AP21" s="38">
        <v>0</v>
      </c>
      <c r="AQ21" s="71">
        <f t="shared" si="4"/>
        <v>-0.13</v>
      </c>
      <c r="AT21" s="39" t="str">
        <f t="shared" si="0"/>
        <v>OK</v>
      </c>
      <c r="AU21" s="39" t="str">
        <f>IF(AV21=0,"・",IF(AND(AV21&gt;0),"→","←"))</f>
        <v>←</v>
      </c>
      <c r="AV21" s="42">
        <f>A測定!M116</f>
        <v>-0.17</v>
      </c>
      <c r="AW21" s="45">
        <f>A測定!K116</f>
        <v>-119.66800000000001</v>
      </c>
      <c r="AX21" s="47">
        <f>A測定!I116</f>
        <v>-0.3</v>
      </c>
      <c r="AY21" s="47">
        <f>A測定!H116</f>
        <v>0.3</v>
      </c>
      <c r="AZ21" s="45">
        <f>A測定!F116</f>
        <v>-119.5</v>
      </c>
      <c r="BA21" s="39" t="str">
        <f>A測定!D116</f>
        <v>Y</v>
      </c>
      <c r="BB21" s="39">
        <f>A測定!A116</f>
        <v>2</v>
      </c>
    </row>
    <row r="22" spans="9:64">
      <c r="AN22" s="38">
        <f t="shared" si="2"/>
        <v>1</v>
      </c>
      <c r="AO22" s="38" t="str">
        <f t="shared" si="3"/>
        <v>Z</v>
      </c>
      <c r="AP22" s="38">
        <v>0</v>
      </c>
      <c r="AQ22" s="71">
        <f t="shared" si="4"/>
        <v>7.0000000000000007E-2</v>
      </c>
      <c r="AT22" s="39" t="str">
        <f t="shared" si="0"/>
        <v>OK</v>
      </c>
      <c r="AU22" s="39" t="str">
        <f>IF(AV22=0,"・",IF(AND(AV22&gt;0),"↑","↓"))</f>
        <v>↑</v>
      </c>
      <c r="AV22" s="42">
        <f>A測定!M117</f>
        <v>0.03</v>
      </c>
      <c r="AW22" s="45">
        <f>A測定!K117</f>
        <v>7.0279999999999996</v>
      </c>
      <c r="AX22" s="47">
        <f>A測定!I117</f>
        <v>-0.3</v>
      </c>
      <c r="AY22" s="47">
        <f>A測定!H117</f>
        <v>0.3</v>
      </c>
      <c r="AZ22" s="45">
        <f>A測定!F117</f>
        <v>7</v>
      </c>
      <c r="BA22" s="39" t="str">
        <f>A測定!D117</f>
        <v>Z</v>
      </c>
      <c r="BB22" s="39">
        <f>A測定!A117</f>
        <v>2</v>
      </c>
    </row>
    <row r="23" spans="9:64">
      <c r="Z23" s="38">
        <f>BD13</f>
        <v>4</v>
      </c>
      <c r="AN23" s="38">
        <f t="shared" si="2"/>
        <v>2</v>
      </c>
      <c r="AO23" s="38" t="str">
        <f t="shared" si="3"/>
        <v>Y</v>
      </c>
      <c r="AP23" s="38">
        <v>0</v>
      </c>
      <c r="AQ23" s="71">
        <f t="shared" si="4"/>
        <v>-0.17</v>
      </c>
    </row>
    <row r="24" spans="9:64">
      <c r="AN24" s="38">
        <f t="shared" si="2"/>
        <v>2</v>
      </c>
      <c r="AO24" s="38" t="str">
        <f t="shared" si="3"/>
        <v>Z</v>
      </c>
      <c r="AP24" s="38">
        <v>0</v>
      </c>
      <c r="AQ24" s="71">
        <f t="shared" si="4"/>
        <v>0.03</v>
      </c>
    </row>
    <row r="25" spans="9:64">
      <c r="AQ25" s="71"/>
    </row>
    <row r="26" spans="9:64">
      <c r="I26" s="38">
        <f>BB17</f>
        <v>7</v>
      </c>
      <c r="AN26" s="72">
        <f>BD11</f>
        <v>9</v>
      </c>
      <c r="AO26" s="72" t="str">
        <f>BE11</f>
        <v>Y</v>
      </c>
      <c r="AP26" s="38">
        <v>0</v>
      </c>
      <c r="AQ26" s="71">
        <f>BJ11</f>
        <v>-0.1</v>
      </c>
    </row>
    <row r="27" spans="9:64">
      <c r="AN27" s="72">
        <f t="shared" ref="AN27:AN35" si="5">BD12</f>
        <v>9</v>
      </c>
      <c r="AO27" s="72" t="str">
        <f t="shared" ref="AO27:AO35" si="6">BE12</f>
        <v>Z</v>
      </c>
      <c r="AP27" s="38">
        <v>0</v>
      </c>
      <c r="AQ27" s="71">
        <f t="shared" ref="AQ27:AQ35" si="7">BJ12</f>
        <v>0.19</v>
      </c>
    </row>
    <row r="28" spans="9:64">
      <c r="AN28" s="72">
        <f t="shared" si="5"/>
        <v>4</v>
      </c>
      <c r="AO28" s="72" t="str">
        <f t="shared" si="6"/>
        <v>Y</v>
      </c>
      <c r="AP28" s="38">
        <v>0</v>
      </c>
      <c r="AQ28" s="71">
        <f t="shared" si="7"/>
        <v>-0.19</v>
      </c>
    </row>
    <row r="29" spans="9:64">
      <c r="AN29" s="72">
        <f t="shared" si="5"/>
        <v>4</v>
      </c>
      <c r="AO29" s="72" t="str">
        <f t="shared" si="6"/>
        <v>Z</v>
      </c>
      <c r="AP29" s="38">
        <v>0</v>
      </c>
      <c r="AQ29" s="71">
        <f t="shared" si="7"/>
        <v>0.13</v>
      </c>
    </row>
    <row r="30" spans="9:64">
      <c r="AN30" s="72">
        <f t="shared" si="5"/>
        <v>3</v>
      </c>
      <c r="AO30" s="72" t="str">
        <f t="shared" si="6"/>
        <v>Y</v>
      </c>
      <c r="AP30" s="38">
        <v>0</v>
      </c>
      <c r="AQ30" s="71">
        <f t="shared" si="7"/>
        <v>-0.16</v>
      </c>
    </row>
    <row r="31" spans="9:64">
      <c r="AN31" s="72">
        <f t="shared" si="5"/>
        <v>3</v>
      </c>
      <c r="AO31" s="72" t="str">
        <f t="shared" si="6"/>
        <v>Z</v>
      </c>
      <c r="AP31" s="38">
        <v>0</v>
      </c>
      <c r="AQ31" s="71">
        <f t="shared" si="7"/>
        <v>0.01</v>
      </c>
    </row>
    <row r="32" spans="9:64">
      <c r="AN32" s="72">
        <f t="shared" si="5"/>
        <v>5</v>
      </c>
      <c r="AO32" s="72" t="str">
        <f t="shared" si="6"/>
        <v>Y</v>
      </c>
      <c r="AP32" s="38">
        <v>0</v>
      </c>
      <c r="AQ32" s="71">
        <f t="shared" si="7"/>
        <v>0.01</v>
      </c>
    </row>
    <row r="33" spans="11:43">
      <c r="AN33" s="72">
        <f t="shared" si="5"/>
        <v>5</v>
      </c>
      <c r="AO33" s="72" t="str">
        <f t="shared" si="6"/>
        <v>Z</v>
      </c>
      <c r="AP33" s="38">
        <v>0</v>
      </c>
      <c r="AQ33" s="71">
        <f t="shared" si="7"/>
        <v>-0.06</v>
      </c>
    </row>
    <row r="34" spans="11:43">
      <c r="K34" s="38">
        <f>BB19</f>
        <v>1</v>
      </c>
      <c r="O34" s="38">
        <f>BB21</f>
        <v>2</v>
      </c>
      <c r="U34" s="38">
        <f>BD15</f>
        <v>3</v>
      </c>
      <c r="Z34" s="38">
        <f>BD17</f>
        <v>5</v>
      </c>
      <c r="AN34" s="72">
        <f t="shared" si="5"/>
        <v>12</v>
      </c>
      <c r="AO34" s="72" t="str">
        <f t="shared" si="6"/>
        <v>Y</v>
      </c>
      <c r="AP34" s="38">
        <v>0</v>
      </c>
      <c r="AQ34" s="71">
        <f t="shared" si="7"/>
        <v>-0.02</v>
      </c>
    </row>
    <row r="35" spans="11:43">
      <c r="AN35" s="72">
        <f t="shared" si="5"/>
        <v>12</v>
      </c>
      <c r="AO35" s="72" t="str">
        <f t="shared" si="6"/>
        <v>Z</v>
      </c>
      <c r="AP35" s="38">
        <v>0</v>
      </c>
      <c r="AQ35" s="71">
        <f t="shared" si="7"/>
        <v>0.24</v>
      </c>
    </row>
    <row r="65" spans="24:25">
      <c r="X65" s="58"/>
      <c r="Y65" s="58"/>
    </row>
    <row r="66" spans="24:25">
      <c r="X66" s="58"/>
      <c r="Y66" s="58"/>
    </row>
    <row r="67" spans="24:25">
      <c r="X67" s="58"/>
      <c r="Y67" s="58"/>
    </row>
    <row r="68" spans="24:25">
      <c r="X68" s="58"/>
      <c r="Y68" s="58"/>
    </row>
    <row r="69" spans="24:25">
      <c r="X69" s="58"/>
      <c r="Y69" s="58"/>
    </row>
    <row r="70" spans="24:25">
      <c r="X70" s="58"/>
      <c r="Y70" s="58"/>
    </row>
    <row r="71" spans="24:25">
      <c r="X71" s="58"/>
      <c r="Y71" s="58"/>
    </row>
    <row r="72" spans="24:25">
      <c r="X72" s="58"/>
      <c r="Y72" s="58"/>
    </row>
    <row r="73" spans="24:25">
      <c r="X73" s="58"/>
      <c r="Y73" s="58"/>
    </row>
    <row r="74" spans="24:25">
      <c r="X74" s="58"/>
      <c r="Y74" s="58"/>
    </row>
    <row r="75" spans="24:25">
      <c r="X75" s="58"/>
      <c r="Y75" s="58"/>
    </row>
    <row r="76" spans="24:25">
      <c r="X76" s="58"/>
      <c r="Y76" s="58"/>
    </row>
    <row r="77" spans="24:25">
      <c r="X77" s="58"/>
      <c r="Y77" s="58"/>
    </row>
    <row r="78" spans="24:25">
      <c r="X78" s="58"/>
      <c r="Y78" s="58"/>
    </row>
    <row r="79" spans="24:25">
      <c r="X79" s="58"/>
      <c r="Y79" s="58"/>
    </row>
    <row r="80" spans="24:25">
      <c r="X80" s="58"/>
      <c r="Y80" s="58"/>
    </row>
    <row r="81" spans="24:25">
      <c r="X81" s="58"/>
      <c r="Y81" s="58"/>
    </row>
    <row r="82" spans="24:25">
      <c r="X82" s="58"/>
      <c r="Y82" s="58"/>
    </row>
    <row r="83" spans="24:25">
      <c r="X83" s="58"/>
      <c r="Y83" s="58"/>
    </row>
    <row r="84" spans="24:25">
      <c r="X84" s="58"/>
      <c r="Y84" s="58"/>
    </row>
    <row r="85" spans="24:25">
      <c r="X85" s="58"/>
      <c r="Y85" s="58"/>
    </row>
  </sheetData>
  <mergeCells count="21">
    <mergeCell ref="BF9:BF10"/>
    <mergeCell ref="BE9:BE10"/>
    <mergeCell ref="BD9:BD10"/>
    <mergeCell ref="BL9:BL10"/>
    <mergeCell ref="BK9:BK10"/>
    <mergeCell ref="BG9:BH9"/>
    <mergeCell ref="BJ9:BJ10"/>
    <mergeCell ref="BI9:BI10"/>
    <mergeCell ref="AZ9:AZ10"/>
    <mergeCell ref="BA9:BA10"/>
    <mergeCell ref="A1:E2"/>
    <mergeCell ref="A3:E4"/>
    <mergeCell ref="BB9:BB10"/>
    <mergeCell ref="AT9:AT10"/>
    <mergeCell ref="AU9:AU10"/>
    <mergeCell ref="AV9:AV10"/>
    <mergeCell ref="AW9:AW10"/>
    <mergeCell ref="F1:N2"/>
    <mergeCell ref="AX9:AY9"/>
    <mergeCell ref="H3:I4"/>
    <mergeCell ref="J3:R4"/>
  </mergeCells>
  <phoneticPr fontId="2"/>
  <conditionalFormatting sqref="AV11:AV22">
    <cfRule type="cellIs" dxfId="17" priority="1" stopIfTrue="1" operator="notBetween">
      <formula>AY11</formula>
      <formula>AX11</formula>
    </cfRule>
    <cfRule type="cellIs" dxfId="16" priority="2" stopIfTrue="1" operator="notBetween">
      <formula>AY11-0.1</formula>
      <formula>AX11+0.1</formula>
    </cfRule>
  </conditionalFormatting>
  <conditionalFormatting sqref="BJ11:BJ20">
    <cfRule type="cellIs" dxfId="15" priority="3" stopIfTrue="1" operator="notBetween">
      <formula>BG11</formula>
      <formula>BH11</formula>
    </cfRule>
    <cfRule type="cellIs" dxfId="14" priority="4" stopIfTrue="1" operator="notBetween">
      <formula>BG11-0.1</formula>
      <formula>BH11+0.1</formula>
    </cfRule>
  </conditionalFormatting>
  <conditionalFormatting sqref="AT11:AT22 BL11:BL20">
    <cfRule type="cellIs" dxfId="13" priority="5" stopIfTrue="1" operator="equal">
      <formula>"NG"</formula>
    </cfRule>
    <cfRule type="cellIs" dxfId="12" priority="6" stopIfTrue="1" operator="equal">
      <formula>"OK"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57" orientation="landscape" verticalDpi="0" r:id="rId1"/>
  <headerFooter alignWithMargins="0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6"/>
    <pageSetUpPr fitToPage="1"/>
  </sheetPr>
  <dimension ref="A1:BL37"/>
  <sheetViews>
    <sheetView zoomScale="50" workbookViewId="0">
      <selection activeCell="T2" sqref="T2"/>
    </sheetView>
  </sheetViews>
  <sheetFormatPr baseColWidth="10" defaultColWidth="9" defaultRowHeight="17"/>
  <cols>
    <col min="1" max="1" width="4.6640625" style="38" customWidth="1"/>
    <col min="2" max="3" width="6.6640625" style="38" customWidth="1"/>
    <col min="4" max="4" width="10.6640625" style="38" customWidth="1"/>
    <col min="5" max="6" width="5.6640625" style="38" customWidth="1"/>
    <col min="7" max="7" width="10.6640625" style="38" customWidth="1"/>
    <col min="8" max="8" width="3.6640625" style="38" customWidth="1"/>
    <col min="9" max="26" width="5.6640625" style="38" customWidth="1"/>
    <col min="27" max="27" width="3.6640625" style="38" customWidth="1"/>
    <col min="28" max="28" width="10.6640625" style="38" customWidth="1"/>
    <col min="29" max="30" width="5.6640625" style="38" customWidth="1"/>
    <col min="31" max="31" width="10.6640625" style="38" customWidth="1"/>
    <col min="32" max="33" width="6.6640625" style="38" customWidth="1"/>
    <col min="34" max="34" width="4.6640625" style="38" customWidth="1"/>
    <col min="35" max="45" width="9" style="38"/>
    <col min="46" max="46" width="5.6640625" style="38" customWidth="1"/>
    <col min="47" max="47" width="6.6640625" style="38" customWidth="1"/>
    <col min="48" max="48" width="7.6640625" style="38" customWidth="1"/>
    <col min="49" max="49" width="12.1640625" style="38" customWidth="1"/>
    <col min="50" max="51" width="7.6640625" style="38" customWidth="1"/>
    <col min="52" max="52" width="12.1640625" style="38" customWidth="1"/>
    <col min="53" max="53" width="5.6640625" style="38" customWidth="1"/>
    <col min="54" max="54" width="7.1640625" style="38" customWidth="1"/>
    <col min="55" max="55" width="9" style="38"/>
    <col min="56" max="56" width="7.1640625" style="38" customWidth="1"/>
    <col min="57" max="57" width="5.6640625" style="38" customWidth="1"/>
    <col min="58" max="58" width="12.1640625" style="38" customWidth="1"/>
    <col min="59" max="60" width="7.6640625" style="38" customWidth="1"/>
    <col min="61" max="61" width="12.1640625" style="38" customWidth="1"/>
    <col min="62" max="62" width="7.6640625" style="38" customWidth="1"/>
    <col min="63" max="63" width="6.6640625" style="38" customWidth="1"/>
    <col min="64" max="64" width="5.6640625" style="38" customWidth="1"/>
    <col min="65" max="16384" width="9" style="38"/>
  </cols>
  <sheetData>
    <row r="1" spans="1:64" ht="17.25" customHeight="1">
      <c r="A1" s="784" t="str">
        <f>A測定!A5</f>
        <v>GHAC  R0J尺寸检查表</v>
      </c>
      <c r="B1" s="784"/>
      <c r="C1" s="784"/>
      <c r="D1" s="784"/>
      <c r="E1" s="784"/>
      <c r="F1" s="784" t="str">
        <f>CONCATENATE(MID(A測定!A5,6,3),"#",A測定!D5,"_",A測定!L5,"(",TEXT(A測定!G5,"yy/mm/dd"),")","_","SHOT.NO",A測定!J5)</f>
        <v xml:space="preserve"> R0#3_DC1(AVE)_SHOT.NO191</v>
      </c>
      <c r="G1" s="784"/>
      <c r="H1" s="784"/>
      <c r="I1" s="784"/>
      <c r="J1" s="784"/>
      <c r="K1" s="784"/>
      <c r="L1" s="784"/>
      <c r="M1" s="784"/>
      <c r="N1" s="784"/>
      <c r="AN1" s="38" t="s">
        <v>84</v>
      </c>
    </row>
    <row r="2" spans="1:64" ht="17.25" customHeight="1">
      <c r="A2" s="784"/>
      <c r="B2" s="784"/>
      <c r="C2" s="784"/>
      <c r="D2" s="784"/>
      <c r="E2" s="784"/>
      <c r="F2" s="784"/>
      <c r="G2" s="784"/>
      <c r="H2" s="784"/>
      <c r="I2" s="784"/>
      <c r="J2" s="784"/>
      <c r="K2" s="784"/>
      <c r="L2" s="784"/>
      <c r="M2" s="784"/>
      <c r="N2" s="784"/>
      <c r="AN2" s="38">
        <v>-0.05</v>
      </c>
      <c r="AO2" s="38">
        <v>0.05</v>
      </c>
      <c r="AP2" s="38">
        <v>0.05</v>
      </c>
      <c r="AQ2" s="38">
        <v>-0.05</v>
      </c>
      <c r="AR2" s="38">
        <v>-0.05</v>
      </c>
    </row>
    <row r="3" spans="1:64" ht="17.25" customHeight="1">
      <c r="A3" s="784" t="str">
        <f>A測定!$V$2</f>
        <v>TC　軸間</v>
      </c>
      <c r="B3" s="784"/>
      <c r="C3" s="784"/>
      <c r="D3" s="784"/>
      <c r="E3" s="784"/>
      <c r="F3" s="39" t="s">
        <v>23</v>
      </c>
      <c r="G3" s="40">
        <f>MAX(AV11:AV14,BJ11:BJ14)</f>
        <v>0.01</v>
      </c>
      <c r="H3" s="785" t="str">
        <f>A測定!$J$7</f>
        <v>基准值</v>
      </c>
      <c r="I3" s="786"/>
      <c r="J3" s="791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K3" s="791"/>
      <c r="L3" s="791"/>
      <c r="M3" s="791"/>
      <c r="N3" s="791"/>
      <c r="O3" s="791"/>
      <c r="P3" s="791"/>
      <c r="Q3" s="791"/>
      <c r="R3" s="792"/>
      <c r="S3" s="1"/>
      <c r="T3" s="1"/>
      <c r="AN3" s="38">
        <v>0.05</v>
      </c>
      <c r="AO3" s="38">
        <v>0.05</v>
      </c>
      <c r="AP3" s="38">
        <v>-0.05</v>
      </c>
      <c r="AQ3" s="38">
        <v>-0.05</v>
      </c>
      <c r="AR3" s="38">
        <v>0.05</v>
      </c>
    </row>
    <row r="4" spans="1:64" ht="17.25" customHeight="1">
      <c r="A4" s="784"/>
      <c r="B4" s="784"/>
      <c r="C4" s="784"/>
      <c r="D4" s="784"/>
      <c r="E4" s="784"/>
      <c r="F4" s="39" t="s">
        <v>24</v>
      </c>
      <c r="G4" s="40">
        <f>MIN(AV11:AV14,BJ11:BJ14)</f>
        <v>-0.11</v>
      </c>
      <c r="H4" s="787"/>
      <c r="I4" s="788"/>
      <c r="J4" s="794"/>
      <c r="K4" s="794"/>
      <c r="L4" s="794"/>
      <c r="M4" s="794"/>
      <c r="N4" s="794"/>
      <c r="O4" s="794"/>
      <c r="P4" s="794"/>
      <c r="Q4" s="794"/>
      <c r="R4" s="795"/>
      <c r="S4" s="1"/>
      <c r="T4" s="1"/>
      <c r="AN4" s="38">
        <v>-0.15</v>
      </c>
      <c r="AO4" s="38">
        <v>0.15</v>
      </c>
      <c r="AP4" s="38">
        <v>0.15</v>
      </c>
      <c r="AQ4" s="38">
        <v>-0.15</v>
      </c>
      <c r="AR4" s="38">
        <v>-0.15</v>
      </c>
    </row>
    <row r="5" spans="1:64">
      <c r="AN5" s="38">
        <v>0.15</v>
      </c>
      <c r="AO5" s="38">
        <v>0.15</v>
      </c>
      <c r="AP5" s="38">
        <v>-0.15</v>
      </c>
      <c r="AQ5" s="38">
        <v>-0.15</v>
      </c>
      <c r="AR5" s="38">
        <v>0.15</v>
      </c>
    </row>
    <row r="6" spans="1:64" ht="17.25" customHeight="1">
      <c r="AN6" s="38">
        <v>-0.25</v>
      </c>
      <c r="AO6" s="38">
        <v>0.25</v>
      </c>
      <c r="AP6" s="38">
        <v>0.25</v>
      </c>
      <c r="AQ6" s="38">
        <v>-0.25</v>
      </c>
      <c r="AR6" s="38">
        <v>-0.25</v>
      </c>
    </row>
    <row r="7" spans="1:64">
      <c r="I7" s="38">
        <f>BB13</f>
        <v>504</v>
      </c>
      <c r="Z7" s="38">
        <f>BD11</f>
        <v>503</v>
      </c>
      <c r="AN7" s="38">
        <v>0.25</v>
      </c>
      <c r="AO7" s="38">
        <v>0.25</v>
      </c>
      <c r="AP7" s="38">
        <v>-0.25</v>
      </c>
      <c r="AQ7" s="38">
        <v>-0.25</v>
      </c>
      <c r="AR7" s="38">
        <v>0.25</v>
      </c>
    </row>
    <row r="8" spans="1:64">
      <c r="AN8" s="305">
        <v>-0.3</v>
      </c>
      <c r="AO8" s="305">
        <v>0.3</v>
      </c>
      <c r="AP8" s="305">
        <v>0.3</v>
      </c>
      <c r="AQ8" s="305">
        <v>-0.3</v>
      </c>
      <c r="AR8" s="305">
        <v>-0.3</v>
      </c>
    </row>
    <row r="9" spans="1:64" ht="17.25" customHeight="1">
      <c r="AN9" s="305">
        <v>0.3</v>
      </c>
      <c r="AO9" s="305">
        <v>0.3</v>
      </c>
      <c r="AP9" s="305">
        <v>-0.3</v>
      </c>
      <c r="AQ9" s="305">
        <v>-0.3</v>
      </c>
      <c r="AR9" s="305">
        <v>0.3</v>
      </c>
      <c r="AT9" s="778" t="str">
        <f>A測定!$O$11</f>
        <v>判定</v>
      </c>
      <c r="AU9" s="800" t="str">
        <f>A測定!$C$11</f>
        <v>方向</v>
      </c>
      <c r="AV9" s="778" t="str">
        <f>A測定!$M$11</f>
        <v>差異</v>
      </c>
      <c r="AW9" s="778" t="str">
        <f>A測定!$K$11</f>
        <v>測定値</v>
      </c>
      <c r="AX9" s="778" t="str">
        <f>RIGHT(A測定!$H$11,2)</f>
        <v>公差</v>
      </c>
      <c r="AY9" s="778"/>
      <c r="AZ9" s="778" t="str">
        <f>A測定!$F$11</f>
        <v>工件尺寸</v>
      </c>
      <c r="BA9" s="778" t="str">
        <f>A測定!$D$11</f>
        <v>测量</v>
      </c>
      <c r="BB9" s="778" t="str">
        <f>A測定!$A$11</f>
        <v>NO</v>
      </c>
      <c r="BD9" s="778" t="str">
        <f>BB9</f>
        <v>NO</v>
      </c>
      <c r="BE9" s="778" t="str">
        <f>BA9</f>
        <v>测量</v>
      </c>
      <c r="BF9" s="781" t="str">
        <f>AZ9</f>
        <v>工件尺寸</v>
      </c>
      <c r="BG9" s="778" t="str">
        <f>AX9</f>
        <v>公差</v>
      </c>
      <c r="BH9" s="778"/>
      <c r="BI9" s="778" t="str">
        <f>AW9</f>
        <v>測定値</v>
      </c>
      <c r="BJ9" s="778" t="str">
        <f>AV9</f>
        <v>差異</v>
      </c>
      <c r="BK9" s="800" t="str">
        <f>AU9</f>
        <v>方向</v>
      </c>
      <c r="BL9" s="778" t="str">
        <f>AT9</f>
        <v>判定</v>
      </c>
    </row>
    <row r="10" spans="1:64">
      <c r="AN10" s="305">
        <v>-0.35</v>
      </c>
      <c r="AO10" s="305">
        <v>0.35</v>
      </c>
      <c r="AP10" s="305">
        <v>0.35</v>
      </c>
      <c r="AQ10" s="305">
        <v>-0.35</v>
      </c>
      <c r="AR10" s="305">
        <v>-0.35</v>
      </c>
      <c r="AT10" s="778"/>
      <c r="AU10" s="780"/>
      <c r="AV10" s="778"/>
      <c r="AW10" s="778"/>
      <c r="AX10" s="173" t="str">
        <f>LEFT(A測定!$I$11,1)</f>
        <v>下</v>
      </c>
      <c r="AY10" s="173" t="str">
        <f>LEFT(A測定!$H$11,1)</f>
        <v>上</v>
      </c>
      <c r="AZ10" s="778"/>
      <c r="BA10" s="778"/>
      <c r="BB10" s="778"/>
      <c r="BD10" s="778"/>
      <c r="BE10" s="778"/>
      <c r="BF10" s="778"/>
      <c r="BG10" s="39" t="str">
        <f>AY10</f>
        <v>上</v>
      </c>
      <c r="BH10" s="39" t="str">
        <f>AX10</f>
        <v>下</v>
      </c>
      <c r="BI10" s="778"/>
      <c r="BJ10" s="778"/>
      <c r="BK10" s="780"/>
      <c r="BL10" s="778"/>
    </row>
    <row r="11" spans="1:64">
      <c r="AN11" s="305">
        <v>0.35</v>
      </c>
      <c r="AO11" s="305">
        <v>0.35</v>
      </c>
      <c r="AP11" s="305">
        <v>-0.35</v>
      </c>
      <c r="AQ11" s="305">
        <v>-0.35</v>
      </c>
      <c r="AR11" s="305">
        <v>0.35</v>
      </c>
      <c r="AT11" s="39" t="str">
        <f>IF(AND(AY11&gt;=AV11,AV11&gt;=AX11),"OK","NG")</f>
        <v>OK</v>
      </c>
      <c r="AU11" s="39" t="str">
        <f>IF(AV11=0,"・",IF(AND(AV11&gt;0),"→","←"))</f>
        <v>・</v>
      </c>
      <c r="AV11" s="47">
        <f>A測定!M67</f>
        <v>0</v>
      </c>
      <c r="AW11" s="45">
        <f>A測定!K67</f>
        <v>22.995999999999999</v>
      </c>
      <c r="AX11" s="47">
        <f>A測定!I67</f>
        <v>-0.35</v>
      </c>
      <c r="AY11" s="47">
        <f>A測定!H67</f>
        <v>0.35</v>
      </c>
      <c r="AZ11" s="45">
        <f>A測定!F67</f>
        <v>23</v>
      </c>
      <c r="BA11" s="39" t="str">
        <f>A測定!D67</f>
        <v>X</v>
      </c>
      <c r="BB11" s="39">
        <f>A測定!A67</f>
        <v>502</v>
      </c>
      <c r="BD11" s="39">
        <f>A測定!A69</f>
        <v>503</v>
      </c>
      <c r="BE11" s="39" t="str">
        <f>A測定!D69</f>
        <v>X</v>
      </c>
      <c r="BF11" s="45">
        <f>A測定!F69</f>
        <v>65.5</v>
      </c>
      <c r="BG11" s="47">
        <f>A測定!H69</f>
        <v>0.35</v>
      </c>
      <c r="BH11" s="47">
        <f>A測定!I69</f>
        <v>-0.35</v>
      </c>
      <c r="BI11" s="45">
        <f>A測定!K69</f>
        <v>65.415999999999997</v>
      </c>
      <c r="BJ11" s="47">
        <f>A測定!M69</f>
        <v>-0.08</v>
      </c>
      <c r="BK11" s="39" t="str">
        <f>IF(BJ11=0,"・",IF(AND(BJ11&gt;0),"→","←"))</f>
        <v>←</v>
      </c>
      <c r="BL11" s="39" t="str">
        <f t="shared" ref="BL11:BL16" si="0">IF(AND(BG11&gt;=BJ11,BJ11&gt;=BH11),"OK","NG")</f>
        <v>OK</v>
      </c>
    </row>
    <row r="12" spans="1:64">
      <c r="AT12" s="39" t="str">
        <f>IF(AND(AY12&gt;=AV12,AV12&gt;=AX12),"OK","NG")</f>
        <v>OK</v>
      </c>
      <c r="AU12" s="39" t="str">
        <f>IF(AV12=0,"・",IF(AND(AV12&gt;0),"↑","↓"))</f>
        <v>・</v>
      </c>
      <c r="AV12" s="47">
        <f>A測定!M68</f>
        <v>0</v>
      </c>
      <c r="AW12" s="45">
        <f>A測定!K68</f>
        <v>71.001999999999995</v>
      </c>
      <c r="AX12" s="47">
        <f>A測定!I68</f>
        <v>-0.35</v>
      </c>
      <c r="AY12" s="47">
        <f>A測定!H68</f>
        <v>0.35</v>
      </c>
      <c r="AZ12" s="45">
        <f>A測定!F68</f>
        <v>71</v>
      </c>
      <c r="BA12" s="39" t="str">
        <f>A測定!D68</f>
        <v>Z</v>
      </c>
      <c r="BB12" s="39">
        <f>A測定!A68</f>
        <v>502</v>
      </c>
      <c r="BD12" s="39">
        <f>A測定!A70</f>
        <v>503</v>
      </c>
      <c r="BE12" s="39" t="str">
        <f>A測定!D70</f>
        <v>Z</v>
      </c>
      <c r="BF12" s="45">
        <f>A測定!F70</f>
        <v>88</v>
      </c>
      <c r="BG12" s="47">
        <f>A測定!H70</f>
        <v>0.35</v>
      </c>
      <c r="BH12" s="47">
        <f>A測定!I70</f>
        <v>-0.35</v>
      </c>
      <c r="BI12" s="45">
        <f>A測定!K70</f>
        <v>87.924999999999997</v>
      </c>
      <c r="BJ12" s="47">
        <f>A測定!M70</f>
        <v>-0.08</v>
      </c>
      <c r="BK12" s="39" t="str">
        <f>IF(BJ12=0,"・",IF(AND(BJ12&gt;0),"↑","↓"))</f>
        <v>↓</v>
      </c>
      <c r="BL12" s="39" t="str">
        <f t="shared" si="0"/>
        <v>OK</v>
      </c>
    </row>
    <row r="13" spans="1:64">
      <c r="AN13" s="38">
        <f>BB11</f>
        <v>502</v>
      </c>
      <c r="AO13" s="38" t="str">
        <f>BA11</f>
        <v>X</v>
      </c>
      <c r="AP13" s="38">
        <v>0</v>
      </c>
      <c r="AQ13" s="71">
        <f>AV11</f>
        <v>0</v>
      </c>
      <c r="AT13" s="39" t="str">
        <f>IF(AND(AY13&gt;=AV13,AV13&gt;=AX13),"OK","NG")</f>
        <v>OK</v>
      </c>
      <c r="AU13" s="39" t="str">
        <f>IF(AV13=0,"・",IF(AND(AV13&gt;0),"→","←"))</f>
        <v>→</v>
      </c>
      <c r="AV13" s="47">
        <f>A測定!M71</f>
        <v>0.01</v>
      </c>
      <c r="AW13" s="45">
        <f>A測定!K71</f>
        <v>-78.792000000000002</v>
      </c>
      <c r="AX13" s="47">
        <f>A測定!I71</f>
        <v>-0.35</v>
      </c>
      <c r="AY13" s="47">
        <f>A測定!H71</f>
        <v>0.35</v>
      </c>
      <c r="AZ13" s="45">
        <f>A測定!F71</f>
        <v>-78.8</v>
      </c>
      <c r="BA13" s="39" t="str">
        <f>A測定!D71</f>
        <v>X</v>
      </c>
      <c r="BB13" s="39">
        <f>A測定!A71</f>
        <v>504</v>
      </c>
      <c r="BD13" s="39">
        <f>A測定!A65</f>
        <v>501</v>
      </c>
      <c r="BE13" s="39" t="str">
        <f>A測定!D65</f>
        <v>X</v>
      </c>
      <c r="BF13" s="45">
        <f>A測定!F65</f>
        <v>90.5</v>
      </c>
      <c r="BG13" s="47">
        <f>A測定!H65</f>
        <v>0.35</v>
      </c>
      <c r="BH13" s="47">
        <f>A測定!I65</f>
        <v>-0.35</v>
      </c>
      <c r="BI13" s="45">
        <f>A測定!K65</f>
        <v>90.435000000000002</v>
      </c>
      <c r="BJ13" s="47">
        <f>A測定!M65</f>
        <v>-0.06</v>
      </c>
      <c r="BK13" s="39" t="str">
        <f>IF(BJ13=0,"・",IF(AND(BJ13&gt;0),"→","←"))</f>
        <v>←</v>
      </c>
      <c r="BL13" s="39" t="str">
        <f t="shared" si="0"/>
        <v>OK</v>
      </c>
    </row>
    <row r="14" spans="1:64">
      <c r="AN14" s="38">
        <f>BB12</f>
        <v>502</v>
      </c>
      <c r="AO14" s="38" t="str">
        <f>BA12</f>
        <v>Z</v>
      </c>
      <c r="AP14" s="38">
        <v>0</v>
      </c>
      <c r="AQ14" s="71">
        <f>AV12</f>
        <v>0</v>
      </c>
      <c r="AT14" s="39" t="str">
        <f>IF(AND(AY14&gt;=AV14,AV14&gt;=AX14),"OK","NG")</f>
        <v>OK</v>
      </c>
      <c r="AU14" s="39" t="str">
        <f>IF(AV14=0,"・",IF(AND(AV14&gt;0),"↑","↓"))</f>
        <v>↓</v>
      </c>
      <c r="AV14" s="47">
        <f>A測定!M72</f>
        <v>-0.1</v>
      </c>
      <c r="AW14" s="45">
        <f>A測定!K72</f>
        <v>92.396000000000001</v>
      </c>
      <c r="AX14" s="47">
        <f>A測定!I72</f>
        <v>-0.35</v>
      </c>
      <c r="AY14" s="47">
        <f>A測定!H72</f>
        <v>0.35</v>
      </c>
      <c r="AZ14" s="45">
        <f>A測定!F72</f>
        <v>92.5</v>
      </c>
      <c r="BA14" s="39" t="str">
        <f>A測定!D72</f>
        <v>Z</v>
      </c>
      <c r="BB14" s="39">
        <f>A測定!A72</f>
        <v>504</v>
      </c>
      <c r="BD14" s="39">
        <f>A測定!A66</f>
        <v>501</v>
      </c>
      <c r="BE14" s="39" t="str">
        <f>A測定!D66</f>
        <v>Z</v>
      </c>
      <c r="BF14" s="45">
        <f>A測定!F66</f>
        <v>25</v>
      </c>
      <c r="BG14" s="47">
        <f>A測定!H66</f>
        <v>0.35</v>
      </c>
      <c r="BH14" s="47">
        <f>A測定!I66</f>
        <v>-0.35</v>
      </c>
      <c r="BI14" s="45">
        <f>A測定!K66</f>
        <v>24.885000000000002</v>
      </c>
      <c r="BJ14" s="47">
        <f>A測定!M66</f>
        <v>-0.11</v>
      </c>
      <c r="BK14" s="39" t="str">
        <f>IF(BJ14=0,"・",IF(AND(BJ14&gt;0),"↑","↓"))</f>
        <v>↓</v>
      </c>
      <c r="BL14" s="39" t="str">
        <f t="shared" si="0"/>
        <v>OK</v>
      </c>
    </row>
    <row r="15" spans="1:64">
      <c r="Z15" s="38">
        <f>BD13</f>
        <v>501</v>
      </c>
      <c r="AN15" s="38">
        <f>BB13</f>
        <v>504</v>
      </c>
      <c r="AO15" s="38" t="str">
        <f>BA13</f>
        <v>X</v>
      </c>
      <c r="AP15" s="38">
        <v>0</v>
      </c>
      <c r="AQ15" s="71">
        <f>AV13</f>
        <v>0.01</v>
      </c>
      <c r="BD15" s="39">
        <f>A測定!A73</f>
        <v>505</v>
      </c>
      <c r="BE15" s="39" t="str">
        <f>A測定!D73</f>
        <v>X</v>
      </c>
      <c r="BF15" s="45">
        <f>A測定!F73</f>
        <v>91.5</v>
      </c>
      <c r="BG15" s="47">
        <f>A測定!H73</f>
        <v>0.35</v>
      </c>
      <c r="BH15" s="47">
        <f>A測定!I73</f>
        <v>-0.35</v>
      </c>
      <c r="BI15" s="45">
        <f>A測定!K73</f>
        <v>91.441999999999993</v>
      </c>
      <c r="BJ15" s="47">
        <f>A測定!M73</f>
        <v>-0.06</v>
      </c>
      <c r="BK15" s="39" t="str">
        <f>IF(BJ15=0,"・",IF(AND(BJ15&gt;0),"→","←"))</f>
        <v>←</v>
      </c>
      <c r="BL15" s="39" t="str">
        <f t="shared" si="0"/>
        <v>OK</v>
      </c>
    </row>
    <row r="16" spans="1:64">
      <c r="AN16" s="38">
        <f>BB14</f>
        <v>504</v>
      </c>
      <c r="AO16" s="38" t="str">
        <f>BA14</f>
        <v>Z</v>
      </c>
      <c r="AP16" s="38">
        <v>0</v>
      </c>
      <c r="AQ16" s="71">
        <f>AV14</f>
        <v>-0.1</v>
      </c>
      <c r="BD16" s="39">
        <f>A測定!A74</f>
        <v>505</v>
      </c>
      <c r="BE16" s="39" t="str">
        <f>A測定!D74</f>
        <v>Z</v>
      </c>
      <c r="BF16" s="45">
        <f>A測定!F74</f>
        <v>-29</v>
      </c>
      <c r="BG16" s="47">
        <f>A測定!H74</f>
        <v>0.35</v>
      </c>
      <c r="BH16" s="47">
        <f>A測定!I74</f>
        <v>-0.35</v>
      </c>
      <c r="BI16" s="45">
        <f>A測定!K74</f>
        <v>-29.023</v>
      </c>
      <c r="BJ16" s="47">
        <f>A測定!M74</f>
        <v>-0.02</v>
      </c>
      <c r="BK16" s="39" t="str">
        <f>IF(BJ16=0,"・",IF(AND(BJ16&gt;0),"↑","↓"))</f>
        <v>↓</v>
      </c>
      <c r="BL16" s="39" t="str">
        <f t="shared" si="0"/>
        <v>OK</v>
      </c>
    </row>
    <row r="18" spans="18:43">
      <c r="AN18" s="72">
        <f t="shared" ref="AN18:AO21" si="1">BD11</f>
        <v>503</v>
      </c>
      <c r="AO18" s="72" t="str">
        <f t="shared" si="1"/>
        <v>X</v>
      </c>
      <c r="AP18" s="38">
        <v>0</v>
      </c>
      <c r="AQ18" s="71">
        <f t="shared" ref="AQ18:AQ23" si="2">BJ11</f>
        <v>-0.08</v>
      </c>
    </row>
    <row r="19" spans="18:43">
      <c r="AN19" s="72">
        <f t="shared" si="1"/>
        <v>503</v>
      </c>
      <c r="AO19" s="72" t="str">
        <f t="shared" si="1"/>
        <v>Z</v>
      </c>
      <c r="AP19" s="38">
        <v>0</v>
      </c>
      <c r="AQ19" s="71">
        <f t="shared" si="2"/>
        <v>-0.08</v>
      </c>
    </row>
    <row r="20" spans="18:43">
      <c r="AN20" s="72">
        <f t="shared" si="1"/>
        <v>501</v>
      </c>
      <c r="AO20" s="72" t="str">
        <f t="shared" si="1"/>
        <v>X</v>
      </c>
      <c r="AP20" s="38">
        <v>0</v>
      </c>
      <c r="AQ20" s="71">
        <f t="shared" si="2"/>
        <v>-0.06</v>
      </c>
    </row>
    <row r="21" spans="18:43">
      <c r="AN21" s="72">
        <f t="shared" si="1"/>
        <v>501</v>
      </c>
      <c r="AO21" s="72" t="str">
        <f t="shared" si="1"/>
        <v>Z</v>
      </c>
      <c r="AP21" s="38">
        <v>0</v>
      </c>
      <c r="AQ21" s="71">
        <f t="shared" si="2"/>
        <v>-0.11</v>
      </c>
    </row>
    <row r="22" spans="18:43">
      <c r="AN22" s="72">
        <f>BD15</f>
        <v>505</v>
      </c>
      <c r="AO22" s="72" t="str">
        <f>BE15</f>
        <v>X</v>
      </c>
      <c r="AP22" s="38">
        <v>0</v>
      </c>
      <c r="AQ22" s="71">
        <f t="shared" si="2"/>
        <v>-0.06</v>
      </c>
    </row>
    <row r="23" spans="18:43">
      <c r="Z23" s="38">
        <f>BD15</f>
        <v>505</v>
      </c>
      <c r="AN23" s="72">
        <f>BD16</f>
        <v>505</v>
      </c>
      <c r="AO23" s="72" t="str">
        <f>BE16</f>
        <v>Z</v>
      </c>
      <c r="AP23" s="38">
        <v>0</v>
      </c>
      <c r="AQ23" s="71">
        <f t="shared" si="2"/>
        <v>-0.02</v>
      </c>
    </row>
    <row r="28" spans="18:43">
      <c r="R28" s="38">
        <f>BB11</f>
        <v>502</v>
      </c>
    </row>
    <row r="35" spans="34:34">
      <c r="AH35" s="48"/>
    </row>
    <row r="36" spans="34:34">
      <c r="AH36" s="48"/>
    </row>
    <row r="37" spans="34:34">
      <c r="AH37" s="48"/>
    </row>
  </sheetData>
  <mergeCells count="21">
    <mergeCell ref="BF9:BF10"/>
    <mergeCell ref="BE9:BE10"/>
    <mergeCell ref="BL9:BL10"/>
    <mergeCell ref="BK9:BK10"/>
    <mergeCell ref="BG9:BH9"/>
    <mergeCell ref="BJ9:BJ10"/>
    <mergeCell ref="BI9:BI10"/>
    <mergeCell ref="AV9:AV10"/>
    <mergeCell ref="BD9:BD10"/>
    <mergeCell ref="A1:E2"/>
    <mergeCell ref="A3:E4"/>
    <mergeCell ref="BA9:BA10"/>
    <mergeCell ref="BB9:BB10"/>
    <mergeCell ref="F1:N2"/>
    <mergeCell ref="AX9:AY9"/>
    <mergeCell ref="AZ9:AZ10"/>
    <mergeCell ref="AT9:AT10"/>
    <mergeCell ref="AU9:AU10"/>
    <mergeCell ref="H3:I4"/>
    <mergeCell ref="J3:R4"/>
    <mergeCell ref="AW9:AW10"/>
  </mergeCells>
  <phoneticPr fontId="2"/>
  <conditionalFormatting sqref="BJ11:BJ16">
    <cfRule type="cellIs" dxfId="11" priority="1" stopIfTrue="1" operator="notBetween">
      <formula>BG11</formula>
      <formula>BH11</formula>
    </cfRule>
    <cfRule type="cellIs" dxfId="10" priority="2" stopIfTrue="1" operator="notBetween">
      <formula>BG11-0.1</formula>
      <formula>BH11+0.1</formula>
    </cfRule>
  </conditionalFormatting>
  <conditionalFormatting sqref="AV11:AV14">
    <cfRule type="cellIs" dxfId="9" priority="3" stopIfTrue="1" operator="notBetween">
      <formula>AY11</formula>
      <formula>AX11</formula>
    </cfRule>
    <cfRule type="cellIs" dxfId="8" priority="4" stopIfTrue="1" operator="notBetween">
      <formula>AY11-0.1</formula>
      <formula>AX11+0.1</formula>
    </cfRule>
  </conditionalFormatting>
  <conditionalFormatting sqref="AT11:AT14 BL11:BL16">
    <cfRule type="cellIs" dxfId="7" priority="5" stopIfTrue="1" operator="equal">
      <formula>"NG"</formula>
    </cfRule>
    <cfRule type="cellIs" dxfId="6" priority="6" stopIfTrue="1" operator="equal">
      <formula>"OK"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57" orientation="landscape" verticalDpi="0" r:id="rId1"/>
  <headerFooter alignWithMargins="0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theme="6"/>
    <pageSetUpPr fitToPage="1"/>
  </sheetPr>
  <dimension ref="A1:BL37"/>
  <sheetViews>
    <sheetView zoomScale="50" workbookViewId="0">
      <selection activeCell="T2" sqref="T2"/>
    </sheetView>
  </sheetViews>
  <sheetFormatPr baseColWidth="10" defaultColWidth="9" defaultRowHeight="17"/>
  <cols>
    <col min="1" max="1" width="4.6640625" style="38" customWidth="1"/>
    <col min="2" max="3" width="6.6640625" style="38" customWidth="1"/>
    <col min="4" max="4" width="10.6640625" style="38" customWidth="1"/>
    <col min="5" max="6" width="5.6640625" style="38" customWidth="1"/>
    <col min="7" max="7" width="10.6640625" style="38" customWidth="1"/>
    <col min="8" max="8" width="3.6640625" style="38" customWidth="1"/>
    <col min="9" max="26" width="5.6640625" style="38" customWidth="1"/>
    <col min="27" max="27" width="3.6640625" style="38" customWidth="1"/>
    <col min="28" max="28" width="10.6640625" style="38" customWidth="1"/>
    <col min="29" max="30" width="5.6640625" style="38" customWidth="1"/>
    <col min="31" max="31" width="10.6640625" style="38" customWidth="1"/>
    <col min="32" max="33" width="6.6640625" style="38" customWidth="1"/>
    <col min="34" max="34" width="4.6640625" style="38" customWidth="1"/>
    <col min="35" max="45" width="9" style="38"/>
    <col min="46" max="46" width="5.6640625" style="38" customWidth="1"/>
    <col min="47" max="47" width="6.6640625" style="38" customWidth="1"/>
    <col min="48" max="48" width="7.6640625" style="38" customWidth="1"/>
    <col min="49" max="49" width="12.1640625" style="38" customWidth="1"/>
    <col min="50" max="51" width="7.6640625" style="38" customWidth="1"/>
    <col min="52" max="52" width="12.1640625" style="38" customWidth="1"/>
    <col min="53" max="53" width="5.6640625" style="38" customWidth="1"/>
    <col min="54" max="54" width="7.1640625" style="38" customWidth="1"/>
    <col min="55" max="55" width="9" style="38"/>
    <col min="56" max="56" width="7.1640625" style="38" customWidth="1"/>
    <col min="57" max="57" width="5.6640625" style="38" customWidth="1"/>
    <col min="58" max="58" width="12.1640625" style="38" customWidth="1"/>
    <col min="59" max="60" width="7.6640625" style="38" customWidth="1"/>
    <col min="61" max="61" width="12.1640625" style="38" customWidth="1"/>
    <col min="62" max="62" width="7.6640625" style="38" customWidth="1"/>
    <col min="63" max="63" width="6.6640625" style="38" customWidth="1"/>
    <col min="64" max="64" width="5.6640625" style="38" customWidth="1"/>
    <col min="65" max="16384" width="9" style="38"/>
  </cols>
  <sheetData>
    <row r="1" spans="1:64" ht="17.25" customHeight="1">
      <c r="A1" s="784" t="str">
        <f>A測定!A5</f>
        <v>GHAC  R0J尺寸检查表</v>
      </c>
      <c r="B1" s="784"/>
      <c r="C1" s="784"/>
      <c r="D1" s="784"/>
      <c r="E1" s="784"/>
      <c r="F1" s="784" t="str">
        <f>CONCATENATE(MID(A測定!A5,6,3),"#",A測定!D5,"_",A測定!L5,"(",TEXT(A測定!G5,"yy/mm/dd"),")","_","SHOT.NO",A測定!J5)</f>
        <v xml:space="preserve"> R0#3_DC1(AVE)_SHOT.NO191</v>
      </c>
      <c r="G1" s="784"/>
      <c r="H1" s="784"/>
      <c r="I1" s="784"/>
      <c r="J1" s="784"/>
      <c r="K1" s="784"/>
      <c r="L1" s="784"/>
      <c r="M1" s="784"/>
      <c r="N1" s="784"/>
      <c r="AN1" s="38" t="s">
        <v>83</v>
      </c>
    </row>
    <row r="2" spans="1:64" ht="17.25" customHeight="1">
      <c r="A2" s="784"/>
      <c r="B2" s="784"/>
      <c r="C2" s="784"/>
      <c r="D2" s="784"/>
      <c r="E2" s="784"/>
      <c r="F2" s="784"/>
      <c r="G2" s="784"/>
      <c r="H2" s="784"/>
      <c r="I2" s="784"/>
      <c r="J2" s="784"/>
      <c r="K2" s="784"/>
      <c r="L2" s="784"/>
      <c r="M2" s="784"/>
      <c r="N2" s="784"/>
      <c r="AN2" s="38">
        <v>-0.05</v>
      </c>
      <c r="AO2" s="38">
        <v>0.05</v>
      </c>
      <c r="AP2" s="38">
        <v>0.05</v>
      </c>
      <c r="AQ2" s="38">
        <v>-0.05</v>
      </c>
      <c r="AR2" s="38">
        <v>-0.05</v>
      </c>
    </row>
    <row r="3" spans="1:64" ht="17.25" customHeight="1">
      <c r="A3" s="784" t="str">
        <f>A測定!$W$2</f>
        <v>C　軸間</v>
      </c>
      <c r="B3" s="784"/>
      <c r="C3" s="784"/>
      <c r="D3" s="784"/>
      <c r="E3" s="784"/>
      <c r="F3" s="39" t="s">
        <v>23</v>
      </c>
      <c r="G3" s="40">
        <f>MAX(AV11:AV20,BJ11:BJ16)</f>
        <v>0.22</v>
      </c>
      <c r="H3" s="785" t="str">
        <f>A測定!$J$7</f>
        <v>基准值</v>
      </c>
      <c r="I3" s="786"/>
      <c r="J3" s="791" t="str">
        <f>IF(A測定!$J$7=A測定!$J$8,A測定!$J$9&amp;"（"&amp;A測定!$J$10&amp;"）",(CONCATENATE(MID(A測定!$A$5,6,3),"#",A測定!$D$5,"_",A測定!$J$9,"(",TEXT(A測定!$J$8,"yy/mm/dd"),")","_","SHOT.NO",A測定!$J$10)))</f>
        <v>图纸值（素材尺寸）</v>
      </c>
      <c r="K3" s="791"/>
      <c r="L3" s="791"/>
      <c r="M3" s="791"/>
      <c r="N3" s="791"/>
      <c r="O3" s="791"/>
      <c r="P3" s="791"/>
      <c r="Q3" s="791"/>
      <c r="R3" s="792"/>
      <c r="S3" s="1"/>
      <c r="T3" s="1"/>
      <c r="AN3" s="38">
        <v>0.05</v>
      </c>
      <c r="AO3" s="38">
        <v>0.05</v>
      </c>
      <c r="AP3" s="38">
        <v>-0.05</v>
      </c>
      <c r="AQ3" s="38">
        <v>-0.05</v>
      </c>
      <c r="AR3" s="38">
        <v>0.05</v>
      </c>
    </row>
    <row r="4" spans="1:64" ht="17.25" customHeight="1">
      <c r="A4" s="784"/>
      <c r="B4" s="784"/>
      <c r="C4" s="784"/>
      <c r="D4" s="784"/>
      <c r="E4" s="784"/>
      <c r="F4" s="39" t="s">
        <v>24</v>
      </c>
      <c r="G4" s="40">
        <f>MIN(AV11:AV20,BJ11:BJ16)</f>
        <v>-0.14000000000000001</v>
      </c>
      <c r="H4" s="787"/>
      <c r="I4" s="788"/>
      <c r="J4" s="794"/>
      <c r="K4" s="794"/>
      <c r="L4" s="794"/>
      <c r="M4" s="794"/>
      <c r="N4" s="794"/>
      <c r="O4" s="794"/>
      <c r="P4" s="794"/>
      <c r="Q4" s="794"/>
      <c r="R4" s="795"/>
      <c r="S4" s="1"/>
      <c r="T4" s="1"/>
      <c r="AN4" s="38">
        <v>-0.15</v>
      </c>
      <c r="AO4" s="38">
        <v>0.15</v>
      </c>
      <c r="AP4" s="38">
        <v>0.15</v>
      </c>
      <c r="AQ4" s="38">
        <v>-0.15</v>
      </c>
      <c r="AR4" s="38">
        <v>-0.15</v>
      </c>
    </row>
    <row r="5" spans="1:64">
      <c r="AN5" s="38">
        <v>0.15</v>
      </c>
      <c r="AO5" s="38">
        <v>0.15</v>
      </c>
      <c r="AP5" s="38">
        <v>-0.15</v>
      </c>
      <c r="AQ5" s="38">
        <v>-0.15</v>
      </c>
      <c r="AR5" s="38">
        <v>0.15</v>
      </c>
    </row>
    <row r="6" spans="1:64" ht="17.25" customHeight="1">
      <c r="AN6" s="38">
        <v>-0.25</v>
      </c>
      <c r="AO6" s="38">
        <v>0.25</v>
      </c>
      <c r="AP6" s="38">
        <v>0.25</v>
      </c>
      <c r="AQ6" s="38">
        <v>-0.25</v>
      </c>
      <c r="AR6" s="38">
        <v>-0.25</v>
      </c>
    </row>
    <row r="7" spans="1:64">
      <c r="I7" s="38">
        <f>BB11</f>
        <v>102</v>
      </c>
      <c r="Z7" s="38">
        <f>BD11</f>
        <v>103</v>
      </c>
      <c r="AN7" s="38">
        <v>0.25</v>
      </c>
      <c r="AO7" s="38">
        <v>0.25</v>
      </c>
      <c r="AP7" s="38">
        <v>-0.25</v>
      </c>
      <c r="AQ7" s="38">
        <v>-0.25</v>
      </c>
      <c r="AR7" s="38">
        <v>0.25</v>
      </c>
    </row>
    <row r="8" spans="1:64">
      <c r="AN8" s="305">
        <v>-0.3</v>
      </c>
      <c r="AO8" s="305">
        <v>0.3</v>
      </c>
      <c r="AP8" s="305">
        <v>0.3</v>
      </c>
      <c r="AQ8" s="305">
        <v>-0.3</v>
      </c>
      <c r="AR8" s="305">
        <v>-0.3</v>
      </c>
    </row>
    <row r="9" spans="1:64" ht="17.25" customHeight="1">
      <c r="AN9" s="305">
        <v>0.3</v>
      </c>
      <c r="AO9" s="305">
        <v>0.3</v>
      </c>
      <c r="AP9" s="305">
        <v>-0.3</v>
      </c>
      <c r="AQ9" s="305">
        <v>-0.3</v>
      </c>
      <c r="AR9" s="305">
        <v>0.3</v>
      </c>
      <c r="AT9" s="778" t="str">
        <f>A測定!$O$11</f>
        <v>判定</v>
      </c>
      <c r="AU9" s="800" t="str">
        <f>A測定!$C$11</f>
        <v>方向</v>
      </c>
      <c r="AV9" s="778" t="str">
        <f>A測定!$M$11</f>
        <v>差異</v>
      </c>
      <c r="AW9" s="778" t="str">
        <f>A測定!$K$11</f>
        <v>測定値</v>
      </c>
      <c r="AX9" s="778" t="str">
        <f>RIGHT(A測定!$H$11,2)</f>
        <v>公差</v>
      </c>
      <c r="AY9" s="778"/>
      <c r="AZ9" s="778" t="str">
        <f>A測定!$F$11</f>
        <v>工件尺寸</v>
      </c>
      <c r="BA9" s="778" t="str">
        <f>A測定!$D$11</f>
        <v>测量</v>
      </c>
      <c r="BB9" s="778" t="str">
        <f>A測定!$A$11</f>
        <v>NO</v>
      </c>
      <c r="BD9" s="778" t="str">
        <f>BB9</f>
        <v>NO</v>
      </c>
      <c r="BE9" s="778" t="str">
        <f>BA9</f>
        <v>测量</v>
      </c>
      <c r="BF9" s="781" t="str">
        <f>AZ9</f>
        <v>工件尺寸</v>
      </c>
      <c r="BG9" s="778" t="str">
        <f>AX9</f>
        <v>公差</v>
      </c>
      <c r="BH9" s="778"/>
      <c r="BI9" s="778" t="str">
        <f>AW9</f>
        <v>測定値</v>
      </c>
      <c r="BJ9" s="778" t="str">
        <f>AV9</f>
        <v>差異</v>
      </c>
      <c r="BK9" s="800" t="str">
        <f>AU9</f>
        <v>方向</v>
      </c>
      <c r="BL9" s="778" t="str">
        <f>AT9</f>
        <v>判定</v>
      </c>
    </row>
    <row r="10" spans="1:64">
      <c r="AN10" s="305">
        <v>-0.35</v>
      </c>
      <c r="AO10" s="305">
        <v>0.35</v>
      </c>
      <c r="AP10" s="305">
        <v>0.35</v>
      </c>
      <c r="AQ10" s="305">
        <v>-0.35</v>
      </c>
      <c r="AR10" s="305">
        <v>-0.35</v>
      </c>
      <c r="AT10" s="778"/>
      <c r="AU10" s="780"/>
      <c r="AV10" s="778"/>
      <c r="AW10" s="778"/>
      <c r="AX10" s="173" t="str">
        <f>LEFT(A測定!$I$11,1)</f>
        <v>下</v>
      </c>
      <c r="AY10" s="173" t="str">
        <f>LEFT(A測定!$H$11,1)</f>
        <v>上</v>
      </c>
      <c r="AZ10" s="778"/>
      <c r="BA10" s="778"/>
      <c r="BB10" s="778"/>
      <c r="BD10" s="778"/>
      <c r="BE10" s="778"/>
      <c r="BF10" s="778"/>
      <c r="BG10" s="39" t="str">
        <f>AY10</f>
        <v>上</v>
      </c>
      <c r="BH10" s="39" t="str">
        <f>AX10</f>
        <v>下</v>
      </c>
      <c r="BI10" s="778"/>
      <c r="BJ10" s="778"/>
      <c r="BK10" s="780"/>
      <c r="BL10" s="778"/>
    </row>
    <row r="11" spans="1:64">
      <c r="AN11" s="305">
        <v>0.35</v>
      </c>
      <c r="AO11" s="305">
        <v>0.35</v>
      </c>
      <c r="AP11" s="305">
        <v>-0.35</v>
      </c>
      <c r="AQ11" s="305">
        <v>-0.35</v>
      </c>
      <c r="AR11" s="305">
        <v>0.35</v>
      </c>
      <c r="AT11" s="39" t="str">
        <f t="shared" ref="AT11:AT20" si="0">IF(AND(AY11&gt;=AV11,AV11&gt;=AX11),"OK","NG")</f>
        <v>OK</v>
      </c>
      <c r="AU11" s="39" t="str">
        <f>IF(AV11=0,"・",IF(AND(AV11&gt;0),"←","→"))</f>
        <v>→</v>
      </c>
      <c r="AV11" s="42">
        <f>A測定!M237</f>
        <v>-0.12</v>
      </c>
      <c r="AW11" s="45">
        <f>A測定!K237</f>
        <v>93.876999999999995</v>
      </c>
      <c r="AX11" s="47">
        <f>A測定!I237</f>
        <v>-0.3</v>
      </c>
      <c r="AY11" s="47">
        <f>A測定!H237</f>
        <v>0.3</v>
      </c>
      <c r="AZ11" s="45">
        <f>A測定!F237</f>
        <v>94</v>
      </c>
      <c r="BA11" s="39" t="str">
        <f>A測定!D237</f>
        <v>X</v>
      </c>
      <c r="BB11" s="39">
        <f>A測定!A237</f>
        <v>102</v>
      </c>
      <c r="BD11" s="39">
        <f>A測定!A241</f>
        <v>103</v>
      </c>
      <c r="BE11" s="39" t="str">
        <f>A測定!D241</f>
        <v>X</v>
      </c>
      <c r="BF11" s="45">
        <f>A測定!F241</f>
        <v>-75</v>
      </c>
      <c r="BG11" s="47">
        <f>A測定!H241</f>
        <v>0.3</v>
      </c>
      <c r="BH11" s="47">
        <f>A測定!I241</f>
        <v>-0.3</v>
      </c>
      <c r="BI11" s="45">
        <f>A測定!K241</f>
        <v>-74.921000000000006</v>
      </c>
      <c r="BJ11" s="47">
        <f>A測定!M241</f>
        <v>0.08</v>
      </c>
      <c r="BK11" s="39" t="str">
        <f>IF(BJ11=0,"・",IF(AND(BJ11&gt;0),"←","→"))</f>
        <v>←</v>
      </c>
      <c r="BL11" s="39" t="str">
        <f t="shared" ref="BL11:BL16" si="1">IF(AND(BG11&gt;=BJ11,BJ11&gt;=BH11),"OK","NG")</f>
        <v>OK</v>
      </c>
    </row>
    <row r="12" spans="1:64">
      <c r="AT12" s="39" t="str">
        <f t="shared" si="0"/>
        <v>OK</v>
      </c>
      <c r="AU12" s="39" t="str">
        <f>IF(AV12=0,"・",IF(AND(AV12&gt;0),"↑","↓"))</f>
        <v>↑</v>
      </c>
      <c r="AV12" s="42">
        <f>A測定!M238</f>
        <v>0.05</v>
      </c>
      <c r="AW12" s="45">
        <f>A測定!K238</f>
        <v>184.048</v>
      </c>
      <c r="AX12" s="47">
        <f>A測定!I238</f>
        <v>-0.3</v>
      </c>
      <c r="AY12" s="47">
        <f>A測定!H238</f>
        <v>0.3</v>
      </c>
      <c r="AZ12" s="45">
        <f>A測定!F238</f>
        <v>184</v>
      </c>
      <c r="BA12" s="39" t="str">
        <f>A測定!D238</f>
        <v>Z</v>
      </c>
      <c r="BB12" s="39">
        <f>A測定!A238</f>
        <v>102</v>
      </c>
      <c r="BD12" s="39">
        <f>A測定!A242</f>
        <v>103</v>
      </c>
      <c r="BE12" s="39" t="str">
        <f>A測定!D242</f>
        <v>Z</v>
      </c>
      <c r="BF12" s="45">
        <f>A測定!F242</f>
        <v>180</v>
      </c>
      <c r="BG12" s="47">
        <f>A測定!H242</f>
        <v>0.3</v>
      </c>
      <c r="BH12" s="47">
        <f>A測定!I242</f>
        <v>-0.3</v>
      </c>
      <c r="BI12" s="45">
        <f>A測定!K242</f>
        <v>180.07</v>
      </c>
      <c r="BJ12" s="47">
        <f>A測定!M242</f>
        <v>7.0000000000000007E-2</v>
      </c>
      <c r="BK12" s="39" t="str">
        <f>IF(BJ12=0,"・",IF(AND(BJ12&gt;0),"↑","↓"))</f>
        <v>↑</v>
      </c>
      <c r="BL12" s="39" t="str">
        <f t="shared" si="1"/>
        <v>OK</v>
      </c>
    </row>
    <row r="13" spans="1:64">
      <c r="AN13" s="38">
        <f t="shared" ref="AN13:AN22" si="2">BB11</f>
        <v>102</v>
      </c>
      <c r="AO13" s="38" t="str">
        <f t="shared" ref="AO13:AO22" si="3">BA11</f>
        <v>X</v>
      </c>
      <c r="AP13" s="38">
        <v>0</v>
      </c>
      <c r="AQ13" s="71">
        <f t="shared" ref="AQ13:AQ22" si="4">AV11</f>
        <v>-0.12</v>
      </c>
      <c r="AT13" s="39" t="str">
        <f t="shared" si="0"/>
        <v>OK</v>
      </c>
      <c r="AU13" s="39" t="str">
        <f>IF(AV13=0,"・",IF(AND(AV13&gt;0),"←","→"))</f>
        <v>→</v>
      </c>
      <c r="AV13" s="42">
        <f>A測定!M233</f>
        <v>-0.04</v>
      </c>
      <c r="AW13" s="45">
        <f>A測定!K233</f>
        <v>127.962</v>
      </c>
      <c r="AX13" s="47">
        <f>A測定!I233</f>
        <v>-0.3</v>
      </c>
      <c r="AY13" s="47">
        <f>A測定!H233</f>
        <v>0.3</v>
      </c>
      <c r="AZ13" s="45">
        <f>A測定!F233</f>
        <v>128</v>
      </c>
      <c r="BA13" s="39" t="str">
        <f>A測定!D233</f>
        <v>X</v>
      </c>
      <c r="BB13" s="39">
        <f>A測定!A233</f>
        <v>101</v>
      </c>
      <c r="BD13" s="39">
        <f>A測定!A245</f>
        <v>104</v>
      </c>
      <c r="BE13" s="39" t="str">
        <f>A測定!D245</f>
        <v>X</v>
      </c>
      <c r="BF13" s="45">
        <f>A測定!F245</f>
        <v>-174</v>
      </c>
      <c r="BG13" s="47">
        <f>A測定!H245</f>
        <v>0.3</v>
      </c>
      <c r="BH13" s="47">
        <f>A測定!I245</f>
        <v>-0.3</v>
      </c>
      <c r="BI13" s="45">
        <f>A測定!K245</f>
        <v>-174.01</v>
      </c>
      <c r="BJ13" s="47">
        <f>A測定!M245</f>
        <v>-0.01</v>
      </c>
      <c r="BK13" s="39" t="str">
        <f>IF(BJ13=0,"・",IF(AND(BJ13&gt;0),"←","→"))</f>
        <v>→</v>
      </c>
      <c r="BL13" s="39" t="str">
        <f t="shared" si="1"/>
        <v>OK</v>
      </c>
    </row>
    <row r="14" spans="1:64">
      <c r="AN14" s="38">
        <f t="shared" si="2"/>
        <v>102</v>
      </c>
      <c r="AO14" s="38" t="str">
        <f t="shared" si="3"/>
        <v>Z</v>
      </c>
      <c r="AP14" s="38">
        <v>0</v>
      </c>
      <c r="AQ14" s="71">
        <f t="shared" si="4"/>
        <v>0.05</v>
      </c>
      <c r="AT14" s="39" t="str">
        <f t="shared" si="0"/>
        <v>OK</v>
      </c>
      <c r="AU14" s="39" t="str">
        <f>IF(AV14=0,"・",IF(AND(AV14&gt;0),"↑","↓"))</f>
        <v>↑</v>
      </c>
      <c r="AV14" s="42">
        <f>A測定!M234</f>
        <v>0.14000000000000001</v>
      </c>
      <c r="AW14" s="45">
        <f>A測定!K234</f>
        <v>103.14100000000001</v>
      </c>
      <c r="AX14" s="47">
        <f>A測定!I234</f>
        <v>-0.3</v>
      </c>
      <c r="AY14" s="47">
        <f>A測定!H234</f>
        <v>0.3</v>
      </c>
      <c r="AZ14" s="45">
        <f>A測定!F234</f>
        <v>103</v>
      </c>
      <c r="BA14" s="39" t="str">
        <f>A測定!D234</f>
        <v>Z</v>
      </c>
      <c r="BB14" s="39">
        <f>A測定!A234</f>
        <v>101</v>
      </c>
      <c r="BD14" s="39">
        <f>A測定!A246</f>
        <v>104</v>
      </c>
      <c r="BE14" s="39" t="str">
        <f>A測定!D246</f>
        <v>Z</v>
      </c>
      <c r="BF14" s="45">
        <f>A測定!F246</f>
        <v>70</v>
      </c>
      <c r="BG14" s="47">
        <f>A測定!H246</f>
        <v>0.3</v>
      </c>
      <c r="BH14" s="47">
        <f>A測定!I246</f>
        <v>-0.3</v>
      </c>
      <c r="BI14" s="45">
        <f>A測定!K246</f>
        <v>69.86</v>
      </c>
      <c r="BJ14" s="47">
        <f>A測定!M246</f>
        <v>-0.14000000000000001</v>
      </c>
      <c r="BK14" s="39" t="str">
        <f>IF(BJ14=0,"・",IF(AND(BJ14&gt;0),"↑","↓"))</f>
        <v>↓</v>
      </c>
      <c r="BL14" s="39" t="str">
        <f t="shared" si="1"/>
        <v>OK</v>
      </c>
    </row>
    <row r="15" spans="1:64">
      <c r="I15" s="38">
        <f>BB13</f>
        <v>101</v>
      </c>
      <c r="Z15" s="38">
        <f>BD13</f>
        <v>104</v>
      </c>
      <c r="AN15" s="38">
        <f t="shared" si="2"/>
        <v>101</v>
      </c>
      <c r="AO15" s="38" t="str">
        <f t="shared" si="3"/>
        <v>X</v>
      </c>
      <c r="AP15" s="38">
        <v>0</v>
      </c>
      <c r="AQ15" s="71">
        <f t="shared" si="4"/>
        <v>-0.04</v>
      </c>
      <c r="AT15" s="39" t="str">
        <f t="shared" si="0"/>
        <v>OK</v>
      </c>
      <c r="AU15" s="39" t="str">
        <f>IF(AV15=0,"・",IF(AND(AV15&gt;0),"←","→"))</f>
        <v>→</v>
      </c>
      <c r="AV15" s="42">
        <f>A測定!M255</f>
        <v>-0.05</v>
      </c>
      <c r="AW15" s="45">
        <f>A測定!K255</f>
        <v>65.447000000000003</v>
      </c>
      <c r="AX15" s="47">
        <f>A測定!I255</f>
        <v>-0.35</v>
      </c>
      <c r="AY15" s="47">
        <f>A測定!H255</f>
        <v>0.35</v>
      </c>
      <c r="AZ15" s="45">
        <f>A測定!F255</f>
        <v>65.5</v>
      </c>
      <c r="BA15" s="39" t="str">
        <f>A測定!D255</f>
        <v>X</v>
      </c>
      <c r="BB15" s="39">
        <f>A測定!A255</f>
        <v>108</v>
      </c>
      <c r="BD15" s="39">
        <f>A測定!A249</f>
        <v>105</v>
      </c>
      <c r="BE15" s="39" t="str">
        <f>A測定!D249</f>
        <v>X</v>
      </c>
      <c r="BF15" s="45">
        <f>A測定!F249</f>
        <v>-163</v>
      </c>
      <c r="BG15" s="47">
        <f>A測定!H249</f>
        <v>0.3</v>
      </c>
      <c r="BH15" s="47">
        <f>A測定!I249</f>
        <v>-0.3</v>
      </c>
      <c r="BI15" s="45">
        <f>A測定!K249</f>
        <v>-162.94399999999999</v>
      </c>
      <c r="BJ15" s="47">
        <f>A測定!M249</f>
        <v>0.06</v>
      </c>
      <c r="BK15" s="39" t="str">
        <f>IF(BJ15=0,"・",IF(AND(BJ15&gt;0),"←","→"))</f>
        <v>←</v>
      </c>
      <c r="BL15" s="39" t="str">
        <f t="shared" si="1"/>
        <v>OK</v>
      </c>
    </row>
    <row r="16" spans="1:64">
      <c r="AN16" s="38">
        <f t="shared" si="2"/>
        <v>101</v>
      </c>
      <c r="AO16" s="38" t="str">
        <f t="shared" si="3"/>
        <v>Z</v>
      </c>
      <c r="AP16" s="38">
        <v>0</v>
      </c>
      <c r="AQ16" s="71">
        <f t="shared" si="4"/>
        <v>0.14000000000000001</v>
      </c>
      <c r="AT16" s="39" t="str">
        <f t="shared" si="0"/>
        <v>OK</v>
      </c>
      <c r="AU16" s="39" t="str">
        <f>IF(AV16=0,"・",IF(AND(AV16&gt;0),"↑","↓"))</f>
        <v>↑</v>
      </c>
      <c r="AV16" s="42">
        <f>A測定!M256</f>
        <v>0.09</v>
      </c>
      <c r="AW16" s="45">
        <f>A測定!K256</f>
        <v>88.087999999999994</v>
      </c>
      <c r="AX16" s="47">
        <f>A測定!I256</f>
        <v>-0.35</v>
      </c>
      <c r="AY16" s="47">
        <f>A測定!H256</f>
        <v>0.35</v>
      </c>
      <c r="AZ16" s="45">
        <f>A測定!F256</f>
        <v>88</v>
      </c>
      <c r="BA16" s="39" t="str">
        <f>A測定!D256</f>
        <v>Z</v>
      </c>
      <c r="BB16" s="39">
        <f>A測定!A256</f>
        <v>108</v>
      </c>
      <c r="BD16" s="39">
        <f>A測定!A250</f>
        <v>105</v>
      </c>
      <c r="BE16" s="39" t="str">
        <f>A測定!D250</f>
        <v>Z</v>
      </c>
      <c r="BF16" s="45">
        <f>A測定!F250</f>
        <v>31.5</v>
      </c>
      <c r="BG16" s="47">
        <f>A測定!H250</f>
        <v>0.3</v>
      </c>
      <c r="BH16" s="47">
        <f>A測定!I250</f>
        <v>-0.3</v>
      </c>
      <c r="BI16" s="45">
        <f>A測定!K250</f>
        <v>31.388999999999999</v>
      </c>
      <c r="BJ16" s="47">
        <f>A測定!M250</f>
        <v>-0.11</v>
      </c>
      <c r="BK16" s="39" t="str">
        <f>IF(BJ16=0,"・",IF(AND(BJ16&gt;0),"↑","↓"))</f>
        <v>↓</v>
      </c>
      <c r="BL16" s="39" t="str">
        <f t="shared" si="1"/>
        <v>OK</v>
      </c>
    </row>
    <row r="17" spans="9:54">
      <c r="AN17" s="38">
        <f t="shared" si="2"/>
        <v>108</v>
      </c>
      <c r="AO17" s="38" t="str">
        <f t="shared" si="3"/>
        <v>X</v>
      </c>
      <c r="AP17" s="38">
        <v>0</v>
      </c>
      <c r="AQ17" s="71">
        <f t="shared" si="4"/>
        <v>-0.05</v>
      </c>
      <c r="AT17" s="39" t="str">
        <f t="shared" si="0"/>
        <v>OK</v>
      </c>
      <c r="AU17" s="39" t="str">
        <f>IF(AV17=0,"・",IF(AND(AV17&gt;0),"←","→"))</f>
        <v>・</v>
      </c>
      <c r="AV17" s="42">
        <f>A測定!M253</f>
        <v>0</v>
      </c>
      <c r="AW17" s="45">
        <f>A測定!K253</f>
        <v>22.997</v>
      </c>
      <c r="AX17" s="47">
        <f>A測定!I253</f>
        <v>-0.35</v>
      </c>
      <c r="AY17" s="47">
        <f>A測定!H253</f>
        <v>0.35</v>
      </c>
      <c r="AZ17" s="45">
        <f>A測定!F253</f>
        <v>23</v>
      </c>
      <c r="BA17" s="39" t="str">
        <f>A測定!D253</f>
        <v>X</v>
      </c>
      <c r="BB17" s="39">
        <f>A測定!A253</f>
        <v>107</v>
      </c>
    </row>
    <row r="18" spans="9:54">
      <c r="AN18" s="38">
        <f t="shared" si="2"/>
        <v>108</v>
      </c>
      <c r="AO18" s="38" t="str">
        <f t="shared" si="3"/>
        <v>Z</v>
      </c>
      <c r="AP18" s="38">
        <v>0</v>
      </c>
      <c r="AQ18" s="71">
        <f t="shared" si="4"/>
        <v>0.09</v>
      </c>
      <c r="AT18" s="39" t="str">
        <f t="shared" si="0"/>
        <v>OK</v>
      </c>
      <c r="AU18" s="39" t="str">
        <f>IF(AV18=0,"・",IF(AND(AV18&gt;0),"↑","↓"))</f>
        <v>↑</v>
      </c>
      <c r="AV18" s="42">
        <f>A測定!M254</f>
        <v>0.1</v>
      </c>
      <c r="AW18" s="45">
        <f>A測定!K254</f>
        <v>71.096999999999994</v>
      </c>
      <c r="AX18" s="47">
        <f>A測定!I254</f>
        <v>-0.35</v>
      </c>
      <c r="AY18" s="47">
        <f>A測定!H254</f>
        <v>0.35</v>
      </c>
      <c r="AZ18" s="45">
        <f>A測定!F254</f>
        <v>71</v>
      </c>
      <c r="BA18" s="39" t="str">
        <f>A測定!D254</f>
        <v>Z</v>
      </c>
      <c r="BB18" s="39">
        <f>A測定!A254</f>
        <v>107</v>
      </c>
    </row>
    <row r="19" spans="9:54">
      <c r="AN19" s="38">
        <f t="shared" si="2"/>
        <v>107</v>
      </c>
      <c r="AO19" s="38" t="str">
        <f t="shared" si="3"/>
        <v>X</v>
      </c>
      <c r="AP19" s="38">
        <v>0</v>
      </c>
      <c r="AQ19" s="71">
        <f t="shared" si="4"/>
        <v>0</v>
      </c>
      <c r="AT19" s="39" t="str">
        <f t="shared" si="0"/>
        <v>OK</v>
      </c>
      <c r="AU19" s="39" t="str">
        <f>IF(AV19=0,"・",IF(AND(AV19&gt;0),"←","→"))</f>
        <v>→</v>
      </c>
      <c r="AV19" s="42">
        <f>A測定!M260</f>
        <v>-0.01</v>
      </c>
      <c r="AW19" s="45">
        <f>A測定!K260</f>
        <v>145.28700000000001</v>
      </c>
      <c r="AX19" s="47">
        <f>A測定!I260</f>
        <v>-0.35</v>
      </c>
      <c r="AY19" s="47">
        <f>A測定!H260</f>
        <v>0.35</v>
      </c>
      <c r="AZ19" s="45">
        <f>A測定!F260</f>
        <v>145.30000000000001</v>
      </c>
      <c r="BA19" s="39" t="str">
        <f>A測定!D260</f>
        <v>X</v>
      </c>
      <c r="BB19" s="39">
        <f>A測定!A260</f>
        <v>109</v>
      </c>
    </row>
    <row r="20" spans="9:54">
      <c r="AN20" s="38">
        <f t="shared" si="2"/>
        <v>107</v>
      </c>
      <c r="AO20" s="38" t="str">
        <f t="shared" si="3"/>
        <v>Z</v>
      </c>
      <c r="AP20" s="38">
        <v>0</v>
      </c>
      <c r="AQ20" s="71">
        <f t="shared" si="4"/>
        <v>0.1</v>
      </c>
      <c r="AT20" s="39" t="str">
        <f t="shared" si="0"/>
        <v>OK</v>
      </c>
      <c r="AU20" s="39" t="str">
        <f>IF(AV20=0,"・",IF(AND(AV20&gt;0),"↑","↓"))</f>
        <v>↑</v>
      </c>
      <c r="AV20" s="42">
        <f>A測定!M261</f>
        <v>0.22</v>
      </c>
      <c r="AW20" s="45">
        <f>A測定!K261</f>
        <v>59.015000000000001</v>
      </c>
      <c r="AX20" s="47">
        <f>A測定!I261</f>
        <v>-0.35</v>
      </c>
      <c r="AY20" s="47">
        <f>A測定!H261</f>
        <v>0.35</v>
      </c>
      <c r="AZ20" s="45">
        <f>A測定!F261</f>
        <v>58.8</v>
      </c>
      <c r="BA20" s="39" t="str">
        <f>A測定!D261</f>
        <v>Z</v>
      </c>
      <c r="BB20" s="39">
        <f>A測定!A261</f>
        <v>109</v>
      </c>
    </row>
    <row r="21" spans="9:54">
      <c r="AN21" s="38">
        <f t="shared" si="2"/>
        <v>109</v>
      </c>
      <c r="AO21" s="38" t="str">
        <f t="shared" si="3"/>
        <v>X</v>
      </c>
      <c r="AP21" s="38">
        <v>0</v>
      </c>
      <c r="AQ21" s="71">
        <f t="shared" si="4"/>
        <v>-0.01</v>
      </c>
    </row>
    <row r="22" spans="9:54">
      <c r="AN22" s="38">
        <f t="shared" si="2"/>
        <v>109</v>
      </c>
      <c r="AO22" s="38" t="str">
        <f t="shared" si="3"/>
        <v>Z</v>
      </c>
      <c r="AP22" s="38">
        <v>0</v>
      </c>
      <c r="AQ22" s="71">
        <f t="shared" si="4"/>
        <v>0.22</v>
      </c>
    </row>
    <row r="23" spans="9:54">
      <c r="I23" s="38">
        <f>BB19</f>
        <v>109</v>
      </c>
      <c r="Z23" s="38">
        <f>BD15</f>
        <v>105</v>
      </c>
      <c r="AQ23" s="71"/>
    </row>
    <row r="24" spans="9:54">
      <c r="AN24" s="72">
        <f t="shared" ref="AN24:AN29" si="5">BD11</f>
        <v>103</v>
      </c>
      <c r="AO24" s="72" t="str">
        <f t="shared" ref="AO24:AO29" si="6">BE11</f>
        <v>X</v>
      </c>
      <c r="AP24" s="38">
        <v>0</v>
      </c>
      <c r="AQ24" s="71">
        <f t="shared" ref="AQ24:AQ29" si="7">BJ11</f>
        <v>0.08</v>
      </c>
    </row>
    <row r="25" spans="9:54">
      <c r="AN25" s="72">
        <f t="shared" si="5"/>
        <v>103</v>
      </c>
      <c r="AO25" s="72" t="str">
        <f t="shared" si="6"/>
        <v>Z</v>
      </c>
      <c r="AP25" s="38">
        <v>0</v>
      </c>
      <c r="AQ25" s="71">
        <f t="shared" si="7"/>
        <v>7.0000000000000007E-2</v>
      </c>
    </row>
    <row r="26" spans="9:54">
      <c r="AN26" s="72">
        <f t="shared" si="5"/>
        <v>104</v>
      </c>
      <c r="AO26" s="72" t="str">
        <f t="shared" si="6"/>
        <v>X</v>
      </c>
      <c r="AP26" s="38">
        <v>0</v>
      </c>
      <c r="AQ26" s="71">
        <f t="shared" si="7"/>
        <v>-0.01</v>
      </c>
    </row>
    <row r="27" spans="9:54">
      <c r="M27" s="38">
        <f>BB15</f>
        <v>108</v>
      </c>
      <c r="T27" s="38">
        <f>BB17</f>
        <v>107</v>
      </c>
      <c r="AN27" s="72">
        <f t="shared" si="5"/>
        <v>104</v>
      </c>
      <c r="AO27" s="72" t="str">
        <f t="shared" si="6"/>
        <v>Z</v>
      </c>
      <c r="AP27" s="38">
        <v>0</v>
      </c>
      <c r="AQ27" s="71">
        <f t="shared" si="7"/>
        <v>-0.14000000000000001</v>
      </c>
    </row>
    <row r="28" spans="9:54">
      <c r="AN28" s="72">
        <f t="shared" si="5"/>
        <v>105</v>
      </c>
      <c r="AO28" s="72" t="str">
        <f t="shared" si="6"/>
        <v>X</v>
      </c>
      <c r="AP28" s="38">
        <v>0</v>
      </c>
      <c r="AQ28" s="71">
        <f t="shared" si="7"/>
        <v>0.06</v>
      </c>
    </row>
    <row r="29" spans="9:54">
      <c r="AN29" s="72">
        <f t="shared" si="5"/>
        <v>105</v>
      </c>
      <c r="AO29" s="72" t="str">
        <f t="shared" si="6"/>
        <v>Z</v>
      </c>
      <c r="AP29" s="38">
        <v>0</v>
      </c>
      <c r="AQ29" s="71">
        <f t="shared" si="7"/>
        <v>-0.11</v>
      </c>
    </row>
    <row r="36" spans="34:34">
      <c r="AH36" s="48"/>
    </row>
    <row r="37" spans="34:34">
      <c r="AH37" s="48"/>
    </row>
  </sheetData>
  <mergeCells count="21">
    <mergeCell ref="A1:E2"/>
    <mergeCell ref="A3:E4"/>
    <mergeCell ref="F1:N2"/>
    <mergeCell ref="BA9:BA10"/>
    <mergeCell ref="AX9:AY9"/>
    <mergeCell ref="AT9:AT10"/>
    <mergeCell ref="AU9:AU10"/>
    <mergeCell ref="AV9:AV10"/>
    <mergeCell ref="AW9:AW10"/>
    <mergeCell ref="H3:I4"/>
    <mergeCell ref="J3:R4"/>
    <mergeCell ref="BL9:BL10"/>
    <mergeCell ref="BK9:BK10"/>
    <mergeCell ref="BG9:BH9"/>
    <mergeCell ref="AZ9:AZ10"/>
    <mergeCell ref="BJ9:BJ10"/>
    <mergeCell ref="BI9:BI10"/>
    <mergeCell ref="BD9:BD10"/>
    <mergeCell ref="BF9:BF10"/>
    <mergeCell ref="BE9:BE10"/>
    <mergeCell ref="BB9:BB10"/>
  </mergeCells>
  <phoneticPr fontId="2"/>
  <conditionalFormatting sqref="BJ11:BJ16">
    <cfRule type="cellIs" dxfId="5" priority="1" stopIfTrue="1" operator="notBetween">
      <formula>BG11</formula>
      <formula>BH11</formula>
    </cfRule>
    <cfRule type="cellIs" dxfId="4" priority="2" stopIfTrue="1" operator="notBetween">
      <formula>BG11-0.1</formula>
      <formula>BH11+0.1</formula>
    </cfRule>
  </conditionalFormatting>
  <conditionalFormatting sqref="AV11:AV20">
    <cfRule type="cellIs" dxfId="3" priority="3" stopIfTrue="1" operator="notBetween">
      <formula>AY11</formula>
      <formula>AX11</formula>
    </cfRule>
    <cfRule type="cellIs" dxfId="2" priority="4" stopIfTrue="1" operator="notBetween">
      <formula>AY11-0.1</formula>
      <formula>AX11+0.1</formula>
    </cfRule>
  </conditionalFormatting>
  <conditionalFormatting sqref="BL11:BL16 AT11:AT20">
    <cfRule type="cellIs" dxfId="1" priority="5" stopIfTrue="1" operator="equal">
      <formula>"NG"</formula>
    </cfRule>
    <cfRule type="cellIs" dxfId="0" priority="6" stopIfTrue="1" operator="equal">
      <formula>"OK"</formula>
    </cfRule>
  </conditionalFormatting>
  <printOptions horizontalCentered="1" verticalCentered="1"/>
  <pageMargins left="0.39370078740157483" right="0.39370078740157483" top="0.39370078740157483" bottom="0.39370078740157483" header="0.51181102362204722" footer="0.51181102362204722"/>
  <pageSetup paperSize="9" scale="57" orientation="landscape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51</vt:i4>
      </vt:variant>
      <vt:variant>
        <vt:lpstr>命名范围</vt:lpstr>
      </vt:variant>
      <vt:variant>
        <vt:i4>57</vt:i4>
      </vt:variant>
    </vt:vector>
  </HeadingPairs>
  <TitlesOfParts>
    <vt:vector size="108" baseType="lpstr">
      <vt:lpstr>A測定</vt:lpstr>
      <vt:lpstr>B測定</vt:lpstr>
      <vt:lpstr>AL被せ測定</vt:lpstr>
      <vt:lpstr>A測定_変化量</vt:lpstr>
      <vt:lpstr>B測定_変化量</vt:lpstr>
      <vt:lpstr>AL被せ測定_変化量</vt:lpstr>
      <vt:lpstr>OP端面（ｸﾞﾗﾌ2）</vt:lpstr>
      <vt:lpstr>GA端面（ｸﾞﾗﾌ2）</vt:lpstr>
      <vt:lpstr>天端面（ｸﾞﾗﾌ2）</vt:lpstr>
      <vt:lpstr>地端面（ｸﾞﾗﾌ2）</vt:lpstr>
      <vt:lpstr>TC端面（ｸﾞﾗﾌ2）</vt:lpstr>
      <vt:lpstr>C端面（ｸﾞﾗﾌ2）</vt:lpstr>
      <vt:lpstr>AL被せ量（ｸﾞﾗﾌ2）</vt:lpstr>
      <vt:lpstr>AL被せﾎﾞｱ内径端面（ｸﾞﾗﾌ2）</vt:lpstr>
      <vt:lpstr>ｽﾘｰﾌﾞ肉厚（ｸﾞﾗﾌ2）</vt:lpstr>
      <vt:lpstr>OP軸間（ｸﾞﾗﾌ2）</vt:lpstr>
      <vt:lpstr>GA軸間（ｸﾞﾗﾌ2）</vt:lpstr>
      <vt:lpstr>天軸間(ｸﾞﾗﾌ2）</vt:lpstr>
      <vt:lpstr>地軸間（ｸﾞﾗﾌ2）</vt:lpstr>
      <vt:lpstr>TC軸間（ｸﾞﾗﾌ2）</vt:lpstr>
      <vt:lpstr>C軸間（ｸﾞﾗﾌ2）</vt:lpstr>
      <vt:lpstr>OP端面</vt:lpstr>
      <vt:lpstr>GA端面</vt:lpstr>
      <vt:lpstr>天端面</vt:lpstr>
      <vt:lpstr>地端面</vt:lpstr>
      <vt:lpstr>TC端面</vt:lpstr>
      <vt:lpstr>C端面</vt:lpstr>
      <vt:lpstr>AL被せ量</vt:lpstr>
      <vt:lpstr>AL被せﾎﾞｱ内径端面</vt:lpstr>
      <vt:lpstr>ｽﾘｰﾌﾞ肉厚</vt:lpstr>
      <vt:lpstr>OP軸間</vt:lpstr>
      <vt:lpstr>GA軸間</vt:lpstr>
      <vt:lpstr>天軸間</vt:lpstr>
      <vt:lpstr>地軸間</vt:lpstr>
      <vt:lpstr>TC軸間</vt:lpstr>
      <vt:lpstr>C軸間</vt:lpstr>
      <vt:lpstr>OP端面（ｸﾞﾗﾌ）</vt:lpstr>
      <vt:lpstr>GA端面（ｸﾞﾗﾌ）</vt:lpstr>
      <vt:lpstr>天端面（ｸﾞﾗﾌ）</vt:lpstr>
      <vt:lpstr>地端面（ｸﾞﾗﾌ）</vt:lpstr>
      <vt:lpstr>TC端面（ｸﾞﾗﾌ）</vt:lpstr>
      <vt:lpstr>C端面（ｸﾞﾗﾌ）</vt:lpstr>
      <vt:lpstr>AL被せ量（ｸﾞﾗﾌ）</vt:lpstr>
      <vt:lpstr>AL被せﾎﾞｱ内径端面（ｸﾞﾗﾌ）</vt:lpstr>
      <vt:lpstr>ｽﾘｰﾌﾞ肉厚（ｸﾞﾗﾌ）</vt:lpstr>
      <vt:lpstr>OP軸間（ｸﾞﾗﾌ）</vt:lpstr>
      <vt:lpstr>GA軸間（ｸﾞﾗﾌ）</vt:lpstr>
      <vt:lpstr>天軸間（ｸﾞﾗﾌ）</vt:lpstr>
      <vt:lpstr>地軸間（ｸﾞﾗﾌ）</vt:lpstr>
      <vt:lpstr>TC軸間（ｸﾞﾗﾌ）</vt:lpstr>
      <vt:lpstr>C軸間（ｸﾞﾗﾌ）</vt:lpstr>
      <vt:lpstr>AL被せﾎﾞｱ内径端面!Print_Area</vt:lpstr>
      <vt:lpstr>'AL被せﾎﾞｱ内径端面（ｸﾞﾗﾌ）'!Print_Area</vt:lpstr>
      <vt:lpstr>'AL被せﾎﾞｱ内径端面（ｸﾞﾗﾌ2）'!Print_Area</vt:lpstr>
      <vt:lpstr>AL被せ測定!Print_Area</vt:lpstr>
      <vt:lpstr>AL被せ測定_変化量!Print_Area</vt:lpstr>
      <vt:lpstr>AL被せ量!Print_Area</vt:lpstr>
      <vt:lpstr>'AL被せ量（ｸﾞﾗﾌ）'!Print_Area</vt:lpstr>
      <vt:lpstr>'AL被せ量（ｸﾞﾗﾌ2）'!Print_Area</vt:lpstr>
      <vt:lpstr>A測定!Print_Area</vt:lpstr>
      <vt:lpstr>A測定_変化量!Print_Area</vt:lpstr>
      <vt:lpstr>B測定!Print_Area</vt:lpstr>
      <vt:lpstr>B測定_変化量!Print_Area</vt:lpstr>
      <vt:lpstr>C端面!Print_Area</vt:lpstr>
      <vt:lpstr>'C端面（ｸﾞﾗﾌ）'!Print_Area</vt:lpstr>
      <vt:lpstr>'C端面（ｸﾞﾗﾌ2）'!Print_Area</vt:lpstr>
      <vt:lpstr>C軸間!Print_Area</vt:lpstr>
      <vt:lpstr>'C軸間（ｸﾞﾗﾌ）'!Print_Area</vt:lpstr>
      <vt:lpstr>'C軸間（ｸﾞﾗﾌ2）'!Print_Area</vt:lpstr>
      <vt:lpstr>GA端面!Print_Area</vt:lpstr>
      <vt:lpstr>'GA端面（ｸﾞﾗﾌ）'!Print_Area</vt:lpstr>
      <vt:lpstr>'GA端面（ｸﾞﾗﾌ2）'!Print_Area</vt:lpstr>
      <vt:lpstr>GA軸間!Print_Area</vt:lpstr>
      <vt:lpstr>'GA軸間（ｸﾞﾗﾌ）'!Print_Area</vt:lpstr>
      <vt:lpstr>'GA軸間（ｸﾞﾗﾌ2）'!Print_Area</vt:lpstr>
      <vt:lpstr>OP端面!Print_Area</vt:lpstr>
      <vt:lpstr>'OP端面（ｸﾞﾗﾌ）'!Print_Area</vt:lpstr>
      <vt:lpstr>'OP端面（ｸﾞﾗﾌ2）'!Print_Area</vt:lpstr>
      <vt:lpstr>OP軸間!Print_Area</vt:lpstr>
      <vt:lpstr>'OP軸間（ｸﾞﾗﾌ）'!Print_Area</vt:lpstr>
      <vt:lpstr>'OP軸間（ｸﾞﾗﾌ2）'!Print_Area</vt:lpstr>
      <vt:lpstr>TC端面!Print_Area</vt:lpstr>
      <vt:lpstr>'TC端面（ｸﾞﾗﾌ）'!Print_Area</vt:lpstr>
      <vt:lpstr>'TC端面（ｸﾞﾗﾌ2）'!Print_Area</vt:lpstr>
      <vt:lpstr>TC軸間!Print_Area</vt:lpstr>
      <vt:lpstr>'TC軸間（ｸﾞﾗﾌ）'!Print_Area</vt:lpstr>
      <vt:lpstr>'TC軸間（ｸﾞﾗﾌ2）'!Print_Area</vt:lpstr>
      <vt:lpstr>ｽﾘｰﾌﾞ肉厚!Print_Area</vt:lpstr>
      <vt:lpstr>'ｽﾘｰﾌﾞ肉厚（ｸﾞﾗﾌ）'!Print_Area</vt:lpstr>
      <vt:lpstr>'ｽﾘｰﾌﾞ肉厚（ｸﾞﾗﾌ2）'!Print_Area</vt:lpstr>
      <vt:lpstr>地端面!Print_Area</vt:lpstr>
      <vt:lpstr>'地端面（ｸﾞﾗﾌ）'!Print_Area</vt:lpstr>
      <vt:lpstr>'地端面（ｸﾞﾗﾌ2）'!Print_Area</vt:lpstr>
      <vt:lpstr>地軸間!Print_Area</vt:lpstr>
      <vt:lpstr>'地軸間（ｸﾞﾗﾌ）'!Print_Area</vt:lpstr>
      <vt:lpstr>'地軸間（ｸﾞﾗﾌ2）'!Print_Area</vt:lpstr>
      <vt:lpstr>天端面!Print_Area</vt:lpstr>
      <vt:lpstr>'天端面（ｸﾞﾗﾌ）'!Print_Area</vt:lpstr>
      <vt:lpstr>'天端面（ｸﾞﾗﾌ2）'!Print_Area</vt:lpstr>
      <vt:lpstr>天軸間!Print_Area</vt:lpstr>
      <vt:lpstr>'天軸間（ｸﾞﾗﾌ）'!Print_Area</vt:lpstr>
      <vt:lpstr>'天軸間(ｸﾞﾗﾌ2）'!Print_Area</vt:lpstr>
      <vt:lpstr>AL被せ測定!Print_Titles</vt:lpstr>
      <vt:lpstr>AL被せ測定_変化量!Print_Titles</vt:lpstr>
      <vt:lpstr>A測定!Print_Titles</vt:lpstr>
      <vt:lpstr>A測定_変化量!Print_Titles</vt:lpstr>
      <vt:lpstr>B測定!Print_Titles</vt:lpstr>
      <vt:lpstr>B測定_変化量!Print_Titles</vt:lpstr>
    </vt:vector>
  </TitlesOfParts>
  <Company>本田技研工業株式会社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松尾　博幸</dc:creator>
  <cp:keywords>SecrecyB; --.99.9999; HM</cp:keywords>
  <cp:lastModifiedBy>liu fan</cp:lastModifiedBy>
  <cp:lastPrinted>2015-02-27T08:18:36Z</cp:lastPrinted>
  <dcterms:created xsi:type="dcterms:W3CDTF">2007-02-02T04:43:27Z</dcterms:created>
  <dcterms:modified xsi:type="dcterms:W3CDTF">2023-02-03T02:11:54Z</dcterms:modified>
  <cp:category/>
</cp:coreProperties>
</file>